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105" windowWidth="19440" windowHeight="1186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Monitor'!$Y$23:$Y$36</definedName>
    <definedName name="Check1Y">'1Y Monitor'!$Y$23:$Y$46</definedName>
    <definedName name="Check3M">'3M Monitor'!$Y$23:$Y$114</definedName>
    <definedName name="Check6M">'6M Monitor'!$Y$23:$Y$40</definedName>
    <definedName name="CheckON">'ON Monitor'!$Y$23:$Y$76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Monitor'!$AC$110</definedName>
    <definedName name="EvaluationDate">'General Settings'!$D$6</definedName>
    <definedName name="FixedLegBDC" localSheetId="2">'1M Monitor'!$AD$23</definedName>
    <definedName name="FixedLegBDC" localSheetId="3">'3M Monitor'!$AD$72</definedName>
    <definedName name="FixedLegDayCounter" localSheetId="2">'1M Monitor'!$AE$23</definedName>
    <definedName name="FixedLegDayCounter" localSheetId="3">'3M Monitor'!$AE$72</definedName>
    <definedName name="FixedLegTenor" localSheetId="2">'1M Monitor'!$AC$23</definedName>
    <definedName name="FixedLegTenor" localSheetId="3">'3M Monitor'!$AC$72</definedName>
    <definedName name="Flag1M">'1M Monitor'!$W$23:$W$36</definedName>
    <definedName name="Flag1Y">'1Y Monitor'!$W$23:$W$46</definedName>
    <definedName name="Flag3M">'3M Monitor'!$W$23:$W$114</definedName>
    <definedName name="Flag6M">'6M Monitor'!$W$23:$W$40</definedName>
    <definedName name="FlagON">'ON Monitor'!$W$23:$W$76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Monitor'!$AK$23:$AK$34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MMFUTCheck">'3M Monitor'!$K$25</definedName>
    <definedName name="IMMFUTDates">'3M Monitor'!$S$35:$S$67</definedName>
    <definedName name="IMMFUTNull">'3M Monitor'!$AK$35:$AK$67</definedName>
    <definedName name="IMMFUTQuotes">'3M Monitor'!$V$35:$V$67</definedName>
    <definedName name="IMMFUTSeries">IF(IMMFUTCheck,IMMFUTQuotes,IMMFUTNull)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RIALFUTCheck">'3M Monitor'!$K$28</definedName>
    <definedName name="SERIALFUTDates">'3M Monitor'!$S$68:$S$71</definedName>
    <definedName name="SERIALFUTNull">'3M Monitor'!$AK$68:$AK$71</definedName>
    <definedName name="SERIALFUTQuotes">'3M Monitor'!$V$68:$V$71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36" i="27" l="1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O23" i="28" l="1"/>
  <c r="P23" i="28"/>
  <c r="O24" i="28"/>
  <c r="P24" i="28"/>
  <c r="O25" i="28"/>
  <c r="P25" i="28"/>
  <c r="O26" i="28"/>
  <c r="P26" i="28"/>
  <c r="O27" i="28"/>
  <c r="P27" i="28"/>
  <c r="O28" i="28"/>
  <c r="P28" i="28"/>
  <c r="O29" i="28"/>
  <c r="P29" i="28"/>
  <c r="O30" i="28"/>
  <c r="P30" i="28"/>
  <c r="O31" i="28"/>
  <c r="P31" i="28" s="1"/>
  <c r="O32" i="28"/>
  <c r="P32" i="28" s="1"/>
  <c r="O33" i="28"/>
  <c r="P33" i="28"/>
  <c r="O34" i="28"/>
  <c r="P34" i="28"/>
  <c r="O35" i="28"/>
  <c r="P35" i="28"/>
  <c r="O36" i="28"/>
  <c r="P36" i="28" s="1"/>
  <c r="O37" i="28"/>
  <c r="P37" i="28"/>
  <c r="O38" i="28"/>
  <c r="P38" i="28" s="1"/>
  <c r="O39" i="28"/>
  <c r="P39" i="28"/>
  <c r="O40" i="28"/>
  <c r="P40" i="28"/>
  <c r="O41" i="28"/>
  <c r="P41" i="28"/>
  <c r="O42" i="28"/>
  <c r="P42" i="28"/>
  <c r="O43" i="28"/>
  <c r="P43" i="28"/>
  <c r="O44" i="28"/>
  <c r="P44" i="28"/>
  <c r="O45" i="28"/>
  <c r="P45" i="28"/>
  <c r="O46" i="28"/>
  <c r="P46" i="28" s="1"/>
  <c r="V24" i="28"/>
  <c r="V37" i="28"/>
  <c r="V38" i="28"/>
  <c r="V26" i="28"/>
  <c r="V40" i="28"/>
  <c r="V27" i="28"/>
  <c r="V41" i="28"/>
  <c r="V28" i="28"/>
  <c r="V32" i="28"/>
  <c r="V42" i="28"/>
  <c r="V33" i="28"/>
  <c r="V43" i="28"/>
  <c r="V23" i="28"/>
  <c r="V35" i="28"/>
  <c r="V45" i="28"/>
  <c r="V25" i="28"/>
  <c r="V39" i="28"/>
  <c r="AA72" i="13"/>
  <c r="V29" i="28"/>
  <c r="V31" i="28"/>
  <c r="V30" i="28"/>
  <c r="V34" i="28"/>
  <c r="V44" i="28"/>
  <c r="V46" i="28"/>
  <c r="V36" i="28"/>
  <c r="W36" i="28" l="1"/>
  <c r="W46" i="28"/>
  <c r="W44" i="28"/>
  <c r="W34" i="28"/>
  <c r="W30" i="28"/>
  <c r="W31" i="28"/>
  <c r="W29" i="28"/>
  <c r="W39" i="28"/>
  <c r="W25" i="28"/>
  <c r="W45" i="28"/>
  <c r="W35" i="28"/>
  <c r="W23" i="28"/>
  <c r="W43" i="28"/>
  <c r="W33" i="28"/>
  <c r="W42" i="28"/>
  <c r="W32" i="28"/>
  <c r="W28" i="28"/>
  <c r="W41" i="28"/>
  <c r="W27" i="28"/>
  <c r="W40" i="28"/>
  <c r="W26" i="28"/>
  <c r="W38" i="28"/>
  <c r="W37" i="28"/>
  <c r="W24" i="28"/>
  <c r="D34" i="22"/>
  <c r="D30" i="22"/>
  <c r="D28" i="22"/>
  <c r="AC23" i="28" a="1"/>
  <c r="AC23" i="26" a="1"/>
  <c r="AL23" i="13" a="1"/>
  <c r="AG23" i="27" a="1"/>
  <c r="AF23" i="29" a="1"/>
  <c r="AC30" i="28" l="1"/>
  <c r="AC38" i="28"/>
  <c r="AC46" i="28"/>
  <c r="AC54" i="28"/>
  <c r="AC62" i="28"/>
  <c r="AC70" i="28"/>
  <c r="AC23" i="28"/>
  <c r="AC31" i="28"/>
  <c r="AC39" i="28"/>
  <c r="AC47" i="28"/>
  <c r="AC55" i="28"/>
  <c r="AC63" i="28"/>
  <c r="AC71" i="28"/>
  <c r="AC24" i="28"/>
  <c r="AC32" i="28"/>
  <c r="AC40" i="28"/>
  <c r="AC48" i="28"/>
  <c r="AC56" i="28"/>
  <c r="AC64" i="28"/>
  <c r="AC72" i="28"/>
  <c r="AC25" i="28"/>
  <c r="AC33" i="28"/>
  <c r="AC41" i="28"/>
  <c r="AC49" i="28"/>
  <c r="AC57" i="28"/>
  <c r="AC65" i="28"/>
  <c r="AC73" i="28"/>
  <c r="AC26" i="28"/>
  <c r="AC34" i="28"/>
  <c r="AC42" i="28"/>
  <c r="AC50" i="28"/>
  <c r="AC58" i="28"/>
  <c r="AC66" i="28"/>
  <c r="AC74" i="28"/>
  <c r="AC27" i="28"/>
  <c r="AC35" i="28"/>
  <c r="AC43" i="28"/>
  <c r="AC51" i="28"/>
  <c r="AC59" i="28"/>
  <c r="AC67" i="28"/>
  <c r="AC75" i="28"/>
  <c r="AC28" i="28"/>
  <c r="AC36" i="28"/>
  <c r="AC44" i="28"/>
  <c r="AC52" i="28"/>
  <c r="AC60" i="28"/>
  <c r="AC68" i="28"/>
  <c r="AC29" i="28"/>
  <c r="AC37" i="28"/>
  <c r="AC45" i="28"/>
  <c r="AC53" i="28"/>
  <c r="AC61" i="28"/>
  <c r="AC69" i="28"/>
  <c r="AC30" i="26"/>
  <c r="AC38" i="26"/>
  <c r="AC46" i="26"/>
  <c r="AC54" i="26"/>
  <c r="AC62" i="26"/>
  <c r="AC70" i="26"/>
  <c r="AC78" i="26"/>
  <c r="AC86" i="26"/>
  <c r="AC23" i="26"/>
  <c r="AC31" i="26"/>
  <c r="AC39" i="26"/>
  <c r="AC47" i="26"/>
  <c r="AC55" i="26"/>
  <c r="AC63" i="26"/>
  <c r="AC71" i="26"/>
  <c r="AC79" i="26"/>
  <c r="AC24" i="26"/>
  <c r="AC32" i="26"/>
  <c r="AC40" i="26"/>
  <c r="AC48" i="26"/>
  <c r="AC56" i="26"/>
  <c r="AC64" i="26"/>
  <c r="AC72" i="26"/>
  <c r="AC80" i="26"/>
  <c r="AC25" i="26"/>
  <c r="AC33" i="26"/>
  <c r="AC41" i="26"/>
  <c r="AC49" i="26"/>
  <c r="AC57" i="26"/>
  <c r="AC65" i="26"/>
  <c r="AC73" i="26"/>
  <c r="AC81" i="26"/>
  <c r="AC26" i="26"/>
  <c r="AC34" i="26"/>
  <c r="AC42" i="26"/>
  <c r="AC50" i="26"/>
  <c r="AC58" i="26"/>
  <c r="AC66" i="26"/>
  <c r="AC74" i="26"/>
  <c r="AC82" i="26"/>
  <c r="AC27" i="26"/>
  <c r="AC35" i="26"/>
  <c r="AC43" i="26"/>
  <c r="AC51" i="26"/>
  <c r="AC59" i="26"/>
  <c r="AC67" i="26"/>
  <c r="AC75" i="26"/>
  <c r="AC83" i="26"/>
  <c r="AC28" i="26"/>
  <c r="AC36" i="26"/>
  <c r="AC44" i="26"/>
  <c r="AC52" i="26"/>
  <c r="AC60" i="26"/>
  <c r="AC68" i="26"/>
  <c r="AC76" i="26"/>
  <c r="AC84" i="26"/>
  <c r="AC29" i="26"/>
  <c r="AC37" i="26"/>
  <c r="AC45" i="26"/>
  <c r="AC53" i="26"/>
  <c r="AC61" i="26"/>
  <c r="AC69" i="26"/>
  <c r="AC77" i="26"/>
  <c r="AC85" i="26"/>
  <c r="AL30" i="13"/>
  <c r="AL38" i="13"/>
  <c r="AL46" i="13"/>
  <c r="AL54" i="13"/>
  <c r="AL62" i="13"/>
  <c r="AL70" i="13"/>
  <c r="AL78" i="13"/>
  <c r="AL86" i="13"/>
  <c r="AL94" i="13"/>
  <c r="AL102" i="13"/>
  <c r="AL110" i="13"/>
  <c r="AL23" i="13"/>
  <c r="AL31" i="13"/>
  <c r="AL39" i="13"/>
  <c r="AL47" i="13"/>
  <c r="AL55" i="13"/>
  <c r="AL63" i="13"/>
  <c r="AL71" i="13"/>
  <c r="AL79" i="13"/>
  <c r="AL87" i="13"/>
  <c r="AL95" i="13"/>
  <c r="AL103" i="13"/>
  <c r="AL111" i="13"/>
  <c r="AL24" i="13"/>
  <c r="AL32" i="13"/>
  <c r="AL40" i="13"/>
  <c r="AL48" i="13"/>
  <c r="AL56" i="13"/>
  <c r="AL64" i="13"/>
  <c r="AL72" i="13"/>
  <c r="AL80" i="13"/>
  <c r="AL88" i="13"/>
  <c r="AL96" i="13"/>
  <c r="AL104" i="13"/>
  <c r="AL112" i="13"/>
  <c r="AL25" i="13"/>
  <c r="AL33" i="13"/>
  <c r="AL41" i="13"/>
  <c r="AL49" i="13"/>
  <c r="AL57" i="13"/>
  <c r="AL65" i="13"/>
  <c r="AL73" i="13"/>
  <c r="AL81" i="13"/>
  <c r="AL89" i="13"/>
  <c r="AL97" i="13"/>
  <c r="AL105" i="13"/>
  <c r="AL113" i="13"/>
  <c r="AL26" i="13"/>
  <c r="AL34" i="13"/>
  <c r="AL42" i="13"/>
  <c r="AL50" i="13"/>
  <c r="AL58" i="13"/>
  <c r="AL66" i="13"/>
  <c r="AL74" i="13"/>
  <c r="AL82" i="13"/>
  <c r="AL90" i="13"/>
  <c r="AL98" i="13"/>
  <c r="AL106" i="13"/>
  <c r="AL114" i="13"/>
  <c r="AL27" i="13"/>
  <c r="AL35" i="13"/>
  <c r="AL43" i="13"/>
  <c r="AL51" i="13"/>
  <c r="AL59" i="13"/>
  <c r="AL67" i="13"/>
  <c r="AL75" i="13"/>
  <c r="AL83" i="13"/>
  <c r="AL91" i="13"/>
  <c r="AL99" i="13"/>
  <c r="AL107" i="13"/>
  <c r="AL28" i="13"/>
  <c r="AL36" i="13"/>
  <c r="AL44" i="13"/>
  <c r="AL52" i="13"/>
  <c r="AL60" i="13"/>
  <c r="AL68" i="13"/>
  <c r="AL76" i="13"/>
  <c r="AL84" i="13"/>
  <c r="AL92" i="13"/>
  <c r="AL100" i="13"/>
  <c r="AL108" i="13"/>
  <c r="AL29" i="13"/>
  <c r="AL37" i="13"/>
  <c r="AL45" i="13"/>
  <c r="AL53" i="13"/>
  <c r="AL61" i="13"/>
  <c r="AL69" i="13"/>
  <c r="AL77" i="13"/>
  <c r="AL85" i="13"/>
  <c r="AL93" i="13"/>
  <c r="AL101" i="13"/>
  <c r="AL109" i="13"/>
  <c r="AG30" i="27"/>
  <c r="AG38" i="27"/>
  <c r="AG46" i="27"/>
  <c r="AG54" i="27"/>
  <c r="AG62" i="27"/>
  <c r="AG70" i="27"/>
  <c r="AG23" i="27"/>
  <c r="AG31" i="27"/>
  <c r="AG39" i="27"/>
  <c r="AG47" i="27"/>
  <c r="AG55" i="27"/>
  <c r="AG63" i="27"/>
  <c r="AG71" i="27"/>
  <c r="AG24" i="27"/>
  <c r="AG32" i="27"/>
  <c r="AG40" i="27"/>
  <c r="AG48" i="27"/>
  <c r="AG56" i="27"/>
  <c r="AG64" i="27"/>
  <c r="AG72" i="27"/>
  <c r="AG25" i="27"/>
  <c r="AG33" i="27"/>
  <c r="AG41" i="27"/>
  <c r="AG49" i="27"/>
  <c r="AG57" i="27"/>
  <c r="AG65" i="27"/>
  <c r="AG73" i="27"/>
  <c r="AG26" i="27"/>
  <c r="AG34" i="27"/>
  <c r="AG42" i="27"/>
  <c r="AG50" i="27"/>
  <c r="AG58" i="27"/>
  <c r="AG66" i="27"/>
  <c r="AG74" i="27"/>
  <c r="AG27" i="27"/>
  <c r="AG35" i="27"/>
  <c r="AG43" i="27"/>
  <c r="AG51" i="27"/>
  <c r="AG59" i="27"/>
  <c r="AG67" i="27"/>
  <c r="AG75" i="27"/>
  <c r="AG28" i="27"/>
  <c r="AG36" i="27"/>
  <c r="AG44" i="27"/>
  <c r="AG52" i="27"/>
  <c r="AG60" i="27"/>
  <c r="AG68" i="27"/>
  <c r="AG29" i="27"/>
  <c r="AG37" i="27"/>
  <c r="AG45" i="27"/>
  <c r="AG53" i="27"/>
  <c r="AG61" i="27"/>
  <c r="AG69" i="27"/>
  <c r="AF30" i="29"/>
  <c r="AF38" i="29"/>
  <c r="AF46" i="29"/>
  <c r="AF54" i="29"/>
  <c r="AF62" i="29"/>
  <c r="AF70" i="29"/>
  <c r="AF23" i="29"/>
  <c r="AF31" i="29"/>
  <c r="AF39" i="29"/>
  <c r="AF47" i="29"/>
  <c r="AF55" i="29"/>
  <c r="AF63" i="29"/>
  <c r="AF71" i="29"/>
  <c r="AF24" i="29"/>
  <c r="AF32" i="29"/>
  <c r="AF40" i="29"/>
  <c r="AF48" i="29"/>
  <c r="AF56" i="29"/>
  <c r="AF64" i="29"/>
  <c r="AF72" i="29"/>
  <c r="AF25" i="29"/>
  <c r="AF33" i="29"/>
  <c r="AF41" i="29"/>
  <c r="AF49" i="29"/>
  <c r="AF57" i="29"/>
  <c r="AF65" i="29"/>
  <c r="AF73" i="29"/>
  <c r="AF26" i="29"/>
  <c r="AF34" i="29"/>
  <c r="AF42" i="29"/>
  <c r="AF50" i="29"/>
  <c r="AF58" i="29"/>
  <c r="AF66" i="29"/>
  <c r="AF74" i="29"/>
  <c r="AF27" i="29"/>
  <c r="AF35" i="29"/>
  <c r="AF43" i="29"/>
  <c r="AF51" i="29"/>
  <c r="AF59" i="29"/>
  <c r="AF67" i="29"/>
  <c r="AF75" i="29"/>
  <c r="AF28" i="29"/>
  <c r="AF36" i="29"/>
  <c r="AF44" i="29"/>
  <c r="AF52" i="29"/>
  <c r="AF60" i="29"/>
  <c r="AF68" i="29"/>
  <c r="AF76" i="29"/>
  <c r="AF29" i="29"/>
  <c r="AF37" i="29"/>
  <c r="AF45" i="29"/>
  <c r="AF53" i="29"/>
  <c r="AF61" i="29"/>
  <c r="AF69" i="29"/>
  <c r="AA23" i="28" a="1"/>
  <c r="AA24" i="28" s="1"/>
  <c r="AA23" i="28"/>
  <c r="AA30" i="28"/>
  <c r="AA31" i="28"/>
  <c r="AA38" i="28"/>
  <c r="AA39" i="28"/>
  <c r="AA23" i="26" a="1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K68" i="13" a="1"/>
  <c r="AK68" i="13"/>
  <c r="AK69" i="13"/>
  <c r="AK70" i="13"/>
  <c r="AK71" i="13"/>
  <c r="AK35" i="13" a="1"/>
  <c r="AK37" i="13" s="1"/>
  <c r="AK35" i="13"/>
  <c r="AK36" i="13"/>
  <c r="AK42" i="13"/>
  <c r="AK43" i="13"/>
  <c r="AK44" i="13"/>
  <c r="AK50" i="13"/>
  <c r="AK51" i="13"/>
  <c r="AK52" i="13"/>
  <c r="AK58" i="13"/>
  <c r="AK59" i="13"/>
  <c r="AK60" i="13"/>
  <c r="AK66" i="13"/>
  <c r="AK67" i="13"/>
  <c r="AA46" i="28" l="1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AK65" i="13"/>
  <c r="AK57" i="13"/>
  <c r="AK49" i="13"/>
  <c r="AK41" i="13"/>
  <c r="AK64" i="13"/>
  <c r="AK56" i="13"/>
  <c r="AK48" i="13"/>
  <c r="AK40" i="13"/>
  <c r="AK63" i="13"/>
  <c r="AK55" i="13"/>
  <c r="AK47" i="13"/>
  <c r="AK39" i="13"/>
  <c r="AK62" i="13"/>
  <c r="AK54" i="13"/>
  <c r="AK46" i="13"/>
  <c r="AK38" i="13"/>
  <c r="AK61" i="13"/>
  <c r="AK53" i="13"/>
  <c r="AK45" i="13"/>
  <c r="AK23" i="13" l="1" a="1"/>
  <c r="AK24" i="13" s="1"/>
  <c r="O34" i="13"/>
  <c r="P34" i="13" s="1"/>
  <c r="O33" i="13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V31" i="13"/>
  <c r="V28" i="13"/>
  <c r="V24" i="13"/>
  <c r="V27" i="13"/>
  <c r="V25" i="13"/>
  <c r="V23" i="13"/>
  <c r="V34" i="13"/>
  <c r="V32" i="13"/>
  <c r="V29" i="13"/>
  <c r="V33" i="13"/>
  <c r="V26" i="13"/>
  <c r="V30" i="13"/>
  <c r="AK29" i="13" l="1"/>
  <c r="AK28" i="13"/>
  <c r="AK27" i="13"/>
  <c r="AK31" i="13"/>
  <c r="AK23" i="13"/>
  <c r="AK30" i="13"/>
  <c r="AK34" i="13"/>
  <c r="AK26" i="13"/>
  <c r="AK33" i="13"/>
  <c r="AK25" i="13"/>
  <c r="AK32" i="13"/>
  <c r="W23" i="13"/>
  <c r="W25" i="13"/>
  <c r="W27" i="13"/>
  <c r="W29" i="13"/>
  <c r="W31" i="13"/>
  <c r="W34" i="13"/>
  <c r="W24" i="13"/>
  <c r="W26" i="13"/>
  <c r="W28" i="13"/>
  <c r="W30" i="13"/>
  <c r="W32" i="13"/>
  <c r="W33" i="13"/>
  <c r="O40" i="26" l="1"/>
  <c r="P40" i="26" s="1"/>
  <c r="O39" i="26"/>
  <c r="P39" i="26" s="1"/>
  <c r="O38" i="26"/>
  <c r="P38" i="26" s="1"/>
  <c r="O37" i="26"/>
  <c r="P37" i="26" s="1"/>
  <c r="O36" i="26"/>
  <c r="P36" i="26" s="1"/>
  <c r="O35" i="26"/>
  <c r="P35" i="26" s="1"/>
  <c r="O34" i="26"/>
  <c r="P34" i="26" s="1"/>
  <c r="O33" i="26"/>
  <c r="P33" i="26" s="1"/>
  <c r="O32" i="26"/>
  <c r="P32" i="26" s="1"/>
  <c r="O31" i="26"/>
  <c r="P31" i="26" s="1"/>
  <c r="O30" i="26"/>
  <c r="P30" i="26" s="1"/>
  <c r="O29" i="26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V26" i="26"/>
  <c r="V29" i="26"/>
  <c r="V73" i="13"/>
  <c r="V95" i="13"/>
  <c r="V76" i="13"/>
  <c r="V106" i="13"/>
  <c r="V74" i="13"/>
  <c r="V109" i="13"/>
  <c r="V31" i="26"/>
  <c r="V75" i="13"/>
  <c r="V101" i="13"/>
  <c r="V35" i="26"/>
  <c r="V84" i="13"/>
  <c r="V102" i="13"/>
  <c r="V38" i="26"/>
  <c r="V81" i="13"/>
  <c r="V104" i="13"/>
  <c r="V100" i="13"/>
  <c r="V30" i="26"/>
  <c r="V92" i="13"/>
  <c r="V111" i="13"/>
  <c r="V78" i="13"/>
  <c r="V25" i="26"/>
  <c r="V33" i="26"/>
  <c r="V87" i="13"/>
  <c r="V108" i="13"/>
  <c r="V23" i="26"/>
  <c r="V86" i="13"/>
  <c r="V98" i="13"/>
  <c r="V97" i="13"/>
  <c r="V39" i="26"/>
  <c r="V36" i="26"/>
  <c r="V82" i="13"/>
  <c r="V80" i="13"/>
  <c r="V96" i="13"/>
  <c r="V110" i="13"/>
  <c r="V90" i="13"/>
  <c r="V112" i="13"/>
  <c r="V28" i="26"/>
  <c r="V114" i="13"/>
  <c r="V88" i="13"/>
  <c r="V94" i="13"/>
  <c r="V24" i="26"/>
  <c r="V105" i="13"/>
  <c r="V85" i="13"/>
  <c r="V103" i="13"/>
  <c r="V27" i="26"/>
  <c r="V72" i="13"/>
  <c r="V91" i="13"/>
  <c r="V40" i="26"/>
  <c r="V34" i="26"/>
  <c r="V107" i="13"/>
  <c r="V99" i="13"/>
  <c r="V32" i="26"/>
  <c r="V83" i="13"/>
  <c r="V77" i="13"/>
  <c r="V89" i="13"/>
  <c r="V37" i="26"/>
  <c r="V93" i="13"/>
  <c r="V113" i="13"/>
  <c r="V79" i="13"/>
  <c r="V34" i="27"/>
  <c r="V28" i="27"/>
  <c r="V26" i="27"/>
  <c r="V33" i="27"/>
  <c r="V24" i="27"/>
  <c r="V35" i="27"/>
  <c r="V36" i="27"/>
  <c r="V27" i="27"/>
  <c r="V31" i="27"/>
  <c r="V23" i="27"/>
  <c r="V30" i="27"/>
  <c r="V25" i="27"/>
  <c r="V32" i="27"/>
  <c r="V29" i="27"/>
  <c r="P76" i="29" l="1"/>
  <c r="P75" i="29"/>
  <c r="P74" i="29"/>
  <c r="P73" i="29"/>
  <c r="P72" i="29"/>
  <c r="P71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V61" i="29"/>
  <c r="V71" i="29"/>
  <c r="V32" i="29"/>
  <c r="V36" i="29"/>
  <c r="V31" i="29"/>
  <c r="V46" i="29"/>
  <c r="V30" i="29"/>
  <c r="V38" i="29"/>
  <c r="V62" i="29"/>
  <c r="V26" i="29"/>
  <c r="V72" i="29"/>
  <c r="V64" i="29"/>
  <c r="V69" i="29"/>
  <c r="V33" i="29"/>
  <c r="V37" i="29"/>
  <c r="V48" i="29"/>
  <c r="V57" i="29"/>
  <c r="V23" i="29"/>
  <c r="V56" i="29"/>
  <c r="V70" i="29"/>
  <c r="V29" i="29"/>
  <c r="V59" i="29"/>
  <c r="V55" i="29"/>
  <c r="V68" i="29"/>
  <c r="V52" i="29"/>
  <c r="V44" i="29"/>
  <c r="V65" i="29"/>
  <c r="V43" i="29"/>
  <c r="V76" i="29"/>
  <c r="V34" i="29"/>
  <c r="V53" i="29"/>
  <c r="V54" i="29"/>
  <c r="V28" i="29"/>
  <c r="V39" i="29"/>
  <c r="V60" i="29"/>
  <c r="V63" i="29"/>
  <c r="V35" i="29"/>
  <c r="V27" i="29"/>
  <c r="V49" i="29"/>
  <c r="V47" i="29"/>
  <c r="V24" i="29"/>
  <c r="V74" i="29"/>
  <c r="V73" i="29"/>
  <c r="V40" i="29"/>
  <c r="V51" i="29"/>
  <c r="V66" i="29"/>
  <c r="V42" i="29"/>
  <c r="V75" i="29"/>
  <c r="V67" i="29"/>
  <c r="V58" i="29"/>
  <c r="V45" i="29"/>
  <c r="V25" i="29"/>
  <c r="V41" i="29"/>
  <c r="V50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5" i="27"/>
  <c r="C7" i="27"/>
  <c r="C8" i="27"/>
  <c r="C5" i="27"/>
  <c r="C11" i="27"/>
  <c r="C16" i="27"/>
  <c r="C4" i="27"/>
  <c r="C10" i="27"/>
  <c r="C3" i="27"/>
  <c r="C14" i="27"/>
  <c r="C13" i="27"/>
  <c r="C6" i="27"/>
  <c r="C12" i="27"/>
  <c r="C5" i="29"/>
  <c r="C6" i="29"/>
  <c r="C7" i="29"/>
  <c r="C4" i="29"/>
  <c r="C3" i="29"/>
  <c r="C8" i="29"/>
  <c r="C9" i="29"/>
  <c r="C3" i="28"/>
  <c r="C10" i="28"/>
  <c r="C12" i="28"/>
  <c r="C13" i="28"/>
  <c r="C7" i="28"/>
  <c r="C14" i="28"/>
  <c r="C6" i="28"/>
  <c r="C11" i="28"/>
  <c r="C8" i="28"/>
  <c r="C5" i="28"/>
  <c r="C16" i="28"/>
  <c r="C15" i="28"/>
  <c r="C9" i="28"/>
  <c r="C4" i="28"/>
  <c r="D5" i="27"/>
  <c r="D3" i="28"/>
  <c r="D3" i="27"/>
  <c r="D5" i="29"/>
  <c r="D4" i="28"/>
  <c r="D4" i="27"/>
  <c r="D3" i="29"/>
  <c r="D4" i="29"/>
  <c r="D5" i="28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4" i="26"/>
  <c r="C6" i="26"/>
  <c r="C4" i="26"/>
  <c r="C12" i="26"/>
  <c r="C13" i="26"/>
  <c r="C10" i="26"/>
  <c r="C3" i="26"/>
  <c r="C15" i="26"/>
  <c r="C8" i="26"/>
  <c r="C5" i="26"/>
  <c r="C7" i="26"/>
  <c r="C16" i="26"/>
  <c r="C9" i="27"/>
  <c r="D4" i="26"/>
  <c r="D5" i="26"/>
  <c r="D3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7"/>
  <c r="D7" i="28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M21" i="22"/>
  <c r="M24" i="22"/>
  <c r="M22" i="22"/>
  <c r="K21" i="22"/>
  <c r="L21" i="22"/>
  <c r="L23" i="22" s="1"/>
  <c r="J21" i="22"/>
  <c r="L25" i="22"/>
  <c r="M25" i="22"/>
  <c r="AC110" i="13"/>
  <c r="J22" i="22"/>
  <c r="K22" i="22"/>
  <c r="K24" i="22"/>
  <c r="K25" i="22"/>
  <c r="J24" i="22"/>
  <c r="J25" i="22"/>
  <c r="M15" i="22" l="1"/>
  <c r="L15" i="22"/>
  <c r="K15" i="22"/>
  <c r="J15" i="22"/>
  <c r="I15" i="22"/>
  <c r="D17" i="22"/>
  <c r="B1" i="22"/>
  <c r="AA83" i="13"/>
  <c r="M18" i="22"/>
  <c r="AA73" i="29"/>
  <c r="AA90" i="13"/>
  <c r="AA31" i="27"/>
  <c r="AA30" i="29"/>
  <c r="L24" i="22"/>
  <c r="AA62" i="29"/>
  <c r="AA94" i="13"/>
  <c r="AA103" i="13"/>
  <c r="AA88" i="13"/>
  <c r="AA41" i="29"/>
  <c r="AA102" i="13"/>
  <c r="K18" i="22"/>
  <c r="AA73" i="13"/>
  <c r="L22" i="22"/>
  <c r="AA53" i="29"/>
  <c r="M16" i="22"/>
  <c r="AA60" i="29"/>
  <c r="AA57" i="29"/>
  <c r="U60" i="29"/>
  <c r="AA25" i="27"/>
  <c r="AA96" i="13"/>
  <c r="T73" i="29"/>
  <c r="AA76" i="29"/>
  <c r="AA52" i="29"/>
  <c r="AA91" i="13"/>
  <c r="AA97" i="13"/>
  <c r="T52" i="29"/>
  <c r="J18" i="22"/>
  <c r="T62" i="29"/>
  <c r="AA104" i="13"/>
  <c r="T41" i="29"/>
  <c r="T60" i="29"/>
  <c r="AA74" i="29"/>
  <c r="AA92" i="13"/>
  <c r="S60" i="29"/>
  <c r="AA72" i="29"/>
  <c r="L17" i="22"/>
  <c r="AA29" i="29"/>
  <c r="U29" i="29" s="1"/>
  <c r="I17" i="22"/>
  <c r="AA65" i="29"/>
  <c r="T65" i="29" s="1"/>
  <c r="AA49" i="29"/>
  <c r="J19" i="22"/>
  <c r="AA93" i="13"/>
  <c r="AA51" i="29"/>
  <c r="AA98" i="13"/>
  <c r="AA69" i="29"/>
  <c r="T74" i="29"/>
  <c r="L19" i="22"/>
  <c r="AA43" i="29"/>
  <c r="AA64" i="29"/>
  <c r="S64" i="29" s="1"/>
  <c r="AA75" i="13"/>
  <c r="I18" i="22"/>
  <c r="T76" i="29"/>
  <c r="M19" i="22"/>
  <c r="K16" i="22"/>
  <c r="U49" i="29"/>
  <c r="AA39" i="29"/>
  <c r="T39" i="29" s="1"/>
  <c r="AA29" i="27"/>
  <c r="AA27" i="27"/>
  <c r="AA105" i="13"/>
  <c r="M23" i="22"/>
  <c r="T49" i="29"/>
  <c r="U53" i="29"/>
  <c r="AA23" i="27"/>
  <c r="AA70" i="29"/>
  <c r="L18" i="22"/>
  <c r="U30" i="29"/>
  <c r="AA42" i="29"/>
  <c r="M17" i="22"/>
  <c r="AA24" i="27"/>
  <c r="AA40" i="29"/>
  <c r="J17" i="22"/>
  <c r="AA67" i="29"/>
  <c r="AA26" i="29"/>
  <c r="AA32" i="29"/>
  <c r="AA108" i="13"/>
  <c r="AA54" i="29"/>
  <c r="S51" i="29"/>
  <c r="AA71" i="29"/>
  <c r="AA75" i="29"/>
  <c r="AA36" i="27"/>
  <c r="AA25" i="29"/>
  <c r="J16" i="22"/>
  <c r="AA56" i="29"/>
  <c r="T56" i="29" s="1"/>
  <c r="S40" i="29"/>
  <c r="U41" i="29"/>
  <c r="AA31" i="29"/>
  <c r="AA33" i="27"/>
  <c r="T64" i="29"/>
  <c r="K19" i="22"/>
  <c r="S43" i="29"/>
  <c r="S25" i="29"/>
  <c r="AA101" i="13"/>
  <c r="AA38" i="29"/>
  <c r="T38" i="29" s="1"/>
  <c r="U38" i="29"/>
  <c r="AA36" i="29"/>
  <c r="AA27" i="29"/>
  <c r="AA23" i="29"/>
  <c r="T23" i="29" s="1"/>
  <c r="U74" i="29"/>
  <c r="AA66" i="29"/>
  <c r="U66" i="29" s="1"/>
  <c r="U39" i="29"/>
  <c r="AA44" i="29"/>
  <c r="AA86" i="13"/>
  <c r="S36" i="29"/>
  <c r="AA58" i="29"/>
  <c r="S74" i="29"/>
  <c r="S57" i="29"/>
  <c r="AA95" i="13"/>
  <c r="K23" i="22"/>
  <c r="AA55" i="29"/>
  <c r="I16" i="22"/>
  <c r="AA37" i="29"/>
  <c r="S37" i="29" s="1"/>
  <c r="S56" i="29"/>
  <c r="AA33" i="29"/>
  <c r="AA109" i="13"/>
  <c r="AA50" i="29"/>
  <c r="AA32" i="27"/>
  <c r="AA106" i="13"/>
  <c r="AA74" i="13"/>
  <c r="AA81" i="13"/>
  <c r="AA28" i="29"/>
  <c r="AA61" i="29"/>
  <c r="L16" i="22"/>
  <c r="U73" i="29"/>
  <c r="AA59" i="29"/>
  <c r="AA84" i="13"/>
  <c r="S62" i="29"/>
  <c r="S41" i="29"/>
  <c r="U23" i="29"/>
  <c r="AA48" i="29"/>
  <c r="T48" i="29" s="1"/>
  <c r="AA80" i="13"/>
  <c r="AA46" i="29"/>
  <c r="AA28" i="27"/>
  <c r="AA85" i="13"/>
  <c r="AA35" i="27"/>
  <c r="U71" i="29"/>
  <c r="AA78" i="13"/>
  <c r="AA82" i="13"/>
  <c r="S38" i="29"/>
  <c r="AA63" i="29"/>
  <c r="S63" i="29" s="1"/>
  <c r="I19" i="22"/>
  <c r="AA24" i="29"/>
  <c r="AA47" i="29"/>
  <c r="T32" i="29"/>
  <c r="T71" i="29"/>
  <c r="AA68" i="29"/>
  <c r="AA107" i="13"/>
  <c r="AA79" i="13"/>
  <c r="AA30" i="27"/>
  <c r="T66" i="29"/>
  <c r="S65" i="29"/>
  <c r="T59" i="29"/>
  <c r="AA35" i="29"/>
  <c r="S35" i="29" s="1"/>
  <c r="T57" i="29"/>
  <c r="AA99" i="13"/>
  <c r="K17" i="22"/>
  <c r="AA34" i="29"/>
  <c r="S66" i="29"/>
  <c r="AA34" i="27"/>
  <c r="S26" i="29"/>
  <c r="U40" i="29"/>
  <c r="U63" i="29"/>
  <c r="AA87" i="13"/>
  <c r="AA45" i="29"/>
  <c r="AA76" i="13"/>
  <c r="AA89" i="13"/>
  <c r="AA100" i="13"/>
  <c r="D6" i="22"/>
  <c r="AA77" i="13"/>
  <c r="S67" i="29"/>
  <c r="AA26" i="27"/>
  <c r="T37" i="29"/>
  <c r="S53" i="29"/>
  <c r="J23" i="22"/>
  <c r="U56" i="29"/>
  <c r="T54" i="29"/>
  <c r="U51" i="29"/>
  <c r="S69" i="29"/>
  <c r="S70" i="29"/>
  <c r="U67" i="29"/>
  <c r="T67" i="29"/>
  <c r="U32" i="29"/>
  <c r="S32" i="29"/>
  <c r="S27" i="29"/>
  <c r="T27" i="29"/>
  <c r="T44" i="29"/>
  <c r="S44" i="29"/>
  <c r="T58" i="29"/>
  <c r="S58" i="29"/>
  <c r="T55" i="29"/>
  <c r="U55" i="29"/>
  <c r="U33" i="29"/>
  <c r="S33" i="29"/>
  <c r="S50" i="29"/>
  <c r="U50" i="29"/>
  <c r="S28" i="29"/>
  <c r="T28" i="29"/>
  <c r="S59" i="29"/>
  <c r="T24" i="29"/>
  <c r="U24" i="29"/>
  <c r="U47" i="29"/>
  <c r="T47" i="29"/>
  <c r="U68" i="29"/>
  <c r="T68" i="29"/>
  <c r="S45" i="29"/>
  <c r="T45" i="29"/>
  <c r="R105" i="13" l="1"/>
  <c r="R97" i="13"/>
  <c r="R89" i="13"/>
  <c r="R81" i="13"/>
  <c r="R73" i="13"/>
  <c r="R104" i="13"/>
  <c r="R96" i="13"/>
  <c r="R88" i="13"/>
  <c r="R80" i="13"/>
  <c r="R72" i="13"/>
  <c r="R100" i="13"/>
  <c r="R90" i="13"/>
  <c r="R78" i="13"/>
  <c r="R98" i="13"/>
  <c r="R76" i="13"/>
  <c r="R95" i="13"/>
  <c r="R75" i="13"/>
  <c r="R74" i="13"/>
  <c r="R93" i="13"/>
  <c r="R83" i="13"/>
  <c r="R102" i="13"/>
  <c r="R82" i="13"/>
  <c r="R79" i="13"/>
  <c r="R109" i="13"/>
  <c r="R99" i="13"/>
  <c r="R87" i="13"/>
  <c r="R77" i="13"/>
  <c r="R108" i="13"/>
  <c r="R86" i="13"/>
  <c r="R107" i="13"/>
  <c r="R85" i="13"/>
  <c r="R106" i="13"/>
  <c r="R84" i="13"/>
  <c r="R103" i="13"/>
  <c r="R92" i="13"/>
  <c r="R91" i="13"/>
  <c r="R101" i="13"/>
  <c r="R94" i="13"/>
  <c r="R33" i="27"/>
  <c r="R25" i="27"/>
  <c r="R32" i="27"/>
  <c r="R24" i="27"/>
  <c r="R31" i="27"/>
  <c r="R23" i="27"/>
  <c r="R29" i="27"/>
  <c r="R30" i="27"/>
  <c r="R36" i="27"/>
  <c r="R28" i="27"/>
  <c r="R34" i="27"/>
  <c r="R26" i="27"/>
  <c r="R35" i="27"/>
  <c r="R27" i="27"/>
  <c r="R72" i="29"/>
  <c r="R64" i="29"/>
  <c r="R56" i="29"/>
  <c r="R48" i="29"/>
  <c r="R40" i="29"/>
  <c r="R32" i="29"/>
  <c r="R24" i="29"/>
  <c r="R71" i="29"/>
  <c r="R63" i="29"/>
  <c r="R55" i="29"/>
  <c r="R47" i="29"/>
  <c r="R39" i="29"/>
  <c r="R31" i="29"/>
  <c r="R23" i="29"/>
  <c r="R70" i="29"/>
  <c r="R62" i="29"/>
  <c r="R46" i="29"/>
  <c r="R38" i="29"/>
  <c r="R30" i="29"/>
  <c r="R69" i="29"/>
  <c r="R61" i="29"/>
  <c r="R53" i="29"/>
  <c r="R45" i="29"/>
  <c r="R29" i="29"/>
  <c r="R54" i="29"/>
  <c r="R37" i="29"/>
  <c r="R68" i="29"/>
  <c r="R52" i="29"/>
  <c r="R36" i="29"/>
  <c r="R67" i="29"/>
  <c r="R51" i="29"/>
  <c r="R35" i="29"/>
  <c r="R66" i="29"/>
  <c r="R50" i="29"/>
  <c r="R34" i="29"/>
  <c r="R65" i="29"/>
  <c r="R49" i="29"/>
  <c r="R33" i="29"/>
  <c r="R76" i="29"/>
  <c r="R44" i="29"/>
  <c r="R28" i="29"/>
  <c r="R59" i="29"/>
  <c r="R27" i="29"/>
  <c r="R74" i="29"/>
  <c r="R58" i="29"/>
  <c r="R42" i="29"/>
  <c r="R26" i="29"/>
  <c r="R73" i="29"/>
  <c r="R41" i="29"/>
  <c r="R25" i="29"/>
  <c r="R60" i="29"/>
  <c r="R75" i="29"/>
  <c r="R43" i="29"/>
  <c r="R57" i="29"/>
  <c r="D4" i="21"/>
  <c r="H4" i="21"/>
  <c r="T46" i="29"/>
  <c r="T51" i="29"/>
  <c r="S31" i="29"/>
  <c r="U72" i="29"/>
  <c r="U84" i="13"/>
  <c r="U52" i="29"/>
  <c r="U32" i="27"/>
  <c r="S73" i="29"/>
  <c r="U45" i="29"/>
  <c r="S29" i="29"/>
  <c r="T34" i="29"/>
  <c r="T43" i="29"/>
  <c r="S75" i="29"/>
  <c r="T42" i="29"/>
  <c r="S102" i="13"/>
  <c r="S105" i="13"/>
  <c r="S103" i="13"/>
  <c r="S24" i="29"/>
  <c r="U82" i="13"/>
  <c r="U34" i="29"/>
  <c r="U26" i="29"/>
  <c r="S94" i="13"/>
  <c r="T26" i="29"/>
  <c r="S89" i="13"/>
  <c r="U23" i="27"/>
  <c r="T53" i="29"/>
  <c r="S75" i="13"/>
  <c r="S100" i="13"/>
  <c r="U85" i="13"/>
  <c r="S90" i="13"/>
  <c r="S85" i="13"/>
  <c r="U99" i="13"/>
  <c r="U59" i="29"/>
  <c r="S52" i="29"/>
  <c r="T31" i="29"/>
  <c r="L4" i="21"/>
  <c r="U30" i="27"/>
  <c r="U75" i="29"/>
  <c r="S99" i="13"/>
  <c r="S109" i="13"/>
  <c r="U64" i="29"/>
  <c r="U29" i="27"/>
  <c r="S74" i="13"/>
  <c r="U33" i="27"/>
  <c r="T30" i="29"/>
  <c r="S61" i="29"/>
  <c r="S30" i="29"/>
  <c r="U78" i="13"/>
  <c r="U31" i="29"/>
  <c r="U72" i="13"/>
  <c r="U36" i="27"/>
  <c r="T72" i="29"/>
  <c r="S49" i="29"/>
  <c r="U42" i="29"/>
  <c r="U91" i="13"/>
  <c r="U90" i="13"/>
  <c r="U62" i="29"/>
  <c r="S87" i="13"/>
  <c r="T29" i="29"/>
  <c r="S77" i="13"/>
  <c r="U98" i="13"/>
  <c r="U102" i="13"/>
  <c r="S54" i="29"/>
  <c r="F4" i="21"/>
  <c r="U76" i="13"/>
  <c r="T50" i="29"/>
  <c r="S73" i="13"/>
  <c r="U100" i="13"/>
  <c r="S72" i="29"/>
  <c r="S95" i="13"/>
  <c r="U65" i="29"/>
  <c r="S82" i="13"/>
  <c r="T75" i="29"/>
  <c r="U105" i="13"/>
  <c r="S96" i="13"/>
  <c r="U46" i="29"/>
  <c r="U28" i="29"/>
  <c r="U43" i="29"/>
  <c r="U76" i="29"/>
  <c r="U31" i="27"/>
  <c r="U35" i="27"/>
  <c r="U44" i="29"/>
  <c r="U97" i="13"/>
  <c r="S55" i="29"/>
  <c r="S80" i="13"/>
  <c r="S108" i="13"/>
  <c r="S106" i="13"/>
  <c r="T36" i="29"/>
  <c r="S72" i="13"/>
  <c r="T33" i="29"/>
  <c r="T40" i="29"/>
  <c r="U93" i="13"/>
  <c r="U80" i="13"/>
  <c r="S83" i="13"/>
  <c r="S78" i="13"/>
  <c r="U25" i="29"/>
  <c r="U87" i="13"/>
  <c r="U73" i="13"/>
  <c r="S88" i="13"/>
  <c r="U54" i="29"/>
  <c r="U89" i="13"/>
  <c r="S81" i="13"/>
  <c r="U25" i="27"/>
  <c r="U83" i="13"/>
  <c r="S34" i="29"/>
  <c r="S68" i="29"/>
  <c r="T25" i="29"/>
  <c r="U75" i="13"/>
  <c r="S48" i="29"/>
  <c r="U27" i="29"/>
  <c r="T61" i="29"/>
  <c r="T70" i="29"/>
  <c r="S86" i="13"/>
  <c r="U108" i="13"/>
  <c r="S107" i="13"/>
  <c r="S42" i="29"/>
  <c r="U34" i="27"/>
  <c r="U101" i="13"/>
  <c r="U79" i="13"/>
  <c r="P4" i="21"/>
  <c r="S46" i="29"/>
  <c r="U109" i="13"/>
  <c r="S79" i="13"/>
  <c r="S71" i="29"/>
  <c r="U81" i="13"/>
  <c r="J4" i="21"/>
  <c r="N4" i="21"/>
  <c r="U106" i="13"/>
  <c r="S39" i="29"/>
  <c r="U48" i="29"/>
  <c r="U88" i="13"/>
  <c r="U74" i="13"/>
  <c r="U95" i="13"/>
  <c r="S47" i="29"/>
  <c r="S76" i="29"/>
  <c r="U57" i="29"/>
  <c r="S91" i="13"/>
  <c r="S104" i="13"/>
  <c r="T63" i="29"/>
  <c r="T69" i="29"/>
  <c r="T35" i="29"/>
  <c r="S92" i="13"/>
  <c r="S93" i="13"/>
  <c r="U94" i="13"/>
  <c r="U103" i="13"/>
  <c r="S76" i="13"/>
  <c r="AH23" i="13"/>
  <c r="U28" i="27"/>
  <c r="U92" i="13"/>
  <c r="U37" i="29"/>
  <c r="U104" i="13"/>
  <c r="U58" i="29"/>
  <c r="U69" i="29"/>
  <c r="S97" i="13"/>
  <c r="U77" i="13"/>
  <c r="U61" i="29"/>
  <c r="U35" i="29"/>
  <c r="U107" i="13"/>
  <c r="S101" i="13"/>
  <c r="U96" i="13"/>
  <c r="U86" i="13"/>
  <c r="S23" i="29"/>
  <c r="AH98" i="13"/>
  <c r="U36" i="29"/>
  <c r="S98" i="13"/>
  <c r="S84" i="13"/>
  <c r="U26" i="27"/>
  <c r="U24" i="27"/>
  <c r="U27" i="27"/>
  <c r="U70" i="29"/>
  <c r="AI23" i="13" l="1"/>
  <c r="AJ23" i="13" s="1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5" i="13"/>
  <c r="C15" i="13"/>
  <c r="C8" i="13"/>
  <c r="C11" i="13"/>
  <c r="C10" i="13"/>
  <c r="C3" i="13"/>
  <c r="C13" i="13"/>
  <c r="C14" i="13"/>
  <c r="C16" i="13"/>
  <c r="C7" i="13"/>
  <c r="C4" i="13"/>
  <c r="C12" i="13"/>
  <c r="C9" i="13"/>
  <c r="C6" i="13"/>
  <c r="T72" i="13"/>
  <c r="T103" i="13"/>
  <c r="T80" i="13"/>
  <c r="T97" i="13"/>
  <c r="T95" i="13"/>
  <c r="T84" i="13"/>
  <c r="T100" i="13"/>
  <c r="T92" i="13"/>
  <c r="T104" i="13"/>
  <c r="T90" i="13"/>
  <c r="T93" i="13"/>
  <c r="T109" i="13"/>
  <c r="T102" i="13"/>
  <c r="T98" i="13"/>
  <c r="T75" i="13"/>
  <c r="T78" i="13"/>
  <c r="T86" i="13"/>
  <c r="T81" i="13"/>
  <c r="S110" i="13"/>
  <c r="T89" i="13"/>
  <c r="T87" i="13"/>
  <c r="T74" i="13"/>
  <c r="T76" i="13"/>
  <c r="T73" i="13"/>
  <c r="T108" i="13"/>
  <c r="T101" i="13"/>
  <c r="T105" i="13"/>
  <c r="T91" i="13"/>
  <c r="T94" i="13"/>
  <c r="T83" i="13"/>
  <c r="T99" i="13"/>
  <c r="AH24" i="13"/>
  <c r="T85" i="13"/>
  <c r="T107" i="13"/>
  <c r="AH99" i="13"/>
  <c r="T79" i="13"/>
  <c r="T88" i="13"/>
  <c r="T77" i="13"/>
  <c r="T96" i="13"/>
  <c r="T106" i="13"/>
  <c r="T82" i="13"/>
  <c r="R110" i="13"/>
  <c r="AA110" i="13"/>
  <c r="S111" i="13"/>
  <c r="AH100" i="13"/>
  <c r="U110" i="13"/>
  <c r="T110" i="13"/>
  <c r="S112" i="13"/>
  <c r="R112" i="13"/>
  <c r="AA112" i="13"/>
  <c r="U112" i="13"/>
  <c r="T112" i="13"/>
  <c r="AI24" i="13" l="1"/>
  <c r="AJ24" i="13" s="1"/>
  <c r="F9" i="13"/>
  <c r="AH101" i="13"/>
  <c r="AH25" i="13"/>
  <c r="S31" i="27"/>
  <c r="S30" i="27"/>
  <c r="S35" i="27"/>
  <c r="S36" i="27"/>
  <c r="T30" i="27"/>
  <c r="S28" i="27"/>
  <c r="S29" i="27"/>
  <c r="R111" i="13"/>
  <c r="S32" i="27"/>
  <c r="T32" i="27" s="1"/>
  <c r="D4" i="13"/>
  <c r="S24" i="27"/>
  <c r="E4" i="21"/>
  <c r="S23" i="27"/>
  <c r="S25" i="27"/>
  <c r="D3" i="13"/>
  <c r="T36" i="27"/>
  <c r="S27" i="27"/>
  <c r="T27" i="27" s="1"/>
  <c r="I4" i="21"/>
  <c r="S28" i="26"/>
  <c r="S33" i="13"/>
  <c r="R33" i="13" s="1"/>
  <c r="U33" i="13" s="1"/>
  <c r="AA111" i="13"/>
  <c r="T111" i="13"/>
  <c r="T25" i="26"/>
  <c r="T39" i="26"/>
  <c r="AH26" i="13"/>
  <c r="S24" i="26"/>
  <c r="S23" i="26"/>
  <c r="R23" i="26" s="1"/>
  <c r="S39" i="26"/>
  <c r="T33" i="13"/>
  <c r="D5" i="21"/>
  <c r="D6" i="21" s="1"/>
  <c r="S35" i="26"/>
  <c r="R35" i="26" s="1"/>
  <c r="S26" i="27"/>
  <c r="T26" i="27" s="1"/>
  <c r="S29" i="26"/>
  <c r="S33" i="27"/>
  <c r="T37" i="26"/>
  <c r="F5" i="21"/>
  <c r="D5" i="13"/>
  <c r="S38" i="26"/>
  <c r="T31" i="27"/>
  <c r="T29" i="27"/>
  <c r="U35" i="26"/>
  <c r="T26" i="13"/>
  <c r="D18" i="22"/>
  <c r="T27" i="13"/>
  <c r="T40" i="26"/>
  <c r="H5" i="21"/>
  <c r="O4" i="21"/>
  <c r="T31" i="26"/>
  <c r="T27" i="26"/>
  <c r="S34" i="27"/>
  <c r="T34" i="27" s="1"/>
  <c r="T36" i="26"/>
  <c r="T34" i="26"/>
  <c r="F6" i="21"/>
  <c r="T24" i="26"/>
  <c r="S27" i="26"/>
  <c r="R27" i="26" s="1"/>
  <c r="T25" i="27"/>
  <c r="S30" i="26"/>
  <c r="S34" i="13"/>
  <c r="T23" i="27"/>
  <c r="T35" i="27"/>
  <c r="E5" i="21"/>
  <c r="R29" i="26"/>
  <c r="U27" i="26"/>
  <c r="U23" i="26"/>
  <c r="R28" i="26"/>
  <c r="R24" i="26"/>
  <c r="S113" i="13"/>
  <c r="T31" i="13"/>
  <c r="S26" i="26"/>
  <c r="R26" i="26" s="1"/>
  <c r="T29" i="13"/>
  <c r="S32" i="13"/>
  <c r="R32" i="13" s="1"/>
  <c r="U32" i="13" s="1"/>
  <c r="T35" i="26"/>
  <c r="M4" i="21"/>
  <c r="T26" i="26"/>
  <c r="T38" i="26"/>
  <c r="S34" i="26"/>
  <c r="R34" i="26" s="1"/>
  <c r="T32" i="13"/>
  <c r="S25" i="13"/>
  <c r="S30" i="13"/>
  <c r="R30" i="13" s="1"/>
  <c r="U30" i="13" s="1"/>
  <c r="T28" i="13"/>
  <c r="T34" i="13"/>
  <c r="S36" i="26"/>
  <c r="S23" i="13"/>
  <c r="R23" i="13" s="1"/>
  <c r="U23" i="13" s="1"/>
  <c r="S27" i="13"/>
  <c r="R27" i="13" s="1"/>
  <c r="U27" i="13" s="1"/>
  <c r="S31" i="13"/>
  <c r="R31" i="13" s="1"/>
  <c r="U31" i="13" s="1"/>
  <c r="S28" i="13"/>
  <c r="R28" i="13" s="1"/>
  <c r="S37" i="26"/>
  <c r="R37" i="26" s="1"/>
  <c r="T30" i="26"/>
  <c r="S26" i="13"/>
  <c r="R26" i="13" s="1"/>
  <c r="T23" i="26"/>
  <c r="S32" i="26"/>
  <c r="R32" i="26" s="1"/>
  <c r="U32" i="26" s="1"/>
  <c r="T32" i="26"/>
  <c r="S25" i="26"/>
  <c r="R25" i="26" s="1"/>
  <c r="T25" i="13"/>
  <c r="T28" i="26"/>
  <c r="S31" i="26"/>
  <c r="T29" i="26"/>
  <c r="S40" i="26"/>
  <c r="R40" i="26" s="1"/>
  <c r="S29" i="13"/>
  <c r="K4" i="21"/>
  <c r="S33" i="26"/>
  <c r="T33" i="26"/>
  <c r="S24" i="13"/>
  <c r="R24" i="13" s="1"/>
  <c r="T23" i="13"/>
  <c r="Q4" i="21"/>
  <c r="T30" i="13"/>
  <c r="T24" i="13"/>
  <c r="T38" i="28"/>
  <c r="S26" i="28"/>
  <c r="T24" i="28"/>
  <c r="S38" i="28"/>
  <c r="T36" i="28"/>
  <c r="T23" i="28"/>
  <c r="S45" i="28"/>
  <c r="S35" i="28"/>
  <c r="S23" i="28"/>
  <c r="S44" i="28"/>
  <c r="S30" i="28"/>
  <c r="T42" i="28"/>
  <c r="S42" i="28"/>
  <c r="T41" i="28"/>
  <c r="S32" i="28"/>
  <c r="S28" i="28"/>
  <c r="T27" i="28"/>
  <c r="S40" i="28"/>
  <c r="T39" i="28"/>
  <c r="T25" i="28"/>
  <c r="S39" i="28"/>
  <c r="T37" i="28"/>
  <c r="S25" i="28"/>
  <c r="T45" i="28"/>
  <c r="S37" i="28"/>
  <c r="T35" i="28"/>
  <c r="S24" i="28"/>
  <c r="T46" i="28"/>
  <c r="T44" i="28"/>
  <c r="S36" i="28"/>
  <c r="T34" i="28"/>
  <c r="T30" i="28"/>
  <c r="S46" i="28"/>
  <c r="T43" i="28"/>
  <c r="S34" i="28"/>
  <c r="T33" i="28"/>
  <c r="T31" i="28"/>
  <c r="T29" i="28"/>
  <c r="S43" i="28"/>
  <c r="S33" i="28"/>
  <c r="T32" i="28"/>
  <c r="S31" i="28"/>
  <c r="S29" i="28"/>
  <c r="T28" i="28"/>
  <c r="S41" i="28"/>
  <c r="T40" i="28"/>
  <c r="S27" i="28"/>
  <c r="T26" i="28"/>
  <c r="AH27" i="13"/>
  <c r="E6" i="21"/>
  <c r="D7" i="21"/>
  <c r="P5" i="21"/>
  <c r="L5" i="21"/>
  <c r="J5" i="21"/>
  <c r="N5" i="21"/>
  <c r="I5" i="21"/>
  <c r="H6" i="21"/>
  <c r="AA113" i="13"/>
  <c r="R113" i="13"/>
  <c r="AH28" i="13"/>
  <c r="D8" i="21"/>
  <c r="F7" i="21"/>
  <c r="E7" i="21"/>
  <c r="Q5" i="21"/>
  <c r="M5" i="21"/>
  <c r="K5" i="21"/>
  <c r="O5" i="21"/>
  <c r="P6" i="21"/>
  <c r="L6" i="21"/>
  <c r="J6" i="21"/>
  <c r="H7" i="21"/>
  <c r="I6" i="21"/>
  <c r="U113" i="13"/>
  <c r="T113" i="13"/>
  <c r="AH29" i="13"/>
  <c r="D9" i="21"/>
  <c r="F8" i="21"/>
  <c r="E8" i="21"/>
  <c r="N7" i="21"/>
  <c r="P7" i="21"/>
  <c r="L7" i="21"/>
  <c r="H8" i="21"/>
  <c r="I7" i="21"/>
  <c r="J7" i="21"/>
  <c r="M6" i="21"/>
  <c r="Q6" i="21"/>
  <c r="O6" i="21"/>
  <c r="K6" i="21"/>
  <c r="AH30" i="13"/>
  <c r="F9" i="21"/>
  <c r="E9" i="21"/>
  <c r="D10" i="21"/>
  <c r="J8" i="21"/>
  <c r="L8" i="21"/>
  <c r="H9" i="21"/>
  <c r="N8" i="21"/>
  <c r="P8" i="21"/>
  <c r="I8" i="21"/>
  <c r="M7" i="21"/>
  <c r="O7" i="21"/>
  <c r="K7" i="21"/>
  <c r="Q7" i="21"/>
  <c r="AH31" i="13"/>
  <c r="E10" i="21"/>
  <c r="D11" i="21"/>
  <c r="F10" i="21"/>
  <c r="H10" i="21"/>
  <c r="I9" i="21"/>
  <c r="L9" i="21"/>
  <c r="J9" i="21"/>
  <c r="P9" i="21"/>
  <c r="O8" i="21"/>
  <c r="K8" i="21"/>
  <c r="Q8" i="21"/>
  <c r="AH32" i="13"/>
  <c r="D12" i="21"/>
  <c r="F11" i="21"/>
  <c r="E11" i="21"/>
  <c r="J10" i="21"/>
  <c r="H11" i="21"/>
  <c r="I10" i="21"/>
  <c r="N10" i="21"/>
  <c r="L10" i="21"/>
  <c r="M9" i="21"/>
  <c r="K9" i="21"/>
  <c r="Q9" i="21"/>
  <c r="D13" i="21"/>
  <c r="E12" i="21"/>
  <c r="F12" i="21"/>
  <c r="L11" i="21"/>
  <c r="N11" i="21"/>
  <c r="P11" i="21"/>
  <c r="I11" i="21"/>
  <c r="H12" i="21"/>
  <c r="J11" i="21"/>
  <c r="K10" i="21"/>
  <c r="M10" i="21"/>
  <c r="O10" i="21"/>
  <c r="Q10" i="21"/>
  <c r="F13" i="21"/>
  <c r="D14" i="21"/>
  <c r="E13" i="21"/>
  <c r="O11" i="21"/>
  <c r="M11" i="21"/>
  <c r="K11" i="21"/>
  <c r="Q11" i="21"/>
  <c r="N12" i="21"/>
  <c r="H13" i="21"/>
  <c r="J12" i="21"/>
  <c r="I12" i="21"/>
  <c r="L12" i="21"/>
  <c r="P12" i="21"/>
  <c r="D15" i="21"/>
  <c r="F14" i="21"/>
  <c r="E14" i="21"/>
  <c r="I13" i="21"/>
  <c r="P13" i="21"/>
  <c r="N13" i="21"/>
  <c r="J13" i="21"/>
  <c r="L13" i="21"/>
  <c r="H14" i="21"/>
  <c r="K12" i="21"/>
  <c r="M12" i="21"/>
  <c r="Q12" i="21"/>
  <c r="O12" i="21"/>
  <c r="F15" i="21"/>
  <c r="D16" i="21"/>
  <c r="E15" i="21"/>
  <c r="K13" i="21"/>
  <c r="M13" i="21"/>
  <c r="Q13" i="21"/>
  <c r="O13" i="21"/>
  <c r="I14" i="21"/>
  <c r="N14" i="21"/>
  <c r="J14" i="21"/>
  <c r="L14" i="21"/>
  <c r="P14" i="21"/>
  <c r="H15" i="21"/>
  <c r="D17" i="21"/>
  <c r="F16" i="21"/>
  <c r="E16" i="21"/>
  <c r="Q14" i="21"/>
  <c r="K14" i="21"/>
  <c r="O14" i="21"/>
  <c r="M14" i="21"/>
  <c r="H16" i="21"/>
  <c r="N15" i="21"/>
  <c r="P15" i="21"/>
  <c r="I15" i="21"/>
  <c r="J15" i="21"/>
  <c r="L15" i="21"/>
  <c r="E17" i="21"/>
  <c r="D18" i="21"/>
  <c r="F17" i="21"/>
  <c r="N16" i="21"/>
  <c r="H17" i="21"/>
  <c r="J16" i="21"/>
  <c r="P16" i="21"/>
  <c r="I16" i="21"/>
  <c r="L16" i="21"/>
  <c r="O15" i="21"/>
  <c r="Q15" i="21"/>
  <c r="M15" i="21"/>
  <c r="K15" i="21"/>
  <c r="F18" i="21"/>
  <c r="E18" i="21"/>
  <c r="D19" i="21"/>
  <c r="I17" i="21"/>
  <c r="L17" i="21"/>
  <c r="J17" i="21"/>
  <c r="P17" i="21"/>
  <c r="H18" i="21"/>
  <c r="N17" i="21"/>
  <c r="K16" i="21"/>
  <c r="M16" i="21"/>
  <c r="Q16" i="21"/>
  <c r="O16" i="21"/>
  <c r="F19" i="21"/>
  <c r="D20" i="21"/>
  <c r="E19" i="21"/>
  <c r="Q17" i="21"/>
  <c r="M17" i="21"/>
  <c r="K17" i="21"/>
  <c r="O17" i="21"/>
  <c r="L18" i="21"/>
  <c r="I18" i="21"/>
  <c r="H19" i="21"/>
  <c r="N18" i="21"/>
  <c r="P18" i="21"/>
  <c r="J18" i="21"/>
  <c r="F20" i="21"/>
  <c r="D21" i="21"/>
  <c r="E20" i="21"/>
  <c r="K18" i="21"/>
  <c r="O18" i="21"/>
  <c r="M18" i="21"/>
  <c r="Q18" i="21"/>
  <c r="N19" i="21"/>
  <c r="I19" i="21"/>
  <c r="L19" i="21"/>
  <c r="J19" i="21"/>
  <c r="H20" i="21"/>
  <c r="P19" i="21"/>
  <c r="F21" i="21"/>
  <c r="D22" i="21"/>
  <c r="E21" i="21"/>
  <c r="M19" i="21"/>
  <c r="Q19" i="21"/>
  <c r="K19" i="21"/>
  <c r="O19" i="21"/>
  <c r="P20" i="21"/>
  <c r="H21" i="21"/>
  <c r="I20" i="21"/>
  <c r="J20" i="21"/>
  <c r="N20" i="21"/>
  <c r="L20" i="21"/>
  <c r="D23" i="21"/>
  <c r="F22" i="21"/>
  <c r="E22" i="21"/>
  <c r="L21" i="21"/>
  <c r="J21" i="21"/>
  <c r="H22" i="21"/>
  <c r="N21" i="21"/>
  <c r="P21" i="21"/>
  <c r="I21" i="21"/>
  <c r="O20" i="21"/>
  <c r="M20" i="21"/>
  <c r="K20" i="21"/>
  <c r="Q20" i="21"/>
  <c r="F23" i="21"/>
  <c r="D24" i="21"/>
  <c r="E23" i="21"/>
  <c r="N22" i="21"/>
  <c r="L22" i="21"/>
  <c r="J22" i="21"/>
  <c r="H23" i="21"/>
  <c r="P22" i="21"/>
  <c r="I22" i="21"/>
  <c r="O21" i="21"/>
  <c r="M21" i="21"/>
  <c r="Q21" i="21"/>
  <c r="K21" i="21"/>
  <c r="D25" i="21"/>
  <c r="E24" i="21"/>
  <c r="F24" i="21"/>
  <c r="J23" i="21"/>
  <c r="L23" i="21"/>
  <c r="H24" i="21"/>
  <c r="N23" i="21"/>
  <c r="P23" i="21"/>
  <c r="I23" i="21"/>
  <c r="O22" i="21"/>
  <c r="M22" i="21"/>
  <c r="Q22" i="21"/>
  <c r="K22" i="21"/>
  <c r="F25" i="21"/>
  <c r="D26" i="21"/>
  <c r="E25" i="21"/>
  <c r="H25" i="21"/>
  <c r="J24" i="21"/>
  <c r="I24" i="21"/>
  <c r="L24" i="21"/>
  <c r="N24" i="21"/>
  <c r="P24" i="21"/>
  <c r="O23" i="21"/>
  <c r="K23" i="21"/>
  <c r="M23" i="21"/>
  <c r="Q23" i="21"/>
  <c r="F26" i="21"/>
  <c r="E26" i="21"/>
  <c r="D27" i="21"/>
  <c r="L25" i="21"/>
  <c r="N25" i="21"/>
  <c r="H26" i="21"/>
  <c r="J25" i="21"/>
  <c r="P25" i="21"/>
  <c r="I25" i="21"/>
  <c r="O24" i="21"/>
  <c r="K24" i="21"/>
  <c r="M24" i="21"/>
  <c r="Q24" i="21"/>
  <c r="E27" i="21"/>
  <c r="F27" i="21"/>
  <c r="D28" i="21"/>
  <c r="N26" i="21"/>
  <c r="J26" i="21"/>
  <c r="L26" i="21"/>
  <c r="H27" i="21"/>
  <c r="P26" i="21"/>
  <c r="I26" i="21"/>
  <c r="M25" i="21"/>
  <c r="K25" i="21"/>
  <c r="O25" i="21"/>
  <c r="Q25" i="21"/>
  <c r="D29" i="21"/>
  <c r="F28" i="21"/>
  <c r="E28" i="21"/>
  <c r="L27" i="21"/>
  <c r="H28" i="21"/>
  <c r="P27" i="21"/>
  <c r="I27" i="21"/>
  <c r="J27" i="21"/>
  <c r="N27" i="21"/>
  <c r="Q26" i="21"/>
  <c r="O26" i="21"/>
  <c r="K26" i="21"/>
  <c r="M26" i="21"/>
  <c r="E29" i="21"/>
  <c r="F29" i="21"/>
  <c r="D30" i="21"/>
  <c r="I28" i="21"/>
  <c r="H29" i="21"/>
  <c r="L28" i="21"/>
  <c r="N28" i="21"/>
  <c r="J28" i="21"/>
  <c r="P28" i="21"/>
  <c r="M27" i="21"/>
  <c r="Q27" i="21"/>
  <c r="K27" i="21"/>
  <c r="O27" i="21"/>
  <c r="D31" i="21"/>
  <c r="F30" i="21"/>
  <c r="E30" i="21"/>
  <c r="O28" i="21"/>
  <c r="Q28" i="21"/>
  <c r="K28" i="21"/>
  <c r="M28" i="21"/>
  <c r="J29" i="21"/>
  <c r="P29" i="21"/>
  <c r="I29" i="21"/>
  <c r="L29" i="21"/>
  <c r="H30" i="21"/>
  <c r="N29" i="21"/>
  <c r="E31" i="21"/>
  <c r="F31" i="21"/>
  <c r="D32" i="21"/>
  <c r="O29" i="21"/>
  <c r="M29" i="21"/>
  <c r="Q29" i="21"/>
  <c r="K29" i="21"/>
  <c r="I30" i="21"/>
  <c r="L30" i="21"/>
  <c r="P30" i="21"/>
  <c r="J30" i="21"/>
  <c r="H31" i="21"/>
  <c r="N30" i="21"/>
  <c r="D33" i="21"/>
  <c r="F32" i="21"/>
  <c r="E32" i="21"/>
  <c r="M30" i="21"/>
  <c r="K30" i="21"/>
  <c r="O30" i="21"/>
  <c r="Q30" i="21"/>
  <c r="J31" i="21"/>
  <c r="I31" i="21"/>
  <c r="N31" i="21"/>
  <c r="P31" i="21"/>
  <c r="L31" i="21"/>
  <c r="H32" i="21"/>
  <c r="F33" i="21"/>
  <c r="D34" i="21"/>
  <c r="E33" i="21"/>
  <c r="M31" i="21"/>
  <c r="Q31" i="21"/>
  <c r="O31" i="21"/>
  <c r="K31" i="21"/>
  <c r="H33" i="21"/>
  <c r="N32" i="21"/>
  <c r="I32" i="21"/>
  <c r="L32" i="21"/>
  <c r="P32" i="21"/>
  <c r="J32" i="21"/>
  <c r="F34" i="21"/>
  <c r="D35" i="21"/>
  <c r="E34" i="21"/>
  <c r="L33" i="21"/>
  <c r="I33" i="21"/>
  <c r="H34" i="21"/>
  <c r="J33" i="21"/>
  <c r="P33" i="21"/>
  <c r="N33" i="21"/>
  <c r="O32" i="21"/>
  <c r="Q32" i="21"/>
  <c r="K32" i="21"/>
  <c r="M32" i="21"/>
  <c r="D36" i="21"/>
  <c r="E35" i="21"/>
  <c r="F35" i="21"/>
  <c r="K33" i="21"/>
  <c r="M33" i="21"/>
  <c r="Q33" i="21"/>
  <c r="O33" i="21"/>
  <c r="J34" i="21"/>
  <c r="N34" i="21"/>
  <c r="L34" i="21"/>
  <c r="H35" i="21"/>
  <c r="P34" i="21"/>
  <c r="I34" i="21"/>
  <c r="F36" i="21"/>
  <c r="D37" i="21"/>
  <c r="E36" i="21"/>
  <c r="P35" i="21"/>
  <c r="H36" i="21"/>
  <c r="N35" i="21"/>
  <c r="I35" i="21"/>
  <c r="J35" i="21"/>
  <c r="L35" i="21"/>
  <c r="M34" i="21"/>
  <c r="O34" i="21"/>
  <c r="Q34" i="21"/>
  <c r="K34" i="21"/>
  <c r="F37" i="21"/>
  <c r="E37" i="21"/>
  <c r="D38" i="21"/>
  <c r="I36" i="21"/>
  <c r="J36" i="21"/>
  <c r="H37" i="21"/>
  <c r="N36" i="21"/>
  <c r="L36" i="21"/>
  <c r="P36" i="21"/>
  <c r="M35" i="21"/>
  <c r="Q35" i="21"/>
  <c r="O35" i="21"/>
  <c r="K35" i="21"/>
  <c r="F38" i="21"/>
  <c r="D39" i="21"/>
  <c r="E38" i="21"/>
  <c r="M36" i="21"/>
  <c r="Q36" i="21"/>
  <c r="K36" i="21"/>
  <c r="O36" i="21"/>
  <c r="H38" i="21"/>
  <c r="J37" i="21"/>
  <c r="N37" i="21"/>
  <c r="P37" i="21"/>
  <c r="I37" i="21"/>
  <c r="L37" i="21"/>
  <c r="D40" i="21"/>
  <c r="F39" i="21"/>
  <c r="E39" i="21"/>
  <c r="N38" i="21"/>
  <c r="J38" i="21"/>
  <c r="L38" i="21"/>
  <c r="P38" i="21"/>
  <c r="H39" i="21"/>
  <c r="I38" i="21"/>
  <c r="M37" i="21"/>
  <c r="O37" i="21"/>
  <c r="Q37" i="21"/>
  <c r="K37" i="21"/>
  <c r="E40" i="21"/>
  <c r="F40" i="21"/>
  <c r="D41" i="21"/>
  <c r="N39" i="21"/>
  <c r="L39" i="21"/>
  <c r="I39" i="21"/>
  <c r="H40" i="21"/>
  <c r="J39" i="21"/>
  <c r="P39" i="21"/>
  <c r="K38" i="21"/>
  <c r="O38" i="21"/>
  <c r="M38" i="21"/>
  <c r="Q38" i="21"/>
  <c r="E41" i="21"/>
  <c r="D42" i="21"/>
  <c r="F41" i="21"/>
  <c r="Q39" i="21"/>
  <c r="M39" i="21"/>
  <c r="O39" i="21"/>
  <c r="K39" i="21"/>
  <c r="I40" i="21"/>
  <c r="J40" i="21"/>
  <c r="L40" i="21"/>
  <c r="H41" i="21"/>
  <c r="N40" i="21"/>
  <c r="P40" i="21"/>
  <c r="E42" i="21"/>
  <c r="F42" i="21"/>
  <c r="D43" i="21"/>
  <c r="M40" i="21"/>
  <c r="O40" i="21"/>
  <c r="K40" i="21"/>
  <c r="Q40" i="21"/>
  <c r="N41" i="21"/>
  <c r="L41" i="21"/>
  <c r="I41" i="21"/>
  <c r="J41" i="21"/>
  <c r="P41" i="21"/>
  <c r="H42" i="21"/>
  <c r="D44" i="21"/>
  <c r="E43" i="21"/>
  <c r="F43" i="21"/>
  <c r="O41" i="21"/>
  <c r="M41" i="21"/>
  <c r="K41" i="21"/>
  <c r="Q41" i="21"/>
  <c r="N42" i="21"/>
  <c r="H43" i="21"/>
  <c r="P42" i="21"/>
  <c r="L42" i="21"/>
  <c r="I42" i="21"/>
  <c r="J42" i="21"/>
  <c r="E44" i="21"/>
  <c r="F44" i="21"/>
  <c r="D45" i="21"/>
  <c r="L43" i="21"/>
  <c r="P43" i="21"/>
  <c r="N43" i="21"/>
  <c r="H44" i="21"/>
  <c r="I43" i="21"/>
  <c r="J43" i="21"/>
  <c r="O42" i="21"/>
  <c r="Q42" i="21"/>
  <c r="K42" i="21"/>
  <c r="M42" i="21"/>
  <c r="E45" i="21"/>
  <c r="D46" i="21"/>
  <c r="F45" i="21"/>
  <c r="I44" i="21"/>
  <c r="N44" i="21"/>
  <c r="L44" i="21"/>
  <c r="H45" i="21"/>
  <c r="J44" i="21"/>
  <c r="P44" i="21"/>
  <c r="Q43" i="21"/>
  <c r="O43" i="21"/>
  <c r="K43" i="21"/>
  <c r="M43" i="21"/>
  <c r="D47" i="21"/>
  <c r="E46" i="21"/>
  <c r="F46" i="21"/>
  <c r="Q44" i="21"/>
  <c r="K44" i="21"/>
  <c r="M44" i="21"/>
  <c r="O44" i="21"/>
  <c r="J45" i="21"/>
  <c r="N45" i="21"/>
  <c r="L45" i="21"/>
  <c r="I45" i="21"/>
  <c r="H46" i="21"/>
  <c r="P45" i="21"/>
  <c r="E47" i="21"/>
  <c r="F47" i="21"/>
  <c r="D48" i="21"/>
  <c r="M45" i="21"/>
  <c r="O45" i="21"/>
  <c r="Q45" i="21"/>
  <c r="K45" i="21"/>
  <c r="L46" i="21"/>
  <c r="H47" i="21"/>
  <c r="I46" i="21"/>
  <c r="P46" i="21"/>
  <c r="J46" i="21"/>
  <c r="N46" i="21"/>
  <c r="F48" i="21"/>
  <c r="D49" i="21"/>
  <c r="E48" i="21"/>
  <c r="I47" i="21"/>
  <c r="L47" i="21"/>
  <c r="H48" i="21"/>
  <c r="N47" i="21"/>
  <c r="P47" i="21"/>
  <c r="J47" i="21"/>
  <c r="K46" i="21"/>
  <c r="Q46" i="21"/>
  <c r="O46" i="21"/>
  <c r="M46" i="21"/>
  <c r="F49" i="21"/>
  <c r="D50" i="21"/>
  <c r="E49" i="21"/>
  <c r="M47" i="21"/>
  <c r="Q47" i="21"/>
  <c r="K47" i="21"/>
  <c r="O47" i="21"/>
  <c r="P48" i="21"/>
  <c r="L48" i="21"/>
  <c r="H49" i="21"/>
  <c r="J48" i="21"/>
  <c r="I48" i="21"/>
  <c r="N48" i="21"/>
  <c r="F50" i="21"/>
  <c r="D51" i="21"/>
  <c r="E50" i="21"/>
  <c r="L49" i="21"/>
  <c r="P49" i="21"/>
  <c r="J49" i="21"/>
  <c r="N49" i="21"/>
  <c r="H50" i="21"/>
  <c r="I49" i="21"/>
  <c r="M48" i="21"/>
  <c r="Q48" i="21"/>
  <c r="K48" i="21"/>
  <c r="O48" i="21"/>
  <c r="D52" i="21"/>
  <c r="E51" i="21"/>
  <c r="F51" i="21"/>
  <c r="H51" i="21"/>
  <c r="J50" i="21"/>
  <c r="P50" i="21"/>
  <c r="I50" i="21"/>
  <c r="L50" i="21"/>
  <c r="N50" i="21"/>
  <c r="Q49" i="21"/>
  <c r="O49" i="21"/>
  <c r="K49" i="21"/>
  <c r="M49" i="21"/>
  <c r="D53" i="21"/>
  <c r="F52" i="21"/>
  <c r="E52" i="21"/>
  <c r="I51" i="21"/>
  <c r="P51" i="21"/>
  <c r="L51" i="21"/>
  <c r="N51" i="21"/>
  <c r="H52" i="21"/>
  <c r="J51" i="21"/>
  <c r="O50" i="21"/>
  <c r="Q50" i="21"/>
  <c r="M50" i="21"/>
  <c r="K50" i="21"/>
  <c r="F53" i="21"/>
  <c r="D54" i="21"/>
  <c r="E53" i="21"/>
  <c r="K51" i="21"/>
  <c r="Q51" i="21"/>
  <c r="O51" i="21"/>
  <c r="M51" i="21"/>
  <c r="P52" i="21"/>
  <c r="L52" i="21"/>
  <c r="N52" i="21"/>
  <c r="I52" i="21"/>
  <c r="H53" i="21"/>
  <c r="J52" i="21"/>
  <c r="E54" i="21"/>
  <c r="F54" i="21"/>
  <c r="D55" i="21"/>
  <c r="M52" i="21"/>
  <c r="O52" i="21"/>
  <c r="K52" i="21"/>
  <c r="Q52" i="21"/>
  <c r="P53" i="21"/>
  <c r="I53" i="21"/>
  <c r="N53" i="21"/>
  <c r="H54" i="21"/>
  <c r="J53" i="21"/>
  <c r="L53" i="21"/>
  <c r="D56" i="21"/>
  <c r="F55" i="21"/>
  <c r="E55" i="21"/>
  <c r="Q53" i="21"/>
  <c r="O53" i="21"/>
  <c r="K53" i="21"/>
  <c r="M53" i="21"/>
  <c r="J54" i="21"/>
  <c r="L54" i="21"/>
  <c r="N54" i="21"/>
  <c r="I54" i="21"/>
  <c r="P54" i="21"/>
  <c r="H55" i="21"/>
  <c r="D57" i="21"/>
  <c r="F56" i="21"/>
  <c r="E56" i="21"/>
  <c r="M54" i="21"/>
  <c r="K54" i="21"/>
  <c r="O54" i="21"/>
  <c r="Q54" i="21"/>
  <c r="P55" i="21"/>
  <c r="J55" i="21"/>
  <c r="H56" i="21"/>
  <c r="I55" i="21"/>
  <c r="N55" i="21"/>
  <c r="L55" i="21"/>
  <c r="D58" i="21"/>
  <c r="F57" i="21"/>
  <c r="E57" i="21"/>
  <c r="H57" i="21"/>
  <c r="J56" i="21"/>
  <c r="I56" i="21"/>
  <c r="N56" i="21"/>
  <c r="P56" i="21"/>
  <c r="L56" i="21"/>
  <c r="M55" i="21"/>
  <c r="Q55" i="21"/>
  <c r="O55" i="21"/>
  <c r="K55" i="21"/>
  <c r="E58" i="21"/>
  <c r="D59" i="21"/>
  <c r="F58" i="21"/>
  <c r="N57" i="21"/>
  <c r="I57" i="21"/>
  <c r="L57" i="21"/>
  <c r="J57" i="21"/>
  <c r="P57" i="21"/>
  <c r="H58" i="21"/>
  <c r="Q56" i="21"/>
  <c r="M56" i="21"/>
  <c r="K56" i="21"/>
  <c r="O56" i="21"/>
  <c r="E59" i="21"/>
  <c r="F59" i="21"/>
  <c r="D60" i="21"/>
  <c r="O57" i="21"/>
  <c r="M57" i="21"/>
  <c r="Q57" i="21"/>
  <c r="K57" i="21"/>
  <c r="I58" i="21"/>
  <c r="P58" i="21"/>
  <c r="H59" i="21"/>
  <c r="N58" i="21"/>
  <c r="J58" i="21"/>
  <c r="L58" i="21"/>
  <c r="E60" i="21"/>
  <c r="D61" i="21"/>
  <c r="F60" i="21"/>
  <c r="O58" i="21"/>
  <c r="M58" i="21"/>
  <c r="K58" i="21"/>
  <c r="Q58" i="21"/>
  <c r="H60" i="21"/>
  <c r="P59" i="21"/>
  <c r="I59" i="21"/>
  <c r="N59" i="21"/>
  <c r="J59" i="21"/>
  <c r="L59" i="21"/>
  <c r="F61" i="21"/>
  <c r="D62" i="21"/>
  <c r="E61" i="21"/>
  <c r="J60" i="21"/>
  <c r="L60" i="21"/>
  <c r="I60" i="21"/>
  <c r="H61" i="21"/>
  <c r="P60" i="21"/>
  <c r="N60" i="21"/>
  <c r="O59" i="21"/>
  <c r="M59" i="21"/>
  <c r="Q59" i="21"/>
  <c r="K59" i="21"/>
  <c r="F62" i="21"/>
  <c r="E62" i="21"/>
  <c r="D63" i="21"/>
  <c r="K60" i="21"/>
  <c r="M60" i="21"/>
  <c r="O60" i="21"/>
  <c r="Q60" i="21"/>
  <c r="L61" i="21"/>
  <c r="I61" i="21"/>
  <c r="P61" i="21"/>
  <c r="H62" i="21"/>
  <c r="J61" i="21"/>
  <c r="N61" i="21"/>
  <c r="D64" i="21"/>
  <c r="E63" i="21"/>
  <c r="F63" i="21"/>
  <c r="M61" i="21"/>
  <c r="K61" i="21"/>
  <c r="Q61" i="21"/>
  <c r="O61" i="21"/>
  <c r="L62" i="21"/>
  <c r="N62" i="21"/>
  <c r="H63" i="21"/>
  <c r="P62" i="21"/>
  <c r="J62" i="21"/>
  <c r="I62" i="21"/>
  <c r="D65" i="21"/>
  <c r="E64" i="21"/>
  <c r="F64" i="21"/>
  <c r="P63" i="21"/>
  <c r="J63" i="21"/>
  <c r="H64" i="21"/>
  <c r="I63" i="21"/>
  <c r="N63" i="21"/>
  <c r="L63" i="21"/>
  <c r="O62" i="21"/>
  <c r="K62" i="21"/>
  <c r="Q62" i="21"/>
  <c r="M62" i="21"/>
  <c r="D66" i="21"/>
  <c r="F65" i="21"/>
  <c r="E65" i="21"/>
  <c r="L64" i="21"/>
  <c r="N64" i="21"/>
  <c r="H65" i="21"/>
  <c r="P64" i="21"/>
  <c r="J64" i="21"/>
  <c r="I64" i="21"/>
  <c r="M63" i="21"/>
  <c r="Q63" i="21"/>
  <c r="K63" i="21"/>
  <c r="O63" i="21"/>
  <c r="F66" i="21"/>
  <c r="E66" i="21"/>
  <c r="D67" i="21"/>
  <c r="I65" i="21"/>
  <c r="J65" i="21"/>
  <c r="L65" i="21"/>
  <c r="H66" i="21"/>
  <c r="N65" i="21"/>
  <c r="P65" i="21"/>
  <c r="Q64" i="21"/>
  <c r="M64" i="21"/>
  <c r="K64" i="21"/>
  <c r="O64" i="21"/>
  <c r="E67" i="21"/>
  <c r="F67" i="21"/>
  <c r="D68" i="21"/>
  <c r="Q65" i="21"/>
  <c r="K65" i="21"/>
  <c r="M65" i="21"/>
  <c r="O65" i="21"/>
  <c r="J66" i="21"/>
  <c r="L66" i="21"/>
  <c r="I66" i="21"/>
  <c r="P66" i="21"/>
  <c r="N66" i="21"/>
  <c r="H67" i="21"/>
  <c r="E68" i="21"/>
  <c r="D69" i="21"/>
  <c r="F68" i="21"/>
  <c r="K66" i="21"/>
  <c r="M66" i="21"/>
  <c r="O66" i="21"/>
  <c r="Q66" i="21"/>
  <c r="L67" i="21"/>
  <c r="P67" i="21"/>
  <c r="N67" i="21"/>
  <c r="J67" i="21"/>
  <c r="I67" i="21"/>
  <c r="H68" i="21"/>
  <c r="D70" i="21"/>
  <c r="E69" i="21"/>
  <c r="F69" i="21"/>
  <c r="M67" i="21"/>
  <c r="Q67" i="21"/>
  <c r="K67" i="21"/>
  <c r="O67" i="21"/>
  <c r="P68" i="21"/>
  <c r="N68" i="21"/>
  <c r="H69" i="21"/>
  <c r="L68" i="21"/>
  <c r="J68" i="21"/>
  <c r="I68" i="21"/>
  <c r="F70" i="21"/>
  <c r="D71" i="21"/>
  <c r="E70" i="21"/>
  <c r="P69" i="21"/>
  <c r="N69" i="21"/>
  <c r="J69" i="21"/>
  <c r="I69" i="21"/>
  <c r="H70" i="21"/>
  <c r="L69" i="21"/>
  <c r="Q68" i="21"/>
  <c r="K68" i="21"/>
  <c r="O68" i="21"/>
  <c r="M68" i="21"/>
  <c r="D72" i="21"/>
  <c r="F71" i="21"/>
  <c r="E71" i="21"/>
  <c r="M69" i="21"/>
  <c r="Q69" i="21"/>
  <c r="K69" i="21"/>
  <c r="O69" i="21"/>
  <c r="J70" i="21"/>
  <c r="L70" i="21"/>
  <c r="I70" i="21"/>
  <c r="N70" i="21"/>
  <c r="H71" i="21"/>
  <c r="P70" i="21"/>
  <c r="D73" i="21"/>
  <c r="F72" i="21"/>
  <c r="E72" i="21"/>
  <c r="K70" i="21"/>
  <c r="M70" i="21"/>
  <c r="Q70" i="21"/>
  <c r="O70" i="21"/>
  <c r="H72" i="21"/>
  <c r="L71" i="21"/>
  <c r="J71" i="21"/>
  <c r="P71" i="21"/>
  <c r="I71" i="21"/>
  <c r="N71" i="21"/>
  <c r="E73" i="21"/>
  <c r="D74" i="21"/>
  <c r="F73" i="21"/>
  <c r="N72" i="21"/>
  <c r="P72" i="21"/>
  <c r="J72" i="21"/>
  <c r="H73" i="21"/>
  <c r="L72" i="21"/>
  <c r="I72" i="21"/>
  <c r="K71" i="21"/>
  <c r="Q71" i="21"/>
  <c r="O71" i="21"/>
  <c r="M71" i="21"/>
  <c r="E74" i="21"/>
  <c r="D75" i="21"/>
  <c r="F74" i="21"/>
  <c r="I73" i="21"/>
  <c r="L73" i="21"/>
  <c r="J73" i="21"/>
  <c r="H74" i="21"/>
  <c r="N73" i="21"/>
  <c r="P73" i="21"/>
  <c r="Q72" i="21"/>
  <c r="K72" i="21"/>
  <c r="O72" i="21"/>
  <c r="M72" i="21"/>
  <c r="E75" i="21"/>
  <c r="F75" i="21"/>
  <c r="D76" i="21"/>
  <c r="Q73" i="21"/>
  <c r="K73" i="21"/>
  <c r="M73" i="21"/>
  <c r="O73" i="21"/>
  <c r="J74" i="21"/>
  <c r="L74" i="21"/>
  <c r="P74" i="21"/>
  <c r="N74" i="21"/>
  <c r="I74" i="21"/>
  <c r="H75" i="21"/>
  <c r="D77" i="21"/>
  <c r="F76" i="21"/>
  <c r="E76" i="21"/>
  <c r="Q74" i="21"/>
  <c r="M74" i="21"/>
  <c r="O74" i="21"/>
  <c r="K74" i="21"/>
  <c r="J75" i="21"/>
  <c r="P75" i="21"/>
  <c r="L75" i="21"/>
  <c r="I75" i="21"/>
  <c r="H76" i="21"/>
  <c r="N75" i="21"/>
  <c r="D78" i="21"/>
  <c r="E77" i="21"/>
  <c r="F77" i="21"/>
  <c r="O75" i="21"/>
  <c r="K75" i="21"/>
  <c r="Q75" i="21"/>
  <c r="M75" i="21"/>
  <c r="L76" i="21"/>
  <c r="I76" i="21"/>
  <c r="H77" i="21"/>
  <c r="P76" i="21"/>
  <c r="N76" i="21"/>
  <c r="J76" i="21"/>
  <c r="E78" i="21"/>
  <c r="F78" i="21"/>
  <c r="D79" i="21"/>
  <c r="O76" i="21"/>
  <c r="M76" i="21"/>
  <c r="Q76" i="21"/>
  <c r="K76" i="21"/>
  <c r="I77" i="21"/>
  <c r="H78" i="21"/>
  <c r="N77" i="21"/>
  <c r="P77" i="21"/>
  <c r="J77" i="21"/>
  <c r="L77" i="21"/>
  <c r="E79" i="21"/>
  <c r="F79" i="21"/>
  <c r="D80" i="21"/>
  <c r="O77" i="21"/>
  <c r="Q77" i="21"/>
  <c r="K77" i="21"/>
  <c r="M77" i="21"/>
  <c r="L78" i="21"/>
  <c r="N78" i="21"/>
  <c r="I78" i="21"/>
  <c r="H79" i="21"/>
  <c r="P78" i="21"/>
  <c r="J78" i="21"/>
  <c r="D81" i="21"/>
  <c r="F80" i="21"/>
  <c r="E80" i="21"/>
  <c r="K78" i="21"/>
  <c r="M78" i="21"/>
  <c r="O78" i="21"/>
  <c r="Q78" i="21"/>
  <c r="L79" i="21"/>
  <c r="N79" i="21"/>
  <c r="H80" i="21"/>
  <c r="J79" i="21"/>
  <c r="P79" i="21"/>
  <c r="I79" i="21"/>
  <c r="F81" i="21"/>
  <c r="E81" i="21"/>
  <c r="D82" i="21"/>
  <c r="I80" i="21"/>
  <c r="J80" i="21"/>
  <c r="H81" i="21"/>
  <c r="P80" i="21"/>
  <c r="L80" i="21"/>
  <c r="N80" i="21"/>
  <c r="O79" i="21"/>
  <c r="K79" i="21"/>
  <c r="M79" i="21"/>
  <c r="Q79" i="21"/>
  <c r="E82" i="21"/>
  <c r="F82" i="21"/>
  <c r="D83" i="21"/>
  <c r="Q80" i="21"/>
  <c r="M80" i="21"/>
  <c r="O80" i="21"/>
  <c r="K80" i="21"/>
  <c r="N81" i="21"/>
  <c r="P81" i="21"/>
  <c r="I81" i="21"/>
  <c r="L81" i="21"/>
  <c r="H82" i="21"/>
  <c r="J81" i="21"/>
  <c r="D84" i="21"/>
  <c r="E83" i="21"/>
  <c r="F83" i="21"/>
  <c r="K81" i="21"/>
  <c r="O81" i="21"/>
  <c r="Q81" i="21"/>
  <c r="M81" i="21"/>
  <c r="I82" i="21"/>
  <c r="L82" i="21"/>
  <c r="P82" i="21"/>
  <c r="N82" i="21"/>
  <c r="H83" i="21"/>
  <c r="J82" i="21"/>
  <c r="F84" i="21"/>
  <c r="E84" i="21"/>
  <c r="D85" i="21"/>
  <c r="Q82" i="21"/>
  <c r="O82" i="21"/>
  <c r="M82" i="21"/>
  <c r="K82" i="21"/>
  <c r="P83" i="21"/>
  <c r="I83" i="21"/>
  <c r="H84" i="21"/>
  <c r="N83" i="21"/>
  <c r="J83" i="21"/>
  <c r="L83" i="21"/>
  <c r="D86" i="21"/>
  <c r="E85" i="21"/>
  <c r="F85" i="21"/>
  <c r="K83" i="21"/>
  <c r="Q83" i="21"/>
  <c r="O83" i="21"/>
  <c r="M83" i="21"/>
  <c r="P84" i="21"/>
  <c r="I84" i="21"/>
  <c r="H85" i="21"/>
  <c r="N84" i="21"/>
  <c r="J84" i="21"/>
  <c r="L84" i="21"/>
  <c r="F86" i="21"/>
  <c r="D87" i="21"/>
  <c r="E86" i="21"/>
  <c r="K84" i="21"/>
  <c r="O84" i="21"/>
  <c r="Q84" i="21"/>
  <c r="M84" i="21"/>
  <c r="J85" i="21"/>
  <c r="N85" i="21"/>
  <c r="L85" i="21"/>
  <c r="H86" i="21"/>
  <c r="I85" i="21"/>
  <c r="P85" i="21"/>
  <c r="E87" i="21"/>
  <c r="F87" i="21"/>
  <c r="D88" i="21"/>
  <c r="I86" i="21"/>
  <c r="J86" i="21"/>
  <c r="N86" i="21"/>
  <c r="P86" i="21"/>
  <c r="L86" i="21"/>
  <c r="H87" i="21"/>
  <c r="O85" i="21"/>
  <c r="M85" i="21"/>
  <c r="K85" i="21"/>
  <c r="Q85" i="21"/>
  <c r="E88" i="21"/>
  <c r="F88" i="21"/>
  <c r="D89" i="21"/>
  <c r="K86" i="21"/>
  <c r="O86" i="21"/>
  <c r="Q86" i="21"/>
  <c r="M86" i="21"/>
  <c r="P87" i="21"/>
  <c r="L87" i="21"/>
  <c r="I87" i="21"/>
  <c r="H88" i="21"/>
  <c r="N87" i="21"/>
  <c r="J87" i="21"/>
  <c r="E89" i="21"/>
  <c r="F89" i="21"/>
  <c r="D90" i="21"/>
  <c r="Q87" i="21"/>
  <c r="K87" i="21"/>
  <c r="O87" i="21"/>
  <c r="M87" i="21"/>
  <c r="H89" i="21"/>
  <c r="P88" i="21"/>
  <c r="L88" i="21"/>
  <c r="N88" i="21"/>
  <c r="I88" i="21"/>
  <c r="J88" i="21"/>
  <c r="D91" i="21"/>
  <c r="E90" i="21"/>
  <c r="F90" i="21"/>
  <c r="I89" i="21"/>
  <c r="J89" i="21"/>
  <c r="L89" i="21"/>
  <c r="P89" i="21"/>
  <c r="H90" i="21"/>
  <c r="N89" i="21"/>
  <c r="K88" i="21"/>
  <c r="Q88" i="21"/>
  <c r="O88" i="21"/>
  <c r="M88" i="21"/>
  <c r="E91" i="21"/>
  <c r="D92" i="21"/>
  <c r="F91" i="21"/>
  <c r="O89" i="21"/>
  <c r="Q89" i="21"/>
  <c r="K89" i="21"/>
  <c r="M89" i="21"/>
  <c r="J90" i="21"/>
  <c r="L90" i="21"/>
  <c r="N90" i="21"/>
  <c r="H91" i="21"/>
  <c r="P90" i="21"/>
  <c r="I90" i="21"/>
  <c r="F92" i="21"/>
  <c r="D93" i="21"/>
  <c r="E92" i="21"/>
  <c r="N91" i="21"/>
  <c r="J91" i="21"/>
  <c r="H92" i="21"/>
  <c r="L91" i="21"/>
  <c r="I91" i="21"/>
  <c r="P91" i="21"/>
  <c r="O90" i="21"/>
  <c r="Q90" i="21"/>
  <c r="K90" i="21"/>
  <c r="M90" i="21"/>
  <c r="E93" i="21"/>
  <c r="F93" i="21"/>
  <c r="D94" i="21"/>
  <c r="J92" i="21"/>
  <c r="N92" i="21"/>
  <c r="P92" i="21"/>
  <c r="I92" i="21"/>
  <c r="H93" i="21"/>
  <c r="L92" i="21"/>
  <c r="M91" i="21"/>
  <c r="O91" i="21"/>
  <c r="K91" i="21"/>
  <c r="Q91" i="21"/>
  <c r="E94" i="21"/>
  <c r="D95" i="21"/>
  <c r="F94" i="21"/>
  <c r="Q92" i="21"/>
  <c r="K92" i="21"/>
  <c r="O92" i="21"/>
  <c r="M92" i="21"/>
  <c r="H94" i="21"/>
  <c r="P93" i="21"/>
  <c r="I93" i="21"/>
  <c r="L93" i="21"/>
  <c r="J93" i="21"/>
  <c r="N93" i="21"/>
  <c r="D96" i="21"/>
  <c r="F95" i="21"/>
  <c r="E95" i="21"/>
  <c r="H95" i="21"/>
  <c r="P94" i="21"/>
  <c r="I94" i="21"/>
  <c r="J94" i="21"/>
  <c r="L94" i="21"/>
  <c r="N94" i="21"/>
  <c r="K93" i="21"/>
  <c r="Q93" i="21"/>
  <c r="O93" i="21"/>
  <c r="M93" i="21"/>
  <c r="D97" i="21"/>
  <c r="F96" i="21"/>
  <c r="E96" i="21"/>
  <c r="J95" i="21"/>
  <c r="I95" i="21"/>
  <c r="H96" i="21"/>
  <c r="N95" i="21"/>
  <c r="P95" i="21"/>
  <c r="L95" i="21"/>
  <c r="K94" i="21"/>
  <c r="O94" i="21"/>
  <c r="M94" i="21"/>
  <c r="Q94" i="21"/>
  <c r="E97" i="21"/>
  <c r="D98" i="21"/>
  <c r="F97" i="21"/>
  <c r="O95" i="21"/>
  <c r="Q95" i="21"/>
  <c r="K95" i="21"/>
  <c r="M95" i="21"/>
  <c r="L96" i="21"/>
  <c r="P96" i="21"/>
  <c r="J96" i="21"/>
  <c r="H97" i="21"/>
  <c r="N96" i="21"/>
  <c r="I96" i="21"/>
  <c r="F98" i="21"/>
  <c r="E98" i="21"/>
  <c r="D99" i="21"/>
  <c r="N97" i="21"/>
  <c r="L97" i="21"/>
  <c r="I97" i="21"/>
  <c r="H98" i="21"/>
  <c r="P97" i="21"/>
  <c r="J97" i="21"/>
  <c r="O96" i="21"/>
  <c r="M96" i="21"/>
  <c r="K96" i="21"/>
  <c r="Q96" i="21"/>
  <c r="F99" i="21"/>
  <c r="E99" i="21"/>
  <c r="D100" i="21"/>
  <c r="Q97" i="21"/>
  <c r="O97" i="21"/>
  <c r="K97" i="21"/>
  <c r="M97" i="21"/>
  <c r="J98" i="21"/>
  <c r="N98" i="21"/>
  <c r="H99" i="21"/>
  <c r="I98" i="21"/>
  <c r="L98" i="21"/>
  <c r="P98" i="21"/>
  <c r="F100" i="21"/>
  <c r="D101" i="21"/>
  <c r="E100" i="21"/>
  <c r="J99" i="21"/>
  <c r="L99" i="21"/>
  <c r="P99" i="21"/>
  <c r="H100" i="21"/>
  <c r="N99" i="21"/>
  <c r="I99" i="21"/>
  <c r="M98" i="21"/>
  <c r="Q98" i="21"/>
  <c r="O98" i="21"/>
  <c r="K98" i="21"/>
  <c r="D102" i="21"/>
  <c r="F101" i="21"/>
  <c r="E101" i="21"/>
  <c r="N100" i="21"/>
  <c r="J100" i="21"/>
  <c r="I100" i="21"/>
  <c r="L100" i="21"/>
  <c r="P100" i="21"/>
  <c r="H101" i="21"/>
  <c r="Q99" i="21"/>
  <c r="M99" i="21"/>
  <c r="O99" i="21"/>
  <c r="K99" i="21"/>
  <c r="F102" i="21"/>
  <c r="D103" i="21"/>
  <c r="E102" i="21"/>
  <c r="K100" i="21"/>
  <c r="M100" i="21"/>
  <c r="O100" i="21"/>
  <c r="Q100" i="21"/>
  <c r="L101" i="21"/>
  <c r="I101" i="21"/>
  <c r="H102" i="21"/>
  <c r="N101" i="21"/>
  <c r="J101" i="21"/>
  <c r="P101" i="21"/>
  <c r="F103" i="21"/>
  <c r="E103" i="21"/>
  <c r="D104" i="21"/>
  <c r="Q101" i="21"/>
  <c r="O101" i="21"/>
  <c r="K101" i="21"/>
  <c r="M101" i="21"/>
  <c r="H103" i="21"/>
  <c r="N102" i="21"/>
  <c r="I102" i="21"/>
  <c r="J102" i="21"/>
  <c r="P102" i="21"/>
  <c r="L102" i="21"/>
  <c r="E104" i="21"/>
  <c r="D105" i="21"/>
  <c r="F104" i="21"/>
  <c r="P103" i="21"/>
  <c r="H104" i="21"/>
  <c r="I103" i="21"/>
  <c r="L103" i="21"/>
  <c r="N103" i="21"/>
  <c r="J103" i="21"/>
  <c r="O102" i="21"/>
  <c r="Q102" i="21"/>
  <c r="K102" i="21"/>
  <c r="M102" i="21"/>
  <c r="E105" i="21"/>
  <c r="F105" i="21"/>
  <c r="D106" i="21"/>
  <c r="N104" i="21"/>
  <c r="J104" i="21"/>
  <c r="H105" i="21"/>
  <c r="I104" i="21"/>
  <c r="L104" i="21"/>
  <c r="P104" i="21"/>
  <c r="Q103" i="21"/>
  <c r="K103" i="21"/>
  <c r="M103" i="21"/>
  <c r="O103" i="21"/>
  <c r="F106" i="21"/>
  <c r="D107" i="21"/>
  <c r="E106" i="21"/>
  <c r="N105" i="21"/>
  <c r="H106" i="21"/>
  <c r="P105" i="21"/>
  <c r="J105" i="21"/>
  <c r="I105" i="21"/>
  <c r="L105" i="21"/>
  <c r="Q104" i="21"/>
  <c r="M104" i="21"/>
  <c r="O104" i="21"/>
  <c r="K104" i="21"/>
  <c r="E107" i="21"/>
  <c r="D108" i="21"/>
  <c r="F107" i="21"/>
  <c r="H107" i="21"/>
  <c r="P106" i="21"/>
  <c r="I106" i="21"/>
  <c r="L106" i="21"/>
  <c r="J106" i="21"/>
  <c r="N106" i="21"/>
  <c r="Q105" i="21"/>
  <c r="O105" i="21"/>
  <c r="K105" i="21"/>
  <c r="M105" i="21"/>
  <c r="E108" i="21"/>
  <c r="D109" i="21"/>
  <c r="F108" i="21"/>
  <c r="I107" i="21"/>
  <c r="L107" i="21"/>
  <c r="P107" i="21"/>
  <c r="H108" i="21"/>
  <c r="N107" i="21"/>
  <c r="J107" i="21"/>
  <c r="O106" i="21"/>
  <c r="K106" i="21"/>
  <c r="Q106" i="21"/>
  <c r="M106" i="21"/>
  <c r="D110" i="21"/>
  <c r="F109" i="21"/>
  <c r="E109" i="21"/>
  <c r="K107" i="21"/>
  <c r="Q107" i="21"/>
  <c r="M107" i="21"/>
  <c r="O107" i="21"/>
  <c r="N108" i="21"/>
  <c r="L108" i="21"/>
  <c r="P108" i="21"/>
  <c r="I108" i="21"/>
  <c r="J108" i="21"/>
  <c r="H109" i="21"/>
  <c r="F110" i="21"/>
  <c r="D111" i="21"/>
  <c r="E110" i="21"/>
  <c r="Q108" i="21"/>
  <c r="K108" i="21"/>
  <c r="M108" i="21"/>
  <c r="O108" i="21"/>
  <c r="N109" i="21"/>
  <c r="I109" i="21"/>
  <c r="P109" i="21"/>
  <c r="J109" i="21"/>
  <c r="H110" i="21"/>
  <c r="L109" i="21"/>
  <c r="E111" i="21"/>
  <c r="D112" i="21"/>
  <c r="F111" i="21"/>
  <c r="M109" i="21"/>
  <c r="Q109" i="21"/>
  <c r="K109" i="21"/>
  <c r="O109" i="21"/>
  <c r="H111" i="21"/>
  <c r="I110" i="21"/>
  <c r="N110" i="21"/>
  <c r="L110" i="21"/>
  <c r="P110" i="21"/>
  <c r="J110" i="21"/>
  <c r="D113" i="21"/>
  <c r="F112" i="21"/>
  <c r="E112" i="21"/>
  <c r="P111" i="21"/>
  <c r="H112" i="21"/>
  <c r="J111" i="21"/>
  <c r="I111" i="21"/>
  <c r="L111" i="21"/>
  <c r="N111" i="21"/>
  <c r="O110" i="21"/>
  <c r="K110" i="21"/>
  <c r="M110" i="21"/>
  <c r="Q110" i="21"/>
  <c r="E113" i="21"/>
  <c r="F113" i="21"/>
  <c r="D114" i="21"/>
  <c r="I112" i="21"/>
  <c r="P112" i="21"/>
  <c r="J112" i="21"/>
  <c r="H113" i="21"/>
  <c r="N112" i="21"/>
  <c r="L112" i="21"/>
  <c r="M111" i="21"/>
  <c r="K111" i="21"/>
  <c r="O111" i="21"/>
  <c r="Q111" i="21"/>
  <c r="F114" i="21"/>
  <c r="E114" i="21"/>
  <c r="D115" i="21"/>
  <c r="K112" i="21"/>
  <c r="O112" i="21"/>
  <c r="Q112" i="21"/>
  <c r="M112" i="21"/>
  <c r="L113" i="21"/>
  <c r="H114" i="21"/>
  <c r="I113" i="21"/>
  <c r="J113" i="21"/>
  <c r="P113" i="21"/>
  <c r="N113" i="21"/>
  <c r="E115" i="21"/>
  <c r="D116" i="21"/>
  <c r="F115" i="21"/>
  <c r="H115" i="21"/>
  <c r="J114" i="21"/>
  <c r="I114" i="21"/>
  <c r="P114" i="21"/>
  <c r="N114" i="21"/>
  <c r="L114" i="21"/>
  <c r="Q113" i="21"/>
  <c r="O113" i="21"/>
  <c r="K113" i="21"/>
  <c r="M113" i="21"/>
  <c r="E116" i="21"/>
  <c r="D117" i="21"/>
  <c r="F116" i="21"/>
  <c r="J115" i="21"/>
  <c r="P115" i="21"/>
  <c r="H116" i="21"/>
  <c r="N115" i="21"/>
  <c r="I115" i="21"/>
  <c r="L115" i="21"/>
  <c r="M114" i="21"/>
  <c r="Q114" i="21"/>
  <c r="K114" i="21"/>
  <c r="O114" i="21"/>
  <c r="D118" i="21"/>
  <c r="E117" i="21"/>
  <c r="F117" i="21"/>
  <c r="I116" i="21"/>
  <c r="J116" i="21"/>
  <c r="H117" i="21"/>
  <c r="L116" i="21"/>
  <c r="N116" i="21"/>
  <c r="P116" i="21"/>
  <c r="K115" i="21"/>
  <c r="M115" i="21"/>
  <c r="O115" i="21"/>
  <c r="Q115" i="21"/>
  <c r="F118" i="21"/>
  <c r="E118" i="21"/>
  <c r="D119" i="21"/>
  <c r="K116" i="21"/>
  <c r="Q116" i="21"/>
  <c r="O116" i="21"/>
  <c r="M116" i="21"/>
  <c r="J117" i="21"/>
  <c r="L117" i="21"/>
  <c r="H118" i="21"/>
  <c r="P117" i="21"/>
  <c r="I117" i="21"/>
  <c r="N117" i="21"/>
  <c r="F119" i="21"/>
  <c r="D120" i="21"/>
  <c r="E119" i="21"/>
  <c r="J118" i="21"/>
  <c r="H119" i="21"/>
  <c r="L118" i="21"/>
  <c r="I118" i="21"/>
  <c r="N118" i="21"/>
  <c r="P118" i="21"/>
  <c r="Q117" i="21"/>
  <c r="M117" i="21"/>
  <c r="K117" i="21"/>
  <c r="O117" i="21"/>
  <c r="D121" i="21"/>
  <c r="E120" i="21"/>
  <c r="F120" i="21"/>
  <c r="L119" i="21"/>
  <c r="H120" i="21"/>
  <c r="J119" i="21"/>
  <c r="P119" i="21"/>
  <c r="I119" i="21"/>
  <c r="N119" i="21"/>
  <c r="O118" i="21"/>
  <c r="Q118" i="21"/>
  <c r="M118" i="21"/>
  <c r="K118" i="21"/>
  <c r="E121" i="21"/>
  <c r="D122" i="21"/>
  <c r="F121" i="21"/>
  <c r="L120" i="21"/>
  <c r="J120" i="21"/>
  <c r="N120" i="21"/>
  <c r="I120" i="21"/>
  <c r="P120" i="21"/>
  <c r="H121" i="21"/>
  <c r="K119" i="21"/>
  <c r="M119" i="21"/>
  <c r="Q119" i="21"/>
  <c r="O119" i="21"/>
  <c r="D123" i="21"/>
  <c r="E122" i="21"/>
  <c r="F122" i="21"/>
  <c r="K120" i="21"/>
  <c r="O120" i="21"/>
  <c r="Q120" i="21"/>
  <c r="M120" i="21"/>
  <c r="H122" i="21"/>
  <c r="N121" i="21"/>
  <c r="L121" i="21"/>
  <c r="I121" i="21"/>
  <c r="J121" i="21"/>
  <c r="P121" i="21"/>
  <c r="F123" i="21"/>
  <c r="E123" i="21"/>
  <c r="D124" i="21"/>
  <c r="J122" i="21"/>
  <c r="L122" i="21"/>
  <c r="I122" i="21"/>
  <c r="N122" i="21"/>
  <c r="H123" i="21"/>
  <c r="P122" i="21"/>
  <c r="Q121" i="21"/>
  <c r="O121" i="21"/>
  <c r="M121" i="21"/>
  <c r="K121" i="21"/>
  <c r="F124" i="21"/>
  <c r="E124" i="21"/>
  <c r="D125" i="21"/>
  <c r="M122" i="21"/>
  <c r="O122" i="21"/>
  <c r="K122" i="21"/>
  <c r="Q122" i="21"/>
  <c r="H124" i="21"/>
  <c r="L123" i="21"/>
  <c r="J123" i="21"/>
  <c r="P123" i="21"/>
  <c r="I123" i="21"/>
  <c r="N123" i="21"/>
  <c r="F125" i="21"/>
  <c r="D126" i="21"/>
  <c r="E125" i="21"/>
  <c r="N124" i="21"/>
  <c r="J124" i="21"/>
  <c r="L124" i="21"/>
  <c r="H125" i="21"/>
  <c r="P124" i="21"/>
  <c r="I124" i="21"/>
  <c r="O123" i="21"/>
  <c r="K123" i="21"/>
  <c r="M123" i="21"/>
  <c r="Q123" i="21"/>
  <c r="D127" i="21"/>
  <c r="F126" i="21"/>
  <c r="E126" i="21"/>
  <c r="I125" i="21"/>
  <c r="J125" i="21"/>
  <c r="N125" i="21"/>
  <c r="P125" i="21"/>
  <c r="H126" i="21"/>
  <c r="L125" i="21"/>
  <c r="O124" i="21"/>
  <c r="M124" i="21"/>
  <c r="K124" i="21"/>
  <c r="Q124" i="21"/>
  <c r="F127" i="21"/>
  <c r="E127" i="21"/>
  <c r="D128" i="21"/>
  <c r="Q125" i="21"/>
  <c r="M125" i="21"/>
  <c r="K125" i="21"/>
  <c r="O125" i="21"/>
  <c r="H127" i="21"/>
  <c r="I126" i="21"/>
  <c r="P126" i="21"/>
  <c r="L126" i="21"/>
  <c r="J126" i="21"/>
  <c r="N126" i="21"/>
  <c r="F128" i="21"/>
  <c r="D129" i="21"/>
  <c r="E128" i="21"/>
  <c r="N127" i="21"/>
  <c r="I127" i="21"/>
  <c r="H128" i="21"/>
  <c r="J127" i="21"/>
  <c r="P127" i="21"/>
  <c r="L127" i="21"/>
  <c r="Q126" i="21"/>
  <c r="K126" i="21"/>
  <c r="O126" i="21"/>
  <c r="M126" i="21"/>
  <c r="F129" i="21"/>
  <c r="E129" i="21"/>
  <c r="D130" i="21"/>
  <c r="Q127" i="21"/>
  <c r="K127" i="21"/>
  <c r="M127" i="21"/>
  <c r="O127" i="21"/>
  <c r="N128" i="21"/>
  <c r="J128" i="21"/>
  <c r="H129" i="21"/>
  <c r="L128" i="21"/>
  <c r="I128" i="21"/>
  <c r="P128" i="21"/>
  <c r="F130" i="21"/>
  <c r="D131" i="21"/>
  <c r="E130" i="21"/>
  <c r="H130" i="21"/>
  <c r="N129" i="21"/>
  <c r="L129" i="21"/>
  <c r="I129" i="21"/>
  <c r="J129" i="21"/>
  <c r="P129" i="21"/>
  <c r="M128" i="21"/>
  <c r="O128" i="21"/>
  <c r="K128" i="21"/>
  <c r="Q128" i="21"/>
  <c r="F131" i="21"/>
  <c r="D132" i="21"/>
  <c r="E131" i="21"/>
  <c r="I130" i="21"/>
  <c r="H131" i="21"/>
  <c r="L130" i="21"/>
  <c r="J130" i="21"/>
  <c r="N130" i="21"/>
  <c r="P130" i="21"/>
  <c r="O129" i="21"/>
  <c r="K129" i="21"/>
  <c r="M129" i="21"/>
  <c r="Q129" i="21"/>
  <c r="F132" i="21"/>
  <c r="E132" i="21"/>
  <c r="D133" i="21"/>
  <c r="M130" i="21"/>
  <c r="Q130" i="21"/>
  <c r="O130" i="21"/>
  <c r="K130" i="21"/>
  <c r="L131" i="21"/>
  <c r="J131" i="21"/>
  <c r="P131" i="21"/>
  <c r="I131" i="21"/>
  <c r="H132" i="21"/>
  <c r="N131" i="21"/>
  <c r="D134" i="21"/>
  <c r="F133" i="21"/>
  <c r="E133" i="21"/>
  <c r="O131" i="21"/>
  <c r="M131" i="21"/>
  <c r="K131" i="21"/>
  <c r="Q131" i="21"/>
  <c r="I132" i="21"/>
  <c r="J132" i="21"/>
  <c r="L132" i="21"/>
  <c r="H133" i="21"/>
  <c r="N132" i="21"/>
  <c r="P132" i="21"/>
  <c r="F134" i="21"/>
  <c r="D135" i="21"/>
  <c r="E134" i="21"/>
  <c r="K132" i="21"/>
  <c r="M132" i="21"/>
  <c r="Q132" i="21"/>
  <c r="O132" i="21"/>
  <c r="J133" i="21"/>
  <c r="P133" i="21"/>
  <c r="L133" i="21"/>
  <c r="I133" i="21"/>
  <c r="H134" i="21"/>
  <c r="N133" i="21"/>
  <c r="E135" i="21"/>
  <c r="F135" i="21"/>
  <c r="D136" i="21"/>
  <c r="O133" i="21"/>
  <c r="M133" i="21"/>
  <c r="K133" i="21"/>
  <c r="Q133" i="21"/>
  <c r="L134" i="21"/>
  <c r="H135" i="21"/>
  <c r="P134" i="21"/>
  <c r="J134" i="21"/>
  <c r="N134" i="21"/>
  <c r="I134" i="21"/>
  <c r="F136" i="21"/>
  <c r="D137" i="21"/>
  <c r="E136" i="21"/>
  <c r="L135" i="21"/>
  <c r="H136" i="21"/>
  <c r="I135" i="21"/>
  <c r="P135" i="21"/>
  <c r="J135" i="21"/>
  <c r="N135" i="21"/>
  <c r="Q134" i="21"/>
  <c r="O134" i="21"/>
  <c r="K134" i="21"/>
  <c r="M134" i="21"/>
  <c r="D138" i="21"/>
  <c r="E137" i="21"/>
  <c r="F137" i="21"/>
  <c r="H137" i="21"/>
  <c r="N136" i="21"/>
  <c r="P136" i="21"/>
  <c r="L136" i="21"/>
  <c r="J136" i="21"/>
  <c r="I136" i="21"/>
  <c r="M135" i="21"/>
  <c r="O135" i="21"/>
  <c r="K135" i="21"/>
  <c r="Q135" i="21"/>
  <c r="D139" i="21"/>
  <c r="F138" i="21"/>
  <c r="E138" i="21"/>
  <c r="L137" i="21"/>
  <c r="I137" i="21"/>
  <c r="P137" i="21"/>
  <c r="J137" i="21"/>
  <c r="N137" i="21"/>
  <c r="H138" i="21"/>
  <c r="Q136" i="21"/>
  <c r="M136" i="21"/>
  <c r="O136" i="21"/>
  <c r="K136" i="21"/>
  <c r="E139" i="21"/>
  <c r="D140" i="21"/>
  <c r="F139" i="21"/>
  <c r="O137" i="21"/>
  <c r="M137" i="21"/>
  <c r="K137" i="21"/>
  <c r="Q137" i="21"/>
  <c r="H139" i="21"/>
  <c r="J138" i="21"/>
  <c r="N138" i="21"/>
  <c r="L138" i="21"/>
  <c r="I138" i="21"/>
  <c r="P138" i="21"/>
  <c r="E140" i="21"/>
  <c r="F140" i="21"/>
  <c r="D141" i="21"/>
  <c r="J139" i="21"/>
  <c r="N139" i="21"/>
  <c r="H140" i="21"/>
  <c r="P139" i="21"/>
  <c r="L139" i="21"/>
  <c r="I139" i="21"/>
  <c r="Q138" i="21"/>
  <c r="M138" i="21"/>
  <c r="O138" i="21"/>
  <c r="K138" i="21"/>
  <c r="D142" i="21"/>
  <c r="F141" i="21"/>
  <c r="E141" i="21"/>
  <c r="H141" i="21"/>
  <c r="I140" i="21"/>
  <c r="L140" i="21"/>
  <c r="P140" i="21"/>
  <c r="J140" i="21"/>
  <c r="N140" i="21"/>
  <c r="Q139" i="21"/>
  <c r="O139" i="21"/>
  <c r="K139" i="21"/>
  <c r="M139" i="21"/>
  <c r="D143" i="21"/>
  <c r="E142" i="21"/>
  <c r="F142" i="21"/>
  <c r="P141" i="21"/>
  <c r="H142" i="21"/>
  <c r="I141" i="21"/>
  <c r="J141" i="21"/>
  <c r="N141" i="21"/>
  <c r="L141" i="21"/>
  <c r="K140" i="21"/>
  <c r="M140" i="21"/>
  <c r="Q140" i="21"/>
  <c r="O140" i="21"/>
  <c r="E143" i="21"/>
  <c r="F143" i="21"/>
  <c r="D144" i="21"/>
  <c r="N142" i="21"/>
  <c r="H143" i="21"/>
  <c r="I142" i="21"/>
  <c r="J142" i="21"/>
  <c r="P142" i="21"/>
  <c r="L142" i="21"/>
  <c r="M141" i="21"/>
  <c r="K141" i="21"/>
  <c r="Q141" i="21"/>
  <c r="O141" i="21"/>
  <c r="E144" i="21"/>
  <c r="F144" i="21"/>
  <c r="D145" i="21"/>
  <c r="J143" i="21"/>
  <c r="N143" i="21"/>
  <c r="H144" i="21"/>
  <c r="L143" i="21"/>
  <c r="P143" i="21"/>
  <c r="I143" i="21"/>
  <c r="M142" i="21"/>
  <c r="K142" i="21"/>
  <c r="O142" i="21"/>
  <c r="Q142" i="21"/>
  <c r="E145" i="21"/>
  <c r="D146" i="21"/>
  <c r="F145" i="21"/>
  <c r="J144" i="21"/>
  <c r="H145" i="21"/>
  <c r="P144" i="21"/>
  <c r="L144" i="21"/>
  <c r="N144" i="21"/>
  <c r="I144" i="21"/>
  <c r="O143" i="21"/>
  <c r="M143" i="21"/>
  <c r="K143" i="21"/>
  <c r="Q143" i="21"/>
  <c r="E146" i="21"/>
  <c r="F146" i="21"/>
  <c r="D147" i="21"/>
  <c r="P145" i="21"/>
  <c r="N145" i="21"/>
  <c r="L145" i="21"/>
  <c r="I145" i="21"/>
  <c r="J145" i="21"/>
  <c r="H146" i="21"/>
  <c r="K144" i="21"/>
  <c r="M144" i="21"/>
  <c r="O144" i="21"/>
  <c r="Q144" i="21"/>
  <c r="E147" i="21"/>
  <c r="F147" i="21"/>
  <c r="D148" i="21"/>
  <c r="K145" i="21"/>
  <c r="Q145" i="21"/>
  <c r="M145" i="21"/>
  <c r="O145" i="21"/>
  <c r="I146" i="21"/>
  <c r="P146" i="21"/>
  <c r="N146" i="21"/>
  <c r="J146" i="21"/>
  <c r="H147" i="21"/>
  <c r="L146" i="21"/>
  <c r="E148" i="21"/>
  <c r="F148" i="21"/>
  <c r="D149" i="21"/>
  <c r="O146" i="21"/>
  <c r="Q146" i="21"/>
  <c r="M146" i="21"/>
  <c r="K146" i="21"/>
  <c r="P147" i="21"/>
  <c r="L147" i="21"/>
  <c r="J147" i="21"/>
  <c r="N147" i="21"/>
  <c r="I147" i="21"/>
  <c r="H148" i="21"/>
  <c r="E149" i="21"/>
  <c r="D150" i="21"/>
  <c r="F149" i="21"/>
  <c r="O147" i="21"/>
  <c r="Q147" i="21"/>
  <c r="K147" i="21"/>
  <c r="M147" i="21"/>
  <c r="N148" i="21"/>
  <c r="L148" i="21"/>
  <c r="J148" i="21"/>
  <c r="P148" i="21"/>
  <c r="H149" i="21"/>
  <c r="I148" i="21"/>
  <c r="F150" i="21"/>
  <c r="E150" i="21"/>
  <c r="D151" i="21"/>
  <c r="N149" i="21"/>
  <c r="P149" i="21"/>
  <c r="J149" i="21"/>
  <c r="H150" i="21"/>
  <c r="L149" i="21"/>
  <c r="I149" i="21"/>
  <c r="K148" i="21"/>
  <c r="M148" i="21"/>
  <c r="O148" i="21"/>
  <c r="Q148" i="21"/>
  <c r="D152" i="21"/>
  <c r="F151" i="21"/>
  <c r="E151" i="21"/>
  <c r="H151" i="21"/>
  <c r="L150" i="21"/>
  <c r="J150" i="21"/>
  <c r="P150" i="21"/>
  <c r="N150" i="21"/>
  <c r="I150" i="21"/>
  <c r="O149" i="21"/>
  <c r="Q149" i="21"/>
  <c r="K149" i="21"/>
  <c r="M149" i="21"/>
  <c r="E152" i="21"/>
  <c r="F152" i="21"/>
  <c r="D153" i="21"/>
  <c r="I151" i="21"/>
  <c r="N151" i="21"/>
  <c r="J151" i="21"/>
  <c r="P151" i="21"/>
  <c r="L151" i="21"/>
  <c r="H152" i="21"/>
  <c r="K150" i="21"/>
  <c r="O150" i="21"/>
  <c r="Q150" i="21"/>
  <c r="M150" i="21"/>
  <c r="D154" i="21"/>
  <c r="E153" i="21"/>
  <c r="F153" i="21"/>
  <c r="M151" i="21"/>
  <c r="K151" i="21"/>
  <c r="Q151" i="21"/>
  <c r="O151" i="21"/>
  <c r="N152" i="21"/>
  <c r="H153" i="21"/>
  <c r="L152" i="21"/>
  <c r="I152" i="21"/>
  <c r="P152" i="21"/>
  <c r="J152" i="21"/>
  <c r="D155" i="21"/>
  <c r="E154" i="21"/>
  <c r="F154" i="21"/>
  <c r="L153" i="21"/>
  <c r="I153" i="21"/>
  <c r="J153" i="21"/>
  <c r="P153" i="21"/>
  <c r="H154" i="21"/>
  <c r="N153" i="21"/>
  <c r="O152" i="21"/>
  <c r="Q152" i="21"/>
  <c r="M152" i="21"/>
  <c r="K152" i="21"/>
  <c r="F155" i="21"/>
  <c r="D156" i="21"/>
  <c r="E155" i="21"/>
  <c r="M153" i="21"/>
  <c r="O153" i="21"/>
  <c r="Q153" i="21"/>
  <c r="K153" i="21"/>
  <c r="N154" i="21"/>
  <c r="L154" i="21"/>
  <c r="I154" i="21"/>
  <c r="J154" i="21"/>
  <c r="H155" i="21"/>
  <c r="P154" i="21"/>
  <c r="E156" i="21"/>
  <c r="D157" i="21"/>
  <c r="F156" i="21"/>
  <c r="K154" i="21"/>
  <c r="Q154" i="21"/>
  <c r="O154" i="21"/>
  <c r="M154" i="21"/>
  <c r="I155" i="21"/>
  <c r="P155" i="21"/>
  <c r="J155" i="21"/>
  <c r="H156" i="21"/>
  <c r="L155" i="21"/>
  <c r="N155" i="21"/>
  <c r="D158" i="21"/>
  <c r="E157" i="21"/>
  <c r="F157" i="21"/>
  <c r="K155" i="21"/>
  <c r="Q155" i="21"/>
  <c r="M155" i="21"/>
  <c r="O155" i="21"/>
  <c r="N156" i="21"/>
  <c r="H157" i="21"/>
  <c r="I156" i="21"/>
  <c r="L156" i="21"/>
  <c r="P156" i="21"/>
  <c r="J156" i="21"/>
  <c r="D159" i="21"/>
  <c r="F158" i="21"/>
  <c r="E158" i="21"/>
  <c r="L157" i="21"/>
  <c r="H158" i="21"/>
  <c r="J157" i="21"/>
  <c r="P157" i="21"/>
  <c r="I157" i="21"/>
  <c r="N157" i="21"/>
  <c r="Q156" i="21"/>
  <c r="K156" i="21"/>
  <c r="O156" i="21"/>
  <c r="M156" i="21"/>
  <c r="E159" i="21"/>
  <c r="D160" i="21"/>
  <c r="F159" i="21"/>
  <c r="I158" i="21"/>
  <c r="N158" i="21"/>
  <c r="J158" i="21"/>
  <c r="P158" i="21"/>
  <c r="L158" i="21"/>
  <c r="H159" i="21"/>
  <c r="K157" i="21"/>
  <c r="Q157" i="21"/>
  <c r="O157" i="21"/>
  <c r="M157" i="21"/>
  <c r="E160" i="21"/>
  <c r="D161" i="21"/>
  <c r="F160" i="21"/>
  <c r="K158" i="21"/>
  <c r="Q158" i="21"/>
  <c r="O158" i="21"/>
  <c r="M158" i="21"/>
  <c r="J159" i="21"/>
  <c r="P159" i="21"/>
  <c r="N159" i="21"/>
  <c r="H160" i="21"/>
  <c r="L159" i="21"/>
  <c r="I159" i="21"/>
  <c r="E161" i="21"/>
  <c r="D162" i="21"/>
  <c r="F161" i="21"/>
  <c r="J160" i="21"/>
  <c r="I160" i="21"/>
  <c r="L160" i="21"/>
  <c r="H161" i="21"/>
  <c r="P160" i="21"/>
  <c r="N160" i="21"/>
  <c r="M159" i="21"/>
  <c r="O159" i="21"/>
  <c r="K159" i="21"/>
  <c r="Q159" i="21"/>
  <c r="E162" i="21"/>
  <c r="F162" i="21"/>
  <c r="D163" i="21"/>
  <c r="M160" i="21"/>
  <c r="K160" i="21"/>
  <c r="Q160" i="21"/>
  <c r="O160" i="21"/>
  <c r="L161" i="21"/>
  <c r="N161" i="21"/>
  <c r="J161" i="21"/>
  <c r="H162" i="21"/>
  <c r="I161" i="21"/>
  <c r="P161" i="21"/>
  <c r="E163" i="21"/>
  <c r="D164" i="21"/>
  <c r="F163" i="21"/>
  <c r="I162" i="21"/>
  <c r="L162" i="21"/>
  <c r="N162" i="21"/>
  <c r="J162" i="21"/>
  <c r="P162" i="21"/>
  <c r="H163" i="21"/>
  <c r="O161" i="21"/>
  <c r="K161" i="21"/>
  <c r="Q161" i="21"/>
  <c r="M161" i="21"/>
  <c r="F164" i="21"/>
  <c r="E164" i="21"/>
  <c r="D165" i="21"/>
  <c r="O162" i="21"/>
  <c r="K162" i="21"/>
  <c r="Q162" i="21"/>
  <c r="M162" i="21"/>
  <c r="N163" i="21"/>
  <c r="L163" i="21"/>
  <c r="H164" i="21"/>
  <c r="P163" i="21"/>
  <c r="J163" i="21"/>
  <c r="I163" i="21"/>
  <c r="F165" i="21"/>
  <c r="D166" i="21"/>
  <c r="E165" i="21"/>
  <c r="N164" i="21"/>
  <c r="H165" i="21"/>
  <c r="P164" i="21"/>
  <c r="L164" i="21"/>
  <c r="I164" i="21"/>
  <c r="J164" i="21"/>
  <c r="Q163" i="21"/>
  <c r="M163" i="21"/>
  <c r="O163" i="21"/>
  <c r="K163" i="21"/>
  <c r="F166" i="21"/>
  <c r="E166" i="21"/>
  <c r="D167" i="21"/>
  <c r="L165" i="21"/>
  <c r="J165" i="21"/>
  <c r="P165" i="21"/>
  <c r="H166" i="21"/>
  <c r="N165" i="21"/>
  <c r="I165" i="21"/>
  <c r="Q164" i="21"/>
  <c r="M164" i="21"/>
  <c r="O164" i="21"/>
  <c r="K164" i="21"/>
  <c r="D168" i="21"/>
  <c r="E167" i="21"/>
  <c r="F167" i="21"/>
  <c r="L166" i="21"/>
  <c r="H167" i="21"/>
  <c r="I166" i="21"/>
  <c r="N166" i="21"/>
  <c r="P166" i="21"/>
  <c r="J166" i="21"/>
  <c r="Q165" i="21"/>
  <c r="K165" i="21"/>
  <c r="M165" i="21"/>
  <c r="O165" i="21"/>
  <c r="F168" i="21"/>
  <c r="D169" i="21"/>
  <c r="E168" i="21"/>
  <c r="L167" i="21"/>
  <c r="J167" i="21"/>
  <c r="N167" i="21"/>
  <c r="H168" i="21"/>
  <c r="P167" i="21"/>
  <c r="I167" i="21"/>
  <c r="Q166" i="21"/>
  <c r="K166" i="21"/>
  <c r="O166" i="21"/>
  <c r="M166" i="21"/>
  <c r="D170" i="21"/>
  <c r="F169" i="21"/>
  <c r="E169" i="21"/>
  <c r="N168" i="21"/>
  <c r="H169" i="21"/>
  <c r="L168" i="21"/>
  <c r="J168" i="21"/>
  <c r="I168" i="21"/>
  <c r="P168" i="21"/>
  <c r="K167" i="21"/>
  <c r="O167" i="21"/>
  <c r="M167" i="21"/>
  <c r="Q167" i="21"/>
  <c r="D171" i="21"/>
  <c r="F170" i="21"/>
  <c r="E170" i="21"/>
  <c r="P169" i="21"/>
  <c r="J169" i="21"/>
  <c r="N169" i="21"/>
  <c r="L169" i="21"/>
  <c r="I169" i="21"/>
  <c r="H170" i="21"/>
  <c r="M168" i="21"/>
  <c r="O168" i="21"/>
  <c r="K168" i="21"/>
  <c r="Q168" i="21"/>
  <c r="E171" i="21"/>
  <c r="D172" i="21"/>
  <c r="F171" i="21"/>
  <c r="K169" i="21"/>
  <c r="M169" i="21"/>
  <c r="O169" i="21"/>
  <c r="Q169" i="21"/>
  <c r="L170" i="21"/>
  <c r="J170" i="21"/>
  <c r="I170" i="21"/>
  <c r="P170" i="21"/>
  <c r="H171" i="21"/>
  <c r="N170" i="21"/>
  <c r="F172" i="21"/>
  <c r="E172" i="21"/>
  <c r="D173" i="21"/>
  <c r="M170" i="21"/>
  <c r="Q170" i="21"/>
  <c r="O170" i="21"/>
  <c r="K170" i="21"/>
  <c r="H172" i="21"/>
  <c r="N171" i="21"/>
  <c r="J171" i="21"/>
  <c r="I171" i="21"/>
  <c r="L171" i="21"/>
  <c r="P171" i="21"/>
  <c r="D174" i="21"/>
  <c r="F173" i="21"/>
  <c r="E173" i="21"/>
  <c r="J172" i="21"/>
  <c r="I172" i="21"/>
  <c r="N172" i="21"/>
  <c r="P172" i="21"/>
  <c r="H173" i="21"/>
  <c r="L172" i="21"/>
  <c r="M171" i="21"/>
  <c r="Q171" i="21"/>
  <c r="O171" i="21"/>
  <c r="K171" i="21"/>
  <c r="E174" i="21"/>
  <c r="D175" i="21"/>
  <c r="F174" i="21"/>
  <c r="Q172" i="21"/>
  <c r="O172" i="21"/>
  <c r="M172" i="21"/>
  <c r="K172" i="21"/>
  <c r="L173" i="21"/>
  <c r="H174" i="21"/>
  <c r="N173" i="21"/>
  <c r="J173" i="21"/>
  <c r="P173" i="21"/>
  <c r="I173" i="21"/>
  <c r="D176" i="21"/>
  <c r="F175" i="21"/>
  <c r="E175" i="21"/>
  <c r="L174" i="21"/>
  <c r="H175" i="21"/>
  <c r="N174" i="21"/>
  <c r="J174" i="21"/>
  <c r="I174" i="21"/>
  <c r="P174" i="21"/>
  <c r="K173" i="21"/>
  <c r="O173" i="21"/>
  <c r="M173" i="21"/>
  <c r="Q173" i="21"/>
  <c r="D177" i="21"/>
  <c r="F176" i="21"/>
  <c r="E176" i="21"/>
  <c r="J175" i="21"/>
  <c r="H176" i="21"/>
  <c r="N175" i="21"/>
  <c r="L175" i="21"/>
  <c r="I175" i="21"/>
  <c r="P175" i="21"/>
  <c r="O174" i="21"/>
  <c r="Q174" i="21"/>
  <c r="K174" i="21"/>
  <c r="M174" i="21"/>
  <c r="D178" i="21"/>
  <c r="F177" i="21"/>
  <c r="E177" i="21"/>
  <c r="J176" i="21"/>
  <c r="P176" i="21"/>
  <c r="L176" i="21"/>
  <c r="H177" i="21"/>
  <c r="I176" i="21"/>
  <c r="N176" i="21"/>
  <c r="O175" i="21"/>
  <c r="M175" i="21"/>
  <c r="Q175" i="21"/>
  <c r="K175" i="21"/>
  <c r="F178" i="21"/>
  <c r="D179" i="21"/>
  <c r="E178" i="21"/>
  <c r="P177" i="21"/>
  <c r="N177" i="21"/>
  <c r="H178" i="21"/>
  <c r="L177" i="21"/>
  <c r="J177" i="21"/>
  <c r="I177" i="21"/>
  <c r="O176" i="21"/>
  <c r="Q176" i="21"/>
  <c r="M176" i="21"/>
  <c r="K176" i="21"/>
  <c r="D180" i="21"/>
  <c r="E179" i="21"/>
  <c r="F179" i="21"/>
  <c r="N178" i="21"/>
  <c r="I178" i="21"/>
  <c r="J178" i="21"/>
  <c r="P178" i="21"/>
  <c r="H179" i="21"/>
  <c r="L178" i="21"/>
  <c r="Q177" i="21"/>
  <c r="K177" i="21"/>
  <c r="O177" i="21"/>
  <c r="M177" i="21"/>
  <c r="F180" i="21"/>
  <c r="D181" i="21"/>
  <c r="E180" i="21"/>
  <c r="M178" i="21"/>
  <c r="K178" i="21"/>
  <c r="O178" i="21"/>
  <c r="Q178" i="21"/>
  <c r="N179" i="21"/>
  <c r="H180" i="21"/>
  <c r="J179" i="21"/>
  <c r="P179" i="21"/>
  <c r="L179" i="21"/>
  <c r="I179" i="21"/>
  <c r="F181" i="21"/>
  <c r="D182" i="21"/>
  <c r="E181" i="21"/>
  <c r="J180" i="21"/>
  <c r="P180" i="21"/>
  <c r="H181" i="21"/>
  <c r="N180" i="21"/>
  <c r="L180" i="21"/>
  <c r="I180" i="21"/>
  <c r="O179" i="21"/>
  <c r="Q179" i="21"/>
  <c r="K179" i="21"/>
  <c r="M179" i="21"/>
  <c r="E182" i="21"/>
  <c r="D183" i="21"/>
  <c r="F182" i="21"/>
  <c r="L181" i="21"/>
  <c r="J181" i="21"/>
  <c r="I181" i="21"/>
  <c r="N181" i="21"/>
  <c r="H182" i="21"/>
  <c r="P181" i="21"/>
  <c r="M180" i="21"/>
  <c r="K180" i="21"/>
  <c r="O180" i="21"/>
  <c r="Q180" i="21"/>
  <c r="D184" i="21"/>
  <c r="F183" i="21"/>
  <c r="E183" i="21"/>
  <c r="Q181" i="21"/>
  <c r="M181" i="21"/>
  <c r="O181" i="21"/>
  <c r="K181" i="21"/>
  <c r="H183" i="21"/>
  <c r="P182" i="21"/>
  <c r="N182" i="21"/>
  <c r="J182" i="21"/>
  <c r="I182" i="21"/>
  <c r="L182" i="21"/>
  <c r="E184" i="21"/>
  <c r="D185" i="21"/>
  <c r="F184" i="21"/>
  <c r="H184" i="21"/>
  <c r="N183" i="21"/>
  <c r="I183" i="21"/>
  <c r="P183" i="21"/>
  <c r="J183" i="21"/>
  <c r="L183" i="21"/>
  <c r="Q182" i="21"/>
  <c r="M182" i="21"/>
  <c r="K182" i="21"/>
  <c r="O182" i="21"/>
  <c r="F185" i="21"/>
  <c r="D186" i="21"/>
  <c r="E185" i="21"/>
  <c r="I184" i="21"/>
  <c r="P184" i="21"/>
  <c r="N184" i="21"/>
  <c r="H185" i="21"/>
  <c r="L184" i="21"/>
  <c r="J184" i="21"/>
  <c r="K183" i="21"/>
  <c r="M183" i="21"/>
  <c r="Q183" i="21"/>
  <c r="O183" i="21"/>
  <c r="E186" i="21"/>
  <c r="F186" i="21"/>
  <c r="D187" i="21"/>
  <c r="Q184" i="21"/>
  <c r="O184" i="21"/>
  <c r="M184" i="21"/>
  <c r="K184" i="21"/>
  <c r="L185" i="21"/>
  <c r="J185" i="21"/>
  <c r="P185" i="21"/>
  <c r="I185" i="21"/>
  <c r="H186" i="21"/>
  <c r="N185" i="21"/>
  <c r="E187" i="21"/>
  <c r="D188" i="21"/>
  <c r="F187" i="21"/>
  <c r="M185" i="21"/>
  <c r="K185" i="21"/>
  <c r="O185" i="21"/>
  <c r="Q185" i="21"/>
  <c r="N186" i="21"/>
  <c r="P186" i="21"/>
  <c r="J186" i="21"/>
  <c r="L186" i="21"/>
  <c r="I186" i="21"/>
  <c r="H187" i="21"/>
  <c r="D189" i="21"/>
  <c r="E188" i="21"/>
  <c r="F188" i="21"/>
  <c r="K186" i="21"/>
  <c r="O186" i="21"/>
  <c r="Q186" i="21"/>
  <c r="M186" i="21"/>
  <c r="J187" i="21"/>
  <c r="L187" i="21"/>
  <c r="I187" i="21"/>
  <c r="H188" i="21"/>
  <c r="N187" i="21"/>
  <c r="P187" i="21"/>
  <c r="D190" i="21"/>
  <c r="F189" i="21"/>
  <c r="E189" i="21"/>
  <c r="M187" i="21"/>
  <c r="Q187" i="21"/>
  <c r="K187" i="21"/>
  <c r="O187" i="21"/>
  <c r="J188" i="21"/>
  <c r="I188" i="21"/>
  <c r="P188" i="21"/>
  <c r="H189" i="21"/>
  <c r="L188" i="21"/>
  <c r="N188" i="21"/>
  <c r="F190" i="21"/>
  <c r="E190" i="21"/>
  <c r="D191" i="21"/>
  <c r="Q188" i="21"/>
  <c r="M188" i="21"/>
  <c r="O188" i="21"/>
  <c r="K188" i="21"/>
  <c r="I189" i="21"/>
  <c r="H190" i="21"/>
  <c r="N189" i="21"/>
  <c r="P189" i="21"/>
  <c r="J189" i="21"/>
  <c r="L189" i="21"/>
  <c r="F191" i="21"/>
  <c r="D192" i="21"/>
  <c r="E191" i="21"/>
  <c r="Q189" i="21"/>
  <c r="K189" i="21"/>
  <c r="O189" i="21"/>
  <c r="M189" i="21"/>
  <c r="L190" i="21"/>
  <c r="H191" i="21"/>
  <c r="I190" i="21"/>
  <c r="J190" i="21"/>
  <c r="P190" i="21"/>
  <c r="N190" i="21"/>
  <c r="E192" i="21"/>
  <c r="F192" i="21"/>
  <c r="D193" i="21"/>
  <c r="I191" i="21"/>
  <c r="P191" i="21"/>
  <c r="H192" i="21"/>
  <c r="N191" i="21"/>
  <c r="J191" i="21"/>
  <c r="L191" i="21"/>
  <c r="Q190" i="21"/>
  <c r="K190" i="21"/>
  <c r="M190" i="21"/>
  <c r="O190" i="21"/>
  <c r="F193" i="21"/>
  <c r="E193" i="21"/>
  <c r="D194" i="21"/>
  <c r="O191" i="21"/>
  <c r="K191" i="21"/>
  <c r="M191" i="21"/>
  <c r="Q191" i="21"/>
  <c r="L192" i="21"/>
  <c r="P192" i="21"/>
  <c r="H193" i="21"/>
  <c r="J192" i="21"/>
  <c r="N192" i="21"/>
  <c r="I192" i="21"/>
  <c r="F194" i="21"/>
  <c r="E194" i="21"/>
  <c r="D195" i="21"/>
  <c r="P193" i="21"/>
  <c r="H194" i="21"/>
  <c r="I193" i="21"/>
  <c r="L193" i="21"/>
  <c r="N193" i="21"/>
  <c r="J193" i="21"/>
  <c r="M192" i="21"/>
  <c r="O192" i="21"/>
  <c r="Q192" i="21"/>
  <c r="K192" i="21"/>
  <c r="D196" i="21"/>
  <c r="E195" i="21"/>
  <c r="F195" i="21"/>
  <c r="N194" i="21"/>
  <c r="I194" i="21"/>
  <c r="P194" i="21"/>
  <c r="J194" i="21"/>
  <c r="H195" i="21"/>
  <c r="L194" i="21"/>
  <c r="M193" i="21"/>
  <c r="K193" i="21"/>
  <c r="O193" i="21"/>
  <c r="Q193" i="21"/>
  <c r="E196" i="21"/>
  <c r="D197" i="21"/>
  <c r="F196" i="21"/>
  <c r="K194" i="21"/>
  <c r="M194" i="21"/>
  <c r="O194" i="21"/>
  <c r="Q194" i="21"/>
  <c r="N195" i="21"/>
  <c r="J195" i="21"/>
  <c r="H196" i="21"/>
  <c r="P195" i="21"/>
  <c r="L195" i="21"/>
  <c r="I195" i="21"/>
  <c r="F197" i="21"/>
  <c r="E197" i="21"/>
  <c r="D198" i="21"/>
  <c r="N196" i="21"/>
  <c r="J196" i="21"/>
  <c r="H197" i="21"/>
  <c r="P196" i="21"/>
  <c r="L196" i="21"/>
  <c r="I196" i="21"/>
  <c r="M195" i="21"/>
  <c r="Q195" i="21"/>
  <c r="K195" i="21"/>
  <c r="O195" i="21"/>
  <c r="E198" i="21"/>
  <c r="F198" i="21"/>
  <c r="D199" i="21"/>
  <c r="H198" i="21"/>
  <c r="I197" i="21"/>
  <c r="P197" i="21"/>
  <c r="L197" i="21"/>
  <c r="N197" i="21"/>
  <c r="J197" i="21"/>
  <c r="M196" i="21"/>
  <c r="O196" i="21"/>
  <c r="K196" i="21"/>
  <c r="Q196" i="21"/>
  <c r="F199" i="21"/>
  <c r="E199" i="21"/>
  <c r="D200" i="21"/>
  <c r="I198" i="21"/>
  <c r="H199" i="21"/>
  <c r="N198" i="21"/>
  <c r="L198" i="21"/>
  <c r="P198" i="21"/>
  <c r="J198" i="21"/>
  <c r="Q197" i="21"/>
  <c r="K197" i="21"/>
  <c r="M197" i="21"/>
  <c r="O197" i="21"/>
  <c r="D201" i="21"/>
  <c r="F200" i="21"/>
  <c r="E200" i="21"/>
  <c r="Q198" i="21"/>
  <c r="K198" i="21"/>
  <c r="O198" i="21"/>
  <c r="M198" i="21"/>
  <c r="H200" i="21"/>
  <c r="P199" i="21"/>
  <c r="L199" i="21"/>
  <c r="N199" i="21"/>
  <c r="J199" i="21"/>
  <c r="I199" i="21"/>
  <c r="F201" i="21"/>
  <c r="E201" i="21"/>
  <c r="D202" i="21"/>
  <c r="H201" i="21"/>
  <c r="J200" i="21"/>
  <c r="N200" i="21"/>
  <c r="P200" i="21"/>
  <c r="I200" i="21"/>
  <c r="L200" i="21"/>
  <c r="M199" i="21"/>
  <c r="Q199" i="21"/>
  <c r="K199" i="21"/>
  <c r="O199" i="21"/>
  <c r="E202" i="21"/>
  <c r="D203" i="21"/>
  <c r="F202" i="21"/>
  <c r="L201" i="21"/>
  <c r="P201" i="21"/>
  <c r="N201" i="21"/>
  <c r="I201" i="21"/>
  <c r="J201" i="21"/>
  <c r="H202" i="21"/>
  <c r="M200" i="21"/>
  <c r="O200" i="21"/>
  <c r="K200" i="21"/>
  <c r="Q200" i="21"/>
  <c r="D204" i="21"/>
  <c r="F203" i="21"/>
  <c r="E203" i="21"/>
  <c r="K201" i="21"/>
  <c r="Q201" i="21"/>
  <c r="O201" i="21"/>
  <c r="M201" i="21"/>
  <c r="I202" i="21"/>
  <c r="L202" i="21"/>
  <c r="H203" i="21"/>
  <c r="N202" i="21"/>
  <c r="J202" i="21"/>
  <c r="P202" i="21"/>
  <c r="D205" i="21"/>
  <c r="F204" i="21"/>
  <c r="E204" i="21"/>
  <c r="Q202" i="21"/>
  <c r="M202" i="21"/>
  <c r="K202" i="21"/>
  <c r="O202" i="21"/>
  <c r="L203" i="21"/>
  <c r="H204" i="21"/>
  <c r="P203" i="21"/>
  <c r="N203" i="21"/>
  <c r="J203" i="21"/>
  <c r="I203" i="21"/>
  <c r="D206" i="21"/>
  <c r="E205" i="21"/>
  <c r="F205" i="21"/>
  <c r="J204" i="21"/>
  <c r="H205" i="21"/>
  <c r="L204" i="21"/>
  <c r="N204" i="21"/>
  <c r="I204" i="21"/>
  <c r="P204" i="21"/>
  <c r="K203" i="21"/>
  <c r="M203" i="21"/>
  <c r="Q203" i="21"/>
  <c r="O203" i="21"/>
  <c r="F206" i="21"/>
  <c r="E206" i="21"/>
  <c r="D207" i="21"/>
  <c r="P205" i="21"/>
  <c r="N205" i="21"/>
  <c r="H206" i="21"/>
  <c r="L205" i="21"/>
  <c r="I205" i="21"/>
  <c r="J205" i="21"/>
  <c r="M204" i="21"/>
  <c r="O204" i="21"/>
  <c r="Q204" i="21"/>
  <c r="K204" i="21"/>
  <c r="E207" i="21"/>
  <c r="F207" i="21"/>
  <c r="D208" i="21"/>
  <c r="L206" i="21"/>
  <c r="N206" i="21"/>
  <c r="P206" i="21"/>
  <c r="H207" i="21"/>
  <c r="I206" i="21"/>
  <c r="J206" i="21"/>
  <c r="Q205" i="21"/>
  <c r="K205" i="21"/>
  <c r="O205" i="21"/>
  <c r="M205" i="21"/>
  <c r="D209" i="21"/>
  <c r="E208" i="21"/>
  <c r="F208" i="21"/>
  <c r="L207" i="21"/>
  <c r="J207" i="21"/>
  <c r="H208" i="21"/>
  <c r="I207" i="21"/>
  <c r="P207" i="21"/>
  <c r="N207" i="21"/>
  <c r="M206" i="21"/>
  <c r="K206" i="21"/>
  <c r="O206" i="21"/>
  <c r="Q206" i="21"/>
  <c r="E209" i="21"/>
  <c r="F209" i="21"/>
  <c r="D210" i="21"/>
  <c r="P208" i="21"/>
  <c r="H209" i="21"/>
  <c r="L208" i="21"/>
  <c r="I208" i="21"/>
  <c r="J208" i="21"/>
  <c r="N208" i="21"/>
  <c r="O207" i="21"/>
  <c r="M207" i="21"/>
  <c r="Q207" i="21"/>
  <c r="K207" i="21"/>
  <c r="F210" i="21"/>
  <c r="D211" i="21"/>
  <c r="E210" i="21"/>
  <c r="N209" i="21"/>
  <c r="J209" i="21"/>
  <c r="I209" i="21"/>
  <c r="H210" i="21"/>
  <c r="P209" i="21"/>
  <c r="L209" i="21"/>
  <c r="M208" i="21"/>
  <c r="Q208" i="21"/>
  <c r="K208" i="21"/>
  <c r="O208" i="21"/>
  <c r="F211" i="21"/>
  <c r="E211" i="21"/>
  <c r="D212" i="21"/>
  <c r="Q209" i="21"/>
  <c r="K209" i="21"/>
  <c r="M209" i="21"/>
  <c r="O209" i="21"/>
  <c r="I210" i="21"/>
  <c r="L210" i="21"/>
  <c r="H211" i="21"/>
  <c r="N210" i="21"/>
  <c r="J210" i="21"/>
  <c r="P210" i="21"/>
  <c r="F212" i="21"/>
  <c r="D213" i="21"/>
  <c r="E212" i="21"/>
  <c r="Q210" i="21"/>
  <c r="O210" i="21"/>
  <c r="M210" i="21"/>
  <c r="K210" i="21"/>
  <c r="L211" i="21"/>
  <c r="P211" i="21"/>
  <c r="N211" i="21"/>
  <c r="H212" i="21"/>
  <c r="I211" i="21"/>
  <c r="J211" i="21"/>
  <c r="E213" i="21"/>
  <c r="D214" i="21"/>
  <c r="F213" i="21"/>
  <c r="I212" i="21"/>
  <c r="P212" i="21"/>
  <c r="J212" i="21"/>
  <c r="N212" i="21"/>
  <c r="L212" i="21"/>
  <c r="H213" i="21"/>
  <c r="Q211" i="21"/>
  <c r="M211" i="21"/>
  <c r="O211" i="21"/>
  <c r="K211" i="21"/>
  <c r="D215" i="21"/>
  <c r="F214" i="21"/>
  <c r="E214" i="21"/>
  <c r="K212" i="21"/>
  <c r="O212" i="21"/>
  <c r="Q212" i="21"/>
  <c r="M212" i="21"/>
  <c r="L213" i="21"/>
  <c r="I213" i="21"/>
  <c r="N213" i="21"/>
  <c r="H214" i="21"/>
  <c r="J213" i="21"/>
  <c r="P213" i="21"/>
  <c r="D216" i="21"/>
  <c r="F215" i="21"/>
  <c r="E215" i="21"/>
  <c r="K213" i="21"/>
  <c r="M213" i="21"/>
  <c r="Q213" i="21"/>
  <c r="O213" i="21"/>
  <c r="J214" i="21"/>
  <c r="L214" i="21"/>
  <c r="P214" i="21"/>
  <c r="H215" i="21"/>
  <c r="N214" i="21"/>
  <c r="I214" i="21"/>
  <c r="E216" i="21"/>
  <c r="F216" i="21"/>
  <c r="D217" i="21"/>
  <c r="N215" i="21"/>
  <c r="P215" i="21"/>
  <c r="H216" i="21"/>
  <c r="J215" i="21"/>
  <c r="L215" i="21"/>
  <c r="I215" i="21"/>
  <c r="O214" i="21"/>
  <c r="K214" i="21"/>
  <c r="Q214" i="21"/>
  <c r="M214" i="21"/>
  <c r="D218" i="21"/>
  <c r="E217" i="21"/>
  <c r="F217" i="21"/>
  <c r="N216" i="21"/>
  <c r="L216" i="21"/>
  <c r="H217" i="21"/>
  <c r="J216" i="21"/>
  <c r="I216" i="21"/>
  <c r="P216" i="21"/>
  <c r="M215" i="21"/>
  <c r="O215" i="21"/>
  <c r="K215" i="21"/>
  <c r="Q215" i="21"/>
  <c r="D219" i="21"/>
  <c r="F218" i="21"/>
  <c r="E218" i="21"/>
  <c r="J217" i="21"/>
  <c r="N217" i="21"/>
  <c r="I217" i="21"/>
  <c r="L217" i="21"/>
  <c r="H218" i="21"/>
  <c r="P217" i="21"/>
  <c r="K216" i="21"/>
  <c r="M216" i="21"/>
  <c r="O216" i="21"/>
  <c r="Q216" i="21"/>
  <c r="E219" i="21"/>
  <c r="D220" i="21"/>
  <c r="F219" i="21"/>
  <c r="M217" i="21"/>
  <c r="O217" i="21"/>
  <c r="Q217" i="21"/>
  <c r="K217" i="21"/>
  <c r="N218" i="21"/>
  <c r="J218" i="21"/>
  <c r="P218" i="21"/>
  <c r="I218" i="21"/>
  <c r="H219" i="21"/>
  <c r="L218" i="21"/>
  <c r="F220" i="21"/>
  <c r="D221" i="21"/>
  <c r="E220" i="21"/>
  <c r="M218" i="21"/>
  <c r="K218" i="21"/>
  <c r="Q218" i="21"/>
  <c r="O218" i="21"/>
  <c r="H220" i="21"/>
  <c r="L219" i="21"/>
  <c r="P219" i="21"/>
  <c r="N219" i="21"/>
  <c r="J219" i="21"/>
  <c r="I219" i="21"/>
  <c r="E221" i="21"/>
  <c r="D222" i="21"/>
  <c r="F221" i="21"/>
  <c r="I220" i="21"/>
  <c r="H221" i="21"/>
  <c r="J220" i="21"/>
  <c r="P220" i="21"/>
  <c r="N220" i="21"/>
  <c r="L220" i="21"/>
  <c r="O219" i="21"/>
  <c r="M219" i="21"/>
  <c r="K219" i="21"/>
  <c r="Q219" i="21"/>
  <c r="E222" i="21"/>
  <c r="D223" i="21"/>
  <c r="F222" i="21"/>
  <c r="K220" i="21"/>
  <c r="O220" i="21"/>
  <c r="M220" i="21"/>
  <c r="Q220" i="21"/>
  <c r="H222" i="21"/>
  <c r="P221" i="21"/>
  <c r="L221" i="21"/>
  <c r="J221" i="21"/>
  <c r="I221" i="21"/>
  <c r="N221" i="21"/>
  <c r="D224" i="21"/>
  <c r="F223" i="21"/>
  <c r="E223" i="21"/>
  <c r="L222" i="21"/>
  <c r="I222" i="21"/>
  <c r="H223" i="21"/>
  <c r="P222" i="21"/>
  <c r="N222" i="21"/>
  <c r="J222" i="21"/>
  <c r="Q221" i="21"/>
  <c r="M221" i="21"/>
  <c r="O221" i="21"/>
  <c r="K221" i="21"/>
  <c r="D225" i="21"/>
  <c r="F224" i="21"/>
  <c r="E224" i="21"/>
  <c r="K222" i="21"/>
  <c r="Q222" i="21"/>
  <c r="M222" i="21"/>
  <c r="O222" i="21"/>
  <c r="P223" i="21"/>
  <c r="J223" i="21"/>
  <c r="N223" i="21"/>
  <c r="L223" i="21"/>
  <c r="I223" i="21"/>
  <c r="H224" i="21"/>
  <c r="F225" i="21"/>
  <c r="E225" i="21"/>
  <c r="D226" i="21"/>
  <c r="M223" i="21"/>
  <c r="O223" i="21"/>
  <c r="Q223" i="21"/>
  <c r="K223" i="21"/>
  <c r="J224" i="21"/>
  <c r="I224" i="21"/>
  <c r="H225" i="21"/>
  <c r="N224" i="21"/>
  <c r="L224" i="21"/>
  <c r="P224" i="21"/>
  <c r="F226" i="21"/>
  <c r="E226" i="21"/>
  <c r="D227" i="21"/>
  <c r="Q224" i="21"/>
  <c r="O224" i="21"/>
  <c r="M224" i="21"/>
  <c r="K224" i="21"/>
  <c r="I225" i="21"/>
  <c r="J225" i="21"/>
  <c r="H226" i="21"/>
  <c r="L225" i="21"/>
  <c r="P225" i="21"/>
  <c r="N225" i="21"/>
  <c r="D228" i="21"/>
  <c r="E227" i="21"/>
  <c r="F227" i="21"/>
  <c r="K225" i="21"/>
  <c r="M225" i="21"/>
  <c r="O225" i="21"/>
  <c r="Q225" i="21"/>
  <c r="P226" i="21"/>
  <c r="J226" i="21"/>
  <c r="L226" i="21"/>
  <c r="N226" i="21"/>
  <c r="H227" i="21"/>
  <c r="I226" i="21"/>
  <c r="E228" i="21"/>
  <c r="F228" i="21"/>
  <c r="D229" i="21"/>
  <c r="L227" i="21"/>
  <c r="J227" i="21"/>
  <c r="I227" i="21"/>
  <c r="H228" i="21"/>
  <c r="P227" i="21"/>
  <c r="N227" i="21"/>
  <c r="K226" i="21"/>
  <c r="O226" i="21"/>
  <c r="M226" i="21"/>
  <c r="Q226" i="21"/>
  <c r="E229" i="21"/>
  <c r="F229" i="21"/>
  <c r="D230" i="21"/>
  <c r="O227" i="21"/>
  <c r="M227" i="21"/>
  <c r="Q227" i="21"/>
  <c r="K227" i="21"/>
  <c r="P228" i="21"/>
  <c r="L228" i="21"/>
  <c r="I228" i="21"/>
  <c r="H229" i="21"/>
  <c r="J228" i="21"/>
  <c r="N228" i="21"/>
  <c r="D231" i="21"/>
  <c r="E230" i="21"/>
  <c r="F230" i="21"/>
  <c r="O228" i="21"/>
  <c r="Q228" i="21"/>
  <c r="K228" i="21"/>
  <c r="M228" i="21"/>
  <c r="L229" i="21"/>
  <c r="J229" i="21"/>
  <c r="N229" i="21"/>
  <c r="P229" i="21"/>
  <c r="H230" i="21"/>
  <c r="I229" i="21"/>
  <c r="E231" i="21"/>
  <c r="D232" i="21"/>
  <c r="F231" i="21"/>
  <c r="J230" i="21"/>
  <c r="H231" i="21"/>
  <c r="I230" i="21"/>
  <c r="N230" i="21"/>
  <c r="P230" i="21"/>
  <c r="L230" i="21"/>
  <c r="M229" i="21"/>
  <c r="K229" i="21"/>
  <c r="O229" i="21"/>
  <c r="Q229" i="21"/>
  <c r="D233" i="21"/>
  <c r="F232" i="21"/>
  <c r="E232" i="21"/>
  <c r="J231" i="21"/>
  <c r="L231" i="21"/>
  <c r="I231" i="21"/>
  <c r="N231" i="21"/>
  <c r="P231" i="21"/>
  <c r="H232" i="21"/>
  <c r="Q230" i="21"/>
  <c r="O230" i="21"/>
  <c r="M230" i="21"/>
  <c r="K230" i="21"/>
  <c r="D234" i="21"/>
  <c r="F233" i="21"/>
  <c r="E233" i="21"/>
  <c r="K231" i="21"/>
  <c r="M231" i="21"/>
  <c r="Q231" i="21"/>
  <c r="O231" i="21"/>
  <c r="N232" i="21"/>
  <c r="L232" i="21"/>
  <c r="J232" i="21"/>
  <c r="P232" i="21"/>
  <c r="I232" i="21"/>
  <c r="H233" i="21"/>
  <c r="E234" i="21"/>
  <c r="F234" i="21"/>
  <c r="D235" i="21"/>
  <c r="K232" i="21"/>
  <c r="O232" i="21"/>
  <c r="M232" i="21"/>
  <c r="Q232" i="21"/>
  <c r="N233" i="21"/>
  <c r="I233" i="21"/>
  <c r="J233" i="21"/>
  <c r="L233" i="21"/>
  <c r="H234" i="21"/>
  <c r="P233" i="21"/>
  <c r="E235" i="21"/>
  <c r="F235" i="21"/>
  <c r="D236" i="21"/>
  <c r="O233" i="21"/>
  <c r="K233" i="21"/>
  <c r="M233" i="21"/>
  <c r="Q233" i="21"/>
  <c r="J234" i="21"/>
  <c r="P234" i="21"/>
  <c r="N234" i="21"/>
  <c r="I234" i="21"/>
  <c r="L234" i="21"/>
  <c r="H235" i="21"/>
  <c r="E236" i="21"/>
  <c r="D237" i="21"/>
  <c r="F236" i="21"/>
  <c r="M234" i="21"/>
  <c r="Q234" i="21"/>
  <c r="K234" i="21"/>
  <c r="O234" i="21"/>
  <c r="N235" i="21"/>
  <c r="I235" i="21"/>
  <c r="L235" i="21"/>
  <c r="P235" i="21"/>
  <c r="J235" i="21"/>
  <c r="H236" i="21"/>
  <c r="E237" i="21"/>
  <c r="D238" i="21"/>
  <c r="F237" i="21"/>
  <c r="Q235" i="21"/>
  <c r="O235" i="21"/>
  <c r="K235" i="21"/>
  <c r="M235" i="21"/>
  <c r="J236" i="21"/>
  <c r="H237" i="21"/>
  <c r="P236" i="21"/>
  <c r="N236" i="21"/>
  <c r="I236" i="21"/>
  <c r="L236" i="21"/>
  <c r="F238" i="21"/>
  <c r="D239" i="21"/>
  <c r="E238" i="21"/>
  <c r="N237" i="21"/>
  <c r="I237" i="21"/>
  <c r="H238" i="21"/>
  <c r="L237" i="21"/>
  <c r="J237" i="21"/>
  <c r="P237" i="21"/>
  <c r="O236" i="21"/>
  <c r="Q236" i="21"/>
  <c r="M236" i="21"/>
  <c r="K236" i="21"/>
  <c r="F239" i="21"/>
  <c r="D240" i="21"/>
  <c r="E239" i="21"/>
  <c r="Q237" i="21"/>
  <c r="M237" i="21"/>
  <c r="K237" i="21"/>
  <c r="O237" i="21"/>
  <c r="L238" i="21"/>
  <c r="P238" i="21"/>
  <c r="J238" i="21"/>
  <c r="H239" i="21"/>
  <c r="N238" i="21"/>
  <c r="I238" i="21"/>
  <c r="F240" i="21"/>
  <c r="E240" i="21"/>
  <c r="D241" i="21"/>
  <c r="I239" i="21"/>
  <c r="J239" i="21"/>
  <c r="L239" i="21"/>
  <c r="H240" i="21"/>
  <c r="N239" i="21"/>
  <c r="P239" i="21"/>
  <c r="M238" i="21"/>
  <c r="Q238" i="21"/>
  <c r="K238" i="21"/>
  <c r="O238" i="21"/>
  <c r="D242" i="21"/>
  <c r="E241" i="21"/>
  <c r="F241" i="21"/>
  <c r="Q239" i="21"/>
  <c r="K239" i="21"/>
  <c r="M239" i="21"/>
  <c r="O239" i="21"/>
  <c r="N240" i="21"/>
  <c r="J240" i="21"/>
  <c r="P240" i="21"/>
  <c r="I240" i="21"/>
  <c r="L240" i="21"/>
  <c r="H241" i="21"/>
  <c r="F242" i="21"/>
  <c r="D243" i="21"/>
  <c r="E242" i="21"/>
  <c r="Q240" i="21"/>
  <c r="M240" i="21"/>
  <c r="O240" i="21"/>
  <c r="K240" i="21"/>
  <c r="J241" i="21"/>
  <c r="N241" i="21"/>
  <c r="L241" i="21"/>
  <c r="P241" i="21"/>
  <c r="H242" i="21"/>
  <c r="I241" i="21"/>
  <c r="E243" i="21"/>
  <c r="F243" i="21"/>
  <c r="D244" i="21"/>
  <c r="N242" i="21"/>
  <c r="P242" i="21"/>
  <c r="L242" i="21"/>
  <c r="J242" i="21"/>
  <c r="I242" i="21"/>
  <c r="H243" i="21"/>
  <c r="Q241" i="21"/>
  <c r="O241" i="21"/>
  <c r="K241" i="21"/>
  <c r="M241" i="21"/>
  <c r="E244" i="21"/>
  <c r="F244" i="21"/>
  <c r="D245" i="21"/>
  <c r="M242" i="21"/>
  <c r="Q242" i="21"/>
  <c r="K242" i="21"/>
  <c r="O242" i="21"/>
  <c r="L243" i="21"/>
  <c r="N243" i="21"/>
  <c r="H244" i="21"/>
  <c r="P243" i="21"/>
  <c r="I243" i="21"/>
  <c r="J243" i="21"/>
  <c r="F245" i="21"/>
  <c r="D246" i="21"/>
  <c r="E245" i="21"/>
  <c r="I244" i="21"/>
  <c r="L244" i="21"/>
  <c r="J244" i="21"/>
  <c r="P244" i="21"/>
  <c r="N244" i="21"/>
  <c r="H245" i="21"/>
  <c r="Q243" i="21"/>
  <c r="O243" i="21"/>
  <c r="M243" i="21"/>
  <c r="K243" i="21"/>
  <c r="F246" i="21"/>
  <c r="D247" i="21"/>
  <c r="E246" i="21"/>
  <c r="M244" i="21"/>
  <c r="O244" i="21"/>
  <c r="Q244" i="21"/>
  <c r="K244" i="21"/>
  <c r="I245" i="21"/>
  <c r="N245" i="21"/>
  <c r="J245" i="21"/>
  <c r="H246" i="21"/>
  <c r="L245" i="21"/>
  <c r="P245" i="21"/>
  <c r="F247" i="21"/>
  <c r="E247" i="21"/>
  <c r="D248" i="21"/>
  <c r="M245" i="21"/>
  <c r="Q245" i="21"/>
  <c r="O245" i="21"/>
  <c r="K245" i="21"/>
  <c r="L246" i="21"/>
  <c r="H247" i="21"/>
  <c r="J246" i="21"/>
  <c r="P246" i="21"/>
  <c r="N246" i="21"/>
  <c r="I246" i="21"/>
  <c r="E248" i="21"/>
  <c r="F248" i="21"/>
  <c r="D249" i="21"/>
  <c r="J247" i="21"/>
  <c r="I247" i="21"/>
  <c r="N247" i="21"/>
  <c r="P247" i="21"/>
  <c r="H248" i="21"/>
  <c r="L247" i="21"/>
  <c r="K246" i="21"/>
  <c r="M246" i="21"/>
  <c r="O246" i="21"/>
  <c r="Q246" i="21"/>
  <c r="D250" i="21"/>
  <c r="F249" i="21"/>
  <c r="E249" i="21"/>
  <c r="O247" i="21"/>
  <c r="M247" i="21"/>
  <c r="Q247" i="21"/>
  <c r="K247" i="21"/>
  <c r="I248" i="21"/>
  <c r="J248" i="21"/>
  <c r="N248" i="21"/>
  <c r="P248" i="21"/>
  <c r="L248" i="21"/>
  <c r="H249" i="21"/>
  <c r="E250" i="21"/>
  <c r="D251" i="21"/>
  <c r="F250" i="21"/>
  <c r="K248" i="21"/>
  <c r="O248" i="21"/>
  <c r="Q248" i="21"/>
  <c r="M248" i="21"/>
  <c r="H250" i="21"/>
  <c r="L249" i="21"/>
  <c r="N249" i="21"/>
  <c r="I249" i="21"/>
  <c r="J249" i="21"/>
  <c r="P249" i="21"/>
  <c r="F251" i="21"/>
  <c r="E251" i="21"/>
  <c r="D252" i="21"/>
  <c r="P250" i="21"/>
  <c r="J250" i="21"/>
  <c r="I250" i="21"/>
  <c r="N250" i="21"/>
  <c r="H251" i="21"/>
  <c r="L250" i="21"/>
  <c r="Q249" i="21"/>
  <c r="M249" i="21"/>
  <c r="K249" i="21"/>
  <c r="O249" i="21"/>
  <c r="E252" i="21"/>
  <c r="F252" i="21"/>
  <c r="D253" i="21"/>
  <c r="M250" i="21"/>
  <c r="Q250" i="21"/>
  <c r="O250" i="21"/>
  <c r="K250" i="21"/>
  <c r="J251" i="21"/>
  <c r="N251" i="21"/>
  <c r="I251" i="21"/>
  <c r="L251" i="21"/>
  <c r="P251" i="21"/>
  <c r="H252" i="21"/>
  <c r="E253" i="21"/>
  <c r="F253" i="21"/>
  <c r="D254" i="21"/>
  <c r="Q251" i="21"/>
  <c r="K251" i="21"/>
  <c r="M251" i="21"/>
  <c r="O251" i="21"/>
  <c r="N252" i="21"/>
  <c r="J252" i="21"/>
  <c r="L252" i="21"/>
  <c r="I252" i="21"/>
  <c r="H253" i="21"/>
  <c r="P252" i="21"/>
  <c r="E254" i="21"/>
  <c r="F254" i="21"/>
  <c r="D255" i="21"/>
  <c r="K252" i="21"/>
  <c r="M252" i="21"/>
  <c r="Q252" i="21"/>
  <c r="O252" i="21"/>
  <c r="J253" i="21"/>
  <c r="H254" i="21"/>
  <c r="L253" i="21"/>
  <c r="I253" i="21"/>
  <c r="N253" i="21"/>
  <c r="P253" i="21"/>
  <c r="F255" i="21"/>
  <c r="E255" i="21"/>
  <c r="D256" i="21"/>
  <c r="N254" i="21"/>
  <c r="I254" i="21"/>
  <c r="J254" i="21"/>
  <c r="P254" i="21"/>
  <c r="H255" i="21"/>
  <c r="L254" i="21"/>
  <c r="O253" i="21"/>
  <c r="K253" i="21"/>
  <c r="Q253" i="21"/>
  <c r="M253" i="21"/>
  <c r="D257" i="21"/>
  <c r="E256" i="21"/>
  <c r="F256" i="21"/>
  <c r="O254" i="21"/>
  <c r="Q254" i="21"/>
  <c r="M254" i="21"/>
  <c r="K254" i="21"/>
  <c r="P255" i="21"/>
  <c r="J255" i="21"/>
  <c r="N255" i="21"/>
  <c r="L255" i="21"/>
  <c r="I255" i="21"/>
  <c r="H256" i="21"/>
  <c r="D258" i="21"/>
  <c r="F257" i="21"/>
  <c r="E257" i="21"/>
  <c r="Q255" i="21"/>
  <c r="K255" i="21"/>
  <c r="M255" i="21"/>
  <c r="O255" i="21"/>
  <c r="P256" i="21"/>
  <c r="N256" i="21"/>
  <c r="I256" i="21"/>
  <c r="L256" i="21"/>
  <c r="H257" i="21"/>
  <c r="J256" i="21"/>
  <c r="E258" i="21"/>
  <c r="F258" i="21"/>
  <c r="D259" i="21"/>
  <c r="Q256" i="21"/>
  <c r="M256" i="21"/>
  <c r="O256" i="21"/>
  <c r="K256" i="21"/>
  <c r="I257" i="21"/>
  <c r="N257" i="21"/>
  <c r="P257" i="21"/>
  <c r="L257" i="21"/>
  <c r="H258" i="21"/>
  <c r="J257" i="21"/>
  <c r="E259" i="21"/>
  <c r="D260" i="21"/>
  <c r="F259" i="21"/>
  <c r="K257" i="21"/>
  <c r="M257" i="21"/>
  <c r="O257" i="21"/>
  <c r="Q257" i="21"/>
  <c r="P258" i="21"/>
  <c r="N258" i="21"/>
  <c r="I258" i="21"/>
  <c r="H259" i="21"/>
  <c r="J258" i="21"/>
  <c r="L258" i="21"/>
  <c r="F260" i="21"/>
  <c r="E260" i="21"/>
  <c r="D261" i="21"/>
  <c r="K258" i="21"/>
  <c r="M258" i="21"/>
  <c r="O258" i="21"/>
  <c r="Q258" i="21"/>
  <c r="I259" i="21"/>
  <c r="J259" i="21"/>
  <c r="N259" i="21"/>
  <c r="P259" i="21"/>
  <c r="L259" i="21"/>
  <c r="H260" i="21"/>
  <c r="D262" i="21"/>
  <c r="E261" i="21"/>
  <c r="F261" i="21"/>
  <c r="O259" i="21"/>
  <c r="M259" i="21"/>
  <c r="Q259" i="21"/>
  <c r="K259" i="21"/>
  <c r="J260" i="21"/>
  <c r="L260" i="21"/>
  <c r="N260" i="21"/>
  <c r="I260" i="21"/>
  <c r="H261" i="21"/>
  <c r="P260" i="21"/>
  <c r="E262" i="21"/>
  <c r="F262" i="21"/>
  <c r="D263" i="21"/>
  <c r="O260" i="21"/>
  <c r="Q260" i="21"/>
  <c r="M260" i="21"/>
  <c r="K260" i="21"/>
  <c r="N261" i="21"/>
  <c r="P261" i="21"/>
  <c r="H262" i="21"/>
  <c r="L261" i="21"/>
  <c r="J261" i="21"/>
  <c r="I261" i="21"/>
  <c r="E263" i="21"/>
  <c r="F263" i="21"/>
  <c r="D264" i="21"/>
  <c r="N262" i="21"/>
  <c r="L262" i="21"/>
  <c r="I262" i="21"/>
  <c r="P262" i="21"/>
  <c r="H263" i="21"/>
  <c r="J262" i="21"/>
  <c r="K261" i="21"/>
  <c r="Q261" i="21"/>
  <c r="M261" i="21"/>
  <c r="O261" i="21"/>
  <c r="F264" i="21"/>
  <c r="E264" i="21"/>
  <c r="D265" i="21"/>
  <c r="Q262" i="21"/>
  <c r="K262" i="21"/>
  <c r="O262" i="21"/>
  <c r="M262" i="21"/>
  <c r="I263" i="21"/>
  <c r="J263" i="21"/>
  <c r="N263" i="21"/>
  <c r="H264" i="21"/>
  <c r="P263" i="21"/>
  <c r="L263" i="21"/>
  <c r="F265" i="21"/>
  <c r="E265" i="21"/>
  <c r="D266" i="21"/>
  <c r="K263" i="21"/>
  <c r="O263" i="21"/>
  <c r="Q263" i="21"/>
  <c r="M263" i="21"/>
  <c r="H265" i="21"/>
  <c r="J264" i="21"/>
  <c r="P264" i="21"/>
  <c r="N264" i="21"/>
  <c r="I264" i="21"/>
  <c r="L264" i="21"/>
  <c r="F266" i="21"/>
  <c r="E266" i="21"/>
  <c r="D267" i="21"/>
  <c r="L265" i="21"/>
  <c r="J265" i="21"/>
  <c r="H266" i="21"/>
  <c r="P265" i="21"/>
  <c r="N265" i="21"/>
  <c r="I265" i="21"/>
  <c r="M264" i="21"/>
  <c r="Q264" i="21"/>
  <c r="O264" i="21"/>
  <c r="K264" i="21"/>
  <c r="E267" i="21"/>
  <c r="D268" i="21"/>
  <c r="F267" i="21"/>
  <c r="N266" i="21"/>
  <c r="H267" i="21"/>
  <c r="L266" i="21"/>
  <c r="J266" i="21"/>
  <c r="I266" i="21"/>
  <c r="P266" i="21"/>
  <c r="Q265" i="21"/>
  <c r="M265" i="21"/>
  <c r="K265" i="21"/>
  <c r="O265" i="21"/>
  <c r="D269" i="21"/>
  <c r="F268" i="21"/>
  <c r="E268" i="21"/>
  <c r="J267" i="21"/>
  <c r="P267" i="21"/>
  <c r="N267" i="21"/>
  <c r="I267" i="21"/>
  <c r="L267" i="21"/>
  <c r="H268" i="21"/>
  <c r="Q266" i="21"/>
  <c r="O266" i="21"/>
  <c r="M266" i="21"/>
  <c r="K266" i="21"/>
  <c r="F269" i="21"/>
  <c r="E269" i="21"/>
  <c r="D270" i="21"/>
  <c r="M267" i="21"/>
  <c r="Q267" i="21"/>
  <c r="K267" i="21"/>
  <c r="O267" i="21"/>
  <c r="N268" i="21"/>
  <c r="P268" i="21"/>
  <c r="I268" i="21"/>
  <c r="L268" i="21"/>
  <c r="H269" i="21"/>
  <c r="J268" i="21"/>
  <c r="F270" i="21"/>
  <c r="E270" i="21"/>
  <c r="D271" i="21"/>
  <c r="O268" i="21"/>
  <c r="K268" i="21"/>
  <c r="Q268" i="21"/>
  <c r="M268" i="21"/>
  <c r="N269" i="21"/>
  <c r="P269" i="21"/>
  <c r="J269" i="21"/>
  <c r="I269" i="21"/>
  <c r="H270" i="21"/>
  <c r="L269" i="21"/>
  <c r="E271" i="21"/>
  <c r="D272" i="21"/>
  <c r="F271" i="21"/>
  <c r="M269" i="21"/>
  <c r="O269" i="21"/>
  <c r="K269" i="21"/>
  <c r="Q269" i="21"/>
  <c r="I270" i="21"/>
  <c r="N270" i="21"/>
  <c r="L270" i="21"/>
  <c r="P270" i="21"/>
  <c r="J270" i="21"/>
  <c r="H271" i="21"/>
  <c r="E272" i="21"/>
  <c r="F272" i="21"/>
  <c r="D273" i="21"/>
  <c r="M270" i="21"/>
  <c r="K270" i="21"/>
  <c r="O270" i="21"/>
  <c r="Q270" i="21"/>
  <c r="N271" i="21"/>
  <c r="I271" i="21"/>
  <c r="H272" i="21"/>
  <c r="J271" i="21"/>
  <c r="L271" i="21"/>
  <c r="P271" i="21"/>
  <c r="F273" i="21"/>
  <c r="E273" i="21"/>
  <c r="D274" i="21"/>
  <c r="O271" i="21"/>
  <c r="Q271" i="21"/>
  <c r="M271" i="21"/>
  <c r="K271" i="21"/>
  <c r="J272" i="21"/>
  <c r="H273" i="21"/>
  <c r="P272" i="21"/>
  <c r="L272" i="21"/>
  <c r="N272" i="21"/>
  <c r="I272" i="21"/>
  <c r="E274" i="21"/>
  <c r="F274" i="21"/>
  <c r="D275" i="21"/>
  <c r="J273" i="21"/>
  <c r="H274" i="21"/>
  <c r="L273" i="21"/>
  <c r="N273" i="21"/>
  <c r="I273" i="21"/>
  <c r="P273" i="21"/>
  <c r="K272" i="21"/>
  <c r="O272" i="21"/>
  <c r="M272" i="21"/>
  <c r="Q272" i="21"/>
  <c r="D276" i="21"/>
  <c r="F275" i="21"/>
  <c r="E275" i="21"/>
  <c r="L274" i="21"/>
  <c r="J274" i="21"/>
  <c r="I274" i="21"/>
  <c r="H275" i="21"/>
  <c r="P274" i="21"/>
  <c r="N274" i="21"/>
  <c r="O273" i="21"/>
  <c r="Q273" i="21"/>
  <c r="K273" i="21"/>
  <c r="M273" i="21"/>
  <c r="F276" i="21"/>
  <c r="D277" i="21"/>
  <c r="E276" i="21"/>
  <c r="K274" i="21"/>
  <c r="Q274" i="21"/>
  <c r="M274" i="21"/>
  <c r="O274" i="21"/>
  <c r="N275" i="21"/>
  <c r="H276" i="21"/>
  <c r="P275" i="21"/>
  <c r="I275" i="21"/>
  <c r="L275" i="21"/>
  <c r="J275" i="21"/>
  <c r="D278" i="21"/>
  <c r="E277" i="21"/>
  <c r="F277" i="21"/>
  <c r="L276" i="21"/>
  <c r="J276" i="21"/>
  <c r="I276" i="21"/>
  <c r="P276" i="21"/>
  <c r="H277" i="21"/>
  <c r="N276" i="21"/>
  <c r="O275" i="21"/>
  <c r="K275" i="21"/>
  <c r="Q275" i="21"/>
  <c r="M275" i="21"/>
  <c r="E278" i="21"/>
  <c r="D279" i="21"/>
  <c r="F278" i="21"/>
  <c r="K276" i="21"/>
  <c r="O276" i="21"/>
  <c r="M276" i="21"/>
  <c r="Q276" i="21"/>
  <c r="P277" i="21"/>
  <c r="J277" i="21"/>
  <c r="L277" i="21"/>
  <c r="H278" i="21"/>
  <c r="N277" i="21"/>
  <c r="I277" i="21"/>
  <c r="F279" i="21"/>
  <c r="E279" i="21"/>
  <c r="D280" i="21"/>
  <c r="N278" i="21"/>
  <c r="P278" i="21"/>
  <c r="J278" i="21"/>
  <c r="L278" i="21"/>
  <c r="I278" i="21"/>
  <c r="H279" i="21"/>
  <c r="K277" i="21"/>
  <c r="M277" i="21"/>
  <c r="O277" i="21"/>
  <c r="Q277" i="21"/>
  <c r="E280" i="21"/>
  <c r="F280" i="21"/>
  <c r="D281" i="21"/>
  <c r="O278" i="21"/>
  <c r="Q278" i="21"/>
  <c r="M278" i="21"/>
  <c r="K278" i="21"/>
  <c r="N279" i="21"/>
  <c r="I279" i="21"/>
  <c r="L279" i="21"/>
  <c r="P279" i="21"/>
  <c r="H280" i="21"/>
  <c r="J279" i="21"/>
  <c r="D282" i="21"/>
  <c r="F281" i="21"/>
  <c r="E281" i="21"/>
  <c r="K279" i="21"/>
  <c r="Q279" i="21"/>
  <c r="M279" i="21"/>
  <c r="O279" i="21"/>
  <c r="L280" i="21"/>
  <c r="N280" i="21"/>
  <c r="H281" i="21"/>
  <c r="I280" i="21"/>
  <c r="J280" i="21"/>
  <c r="P280" i="21"/>
  <c r="D283" i="21"/>
  <c r="F282" i="21"/>
  <c r="E282" i="21"/>
  <c r="P281" i="21"/>
  <c r="I281" i="21"/>
  <c r="N281" i="21"/>
  <c r="H282" i="21"/>
  <c r="J281" i="21"/>
  <c r="L281" i="21"/>
  <c r="Q280" i="21"/>
  <c r="M280" i="21"/>
  <c r="O280" i="21"/>
  <c r="K280" i="21"/>
  <c r="D284" i="21"/>
  <c r="F283" i="21"/>
  <c r="E283" i="21"/>
  <c r="M281" i="21"/>
  <c r="O281" i="21"/>
  <c r="K281" i="21"/>
  <c r="Q281" i="21"/>
  <c r="J282" i="21"/>
  <c r="I282" i="21"/>
  <c r="H283" i="21"/>
  <c r="L282" i="21"/>
  <c r="N282" i="21"/>
  <c r="P282" i="21"/>
  <c r="D285" i="21"/>
  <c r="E284" i="21"/>
  <c r="F284" i="21"/>
  <c r="Q282" i="21"/>
  <c r="M282" i="21"/>
  <c r="K282" i="21"/>
  <c r="O282" i="21"/>
  <c r="H284" i="21"/>
  <c r="P283" i="21"/>
  <c r="N283" i="21"/>
  <c r="L283" i="21"/>
  <c r="J283" i="21"/>
  <c r="I283" i="21"/>
  <c r="E285" i="21"/>
  <c r="D286" i="21"/>
  <c r="F285" i="21"/>
  <c r="H285" i="21"/>
  <c r="J284" i="21"/>
  <c r="I284" i="21"/>
  <c r="N284" i="21"/>
  <c r="P284" i="21"/>
  <c r="L284" i="21"/>
  <c r="Q283" i="21"/>
  <c r="K283" i="21"/>
  <c r="M283" i="21"/>
  <c r="O283" i="21"/>
  <c r="F286" i="21"/>
  <c r="E286" i="21"/>
  <c r="D287" i="21"/>
  <c r="J285" i="21"/>
  <c r="H286" i="21"/>
  <c r="L285" i="21"/>
  <c r="N285" i="21"/>
  <c r="P285" i="21"/>
  <c r="I285" i="21"/>
  <c r="M284" i="21"/>
  <c r="Q284" i="21"/>
  <c r="O284" i="21"/>
  <c r="K284" i="21"/>
  <c r="E287" i="21"/>
  <c r="D288" i="21"/>
  <c r="F287" i="21"/>
  <c r="N286" i="21"/>
  <c r="I286" i="21"/>
  <c r="J286" i="21"/>
  <c r="L286" i="21"/>
  <c r="H287" i="21"/>
  <c r="P286" i="21"/>
  <c r="O285" i="21"/>
  <c r="K285" i="21"/>
  <c r="Q285" i="21"/>
  <c r="M285" i="21"/>
  <c r="F288" i="21"/>
  <c r="D289" i="21"/>
  <c r="E288" i="21"/>
  <c r="M286" i="21"/>
  <c r="O286" i="21"/>
  <c r="K286" i="21"/>
  <c r="Q286" i="21"/>
  <c r="H288" i="21"/>
  <c r="I287" i="21"/>
  <c r="N287" i="21"/>
  <c r="J287" i="21"/>
  <c r="P287" i="21"/>
  <c r="L287" i="21"/>
  <c r="F289" i="21"/>
  <c r="D290" i="21"/>
  <c r="E289" i="21"/>
  <c r="I288" i="21"/>
  <c r="P288" i="21"/>
  <c r="L288" i="21"/>
  <c r="N288" i="21"/>
  <c r="H289" i="21"/>
  <c r="J288" i="21"/>
  <c r="K287" i="21"/>
  <c r="Q287" i="21"/>
  <c r="M287" i="21"/>
  <c r="O287" i="21"/>
  <c r="D291" i="21"/>
  <c r="E290" i="21"/>
  <c r="F290" i="21"/>
  <c r="M288" i="21"/>
  <c r="Q288" i="21"/>
  <c r="K288" i="21"/>
  <c r="O288" i="21"/>
  <c r="N289" i="21"/>
  <c r="I289" i="21"/>
  <c r="P289" i="21"/>
  <c r="H290" i="21"/>
  <c r="L289" i="21"/>
  <c r="J289" i="21"/>
  <c r="F291" i="21"/>
  <c r="E291" i="21"/>
  <c r="D292" i="21"/>
  <c r="Q289" i="21"/>
  <c r="K289" i="21"/>
  <c r="M289" i="21"/>
  <c r="O289" i="21"/>
  <c r="N290" i="21"/>
  <c r="I290" i="21"/>
  <c r="P290" i="21"/>
  <c r="L290" i="21"/>
  <c r="H291" i="21"/>
  <c r="J290" i="21"/>
  <c r="D293" i="21"/>
  <c r="E292" i="21"/>
  <c r="F292" i="21"/>
  <c r="K290" i="21"/>
  <c r="Q290" i="21"/>
  <c r="O290" i="21"/>
  <c r="M290" i="21"/>
  <c r="J291" i="21"/>
  <c r="P291" i="21"/>
  <c r="L291" i="21"/>
  <c r="H292" i="21"/>
  <c r="N291" i="21"/>
  <c r="I291" i="21"/>
  <c r="E293" i="21"/>
  <c r="D294" i="21"/>
  <c r="F293" i="21"/>
  <c r="J292" i="21"/>
  <c r="H293" i="21"/>
  <c r="P292" i="21"/>
  <c r="I292" i="21"/>
  <c r="L292" i="21"/>
  <c r="N292" i="21"/>
  <c r="M291" i="21"/>
  <c r="Q291" i="21"/>
  <c r="O291" i="21"/>
  <c r="K291" i="21"/>
  <c r="E294" i="21"/>
  <c r="F294" i="21"/>
  <c r="D295" i="21"/>
  <c r="I293" i="21"/>
  <c r="H294" i="21"/>
  <c r="L293" i="21"/>
  <c r="P293" i="21"/>
  <c r="N293" i="21"/>
  <c r="J293" i="21"/>
  <c r="Q292" i="21"/>
  <c r="K292" i="21"/>
  <c r="M292" i="21"/>
  <c r="O292" i="21"/>
  <c r="E295" i="21"/>
  <c r="D296" i="21"/>
  <c r="F295" i="21"/>
  <c r="Q293" i="21"/>
  <c r="M293" i="21"/>
  <c r="K293" i="21"/>
  <c r="O293" i="21"/>
  <c r="P294" i="21"/>
  <c r="J294" i="21"/>
  <c r="H295" i="21"/>
  <c r="L294" i="21"/>
  <c r="N294" i="21"/>
  <c r="I294" i="21"/>
  <c r="D297" i="21"/>
  <c r="F296" i="21"/>
  <c r="E296" i="21"/>
  <c r="I295" i="21"/>
  <c r="L295" i="21"/>
  <c r="P295" i="21"/>
  <c r="H296" i="21"/>
  <c r="J295" i="21"/>
  <c r="N295" i="21"/>
  <c r="K294" i="21"/>
  <c r="M294" i="21"/>
  <c r="Q294" i="21"/>
  <c r="O294" i="21"/>
  <c r="E297" i="21"/>
  <c r="D298" i="21"/>
  <c r="F297" i="21"/>
  <c r="Q295" i="21"/>
  <c r="M295" i="21"/>
  <c r="K295" i="21"/>
  <c r="O295" i="21"/>
  <c r="N296" i="21"/>
  <c r="I296" i="21"/>
  <c r="L296" i="21"/>
  <c r="P296" i="21"/>
  <c r="H297" i="21"/>
  <c r="J296" i="21"/>
  <c r="F298" i="21"/>
  <c r="D299" i="21"/>
  <c r="E298" i="21"/>
  <c r="Q296" i="21"/>
  <c r="M296" i="21"/>
  <c r="K296" i="21"/>
  <c r="O296" i="21"/>
  <c r="I297" i="21"/>
  <c r="P297" i="21"/>
  <c r="H298" i="21"/>
  <c r="J297" i="21"/>
  <c r="L297" i="21"/>
  <c r="N297" i="21"/>
  <c r="E299" i="21"/>
  <c r="D300" i="21"/>
  <c r="F299" i="21"/>
  <c r="K297" i="21"/>
  <c r="M297" i="21"/>
  <c r="O297" i="21"/>
  <c r="Q297" i="21"/>
  <c r="N298" i="21"/>
  <c r="H299" i="21"/>
  <c r="I298" i="21"/>
  <c r="P298" i="21"/>
  <c r="L298" i="21"/>
  <c r="J298" i="21"/>
  <c r="F300" i="21"/>
  <c r="E300" i="21"/>
  <c r="D301" i="21"/>
  <c r="J299" i="21"/>
  <c r="N299" i="21"/>
  <c r="P299" i="21"/>
  <c r="I299" i="21"/>
  <c r="L299" i="21"/>
  <c r="H300" i="21"/>
  <c r="Q298" i="21"/>
  <c r="O298" i="21"/>
  <c r="M298" i="21"/>
  <c r="K298" i="21"/>
  <c r="F301" i="21"/>
  <c r="D302" i="21"/>
  <c r="E301" i="21"/>
  <c r="Q299" i="21"/>
  <c r="K299" i="21"/>
  <c r="M299" i="21"/>
  <c r="O299" i="21"/>
  <c r="L300" i="21"/>
  <c r="J300" i="21"/>
  <c r="N300" i="21"/>
  <c r="P300" i="21"/>
  <c r="I300" i="21"/>
  <c r="H301" i="21"/>
  <c r="D303" i="21"/>
  <c r="F302" i="21"/>
  <c r="E302" i="21"/>
  <c r="M300" i="21"/>
  <c r="O300" i="21"/>
  <c r="K300" i="21"/>
  <c r="Q300" i="21"/>
  <c r="N301" i="21"/>
  <c r="P301" i="21"/>
  <c r="L301" i="21"/>
  <c r="I301" i="21"/>
  <c r="H302" i="21"/>
  <c r="J301" i="21"/>
  <c r="D304" i="21"/>
  <c r="F303" i="21"/>
  <c r="E303" i="21"/>
  <c r="O301" i="21"/>
  <c r="Q301" i="21"/>
  <c r="M301" i="21"/>
  <c r="K301" i="21"/>
  <c r="J302" i="21"/>
  <c r="L302" i="21"/>
  <c r="N302" i="21"/>
  <c r="P302" i="21"/>
  <c r="H303" i="21"/>
  <c r="I302" i="21"/>
  <c r="F304" i="21"/>
  <c r="D305" i="21"/>
  <c r="E304" i="21"/>
  <c r="P303" i="21"/>
  <c r="I303" i="21"/>
  <c r="H304" i="21"/>
  <c r="N303" i="21"/>
  <c r="J303" i="21"/>
  <c r="L303" i="21"/>
  <c r="M302" i="21"/>
  <c r="O302" i="21"/>
  <c r="Q302" i="21"/>
  <c r="K302" i="21"/>
  <c r="E305" i="21"/>
  <c r="D306" i="21"/>
  <c r="F305" i="21"/>
  <c r="Q303" i="21"/>
  <c r="O303" i="21"/>
  <c r="K303" i="21"/>
  <c r="M303" i="21"/>
  <c r="I304" i="21"/>
  <c r="N304" i="21"/>
  <c r="P304" i="21"/>
  <c r="J304" i="21"/>
  <c r="H305" i="21"/>
  <c r="L304" i="21"/>
  <c r="E306" i="21"/>
  <c r="F306" i="21"/>
  <c r="D307" i="21"/>
  <c r="K304" i="21"/>
  <c r="Q304" i="21"/>
  <c r="M304" i="21"/>
  <c r="O304" i="21"/>
  <c r="L305" i="21"/>
  <c r="N305" i="21"/>
  <c r="P305" i="21"/>
  <c r="J305" i="21"/>
  <c r="H306" i="21"/>
  <c r="I305" i="21"/>
  <c r="D308" i="21"/>
  <c r="E307" i="21"/>
  <c r="F307" i="21"/>
  <c r="H307" i="21"/>
  <c r="L306" i="21"/>
  <c r="P306" i="21"/>
  <c r="J306" i="21"/>
  <c r="I306" i="21"/>
  <c r="N306" i="21"/>
  <c r="K305" i="21"/>
  <c r="O305" i="21"/>
  <c r="Q305" i="21"/>
  <c r="M305" i="21"/>
  <c r="F308" i="21"/>
  <c r="D309" i="21"/>
  <c r="E308" i="21"/>
  <c r="N307" i="21"/>
  <c r="P307" i="21"/>
  <c r="J307" i="21"/>
  <c r="H308" i="21"/>
  <c r="L307" i="21"/>
  <c r="I307" i="21"/>
  <c r="O306" i="21"/>
  <c r="Q306" i="21"/>
  <c r="M306" i="21"/>
  <c r="K306" i="21"/>
  <c r="E309" i="21"/>
  <c r="D310" i="21"/>
  <c r="F309" i="21"/>
  <c r="P308" i="21"/>
  <c r="N308" i="21"/>
  <c r="L308" i="21"/>
  <c r="H309" i="21"/>
  <c r="J308" i="21"/>
  <c r="I308" i="21"/>
  <c r="K307" i="21"/>
  <c r="O307" i="21"/>
  <c r="M307" i="21"/>
  <c r="Q307" i="21"/>
  <c r="E310" i="21"/>
  <c r="F310" i="21"/>
  <c r="D311" i="21"/>
  <c r="H310" i="21"/>
  <c r="I309" i="21"/>
  <c r="L309" i="21"/>
  <c r="N309" i="21"/>
  <c r="J309" i="21"/>
  <c r="P309" i="21"/>
  <c r="M308" i="21"/>
  <c r="Q308" i="21"/>
  <c r="O308" i="21"/>
  <c r="K308" i="21"/>
  <c r="D312" i="21"/>
  <c r="E311" i="21"/>
  <c r="F311" i="21"/>
  <c r="L310" i="21"/>
  <c r="I310" i="21"/>
  <c r="J310" i="21"/>
  <c r="H311" i="21"/>
  <c r="P310" i="21"/>
  <c r="N310" i="21"/>
  <c r="Q309" i="21"/>
  <c r="M309" i="21"/>
  <c r="K309" i="21"/>
  <c r="O309" i="21"/>
  <c r="F312" i="21"/>
  <c r="E312" i="21"/>
  <c r="D313" i="21"/>
  <c r="Q310" i="21"/>
  <c r="K310" i="21"/>
  <c r="M310" i="21"/>
  <c r="O310" i="21"/>
  <c r="H312" i="21"/>
  <c r="L311" i="21"/>
  <c r="N311" i="21"/>
  <c r="I311" i="21"/>
  <c r="P311" i="21"/>
  <c r="J311" i="21"/>
  <c r="F313" i="21"/>
  <c r="E313" i="21"/>
  <c r="D314" i="21"/>
  <c r="I312" i="21"/>
  <c r="P312" i="21"/>
  <c r="H313" i="21"/>
  <c r="J312" i="21"/>
  <c r="L312" i="21"/>
  <c r="N312" i="21"/>
  <c r="K311" i="21"/>
  <c r="O311" i="21"/>
  <c r="M311" i="21"/>
  <c r="Q311" i="21"/>
  <c r="F314" i="21"/>
  <c r="E314" i="21"/>
  <c r="D315" i="21"/>
  <c r="Q312" i="21"/>
  <c r="O312" i="21"/>
  <c r="K312" i="21"/>
  <c r="M312" i="21"/>
  <c r="N313" i="21"/>
  <c r="H314" i="21"/>
  <c r="L313" i="21"/>
  <c r="I313" i="21"/>
  <c r="J313" i="21"/>
  <c r="P313" i="21"/>
  <c r="E315" i="21"/>
  <c r="F315" i="21"/>
  <c r="D316" i="21"/>
  <c r="J314" i="21"/>
  <c r="H315" i="21"/>
  <c r="L314" i="21"/>
  <c r="P314" i="21"/>
  <c r="I314" i="21"/>
  <c r="N314" i="21"/>
  <c r="O313" i="21"/>
  <c r="M313" i="21"/>
  <c r="K313" i="21"/>
  <c r="Q313" i="21"/>
  <c r="F316" i="21"/>
  <c r="D317" i="21"/>
  <c r="E316" i="21"/>
  <c r="N315" i="21"/>
  <c r="I315" i="21"/>
  <c r="P315" i="21"/>
  <c r="H316" i="21"/>
  <c r="L315" i="21"/>
  <c r="J315" i="21"/>
  <c r="Q314" i="21"/>
  <c r="K314" i="21"/>
  <c r="M314" i="21"/>
  <c r="O314" i="21"/>
  <c r="F317" i="21"/>
  <c r="E317" i="21"/>
  <c r="D318" i="21"/>
  <c r="Q315" i="21"/>
  <c r="O315" i="21"/>
  <c r="K315" i="21"/>
  <c r="M315" i="21"/>
  <c r="J316" i="21"/>
  <c r="P316" i="21"/>
  <c r="I316" i="21"/>
  <c r="H317" i="21"/>
  <c r="N316" i="21"/>
  <c r="L316" i="21"/>
  <c r="E318" i="21"/>
  <c r="F318" i="21"/>
  <c r="D319" i="21"/>
  <c r="K316" i="21"/>
  <c r="Q316" i="21"/>
  <c r="O316" i="21"/>
  <c r="M316" i="21"/>
  <c r="N317" i="21"/>
  <c r="I317" i="21"/>
  <c r="L317" i="21"/>
  <c r="P317" i="21"/>
  <c r="J317" i="21"/>
  <c r="H318" i="21"/>
  <c r="F319" i="21"/>
  <c r="E319" i="21"/>
  <c r="D320" i="21"/>
  <c r="M317" i="21"/>
  <c r="Q317" i="21"/>
  <c r="O317" i="21"/>
  <c r="K317" i="21"/>
  <c r="I318" i="21"/>
  <c r="J318" i="21"/>
  <c r="P318" i="21"/>
  <c r="N318" i="21"/>
  <c r="H319" i="21"/>
  <c r="L318" i="21"/>
  <c r="F320" i="21"/>
  <c r="D321" i="21"/>
  <c r="E320" i="21"/>
  <c r="M318" i="21"/>
  <c r="K318" i="21"/>
  <c r="O318" i="21"/>
  <c r="Q318" i="21"/>
  <c r="J319" i="21"/>
  <c r="P319" i="21"/>
  <c r="L319" i="21"/>
  <c r="H320" i="21"/>
  <c r="N319" i="21"/>
  <c r="I319" i="21"/>
  <c r="D322" i="21"/>
  <c r="E321" i="21"/>
  <c r="F321" i="21"/>
  <c r="L320" i="21"/>
  <c r="H321" i="21"/>
  <c r="P320" i="21"/>
  <c r="I320" i="21"/>
  <c r="J320" i="21"/>
  <c r="N320" i="21"/>
  <c r="Q319" i="21"/>
  <c r="O319" i="21"/>
  <c r="K319" i="21"/>
  <c r="M319" i="21"/>
  <c r="E322" i="21"/>
  <c r="D323" i="21"/>
  <c r="F322" i="21"/>
  <c r="I321" i="21"/>
  <c r="P321" i="21"/>
  <c r="L321" i="21"/>
  <c r="J321" i="21"/>
  <c r="H322" i="21"/>
  <c r="N321" i="21"/>
  <c r="Q320" i="21"/>
  <c r="K320" i="21"/>
  <c r="M320" i="21"/>
  <c r="O320" i="21"/>
  <c r="F323" i="21"/>
  <c r="D324" i="21"/>
  <c r="E323" i="21"/>
  <c r="Q321" i="21"/>
  <c r="O321" i="21"/>
  <c r="K321" i="21"/>
  <c r="M321" i="21"/>
  <c r="N322" i="21"/>
  <c r="J322" i="21"/>
  <c r="I322" i="21"/>
  <c r="L322" i="21"/>
  <c r="H323" i="21"/>
  <c r="P322" i="21"/>
  <c r="F324" i="21"/>
  <c r="D325" i="21"/>
  <c r="E324" i="21"/>
  <c r="M322" i="21"/>
  <c r="Q322" i="21"/>
  <c r="O322" i="21"/>
  <c r="K322" i="21"/>
  <c r="H324" i="21"/>
  <c r="J323" i="21"/>
  <c r="P323" i="21"/>
  <c r="L323" i="21"/>
  <c r="N323" i="21"/>
  <c r="I323" i="21"/>
  <c r="D326" i="21"/>
  <c r="F325" i="21"/>
  <c r="E325" i="21"/>
  <c r="L324" i="21"/>
  <c r="P324" i="21"/>
  <c r="I324" i="21"/>
  <c r="J324" i="21"/>
  <c r="H325" i="21"/>
  <c r="N324" i="21"/>
  <c r="M323" i="21"/>
  <c r="O323" i="21"/>
  <c r="K323" i="21"/>
  <c r="Q323" i="21"/>
  <c r="F326" i="21"/>
  <c r="D327" i="21"/>
  <c r="E326" i="21"/>
  <c r="M324" i="21"/>
  <c r="K324" i="21"/>
  <c r="O324" i="21"/>
  <c r="Q324" i="21"/>
  <c r="P325" i="21"/>
  <c r="L325" i="21"/>
  <c r="J325" i="21"/>
  <c r="I325" i="21"/>
  <c r="N325" i="21"/>
  <c r="H326" i="21"/>
  <c r="E327" i="21"/>
  <c r="F327" i="21"/>
  <c r="D328" i="21"/>
  <c r="O325" i="21"/>
  <c r="Q325" i="21"/>
  <c r="M325" i="21"/>
  <c r="K325" i="21"/>
  <c r="N326" i="21"/>
  <c r="L326" i="21"/>
  <c r="J326" i="21"/>
  <c r="I326" i="21"/>
  <c r="H327" i="21"/>
  <c r="P326" i="21"/>
  <c r="E328" i="21"/>
  <c r="D329" i="21"/>
  <c r="F328" i="21"/>
  <c r="M326" i="21"/>
  <c r="O326" i="21"/>
  <c r="K326" i="21"/>
  <c r="Q326" i="21"/>
  <c r="I327" i="21"/>
  <c r="N327" i="21"/>
  <c r="P327" i="21"/>
  <c r="L327" i="21"/>
  <c r="H328" i="21"/>
  <c r="J327" i="21"/>
  <c r="D330" i="21"/>
  <c r="F329" i="21"/>
  <c r="E329" i="21"/>
  <c r="O327" i="21"/>
  <c r="M327" i="21"/>
  <c r="Q327" i="21"/>
  <c r="K327" i="21"/>
  <c r="P328" i="21"/>
  <c r="N328" i="21"/>
  <c r="H329" i="21"/>
  <c r="L328" i="21"/>
  <c r="J328" i="21"/>
  <c r="I328" i="21"/>
  <c r="F330" i="21"/>
  <c r="D331" i="21"/>
  <c r="E330" i="21"/>
  <c r="I329" i="21"/>
  <c r="N329" i="21"/>
  <c r="H330" i="21"/>
  <c r="L329" i="21"/>
  <c r="J329" i="21"/>
  <c r="P329" i="21"/>
  <c r="K328" i="21"/>
  <c r="Q328" i="21"/>
  <c r="M328" i="21"/>
  <c r="O328" i="21"/>
  <c r="D332" i="21"/>
  <c r="E331" i="21"/>
  <c r="F331" i="21"/>
  <c r="O329" i="21"/>
  <c r="M329" i="21"/>
  <c r="Q329" i="21"/>
  <c r="K329" i="21"/>
  <c r="J330" i="21"/>
  <c r="I330" i="21"/>
  <c r="L330" i="21"/>
  <c r="H331" i="21"/>
  <c r="N330" i="21"/>
  <c r="P330" i="21"/>
  <c r="D333" i="21"/>
  <c r="E332" i="21"/>
  <c r="F332" i="21"/>
  <c r="Q330" i="21"/>
  <c r="M330" i="21"/>
  <c r="O330" i="21"/>
  <c r="K330" i="21"/>
  <c r="J331" i="21"/>
  <c r="I331" i="21"/>
  <c r="L331" i="21"/>
  <c r="H332" i="21"/>
  <c r="N331" i="21"/>
  <c r="P331" i="21"/>
  <c r="D334" i="21"/>
  <c r="E333" i="21"/>
  <c r="F333" i="21"/>
  <c r="M331" i="21"/>
  <c r="K331" i="21"/>
  <c r="O331" i="21"/>
  <c r="Q331" i="21"/>
  <c r="P332" i="21"/>
  <c r="I332" i="21"/>
  <c r="L332" i="21"/>
  <c r="H333" i="21"/>
  <c r="J332" i="21"/>
  <c r="N332" i="21"/>
  <c r="E334" i="21"/>
  <c r="D335" i="21"/>
  <c r="F334" i="21"/>
  <c r="O332" i="21"/>
  <c r="M332" i="21"/>
  <c r="K332" i="21"/>
  <c r="Q332" i="21"/>
  <c r="H334" i="21"/>
  <c r="P333" i="21"/>
  <c r="I333" i="21"/>
  <c r="N333" i="21"/>
  <c r="L333" i="21"/>
  <c r="J333" i="21"/>
  <c r="D336" i="21"/>
  <c r="E335" i="21"/>
  <c r="F335" i="21"/>
  <c r="J334" i="21"/>
  <c r="P334" i="21"/>
  <c r="H335" i="21"/>
  <c r="N334" i="21"/>
  <c r="I334" i="21"/>
  <c r="L334" i="21"/>
  <c r="M333" i="21"/>
  <c r="K333" i="21"/>
  <c r="O333" i="21"/>
  <c r="Q333" i="21"/>
  <c r="D337" i="21"/>
  <c r="F336" i="21"/>
  <c r="E336" i="21"/>
  <c r="P335" i="21"/>
  <c r="L335" i="21"/>
  <c r="J335" i="21"/>
  <c r="H336" i="21"/>
  <c r="N335" i="21"/>
  <c r="I335" i="21"/>
  <c r="K334" i="21"/>
  <c r="M334" i="21"/>
  <c r="Q334" i="21"/>
  <c r="O334" i="21"/>
  <c r="F337" i="21"/>
  <c r="E337" i="21"/>
  <c r="D338" i="21"/>
  <c r="I336" i="21"/>
  <c r="H337" i="21"/>
  <c r="J336" i="21"/>
  <c r="P336" i="21"/>
  <c r="N336" i="21"/>
  <c r="L336" i="21"/>
  <c r="K335" i="21"/>
  <c r="O335" i="21"/>
  <c r="M335" i="21"/>
  <c r="Q335" i="21"/>
  <c r="F338" i="21"/>
  <c r="D339" i="21"/>
  <c r="E338" i="21"/>
  <c r="M336" i="21"/>
  <c r="Q336" i="21"/>
  <c r="O336" i="21"/>
  <c r="K336" i="21"/>
  <c r="P337" i="21"/>
  <c r="H338" i="21"/>
  <c r="N337" i="21"/>
  <c r="L337" i="21"/>
  <c r="J337" i="21"/>
  <c r="I337" i="21"/>
  <c r="F339" i="21"/>
  <c r="D340" i="21"/>
  <c r="E339" i="21"/>
  <c r="L338" i="21"/>
  <c r="N338" i="21"/>
  <c r="J338" i="21"/>
  <c r="H339" i="21"/>
  <c r="I338" i="21"/>
  <c r="P338" i="21"/>
  <c r="Q337" i="21"/>
  <c r="K337" i="21"/>
  <c r="O337" i="21"/>
  <c r="M337" i="21"/>
  <c r="D341" i="21"/>
  <c r="F340" i="21"/>
  <c r="E340" i="21"/>
  <c r="N339" i="21"/>
  <c r="P339" i="21"/>
  <c r="L339" i="21"/>
  <c r="I339" i="21"/>
  <c r="J339" i="21"/>
  <c r="H340" i="21"/>
  <c r="M338" i="21"/>
  <c r="O338" i="21"/>
  <c r="K338" i="21"/>
  <c r="Q338" i="21"/>
  <c r="E341" i="21"/>
  <c r="F341" i="21"/>
  <c r="D342" i="21"/>
  <c r="O339" i="21"/>
  <c r="K339" i="21"/>
  <c r="Q339" i="21"/>
  <c r="M339" i="21"/>
  <c r="H341" i="21"/>
  <c r="L340" i="21"/>
  <c r="J340" i="21"/>
  <c r="N340" i="21"/>
  <c r="P340" i="21"/>
  <c r="I340" i="21"/>
  <c r="F342" i="21"/>
  <c r="E342" i="21"/>
  <c r="D343" i="21"/>
  <c r="I341" i="21"/>
  <c r="L341" i="21"/>
  <c r="H342" i="21"/>
  <c r="J341" i="21"/>
  <c r="N341" i="21"/>
  <c r="P341" i="21"/>
  <c r="Q340" i="21"/>
  <c r="O340" i="21"/>
  <c r="K340" i="21"/>
  <c r="M340" i="21"/>
  <c r="F343" i="21"/>
  <c r="D344" i="21"/>
  <c r="E343" i="21"/>
  <c r="Q341" i="21"/>
  <c r="M341" i="21"/>
  <c r="O341" i="21"/>
  <c r="K341" i="21"/>
  <c r="J342" i="21"/>
  <c r="P342" i="21"/>
  <c r="H343" i="21"/>
  <c r="I342" i="21"/>
  <c r="L342" i="21"/>
  <c r="N342" i="21"/>
  <c r="D345" i="21"/>
  <c r="F344" i="21"/>
  <c r="E344" i="21"/>
  <c r="N343" i="21"/>
  <c r="H344" i="21"/>
  <c r="P343" i="21"/>
  <c r="I343" i="21"/>
  <c r="L343" i="21"/>
  <c r="J343" i="21"/>
  <c r="M342" i="21"/>
  <c r="Q342" i="21"/>
  <c r="O342" i="21"/>
  <c r="K342" i="21"/>
  <c r="E345" i="21"/>
  <c r="F345" i="21"/>
  <c r="D346" i="21"/>
  <c r="H345" i="21"/>
  <c r="L344" i="21"/>
  <c r="P344" i="21"/>
  <c r="J344" i="21"/>
  <c r="N344" i="21"/>
  <c r="I344" i="21"/>
  <c r="O343" i="21"/>
  <c r="Q343" i="21"/>
  <c r="K343" i="21"/>
  <c r="M343" i="21"/>
  <c r="F346" i="21"/>
  <c r="D347" i="21"/>
  <c r="E346" i="21"/>
  <c r="I345" i="21"/>
  <c r="H346" i="21"/>
  <c r="P345" i="21"/>
  <c r="L345" i="21"/>
  <c r="N345" i="21"/>
  <c r="J345" i="21"/>
  <c r="O344" i="21"/>
  <c r="Q344" i="21"/>
  <c r="K344" i="21"/>
  <c r="M344" i="21"/>
  <c r="F347" i="21"/>
  <c r="D348" i="21"/>
  <c r="E347" i="21"/>
  <c r="Q345" i="21"/>
  <c r="O345" i="21"/>
  <c r="K345" i="21"/>
  <c r="M345" i="21"/>
  <c r="H347" i="21"/>
  <c r="L346" i="21"/>
  <c r="J346" i="21"/>
  <c r="I346" i="21"/>
  <c r="N346" i="21"/>
  <c r="P346" i="21"/>
  <c r="E348" i="21"/>
  <c r="D349" i="21"/>
  <c r="F348" i="21"/>
  <c r="N347" i="21"/>
  <c r="P347" i="21"/>
  <c r="I347" i="21"/>
  <c r="L347" i="21"/>
  <c r="J347" i="21"/>
  <c r="H348" i="21"/>
  <c r="M346" i="21"/>
  <c r="Q346" i="21"/>
  <c r="O346" i="21"/>
  <c r="K346" i="21"/>
  <c r="D350" i="21"/>
  <c r="E349" i="21"/>
  <c r="F349" i="21"/>
  <c r="K347" i="21"/>
  <c r="M347" i="21"/>
  <c r="O347" i="21"/>
  <c r="Q347" i="21"/>
  <c r="J348" i="21"/>
  <c r="N348" i="21"/>
  <c r="H349" i="21"/>
  <c r="P348" i="21"/>
  <c r="I348" i="21"/>
  <c r="L348" i="21"/>
  <c r="E350" i="21"/>
  <c r="D351" i="21"/>
  <c r="F350" i="21"/>
  <c r="P349" i="21"/>
  <c r="J349" i="21"/>
  <c r="L349" i="21"/>
  <c r="N349" i="21"/>
  <c r="H350" i="21"/>
  <c r="I349" i="21"/>
  <c r="Q348" i="21"/>
  <c r="O348" i="21"/>
  <c r="M348" i="21"/>
  <c r="K348" i="21"/>
  <c r="F351" i="21"/>
  <c r="E351" i="21"/>
  <c r="D352" i="21"/>
  <c r="I350" i="21"/>
  <c r="N350" i="21"/>
  <c r="J350" i="21"/>
  <c r="L350" i="21"/>
  <c r="P350" i="21"/>
  <c r="H351" i="21"/>
  <c r="K349" i="21"/>
  <c r="M349" i="21"/>
  <c r="Q349" i="21"/>
  <c r="O349" i="21"/>
  <c r="E352" i="21"/>
  <c r="D353" i="21"/>
  <c r="F352" i="21"/>
  <c r="O350" i="21"/>
  <c r="M350" i="21"/>
  <c r="Q350" i="21"/>
  <c r="K350" i="21"/>
  <c r="H352" i="21"/>
  <c r="P351" i="21"/>
  <c r="I351" i="21"/>
  <c r="L351" i="21"/>
  <c r="J351" i="21"/>
  <c r="N351" i="21"/>
  <c r="E353" i="21"/>
  <c r="D354" i="21"/>
  <c r="F353" i="21"/>
  <c r="I352" i="21"/>
  <c r="L352" i="21"/>
  <c r="N352" i="21"/>
  <c r="H353" i="21"/>
  <c r="J352" i="21"/>
  <c r="P352" i="21"/>
  <c r="M351" i="21"/>
  <c r="K351" i="21"/>
  <c r="O351" i="21"/>
  <c r="Q351" i="21"/>
  <c r="F354" i="21"/>
  <c r="E354" i="21"/>
  <c r="D355" i="21"/>
  <c r="M352" i="21"/>
  <c r="K352" i="21"/>
  <c r="O352" i="21"/>
  <c r="Q352" i="21"/>
  <c r="L353" i="21"/>
  <c r="I353" i="21"/>
  <c r="H354" i="21"/>
  <c r="J353" i="21"/>
  <c r="N353" i="21"/>
  <c r="P353" i="21"/>
  <c r="D356" i="21"/>
  <c r="E355" i="21"/>
  <c r="F355" i="21"/>
  <c r="K353" i="21"/>
  <c r="O353" i="21"/>
  <c r="Q353" i="21"/>
  <c r="M353" i="21"/>
  <c r="N354" i="21"/>
  <c r="L354" i="21"/>
  <c r="I354" i="21"/>
  <c r="J354" i="21"/>
  <c r="H355" i="21"/>
  <c r="P354" i="21"/>
  <c r="E356" i="21"/>
  <c r="F356" i="21"/>
  <c r="D357" i="21"/>
  <c r="Q354" i="21"/>
  <c r="K354" i="21"/>
  <c r="M354" i="21"/>
  <c r="O354" i="21"/>
  <c r="J355" i="21"/>
  <c r="I355" i="21"/>
  <c r="H356" i="21"/>
  <c r="N355" i="21"/>
  <c r="P355" i="21"/>
  <c r="L355" i="21"/>
  <c r="E357" i="21"/>
  <c r="D358" i="21"/>
  <c r="F357" i="21"/>
  <c r="O355" i="21"/>
  <c r="M355" i="21"/>
  <c r="K355" i="21"/>
  <c r="Q355" i="21"/>
  <c r="H357" i="21"/>
  <c r="J356" i="21"/>
  <c r="P356" i="21"/>
  <c r="N356" i="21"/>
  <c r="L356" i="21"/>
  <c r="I356" i="21"/>
  <c r="D359" i="21"/>
  <c r="F358" i="21"/>
  <c r="E358" i="21"/>
  <c r="I357" i="21"/>
  <c r="P357" i="21"/>
  <c r="H358" i="21"/>
  <c r="L357" i="21"/>
  <c r="J357" i="21"/>
  <c r="N357" i="21"/>
  <c r="Q356" i="21"/>
  <c r="O356" i="21"/>
  <c r="K356" i="21"/>
  <c r="M356" i="21"/>
  <c r="D360" i="21"/>
  <c r="E359" i="21"/>
  <c r="F359" i="21"/>
  <c r="K357" i="21"/>
  <c r="M357" i="21"/>
  <c r="O357" i="21"/>
  <c r="Q357" i="21"/>
  <c r="I358" i="21"/>
  <c r="L358" i="21"/>
  <c r="J358" i="21"/>
  <c r="N358" i="21"/>
  <c r="P358" i="21"/>
  <c r="H359" i="21"/>
  <c r="D361" i="21"/>
  <c r="E360" i="21"/>
  <c r="F360" i="21"/>
  <c r="O358" i="21"/>
  <c r="Q358" i="21"/>
  <c r="K358" i="21"/>
  <c r="M358" i="21"/>
  <c r="H360" i="21"/>
  <c r="P359" i="21"/>
  <c r="J359" i="21"/>
  <c r="I359" i="21"/>
  <c r="L359" i="21"/>
  <c r="N359" i="21"/>
  <c r="F361" i="21"/>
  <c r="E361" i="21"/>
  <c r="D362" i="21"/>
  <c r="I360" i="21"/>
  <c r="H361" i="21"/>
  <c r="N360" i="21"/>
  <c r="P360" i="21"/>
  <c r="L360" i="21"/>
  <c r="J360" i="21"/>
  <c r="M359" i="21"/>
  <c r="K359" i="21"/>
  <c r="Q359" i="21"/>
  <c r="O359" i="21"/>
  <c r="F362" i="21"/>
  <c r="D363" i="21"/>
  <c r="E362" i="21"/>
  <c r="M360" i="21"/>
  <c r="O360" i="21"/>
  <c r="K360" i="21"/>
  <c r="Q360" i="21"/>
  <c r="L361" i="21"/>
  <c r="H362" i="21"/>
  <c r="J361" i="21"/>
  <c r="I361" i="21"/>
  <c r="N361" i="21"/>
  <c r="P361" i="21"/>
  <c r="E363" i="21"/>
  <c r="F363" i="21"/>
  <c r="D364" i="21"/>
  <c r="L362" i="21"/>
  <c r="P362" i="21"/>
  <c r="N362" i="21"/>
  <c r="J362" i="21"/>
  <c r="I362" i="21"/>
  <c r="H363" i="21"/>
  <c r="Q361" i="21"/>
  <c r="M361" i="21"/>
  <c r="O361" i="21"/>
  <c r="K361" i="21"/>
  <c r="E364" i="21"/>
  <c r="F364" i="21"/>
  <c r="D365" i="21"/>
  <c r="M362" i="21"/>
  <c r="Q362" i="21"/>
  <c r="O362" i="21"/>
  <c r="K362" i="21"/>
  <c r="H364" i="21"/>
  <c r="J363" i="21"/>
  <c r="L363" i="21"/>
  <c r="P363" i="21"/>
  <c r="I363" i="21"/>
  <c r="N363" i="21"/>
  <c r="E365" i="21"/>
  <c r="F365" i="21"/>
  <c r="D366" i="21"/>
  <c r="I364" i="21"/>
  <c r="P364" i="21"/>
  <c r="L364" i="21"/>
  <c r="H365" i="21"/>
  <c r="J364" i="21"/>
  <c r="N364" i="21"/>
  <c r="K363" i="21"/>
  <c r="O363" i="21"/>
  <c r="M363" i="21"/>
  <c r="Q363" i="21"/>
  <c r="E366" i="21"/>
  <c r="D367" i="21"/>
  <c r="F366" i="21"/>
  <c r="Q364" i="21"/>
  <c r="K364" i="21"/>
  <c r="M364" i="21"/>
  <c r="O364" i="21"/>
  <c r="L365" i="21"/>
  <c r="J365" i="21"/>
  <c r="I365" i="21"/>
  <c r="P365" i="21"/>
  <c r="H366" i="21"/>
  <c r="N365" i="21"/>
  <c r="F367" i="21"/>
  <c r="E367" i="21"/>
  <c r="D368" i="21"/>
  <c r="M365" i="21"/>
  <c r="O365" i="21"/>
  <c r="Q365" i="21"/>
  <c r="K365" i="21"/>
  <c r="P366" i="21"/>
  <c r="L366" i="21"/>
  <c r="J366" i="21"/>
  <c r="H367" i="21"/>
  <c r="N366" i="21"/>
  <c r="I366" i="21"/>
  <c r="D369" i="21"/>
  <c r="F368" i="21"/>
  <c r="E368" i="21"/>
  <c r="P367" i="21"/>
  <c r="J367" i="21"/>
  <c r="H368" i="21"/>
  <c r="N367" i="21"/>
  <c r="L367" i="21"/>
  <c r="I367" i="21"/>
  <c r="K366" i="21"/>
  <c r="Q366" i="21"/>
  <c r="M366" i="21"/>
  <c r="O366" i="21"/>
  <c r="D370" i="21"/>
  <c r="E369" i="21"/>
  <c r="F369" i="21"/>
  <c r="I368" i="21"/>
  <c r="H369" i="21"/>
  <c r="P368" i="21"/>
  <c r="J368" i="21"/>
  <c r="N368" i="21"/>
  <c r="L368" i="21"/>
  <c r="K367" i="21"/>
  <c r="O367" i="21"/>
  <c r="M367" i="21"/>
  <c r="Q367" i="21"/>
  <c r="D371" i="21"/>
  <c r="E370" i="21"/>
  <c r="F370" i="21"/>
  <c r="O368" i="21"/>
  <c r="Q368" i="21"/>
  <c r="M368" i="21"/>
  <c r="K368" i="21"/>
  <c r="I369" i="21"/>
  <c r="P369" i="21"/>
  <c r="L369" i="21"/>
  <c r="J369" i="21"/>
  <c r="N369" i="21"/>
  <c r="H370" i="21"/>
  <c r="D372" i="21"/>
  <c r="F371" i="21"/>
  <c r="E371" i="21"/>
  <c r="K369" i="21"/>
  <c r="O369" i="21"/>
  <c r="Q369" i="21"/>
  <c r="M369" i="21"/>
  <c r="H371" i="21"/>
  <c r="I370" i="21"/>
  <c r="P370" i="21"/>
  <c r="L370" i="21"/>
  <c r="N370" i="21"/>
  <c r="J370" i="21"/>
  <c r="D373" i="21"/>
  <c r="F372" i="21"/>
  <c r="E372" i="21"/>
  <c r="N371" i="21"/>
  <c r="I371" i="21"/>
  <c r="P371" i="21"/>
  <c r="H372" i="21"/>
  <c r="J371" i="21"/>
  <c r="L371" i="21"/>
  <c r="Q370" i="21"/>
  <c r="M370" i="21"/>
  <c r="K370" i="21"/>
  <c r="O370" i="21"/>
  <c r="D374" i="21"/>
  <c r="E373" i="21"/>
  <c r="F373" i="21"/>
  <c r="O371" i="21"/>
  <c r="Q371" i="21"/>
  <c r="K371" i="21"/>
  <c r="M371" i="21"/>
  <c r="H373" i="21"/>
  <c r="L372" i="21"/>
  <c r="I372" i="21"/>
  <c r="P372" i="21"/>
  <c r="N372" i="21"/>
  <c r="J372" i="21"/>
  <c r="E374" i="21"/>
  <c r="F374" i="21"/>
  <c r="D375" i="21"/>
  <c r="I373" i="21"/>
  <c r="J373" i="21"/>
  <c r="P373" i="21"/>
  <c r="L373" i="21"/>
  <c r="N373" i="21"/>
  <c r="H374" i="21"/>
  <c r="K372" i="21"/>
  <c r="O372" i="21"/>
  <c r="Q372" i="21"/>
  <c r="M372" i="21"/>
  <c r="F375" i="21"/>
  <c r="E375" i="21"/>
  <c r="D376" i="21"/>
  <c r="M373" i="21"/>
  <c r="O373" i="21"/>
  <c r="K373" i="21"/>
  <c r="Q373" i="21"/>
  <c r="I374" i="21"/>
  <c r="P374" i="21"/>
  <c r="N374" i="21"/>
  <c r="J374" i="21"/>
  <c r="L374" i="21"/>
  <c r="H375" i="21"/>
  <c r="F376" i="21"/>
  <c r="D377" i="21"/>
  <c r="E376" i="21"/>
  <c r="K374" i="21"/>
  <c r="Q374" i="21"/>
  <c r="M374" i="21"/>
  <c r="O374" i="21"/>
  <c r="J375" i="21"/>
  <c r="P375" i="21"/>
  <c r="L375" i="21"/>
  <c r="H376" i="21"/>
  <c r="N375" i="21"/>
  <c r="I375" i="21"/>
  <c r="D378" i="21"/>
  <c r="F377" i="21"/>
  <c r="E377" i="21"/>
  <c r="L376" i="21"/>
  <c r="I376" i="21"/>
  <c r="N376" i="21"/>
  <c r="P376" i="21"/>
  <c r="H377" i="21"/>
  <c r="J376" i="21"/>
  <c r="M375" i="21"/>
  <c r="K375" i="21"/>
  <c r="Q375" i="21"/>
  <c r="O375" i="21"/>
  <c r="E378" i="21"/>
  <c r="F378" i="21"/>
  <c r="D379" i="21"/>
  <c r="Q376" i="21"/>
  <c r="O376" i="21"/>
  <c r="M376" i="21"/>
  <c r="K376" i="21"/>
  <c r="P377" i="21"/>
  <c r="H378" i="21"/>
  <c r="J377" i="21"/>
  <c r="I377" i="21"/>
  <c r="L377" i="21"/>
  <c r="N377" i="21"/>
  <c r="D380" i="21"/>
  <c r="E379" i="21"/>
  <c r="F379" i="21"/>
  <c r="N378" i="21"/>
  <c r="H379" i="21"/>
  <c r="P378" i="21"/>
  <c r="J378" i="21"/>
  <c r="L378" i="21"/>
  <c r="I378" i="21"/>
  <c r="Q377" i="21"/>
  <c r="K377" i="21"/>
  <c r="O377" i="21"/>
  <c r="M377" i="21"/>
  <c r="E380" i="21"/>
  <c r="D381" i="21"/>
  <c r="F380" i="21"/>
  <c r="I379" i="21"/>
  <c r="J379" i="21"/>
  <c r="H380" i="21"/>
  <c r="P379" i="21"/>
  <c r="L379" i="21"/>
  <c r="N379" i="21"/>
  <c r="K378" i="21"/>
  <c r="M378" i="21"/>
  <c r="Q378" i="21"/>
  <c r="O378" i="21"/>
  <c r="E381" i="21"/>
  <c r="D382" i="21"/>
  <c r="F381" i="21"/>
  <c r="Q379" i="21"/>
  <c r="K379" i="21"/>
  <c r="M379" i="21"/>
  <c r="O379" i="21"/>
  <c r="L380" i="21"/>
  <c r="N380" i="21"/>
  <c r="I380" i="21"/>
  <c r="H381" i="21"/>
  <c r="J380" i="21"/>
  <c r="P380" i="21"/>
  <c r="E382" i="21"/>
  <c r="F382" i="21"/>
  <c r="D383" i="21"/>
  <c r="Q380" i="21"/>
  <c r="K380" i="21"/>
  <c r="O380" i="21"/>
  <c r="M380" i="21"/>
  <c r="H382" i="21"/>
  <c r="L381" i="21"/>
  <c r="I381" i="21"/>
  <c r="P381" i="21"/>
  <c r="J381" i="21"/>
  <c r="N381" i="21"/>
  <c r="E383" i="21"/>
  <c r="D384" i="21"/>
  <c r="F383" i="21"/>
  <c r="L382" i="21"/>
  <c r="P382" i="21"/>
  <c r="J382" i="21"/>
  <c r="N382" i="21"/>
  <c r="H383" i="21"/>
  <c r="I382" i="21"/>
  <c r="O381" i="21"/>
  <c r="K381" i="21"/>
  <c r="M381" i="21"/>
  <c r="Q381" i="21"/>
  <c r="D385" i="21"/>
  <c r="F384" i="21"/>
  <c r="E384" i="21"/>
  <c r="H384" i="21"/>
  <c r="L383" i="21"/>
  <c r="P383" i="21"/>
  <c r="N383" i="21"/>
  <c r="J383" i="21"/>
  <c r="I383" i="21"/>
  <c r="M382" i="21"/>
  <c r="Q382" i="21"/>
  <c r="O382" i="21"/>
  <c r="K382" i="21"/>
  <c r="E385" i="21"/>
  <c r="D386" i="21"/>
  <c r="F385" i="21"/>
  <c r="H385" i="21"/>
  <c r="L384" i="21"/>
  <c r="P384" i="21"/>
  <c r="J384" i="21"/>
  <c r="I384" i="21"/>
  <c r="N384" i="21"/>
  <c r="M383" i="21"/>
  <c r="O383" i="21"/>
  <c r="Q383" i="21"/>
  <c r="K383" i="21"/>
  <c r="E386" i="21"/>
  <c r="D387" i="21"/>
  <c r="F386" i="21"/>
  <c r="I385" i="21"/>
  <c r="J385" i="21"/>
  <c r="L385" i="21"/>
  <c r="H386" i="21"/>
  <c r="P385" i="21"/>
  <c r="N385" i="21"/>
  <c r="M384" i="21"/>
  <c r="K384" i="21"/>
  <c r="O384" i="21"/>
  <c r="Q384" i="21"/>
  <c r="D388" i="21"/>
  <c r="E387" i="21"/>
  <c r="F387" i="21"/>
  <c r="O385" i="21"/>
  <c r="M385" i="21"/>
  <c r="Q385" i="21"/>
  <c r="K385" i="21"/>
  <c r="J386" i="21"/>
  <c r="P386" i="21"/>
  <c r="L386" i="21"/>
  <c r="N386" i="21"/>
  <c r="H387" i="21"/>
  <c r="I386" i="21"/>
  <c r="D389" i="21"/>
  <c r="E388" i="21"/>
  <c r="F388" i="21"/>
  <c r="P387" i="21"/>
  <c r="H388" i="21"/>
  <c r="I387" i="21"/>
  <c r="J387" i="21"/>
  <c r="L387" i="21"/>
  <c r="N387" i="21"/>
  <c r="O386" i="21"/>
  <c r="Q386" i="21"/>
  <c r="K386" i="21"/>
  <c r="M386" i="21"/>
  <c r="F389" i="21"/>
  <c r="E389" i="21"/>
  <c r="D390" i="21"/>
  <c r="P388" i="21"/>
  <c r="J388" i="21"/>
  <c r="H389" i="21"/>
  <c r="I388" i="21"/>
  <c r="N388" i="21"/>
  <c r="L388" i="21"/>
  <c r="O387" i="21"/>
  <c r="K387" i="21"/>
  <c r="Q387" i="21"/>
  <c r="M387" i="21"/>
  <c r="F390" i="21"/>
  <c r="D391" i="21"/>
  <c r="E390" i="21"/>
  <c r="H390" i="21"/>
  <c r="J389" i="21"/>
  <c r="N389" i="21"/>
  <c r="P389" i="21"/>
  <c r="I389" i="21"/>
  <c r="L389" i="21"/>
  <c r="K388" i="21"/>
  <c r="O388" i="21"/>
  <c r="M388" i="21"/>
  <c r="Q388" i="21"/>
  <c r="D392" i="21"/>
  <c r="E391" i="21"/>
  <c r="F391" i="21"/>
  <c r="N390" i="21"/>
  <c r="L390" i="21"/>
  <c r="H391" i="21"/>
  <c r="I390" i="21"/>
  <c r="J390" i="21"/>
  <c r="P390" i="21"/>
  <c r="K389" i="21"/>
  <c r="Q389" i="21"/>
  <c r="O389" i="21"/>
  <c r="M389" i="21"/>
  <c r="F392" i="21"/>
  <c r="D393" i="21"/>
  <c r="E392" i="21"/>
  <c r="I391" i="21"/>
  <c r="L391" i="21"/>
  <c r="J391" i="21"/>
  <c r="P391" i="21"/>
  <c r="N391" i="21"/>
  <c r="H392" i="21"/>
  <c r="M390" i="21"/>
  <c r="Q390" i="21"/>
  <c r="O390" i="21"/>
  <c r="K390" i="21"/>
  <c r="E393" i="21"/>
  <c r="D394" i="21"/>
  <c r="F393" i="21"/>
  <c r="K391" i="21"/>
  <c r="Q391" i="21"/>
  <c r="O391" i="21"/>
  <c r="M391" i="21"/>
  <c r="J392" i="21"/>
  <c r="H393" i="21"/>
  <c r="L392" i="21"/>
  <c r="N392" i="21"/>
  <c r="I392" i="21"/>
  <c r="P392" i="21"/>
  <c r="E394" i="21"/>
  <c r="D395" i="21"/>
  <c r="F394" i="21"/>
  <c r="L393" i="21"/>
  <c r="P393" i="21"/>
  <c r="J393" i="21"/>
  <c r="I393" i="21"/>
  <c r="H394" i="21"/>
  <c r="N393" i="21"/>
  <c r="M392" i="21"/>
  <c r="O392" i="21"/>
  <c r="Q392" i="21"/>
  <c r="K392" i="21"/>
  <c r="F395" i="21"/>
  <c r="E395" i="21"/>
  <c r="D396" i="21"/>
  <c r="K393" i="21"/>
  <c r="Q393" i="21"/>
  <c r="O393" i="21"/>
  <c r="M393" i="21"/>
  <c r="H395" i="21"/>
  <c r="I394" i="21"/>
  <c r="L394" i="21"/>
  <c r="P394" i="21"/>
  <c r="J394" i="21"/>
  <c r="N394" i="21"/>
  <c r="D397" i="21"/>
  <c r="F396" i="21"/>
  <c r="E396" i="21"/>
  <c r="J395" i="21"/>
  <c r="L395" i="21"/>
  <c r="N395" i="21"/>
  <c r="I395" i="21"/>
  <c r="H396" i="21"/>
  <c r="P395" i="21"/>
  <c r="Q394" i="21"/>
  <c r="M394" i="21"/>
  <c r="K394" i="21"/>
  <c r="O394" i="21"/>
  <c r="E397" i="21"/>
  <c r="F397" i="21"/>
  <c r="D398" i="21"/>
  <c r="O395" i="21"/>
  <c r="K395" i="21"/>
  <c r="M395" i="21"/>
  <c r="Q395" i="21"/>
  <c r="H397" i="21"/>
  <c r="J396" i="21"/>
  <c r="I396" i="21"/>
  <c r="L396" i="21"/>
  <c r="N396" i="21"/>
  <c r="P396" i="21"/>
  <c r="D399" i="21"/>
  <c r="E398" i="21"/>
  <c r="F398" i="21"/>
  <c r="P397" i="21"/>
  <c r="I397" i="21"/>
  <c r="N397" i="21"/>
  <c r="L397" i="21"/>
  <c r="H398" i="21"/>
  <c r="J397" i="21"/>
  <c r="M396" i="21"/>
  <c r="K396" i="21"/>
  <c r="O396" i="21"/>
  <c r="Q396" i="21"/>
  <c r="F399" i="21"/>
  <c r="E399" i="21"/>
  <c r="D400" i="21"/>
  <c r="O397" i="21"/>
  <c r="M397" i="21"/>
  <c r="Q397" i="21"/>
  <c r="K397" i="21"/>
  <c r="L398" i="21"/>
  <c r="P398" i="21"/>
  <c r="I398" i="21"/>
  <c r="N398" i="21"/>
  <c r="J398" i="21"/>
  <c r="H399" i="21"/>
  <c r="D401" i="21"/>
  <c r="F400" i="21"/>
  <c r="E400" i="21"/>
  <c r="K398" i="21"/>
  <c r="Q398" i="21"/>
  <c r="O398" i="21"/>
  <c r="M398" i="21"/>
  <c r="P399" i="21"/>
  <c r="N399" i="21"/>
  <c r="L399" i="21"/>
  <c r="J399" i="21"/>
  <c r="I399" i="21"/>
  <c r="H400" i="21"/>
  <c r="F401" i="21"/>
  <c r="E401" i="21"/>
  <c r="D402" i="21"/>
  <c r="O399" i="21"/>
  <c r="K399" i="21"/>
  <c r="Q399" i="21"/>
  <c r="M399" i="21"/>
  <c r="I400" i="21"/>
  <c r="N400" i="21"/>
  <c r="P400" i="21"/>
  <c r="H401" i="21"/>
  <c r="J400" i="21"/>
  <c r="L400" i="21"/>
  <c r="E402" i="21"/>
  <c r="F402" i="21"/>
  <c r="D403" i="21"/>
  <c r="K400" i="21"/>
  <c r="M400" i="21"/>
  <c r="O400" i="21"/>
  <c r="Q400" i="21"/>
  <c r="N401" i="21"/>
  <c r="H402" i="21"/>
  <c r="J401" i="21"/>
  <c r="L401" i="21"/>
  <c r="I401" i="21"/>
  <c r="P401" i="21"/>
  <c r="D404" i="21"/>
  <c r="F403" i="21"/>
  <c r="E403" i="21"/>
  <c r="P402" i="21"/>
  <c r="H403" i="21"/>
  <c r="L402" i="21"/>
  <c r="J402" i="21"/>
  <c r="I402" i="21"/>
  <c r="N402" i="21"/>
  <c r="O401" i="21"/>
  <c r="Q401" i="21"/>
  <c r="M401" i="21"/>
  <c r="K401" i="21"/>
  <c r="F404" i="21"/>
  <c r="D405" i="21"/>
  <c r="E404" i="21"/>
  <c r="P403" i="21"/>
  <c r="J403" i="21"/>
  <c r="H404" i="21"/>
  <c r="N403" i="21"/>
  <c r="L403" i="21"/>
  <c r="I403" i="21"/>
  <c r="O402" i="21"/>
  <c r="Q402" i="21"/>
  <c r="M402" i="21"/>
  <c r="K402" i="21"/>
  <c r="D406" i="21"/>
  <c r="E405" i="21"/>
  <c r="F405" i="21"/>
  <c r="I404" i="21"/>
  <c r="N404" i="21"/>
  <c r="P404" i="21"/>
  <c r="L404" i="21"/>
  <c r="J404" i="21"/>
  <c r="H405" i="21"/>
  <c r="Q403" i="21"/>
  <c r="O403" i="21"/>
  <c r="K403" i="21"/>
  <c r="M403" i="21"/>
  <c r="F406" i="21"/>
  <c r="E406" i="21"/>
  <c r="D407" i="21"/>
  <c r="M404" i="21"/>
  <c r="K404" i="21"/>
  <c r="Q404" i="21"/>
  <c r="O404" i="21"/>
  <c r="L405" i="21"/>
  <c r="I405" i="21"/>
  <c r="P405" i="21"/>
  <c r="N405" i="21"/>
  <c r="J405" i="21"/>
  <c r="H406" i="21"/>
  <c r="F407" i="21"/>
  <c r="D408" i="21"/>
  <c r="E407" i="21"/>
  <c r="Q405" i="21"/>
  <c r="M405" i="21"/>
  <c r="K405" i="21"/>
  <c r="O405" i="21"/>
  <c r="H407" i="21"/>
  <c r="P406" i="21"/>
  <c r="I406" i="21"/>
  <c r="J406" i="21"/>
  <c r="L406" i="21"/>
  <c r="N406" i="21"/>
  <c r="E408" i="21"/>
  <c r="F408" i="21"/>
  <c r="D409" i="21"/>
  <c r="L407" i="21"/>
  <c r="I407" i="21"/>
  <c r="N407" i="21"/>
  <c r="H408" i="21"/>
  <c r="J407" i="21"/>
  <c r="P407" i="21"/>
  <c r="K406" i="21"/>
  <c r="M406" i="21"/>
  <c r="Q406" i="21"/>
  <c r="O406" i="21"/>
  <c r="F409" i="21"/>
  <c r="E409" i="21"/>
  <c r="D410" i="21"/>
  <c r="K407" i="21"/>
  <c r="O407" i="21"/>
  <c r="M407" i="21"/>
  <c r="Q407" i="21"/>
  <c r="I408" i="21"/>
  <c r="J408" i="21"/>
  <c r="N408" i="21"/>
  <c r="H409" i="21"/>
  <c r="P408" i="21"/>
  <c r="L408" i="21"/>
  <c r="E410" i="21"/>
  <c r="F410" i="21"/>
  <c r="D411" i="21"/>
  <c r="M408" i="21"/>
  <c r="Q408" i="21"/>
  <c r="O408" i="21"/>
  <c r="K408" i="21"/>
  <c r="I409" i="21"/>
  <c r="N409" i="21"/>
  <c r="L409" i="21"/>
  <c r="P409" i="21"/>
  <c r="J409" i="21"/>
  <c r="H410" i="21"/>
  <c r="E411" i="21"/>
  <c r="D412" i="21"/>
  <c r="F411" i="21"/>
  <c r="K409" i="21"/>
  <c r="Q409" i="21"/>
  <c r="O409" i="21"/>
  <c r="M409" i="21"/>
  <c r="L410" i="21"/>
  <c r="J410" i="21"/>
  <c r="P410" i="21"/>
  <c r="I410" i="21"/>
  <c r="H411" i="21"/>
  <c r="N410" i="21"/>
  <c r="E412" i="21"/>
  <c r="D413" i="21"/>
  <c r="F412" i="21"/>
  <c r="O410" i="21"/>
  <c r="K410" i="21"/>
  <c r="M410" i="21"/>
  <c r="Q410" i="21"/>
  <c r="H412" i="21"/>
  <c r="J411" i="21"/>
  <c r="P411" i="21"/>
  <c r="L411" i="21"/>
  <c r="I411" i="21"/>
  <c r="N411" i="21"/>
  <c r="E413" i="21"/>
  <c r="F413" i="21"/>
  <c r="D414" i="21"/>
  <c r="J412" i="21"/>
  <c r="N412" i="21"/>
  <c r="I412" i="21"/>
  <c r="L412" i="21"/>
  <c r="H413" i="21"/>
  <c r="P412" i="21"/>
  <c r="O411" i="21"/>
  <c r="Q411" i="21"/>
  <c r="K411" i="21"/>
  <c r="M411" i="21"/>
  <c r="D415" i="21"/>
  <c r="F414" i="21"/>
  <c r="E414" i="21"/>
  <c r="Q412" i="21"/>
  <c r="K412" i="21"/>
  <c r="O412" i="21"/>
  <c r="M412" i="21"/>
  <c r="L413" i="21"/>
  <c r="N413" i="21"/>
  <c r="J413" i="21"/>
  <c r="H414" i="21"/>
  <c r="P413" i="21"/>
  <c r="I413" i="21"/>
  <c r="F415" i="21"/>
  <c r="E415" i="21"/>
  <c r="D416" i="21"/>
  <c r="J414" i="21"/>
  <c r="H415" i="21"/>
  <c r="L414" i="21"/>
  <c r="I414" i="21"/>
  <c r="P414" i="21"/>
  <c r="N414" i="21"/>
  <c r="M413" i="21"/>
  <c r="O413" i="21"/>
  <c r="K413" i="21"/>
  <c r="Q413" i="21"/>
  <c r="F416" i="21"/>
  <c r="D417" i="21"/>
  <c r="E416" i="21"/>
  <c r="I415" i="21"/>
  <c r="N415" i="21"/>
  <c r="P415" i="21"/>
  <c r="H416" i="21"/>
  <c r="J415" i="21"/>
  <c r="L415" i="21"/>
  <c r="O414" i="21"/>
  <c r="Q414" i="21"/>
  <c r="K414" i="21"/>
  <c r="M414" i="21"/>
  <c r="D418" i="21"/>
  <c r="F417" i="21"/>
  <c r="E417" i="21"/>
  <c r="O415" i="21"/>
  <c r="K415" i="21"/>
  <c r="Q415" i="21"/>
  <c r="M415" i="21"/>
  <c r="H417" i="21"/>
  <c r="I416" i="21"/>
  <c r="L416" i="21"/>
  <c r="J416" i="21"/>
  <c r="P416" i="21"/>
  <c r="N416" i="21"/>
  <c r="D419" i="21"/>
  <c r="E418" i="21"/>
  <c r="F418" i="21"/>
  <c r="J417" i="21"/>
  <c r="L417" i="21"/>
  <c r="N417" i="21"/>
  <c r="P417" i="21"/>
  <c r="H418" i="21"/>
  <c r="I417" i="21"/>
  <c r="M416" i="21"/>
  <c r="K416" i="21"/>
  <c r="Q416" i="21"/>
  <c r="O416" i="21"/>
  <c r="D420" i="21"/>
  <c r="E419" i="21"/>
  <c r="F419" i="21"/>
  <c r="J418" i="21"/>
  <c r="N418" i="21"/>
  <c r="P418" i="21"/>
  <c r="H419" i="21"/>
  <c r="I418" i="21"/>
  <c r="L418" i="21"/>
  <c r="M417" i="21"/>
  <c r="O417" i="21"/>
  <c r="K417" i="21"/>
  <c r="Q417" i="21"/>
  <c r="D421" i="21"/>
  <c r="E420" i="21"/>
  <c r="F420" i="21"/>
  <c r="I419" i="21"/>
  <c r="N419" i="21"/>
  <c r="H420" i="21"/>
  <c r="P419" i="21"/>
  <c r="J419" i="21"/>
  <c r="L419" i="21"/>
  <c r="O418" i="21"/>
  <c r="Q418" i="21"/>
  <c r="K418" i="21"/>
  <c r="M418" i="21"/>
  <c r="F421" i="21"/>
  <c r="D422" i="21"/>
  <c r="E421" i="21"/>
  <c r="O419" i="21"/>
  <c r="M419" i="21"/>
  <c r="Q419" i="21"/>
  <c r="K419" i="21"/>
  <c r="N420" i="21"/>
  <c r="H421" i="21"/>
  <c r="L420" i="21"/>
  <c r="P420" i="21"/>
  <c r="I420" i="21"/>
  <c r="J420" i="21"/>
  <c r="D423" i="21"/>
  <c r="F422" i="21"/>
  <c r="E422" i="21"/>
  <c r="I421" i="21"/>
  <c r="H422" i="21"/>
  <c r="J421" i="21"/>
  <c r="N421" i="21"/>
  <c r="P421" i="21"/>
  <c r="L421" i="21"/>
  <c r="K420" i="21"/>
  <c r="M420" i="21"/>
  <c r="Q420" i="21"/>
  <c r="O420" i="21"/>
  <c r="D424" i="21"/>
  <c r="F423" i="21"/>
  <c r="E423" i="21"/>
  <c r="O421" i="21"/>
  <c r="K421" i="21"/>
  <c r="M421" i="21"/>
  <c r="Q421" i="21"/>
  <c r="H423" i="21"/>
  <c r="P422" i="21"/>
  <c r="J422" i="21"/>
  <c r="I422" i="21"/>
  <c r="L422" i="21"/>
  <c r="N422" i="21"/>
  <c r="F424" i="21"/>
  <c r="D425" i="21"/>
  <c r="E424" i="21"/>
  <c r="J423" i="21"/>
  <c r="P423" i="21"/>
  <c r="L423" i="21"/>
  <c r="N423" i="21"/>
  <c r="I423" i="21"/>
  <c r="H424" i="21"/>
  <c r="O422" i="21"/>
  <c r="K422" i="21"/>
  <c r="Q422" i="21"/>
  <c r="M422" i="21"/>
  <c r="E425" i="21"/>
  <c r="F425" i="21"/>
  <c r="D426" i="21"/>
  <c r="Q423" i="21"/>
  <c r="O423" i="21"/>
  <c r="M423" i="21"/>
  <c r="K423" i="21"/>
  <c r="H425" i="21"/>
  <c r="I424" i="21"/>
  <c r="J424" i="21"/>
  <c r="L424" i="21"/>
  <c r="N424" i="21"/>
  <c r="P424" i="21"/>
  <c r="E426" i="21"/>
  <c r="D427" i="21"/>
  <c r="F426" i="21"/>
  <c r="L425" i="21"/>
  <c r="P425" i="21"/>
  <c r="J425" i="21"/>
  <c r="N425" i="21"/>
  <c r="H426" i="21"/>
  <c r="I425" i="21"/>
  <c r="K424" i="21"/>
  <c r="Q424" i="21"/>
  <c r="O424" i="21"/>
  <c r="M424" i="21"/>
  <c r="F427" i="21"/>
  <c r="D428" i="21"/>
  <c r="E427" i="21"/>
  <c r="I426" i="21"/>
  <c r="P426" i="21"/>
  <c r="J426" i="21"/>
  <c r="L426" i="21"/>
  <c r="N426" i="21"/>
  <c r="H427" i="21"/>
  <c r="Q425" i="21"/>
  <c r="M425" i="21"/>
  <c r="K425" i="21"/>
  <c r="O425" i="21"/>
  <c r="F428" i="21"/>
  <c r="E428" i="21"/>
  <c r="D429" i="21"/>
  <c r="K426" i="21"/>
  <c r="Q426" i="21"/>
  <c r="M426" i="21"/>
  <c r="O426" i="21"/>
  <c r="H428" i="21"/>
  <c r="L427" i="21"/>
  <c r="N427" i="21"/>
  <c r="P427" i="21"/>
  <c r="I427" i="21"/>
  <c r="J427" i="21"/>
  <c r="D430" i="21"/>
  <c r="E429" i="21"/>
  <c r="F429" i="21"/>
  <c r="P428" i="21"/>
  <c r="L428" i="21"/>
  <c r="J428" i="21"/>
  <c r="N428" i="21"/>
  <c r="I428" i="21"/>
  <c r="H429" i="21"/>
  <c r="O427" i="21"/>
  <c r="Q427" i="21"/>
  <c r="K427" i="21"/>
  <c r="M427" i="21"/>
  <c r="D431" i="21"/>
  <c r="E430" i="21"/>
  <c r="F430" i="21"/>
  <c r="M428" i="21"/>
  <c r="O428" i="21"/>
  <c r="K428" i="21"/>
  <c r="Q428" i="21"/>
  <c r="J429" i="21"/>
  <c r="I429" i="21"/>
  <c r="L429" i="21"/>
  <c r="N429" i="21"/>
  <c r="H430" i="21"/>
  <c r="P429" i="21"/>
  <c r="F431" i="21"/>
  <c r="D432" i="21"/>
  <c r="E431" i="21"/>
  <c r="O429" i="21"/>
  <c r="M429" i="21"/>
  <c r="K429" i="21"/>
  <c r="Q429" i="21"/>
  <c r="P430" i="21"/>
  <c r="H431" i="21"/>
  <c r="L430" i="21"/>
  <c r="J430" i="21"/>
  <c r="I430" i="21"/>
  <c r="N430" i="21"/>
  <c r="F432" i="21"/>
  <c r="E432" i="21"/>
  <c r="D433" i="21"/>
  <c r="N431" i="21"/>
  <c r="J431" i="21"/>
  <c r="P431" i="21"/>
  <c r="I431" i="21"/>
  <c r="H432" i="21"/>
  <c r="L431" i="21"/>
  <c r="M430" i="21"/>
  <c r="O430" i="21"/>
  <c r="K430" i="21"/>
  <c r="Q430" i="21"/>
  <c r="E433" i="21"/>
  <c r="D434" i="21"/>
  <c r="F433" i="21"/>
  <c r="K431" i="21"/>
  <c r="Q431" i="21"/>
  <c r="O431" i="21"/>
  <c r="M431" i="21"/>
  <c r="I432" i="21"/>
  <c r="J432" i="21"/>
  <c r="N432" i="21"/>
  <c r="H433" i="21"/>
  <c r="P432" i="21"/>
  <c r="L432" i="21"/>
  <c r="D435" i="21"/>
  <c r="F434" i="21"/>
  <c r="E434" i="21"/>
  <c r="O432" i="21"/>
  <c r="Q432" i="21"/>
  <c r="K432" i="21"/>
  <c r="M432" i="21"/>
  <c r="L433" i="21"/>
  <c r="N433" i="21"/>
  <c r="I433" i="21"/>
  <c r="P433" i="21"/>
  <c r="J433" i="21"/>
  <c r="H434" i="21"/>
  <c r="E435" i="21"/>
  <c r="D436" i="21"/>
  <c r="F435" i="21"/>
  <c r="M433" i="21"/>
  <c r="Q433" i="21"/>
  <c r="K433" i="21"/>
  <c r="O433" i="21"/>
  <c r="L434" i="21"/>
  <c r="P434" i="21"/>
  <c r="H435" i="21"/>
  <c r="N434" i="21"/>
  <c r="J434" i="21"/>
  <c r="I434" i="21"/>
  <c r="D437" i="21"/>
  <c r="F436" i="21"/>
  <c r="E436" i="21"/>
  <c r="I435" i="21"/>
  <c r="H436" i="21"/>
  <c r="N435" i="21"/>
  <c r="P435" i="21"/>
  <c r="L435" i="21"/>
  <c r="J435" i="21"/>
  <c r="O434" i="21"/>
  <c r="Q434" i="21"/>
  <c r="K434" i="21"/>
  <c r="M434" i="21"/>
  <c r="E437" i="21"/>
  <c r="D438" i="21"/>
  <c r="F437" i="21"/>
  <c r="Q435" i="21"/>
  <c r="M435" i="21"/>
  <c r="O435" i="21"/>
  <c r="K435" i="21"/>
  <c r="J436" i="21"/>
  <c r="N436" i="21"/>
  <c r="H437" i="21"/>
  <c r="I436" i="21"/>
  <c r="L436" i="21"/>
  <c r="P436" i="21"/>
  <c r="F438" i="21"/>
  <c r="D439" i="21"/>
  <c r="E438" i="21"/>
  <c r="J437" i="21"/>
  <c r="H438" i="21"/>
  <c r="N437" i="21"/>
  <c r="L437" i="21"/>
  <c r="I437" i="21"/>
  <c r="P437" i="21"/>
  <c r="M436" i="21"/>
  <c r="K436" i="21"/>
  <c r="Q436" i="21"/>
  <c r="O436" i="21"/>
  <c r="F439" i="21"/>
  <c r="D440" i="21"/>
  <c r="E439" i="21"/>
  <c r="P438" i="21"/>
  <c r="I438" i="21"/>
  <c r="J438" i="21"/>
  <c r="N438" i="21"/>
  <c r="H439" i="21"/>
  <c r="L438" i="21"/>
  <c r="K437" i="21"/>
  <c r="M437" i="21"/>
  <c r="Q437" i="21"/>
  <c r="O437" i="21"/>
  <c r="D441" i="21"/>
  <c r="F440" i="21"/>
  <c r="E440" i="21"/>
  <c r="K438" i="21"/>
  <c r="O438" i="21"/>
  <c r="M438" i="21"/>
  <c r="Q438" i="21"/>
  <c r="I439" i="21"/>
  <c r="J439" i="21"/>
  <c r="L439" i="21"/>
  <c r="P439" i="21"/>
  <c r="H440" i="21"/>
  <c r="N439" i="21"/>
  <c r="D442" i="21"/>
  <c r="F441" i="21"/>
  <c r="E441" i="21"/>
  <c r="K439" i="21"/>
  <c r="O439" i="21"/>
  <c r="M439" i="21"/>
  <c r="Q439" i="21"/>
  <c r="L440" i="21"/>
  <c r="H441" i="21"/>
  <c r="N440" i="21"/>
  <c r="I440" i="21"/>
  <c r="J440" i="21"/>
  <c r="P440" i="21"/>
  <c r="D443" i="21"/>
  <c r="F442" i="21"/>
  <c r="E442" i="21"/>
  <c r="H442" i="21"/>
  <c r="J441" i="21"/>
  <c r="P441" i="21"/>
  <c r="N441" i="21"/>
  <c r="L441" i="21"/>
  <c r="I441" i="21"/>
  <c r="Q440" i="21"/>
  <c r="K440" i="21"/>
  <c r="M440" i="21"/>
  <c r="O440" i="21"/>
  <c r="E443" i="21"/>
  <c r="D444" i="21"/>
  <c r="F443" i="21"/>
  <c r="P442" i="21"/>
  <c r="I442" i="21"/>
  <c r="H443" i="21"/>
  <c r="L442" i="21"/>
  <c r="J442" i="21"/>
  <c r="N442" i="21"/>
  <c r="M441" i="21"/>
  <c r="O441" i="21"/>
  <c r="K441" i="21"/>
  <c r="Q441" i="21"/>
  <c r="E444" i="21"/>
  <c r="D445" i="21"/>
  <c r="F444" i="21"/>
  <c r="K442" i="21"/>
  <c r="Q442" i="21"/>
  <c r="O442" i="21"/>
  <c r="M442" i="21"/>
  <c r="H444" i="21"/>
  <c r="P443" i="21"/>
  <c r="N443" i="21"/>
  <c r="I443" i="21"/>
  <c r="L443" i="21"/>
  <c r="J443" i="21"/>
  <c r="E445" i="21"/>
  <c r="D446" i="21"/>
  <c r="F445" i="21"/>
  <c r="N444" i="21"/>
  <c r="L444" i="21"/>
  <c r="P444" i="21"/>
  <c r="I444" i="21"/>
  <c r="J444" i="21"/>
  <c r="H445" i="21"/>
  <c r="Q443" i="21"/>
  <c r="K443" i="21"/>
  <c r="M443" i="21"/>
  <c r="O443" i="21"/>
  <c r="F446" i="21"/>
  <c r="E446" i="21"/>
  <c r="D447" i="21"/>
  <c r="O444" i="21"/>
  <c r="M444" i="21"/>
  <c r="Q444" i="21"/>
  <c r="K444" i="21"/>
  <c r="L445" i="21"/>
  <c r="J445" i="21"/>
  <c r="H446" i="21"/>
  <c r="P445" i="21"/>
  <c r="N445" i="21"/>
  <c r="I445" i="21"/>
  <c r="D448" i="21"/>
  <c r="F447" i="21"/>
  <c r="E447" i="21"/>
  <c r="N446" i="21"/>
  <c r="J446" i="21"/>
  <c r="L446" i="21"/>
  <c r="H447" i="21"/>
  <c r="I446" i="21"/>
  <c r="P446" i="21"/>
  <c r="Q445" i="21"/>
  <c r="K445" i="21"/>
  <c r="M445" i="21"/>
  <c r="O445" i="21"/>
  <c r="D449" i="21"/>
  <c r="F448" i="21"/>
  <c r="E448" i="21"/>
  <c r="P447" i="21"/>
  <c r="L447" i="21"/>
  <c r="I447" i="21"/>
  <c r="H448" i="21"/>
  <c r="N447" i="21"/>
  <c r="J447" i="21"/>
  <c r="K446" i="21"/>
  <c r="M446" i="21"/>
  <c r="O446" i="21"/>
  <c r="Q446" i="21"/>
  <c r="F449" i="21"/>
  <c r="E449" i="21"/>
  <c r="D450" i="21"/>
  <c r="K447" i="21"/>
  <c r="Q447" i="21"/>
  <c r="M447" i="21"/>
  <c r="O447" i="21"/>
  <c r="J448" i="21"/>
  <c r="H449" i="21"/>
  <c r="I448" i="21"/>
  <c r="P448" i="21"/>
  <c r="N448" i="21"/>
  <c r="L448" i="21"/>
  <c r="F450" i="21"/>
  <c r="E450" i="21"/>
  <c r="D451" i="21"/>
  <c r="J449" i="21"/>
  <c r="P449" i="21"/>
  <c r="L449" i="21"/>
  <c r="H450" i="21"/>
  <c r="N449" i="21"/>
  <c r="I449" i="21"/>
  <c r="M448" i="21"/>
  <c r="Q448" i="21"/>
  <c r="K448" i="21"/>
  <c r="O448" i="21"/>
  <c r="E451" i="21"/>
  <c r="F451" i="21"/>
  <c r="D452" i="21"/>
  <c r="J450" i="21"/>
  <c r="H451" i="21"/>
  <c r="P450" i="21"/>
  <c r="N450" i="21"/>
  <c r="I450" i="21"/>
  <c r="L450" i="21"/>
  <c r="M449" i="21"/>
  <c r="Q449" i="21"/>
  <c r="O449" i="21"/>
  <c r="K449" i="21"/>
  <c r="F452" i="21"/>
  <c r="E452" i="21"/>
  <c r="D453" i="21"/>
  <c r="I451" i="21"/>
  <c r="N451" i="21"/>
  <c r="H452" i="21"/>
  <c r="J451" i="21"/>
  <c r="P451" i="21"/>
  <c r="L451" i="21"/>
  <c r="M450" i="21"/>
  <c r="Q450" i="21"/>
  <c r="K450" i="21"/>
  <c r="O450" i="21"/>
  <c r="F453" i="21"/>
  <c r="D454" i="21"/>
  <c r="E453" i="21"/>
  <c r="K451" i="21"/>
  <c r="O451" i="21"/>
  <c r="M451" i="21"/>
  <c r="Q451" i="21"/>
  <c r="L452" i="21"/>
  <c r="H453" i="21"/>
  <c r="P452" i="21"/>
  <c r="J452" i="21"/>
  <c r="N452" i="21"/>
  <c r="I452" i="21"/>
  <c r="F454" i="21"/>
  <c r="D455" i="21"/>
  <c r="E454" i="21"/>
  <c r="J453" i="21"/>
  <c r="N453" i="21"/>
  <c r="P453" i="21"/>
  <c r="I453" i="21"/>
  <c r="L453" i="21"/>
  <c r="H454" i="21"/>
  <c r="Q452" i="21"/>
  <c r="O452" i="21"/>
  <c r="M452" i="21"/>
  <c r="K452" i="21"/>
  <c r="D456" i="21"/>
  <c r="E455" i="21"/>
  <c r="F455" i="21"/>
  <c r="O453" i="21"/>
  <c r="Q453" i="21"/>
  <c r="K453" i="21"/>
  <c r="M453" i="21"/>
  <c r="P454" i="21"/>
  <c r="H455" i="21"/>
  <c r="N454" i="21"/>
  <c r="I454" i="21"/>
  <c r="J454" i="21"/>
  <c r="L454" i="21"/>
  <c r="F456" i="21"/>
  <c r="E456" i="21"/>
  <c r="D457" i="21"/>
  <c r="J455" i="21"/>
  <c r="H456" i="21"/>
  <c r="L455" i="21"/>
  <c r="N455" i="21"/>
  <c r="P455" i="21"/>
  <c r="I455" i="21"/>
  <c r="Q454" i="21"/>
  <c r="K454" i="21"/>
  <c r="O454" i="21"/>
  <c r="M454" i="21"/>
  <c r="E457" i="21"/>
  <c r="D458" i="21"/>
  <c r="F457" i="21"/>
  <c r="J456" i="21"/>
  <c r="P456" i="21"/>
  <c r="H457" i="21"/>
  <c r="L456" i="21"/>
  <c r="I456" i="21"/>
  <c r="N456" i="21"/>
  <c r="K455" i="21"/>
  <c r="O455" i="21"/>
  <c r="Q455" i="21"/>
  <c r="M455" i="21"/>
  <c r="E458" i="21"/>
  <c r="D459" i="21"/>
  <c r="F458" i="21"/>
  <c r="L457" i="21"/>
  <c r="P457" i="21"/>
  <c r="H458" i="21"/>
  <c r="I457" i="21"/>
  <c r="N457" i="21"/>
  <c r="J457" i="21"/>
  <c r="O456" i="21"/>
  <c r="M456" i="21"/>
  <c r="K456" i="21"/>
  <c r="Q456" i="21"/>
  <c r="F459" i="21"/>
  <c r="E459" i="21"/>
  <c r="D460" i="21"/>
  <c r="J458" i="21"/>
  <c r="N458" i="21"/>
  <c r="I458" i="21"/>
  <c r="P458" i="21"/>
  <c r="L458" i="21"/>
  <c r="H459" i="21"/>
  <c r="O457" i="21"/>
  <c r="M457" i="21"/>
  <c r="K457" i="21"/>
  <c r="Q457" i="21"/>
  <c r="E460" i="21"/>
  <c r="D461" i="21"/>
  <c r="F460" i="21"/>
  <c r="O458" i="21"/>
  <c r="K458" i="21"/>
  <c r="M458" i="21"/>
  <c r="Q458" i="21"/>
  <c r="H460" i="21"/>
  <c r="P459" i="21"/>
  <c r="I459" i="21"/>
  <c r="L459" i="21"/>
  <c r="N459" i="21"/>
  <c r="J459" i="21"/>
  <c r="E461" i="21"/>
  <c r="D462" i="21"/>
  <c r="F461" i="21"/>
  <c r="L460" i="21"/>
  <c r="H461" i="21"/>
  <c r="I460" i="21"/>
  <c r="J460" i="21"/>
  <c r="N460" i="21"/>
  <c r="P460" i="21"/>
  <c r="O459" i="21"/>
  <c r="M459" i="21"/>
  <c r="K459" i="21"/>
  <c r="Q459" i="21"/>
  <c r="F462" i="21"/>
  <c r="D463" i="21"/>
  <c r="E462" i="21"/>
  <c r="H462" i="21"/>
  <c r="I461" i="21"/>
  <c r="N461" i="21"/>
  <c r="L461" i="21"/>
  <c r="P461" i="21"/>
  <c r="J461" i="21"/>
  <c r="K460" i="21"/>
  <c r="Q460" i="21"/>
  <c r="M460" i="21"/>
  <c r="O460" i="21"/>
  <c r="E463" i="21"/>
  <c r="D464" i="21"/>
  <c r="F463" i="21"/>
  <c r="L462" i="21"/>
  <c r="J462" i="21"/>
  <c r="I462" i="21"/>
  <c r="N462" i="21"/>
  <c r="H463" i="21"/>
  <c r="P462" i="21"/>
  <c r="O461" i="21"/>
  <c r="K461" i="21"/>
  <c r="M461" i="21"/>
  <c r="Q461" i="21"/>
  <c r="D465" i="21"/>
  <c r="E464" i="21"/>
  <c r="F464" i="21"/>
  <c r="M462" i="21"/>
  <c r="Q462" i="21"/>
  <c r="K462" i="21"/>
  <c r="O462" i="21"/>
  <c r="N463" i="21"/>
  <c r="L463" i="21"/>
  <c r="P463" i="21"/>
  <c r="H464" i="21"/>
  <c r="J463" i="21"/>
  <c r="I463" i="21"/>
  <c r="E465" i="21"/>
  <c r="D466" i="21"/>
  <c r="F465" i="21"/>
  <c r="J464" i="21"/>
  <c r="I464" i="21"/>
  <c r="L464" i="21"/>
  <c r="H465" i="21"/>
  <c r="N464" i="21"/>
  <c r="P464" i="21"/>
  <c r="M463" i="21"/>
  <c r="Q463" i="21"/>
  <c r="K463" i="21"/>
  <c r="O463" i="21"/>
  <c r="E466" i="21"/>
  <c r="F466" i="21"/>
  <c r="D467" i="21"/>
  <c r="Q464" i="21"/>
  <c r="O464" i="21"/>
  <c r="K464" i="21"/>
  <c r="M464" i="21"/>
  <c r="P465" i="21"/>
  <c r="J465" i="21"/>
  <c r="I465" i="21"/>
  <c r="L465" i="21"/>
  <c r="H466" i="21"/>
  <c r="N465" i="21"/>
  <c r="E467" i="21"/>
  <c r="D468" i="21"/>
  <c r="F467" i="21"/>
  <c r="M465" i="21"/>
  <c r="K465" i="21"/>
  <c r="Q465" i="21"/>
  <c r="O465" i="21"/>
  <c r="P466" i="21"/>
  <c r="L466" i="21"/>
  <c r="J466" i="21"/>
  <c r="I466" i="21"/>
  <c r="N466" i="21"/>
  <c r="H467" i="21"/>
  <c r="D469" i="21"/>
  <c r="F468" i="21"/>
  <c r="E468" i="21"/>
  <c r="O466" i="21"/>
  <c r="K466" i="21"/>
  <c r="M466" i="21"/>
  <c r="Q466" i="21"/>
  <c r="J467" i="21"/>
  <c r="L467" i="21"/>
  <c r="H468" i="21"/>
  <c r="I467" i="21"/>
  <c r="P467" i="21"/>
  <c r="N467" i="21"/>
  <c r="F469" i="21"/>
  <c r="D470" i="21"/>
  <c r="E469" i="21"/>
  <c r="J468" i="21"/>
  <c r="L468" i="21"/>
  <c r="H469" i="21"/>
  <c r="N468" i="21"/>
  <c r="P468" i="21"/>
  <c r="I468" i="21"/>
  <c r="M467" i="21"/>
  <c r="Q467" i="21"/>
  <c r="O467" i="21"/>
  <c r="K467" i="21"/>
  <c r="F470" i="21"/>
  <c r="D471" i="21"/>
  <c r="E470" i="21"/>
  <c r="H470" i="21"/>
  <c r="L469" i="21"/>
  <c r="N469" i="21"/>
  <c r="I469" i="21"/>
  <c r="J469" i="21"/>
  <c r="P469" i="21"/>
  <c r="O468" i="21"/>
  <c r="M468" i="21"/>
  <c r="Q468" i="21"/>
  <c r="K468" i="21"/>
  <c r="D472" i="21"/>
  <c r="F471" i="21"/>
  <c r="E471" i="21"/>
  <c r="H471" i="21"/>
  <c r="I470" i="21"/>
  <c r="N470" i="21"/>
  <c r="L470" i="21"/>
  <c r="P470" i="21"/>
  <c r="J470" i="21"/>
  <c r="M469" i="21"/>
  <c r="K469" i="21"/>
  <c r="O469" i="21"/>
  <c r="Q469" i="21"/>
  <c r="F472" i="21"/>
  <c r="D473" i="21"/>
  <c r="E472" i="21"/>
  <c r="P471" i="21"/>
  <c r="I471" i="21"/>
  <c r="J471" i="21"/>
  <c r="L471" i="21"/>
  <c r="H472" i="21"/>
  <c r="N471" i="21"/>
  <c r="K470" i="21"/>
  <c r="O470" i="21"/>
  <c r="M470" i="21"/>
  <c r="Q470" i="21"/>
  <c r="E473" i="21"/>
  <c r="F473" i="21"/>
  <c r="D474" i="21"/>
  <c r="K471" i="21"/>
  <c r="O471" i="21"/>
  <c r="Q471" i="21"/>
  <c r="M471" i="21"/>
  <c r="N472" i="21"/>
  <c r="J472" i="21"/>
  <c r="P472" i="21"/>
  <c r="L472" i="21"/>
  <c r="H473" i="21"/>
  <c r="I472" i="21"/>
  <c r="E474" i="21"/>
  <c r="D475" i="21"/>
  <c r="F474" i="21"/>
  <c r="P473" i="21"/>
  <c r="J473" i="21"/>
  <c r="L473" i="21"/>
  <c r="I473" i="21"/>
  <c r="H474" i="21"/>
  <c r="N473" i="21"/>
  <c r="M472" i="21"/>
  <c r="O472" i="21"/>
  <c r="Q472" i="21"/>
  <c r="K472" i="21"/>
  <c r="F475" i="21"/>
  <c r="E475" i="21"/>
  <c r="D476" i="21"/>
  <c r="M473" i="21"/>
  <c r="K473" i="21"/>
  <c r="O473" i="21"/>
  <c r="Q473" i="21"/>
  <c r="P474" i="21"/>
  <c r="N474" i="21"/>
  <c r="H475" i="21"/>
  <c r="J474" i="21"/>
  <c r="I474" i="21"/>
  <c r="L474" i="21"/>
  <c r="F476" i="21"/>
  <c r="E476" i="21"/>
  <c r="D477" i="21"/>
  <c r="N475" i="21"/>
  <c r="H476" i="21"/>
  <c r="J475" i="21"/>
  <c r="L475" i="21"/>
  <c r="P475" i="21"/>
  <c r="I475" i="21"/>
  <c r="K474" i="21"/>
  <c r="O474" i="21"/>
  <c r="Q474" i="21"/>
  <c r="M474" i="21"/>
  <c r="F477" i="21"/>
  <c r="E477" i="21"/>
  <c r="D478" i="21"/>
  <c r="I476" i="21"/>
  <c r="H477" i="21"/>
  <c r="N476" i="21"/>
  <c r="L476" i="21"/>
  <c r="P476" i="21"/>
  <c r="J476" i="21"/>
  <c r="M475" i="21"/>
  <c r="K475" i="21"/>
  <c r="O475" i="21"/>
  <c r="Q475" i="21"/>
  <c r="D479" i="21"/>
  <c r="E478" i="21"/>
  <c r="F478" i="21"/>
  <c r="K476" i="21"/>
  <c r="M476" i="21"/>
  <c r="Q476" i="21"/>
  <c r="O476" i="21"/>
  <c r="J477" i="21"/>
  <c r="H478" i="21"/>
  <c r="L477" i="21"/>
  <c r="P477" i="21"/>
  <c r="I477" i="21"/>
  <c r="N477" i="21"/>
  <c r="E479" i="21"/>
  <c r="F479" i="21"/>
  <c r="D480" i="21"/>
  <c r="H479" i="21"/>
  <c r="I478" i="21"/>
  <c r="P478" i="21"/>
  <c r="N478" i="21"/>
  <c r="J478" i="21"/>
  <c r="L478" i="21"/>
  <c r="Q477" i="21"/>
  <c r="M477" i="21"/>
  <c r="O477" i="21"/>
  <c r="K477" i="21"/>
  <c r="F480" i="21"/>
  <c r="E480" i="21"/>
  <c r="D481" i="21"/>
  <c r="H480" i="21"/>
  <c r="N479" i="21"/>
  <c r="L479" i="21"/>
  <c r="J479" i="21"/>
  <c r="I479" i="21"/>
  <c r="P479" i="21"/>
  <c r="M478" i="21"/>
  <c r="K478" i="21"/>
  <c r="O478" i="21"/>
  <c r="Q478" i="21"/>
  <c r="E481" i="21"/>
  <c r="F481" i="21"/>
  <c r="D482" i="21"/>
  <c r="N480" i="21"/>
  <c r="J480" i="21"/>
  <c r="L480" i="21"/>
  <c r="P480" i="21"/>
  <c r="I480" i="21"/>
  <c r="H481" i="21"/>
  <c r="K479" i="21"/>
  <c r="M479" i="21"/>
  <c r="O479" i="21"/>
  <c r="Q479" i="21"/>
  <c r="F482" i="21"/>
  <c r="E482" i="21"/>
  <c r="D483" i="21"/>
  <c r="O480" i="21"/>
  <c r="K480" i="21"/>
  <c r="Q480" i="21"/>
  <c r="M480" i="21"/>
  <c r="I481" i="21"/>
  <c r="N481" i="21"/>
  <c r="J481" i="21"/>
  <c r="H482" i="21"/>
  <c r="P481" i="21"/>
  <c r="L481" i="21"/>
  <c r="E483" i="21"/>
  <c r="D484" i="21"/>
  <c r="F483" i="21"/>
  <c r="O481" i="21"/>
  <c r="M481" i="21"/>
  <c r="Q481" i="21"/>
  <c r="K481" i="21"/>
  <c r="P482" i="21"/>
  <c r="L482" i="21"/>
  <c r="I482" i="21"/>
  <c r="H483" i="21"/>
  <c r="J482" i="21"/>
  <c r="N482" i="21"/>
  <c r="E484" i="21"/>
  <c r="F484" i="21"/>
  <c r="D485" i="21"/>
  <c r="K482" i="21"/>
  <c r="O482" i="21"/>
  <c r="Q482" i="21"/>
  <c r="M482" i="21"/>
  <c r="P483" i="21"/>
  <c r="J483" i="21"/>
  <c r="N483" i="21"/>
  <c r="H484" i="21"/>
  <c r="L483" i="21"/>
  <c r="I483" i="21"/>
  <c r="E485" i="21"/>
  <c r="F485" i="21"/>
  <c r="D486" i="21"/>
  <c r="L484" i="21"/>
  <c r="P484" i="21"/>
  <c r="J484" i="21"/>
  <c r="N484" i="21"/>
  <c r="I484" i="21"/>
  <c r="H485" i="21"/>
  <c r="Q483" i="21"/>
  <c r="M483" i="21"/>
  <c r="O483" i="21"/>
  <c r="K483" i="21"/>
  <c r="E486" i="21"/>
  <c r="D487" i="21"/>
  <c r="F486" i="21"/>
  <c r="Q484" i="21"/>
  <c r="M484" i="21"/>
  <c r="O484" i="21"/>
  <c r="K484" i="21"/>
  <c r="I485" i="21"/>
  <c r="L485" i="21"/>
  <c r="H486" i="21"/>
  <c r="N485" i="21"/>
  <c r="P485" i="21"/>
  <c r="J485" i="21"/>
  <c r="E487" i="21"/>
  <c r="F487" i="21"/>
  <c r="D488" i="21"/>
  <c r="Q485" i="21"/>
  <c r="O485" i="21"/>
  <c r="K485" i="21"/>
  <c r="M485" i="21"/>
  <c r="I486" i="21"/>
  <c r="L486" i="21"/>
  <c r="J486" i="21"/>
  <c r="N486" i="21"/>
  <c r="H487" i="21"/>
  <c r="P486" i="21"/>
  <c r="E488" i="21"/>
  <c r="D489" i="21"/>
  <c r="F488" i="21"/>
  <c r="M486" i="21"/>
  <c r="K486" i="21"/>
  <c r="Q486" i="21"/>
  <c r="O486" i="21"/>
  <c r="H488" i="21"/>
  <c r="J487" i="21"/>
  <c r="N487" i="21"/>
  <c r="P487" i="21"/>
  <c r="L487" i="21"/>
  <c r="I487" i="21"/>
  <c r="E489" i="21"/>
  <c r="D490" i="21"/>
  <c r="F489" i="21"/>
  <c r="P488" i="21"/>
  <c r="I488" i="21"/>
  <c r="H489" i="21"/>
  <c r="N488" i="21"/>
  <c r="L488" i="21"/>
  <c r="J488" i="21"/>
  <c r="Q487" i="21"/>
  <c r="M487" i="21"/>
  <c r="O487" i="21"/>
  <c r="K487" i="21"/>
  <c r="F490" i="21"/>
  <c r="D491" i="21"/>
  <c r="E490" i="21"/>
  <c r="Q488" i="21"/>
  <c r="O488" i="21"/>
  <c r="K488" i="21"/>
  <c r="M488" i="21"/>
  <c r="N489" i="21"/>
  <c r="L489" i="21"/>
  <c r="H490" i="21"/>
  <c r="J489" i="21"/>
  <c r="P489" i="21"/>
  <c r="I489" i="21"/>
  <c r="E491" i="21"/>
  <c r="F491" i="21"/>
  <c r="D492" i="21"/>
  <c r="L490" i="21"/>
  <c r="I490" i="21"/>
  <c r="N490" i="21"/>
  <c r="H491" i="21"/>
  <c r="P490" i="21"/>
  <c r="J490" i="21"/>
  <c r="O489" i="21"/>
  <c r="K489" i="21"/>
  <c r="M489" i="21"/>
  <c r="Q489" i="21"/>
  <c r="F492" i="21"/>
  <c r="E492" i="21"/>
  <c r="D493" i="21"/>
  <c r="O490" i="21"/>
  <c r="K490" i="21"/>
  <c r="Q490" i="21"/>
  <c r="M490" i="21"/>
  <c r="I491" i="21"/>
  <c r="L491" i="21"/>
  <c r="N491" i="21"/>
  <c r="J491" i="21"/>
  <c r="P491" i="21"/>
  <c r="H492" i="21"/>
  <c r="F493" i="21"/>
  <c r="E493" i="21"/>
  <c r="D494" i="21"/>
  <c r="O491" i="21"/>
  <c r="Q491" i="21"/>
  <c r="K491" i="21"/>
  <c r="M491" i="21"/>
  <c r="I492" i="21"/>
  <c r="N492" i="21"/>
  <c r="H493" i="21"/>
  <c r="P492" i="21"/>
  <c r="J492" i="21"/>
  <c r="L492" i="21"/>
  <c r="F494" i="21"/>
  <c r="D495" i="21"/>
  <c r="E494" i="21"/>
  <c r="K492" i="21"/>
  <c r="O492" i="21"/>
  <c r="Q492" i="21"/>
  <c r="M492" i="21"/>
  <c r="I493" i="21"/>
  <c r="H494" i="21"/>
  <c r="P493" i="21"/>
  <c r="L493" i="21"/>
  <c r="N493" i="21"/>
  <c r="J493" i="21"/>
  <c r="F495" i="21"/>
  <c r="E495" i="21"/>
  <c r="D496" i="21"/>
  <c r="O493" i="21"/>
  <c r="K493" i="21"/>
  <c r="M493" i="21"/>
  <c r="Q493" i="21"/>
  <c r="H495" i="21"/>
  <c r="P494" i="21"/>
  <c r="N494" i="21"/>
  <c r="J494" i="21"/>
  <c r="I494" i="21"/>
  <c r="L494" i="21"/>
  <c r="D497" i="21"/>
  <c r="F496" i="21"/>
  <c r="E496" i="21"/>
  <c r="I495" i="21"/>
  <c r="L495" i="21"/>
  <c r="N495" i="21"/>
  <c r="J495" i="21"/>
  <c r="P495" i="21"/>
  <c r="H496" i="21"/>
  <c r="M494" i="21"/>
  <c r="Q494" i="21"/>
  <c r="O494" i="21"/>
  <c r="K494" i="21"/>
  <c r="E497" i="21"/>
  <c r="D498" i="21"/>
  <c r="F497" i="21"/>
  <c r="K495" i="21"/>
  <c r="M495" i="21"/>
  <c r="O495" i="21"/>
  <c r="Q495" i="21"/>
  <c r="H497" i="21"/>
  <c r="J496" i="21"/>
  <c r="I496" i="21"/>
  <c r="L496" i="21"/>
  <c r="N496" i="21"/>
  <c r="P496" i="21"/>
  <c r="D499" i="21"/>
  <c r="E498" i="21"/>
  <c r="F498" i="21"/>
  <c r="L497" i="21"/>
  <c r="J497" i="21"/>
  <c r="I497" i="21"/>
  <c r="P497" i="21"/>
  <c r="N497" i="21"/>
  <c r="H498" i="21"/>
  <c r="M496" i="21"/>
  <c r="Q496" i="21"/>
  <c r="O496" i="21"/>
  <c r="K496" i="21"/>
  <c r="E499" i="21"/>
  <c r="F499" i="21"/>
  <c r="D500" i="21"/>
  <c r="K497" i="21"/>
  <c r="M497" i="21"/>
  <c r="O497" i="21"/>
  <c r="Q497" i="21"/>
  <c r="L498" i="21"/>
  <c r="H499" i="21"/>
  <c r="P498" i="21"/>
  <c r="I498" i="21"/>
  <c r="J498" i="21"/>
  <c r="N498" i="21"/>
  <c r="D501" i="21"/>
  <c r="F500" i="21"/>
  <c r="E500" i="21"/>
  <c r="P499" i="21"/>
  <c r="L499" i="21"/>
  <c r="I499" i="21"/>
  <c r="H500" i="21"/>
  <c r="J499" i="21"/>
  <c r="N499" i="21"/>
  <c r="O498" i="21"/>
  <c r="Q498" i="21"/>
  <c r="M498" i="21"/>
  <c r="K498" i="21"/>
  <c r="D502" i="21"/>
  <c r="F501" i="21"/>
  <c r="E501" i="21"/>
  <c r="M499" i="21"/>
  <c r="O499" i="21"/>
  <c r="K499" i="21"/>
  <c r="Q499" i="21"/>
  <c r="I500" i="21"/>
  <c r="P500" i="21"/>
  <c r="N500" i="21"/>
  <c r="H501" i="21"/>
  <c r="L500" i="21"/>
  <c r="J500" i="21"/>
  <c r="D503" i="21"/>
  <c r="E502" i="21"/>
  <c r="F502" i="21"/>
  <c r="K500" i="21"/>
  <c r="Q500" i="21"/>
  <c r="M500" i="21"/>
  <c r="O500" i="21"/>
  <c r="P501" i="21"/>
  <c r="H502" i="21"/>
  <c r="N501" i="21"/>
  <c r="L501" i="21"/>
  <c r="I501" i="21"/>
  <c r="J501" i="21"/>
  <c r="E503" i="21"/>
  <c r="F503" i="21"/>
  <c r="D504" i="21"/>
  <c r="H503" i="21"/>
  <c r="J502" i="21"/>
  <c r="P502" i="21"/>
  <c r="N502" i="21"/>
  <c r="I502" i="21"/>
  <c r="L502" i="21"/>
  <c r="K501" i="21"/>
  <c r="Q501" i="21"/>
  <c r="O501" i="21"/>
  <c r="M501" i="21"/>
  <c r="F504" i="21"/>
  <c r="D505" i="21"/>
  <c r="E504" i="21"/>
  <c r="H504" i="21"/>
  <c r="I503" i="21"/>
  <c r="L503" i="21"/>
  <c r="J503" i="21"/>
  <c r="P503" i="21"/>
  <c r="N503" i="21"/>
  <c r="O502" i="21"/>
  <c r="Q502" i="21"/>
  <c r="K502" i="21"/>
  <c r="M502" i="21"/>
  <c r="D506" i="21"/>
  <c r="E505" i="21"/>
  <c r="F505" i="21"/>
  <c r="I504" i="21"/>
  <c r="J504" i="21"/>
  <c r="L504" i="21"/>
  <c r="H505" i="21"/>
  <c r="P504" i="21"/>
  <c r="N504" i="21"/>
  <c r="K503" i="21"/>
  <c r="O503" i="21"/>
  <c r="Q503" i="21"/>
  <c r="M503" i="21"/>
  <c r="F506" i="21"/>
  <c r="E506" i="21"/>
  <c r="D507" i="21"/>
  <c r="Q504" i="21"/>
  <c r="O504" i="21"/>
  <c r="M504" i="21"/>
  <c r="K504" i="21"/>
  <c r="I505" i="21"/>
  <c r="N505" i="21"/>
  <c r="P505" i="21"/>
  <c r="L505" i="21"/>
  <c r="H506" i="21"/>
  <c r="J505" i="21"/>
  <c r="D508" i="21"/>
  <c r="E507" i="21"/>
  <c r="F507" i="21"/>
  <c r="K505" i="21"/>
  <c r="Q505" i="21"/>
  <c r="O505" i="21"/>
  <c r="M505" i="21"/>
  <c r="L506" i="21"/>
  <c r="N506" i="21"/>
  <c r="I506" i="21"/>
  <c r="H507" i="21"/>
  <c r="J506" i="21"/>
  <c r="P506" i="21"/>
  <c r="E508" i="21"/>
  <c r="D509" i="21"/>
  <c r="F508" i="21"/>
  <c r="Q506" i="21"/>
  <c r="O506" i="21"/>
  <c r="K506" i="21"/>
  <c r="M506" i="21"/>
  <c r="I507" i="21"/>
  <c r="N507" i="21"/>
  <c r="H508" i="21"/>
  <c r="J507" i="21"/>
  <c r="L507" i="21"/>
  <c r="P507" i="21"/>
  <c r="D510" i="21"/>
  <c r="F509" i="21"/>
  <c r="E509" i="21"/>
  <c r="M507" i="21"/>
  <c r="K507" i="21"/>
  <c r="Q507" i="21"/>
  <c r="O507" i="21"/>
  <c r="I508" i="21"/>
  <c r="J508" i="21"/>
  <c r="N508" i="21"/>
  <c r="P508" i="21"/>
  <c r="L508" i="21"/>
  <c r="H509" i="21"/>
  <c r="E510" i="21"/>
  <c r="F510" i="21"/>
  <c r="D511" i="21"/>
  <c r="K508" i="21"/>
  <c r="O508" i="21"/>
  <c r="Q508" i="21"/>
  <c r="M508" i="21"/>
  <c r="H510" i="21"/>
  <c r="P509" i="21"/>
  <c r="J509" i="21"/>
  <c r="I509" i="21"/>
  <c r="N509" i="21"/>
  <c r="L509" i="21"/>
  <c r="D512" i="21"/>
  <c r="E511" i="21"/>
  <c r="F511" i="21"/>
  <c r="I510" i="21"/>
  <c r="P510" i="21"/>
  <c r="N510" i="21"/>
  <c r="J510" i="21"/>
  <c r="H511" i="21"/>
  <c r="L510" i="21"/>
  <c r="M509" i="21"/>
  <c r="Q509" i="21"/>
  <c r="K509" i="21"/>
  <c r="O509" i="21"/>
  <c r="E512" i="21"/>
  <c r="D513" i="21"/>
  <c r="F512" i="21"/>
  <c r="K510" i="21"/>
  <c r="M510" i="21"/>
  <c r="O510" i="21"/>
  <c r="Q510" i="21"/>
  <c r="N511" i="21"/>
  <c r="I511" i="21"/>
  <c r="L511" i="21"/>
  <c r="J511" i="21"/>
  <c r="H512" i="21"/>
  <c r="P511" i="21"/>
  <c r="E513" i="21"/>
  <c r="F513" i="21"/>
  <c r="D514" i="21"/>
  <c r="Q511" i="21"/>
  <c r="K511" i="21"/>
  <c r="M511" i="21"/>
  <c r="O511" i="21"/>
  <c r="H513" i="21"/>
  <c r="P512" i="21"/>
  <c r="N512" i="21"/>
  <c r="L512" i="21"/>
  <c r="J512" i="21"/>
  <c r="I512" i="21"/>
  <c r="D515" i="21"/>
  <c r="E514" i="21"/>
  <c r="F514" i="21"/>
  <c r="L513" i="21"/>
  <c r="H514" i="21"/>
  <c r="I513" i="21"/>
  <c r="P513" i="21"/>
  <c r="J513" i="21"/>
  <c r="N513" i="21"/>
  <c r="M512" i="21"/>
  <c r="Q512" i="21"/>
  <c r="O512" i="21"/>
  <c r="K512" i="21"/>
  <c r="E515" i="21"/>
  <c r="F515" i="21"/>
  <c r="D516" i="21"/>
  <c r="L514" i="21"/>
  <c r="I514" i="21"/>
  <c r="J514" i="21"/>
  <c r="H515" i="21"/>
  <c r="P514" i="21"/>
  <c r="N514" i="21"/>
  <c r="O513" i="21"/>
  <c r="M513" i="21"/>
  <c r="K513" i="21"/>
  <c r="Q513" i="21"/>
  <c r="E516" i="21"/>
  <c r="D517" i="21"/>
  <c r="F516" i="21"/>
  <c r="M514" i="21"/>
  <c r="Q514" i="21"/>
  <c r="O514" i="21"/>
  <c r="K514" i="21"/>
  <c r="I515" i="21"/>
  <c r="H516" i="21"/>
  <c r="P515" i="21"/>
  <c r="J515" i="21"/>
  <c r="L515" i="21"/>
  <c r="N515" i="21"/>
  <c r="F517" i="21"/>
  <c r="E517" i="21"/>
  <c r="D518" i="21"/>
  <c r="Q515" i="21"/>
  <c r="M515" i="21"/>
  <c r="O515" i="21"/>
  <c r="K515" i="21"/>
  <c r="I516" i="21"/>
  <c r="P516" i="21"/>
  <c r="H517" i="21"/>
  <c r="J516" i="21"/>
  <c r="L516" i="21"/>
  <c r="N516" i="21"/>
  <c r="E518" i="21"/>
  <c r="F518" i="21"/>
  <c r="D519" i="21"/>
  <c r="Q516" i="21"/>
  <c r="O516" i="21"/>
  <c r="K516" i="21"/>
  <c r="M516" i="21"/>
  <c r="J517" i="21"/>
  <c r="N517" i="21"/>
  <c r="I517" i="21"/>
  <c r="H518" i="21"/>
  <c r="L517" i="21"/>
  <c r="P517" i="21"/>
  <c r="F519" i="21"/>
  <c r="E519" i="21"/>
  <c r="D520" i="21"/>
  <c r="M517" i="21"/>
  <c r="Q517" i="21"/>
  <c r="K517" i="21"/>
  <c r="O517" i="21"/>
  <c r="P518" i="21"/>
  <c r="N518" i="21"/>
  <c r="H519" i="21"/>
  <c r="I518" i="21"/>
  <c r="L518" i="21"/>
  <c r="J518" i="21"/>
  <c r="F520" i="21"/>
  <c r="D521" i="21"/>
  <c r="E520" i="21"/>
  <c r="N519" i="21"/>
  <c r="J519" i="21"/>
  <c r="L519" i="21"/>
  <c r="H520" i="21"/>
  <c r="P519" i="21"/>
  <c r="I519" i="21"/>
  <c r="Q518" i="21"/>
  <c r="O518" i="21"/>
  <c r="K518" i="21"/>
  <c r="M518" i="21"/>
  <c r="F521" i="21"/>
  <c r="E521" i="21"/>
  <c r="D522" i="21"/>
  <c r="H521" i="21"/>
  <c r="J520" i="21"/>
  <c r="P520" i="21"/>
  <c r="N520" i="21"/>
  <c r="I520" i="21"/>
  <c r="L520" i="21"/>
  <c r="O519" i="21"/>
  <c r="K519" i="21"/>
  <c r="M519" i="21"/>
  <c r="Q519" i="21"/>
  <c r="E522" i="21"/>
  <c r="D523" i="21"/>
  <c r="F522" i="21"/>
  <c r="P521" i="21"/>
  <c r="J521" i="21"/>
  <c r="H522" i="21"/>
  <c r="I521" i="21"/>
  <c r="L521" i="21"/>
  <c r="N521" i="21"/>
  <c r="M520" i="21"/>
  <c r="K520" i="21"/>
  <c r="O520" i="21"/>
  <c r="Q520" i="21"/>
  <c r="F523" i="21"/>
  <c r="D524" i="21"/>
  <c r="E523" i="21"/>
  <c r="L522" i="21"/>
  <c r="I522" i="21"/>
  <c r="P522" i="21"/>
  <c r="N522" i="21"/>
  <c r="J522" i="21"/>
  <c r="H523" i="21"/>
  <c r="M521" i="21"/>
  <c r="K521" i="21"/>
  <c r="O521" i="21"/>
  <c r="Q521" i="21"/>
  <c r="E524" i="21"/>
  <c r="D525" i="21"/>
  <c r="F524" i="21"/>
  <c r="M522" i="21"/>
  <c r="K522" i="21"/>
  <c r="O522" i="21"/>
  <c r="Q522" i="21"/>
  <c r="N523" i="21"/>
  <c r="P523" i="21"/>
  <c r="J523" i="21"/>
  <c r="H524" i="21"/>
  <c r="I523" i="21"/>
  <c r="L523" i="21"/>
  <c r="F525" i="21"/>
  <c r="D526" i="21"/>
  <c r="E525" i="21"/>
  <c r="J524" i="21"/>
  <c r="H525" i="21"/>
  <c r="L524" i="21"/>
  <c r="I524" i="21"/>
  <c r="P524" i="21"/>
  <c r="N524" i="21"/>
  <c r="M523" i="21"/>
  <c r="Q523" i="21"/>
  <c r="O523" i="21"/>
  <c r="K523" i="21"/>
  <c r="D527" i="21"/>
  <c r="E526" i="21"/>
  <c r="F526" i="21"/>
  <c r="H526" i="21"/>
  <c r="P525" i="21"/>
  <c r="N525" i="21"/>
  <c r="J525" i="21"/>
  <c r="I525" i="21"/>
  <c r="L525" i="21"/>
  <c r="Q524" i="21"/>
  <c r="O524" i="21"/>
  <c r="K524" i="21"/>
  <c r="M524" i="21"/>
  <c r="F527" i="21"/>
  <c r="E527" i="21"/>
  <c r="D528" i="21"/>
  <c r="N526" i="21"/>
  <c r="H527" i="21"/>
  <c r="P526" i="21"/>
  <c r="L526" i="21"/>
  <c r="J526" i="21"/>
  <c r="I526" i="21"/>
  <c r="K525" i="21"/>
  <c r="Q525" i="21"/>
  <c r="O525" i="21"/>
  <c r="M525" i="21"/>
  <c r="F528" i="21"/>
  <c r="D529" i="21"/>
  <c r="E528" i="21"/>
  <c r="N527" i="21"/>
  <c r="P527" i="21"/>
  <c r="I527" i="21"/>
  <c r="H528" i="21"/>
  <c r="L527" i="21"/>
  <c r="J527" i="21"/>
  <c r="M526" i="21"/>
  <c r="K526" i="21"/>
  <c r="Q526" i="21"/>
  <c r="O526" i="21"/>
  <c r="D530" i="21"/>
  <c r="F529" i="21"/>
  <c r="E529" i="21"/>
  <c r="Q527" i="21"/>
  <c r="M527" i="21"/>
  <c r="O527" i="21"/>
  <c r="K527" i="21"/>
  <c r="P528" i="21"/>
  <c r="J528" i="21"/>
  <c r="N528" i="21"/>
  <c r="H529" i="21"/>
  <c r="L528" i="21"/>
  <c r="I528" i="21"/>
  <c r="E530" i="21"/>
  <c r="F530" i="21"/>
  <c r="D531" i="21"/>
  <c r="I529" i="21"/>
  <c r="L529" i="21"/>
  <c r="H530" i="21"/>
  <c r="J529" i="21"/>
  <c r="P529" i="21"/>
  <c r="N529" i="21"/>
  <c r="Q528" i="21"/>
  <c r="O528" i="21"/>
  <c r="K528" i="21"/>
  <c r="M528" i="21"/>
  <c r="E531" i="21"/>
  <c r="D532" i="21"/>
  <c r="F531" i="21"/>
  <c r="O529" i="21"/>
  <c r="M529" i="21"/>
  <c r="K529" i="21"/>
  <c r="Q529" i="21"/>
  <c r="H531" i="21"/>
  <c r="J530" i="21"/>
  <c r="N530" i="21"/>
  <c r="L530" i="21"/>
  <c r="P530" i="21"/>
  <c r="I530" i="21"/>
  <c r="E532" i="21"/>
  <c r="D533" i="21"/>
  <c r="F532" i="21"/>
  <c r="N531" i="21"/>
  <c r="J531" i="21"/>
  <c r="I531" i="21"/>
  <c r="L531" i="21"/>
  <c r="H532" i="21"/>
  <c r="P531" i="21"/>
  <c r="K530" i="21"/>
  <c r="Q530" i="21"/>
  <c r="M530" i="21"/>
  <c r="O530" i="21"/>
  <c r="F533" i="21"/>
  <c r="D534" i="21"/>
  <c r="E533" i="21"/>
  <c r="M531" i="21"/>
  <c r="O531" i="21"/>
  <c r="K531" i="21"/>
  <c r="Q531" i="21"/>
  <c r="J532" i="21"/>
  <c r="I532" i="21"/>
  <c r="H533" i="21"/>
  <c r="N532" i="21"/>
  <c r="P532" i="21"/>
  <c r="L532" i="21"/>
  <c r="F534" i="21"/>
  <c r="E534" i="21"/>
  <c r="D535" i="21"/>
  <c r="M532" i="21"/>
  <c r="O532" i="21"/>
  <c r="K532" i="21"/>
  <c r="Q532" i="21"/>
  <c r="P533" i="21"/>
  <c r="I533" i="21"/>
  <c r="N533" i="21"/>
  <c r="H534" i="21"/>
  <c r="J533" i="21"/>
  <c r="L533" i="21"/>
  <c r="D536" i="21"/>
  <c r="F535" i="21"/>
  <c r="E535" i="21"/>
  <c r="M533" i="21"/>
  <c r="O533" i="21"/>
  <c r="Q533" i="21"/>
  <c r="K533" i="21"/>
  <c r="I534" i="21"/>
  <c r="J534" i="21"/>
  <c r="H535" i="21"/>
  <c r="P534" i="21"/>
  <c r="L534" i="21"/>
  <c r="N534" i="21"/>
  <c r="E536" i="21"/>
  <c r="F536" i="21"/>
  <c r="D537" i="21"/>
  <c r="Q534" i="21"/>
  <c r="K534" i="21"/>
  <c r="O534" i="21"/>
  <c r="M534" i="21"/>
  <c r="P535" i="21"/>
  <c r="J535" i="21"/>
  <c r="H536" i="21"/>
  <c r="N535" i="21"/>
  <c r="L535" i="21"/>
  <c r="I535" i="21"/>
  <c r="E537" i="21"/>
  <c r="F537" i="21"/>
  <c r="D538" i="21"/>
  <c r="P536" i="21"/>
  <c r="N536" i="21"/>
  <c r="J536" i="21"/>
  <c r="I536" i="21"/>
  <c r="H537" i="21"/>
  <c r="L536" i="21"/>
  <c r="Q535" i="21"/>
  <c r="O535" i="21"/>
  <c r="K535" i="21"/>
  <c r="M535" i="21"/>
  <c r="E538" i="21"/>
  <c r="D539" i="21"/>
  <c r="F538" i="21"/>
  <c r="Q536" i="21"/>
  <c r="O536" i="21"/>
  <c r="M536" i="21"/>
  <c r="K536" i="21"/>
  <c r="N537" i="21"/>
  <c r="L537" i="21"/>
  <c r="J537" i="21"/>
  <c r="P537" i="21"/>
  <c r="H538" i="21"/>
  <c r="I537" i="21"/>
  <c r="D540" i="21"/>
  <c r="E539" i="21"/>
  <c r="F539" i="21"/>
  <c r="J538" i="21"/>
  <c r="N538" i="21"/>
  <c r="I538" i="21"/>
  <c r="P538" i="21"/>
  <c r="L538" i="21"/>
  <c r="H539" i="21"/>
  <c r="M537" i="21"/>
  <c r="O537" i="21"/>
  <c r="Q537" i="21"/>
  <c r="K537" i="21"/>
  <c r="E540" i="21"/>
  <c r="F540" i="21"/>
  <c r="D541" i="21"/>
  <c r="K538" i="21"/>
  <c r="O538" i="21"/>
  <c r="Q538" i="21"/>
  <c r="M538" i="21"/>
  <c r="H540" i="21"/>
  <c r="I539" i="21"/>
  <c r="J539" i="21"/>
  <c r="L539" i="21"/>
  <c r="P539" i="21"/>
  <c r="N539" i="21"/>
  <c r="D542" i="21"/>
  <c r="E541" i="21"/>
  <c r="F541" i="21"/>
  <c r="H541" i="21"/>
  <c r="I540" i="21"/>
  <c r="N540" i="21"/>
  <c r="L540" i="21"/>
  <c r="P540" i="21"/>
  <c r="J540" i="21"/>
  <c r="M539" i="21"/>
  <c r="K539" i="21"/>
  <c r="Q539" i="21"/>
  <c r="O539" i="21"/>
  <c r="F542" i="21"/>
  <c r="D543" i="21"/>
  <c r="E542" i="21"/>
  <c r="J541" i="21"/>
  <c r="N541" i="21"/>
  <c r="L541" i="21"/>
  <c r="P541" i="21"/>
  <c r="I541" i="21"/>
  <c r="H542" i="21"/>
  <c r="K540" i="21"/>
  <c r="O540" i="21"/>
  <c r="M540" i="21"/>
  <c r="Q540" i="21"/>
  <c r="F543" i="21"/>
  <c r="D544" i="21"/>
  <c r="E543" i="21"/>
  <c r="K541" i="21"/>
  <c r="Q541" i="21"/>
  <c r="M541" i="21"/>
  <c r="O541" i="21"/>
  <c r="I542" i="21"/>
  <c r="P542" i="21"/>
  <c r="H543" i="21"/>
  <c r="L542" i="21"/>
  <c r="N542" i="21"/>
  <c r="J542" i="21"/>
  <c r="F544" i="21"/>
  <c r="E544" i="21"/>
  <c r="D545" i="21"/>
  <c r="M542" i="21"/>
  <c r="Q542" i="21"/>
  <c r="K542" i="21"/>
  <c r="O542" i="21"/>
  <c r="H544" i="21"/>
  <c r="N543" i="21"/>
  <c r="J543" i="21"/>
  <c r="L543" i="21"/>
  <c r="I543" i="21"/>
  <c r="P543" i="21"/>
  <c r="D546" i="21"/>
  <c r="F545" i="21"/>
  <c r="E545" i="21"/>
  <c r="J544" i="21"/>
  <c r="H545" i="21"/>
  <c r="P544" i="21"/>
  <c r="I544" i="21"/>
  <c r="N544" i="21"/>
  <c r="L544" i="21"/>
  <c r="Q543" i="21"/>
  <c r="O543" i="21"/>
  <c r="M543" i="21"/>
  <c r="K543" i="21"/>
  <c r="E546" i="21"/>
  <c r="F546" i="21"/>
  <c r="D547" i="21"/>
  <c r="J545" i="21"/>
  <c r="N545" i="21"/>
  <c r="L545" i="21"/>
  <c r="H546" i="21"/>
  <c r="P545" i="21"/>
  <c r="I545" i="21"/>
  <c r="Q544" i="21"/>
  <c r="M544" i="21"/>
  <c r="O544" i="21"/>
  <c r="K544" i="21"/>
  <c r="E547" i="21"/>
  <c r="F547" i="21"/>
  <c r="D548" i="21"/>
  <c r="P546" i="21"/>
  <c r="J546" i="21"/>
  <c r="H547" i="21"/>
  <c r="I546" i="21"/>
  <c r="L546" i="21"/>
  <c r="N546" i="21"/>
  <c r="O545" i="21"/>
  <c r="K545" i="21"/>
  <c r="M545" i="21"/>
  <c r="Q545" i="21"/>
  <c r="D549" i="21"/>
  <c r="F548" i="21"/>
  <c r="E548" i="21"/>
  <c r="P547" i="21"/>
  <c r="N547" i="21"/>
  <c r="H548" i="21"/>
  <c r="I547" i="21"/>
  <c r="L547" i="21"/>
  <c r="J547" i="21"/>
  <c r="K546" i="21"/>
  <c r="M546" i="21"/>
  <c r="O546" i="21"/>
  <c r="Q546" i="21"/>
  <c r="F549" i="21"/>
  <c r="E549" i="21"/>
  <c r="D550" i="21"/>
  <c r="J548" i="21"/>
  <c r="H549" i="21"/>
  <c r="N548" i="21"/>
  <c r="P548" i="21"/>
  <c r="I548" i="21"/>
  <c r="L548" i="21"/>
  <c r="M547" i="21"/>
  <c r="O547" i="21"/>
  <c r="Q547" i="21"/>
  <c r="K547" i="21"/>
  <c r="F550" i="21"/>
  <c r="E550" i="21"/>
  <c r="D551" i="21"/>
  <c r="L549" i="21"/>
  <c r="J549" i="21"/>
  <c r="N549" i="21"/>
  <c r="I549" i="21"/>
  <c r="P549" i="21"/>
  <c r="H550" i="21"/>
  <c r="O548" i="21"/>
  <c r="M548" i="21"/>
  <c r="K548" i="21"/>
  <c r="Q548" i="21"/>
  <c r="F551" i="21"/>
  <c r="D552" i="21"/>
  <c r="E551" i="21"/>
  <c r="Q549" i="21"/>
  <c r="M549" i="21"/>
  <c r="K549" i="21"/>
  <c r="O549" i="21"/>
  <c r="J550" i="21"/>
  <c r="L550" i="21"/>
  <c r="H551" i="21"/>
  <c r="P550" i="21"/>
  <c r="N550" i="21"/>
  <c r="I550" i="21"/>
  <c r="E552" i="21"/>
  <c r="D553" i="21"/>
  <c r="F552" i="21"/>
  <c r="L551" i="21"/>
  <c r="J551" i="21"/>
  <c r="H552" i="21"/>
  <c r="N551" i="21"/>
  <c r="I551" i="21"/>
  <c r="P551" i="21"/>
  <c r="M550" i="21"/>
  <c r="K550" i="21"/>
  <c r="Q550" i="21"/>
  <c r="O550" i="21"/>
  <c r="E553" i="21"/>
  <c r="F553" i="21"/>
  <c r="D554" i="21"/>
  <c r="L552" i="21"/>
  <c r="N552" i="21"/>
  <c r="P552" i="21"/>
  <c r="I552" i="21"/>
  <c r="J552" i="21"/>
  <c r="H553" i="21"/>
  <c r="O551" i="21"/>
  <c r="Q551" i="21"/>
  <c r="M551" i="21"/>
  <c r="K551" i="21"/>
  <c r="D555" i="21"/>
  <c r="E554" i="21"/>
  <c r="F554" i="21"/>
  <c r="K552" i="21"/>
  <c r="Q552" i="21"/>
  <c r="M552" i="21"/>
  <c r="O552" i="21"/>
  <c r="H554" i="21"/>
  <c r="N553" i="21"/>
  <c r="J553" i="21"/>
  <c r="I553" i="21"/>
  <c r="L553" i="21"/>
  <c r="P553" i="21"/>
  <c r="E555" i="21"/>
  <c r="D556" i="21"/>
  <c r="F555" i="21"/>
  <c r="L554" i="21"/>
  <c r="J554" i="21"/>
  <c r="N554" i="21"/>
  <c r="H555" i="21"/>
  <c r="P554" i="21"/>
  <c r="I554" i="21"/>
  <c r="M553" i="21"/>
  <c r="O553" i="21"/>
  <c r="Q553" i="21"/>
  <c r="K553" i="21"/>
  <c r="E556" i="21"/>
  <c r="F556" i="21"/>
  <c r="D557" i="21"/>
  <c r="L555" i="21"/>
  <c r="P555" i="21"/>
  <c r="I555" i="21"/>
  <c r="J555" i="21"/>
  <c r="N555" i="21"/>
  <c r="H556" i="21"/>
  <c r="O554" i="21"/>
  <c r="M554" i="21"/>
  <c r="Q554" i="21"/>
  <c r="K554" i="21"/>
  <c r="E557" i="21"/>
  <c r="D558" i="21"/>
  <c r="F557" i="21"/>
  <c r="O555" i="21"/>
  <c r="Q555" i="21"/>
  <c r="M555" i="21"/>
  <c r="K555" i="21"/>
  <c r="P556" i="21"/>
  <c r="L556" i="21"/>
  <c r="J556" i="21"/>
  <c r="I556" i="21"/>
  <c r="H557" i="21"/>
  <c r="N556" i="21"/>
  <c r="D559" i="21"/>
  <c r="E558" i="21"/>
  <c r="F558" i="21"/>
  <c r="K556" i="21"/>
  <c r="O556" i="21"/>
  <c r="M556" i="21"/>
  <c r="Q556" i="21"/>
  <c r="L557" i="21"/>
  <c r="P557" i="21"/>
  <c r="I557" i="21"/>
  <c r="J557" i="21"/>
  <c r="N557" i="21"/>
  <c r="H558" i="21"/>
  <c r="E559" i="21"/>
  <c r="F559" i="21"/>
  <c r="D560" i="21"/>
  <c r="Q557" i="21"/>
  <c r="M557" i="21"/>
  <c r="K557" i="21"/>
  <c r="O557" i="21"/>
  <c r="L558" i="21"/>
  <c r="H559" i="21"/>
  <c r="I558" i="21"/>
  <c r="N558" i="21"/>
  <c r="P558" i="21"/>
  <c r="J558" i="21"/>
  <c r="D561" i="21"/>
  <c r="F560" i="21"/>
  <c r="E560" i="21"/>
  <c r="I559" i="21"/>
  <c r="N559" i="21"/>
  <c r="H560" i="21"/>
  <c r="J559" i="21"/>
  <c r="P559" i="21"/>
  <c r="L559" i="21"/>
  <c r="K558" i="21"/>
  <c r="O558" i="21"/>
  <c r="Q558" i="21"/>
  <c r="M558" i="21"/>
  <c r="F561" i="21"/>
  <c r="E561" i="21"/>
  <c r="D562" i="21"/>
  <c r="K559" i="21"/>
  <c r="O559" i="21"/>
  <c r="M559" i="21"/>
  <c r="Q559" i="21"/>
  <c r="N560" i="21"/>
  <c r="I560" i="21"/>
  <c r="H561" i="21"/>
  <c r="P560" i="21"/>
  <c r="L560" i="21"/>
  <c r="J560" i="21"/>
  <c r="E562" i="21"/>
  <c r="F562" i="21"/>
  <c r="D563" i="21"/>
  <c r="M560" i="21"/>
  <c r="O560" i="21"/>
  <c r="K560" i="21"/>
  <c r="Q560" i="21"/>
  <c r="H562" i="21"/>
  <c r="N561" i="21"/>
  <c r="L561" i="21"/>
  <c r="J561" i="21"/>
  <c r="P561" i="21"/>
  <c r="I561" i="21"/>
  <c r="E563" i="21"/>
  <c r="F563" i="21"/>
  <c r="D564" i="21"/>
  <c r="H563" i="21"/>
  <c r="P562" i="21"/>
  <c r="N562" i="21"/>
  <c r="L562" i="21"/>
  <c r="I562" i="21"/>
  <c r="J562" i="21"/>
  <c r="K561" i="21"/>
  <c r="M561" i="21"/>
  <c r="O561" i="21"/>
  <c r="Q561" i="21"/>
  <c r="D565" i="21"/>
  <c r="F564" i="21"/>
  <c r="E564" i="21"/>
  <c r="N563" i="21"/>
  <c r="H564" i="21"/>
  <c r="P563" i="21"/>
  <c r="I563" i="21"/>
  <c r="J563" i="21"/>
  <c r="L563" i="21"/>
  <c r="M562" i="21"/>
  <c r="Q562" i="21"/>
  <c r="K562" i="21"/>
  <c r="O562" i="21"/>
  <c r="E565" i="21"/>
  <c r="F565" i="21"/>
  <c r="D566" i="21"/>
  <c r="N564" i="21"/>
  <c r="I564" i="21"/>
  <c r="H565" i="21"/>
  <c r="L564" i="21"/>
  <c r="J564" i="21"/>
  <c r="P564" i="21"/>
  <c r="M563" i="21"/>
  <c r="K563" i="21"/>
  <c r="O563" i="21"/>
  <c r="Q563" i="21"/>
  <c r="E566" i="21"/>
  <c r="F566" i="21"/>
  <c r="D567" i="21"/>
  <c r="K564" i="21"/>
  <c r="Q564" i="21"/>
  <c r="M564" i="21"/>
  <c r="O564" i="21"/>
  <c r="I565" i="21"/>
  <c r="L565" i="21"/>
  <c r="P565" i="21"/>
  <c r="H566" i="21"/>
  <c r="J565" i="21"/>
  <c r="N565" i="21"/>
  <c r="F567" i="21"/>
  <c r="D568" i="21"/>
  <c r="E567" i="21"/>
  <c r="K565" i="21"/>
  <c r="Q565" i="21"/>
  <c r="O565" i="21"/>
  <c r="M565" i="21"/>
  <c r="H567" i="21"/>
  <c r="P566" i="21"/>
  <c r="N566" i="21"/>
  <c r="L566" i="21"/>
  <c r="I566" i="21"/>
  <c r="J566" i="21"/>
  <c r="D569" i="21"/>
  <c r="E568" i="21"/>
  <c r="F568" i="21"/>
  <c r="J567" i="21"/>
  <c r="I567" i="21"/>
  <c r="H568" i="21"/>
  <c r="P567" i="21"/>
  <c r="N567" i="21"/>
  <c r="L567" i="21"/>
  <c r="Q566" i="21"/>
  <c r="M566" i="21"/>
  <c r="O566" i="21"/>
  <c r="K566" i="21"/>
  <c r="E569" i="21"/>
  <c r="D570" i="21"/>
  <c r="F569" i="21"/>
  <c r="K567" i="21"/>
  <c r="O567" i="21"/>
  <c r="Q567" i="21"/>
  <c r="M567" i="21"/>
  <c r="I568" i="21"/>
  <c r="P568" i="21"/>
  <c r="L568" i="21"/>
  <c r="N568" i="21"/>
  <c r="J568" i="21"/>
  <c r="H569" i="21"/>
  <c r="E570" i="21"/>
  <c r="F570" i="21"/>
  <c r="D571" i="21"/>
  <c r="Q568" i="21"/>
  <c r="K568" i="21"/>
  <c r="M568" i="21"/>
  <c r="O568" i="21"/>
  <c r="L569" i="21"/>
  <c r="I569" i="21"/>
  <c r="J569" i="21"/>
  <c r="N569" i="21"/>
  <c r="H570" i="21"/>
  <c r="P569" i="21"/>
  <c r="E571" i="21"/>
  <c r="D572" i="21"/>
  <c r="F571" i="21"/>
  <c r="O569" i="21"/>
  <c r="K569" i="21"/>
  <c r="Q569" i="21"/>
  <c r="M569" i="21"/>
  <c r="J570" i="21"/>
  <c r="N570" i="21"/>
  <c r="H571" i="21"/>
  <c r="P570" i="21"/>
  <c r="I570" i="21"/>
  <c r="L570" i="21"/>
  <c r="F572" i="21"/>
  <c r="D573" i="21"/>
  <c r="E572" i="21"/>
  <c r="P571" i="21"/>
  <c r="N571" i="21"/>
  <c r="L571" i="21"/>
  <c r="J571" i="21"/>
  <c r="H572" i="21"/>
  <c r="I571" i="21"/>
  <c r="M570" i="21"/>
  <c r="O570" i="21"/>
  <c r="K570" i="21"/>
  <c r="Q570" i="21"/>
  <c r="F573" i="21"/>
  <c r="E573" i="21"/>
  <c r="D574" i="21"/>
  <c r="L572" i="21"/>
  <c r="P572" i="21"/>
  <c r="J572" i="21"/>
  <c r="H573" i="21"/>
  <c r="I572" i="21"/>
  <c r="N572" i="21"/>
  <c r="O571" i="21"/>
  <c r="M571" i="21"/>
  <c r="K571" i="21"/>
  <c r="Q571" i="21"/>
  <c r="D575" i="21"/>
  <c r="F574" i="21"/>
  <c r="E574" i="21"/>
  <c r="H574" i="21"/>
  <c r="P573" i="21"/>
  <c r="I573" i="21"/>
  <c r="L573" i="21"/>
  <c r="J573" i="21"/>
  <c r="N573" i="21"/>
  <c r="K572" i="21"/>
  <c r="M572" i="21"/>
  <c r="O572" i="21"/>
  <c r="Q572" i="21"/>
  <c r="D576" i="21"/>
  <c r="E575" i="21"/>
  <c r="F575" i="21"/>
  <c r="P574" i="21"/>
  <c r="L574" i="21"/>
  <c r="J574" i="21"/>
  <c r="N574" i="21"/>
  <c r="I574" i="21"/>
  <c r="H575" i="21"/>
  <c r="O573" i="21"/>
  <c r="K573" i="21"/>
  <c r="M573" i="21"/>
  <c r="Q573" i="21"/>
  <c r="F576" i="21"/>
  <c r="E576" i="21"/>
  <c r="D577" i="21"/>
  <c r="Q574" i="21"/>
  <c r="M574" i="21"/>
  <c r="K574" i="21"/>
  <c r="O574" i="21"/>
  <c r="I575" i="21"/>
  <c r="L575" i="21"/>
  <c r="P575" i="21"/>
  <c r="J575" i="21"/>
  <c r="H576" i="21"/>
  <c r="N575" i="21"/>
  <c r="D578" i="21"/>
  <c r="F577" i="21"/>
  <c r="E577" i="21"/>
  <c r="K575" i="21"/>
  <c r="Q575" i="21"/>
  <c r="M575" i="21"/>
  <c r="O575" i="21"/>
  <c r="P576" i="21"/>
  <c r="I576" i="21"/>
  <c r="H577" i="21"/>
  <c r="N576" i="21"/>
  <c r="J576" i="21"/>
  <c r="L576" i="21"/>
  <c r="E578" i="21"/>
  <c r="F578" i="21"/>
  <c r="D579" i="21"/>
  <c r="O576" i="21"/>
  <c r="Q576" i="21"/>
  <c r="M576" i="21"/>
  <c r="K576" i="21"/>
  <c r="N577" i="21"/>
  <c r="J577" i="21"/>
  <c r="L577" i="21"/>
  <c r="P577" i="21"/>
  <c r="I577" i="21"/>
  <c r="H578" i="21"/>
  <c r="F579" i="21"/>
  <c r="E579" i="21"/>
  <c r="D580" i="21"/>
  <c r="O577" i="21"/>
  <c r="M577" i="21"/>
  <c r="K577" i="21"/>
  <c r="Q577" i="21"/>
  <c r="H579" i="21"/>
  <c r="P578" i="21"/>
  <c r="J578" i="21"/>
  <c r="N578" i="21"/>
  <c r="L578" i="21"/>
  <c r="I578" i="21"/>
  <c r="E580" i="21"/>
  <c r="F580" i="21"/>
  <c r="D581" i="21"/>
  <c r="P579" i="21"/>
  <c r="H580" i="21"/>
  <c r="N579" i="21"/>
  <c r="L579" i="21"/>
  <c r="J579" i="21"/>
  <c r="I579" i="21"/>
  <c r="K578" i="21"/>
  <c r="Q578" i="21"/>
  <c r="O578" i="21"/>
  <c r="M578" i="21"/>
  <c r="F581" i="21"/>
  <c r="D582" i="21"/>
  <c r="E581" i="21"/>
  <c r="L580" i="21"/>
  <c r="I580" i="21"/>
  <c r="P580" i="21"/>
  <c r="J580" i="21"/>
  <c r="N580" i="21"/>
  <c r="H581" i="21"/>
  <c r="M579" i="21"/>
  <c r="K579" i="21"/>
  <c r="O579" i="21"/>
  <c r="Q579" i="21"/>
  <c r="F582" i="21"/>
  <c r="D583" i="21"/>
  <c r="E582" i="21"/>
  <c r="M580" i="21"/>
  <c r="O580" i="21"/>
  <c r="Q580" i="21"/>
  <c r="K580" i="21"/>
  <c r="P581" i="21"/>
  <c r="N581" i="21"/>
  <c r="H582" i="21"/>
  <c r="L581" i="21"/>
  <c r="I581" i="21"/>
  <c r="J581" i="21"/>
  <c r="E583" i="21"/>
  <c r="F583" i="21"/>
  <c r="D584" i="21"/>
  <c r="N582" i="21"/>
  <c r="I582" i="21"/>
  <c r="P582" i="21"/>
  <c r="J582" i="21"/>
  <c r="H583" i="21"/>
  <c r="L582" i="21"/>
  <c r="K581" i="21"/>
  <c r="O581" i="21"/>
  <c r="M581" i="21"/>
  <c r="Q581" i="21"/>
  <c r="E584" i="21"/>
  <c r="F584" i="21"/>
  <c r="D585" i="21"/>
  <c r="K582" i="21"/>
  <c r="Q582" i="21"/>
  <c r="O582" i="21"/>
  <c r="M582" i="21"/>
  <c r="N583" i="21"/>
  <c r="H584" i="21"/>
  <c r="I583" i="21"/>
  <c r="L583" i="21"/>
  <c r="J583" i="21"/>
  <c r="P583" i="21"/>
  <c r="F585" i="21"/>
  <c r="E585" i="21"/>
  <c r="D586" i="21"/>
  <c r="L584" i="21"/>
  <c r="J584" i="21"/>
  <c r="P584" i="21"/>
  <c r="H585" i="21"/>
  <c r="I584" i="21"/>
  <c r="N584" i="21"/>
  <c r="K583" i="21"/>
  <c r="Q583" i="21"/>
  <c r="M583" i="21"/>
  <c r="O583" i="21"/>
  <c r="E586" i="21"/>
  <c r="D587" i="21"/>
  <c r="F586" i="21"/>
  <c r="N585" i="21"/>
  <c r="I585" i="21"/>
  <c r="J585" i="21"/>
  <c r="P585" i="21"/>
  <c r="H586" i="21"/>
  <c r="L585" i="21"/>
  <c r="M584" i="21"/>
  <c r="K584" i="21"/>
  <c r="O584" i="21"/>
  <c r="Q584" i="21"/>
  <c r="D588" i="21"/>
  <c r="E587" i="21"/>
  <c r="F587" i="21"/>
  <c r="K585" i="21"/>
  <c r="Q585" i="21"/>
  <c r="O585" i="21"/>
  <c r="M585" i="21"/>
  <c r="L586" i="21"/>
  <c r="J586" i="21"/>
  <c r="N586" i="21"/>
  <c r="P586" i="21"/>
  <c r="H587" i="21"/>
  <c r="I586" i="21"/>
  <c r="E588" i="21"/>
  <c r="F588" i="21"/>
  <c r="D589" i="21"/>
  <c r="P587" i="21"/>
  <c r="N587" i="21"/>
  <c r="L587" i="21"/>
  <c r="I587" i="21"/>
  <c r="J587" i="21"/>
  <c r="H588" i="21"/>
  <c r="O586" i="21"/>
  <c r="K586" i="21"/>
  <c r="M586" i="21"/>
  <c r="Q586" i="21"/>
  <c r="F589" i="21"/>
  <c r="D590" i="21"/>
  <c r="E589" i="21"/>
  <c r="O587" i="21"/>
  <c r="Q587" i="21"/>
  <c r="K587" i="21"/>
  <c r="M587" i="21"/>
  <c r="L588" i="21"/>
  <c r="P588" i="21"/>
  <c r="N588" i="21"/>
  <c r="H589" i="21"/>
  <c r="I588" i="21"/>
  <c r="J588" i="21"/>
  <c r="F590" i="21"/>
  <c r="E590" i="21"/>
  <c r="D591" i="21"/>
  <c r="H590" i="21"/>
  <c r="N589" i="21"/>
  <c r="L589" i="21"/>
  <c r="P589" i="21"/>
  <c r="I589" i="21"/>
  <c r="J589" i="21"/>
  <c r="Q588" i="21"/>
  <c r="M588" i="21"/>
  <c r="O588" i="21"/>
  <c r="K588" i="21"/>
  <c r="D592" i="21"/>
  <c r="E591" i="21"/>
  <c r="F591" i="21"/>
  <c r="J590" i="21"/>
  <c r="H591" i="21"/>
  <c r="I590" i="21"/>
  <c r="P590" i="21"/>
  <c r="N590" i="21"/>
  <c r="L590" i="21"/>
  <c r="K589" i="21"/>
  <c r="O589" i="21"/>
  <c r="Q589" i="21"/>
  <c r="M589" i="21"/>
  <c r="D593" i="21"/>
  <c r="E592" i="21"/>
  <c r="F592" i="21"/>
  <c r="J591" i="21"/>
  <c r="L591" i="21"/>
  <c r="P591" i="21"/>
  <c r="N591" i="21"/>
  <c r="H592" i="21"/>
  <c r="I591" i="21"/>
  <c r="O590" i="21"/>
  <c r="Q590" i="21"/>
  <c r="K590" i="21"/>
  <c r="M590" i="21"/>
  <c r="E593" i="21"/>
  <c r="F593" i="21"/>
  <c r="D594" i="21"/>
  <c r="J592" i="21"/>
  <c r="P592" i="21"/>
  <c r="H593" i="21"/>
  <c r="N592" i="21"/>
  <c r="L592" i="21"/>
  <c r="I592" i="21"/>
  <c r="Q591" i="21"/>
  <c r="O591" i="21"/>
  <c r="M591" i="21"/>
  <c r="K591" i="21"/>
  <c r="F594" i="21"/>
  <c r="D595" i="21"/>
  <c r="E594" i="21"/>
  <c r="L593" i="21"/>
  <c r="J593" i="21"/>
  <c r="P593" i="21"/>
  <c r="I593" i="21"/>
  <c r="H594" i="21"/>
  <c r="N593" i="21"/>
  <c r="Q592" i="21"/>
  <c r="O592" i="21"/>
  <c r="K592" i="21"/>
  <c r="M592" i="21"/>
  <c r="F595" i="21"/>
  <c r="D596" i="21"/>
  <c r="E595" i="21"/>
  <c r="O593" i="21"/>
  <c r="M593" i="21"/>
  <c r="K593" i="21"/>
  <c r="Q593" i="21"/>
  <c r="L594" i="21"/>
  <c r="J594" i="21"/>
  <c r="H595" i="21"/>
  <c r="P594" i="21"/>
  <c r="I594" i="21"/>
  <c r="N594" i="21"/>
  <c r="D597" i="21"/>
  <c r="F596" i="21"/>
  <c r="E596" i="21"/>
  <c r="N595" i="21"/>
  <c r="H596" i="21"/>
  <c r="J595" i="21"/>
  <c r="I595" i="21"/>
  <c r="P595" i="21"/>
  <c r="L595" i="21"/>
  <c r="Q594" i="21"/>
  <c r="O594" i="21"/>
  <c r="M594" i="21"/>
  <c r="K594" i="21"/>
  <c r="D598" i="21"/>
  <c r="E597" i="21"/>
  <c r="F597" i="21"/>
  <c r="P596" i="21"/>
  <c r="L596" i="21"/>
  <c r="H597" i="21"/>
  <c r="J596" i="21"/>
  <c r="I596" i="21"/>
  <c r="N596" i="21"/>
  <c r="Q595" i="21"/>
  <c r="M595" i="21"/>
  <c r="K595" i="21"/>
  <c r="O595" i="21"/>
  <c r="E598" i="21"/>
  <c r="F598" i="21"/>
  <c r="D599" i="21"/>
  <c r="H598" i="21"/>
  <c r="I597" i="21"/>
  <c r="L597" i="21"/>
  <c r="J597" i="21"/>
  <c r="P597" i="21"/>
  <c r="N597" i="21"/>
  <c r="K596" i="21"/>
  <c r="Q596" i="21"/>
  <c r="M596" i="21"/>
  <c r="O596" i="21"/>
  <c r="E599" i="21"/>
  <c r="D600" i="21"/>
  <c r="F599" i="21"/>
  <c r="N598" i="21"/>
  <c r="P598" i="21"/>
  <c r="J598" i="21"/>
  <c r="H599" i="21"/>
  <c r="L598" i="21"/>
  <c r="I598" i="21"/>
  <c r="Q597" i="21"/>
  <c r="O597" i="21"/>
  <c r="K597" i="21"/>
  <c r="M597" i="21"/>
  <c r="F600" i="21"/>
  <c r="E600" i="21"/>
  <c r="D601" i="21"/>
  <c r="N599" i="21"/>
  <c r="L599" i="21"/>
  <c r="P599" i="21"/>
  <c r="J599" i="21"/>
  <c r="I599" i="21"/>
  <c r="H600" i="21"/>
  <c r="Q598" i="21"/>
  <c r="K598" i="21"/>
  <c r="O598" i="21"/>
  <c r="M598" i="21"/>
  <c r="D602" i="21"/>
  <c r="F601" i="21"/>
  <c r="E601" i="21"/>
  <c r="K599" i="21"/>
  <c r="M599" i="21"/>
  <c r="O599" i="21"/>
  <c r="Q599" i="21"/>
  <c r="J600" i="21"/>
  <c r="H601" i="21"/>
  <c r="N600" i="21"/>
  <c r="I600" i="21"/>
  <c r="L600" i="21"/>
  <c r="P600" i="21"/>
  <c r="F602" i="21"/>
  <c r="D603" i="21"/>
  <c r="E602" i="21"/>
  <c r="N601" i="21"/>
  <c r="H602" i="21"/>
  <c r="J601" i="21"/>
  <c r="L601" i="21"/>
  <c r="I601" i="21"/>
  <c r="P601" i="21"/>
  <c r="K600" i="21"/>
  <c r="O600" i="21"/>
  <c r="Q600" i="21"/>
  <c r="M600" i="21"/>
  <c r="F603" i="21"/>
  <c r="D604" i="21"/>
  <c r="E603" i="21"/>
  <c r="H603" i="21"/>
  <c r="J602" i="21"/>
  <c r="I602" i="21"/>
  <c r="L602" i="21"/>
  <c r="P602" i="21"/>
  <c r="N602" i="21"/>
  <c r="O601" i="21"/>
  <c r="K601" i="21"/>
  <c r="M601" i="21"/>
  <c r="Q601" i="21"/>
  <c r="D605" i="21"/>
  <c r="E604" i="21"/>
  <c r="F604" i="21"/>
  <c r="L603" i="21"/>
  <c r="J603" i="21"/>
  <c r="N603" i="21"/>
  <c r="P603" i="21"/>
  <c r="I603" i="21"/>
  <c r="H604" i="21"/>
  <c r="M602" i="21"/>
  <c r="Q602" i="21"/>
  <c r="O602" i="21"/>
  <c r="K602" i="21"/>
  <c r="D606" i="21"/>
  <c r="F605" i="21"/>
  <c r="E605" i="21"/>
  <c r="O603" i="21"/>
  <c r="K603" i="21"/>
  <c r="Q603" i="21"/>
  <c r="M603" i="21"/>
  <c r="P604" i="21"/>
  <c r="L604" i="21"/>
  <c r="J604" i="21"/>
  <c r="H605" i="21"/>
  <c r="N604" i="21"/>
  <c r="I604" i="21"/>
  <c r="F606" i="21"/>
  <c r="E606" i="21"/>
  <c r="D607" i="21"/>
  <c r="P605" i="21"/>
  <c r="L605" i="21"/>
  <c r="H606" i="21"/>
  <c r="J605" i="21"/>
  <c r="I605" i="21"/>
  <c r="N605" i="21"/>
  <c r="K604" i="21"/>
  <c r="M604" i="21"/>
  <c r="O604" i="21"/>
  <c r="Q604" i="21"/>
  <c r="D608" i="21"/>
  <c r="F607" i="21"/>
  <c r="E607" i="21"/>
  <c r="L606" i="21"/>
  <c r="J606" i="21"/>
  <c r="N606" i="21"/>
  <c r="I606" i="21"/>
  <c r="P606" i="21"/>
  <c r="H607" i="21"/>
  <c r="Q605" i="21"/>
  <c r="K605" i="21"/>
  <c r="M605" i="21"/>
  <c r="O605" i="21"/>
  <c r="F608" i="21"/>
  <c r="E608" i="21"/>
  <c r="D609" i="21"/>
  <c r="M606" i="21"/>
  <c r="K606" i="21"/>
  <c r="O606" i="21"/>
  <c r="Q606" i="21"/>
  <c r="L607" i="21"/>
  <c r="J607" i="21"/>
  <c r="P607" i="21"/>
  <c r="I607" i="21"/>
  <c r="H608" i="21"/>
  <c r="N607" i="21"/>
  <c r="E609" i="21"/>
  <c r="D610" i="21"/>
  <c r="F609" i="21"/>
  <c r="K607" i="21"/>
  <c r="Q607" i="21"/>
  <c r="M607" i="21"/>
  <c r="O607" i="21"/>
  <c r="L608" i="21"/>
  <c r="H609" i="21"/>
  <c r="I608" i="21"/>
  <c r="J608" i="21"/>
  <c r="N608" i="21"/>
  <c r="P608" i="21"/>
  <c r="E610" i="21"/>
  <c r="D611" i="21"/>
  <c r="F610" i="21"/>
  <c r="L609" i="21"/>
  <c r="P609" i="21"/>
  <c r="I609" i="21"/>
  <c r="J609" i="21"/>
  <c r="H610" i="21"/>
  <c r="N609" i="21"/>
  <c r="Q608" i="21"/>
  <c r="O608" i="21"/>
  <c r="K608" i="21"/>
  <c r="M608" i="21"/>
  <c r="F611" i="21"/>
  <c r="E611" i="21"/>
  <c r="D612" i="21"/>
  <c r="O609" i="21"/>
  <c r="Q609" i="21"/>
  <c r="M609" i="21"/>
  <c r="K609" i="21"/>
  <c r="P610" i="21"/>
  <c r="H611" i="21"/>
  <c r="L610" i="21"/>
  <c r="J610" i="21"/>
  <c r="N610" i="21"/>
  <c r="I610" i="21"/>
  <c r="E612" i="21"/>
  <c r="D613" i="21"/>
  <c r="F612" i="21"/>
  <c r="P611" i="21"/>
  <c r="L611" i="21"/>
  <c r="H612" i="21"/>
  <c r="I611" i="21"/>
  <c r="N611" i="21"/>
  <c r="J611" i="21"/>
  <c r="K610" i="21"/>
  <c r="O610" i="21"/>
  <c r="Q610" i="21"/>
  <c r="M610" i="21"/>
  <c r="D614" i="21"/>
  <c r="E613" i="21"/>
  <c r="F613" i="21"/>
  <c r="J612" i="21"/>
  <c r="L612" i="21"/>
  <c r="H613" i="21"/>
  <c r="N612" i="21"/>
  <c r="P612" i="21"/>
  <c r="I612" i="21"/>
  <c r="K611" i="21"/>
  <c r="M611" i="21"/>
  <c r="O611" i="21"/>
  <c r="Q611" i="21"/>
  <c r="F614" i="21"/>
  <c r="E614" i="21"/>
  <c r="D615" i="21"/>
  <c r="J613" i="21"/>
  <c r="H614" i="21"/>
  <c r="L613" i="21"/>
  <c r="I613" i="21"/>
  <c r="N613" i="21"/>
  <c r="P613" i="21"/>
  <c r="Q612" i="21"/>
  <c r="K612" i="21"/>
  <c r="M612" i="21"/>
  <c r="O612" i="21"/>
  <c r="F615" i="21"/>
  <c r="E615" i="21"/>
  <c r="D616" i="21"/>
  <c r="I614" i="21"/>
  <c r="J614" i="21"/>
  <c r="H615" i="21"/>
  <c r="P614" i="21"/>
  <c r="N614" i="21"/>
  <c r="L614" i="21"/>
  <c r="K613" i="21"/>
  <c r="Q613" i="21"/>
  <c r="O613" i="21"/>
  <c r="M613" i="21"/>
  <c r="E616" i="21"/>
  <c r="D617" i="21"/>
  <c r="F616" i="21"/>
  <c r="M614" i="21"/>
  <c r="K614" i="21"/>
  <c r="O614" i="21"/>
  <c r="Q614" i="21"/>
  <c r="I615" i="21"/>
  <c r="N615" i="21"/>
  <c r="J615" i="21"/>
  <c r="L615" i="21"/>
  <c r="H616" i="21"/>
  <c r="P615" i="21"/>
  <c r="E617" i="21"/>
  <c r="D618" i="21"/>
  <c r="F617" i="21"/>
  <c r="O615" i="21"/>
  <c r="M615" i="21"/>
  <c r="Q615" i="21"/>
  <c r="K615" i="21"/>
  <c r="P616" i="21"/>
  <c r="H617" i="21"/>
  <c r="L616" i="21"/>
  <c r="J616" i="21"/>
  <c r="I616" i="21"/>
  <c r="N616" i="21"/>
  <c r="D619" i="21"/>
  <c r="F618" i="21"/>
  <c r="E618" i="21"/>
  <c r="N617" i="21"/>
  <c r="J617" i="21"/>
  <c r="P617" i="21"/>
  <c r="L617" i="21"/>
  <c r="I617" i="21"/>
  <c r="H618" i="21"/>
  <c r="K616" i="21"/>
  <c r="M616" i="21"/>
  <c r="Q616" i="21"/>
  <c r="O616" i="21"/>
  <c r="E619" i="21"/>
  <c r="D620" i="21"/>
  <c r="F619" i="21"/>
  <c r="O617" i="21"/>
  <c r="K617" i="21"/>
  <c r="M617" i="21"/>
  <c r="Q617" i="21"/>
  <c r="H619" i="21"/>
  <c r="N618" i="21"/>
  <c r="J618" i="21"/>
  <c r="P618" i="21"/>
  <c r="L618" i="21"/>
  <c r="I618" i="21"/>
  <c r="E620" i="21"/>
  <c r="D621" i="21"/>
  <c r="F620" i="21"/>
  <c r="L619" i="21"/>
  <c r="H620" i="21"/>
  <c r="N619" i="21"/>
  <c r="I619" i="21"/>
  <c r="J619" i="21"/>
  <c r="P619" i="21"/>
  <c r="O618" i="21"/>
  <c r="Q618" i="21"/>
  <c r="M618" i="21"/>
  <c r="K618" i="21"/>
  <c r="E621" i="21"/>
  <c r="F621" i="21"/>
  <c r="D622" i="21"/>
  <c r="P620" i="21"/>
  <c r="N620" i="21"/>
  <c r="L620" i="21"/>
  <c r="J620" i="21"/>
  <c r="H621" i="21"/>
  <c r="I620" i="21"/>
  <c r="K619" i="21"/>
  <c r="Q619" i="21"/>
  <c r="O619" i="21"/>
  <c r="M619" i="21"/>
  <c r="E622" i="21"/>
  <c r="D623" i="21"/>
  <c r="F622" i="21"/>
  <c r="N621" i="21"/>
  <c r="P621" i="21"/>
  <c r="I621" i="21"/>
  <c r="J621" i="21"/>
  <c r="L621" i="21"/>
  <c r="H622" i="21"/>
  <c r="O620" i="21"/>
  <c r="K620" i="21"/>
  <c r="Q620" i="21"/>
  <c r="M620" i="21"/>
  <c r="E623" i="21"/>
  <c r="F623" i="21"/>
  <c r="D624" i="21"/>
  <c r="K621" i="21"/>
  <c r="M621" i="21"/>
  <c r="O621" i="21"/>
  <c r="Q621" i="21"/>
  <c r="L622" i="21"/>
  <c r="I622" i="21"/>
  <c r="J622" i="21"/>
  <c r="P622" i="21"/>
  <c r="N622" i="21"/>
  <c r="H623" i="21"/>
  <c r="E624" i="21"/>
  <c r="D625" i="21"/>
  <c r="F624" i="21"/>
  <c r="O622" i="21"/>
  <c r="K622" i="21"/>
  <c r="M622" i="21"/>
  <c r="Q622" i="21"/>
  <c r="P623" i="21"/>
  <c r="N623" i="21"/>
  <c r="I623" i="21"/>
  <c r="J623" i="21"/>
  <c r="H624" i="21"/>
  <c r="L623" i="21"/>
  <c r="D626" i="21"/>
  <c r="F625" i="21"/>
  <c r="E625" i="21"/>
  <c r="O623" i="21"/>
  <c r="K623" i="21"/>
  <c r="Q623" i="21"/>
  <c r="M623" i="21"/>
  <c r="J624" i="21"/>
  <c r="I624" i="21"/>
  <c r="H625" i="21"/>
  <c r="P624" i="21"/>
  <c r="L624" i="21"/>
  <c r="N624" i="21"/>
  <c r="F626" i="21"/>
  <c r="E626" i="21"/>
  <c r="D627" i="21"/>
  <c r="K624" i="21"/>
  <c r="Q624" i="21"/>
  <c r="M624" i="21"/>
  <c r="O624" i="21"/>
  <c r="I625" i="21"/>
  <c r="H626" i="21"/>
  <c r="L625" i="21"/>
  <c r="N625" i="21"/>
  <c r="P625" i="21"/>
  <c r="J625" i="21"/>
  <c r="F627" i="21"/>
  <c r="E627" i="21"/>
  <c r="D628" i="21"/>
  <c r="Q625" i="21"/>
  <c r="M625" i="21"/>
  <c r="K625" i="21"/>
  <c r="O625" i="21"/>
  <c r="I626" i="21"/>
  <c r="N626" i="21"/>
  <c r="L626" i="21"/>
  <c r="H627" i="21"/>
  <c r="P626" i="21"/>
  <c r="J626" i="21"/>
  <c r="E628" i="21"/>
  <c r="F628" i="21"/>
  <c r="D629" i="21"/>
  <c r="Q626" i="21"/>
  <c r="O626" i="21"/>
  <c r="K626" i="21"/>
  <c r="M626" i="21"/>
  <c r="J627" i="21"/>
  <c r="I627" i="21"/>
  <c r="H628" i="21"/>
  <c r="N627" i="21"/>
  <c r="L627" i="21"/>
  <c r="P627" i="21"/>
  <c r="F629" i="21"/>
  <c r="D630" i="21"/>
  <c r="E629" i="21"/>
  <c r="M627" i="21"/>
  <c r="Q627" i="21"/>
  <c r="O627" i="21"/>
  <c r="K627" i="21"/>
  <c r="H629" i="21"/>
  <c r="P628" i="21"/>
  <c r="N628" i="21"/>
  <c r="I628" i="21"/>
  <c r="J628" i="21"/>
  <c r="L628" i="21"/>
  <c r="D631" i="21"/>
  <c r="E630" i="21"/>
  <c r="F630" i="21"/>
  <c r="L629" i="21"/>
  <c r="I629" i="21"/>
  <c r="P629" i="21"/>
  <c r="H630" i="21"/>
  <c r="J629" i="21"/>
  <c r="N629" i="21"/>
  <c r="O628" i="21"/>
  <c r="K628" i="21"/>
  <c r="M628" i="21"/>
  <c r="Q628" i="21"/>
  <c r="F631" i="21"/>
  <c r="E631" i="21"/>
  <c r="D632" i="21"/>
  <c r="Q629" i="21"/>
  <c r="K629" i="21"/>
  <c r="O629" i="21"/>
  <c r="M629" i="21"/>
  <c r="I630" i="21"/>
  <c r="P630" i="21"/>
  <c r="L630" i="21"/>
  <c r="N630" i="21"/>
  <c r="J630" i="21"/>
  <c r="H631" i="21"/>
  <c r="E632" i="21"/>
  <c r="F632" i="21"/>
  <c r="D633" i="21"/>
  <c r="O630" i="21"/>
  <c r="M630" i="21"/>
  <c r="K630" i="21"/>
  <c r="Q630" i="21"/>
  <c r="P631" i="21"/>
  <c r="I631" i="21"/>
  <c r="J631" i="21"/>
  <c r="H632" i="21"/>
  <c r="N631" i="21"/>
  <c r="L631" i="21"/>
  <c r="F633" i="21"/>
  <c r="D634" i="21"/>
  <c r="E633" i="21"/>
  <c r="K631" i="21"/>
  <c r="M631" i="21"/>
  <c r="Q631" i="21"/>
  <c r="O631" i="21"/>
  <c r="P632" i="21"/>
  <c r="I632" i="21"/>
  <c r="L632" i="21"/>
  <c r="J632" i="21"/>
  <c r="H633" i="21"/>
  <c r="N632" i="21"/>
  <c r="E634" i="21"/>
  <c r="F634" i="21"/>
  <c r="D635" i="21"/>
  <c r="M632" i="21"/>
  <c r="K632" i="21"/>
  <c r="O632" i="21"/>
  <c r="Q632" i="21"/>
  <c r="I633" i="21"/>
  <c r="P633" i="21"/>
  <c r="J633" i="21"/>
  <c r="L633" i="21"/>
  <c r="N633" i="21"/>
  <c r="H634" i="21"/>
  <c r="E635" i="21"/>
  <c r="D636" i="21"/>
  <c r="F635" i="21"/>
  <c r="M633" i="21"/>
  <c r="Q633" i="21"/>
  <c r="K633" i="21"/>
  <c r="O633" i="21"/>
  <c r="J634" i="21"/>
  <c r="I634" i="21"/>
  <c r="L634" i="21"/>
  <c r="H635" i="21"/>
  <c r="N634" i="21"/>
  <c r="P634" i="21"/>
  <c r="E636" i="21"/>
  <c r="F636" i="21"/>
  <c r="D637" i="21"/>
  <c r="Q634" i="21"/>
  <c r="M634" i="21"/>
  <c r="O634" i="21"/>
  <c r="K634" i="21"/>
  <c r="N635" i="21"/>
  <c r="P635" i="21"/>
  <c r="H636" i="21"/>
  <c r="L635" i="21"/>
  <c r="J635" i="21"/>
  <c r="I635" i="21"/>
  <c r="F637" i="21"/>
  <c r="D638" i="21"/>
  <c r="E637" i="21"/>
  <c r="L636" i="21"/>
  <c r="N636" i="21"/>
  <c r="J636" i="21"/>
  <c r="I636" i="21"/>
  <c r="H637" i="21"/>
  <c r="P636" i="21"/>
  <c r="O635" i="21"/>
  <c r="M635" i="21"/>
  <c r="K635" i="21"/>
  <c r="Q635" i="21"/>
  <c r="D639" i="21"/>
  <c r="F638" i="21"/>
  <c r="E638" i="21"/>
  <c r="Q636" i="21"/>
  <c r="M636" i="21"/>
  <c r="O636" i="21"/>
  <c r="K636" i="21"/>
  <c r="N637" i="21"/>
  <c r="L637" i="21"/>
  <c r="I637" i="21"/>
  <c r="H638" i="21"/>
  <c r="P637" i="21"/>
  <c r="J637" i="21"/>
  <c r="E639" i="21"/>
  <c r="D640" i="21"/>
  <c r="F639" i="21"/>
  <c r="K637" i="21"/>
  <c r="M637" i="21"/>
  <c r="Q637" i="21"/>
  <c r="O637" i="21"/>
  <c r="H639" i="21"/>
  <c r="P638" i="21"/>
  <c r="N638" i="21"/>
  <c r="L638" i="21"/>
  <c r="I638" i="21"/>
  <c r="J638" i="21"/>
  <c r="F640" i="21"/>
  <c r="E640" i="21"/>
  <c r="D641" i="21"/>
  <c r="H640" i="21"/>
  <c r="N639" i="21"/>
  <c r="L639" i="21"/>
  <c r="P639" i="21"/>
  <c r="I639" i="21"/>
  <c r="J639" i="21"/>
  <c r="K638" i="21"/>
  <c r="O638" i="21"/>
  <c r="Q638" i="21"/>
  <c r="M638" i="21"/>
  <c r="E641" i="21"/>
  <c r="D642" i="21"/>
  <c r="F641" i="21"/>
  <c r="J640" i="21"/>
  <c r="L640" i="21"/>
  <c r="H641" i="21"/>
  <c r="N640" i="21"/>
  <c r="P640" i="21"/>
  <c r="I640" i="21"/>
  <c r="Q639" i="21"/>
  <c r="O639" i="21"/>
  <c r="M639" i="21"/>
  <c r="K639" i="21"/>
  <c r="E642" i="21"/>
  <c r="F642" i="21"/>
  <c r="D643" i="21"/>
  <c r="P641" i="21"/>
  <c r="H642" i="21"/>
  <c r="J641" i="21"/>
  <c r="I641" i="21"/>
  <c r="N641" i="21"/>
  <c r="L641" i="21"/>
  <c r="M640" i="21"/>
  <c r="O640" i="21"/>
  <c r="Q640" i="21"/>
  <c r="K640" i="21"/>
  <c r="D644" i="21"/>
  <c r="E643" i="21"/>
  <c r="F643" i="21"/>
  <c r="I642" i="21"/>
  <c r="J642" i="21"/>
  <c r="H643" i="21"/>
  <c r="L642" i="21"/>
  <c r="N642" i="21"/>
  <c r="P642" i="21"/>
  <c r="M641" i="21"/>
  <c r="O641" i="21"/>
  <c r="Q641" i="21"/>
  <c r="K641" i="21"/>
  <c r="F644" i="21"/>
  <c r="E644" i="21"/>
  <c r="D645" i="21"/>
  <c r="K642" i="21"/>
  <c r="Q642" i="21"/>
  <c r="M642" i="21"/>
  <c r="O642" i="21"/>
  <c r="H644" i="21"/>
  <c r="N643" i="21"/>
  <c r="J643" i="21"/>
  <c r="P643" i="21"/>
  <c r="I643" i="21"/>
  <c r="L643" i="21"/>
  <c r="E645" i="21"/>
  <c r="F645" i="21"/>
  <c r="D646" i="21"/>
  <c r="J644" i="21"/>
  <c r="H645" i="21"/>
  <c r="I644" i="21"/>
  <c r="L644" i="21"/>
  <c r="P644" i="21"/>
  <c r="N644" i="21"/>
  <c r="K643" i="21"/>
  <c r="Q643" i="21"/>
  <c r="O643" i="21"/>
  <c r="M643" i="21"/>
  <c r="F646" i="21"/>
  <c r="E646" i="21"/>
  <c r="D647" i="21"/>
  <c r="P645" i="21"/>
  <c r="N645" i="21"/>
  <c r="J645" i="21"/>
  <c r="H646" i="21"/>
  <c r="L645" i="21"/>
  <c r="I645" i="21"/>
  <c r="Q644" i="21"/>
  <c r="M644" i="21"/>
  <c r="O644" i="21"/>
  <c r="K644" i="21"/>
  <c r="D648" i="21"/>
  <c r="F647" i="21"/>
  <c r="E647" i="21"/>
  <c r="J646" i="21"/>
  <c r="I646" i="21"/>
  <c r="P646" i="21"/>
  <c r="H647" i="21"/>
  <c r="N646" i="21"/>
  <c r="L646" i="21"/>
  <c r="O645" i="21"/>
  <c r="K645" i="21"/>
  <c r="Q645" i="21"/>
  <c r="M645" i="21"/>
  <c r="E648" i="21"/>
  <c r="F648" i="21"/>
  <c r="D649" i="21"/>
  <c r="O646" i="21"/>
  <c r="K646" i="21"/>
  <c r="M646" i="21"/>
  <c r="Q646" i="21"/>
  <c r="P647" i="21"/>
  <c r="L647" i="21"/>
  <c r="N647" i="21"/>
  <c r="J647" i="21"/>
  <c r="H648" i="21"/>
  <c r="I647" i="21"/>
  <c r="F649" i="21"/>
  <c r="D650" i="21"/>
  <c r="E649" i="21"/>
  <c r="J648" i="21"/>
  <c r="H649" i="21"/>
  <c r="P648" i="21"/>
  <c r="I648" i="21"/>
  <c r="L648" i="21"/>
  <c r="N648" i="21"/>
  <c r="K647" i="21"/>
  <c r="O647" i="21"/>
  <c r="M647" i="21"/>
  <c r="Q647" i="21"/>
  <c r="E650" i="21"/>
  <c r="F650" i="21"/>
  <c r="D651" i="21"/>
  <c r="I649" i="21"/>
  <c r="L649" i="21"/>
  <c r="N649" i="21"/>
  <c r="H650" i="21"/>
  <c r="J649" i="21"/>
  <c r="P649" i="21"/>
  <c r="Q648" i="21"/>
  <c r="K648" i="21"/>
  <c r="M648" i="21"/>
  <c r="O648" i="21"/>
  <c r="E651" i="21"/>
  <c r="D652" i="21"/>
  <c r="F651" i="21"/>
  <c r="Q649" i="21"/>
  <c r="M649" i="21"/>
  <c r="O649" i="21"/>
  <c r="K649" i="21"/>
  <c r="N650" i="21"/>
  <c r="J650" i="21"/>
  <c r="P650" i="21"/>
  <c r="L650" i="21"/>
  <c r="H651" i="21"/>
  <c r="I650" i="21"/>
  <c r="E652" i="21"/>
  <c r="F652" i="21"/>
  <c r="D653" i="21"/>
  <c r="P651" i="21"/>
  <c r="J651" i="21"/>
  <c r="H652" i="21"/>
  <c r="L651" i="21"/>
  <c r="N651" i="21"/>
  <c r="I651" i="21"/>
  <c r="Q650" i="21"/>
  <c r="K650" i="21"/>
  <c r="O650" i="21"/>
  <c r="M650" i="21"/>
  <c r="F653" i="21"/>
  <c r="D654" i="21"/>
  <c r="E653" i="21"/>
  <c r="J652" i="21"/>
  <c r="P652" i="21"/>
  <c r="I652" i="21"/>
  <c r="H653" i="21"/>
  <c r="L652" i="21"/>
  <c r="N652" i="21"/>
  <c r="O651" i="21"/>
  <c r="Q651" i="21"/>
  <c r="M651" i="21"/>
  <c r="K651" i="21"/>
  <c r="D655" i="21"/>
  <c r="F654" i="21"/>
  <c r="E654" i="21"/>
  <c r="Q652" i="21"/>
  <c r="M652" i="21"/>
  <c r="K652" i="21"/>
  <c r="O652" i="21"/>
  <c r="H654" i="21"/>
  <c r="L653" i="21"/>
  <c r="P653" i="21"/>
  <c r="N653" i="21"/>
  <c r="J653" i="21"/>
  <c r="I653" i="21"/>
  <c r="D656" i="21"/>
  <c r="E655" i="21"/>
  <c r="F655" i="21"/>
  <c r="I654" i="21"/>
  <c r="H655" i="21"/>
  <c r="J654" i="21"/>
  <c r="L654" i="21"/>
  <c r="N654" i="21"/>
  <c r="P654" i="21"/>
  <c r="M653" i="21"/>
  <c r="O653" i="21"/>
  <c r="Q653" i="21"/>
  <c r="K653" i="21"/>
  <c r="D657" i="21"/>
  <c r="F656" i="21"/>
  <c r="E656" i="21"/>
  <c r="M654" i="21"/>
  <c r="O654" i="21"/>
  <c r="K654" i="21"/>
  <c r="Q654" i="21"/>
  <c r="H656" i="21"/>
  <c r="L655" i="21"/>
  <c r="N655" i="21"/>
  <c r="J655" i="21"/>
  <c r="P655" i="21"/>
  <c r="I655" i="21"/>
  <c r="F657" i="21"/>
  <c r="E657" i="21"/>
  <c r="D658" i="21"/>
  <c r="N656" i="21"/>
  <c r="J656" i="21"/>
  <c r="I656" i="21"/>
  <c r="H657" i="21"/>
  <c r="P656" i="21"/>
  <c r="L656" i="21"/>
  <c r="Q655" i="21"/>
  <c r="M655" i="21"/>
  <c r="O655" i="21"/>
  <c r="K655" i="21"/>
  <c r="D659" i="21"/>
  <c r="F658" i="21"/>
  <c r="E658" i="21"/>
  <c r="K656" i="21"/>
  <c r="O656" i="21"/>
  <c r="Q656" i="21"/>
  <c r="M656" i="21"/>
  <c r="I657" i="21"/>
  <c r="P657" i="21"/>
  <c r="L657" i="21"/>
  <c r="H658" i="21"/>
  <c r="N657" i="21"/>
  <c r="J657" i="21"/>
  <c r="D660" i="21"/>
  <c r="F659" i="21"/>
  <c r="E659" i="21"/>
  <c r="K657" i="21"/>
  <c r="M657" i="21"/>
  <c r="O657" i="21"/>
  <c r="Q657" i="21"/>
  <c r="N658" i="21"/>
  <c r="I658" i="21"/>
  <c r="J658" i="21"/>
  <c r="L658" i="21"/>
  <c r="H659" i="21"/>
  <c r="P658" i="21"/>
  <c r="D661" i="21"/>
  <c r="F660" i="21"/>
  <c r="E660" i="21"/>
  <c r="M658" i="21"/>
  <c r="K658" i="21"/>
  <c r="Q658" i="21"/>
  <c r="O658" i="21"/>
  <c r="I659" i="21"/>
  <c r="L659" i="21"/>
  <c r="H660" i="21"/>
  <c r="J659" i="21"/>
  <c r="N659" i="21"/>
  <c r="P659" i="21"/>
  <c r="E661" i="21"/>
  <c r="D662" i="21"/>
  <c r="F661" i="21"/>
  <c r="K659" i="21"/>
  <c r="Q659" i="21"/>
  <c r="M659" i="21"/>
  <c r="O659" i="21"/>
  <c r="J660" i="21"/>
  <c r="P660" i="21"/>
  <c r="H661" i="21"/>
  <c r="I660" i="21"/>
  <c r="L660" i="21"/>
  <c r="N660" i="21"/>
  <c r="E662" i="21"/>
  <c r="D663" i="21"/>
  <c r="F662" i="21"/>
  <c r="J661" i="21"/>
  <c r="P661" i="21"/>
  <c r="H662" i="21"/>
  <c r="I661" i="21"/>
  <c r="N661" i="21"/>
  <c r="L661" i="21"/>
  <c r="K660" i="21"/>
  <c r="Q660" i="21"/>
  <c r="M660" i="21"/>
  <c r="O660" i="21"/>
  <c r="F663" i="21"/>
  <c r="E663" i="21"/>
  <c r="D664" i="21"/>
  <c r="L662" i="21"/>
  <c r="P662" i="21"/>
  <c r="I662" i="21"/>
  <c r="N662" i="21"/>
  <c r="H663" i="21"/>
  <c r="J662" i="21"/>
  <c r="K661" i="21"/>
  <c r="O661" i="21"/>
  <c r="Q661" i="21"/>
  <c r="M661" i="21"/>
  <c r="E664" i="21"/>
  <c r="D665" i="21"/>
  <c r="F664" i="21"/>
  <c r="K662" i="21"/>
  <c r="M662" i="21"/>
  <c r="Q662" i="21"/>
  <c r="O662" i="21"/>
  <c r="N663" i="21"/>
  <c r="J663" i="21"/>
  <c r="I663" i="21"/>
  <c r="P663" i="21"/>
  <c r="H664" i="21"/>
  <c r="L663" i="21"/>
  <c r="F665" i="21"/>
  <c r="E665" i="21"/>
  <c r="D666" i="21"/>
  <c r="Q663" i="21"/>
  <c r="O663" i="21"/>
  <c r="K663" i="21"/>
  <c r="M663" i="21"/>
  <c r="P664" i="21"/>
  <c r="I664" i="21"/>
  <c r="L664" i="21"/>
  <c r="J664" i="21"/>
  <c r="H665" i="21"/>
  <c r="N664" i="21"/>
  <c r="F666" i="21"/>
  <c r="E666" i="21"/>
  <c r="D667" i="21"/>
  <c r="Q664" i="21"/>
  <c r="O664" i="21"/>
  <c r="M664" i="21"/>
  <c r="K664" i="21"/>
  <c r="L665" i="21"/>
  <c r="J665" i="21"/>
  <c r="H666" i="21"/>
  <c r="P665" i="21"/>
  <c r="I665" i="21"/>
  <c r="N665" i="21"/>
  <c r="F667" i="21"/>
  <c r="E667" i="21"/>
  <c r="D668" i="21"/>
  <c r="N666" i="21"/>
  <c r="I666" i="21"/>
  <c r="J666" i="21"/>
  <c r="H667" i="21"/>
  <c r="P666" i="21"/>
  <c r="L666" i="21"/>
  <c r="M665" i="21"/>
  <c r="Q665" i="21"/>
  <c r="K665" i="21"/>
  <c r="O665" i="21"/>
  <c r="E668" i="21"/>
  <c r="F668" i="21"/>
  <c r="D669" i="21"/>
  <c r="K666" i="21"/>
  <c r="Q666" i="21"/>
  <c r="M666" i="21"/>
  <c r="O666" i="21"/>
  <c r="H668" i="21"/>
  <c r="N667" i="21"/>
  <c r="J667" i="21"/>
  <c r="I667" i="21"/>
  <c r="L667" i="21"/>
  <c r="P667" i="21"/>
  <c r="F669" i="21"/>
  <c r="E669" i="21"/>
  <c r="D670" i="21"/>
  <c r="J668" i="21"/>
  <c r="I668" i="21"/>
  <c r="H669" i="21"/>
  <c r="N668" i="21"/>
  <c r="P668" i="21"/>
  <c r="L668" i="21"/>
  <c r="Q667" i="21"/>
  <c r="O667" i="21"/>
  <c r="K667" i="21"/>
  <c r="M667" i="21"/>
  <c r="E670" i="21"/>
  <c r="D671" i="21"/>
  <c r="F670" i="21"/>
  <c r="Q668" i="21"/>
  <c r="M668" i="21"/>
  <c r="K668" i="21"/>
  <c r="O668" i="21"/>
  <c r="J669" i="21"/>
  <c r="H670" i="21"/>
  <c r="N669" i="21"/>
  <c r="I669" i="21"/>
  <c r="P669" i="21"/>
  <c r="L669" i="21"/>
  <c r="E671" i="21"/>
  <c r="F671" i="21"/>
  <c r="D672" i="21"/>
  <c r="I670" i="21"/>
  <c r="L670" i="21"/>
  <c r="J670" i="21"/>
  <c r="H671" i="21"/>
  <c r="N670" i="21"/>
  <c r="P670" i="21"/>
  <c r="K669" i="21"/>
  <c r="O669" i="21"/>
  <c r="M669" i="21"/>
  <c r="Q669" i="21"/>
  <c r="F672" i="21"/>
  <c r="D673" i="21"/>
  <c r="E672" i="21"/>
  <c r="M670" i="21"/>
  <c r="O670" i="21"/>
  <c r="K670" i="21"/>
  <c r="Q670" i="21"/>
  <c r="I671" i="21"/>
  <c r="L671" i="21"/>
  <c r="H672" i="21"/>
  <c r="N671" i="21"/>
  <c r="P671" i="21"/>
  <c r="J671" i="21"/>
  <c r="F673" i="21"/>
  <c r="E673" i="21"/>
  <c r="D674" i="21"/>
  <c r="K671" i="21"/>
  <c r="Q671" i="21"/>
  <c r="O671" i="21"/>
  <c r="M671" i="21"/>
  <c r="N672" i="21"/>
  <c r="H673" i="21"/>
  <c r="J672" i="21"/>
  <c r="I672" i="21"/>
  <c r="L672" i="21"/>
  <c r="P672" i="21"/>
  <c r="E674" i="21"/>
  <c r="D675" i="21"/>
  <c r="F674" i="21"/>
  <c r="H674" i="21"/>
  <c r="J673" i="21"/>
  <c r="L673" i="21"/>
  <c r="I673" i="21"/>
  <c r="N673" i="21"/>
  <c r="P673" i="21"/>
  <c r="O672" i="21"/>
  <c r="M672" i="21"/>
  <c r="K672" i="21"/>
  <c r="Q672" i="21"/>
  <c r="D676" i="21"/>
  <c r="F675" i="21"/>
  <c r="E675" i="21"/>
  <c r="H675" i="21"/>
  <c r="J674" i="21"/>
  <c r="N674" i="21"/>
  <c r="L674" i="21"/>
  <c r="I674" i="21"/>
  <c r="P674" i="21"/>
  <c r="M673" i="21"/>
  <c r="O673" i="21"/>
  <c r="K673" i="21"/>
  <c r="Q673" i="21"/>
  <c r="D677" i="21"/>
  <c r="F676" i="21"/>
  <c r="E676" i="21"/>
  <c r="H676" i="21"/>
  <c r="J675" i="21"/>
  <c r="L675" i="21"/>
  <c r="I675" i="21"/>
  <c r="N675" i="21"/>
  <c r="P675" i="21"/>
  <c r="M674" i="21"/>
  <c r="Q674" i="21"/>
  <c r="K674" i="21"/>
  <c r="O674" i="21"/>
  <c r="F677" i="21"/>
  <c r="D678" i="21"/>
  <c r="E677" i="21"/>
  <c r="J676" i="21"/>
  <c r="H677" i="21"/>
  <c r="N676" i="21"/>
  <c r="L676" i="21"/>
  <c r="I676" i="21"/>
  <c r="P676" i="21"/>
  <c r="K675" i="21"/>
  <c r="Q675" i="21"/>
  <c r="M675" i="21"/>
  <c r="O675" i="21"/>
  <c r="D679" i="21"/>
  <c r="F678" i="21"/>
  <c r="E678" i="21"/>
  <c r="H678" i="21"/>
  <c r="P677" i="21"/>
  <c r="N677" i="21"/>
  <c r="I677" i="21"/>
  <c r="J677" i="21"/>
  <c r="L677" i="21"/>
  <c r="Q676" i="21"/>
  <c r="K676" i="21"/>
  <c r="O676" i="21"/>
  <c r="M676" i="21"/>
  <c r="E679" i="21"/>
  <c r="D680" i="21"/>
  <c r="F679" i="21"/>
  <c r="I678" i="21"/>
  <c r="N678" i="21"/>
  <c r="H679" i="21"/>
  <c r="P678" i="21"/>
  <c r="J678" i="21"/>
  <c r="L678" i="21"/>
  <c r="K677" i="21"/>
  <c r="Q677" i="21"/>
  <c r="O677" i="21"/>
  <c r="M677" i="21"/>
  <c r="E680" i="21"/>
  <c r="F680" i="21"/>
  <c r="D681" i="21"/>
  <c r="O678" i="21"/>
  <c r="Q678" i="21"/>
  <c r="K678" i="21"/>
  <c r="M678" i="21"/>
  <c r="P679" i="21"/>
  <c r="N679" i="21"/>
  <c r="H680" i="21"/>
  <c r="I679" i="21"/>
  <c r="J679" i="21"/>
  <c r="L679" i="21"/>
  <c r="F681" i="21"/>
  <c r="D682" i="21"/>
  <c r="E681" i="21"/>
  <c r="J680" i="21"/>
  <c r="I680" i="21"/>
  <c r="P680" i="21"/>
  <c r="H681" i="21"/>
  <c r="L680" i="21"/>
  <c r="N680" i="21"/>
  <c r="Q679" i="21"/>
  <c r="M679" i="21"/>
  <c r="O679" i="21"/>
  <c r="K679" i="21"/>
  <c r="F682" i="21"/>
  <c r="D683" i="21"/>
  <c r="E682" i="21"/>
  <c r="K680" i="21"/>
  <c r="Q680" i="21"/>
  <c r="O680" i="21"/>
  <c r="M680" i="21"/>
  <c r="P681" i="21"/>
  <c r="L681" i="21"/>
  <c r="J681" i="21"/>
  <c r="H682" i="21"/>
  <c r="I681" i="21"/>
  <c r="N681" i="21"/>
  <c r="D684" i="21"/>
  <c r="E683" i="21"/>
  <c r="F683" i="21"/>
  <c r="I682" i="21"/>
  <c r="P682" i="21"/>
  <c r="H683" i="21"/>
  <c r="L682" i="21"/>
  <c r="J682" i="21"/>
  <c r="N682" i="21"/>
  <c r="M681" i="21"/>
  <c r="Q681" i="21"/>
  <c r="K681" i="21"/>
  <c r="O681" i="21"/>
  <c r="E684" i="21"/>
  <c r="D685" i="21"/>
  <c r="F684" i="21"/>
  <c r="K682" i="21"/>
  <c r="O682" i="21"/>
  <c r="M682" i="21"/>
  <c r="Q682" i="21"/>
  <c r="J683" i="21"/>
  <c r="I683" i="21"/>
  <c r="H684" i="21"/>
  <c r="L683" i="21"/>
  <c r="N683" i="21"/>
  <c r="P683" i="21"/>
  <c r="D686" i="21"/>
  <c r="E685" i="21"/>
  <c r="F685" i="21"/>
  <c r="Q683" i="21"/>
  <c r="M683" i="21"/>
  <c r="K683" i="21"/>
  <c r="O683" i="21"/>
  <c r="I684" i="21"/>
  <c r="N684" i="21"/>
  <c r="P684" i="21"/>
  <c r="H685" i="21"/>
  <c r="L684" i="21"/>
  <c r="J684" i="21"/>
  <c r="F686" i="21"/>
  <c r="E686" i="21"/>
  <c r="D687" i="21"/>
  <c r="M684" i="21"/>
  <c r="O684" i="21"/>
  <c r="Q684" i="21"/>
  <c r="K684" i="21"/>
  <c r="H686" i="21"/>
  <c r="N685" i="21"/>
  <c r="J685" i="21"/>
  <c r="I685" i="21"/>
  <c r="L685" i="21"/>
  <c r="P685" i="21"/>
  <c r="F687" i="21"/>
  <c r="D688" i="21"/>
  <c r="E687" i="21"/>
  <c r="N686" i="21"/>
  <c r="L686" i="21"/>
  <c r="P686" i="21"/>
  <c r="I686" i="21"/>
  <c r="H687" i="21"/>
  <c r="J686" i="21"/>
  <c r="Q685" i="21"/>
  <c r="M685" i="21"/>
  <c r="O685" i="21"/>
  <c r="K685" i="21"/>
  <c r="D689" i="21"/>
  <c r="E688" i="21"/>
  <c r="F688" i="21"/>
  <c r="O686" i="21"/>
  <c r="K686" i="21"/>
  <c r="M686" i="21"/>
  <c r="Q686" i="21"/>
  <c r="H688" i="21"/>
  <c r="N687" i="21"/>
  <c r="J687" i="21"/>
  <c r="P687" i="21"/>
  <c r="L687" i="21"/>
  <c r="I687" i="21"/>
  <c r="F689" i="21"/>
  <c r="E689" i="21"/>
  <c r="D690" i="21"/>
  <c r="N688" i="21"/>
  <c r="P688" i="21"/>
  <c r="I688" i="21"/>
  <c r="J688" i="21"/>
  <c r="H689" i="21"/>
  <c r="L688" i="21"/>
  <c r="K687" i="21"/>
  <c r="Q687" i="21"/>
  <c r="M687" i="21"/>
  <c r="O687" i="21"/>
  <c r="E690" i="21"/>
  <c r="F690" i="21"/>
  <c r="D691" i="21"/>
  <c r="Q688" i="21"/>
  <c r="M688" i="21"/>
  <c r="K688" i="21"/>
  <c r="O688" i="21"/>
  <c r="H690" i="21"/>
  <c r="L689" i="21"/>
  <c r="I689" i="21"/>
  <c r="N689" i="21"/>
  <c r="J689" i="21"/>
  <c r="P689" i="21"/>
  <c r="D692" i="21"/>
  <c r="F691" i="21"/>
  <c r="E691" i="21"/>
  <c r="J690" i="21"/>
  <c r="P690" i="21"/>
  <c r="L690" i="21"/>
  <c r="I690" i="21"/>
  <c r="N690" i="21"/>
  <c r="H691" i="21"/>
  <c r="Q689" i="21"/>
  <c r="O689" i="21"/>
  <c r="M689" i="21"/>
  <c r="K689" i="21"/>
  <c r="F692" i="21"/>
  <c r="E692" i="21"/>
  <c r="D693" i="21"/>
  <c r="K690" i="21"/>
  <c r="Q690" i="21"/>
  <c r="O690" i="21"/>
  <c r="M690" i="21"/>
  <c r="H692" i="21"/>
  <c r="N691" i="21"/>
  <c r="I691" i="21"/>
  <c r="J691" i="21"/>
  <c r="L691" i="21"/>
  <c r="P691" i="21"/>
  <c r="D694" i="21"/>
  <c r="F693" i="21"/>
  <c r="E693" i="21"/>
  <c r="L692" i="21"/>
  <c r="P692" i="21"/>
  <c r="J692" i="21"/>
  <c r="H693" i="21"/>
  <c r="I692" i="21"/>
  <c r="N692" i="21"/>
  <c r="Q691" i="21"/>
  <c r="O691" i="21"/>
  <c r="M691" i="21"/>
  <c r="K691" i="21"/>
  <c r="D695" i="21"/>
  <c r="E694" i="21"/>
  <c r="F694" i="21"/>
  <c r="J693" i="21"/>
  <c r="I693" i="21"/>
  <c r="H694" i="21"/>
  <c r="P693" i="21"/>
  <c r="N693" i="21"/>
  <c r="L693" i="21"/>
  <c r="O692" i="21"/>
  <c r="K692" i="21"/>
  <c r="Q692" i="21"/>
  <c r="M692" i="21"/>
  <c r="F695" i="21"/>
  <c r="D696" i="21"/>
  <c r="E695" i="21"/>
  <c r="Q693" i="21"/>
  <c r="M693" i="21"/>
  <c r="K693" i="21"/>
  <c r="O693" i="21"/>
  <c r="L694" i="21"/>
  <c r="P694" i="21"/>
  <c r="J694" i="21"/>
  <c r="N694" i="21"/>
  <c r="I694" i="21"/>
  <c r="H695" i="21"/>
  <c r="E696" i="21"/>
  <c r="F696" i="21"/>
  <c r="D697" i="21"/>
  <c r="O694" i="21"/>
  <c r="K694" i="21"/>
  <c r="Q694" i="21"/>
  <c r="M694" i="21"/>
  <c r="L695" i="21"/>
  <c r="I695" i="21"/>
  <c r="P695" i="21"/>
  <c r="H696" i="21"/>
  <c r="J695" i="21"/>
  <c r="N695" i="21"/>
  <c r="F697" i="21"/>
  <c r="E697" i="21"/>
  <c r="D698" i="21"/>
  <c r="M695" i="21"/>
  <c r="Q695" i="21"/>
  <c r="K695" i="21"/>
  <c r="O695" i="21"/>
  <c r="P696" i="21"/>
  <c r="H697" i="21"/>
  <c r="N696" i="21"/>
  <c r="J696" i="21"/>
  <c r="I696" i="21"/>
  <c r="L696" i="21"/>
  <c r="D699" i="21"/>
  <c r="F698" i="21"/>
  <c r="E698" i="21"/>
  <c r="N697" i="21"/>
  <c r="H698" i="21"/>
  <c r="P697" i="21"/>
  <c r="I697" i="21"/>
  <c r="J697" i="21"/>
  <c r="L697" i="21"/>
  <c r="O696" i="21"/>
  <c r="K696" i="21"/>
  <c r="Q696" i="21"/>
  <c r="M696" i="21"/>
  <c r="F699" i="21"/>
  <c r="E699" i="21"/>
  <c r="D700" i="21"/>
  <c r="P698" i="21"/>
  <c r="J698" i="21"/>
  <c r="N698" i="21"/>
  <c r="I698" i="21"/>
  <c r="L698" i="21"/>
  <c r="H699" i="21"/>
  <c r="K697" i="21"/>
  <c r="M697" i="21"/>
  <c r="O697" i="21"/>
  <c r="Q697" i="21"/>
  <c r="E700" i="21"/>
  <c r="F700" i="21"/>
  <c r="D701" i="21"/>
  <c r="K698" i="21"/>
  <c r="O698" i="21"/>
  <c r="Q698" i="21"/>
  <c r="M698" i="21"/>
  <c r="P699" i="21"/>
  <c r="I699" i="21"/>
  <c r="L699" i="21"/>
  <c r="H700" i="21"/>
  <c r="J699" i="21"/>
  <c r="N699" i="21"/>
  <c r="D702" i="21"/>
  <c r="F701" i="21"/>
  <c r="E701" i="21"/>
  <c r="K699" i="21"/>
  <c r="Q699" i="21"/>
  <c r="M699" i="21"/>
  <c r="O699" i="21"/>
  <c r="P700" i="21"/>
  <c r="J700" i="21"/>
  <c r="L700" i="21"/>
  <c r="N700" i="21"/>
  <c r="H701" i="21"/>
  <c r="I700" i="21"/>
  <c r="E702" i="21"/>
  <c r="F702" i="21"/>
  <c r="D703" i="21"/>
  <c r="N701" i="21"/>
  <c r="L701" i="21"/>
  <c r="P701" i="21"/>
  <c r="I701" i="21"/>
  <c r="J701" i="21"/>
  <c r="H702" i="21"/>
  <c r="O700" i="21"/>
  <c r="Q700" i="21"/>
  <c r="M700" i="21"/>
  <c r="K700" i="21"/>
  <c r="D704" i="21"/>
  <c r="E703" i="21"/>
  <c r="F703" i="21"/>
  <c r="M701" i="21"/>
  <c r="Q701" i="21"/>
  <c r="K701" i="21"/>
  <c r="O701" i="21"/>
  <c r="I702" i="21"/>
  <c r="P702" i="21"/>
  <c r="N702" i="21"/>
  <c r="J702" i="21"/>
  <c r="H703" i="21"/>
  <c r="L702" i="21"/>
  <c r="F704" i="21"/>
  <c r="D705" i="21"/>
  <c r="E704" i="21"/>
  <c r="Q702" i="21"/>
  <c r="O702" i="21"/>
  <c r="M702" i="21"/>
  <c r="K702" i="21"/>
  <c r="I703" i="21"/>
  <c r="J703" i="21"/>
  <c r="N703" i="21"/>
  <c r="H704" i="21"/>
  <c r="L703" i="21"/>
  <c r="P703" i="21"/>
  <c r="E705" i="21"/>
  <c r="F705" i="21"/>
  <c r="D706" i="21"/>
  <c r="M703" i="21"/>
  <c r="O703" i="21"/>
  <c r="Q703" i="21"/>
  <c r="K703" i="21"/>
  <c r="J704" i="21"/>
  <c r="H705" i="21"/>
  <c r="L704" i="21"/>
  <c r="N704" i="21"/>
  <c r="P704" i="21"/>
  <c r="I704" i="21"/>
  <c r="E706" i="21"/>
  <c r="D707" i="21"/>
  <c r="F706" i="21"/>
  <c r="H706" i="21"/>
  <c r="N705" i="21"/>
  <c r="J705" i="21"/>
  <c r="I705" i="21"/>
  <c r="L705" i="21"/>
  <c r="P705" i="21"/>
  <c r="K704" i="21"/>
  <c r="Q704" i="21"/>
  <c r="O704" i="21"/>
  <c r="M704" i="21"/>
  <c r="D708" i="21"/>
  <c r="E707" i="21"/>
  <c r="F707" i="21"/>
  <c r="N706" i="21"/>
  <c r="L706" i="21"/>
  <c r="I706" i="21"/>
  <c r="J706" i="21"/>
  <c r="H707" i="21"/>
  <c r="P706" i="21"/>
  <c r="M705" i="21"/>
  <c r="O705" i="21"/>
  <c r="Q705" i="21"/>
  <c r="K705" i="21"/>
  <c r="F708" i="21"/>
  <c r="D709" i="21"/>
  <c r="E708" i="21"/>
  <c r="M706" i="21"/>
  <c r="O706" i="21"/>
  <c r="K706" i="21"/>
  <c r="Q706" i="21"/>
  <c r="N707" i="21"/>
  <c r="J707" i="21"/>
  <c r="H708" i="21"/>
  <c r="I707" i="21"/>
  <c r="P707" i="21"/>
  <c r="L707" i="21"/>
  <c r="F709" i="21"/>
  <c r="D710" i="21"/>
  <c r="E709" i="21"/>
  <c r="N708" i="21"/>
  <c r="J708" i="21"/>
  <c r="I708" i="21"/>
  <c r="P708" i="21"/>
  <c r="L708" i="21"/>
  <c r="H709" i="21"/>
  <c r="Q707" i="21"/>
  <c r="M707" i="21"/>
  <c r="K707" i="21"/>
  <c r="O707" i="21"/>
  <c r="F710" i="21"/>
  <c r="D711" i="21"/>
  <c r="E710" i="21"/>
  <c r="O708" i="21"/>
  <c r="M708" i="21"/>
  <c r="K708" i="21"/>
  <c r="Q708" i="21"/>
  <c r="N709" i="21"/>
  <c r="P709" i="21"/>
  <c r="J709" i="21"/>
  <c r="L709" i="21"/>
  <c r="I709" i="21"/>
  <c r="H710" i="21"/>
  <c r="F711" i="21"/>
  <c r="E711" i="21"/>
  <c r="D712" i="21"/>
  <c r="Q709" i="21"/>
  <c r="O709" i="21"/>
  <c r="M709" i="21"/>
  <c r="K709" i="21"/>
  <c r="P710" i="21"/>
  <c r="I710" i="21"/>
  <c r="J710" i="21"/>
  <c r="N710" i="21"/>
  <c r="L710" i="21"/>
  <c r="H711" i="21"/>
  <c r="D713" i="21"/>
  <c r="F712" i="21"/>
  <c r="E712" i="21"/>
  <c r="K710" i="21"/>
  <c r="O710" i="21"/>
  <c r="Q710" i="21"/>
  <c r="M710" i="21"/>
  <c r="H712" i="21"/>
  <c r="P711" i="21"/>
  <c r="N711" i="21"/>
  <c r="L711" i="21"/>
  <c r="I711" i="21"/>
  <c r="J711" i="21"/>
  <c r="D714" i="21"/>
  <c r="F713" i="21"/>
  <c r="E713" i="21"/>
  <c r="P712" i="21"/>
  <c r="H713" i="21"/>
  <c r="J712" i="21"/>
  <c r="I712" i="21"/>
  <c r="L712" i="21"/>
  <c r="N712" i="21"/>
  <c r="M711" i="21"/>
  <c r="O711" i="21"/>
  <c r="K711" i="21"/>
  <c r="Q711" i="21"/>
  <c r="F714" i="21"/>
  <c r="E714" i="21"/>
  <c r="D715" i="21"/>
  <c r="N713" i="21"/>
  <c r="I713" i="21"/>
  <c r="P713" i="21"/>
  <c r="L713" i="21"/>
  <c r="H714" i="21"/>
  <c r="J713" i="21"/>
  <c r="M712" i="21"/>
  <c r="K712" i="21"/>
  <c r="Q712" i="21"/>
  <c r="O712" i="21"/>
  <c r="D716" i="21"/>
  <c r="F715" i="21"/>
  <c r="E715" i="21"/>
  <c r="Q713" i="21"/>
  <c r="K713" i="21"/>
  <c r="O713" i="21"/>
  <c r="M713" i="21"/>
  <c r="P714" i="21"/>
  <c r="L714" i="21"/>
  <c r="I714" i="21"/>
  <c r="H715" i="21"/>
  <c r="J714" i="21"/>
  <c r="N714" i="21"/>
  <c r="D717" i="21"/>
  <c r="E716" i="21"/>
  <c r="F716" i="21"/>
  <c r="K714" i="21"/>
  <c r="O714" i="21"/>
  <c r="Q714" i="21"/>
  <c r="M714" i="21"/>
  <c r="J715" i="21"/>
  <c r="I715" i="21"/>
  <c r="N715" i="21"/>
  <c r="H716" i="21"/>
  <c r="P715" i="21"/>
  <c r="L715" i="21"/>
  <c r="D718" i="21"/>
  <c r="F717" i="21"/>
  <c r="E717" i="21"/>
  <c r="M715" i="21"/>
  <c r="O715" i="21"/>
  <c r="K715" i="21"/>
  <c r="Q715" i="21"/>
  <c r="N716" i="21"/>
  <c r="I716" i="21"/>
  <c r="L716" i="21"/>
  <c r="H717" i="21"/>
  <c r="J716" i="21"/>
  <c r="P716" i="21"/>
  <c r="E718" i="21"/>
  <c r="D719" i="21"/>
  <c r="F718" i="21"/>
  <c r="K716" i="21"/>
  <c r="Q716" i="21"/>
  <c r="M716" i="21"/>
  <c r="O716" i="21"/>
  <c r="H718" i="21"/>
  <c r="P717" i="21"/>
  <c r="N717" i="21"/>
  <c r="L717" i="21"/>
  <c r="J717" i="21"/>
  <c r="I717" i="21"/>
  <c r="D720" i="21"/>
  <c r="E719" i="21"/>
  <c r="F719" i="21"/>
  <c r="H719" i="21"/>
  <c r="J718" i="21"/>
  <c r="N718" i="21"/>
  <c r="L718" i="21"/>
  <c r="P718" i="21"/>
  <c r="I718" i="21"/>
  <c r="K717" i="21"/>
  <c r="M717" i="21"/>
  <c r="O717" i="21"/>
  <c r="Q717" i="21"/>
  <c r="F720" i="21"/>
  <c r="E720" i="21"/>
  <c r="D721" i="21"/>
  <c r="I719" i="21"/>
  <c r="J719" i="21"/>
  <c r="L719" i="21"/>
  <c r="H720" i="21"/>
  <c r="N719" i="21"/>
  <c r="P719" i="21"/>
  <c r="M718" i="21"/>
  <c r="O718" i="21"/>
  <c r="Q718" i="21"/>
  <c r="K718" i="21"/>
  <c r="F721" i="21"/>
  <c r="D722" i="21"/>
  <c r="E721" i="21"/>
  <c r="M719" i="21"/>
  <c r="K719" i="21"/>
  <c r="Q719" i="21"/>
  <c r="O719" i="21"/>
  <c r="J720" i="21"/>
  <c r="P720" i="21"/>
  <c r="L720" i="21"/>
  <c r="I720" i="21"/>
  <c r="N720" i="21"/>
  <c r="H721" i="21"/>
  <c r="F722" i="21"/>
  <c r="E722" i="21"/>
  <c r="D723" i="21"/>
  <c r="Q720" i="21"/>
  <c r="K720" i="21"/>
  <c r="O720" i="21"/>
  <c r="M720" i="21"/>
  <c r="I721" i="21"/>
  <c r="N721" i="21"/>
  <c r="L721" i="21"/>
  <c r="H722" i="21"/>
  <c r="P721" i="21"/>
  <c r="J721" i="21"/>
  <c r="F723" i="21"/>
  <c r="D724" i="21"/>
  <c r="E723" i="21"/>
  <c r="K721" i="21"/>
  <c r="O721" i="21"/>
  <c r="Q721" i="21"/>
  <c r="M721" i="21"/>
  <c r="L722" i="21"/>
  <c r="H723" i="21"/>
  <c r="I722" i="21"/>
  <c r="P722" i="21"/>
  <c r="J722" i="21"/>
  <c r="N722" i="21"/>
  <c r="D725" i="21"/>
  <c r="F724" i="21"/>
  <c r="E724" i="21"/>
  <c r="J723" i="21"/>
  <c r="P723" i="21"/>
  <c r="H724" i="21"/>
  <c r="N723" i="21"/>
  <c r="L723" i="21"/>
  <c r="I723" i="21"/>
  <c r="K722" i="21"/>
  <c r="Q722" i="21"/>
  <c r="O722" i="21"/>
  <c r="M722" i="21"/>
  <c r="F725" i="21"/>
  <c r="D726" i="21"/>
  <c r="E725" i="21"/>
  <c r="H725" i="21"/>
  <c r="N724" i="21"/>
  <c r="J724" i="21"/>
  <c r="L724" i="21"/>
  <c r="I724" i="21"/>
  <c r="P724" i="21"/>
  <c r="M723" i="21"/>
  <c r="Q723" i="21"/>
  <c r="K723" i="21"/>
  <c r="O723" i="21"/>
  <c r="D727" i="21"/>
  <c r="F726" i="21"/>
  <c r="E726" i="21"/>
  <c r="H726" i="21"/>
  <c r="N725" i="21"/>
  <c r="I725" i="21"/>
  <c r="L725" i="21"/>
  <c r="P725" i="21"/>
  <c r="J725" i="21"/>
  <c r="Q724" i="21"/>
  <c r="K724" i="21"/>
  <c r="O724" i="21"/>
  <c r="M724" i="21"/>
  <c r="F727" i="21"/>
  <c r="D728" i="21"/>
  <c r="E727" i="21"/>
  <c r="J726" i="21"/>
  <c r="P726" i="21"/>
  <c r="I726" i="21"/>
  <c r="N726" i="21"/>
  <c r="L726" i="21"/>
  <c r="H727" i="21"/>
  <c r="O725" i="21"/>
  <c r="Q725" i="21"/>
  <c r="K725" i="21"/>
  <c r="M725" i="21"/>
  <c r="D729" i="21"/>
  <c r="E728" i="21"/>
  <c r="F728" i="21"/>
  <c r="M726" i="21"/>
  <c r="K726" i="21"/>
  <c r="Q726" i="21"/>
  <c r="O726" i="21"/>
  <c r="I727" i="21"/>
  <c r="N727" i="21"/>
  <c r="J727" i="21"/>
  <c r="L727" i="21"/>
  <c r="P727" i="21"/>
  <c r="H728" i="21"/>
  <c r="D730" i="21"/>
  <c r="E729" i="21"/>
  <c r="F729" i="21"/>
  <c r="Q727" i="21"/>
  <c r="K727" i="21"/>
  <c r="M727" i="21"/>
  <c r="O727" i="21"/>
  <c r="N728" i="21"/>
  <c r="I728" i="21"/>
  <c r="L728" i="21"/>
  <c r="H729" i="21"/>
  <c r="P728" i="21"/>
  <c r="J728" i="21"/>
  <c r="F730" i="21"/>
  <c r="D731" i="21"/>
  <c r="E730" i="21"/>
  <c r="O728" i="21"/>
  <c r="Q728" i="21"/>
  <c r="M728" i="21"/>
  <c r="K728" i="21"/>
  <c r="I729" i="21"/>
  <c r="N729" i="21"/>
  <c r="J729" i="21"/>
  <c r="H730" i="21"/>
  <c r="P729" i="21"/>
  <c r="L729" i="21"/>
  <c r="D732" i="21"/>
  <c r="E731" i="21"/>
  <c r="F731" i="21"/>
  <c r="O729" i="21"/>
  <c r="K729" i="21"/>
  <c r="M729" i="21"/>
  <c r="Q729" i="21"/>
  <c r="P730" i="21"/>
  <c r="L730" i="21"/>
  <c r="H731" i="21"/>
  <c r="I730" i="21"/>
  <c r="N730" i="21"/>
  <c r="J730" i="21"/>
  <c r="D733" i="21"/>
  <c r="E732" i="21"/>
  <c r="F732" i="21"/>
  <c r="I731" i="21"/>
  <c r="H732" i="21"/>
  <c r="N731" i="21"/>
  <c r="J731" i="21"/>
  <c r="P731" i="21"/>
  <c r="L731" i="21"/>
  <c r="O730" i="21"/>
  <c r="Q730" i="21"/>
  <c r="M730" i="21"/>
  <c r="K730" i="21"/>
  <c r="D734" i="21"/>
  <c r="E733" i="21"/>
  <c r="F733" i="21"/>
  <c r="K731" i="21"/>
  <c r="M731" i="21"/>
  <c r="O731" i="21"/>
  <c r="Q731" i="21"/>
  <c r="L732" i="21"/>
  <c r="N732" i="21"/>
  <c r="H733" i="21"/>
  <c r="J732" i="21"/>
  <c r="P732" i="21"/>
  <c r="I732" i="21"/>
  <c r="D735" i="21"/>
  <c r="E734" i="21"/>
  <c r="F734" i="21"/>
  <c r="L733" i="21"/>
  <c r="P733" i="21"/>
  <c r="J733" i="21"/>
  <c r="I733" i="21"/>
  <c r="H734" i="21"/>
  <c r="N733" i="21"/>
  <c r="Q732" i="21"/>
  <c r="M732" i="21"/>
  <c r="K732" i="21"/>
  <c r="O732" i="21"/>
  <c r="D736" i="21"/>
  <c r="E735" i="21"/>
  <c r="F735" i="21"/>
  <c r="O733" i="21"/>
  <c r="K733" i="21"/>
  <c r="Q733" i="21"/>
  <c r="M733" i="21"/>
  <c r="H735" i="21"/>
  <c r="N734" i="21"/>
  <c r="P734" i="21"/>
  <c r="I734" i="21"/>
  <c r="J734" i="21"/>
  <c r="L734" i="21"/>
  <c r="E736" i="21"/>
  <c r="F736" i="21"/>
  <c r="D737" i="21"/>
  <c r="I735" i="21"/>
  <c r="H736" i="21"/>
  <c r="J735" i="21"/>
  <c r="P735" i="21"/>
  <c r="N735" i="21"/>
  <c r="L735" i="21"/>
  <c r="Q734" i="21"/>
  <c r="O734" i="21"/>
  <c r="M734" i="21"/>
  <c r="K734" i="21"/>
  <c r="D738" i="21"/>
  <c r="E737" i="21"/>
  <c r="F737" i="21"/>
  <c r="M735" i="21"/>
  <c r="O735" i="21"/>
  <c r="K735" i="21"/>
  <c r="Q735" i="21"/>
  <c r="N736" i="21"/>
  <c r="H737" i="21"/>
  <c r="L736" i="21"/>
  <c r="J736" i="21"/>
  <c r="P736" i="21"/>
  <c r="I736" i="21"/>
  <c r="F738" i="21"/>
  <c r="E738" i="21"/>
  <c r="D739" i="21"/>
  <c r="H738" i="21"/>
  <c r="N737" i="21"/>
  <c r="J737" i="21"/>
  <c r="P737" i="21"/>
  <c r="I737" i="21"/>
  <c r="L737" i="21"/>
  <c r="M736" i="21"/>
  <c r="Q736" i="21"/>
  <c r="K736" i="21"/>
  <c r="O736" i="21"/>
  <c r="F739" i="21"/>
  <c r="E739" i="21"/>
  <c r="D740" i="21"/>
  <c r="L738" i="21"/>
  <c r="H739" i="21"/>
  <c r="P738" i="21"/>
  <c r="N738" i="21"/>
  <c r="J738" i="21"/>
  <c r="I738" i="21"/>
  <c r="M737" i="21"/>
  <c r="Q737" i="21"/>
  <c r="O737" i="21"/>
  <c r="K737" i="21"/>
  <c r="E740" i="21"/>
  <c r="D741" i="21"/>
  <c r="F740" i="21"/>
  <c r="N739" i="21"/>
  <c r="L739" i="21"/>
  <c r="I739" i="21"/>
  <c r="J739" i="21"/>
  <c r="P739" i="21"/>
  <c r="H740" i="21"/>
  <c r="Q738" i="21"/>
  <c r="O738" i="21"/>
  <c r="K738" i="21"/>
  <c r="M738" i="21"/>
  <c r="E741" i="21"/>
  <c r="F741" i="21"/>
  <c r="D742" i="21"/>
  <c r="O739" i="21"/>
  <c r="K739" i="21"/>
  <c r="M739" i="21"/>
  <c r="Q739" i="21"/>
  <c r="J740" i="21"/>
  <c r="L740" i="21"/>
  <c r="P740" i="21"/>
  <c r="I740" i="21"/>
  <c r="H741" i="21"/>
  <c r="N740" i="21"/>
  <c r="F742" i="21"/>
  <c r="D743" i="21"/>
  <c r="E742" i="21"/>
  <c r="M740" i="21"/>
  <c r="O740" i="21"/>
  <c r="Q740" i="21"/>
  <c r="K740" i="21"/>
  <c r="P741" i="21"/>
  <c r="J741" i="21"/>
  <c r="L741" i="21"/>
  <c r="H742" i="21"/>
  <c r="N741" i="21"/>
  <c r="I741" i="21"/>
  <c r="F743" i="21"/>
  <c r="E743" i="21"/>
  <c r="D744" i="21"/>
  <c r="L742" i="21"/>
  <c r="H743" i="21"/>
  <c r="P742" i="21"/>
  <c r="I742" i="21"/>
  <c r="J742" i="21"/>
  <c r="N742" i="21"/>
  <c r="O741" i="21"/>
  <c r="M741" i="21"/>
  <c r="Q741" i="21"/>
  <c r="K741" i="21"/>
  <c r="F744" i="21"/>
  <c r="D745" i="21"/>
  <c r="E744" i="21"/>
  <c r="L743" i="21"/>
  <c r="H744" i="21"/>
  <c r="P743" i="21"/>
  <c r="I743" i="21"/>
  <c r="N743" i="21"/>
  <c r="J743" i="21"/>
  <c r="K742" i="21"/>
  <c r="O742" i="21"/>
  <c r="Q742" i="21"/>
  <c r="M742" i="21"/>
  <c r="D746" i="21"/>
  <c r="F745" i="21"/>
  <c r="E745" i="21"/>
  <c r="P744" i="21"/>
  <c r="I744" i="21"/>
  <c r="L744" i="21"/>
  <c r="N744" i="21"/>
  <c r="J744" i="21"/>
  <c r="H745" i="21"/>
  <c r="Q743" i="21"/>
  <c r="K743" i="21"/>
  <c r="O743" i="21"/>
  <c r="M743" i="21"/>
  <c r="D747" i="21"/>
  <c r="E746" i="21"/>
  <c r="F746" i="21"/>
  <c r="M744" i="21"/>
  <c r="K744" i="21"/>
  <c r="Q744" i="21"/>
  <c r="O744" i="21"/>
  <c r="N745" i="21"/>
  <c r="H746" i="21"/>
  <c r="J745" i="21"/>
  <c r="I745" i="21"/>
  <c r="L745" i="21"/>
  <c r="P745" i="21"/>
  <c r="D748" i="21"/>
  <c r="E747" i="21"/>
  <c r="F747" i="21"/>
  <c r="I746" i="21"/>
  <c r="J746" i="21"/>
  <c r="P746" i="21"/>
  <c r="H747" i="21"/>
  <c r="N746" i="21"/>
  <c r="L746" i="21"/>
  <c r="M745" i="21"/>
  <c r="K745" i="21"/>
  <c r="O745" i="21"/>
  <c r="Q745" i="21"/>
  <c r="D749" i="21"/>
  <c r="E748" i="21"/>
  <c r="F748" i="21"/>
  <c r="Q746" i="21"/>
  <c r="K746" i="21"/>
  <c r="O746" i="21"/>
  <c r="M746" i="21"/>
  <c r="I747" i="21"/>
  <c r="J747" i="21"/>
  <c r="L747" i="21"/>
  <c r="P747" i="21"/>
  <c r="N747" i="21"/>
  <c r="H748" i="21"/>
  <c r="E749" i="21"/>
  <c r="D750" i="21"/>
  <c r="F749" i="21"/>
  <c r="M747" i="21"/>
  <c r="K747" i="21"/>
  <c r="Q747" i="21"/>
  <c r="O747" i="21"/>
  <c r="P748" i="21"/>
  <c r="J748" i="21"/>
  <c r="L748" i="21"/>
  <c r="I748" i="21"/>
  <c r="H749" i="21"/>
  <c r="N748" i="21"/>
  <c r="E750" i="21"/>
  <c r="D751" i="21"/>
  <c r="F750" i="21"/>
  <c r="M748" i="21"/>
  <c r="K748" i="21"/>
  <c r="Q748" i="21"/>
  <c r="O748" i="21"/>
  <c r="P749" i="21"/>
  <c r="J749" i="21"/>
  <c r="L749" i="21"/>
  <c r="I749" i="21"/>
  <c r="N749" i="21"/>
  <c r="H750" i="21"/>
  <c r="E751" i="21"/>
  <c r="F751" i="21"/>
  <c r="D752" i="21"/>
  <c r="Q749" i="21"/>
  <c r="K749" i="21"/>
  <c r="O749" i="21"/>
  <c r="M749" i="21"/>
  <c r="J750" i="21"/>
  <c r="P750" i="21"/>
  <c r="I750" i="21"/>
  <c r="L750" i="21"/>
  <c r="N750" i="21"/>
  <c r="H751" i="21"/>
  <c r="D753" i="21"/>
  <c r="E752" i="21"/>
  <c r="F752" i="21"/>
  <c r="K750" i="21"/>
  <c r="M750" i="21"/>
  <c r="O750" i="21"/>
  <c r="Q750" i="21"/>
  <c r="I751" i="21"/>
  <c r="J751" i="21"/>
  <c r="P751" i="21"/>
  <c r="H752" i="21"/>
  <c r="L751" i="21"/>
  <c r="N751" i="21"/>
  <c r="E753" i="21"/>
  <c r="F753" i="21"/>
  <c r="D754" i="21"/>
  <c r="O751" i="21"/>
  <c r="K751" i="21"/>
  <c r="Q751" i="21"/>
  <c r="M751" i="21"/>
  <c r="L752" i="21"/>
  <c r="P752" i="21"/>
  <c r="N752" i="21"/>
  <c r="J752" i="21"/>
  <c r="H753" i="21"/>
  <c r="I752" i="21"/>
  <c r="E754" i="21"/>
  <c r="D755" i="21"/>
  <c r="F754" i="21"/>
  <c r="P753" i="21"/>
  <c r="J753" i="21"/>
  <c r="H754" i="21"/>
  <c r="N753" i="21"/>
  <c r="L753" i="21"/>
  <c r="I753" i="21"/>
  <c r="M752" i="21"/>
  <c r="K752" i="21"/>
  <c r="O752" i="21"/>
  <c r="Q752" i="21"/>
  <c r="D756" i="21"/>
  <c r="F755" i="21"/>
  <c r="E755" i="21"/>
  <c r="I754" i="21"/>
  <c r="J754" i="21"/>
  <c r="P754" i="21"/>
  <c r="H755" i="21"/>
  <c r="L754" i="21"/>
  <c r="N754" i="21"/>
  <c r="K753" i="21"/>
  <c r="M753" i="21"/>
  <c r="O753" i="21"/>
  <c r="Q753" i="21"/>
  <c r="E756" i="21"/>
  <c r="F756" i="21"/>
  <c r="D757" i="21"/>
  <c r="Q754" i="21"/>
  <c r="K754" i="21"/>
  <c r="M754" i="21"/>
  <c r="O754" i="21"/>
  <c r="N755" i="21"/>
  <c r="H756" i="21"/>
  <c r="I755" i="21"/>
  <c r="L755" i="21"/>
  <c r="P755" i="21"/>
  <c r="J755" i="21"/>
  <c r="E757" i="21"/>
  <c r="F757" i="21"/>
  <c r="D758" i="21"/>
  <c r="I756" i="21"/>
  <c r="N756" i="21"/>
  <c r="J756" i="21"/>
  <c r="L756" i="21"/>
  <c r="H757" i="21"/>
  <c r="P756" i="21"/>
  <c r="O755" i="21"/>
  <c r="Q755" i="21"/>
  <c r="K755" i="21"/>
  <c r="M755" i="21"/>
  <c r="D759" i="21"/>
  <c r="E758" i="21"/>
  <c r="F758" i="21"/>
  <c r="M756" i="21"/>
  <c r="O756" i="21"/>
  <c r="K756" i="21"/>
  <c r="Q756" i="21"/>
  <c r="I757" i="21"/>
  <c r="P757" i="21"/>
  <c r="H758" i="21"/>
  <c r="N757" i="21"/>
  <c r="J757" i="21"/>
  <c r="L757" i="21"/>
  <c r="D760" i="21"/>
  <c r="F759" i="21"/>
  <c r="E759" i="21"/>
  <c r="M757" i="21"/>
  <c r="K757" i="21"/>
  <c r="Q757" i="21"/>
  <c r="O757" i="21"/>
  <c r="N758" i="21"/>
  <c r="I758" i="21"/>
  <c r="P758" i="21"/>
  <c r="J758" i="21"/>
  <c r="L758" i="21"/>
  <c r="H759" i="21"/>
  <c r="D761" i="21"/>
  <c r="F760" i="21"/>
  <c r="E760" i="21"/>
  <c r="O758" i="21"/>
  <c r="Q758" i="21"/>
  <c r="M758" i="21"/>
  <c r="K758" i="21"/>
  <c r="N759" i="21"/>
  <c r="H760" i="21"/>
  <c r="I759" i="21"/>
  <c r="P759" i="21"/>
  <c r="J759" i="21"/>
  <c r="L759" i="21"/>
  <c r="F761" i="21"/>
  <c r="E761" i="21"/>
  <c r="D762" i="21"/>
  <c r="N760" i="21"/>
  <c r="H761" i="21"/>
  <c r="J760" i="21"/>
  <c r="L760" i="21"/>
  <c r="I760" i="21"/>
  <c r="P760" i="21"/>
  <c r="K759" i="21"/>
  <c r="M759" i="21"/>
  <c r="Q759" i="21"/>
  <c r="O759" i="21"/>
  <c r="F762" i="21"/>
  <c r="E762" i="21"/>
  <c r="D763" i="21"/>
  <c r="L761" i="21"/>
  <c r="P761" i="21"/>
  <c r="J761" i="21"/>
  <c r="N761" i="21"/>
  <c r="H762" i="21"/>
  <c r="I761" i="21"/>
  <c r="O760" i="21"/>
  <c r="K760" i="21"/>
  <c r="M760" i="21"/>
  <c r="Q760" i="21"/>
  <c r="E763" i="21"/>
  <c r="D764" i="21"/>
  <c r="F763" i="21"/>
  <c r="I762" i="21"/>
  <c r="J762" i="21"/>
  <c r="P762" i="21"/>
  <c r="N762" i="21"/>
  <c r="H763" i="21"/>
  <c r="L762" i="21"/>
  <c r="Q761" i="21"/>
  <c r="O761" i="21"/>
  <c r="K761" i="21"/>
  <c r="M761" i="21"/>
  <c r="E764" i="21"/>
  <c r="D765" i="21"/>
  <c r="F764" i="21"/>
  <c r="Q762" i="21"/>
  <c r="K762" i="21"/>
  <c r="M762" i="21"/>
  <c r="O762" i="21"/>
  <c r="P763" i="21"/>
  <c r="J763" i="21"/>
  <c r="L763" i="21"/>
  <c r="N763" i="21"/>
  <c r="H764" i="21"/>
  <c r="I763" i="21"/>
  <c r="F765" i="21"/>
  <c r="E765" i="21"/>
  <c r="D766" i="21"/>
  <c r="J764" i="21"/>
  <c r="I764" i="21"/>
  <c r="P764" i="21"/>
  <c r="H765" i="21"/>
  <c r="L764" i="21"/>
  <c r="N764" i="21"/>
  <c r="O763" i="21"/>
  <c r="M763" i="21"/>
  <c r="Q763" i="21"/>
  <c r="K763" i="21"/>
  <c r="E766" i="21"/>
  <c r="F766" i="21"/>
  <c r="D767" i="21"/>
  <c r="Q764" i="21"/>
  <c r="K764" i="21"/>
  <c r="M764" i="21"/>
  <c r="O764" i="21"/>
  <c r="J765" i="21"/>
  <c r="N765" i="21"/>
  <c r="P765" i="21"/>
  <c r="H766" i="21"/>
  <c r="I765" i="21"/>
  <c r="L765" i="21"/>
  <c r="E767" i="21"/>
  <c r="D768" i="21"/>
  <c r="F767" i="21"/>
  <c r="N766" i="21"/>
  <c r="I766" i="21"/>
  <c r="P766" i="21"/>
  <c r="L766" i="21"/>
  <c r="H767" i="21"/>
  <c r="J766" i="21"/>
  <c r="Q765" i="21"/>
  <c r="O765" i="21"/>
  <c r="K765" i="21"/>
  <c r="M765" i="21"/>
  <c r="E768" i="21"/>
  <c r="F768" i="21"/>
  <c r="D769" i="21"/>
  <c r="O766" i="21"/>
  <c r="K766" i="21"/>
  <c r="M766" i="21"/>
  <c r="Q766" i="21"/>
  <c r="L767" i="21"/>
  <c r="H768" i="21"/>
  <c r="P767" i="21"/>
  <c r="N767" i="21"/>
  <c r="J767" i="21"/>
  <c r="I767" i="21"/>
  <c r="D770" i="21"/>
  <c r="F769" i="21"/>
  <c r="E769" i="21"/>
  <c r="J768" i="21"/>
  <c r="H769" i="21"/>
  <c r="L768" i="21"/>
  <c r="I768" i="21"/>
  <c r="P768" i="21"/>
  <c r="N768" i="21"/>
  <c r="K767" i="21"/>
  <c r="M767" i="21"/>
  <c r="O767" i="21"/>
  <c r="Q767" i="21"/>
  <c r="F770" i="21"/>
  <c r="D771" i="21"/>
  <c r="E770" i="21"/>
  <c r="P769" i="21"/>
  <c r="H770" i="21"/>
  <c r="L769" i="21"/>
  <c r="I769" i="21"/>
  <c r="N769" i="21"/>
  <c r="J769" i="21"/>
  <c r="Q768" i="21"/>
  <c r="O768" i="21"/>
  <c r="M768" i="21"/>
  <c r="K768" i="21"/>
  <c r="D772" i="21"/>
  <c r="F771" i="21"/>
  <c r="E771" i="21"/>
  <c r="L770" i="21"/>
  <c r="I770" i="21"/>
  <c r="H771" i="21"/>
  <c r="N770" i="21"/>
  <c r="J770" i="21"/>
  <c r="P770" i="21"/>
  <c r="Q769" i="21"/>
  <c r="O769" i="21"/>
  <c r="M769" i="21"/>
  <c r="K769" i="21"/>
  <c r="D773" i="21"/>
  <c r="F772" i="21"/>
  <c r="E772" i="21"/>
  <c r="K770" i="21"/>
  <c r="Q770" i="21"/>
  <c r="M770" i="21"/>
  <c r="O770" i="21"/>
  <c r="J771" i="21"/>
  <c r="N771" i="21"/>
  <c r="P771" i="21"/>
  <c r="I771" i="21"/>
  <c r="H772" i="21"/>
  <c r="L771" i="21"/>
  <c r="D774" i="21"/>
  <c r="F773" i="21"/>
  <c r="E773" i="21"/>
  <c r="K771" i="21"/>
  <c r="Q771" i="21"/>
  <c r="O771" i="21"/>
  <c r="M771" i="21"/>
  <c r="J772" i="21"/>
  <c r="H773" i="21"/>
  <c r="P772" i="21"/>
  <c r="I772" i="21"/>
  <c r="L772" i="21"/>
  <c r="N772" i="21"/>
  <c r="D775" i="21"/>
  <c r="F774" i="21"/>
  <c r="E774" i="21"/>
  <c r="P773" i="21"/>
  <c r="J773" i="21"/>
  <c r="H774" i="21"/>
  <c r="L773" i="21"/>
  <c r="N773" i="21"/>
  <c r="I773" i="21"/>
  <c r="O772" i="21"/>
  <c r="M772" i="21"/>
  <c r="K772" i="21"/>
  <c r="Q772" i="21"/>
  <c r="F775" i="21"/>
  <c r="E775" i="21"/>
  <c r="D776" i="21"/>
  <c r="N774" i="21"/>
  <c r="I774" i="21"/>
  <c r="P774" i="21"/>
  <c r="L774" i="21"/>
  <c r="J774" i="21"/>
  <c r="H775" i="21"/>
  <c r="Q773" i="21"/>
  <c r="O773" i="21"/>
  <c r="M773" i="21"/>
  <c r="K773" i="21"/>
  <c r="D777" i="21"/>
  <c r="E776" i="21"/>
  <c r="F776" i="21"/>
  <c r="O774" i="21"/>
  <c r="Q774" i="21"/>
  <c r="K774" i="21"/>
  <c r="M774" i="21"/>
  <c r="P775" i="21"/>
  <c r="J775" i="21"/>
  <c r="N775" i="21"/>
  <c r="L775" i="21"/>
  <c r="I775" i="21"/>
  <c r="H776" i="21"/>
  <c r="F777" i="21"/>
  <c r="E777" i="21"/>
  <c r="D778" i="21"/>
  <c r="M775" i="21"/>
  <c r="O775" i="21"/>
  <c r="K775" i="21"/>
  <c r="Q775" i="21"/>
  <c r="N776" i="21"/>
  <c r="L776" i="21"/>
  <c r="J776" i="21"/>
  <c r="H777" i="21"/>
  <c r="I776" i="21"/>
  <c r="P776" i="21"/>
  <c r="F778" i="21"/>
  <c r="D779" i="21"/>
  <c r="E778" i="21"/>
  <c r="L777" i="21"/>
  <c r="P777" i="21"/>
  <c r="H778" i="21"/>
  <c r="J777" i="21"/>
  <c r="I777" i="21"/>
  <c r="N777" i="21"/>
  <c r="K776" i="21"/>
  <c r="Q776" i="21"/>
  <c r="M776" i="21"/>
  <c r="O776" i="21"/>
  <c r="D780" i="21"/>
  <c r="F779" i="21"/>
  <c r="E779" i="21"/>
  <c r="N778" i="21"/>
  <c r="I778" i="21"/>
  <c r="P778" i="21"/>
  <c r="H779" i="21"/>
  <c r="J778" i="21"/>
  <c r="L778" i="21"/>
  <c r="Q777" i="21"/>
  <c r="K777" i="21"/>
  <c r="M777" i="21"/>
  <c r="O777" i="21"/>
  <c r="F780" i="21"/>
  <c r="D781" i="21"/>
  <c r="E780" i="21"/>
  <c r="Q778" i="21"/>
  <c r="K778" i="21"/>
  <c r="O778" i="21"/>
  <c r="M778" i="21"/>
  <c r="H780" i="21"/>
  <c r="J779" i="21"/>
  <c r="L779" i="21"/>
  <c r="I779" i="21"/>
  <c r="P779" i="21"/>
  <c r="N779" i="21"/>
  <c r="F781" i="21"/>
  <c r="E781" i="21"/>
  <c r="D782" i="21"/>
  <c r="N780" i="21"/>
  <c r="L780" i="21"/>
  <c r="H781" i="21"/>
  <c r="P780" i="21"/>
  <c r="I780" i="21"/>
  <c r="J780" i="21"/>
  <c r="O779" i="21"/>
  <c r="M779" i="21"/>
  <c r="K779" i="21"/>
  <c r="Q779" i="21"/>
  <c r="D783" i="21"/>
  <c r="E782" i="21"/>
  <c r="F782" i="21"/>
  <c r="H782" i="21"/>
  <c r="P781" i="21"/>
  <c r="J781" i="21"/>
  <c r="N781" i="21"/>
  <c r="L781" i="21"/>
  <c r="I781" i="21"/>
  <c r="K780" i="21"/>
  <c r="O780" i="21"/>
  <c r="Q780" i="21"/>
  <c r="M780" i="21"/>
  <c r="F783" i="21"/>
  <c r="E783" i="21"/>
  <c r="D784" i="21"/>
  <c r="J782" i="21"/>
  <c r="P782" i="21"/>
  <c r="H783" i="21"/>
  <c r="N782" i="21"/>
  <c r="L782" i="21"/>
  <c r="I782" i="21"/>
  <c r="K781" i="21"/>
  <c r="O781" i="21"/>
  <c r="M781" i="21"/>
  <c r="Q781" i="21"/>
  <c r="E784" i="21"/>
  <c r="F784" i="21"/>
  <c r="D785" i="21"/>
  <c r="H784" i="21"/>
  <c r="J783" i="21"/>
  <c r="I783" i="21"/>
  <c r="P783" i="21"/>
  <c r="N783" i="21"/>
  <c r="L783" i="21"/>
  <c r="M782" i="21"/>
  <c r="K782" i="21"/>
  <c r="Q782" i="21"/>
  <c r="O782" i="21"/>
  <c r="F785" i="21"/>
  <c r="D786" i="21"/>
  <c r="E785" i="21"/>
  <c r="I784" i="21"/>
  <c r="L784" i="21"/>
  <c r="J784" i="21"/>
  <c r="N784" i="21"/>
  <c r="H785" i="21"/>
  <c r="P784" i="21"/>
  <c r="M783" i="21"/>
  <c r="O783" i="21"/>
  <c r="K783" i="21"/>
  <c r="Q783" i="21"/>
  <c r="F786" i="21"/>
  <c r="E786" i="21"/>
  <c r="D787" i="21"/>
  <c r="K784" i="21"/>
  <c r="M784" i="21"/>
  <c r="Q784" i="21"/>
  <c r="O784" i="21"/>
  <c r="J785" i="21"/>
  <c r="H786" i="21"/>
  <c r="L785" i="21"/>
  <c r="N785" i="21"/>
  <c r="P785" i="21"/>
  <c r="I785" i="21"/>
  <c r="F787" i="21"/>
  <c r="D788" i="21"/>
  <c r="E787" i="21"/>
  <c r="H787" i="21"/>
  <c r="J786" i="21"/>
  <c r="P786" i="21"/>
  <c r="N786" i="21"/>
  <c r="L786" i="21"/>
  <c r="I786" i="21"/>
  <c r="Q785" i="21"/>
  <c r="O785" i="21"/>
  <c r="M785" i="21"/>
  <c r="K785" i="21"/>
  <c r="E788" i="21"/>
  <c r="D789" i="21"/>
  <c r="F788" i="21"/>
  <c r="P787" i="21"/>
  <c r="L787" i="21"/>
  <c r="N787" i="21"/>
  <c r="H788" i="21"/>
  <c r="J787" i="21"/>
  <c r="I787" i="21"/>
  <c r="Q786" i="21"/>
  <c r="M786" i="21"/>
  <c r="O786" i="21"/>
  <c r="K786" i="21"/>
  <c r="F789" i="21"/>
  <c r="D790" i="21"/>
  <c r="E789" i="21"/>
  <c r="P788" i="21"/>
  <c r="N788" i="21"/>
  <c r="H789" i="21"/>
  <c r="L788" i="21"/>
  <c r="I788" i="21"/>
  <c r="J788" i="21"/>
  <c r="O787" i="21"/>
  <c r="Q787" i="21"/>
  <c r="K787" i="21"/>
  <c r="M787" i="21"/>
  <c r="E790" i="21"/>
  <c r="D791" i="21"/>
  <c r="F790" i="21"/>
  <c r="H790" i="21"/>
  <c r="J789" i="21"/>
  <c r="L789" i="21"/>
  <c r="P789" i="21"/>
  <c r="I789" i="21"/>
  <c r="N789" i="21"/>
  <c r="M788" i="21"/>
  <c r="O788" i="21"/>
  <c r="Q788" i="21"/>
  <c r="K788" i="21"/>
  <c r="F791" i="21"/>
  <c r="E791" i="21"/>
  <c r="D792" i="21"/>
  <c r="J790" i="21"/>
  <c r="N790" i="21"/>
  <c r="P790" i="21"/>
  <c r="I790" i="21"/>
  <c r="L790" i="21"/>
  <c r="H791" i="21"/>
  <c r="O789" i="21"/>
  <c r="K789" i="21"/>
  <c r="Q789" i="21"/>
  <c r="M789" i="21"/>
  <c r="F792" i="21"/>
  <c r="E792" i="21"/>
  <c r="D793" i="21"/>
  <c r="M790" i="21"/>
  <c r="K790" i="21"/>
  <c r="Q790" i="21"/>
  <c r="O790" i="21"/>
  <c r="H792" i="21"/>
  <c r="P791" i="21"/>
  <c r="N791" i="21"/>
  <c r="L791" i="21"/>
  <c r="J791" i="21"/>
  <c r="I791" i="21"/>
  <c r="D794" i="21"/>
  <c r="F793" i="21"/>
  <c r="E793" i="21"/>
  <c r="N792" i="21"/>
  <c r="P792" i="21"/>
  <c r="I792" i="21"/>
  <c r="H793" i="21"/>
  <c r="L792" i="21"/>
  <c r="J792" i="21"/>
  <c r="K791" i="21"/>
  <c r="M791" i="21"/>
  <c r="O791" i="21"/>
  <c r="Q791" i="21"/>
  <c r="F794" i="21"/>
  <c r="D795" i="21"/>
  <c r="E794" i="21"/>
  <c r="Q792" i="21"/>
  <c r="O792" i="21"/>
  <c r="K792" i="21"/>
  <c r="M792" i="21"/>
  <c r="N793" i="21"/>
  <c r="H794" i="21"/>
  <c r="I793" i="21"/>
  <c r="L793" i="21"/>
  <c r="J793" i="21"/>
  <c r="P793" i="21"/>
  <c r="E795" i="21"/>
  <c r="D796" i="21"/>
  <c r="F795" i="21"/>
  <c r="N794" i="21"/>
  <c r="P794" i="21"/>
  <c r="H795" i="21"/>
  <c r="I794" i="21"/>
  <c r="L794" i="21"/>
  <c r="J794" i="21"/>
  <c r="O793" i="21"/>
  <c r="K793" i="21"/>
  <c r="M793" i="21"/>
  <c r="Q793" i="21"/>
  <c r="F796" i="21"/>
  <c r="D797" i="21"/>
  <c r="E796" i="21"/>
  <c r="I795" i="21"/>
  <c r="L795" i="21"/>
  <c r="H796" i="21"/>
  <c r="N795" i="21"/>
  <c r="J795" i="21"/>
  <c r="P795" i="21"/>
  <c r="K794" i="21"/>
  <c r="O794" i="21"/>
  <c r="M794" i="21"/>
  <c r="Q794" i="21"/>
  <c r="E797" i="21"/>
  <c r="F797" i="21"/>
  <c r="D798" i="21"/>
  <c r="O795" i="21"/>
  <c r="Q795" i="21"/>
  <c r="K795" i="21"/>
  <c r="M795" i="21"/>
  <c r="N796" i="21"/>
  <c r="J796" i="21"/>
  <c r="H797" i="21"/>
  <c r="P796" i="21"/>
  <c r="L796" i="21"/>
  <c r="I796" i="21"/>
  <c r="F798" i="21"/>
  <c r="D799" i="21"/>
  <c r="E798" i="21"/>
  <c r="H798" i="21"/>
  <c r="N797" i="21"/>
  <c r="I797" i="21"/>
  <c r="J797" i="21"/>
  <c r="P797" i="21"/>
  <c r="L797" i="21"/>
  <c r="K796" i="21"/>
  <c r="Q796" i="21"/>
  <c r="M796" i="21"/>
  <c r="O796" i="21"/>
  <c r="F799" i="21"/>
  <c r="D800" i="21"/>
  <c r="E799" i="21"/>
  <c r="N798" i="21"/>
  <c r="I798" i="21"/>
  <c r="P798" i="21"/>
  <c r="J798" i="21"/>
  <c r="L798" i="21"/>
  <c r="H799" i="21"/>
  <c r="K797" i="21"/>
  <c r="O797" i="21"/>
  <c r="M797" i="21"/>
  <c r="Q797" i="21"/>
  <c r="D801" i="21"/>
  <c r="F800" i="21"/>
  <c r="E800" i="21"/>
  <c r="O798" i="21"/>
  <c r="K798" i="21"/>
  <c r="M798" i="21"/>
  <c r="Q798" i="21"/>
  <c r="L799" i="21"/>
  <c r="N799" i="21"/>
  <c r="J799" i="21"/>
  <c r="I799" i="21"/>
  <c r="P799" i="21"/>
  <c r="H800" i="21"/>
  <c r="F801" i="21"/>
  <c r="D802" i="21"/>
  <c r="E801" i="21"/>
  <c r="M799" i="21"/>
  <c r="K799" i="21"/>
  <c r="O799" i="21"/>
  <c r="Q799" i="21"/>
  <c r="H801" i="21"/>
  <c r="P800" i="21"/>
  <c r="L800" i="21"/>
  <c r="I800" i="21"/>
  <c r="N800" i="21"/>
  <c r="J800" i="21"/>
  <c r="F802" i="21"/>
  <c r="E802" i="21"/>
  <c r="D803" i="21"/>
  <c r="N801" i="21"/>
  <c r="L801" i="21"/>
  <c r="I801" i="21"/>
  <c r="P801" i="21"/>
  <c r="J801" i="21"/>
  <c r="H802" i="21"/>
  <c r="O800" i="21"/>
  <c r="K800" i="21"/>
  <c r="Q800" i="21"/>
  <c r="M800" i="21"/>
  <c r="E803" i="21"/>
  <c r="D804" i="21"/>
  <c r="F803" i="21"/>
  <c r="M801" i="21"/>
  <c r="K801" i="21"/>
  <c r="O801" i="21"/>
  <c r="Q801" i="21"/>
  <c r="H803" i="21"/>
  <c r="N802" i="21"/>
  <c r="J802" i="21"/>
  <c r="L802" i="21"/>
  <c r="I802" i="21"/>
  <c r="P802" i="21"/>
  <c r="E804" i="21"/>
  <c r="F804" i="21"/>
  <c r="D805" i="21"/>
  <c r="I803" i="21"/>
  <c r="P803" i="21"/>
  <c r="N803" i="21"/>
  <c r="H804" i="21"/>
  <c r="J803" i="21"/>
  <c r="L803" i="21"/>
  <c r="K802" i="21"/>
  <c r="Q802" i="21"/>
  <c r="M802" i="21"/>
  <c r="O802" i="21"/>
  <c r="E805" i="21"/>
  <c r="D806" i="21"/>
  <c r="F805" i="21"/>
  <c r="M803" i="21"/>
  <c r="Q803" i="21"/>
  <c r="K803" i="21"/>
  <c r="O803" i="21"/>
  <c r="H805" i="21"/>
  <c r="J804" i="21"/>
  <c r="P804" i="21"/>
  <c r="I804" i="21"/>
  <c r="L804" i="21"/>
  <c r="N804" i="21"/>
  <c r="F806" i="21"/>
  <c r="D807" i="21"/>
  <c r="E806" i="21"/>
  <c r="I805" i="21"/>
  <c r="J805" i="21"/>
  <c r="P805" i="21"/>
  <c r="L805" i="21"/>
  <c r="H806" i="21"/>
  <c r="N805" i="21"/>
  <c r="K804" i="21"/>
  <c r="M804" i="21"/>
  <c r="O804" i="21"/>
  <c r="Q804" i="21"/>
  <c r="F807" i="21"/>
  <c r="E807" i="21"/>
  <c r="D808" i="21"/>
  <c r="Q805" i="21"/>
  <c r="O805" i="21"/>
  <c r="K805" i="21"/>
  <c r="M805" i="21"/>
  <c r="H807" i="21"/>
  <c r="J806" i="21"/>
  <c r="P806" i="21"/>
  <c r="N806" i="21"/>
  <c r="I806" i="21"/>
  <c r="L806" i="21"/>
  <c r="F808" i="21"/>
  <c r="E808" i="21"/>
  <c r="D809" i="21"/>
  <c r="H808" i="21"/>
  <c r="I807" i="21"/>
  <c r="P807" i="21"/>
  <c r="N807" i="21"/>
  <c r="L807" i="21"/>
  <c r="J807" i="21"/>
  <c r="K806" i="21"/>
  <c r="Q806" i="21"/>
  <c r="M806" i="21"/>
  <c r="O806" i="21"/>
  <c r="E809" i="21"/>
  <c r="F809" i="21"/>
  <c r="D810" i="21"/>
  <c r="I808" i="21"/>
  <c r="J808" i="21"/>
  <c r="N808" i="21"/>
  <c r="L808" i="21"/>
  <c r="P808" i="21"/>
  <c r="H809" i="21"/>
  <c r="M807" i="21"/>
  <c r="O807" i="21"/>
  <c r="Q807" i="21"/>
  <c r="K807" i="21"/>
  <c r="E810" i="21"/>
  <c r="F810" i="21"/>
  <c r="D811" i="21"/>
  <c r="Q808" i="21"/>
  <c r="K808" i="21"/>
  <c r="O808" i="21"/>
  <c r="M808" i="21"/>
  <c r="L809" i="21"/>
  <c r="N809" i="21"/>
  <c r="H810" i="21"/>
  <c r="J809" i="21"/>
  <c r="I809" i="21"/>
  <c r="P809" i="21"/>
  <c r="E811" i="21"/>
  <c r="F811" i="21"/>
  <c r="D812" i="21"/>
  <c r="H811" i="21"/>
  <c r="P810" i="21"/>
  <c r="L810" i="21"/>
  <c r="N810" i="21"/>
  <c r="I810" i="21"/>
  <c r="J810" i="21"/>
  <c r="M809" i="21"/>
  <c r="K809" i="21"/>
  <c r="O809" i="21"/>
  <c r="Q809" i="21"/>
  <c r="E812" i="21"/>
  <c r="F812" i="21"/>
  <c r="D813" i="21"/>
  <c r="J811" i="21"/>
  <c r="I811" i="21"/>
  <c r="P811" i="21"/>
  <c r="L811" i="21"/>
  <c r="N811" i="21"/>
  <c r="H812" i="21"/>
  <c r="K810" i="21"/>
  <c r="Q810" i="21"/>
  <c r="M810" i="21"/>
  <c r="O810" i="21"/>
  <c r="E813" i="21"/>
  <c r="D814" i="21"/>
  <c r="F813" i="21"/>
  <c r="Q811" i="21"/>
  <c r="K811" i="21"/>
  <c r="M811" i="21"/>
  <c r="O811" i="21"/>
  <c r="L812" i="21"/>
  <c r="H813" i="21"/>
  <c r="P812" i="21"/>
  <c r="N812" i="21"/>
  <c r="J812" i="21"/>
  <c r="I812" i="21"/>
  <c r="E814" i="21"/>
  <c r="F814" i="21"/>
  <c r="D815" i="21"/>
  <c r="J813" i="21"/>
  <c r="I813" i="21"/>
  <c r="L813" i="21"/>
  <c r="H814" i="21"/>
  <c r="N813" i="21"/>
  <c r="P813" i="21"/>
  <c r="Q812" i="21"/>
  <c r="O812" i="21"/>
  <c r="M812" i="21"/>
  <c r="K812" i="21"/>
  <c r="E815" i="21"/>
  <c r="F815" i="21"/>
  <c r="D816" i="21"/>
  <c r="Q813" i="21"/>
  <c r="O813" i="21"/>
  <c r="K813" i="21"/>
  <c r="M813" i="21"/>
  <c r="P814" i="21"/>
  <c r="I814" i="21"/>
  <c r="L814" i="21"/>
  <c r="J814" i="21"/>
  <c r="N814" i="21"/>
  <c r="H815" i="21"/>
  <c r="F816" i="21"/>
  <c r="D817" i="21"/>
  <c r="E816" i="21"/>
  <c r="K814" i="21"/>
  <c r="Q814" i="21"/>
  <c r="O814" i="21"/>
  <c r="M814" i="21"/>
  <c r="I815" i="21"/>
  <c r="L815" i="21"/>
  <c r="N815" i="21"/>
  <c r="J815" i="21"/>
  <c r="H816" i="21"/>
  <c r="P815" i="21"/>
  <c r="F817" i="21"/>
  <c r="D818" i="21"/>
  <c r="E817" i="21"/>
  <c r="O815" i="21"/>
  <c r="Q815" i="21"/>
  <c r="K815" i="21"/>
  <c r="M815" i="21"/>
  <c r="P816" i="21"/>
  <c r="J816" i="21"/>
  <c r="I816" i="21"/>
  <c r="H817" i="21"/>
  <c r="L816" i="21"/>
  <c r="N816" i="21"/>
  <c r="F818" i="21"/>
  <c r="D819" i="21"/>
  <c r="E818" i="21"/>
  <c r="O816" i="21"/>
  <c r="M816" i="21"/>
  <c r="Q816" i="21"/>
  <c r="K816" i="21"/>
  <c r="N817" i="21"/>
  <c r="H818" i="21"/>
  <c r="L817" i="21"/>
  <c r="P817" i="21"/>
  <c r="J817" i="21"/>
  <c r="I817" i="21"/>
  <c r="D820" i="21"/>
  <c r="E819" i="21"/>
  <c r="F819" i="21"/>
  <c r="H819" i="21"/>
  <c r="N818" i="21"/>
  <c r="P818" i="21"/>
  <c r="I818" i="21"/>
  <c r="J818" i="21"/>
  <c r="L818" i="21"/>
  <c r="K817" i="21"/>
  <c r="O817" i="21"/>
  <c r="Q817" i="21"/>
  <c r="M817" i="21"/>
  <c r="D821" i="21"/>
  <c r="F820" i="21"/>
  <c r="E820" i="21"/>
  <c r="P819" i="21"/>
  <c r="L819" i="21"/>
  <c r="H820" i="21"/>
  <c r="I819" i="21"/>
  <c r="N819" i="21"/>
  <c r="J819" i="21"/>
  <c r="O818" i="21"/>
  <c r="K818" i="21"/>
  <c r="Q818" i="21"/>
  <c r="M818" i="21"/>
  <c r="F821" i="21"/>
  <c r="E821" i="21"/>
  <c r="D822" i="21"/>
  <c r="L820" i="21"/>
  <c r="P820" i="21"/>
  <c r="N820" i="21"/>
  <c r="J820" i="21"/>
  <c r="H821" i="21"/>
  <c r="I820" i="21"/>
  <c r="M819" i="21"/>
  <c r="K819" i="21"/>
  <c r="O819" i="21"/>
  <c r="Q819" i="21"/>
  <c r="F822" i="21"/>
  <c r="E822" i="21"/>
  <c r="D823" i="21"/>
  <c r="P821" i="21"/>
  <c r="N821" i="21"/>
  <c r="H822" i="21"/>
  <c r="L821" i="21"/>
  <c r="J821" i="21"/>
  <c r="I821" i="21"/>
  <c r="O820" i="21"/>
  <c r="K820" i="21"/>
  <c r="M820" i="21"/>
  <c r="Q820" i="21"/>
  <c r="D824" i="21"/>
  <c r="E823" i="21"/>
  <c r="F823" i="21"/>
  <c r="I822" i="21"/>
  <c r="P822" i="21"/>
  <c r="J822" i="21"/>
  <c r="H823" i="21"/>
  <c r="L822" i="21"/>
  <c r="N822" i="21"/>
  <c r="Q821" i="21"/>
  <c r="O821" i="21"/>
  <c r="M821" i="21"/>
  <c r="K821" i="21"/>
  <c r="D825" i="21"/>
  <c r="E824" i="21"/>
  <c r="F824" i="21"/>
  <c r="O822" i="21"/>
  <c r="M822" i="21"/>
  <c r="Q822" i="21"/>
  <c r="K822" i="21"/>
  <c r="N823" i="21"/>
  <c r="H824" i="21"/>
  <c r="I823" i="21"/>
  <c r="L823" i="21"/>
  <c r="J823" i="21"/>
  <c r="P823" i="21"/>
  <c r="F825" i="21"/>
  <c r="D826" i="21"/>
  <c r="E825" i="21"/>
  <c r="J824" i="21"/>
  <c r="I824" i="21"/>
  <c r="L824" i="21"/>
  <c r="H825" i="21"/>
  <c r="N824" i="21"/>
  <c r="P824" i="21"/>
  <c r="Q823" i="21"/>
  <c r="M823" i="21"/>
  <c r="O823" i="21"/>
  <c r="K823" i="21"/>
  <c r="D827" i="21"/>
  <c r="F826" i="21"/>
  <c r="E826" i="21"/>
  <c r="K824" i="21"/>
  <c r="O824" i="21"/>
  <c r="Q824" i="21"/>
  <c r="M824" i="21"/>
  <c r="I825" i="21"/>
  <c r="L825" i="21"/>
  <c r="H826" i="21"/>
  <c r="N825" i="21"/>
  <c r="P825" i="21"/>
  <c r="J825" i="21"/>
  <c r="E827" i="21"/>
  <c r="D828" i="21"/>
  <c r="F827" i="21"/>
  <c r="O825" i="21"/>
  <c r="M825" i="21"/>
  <c r="K825" i="21"/>
  <c r="Q825" i="21"/>
  <c r="J826" i="21"/>
  <c r="H827" i="21"/>
  <c r="N826" i="21"/>
  <c r="I826" i="21"/>
  <c r="L826" i="21"/>
  <c r="P826" i="21"/>
  <c r="D829" i="21"/>
  <c r="F828" i="21"/>
  <c r="E828" i="21"/>
  <c r="P827" i="21"/>
  <c r="I827" i="21"/>
  <c r="J827" i="21"/>
  <c r="L827" i="21"/>
  <c r="H828" i="21"/>
  <c r="N827" i="21"/>
  <c r="O826" i="21"/>
  <c r="M826" i="21"/>
  <c r="Q826" i="21"/>
  <c r="K826" i="21"/>
  <c r="F829" i="21"/>
  <c r="E829" i="21"/>
  <c r="D830" i="21"/>
  <c r="O827" i="21"/>
  <c r="Q827" i="21"/>
  <c r="M827" i="21"/>
  <c r="K827" i="21"/>
  <c r="I828" i="21"/>
  <c r="N828" i="21"/>
  <c r="J828" i="21"/>
  <c r="P828" i="21"/>
  <c r="H829" i="21"/>
  <c r="L828" i="21"/>
  <c r="F830" i="21"/>
  <c r="D831" i="21"/>
  <c r="E830" i="21"/>
  <c r="Q828" i="21"/>
  <c r="O828" i="21"/>
  <c r="M828" i="21"/>
  <c r="K828" i="21"/>
  <c r="H830" i="21"/>
  <c r="P829" i="21"/>
  <c r="J829" i="21"/>
  <c r="N829" i="21"/>
  <c r="I829" i="21"/>
  <c r="L829" i="21"/>
  <c r="F831" i="21"/>
  <c r="D832" i="21"/>
  <c r="E831" i="21"/>
  <c r="J830" i="21"/>
  <c r="P830" i="21"/>
  <c r="H831" i="21"/>
  <c r="L830" i="21"/>
  <c r="I830" i="21"/>
  <c r="N830" i="21"/>
  <c r="K829" i="21"/>
  <c r="Q829" i="21"/>
  <c r="O829" i="21"/>
  <c r="M829" i="21"/>
  <c r="D833" i="21"/>
  <c r="F832" i="21"/>
  <c r="E832" i="21"/>
  <c r="P831" i="21"/>
  <c r="H832" i="21"/>
  <c r="I831" i="21"/>
  <c r="J831" i="21"/>
  <c r="N831" i="21"/>
  <c r="L831" i="21"/>
  <c r="Q830" i="21"/>
  <c r="M830" i="21"/>
  <c r="K830" i="21"/>
  <c r="O830" i="21"/>
  <c r="D834" i="21"/>
  <c r="F833" i="21"/>
  <c r="E833" i="21"/>
  <c r="L832" i="21"/>
  <c r="I832" i="21"/>
  <c r="N832" i="21"/>
  <c r="P832" i="21"/>
  <c r="J832" i="21"/>
  <c r="H833" i="21"/>
  <c r="K831" i="21"/>
  <c r="Q831" i="21"/>
  <c r="M831" i="21"/>
  <c r="O831" i="21"/>
  <c r="E834" i="21"/>
  <c r="F834" i="21"/>
  <c r="D835" i="21"/>
  <c r="K832" i="21"/>
  <c r="O832" i="21"/>
  <c r="M832" i="21"/>
  <c r="Q832" i="21"/>
  <c r="P833" i="21"/>
  <c r="J833" i="21"/>
  <c r="H834" i="21"/>
  <c r="N833" i="21"/>
  <c r="L833" i="21"/>
  <c r="I833" i="21"/>
  <c r="F835" i="21"/>
  <c r="D836" i="21"/>
  <c r="E835" i="21"/>
  <c r="J834" i="21"/>
  <c r="N834" i="21"/>
  <c r="L834" i="21"/>
  <c r="H835" i="21"/>
  <c r="I834" i="21"/>
  <c r="P834" i="21"/>
  <c r="K833" i="21"/>
  <c r="M833" i="21"/>
  <c r="Q833" i="21"/>
  <c r="O833" i="21"/>
  <c r="F836" i="21"/>
  <c r="E836" i="21"/>
  <c r="D837" i="21"/>
  <c r="L835" i="21"/>
  <c r="P835" i="21"/>
  <c r="I835" i="21"/>
  <c r="J835" i="21"/>
  <c r="N835" i="21"/>
  <c r="H836" i="21"/>
  <c r="M834" i="21"/>
  <c r="K834" i="21"/>
  <c r="Q834" i="21"/>
  <c r="O834" i="21"/>
  <c r="D838" i="21"/>
  <c r="F837" i="21"/>
  <c r="E837" i="21"/>
  <c r="O835" i="21"/>
  <c r="K835" i="21"/>
  <c r="M835" i="21"/>
  <c r="Q835" i="21"/>
  <c r="H837" i="21"/>
  <c r="L836" i="21"/>
  <c r="N836" i="21"/>
  <c r="I836" i="21"/>
  <c r="J836" i="21"/>
  <c r="P836" i="21"/>
  <c r="E838" i="21"/>
  <c r="D839" i="21"/>
  <c r="F838" i="21"/>
  <c r="P837" i="21"/>
  <c r="L837" i="21"/>
  <c r="N837" i="21"/>
  <c r="J837" i="21"/>
  <c r="H838" i="21"/>
  <c r="I837" i="21"/>
  <c r="Q836" i="21"/>
  <c r="M836" i="21"/>
  <c r="O836" i="21"/>
  <c r="K836" i="21"/>
  <c r="F839" i="21"/>
  <c r="E839" i="21"/>
  <c r="D840" i="21"/>
  <c r="J838" i="21"/>
  <c r="P838" i="21"/>
  <c r="H839" i="21"/>
  <c r="I838" i="21"/>
  <c r="L838" i="21"/>
  <c r="N838" i="21"/>
  <c r="K837" i="21"/>
  <c r="Q837" i="21"/>
  <c r="O837" i="21"/>
  <c r="M837" i="21"/>
  <c r="E840" i="21"/>
  <c r="F840" i="21"/>
  <c r="D841" i="21"/>
  <c r="L839" i="21"/>
  <c r="J839" i="21"/>
  <c r="H840" i="21"/>
  <c r="N839" i="21"/>
  <c r="P839" i="21"/>
  <c r="I839" i="21"/>
  <c r="K838" i="21"/>
  <c r="Q838" i="21"/>
  <c r="M838" i="21"/>
  <c r="O838" i="21"/>
  <c r="F841" i="21"/>
  <c r="E841" i="21"/>
  <c r="D842" i="21"/>
  <c r="L840" i="21"/>
  <c r="I840" i="21"/>
  <c r="P840" i="21"/>
  <c r="H841" i="21"/>
  <c r="N840" i="21"/>
  <c r="J840" i="21"/>
  <c r="O839" i="21"/>
  <c r="Q839" i="21"/>
  <c r="K839" i="21"/>
  <c r="M839" i="21"/>
  <c r="F842" i="21"/>
  <c r="D843" i="21"/>
  <c r="E842" i="21"/>
  <c r="Q840" i="21"/>
  <c r="M840" i="21"/>
  <c r="O840" i="21"/>
  <c r="K840" i="21"/>
  <c r="L841" i="21"/>
  <c r="H842" i="21"/>
  <c r="I841" i="21"/>
  <c r="J841" i="21"/>
  <c r="P841" i="21"/>
  <c r="N841" i="21"/>
  <c r="E843" i="21"/>
  <c r="D844" i="21"/>
  <c r="F843" i="21"/>
  <c r="N842" i="21"/>
  <c r="J842" i="21"/>
  <c r="P842" i="21"/>
  <c r="H843" i="21"/>
  <c r="I842" i="21"/>
  <c r="L842" i="21"/>
  <c r="Q841" i="21"/>
  <c r="M841" i="21"/>
  <c r="O841" i="21"/>
  <c r="K841" i="21"/>
  <c r="F844" i="21"/>
  <c r="D845" i="21"/>
  <c r="E844" i="21"/>
  <c r="N843" i="21"/>
  <c r="L843" i="21"/>
  <c r="J843" i="21"/>
  <c r="P843" i="21"/>
  <c r="I843" i="21"/>
  <c r="H844" i="21"/>
  <c r="Q842" i="21"/>
  <c r="O842" i="21"/>
  <c r="K842" i="21"/>
  <c r="M842" i="21"/>
  <c r="E845" i="21"/>
  <c r="F845" i="21"/>
  <c r="D846" i="21"/>
  <c r="K843" i="21"/>
  <c r="Q843" i="21"/>
  <c r="M843" i="21"/>
  <c r="O843" i="21"/>
  <c r="L844" i="21"/>
  <c r="H845" i="21"/>
  <c r="P844" i="21"/>
  <c r="I844" i="21"/>
  <c r="J844" i="21"/>
  <c r="N844" i="21"/>
  <c r="D847" i="21"/>
  <c r="E846" i="21"/>
  <c r="F846" i="21"/>
  <c r="N845" i="21"/>
  <c r="I845" i="21"/>
  <c r="H846" i="21"/>
  <c r="P845" i="21"/>
  <c r="L845" i="21"/>
  <c r="J845" i="21"/>
  <c r="M844" i="21"/>
  <c r="K844" i="21"/>
  <c r="O844" i="21"/>
  <c r="Q844" i="21"/>
  <c r="E847" i="21"/>
  <c r="D848" i="21"/>
  <c r="F847" i="21"/>
  <c r="K845" i="21"/>
  <c r="M845" i="21"/>
  <c r="O845" i="21"/>
  <c r="Q845" i="21"/>
  <c r="N846" i="21"/>
  <c r="H847" i="21"/>
  <c r="L846" i="21"/>
  <c r="J846" i="21"/>
  <c r="I846" i="21"/>
  <c r="P846" i="21"/>
  <c r="E848" i="21"/>
  <c r="D849" i="21"/>
  <c r="F848" i="21"/>
  <c r="L847" i="21"/>
  <c r="H848" i="21"/>
  <c r="J847" i="21"/>
  <c r="P847" i="21"/>
  <c r="N847" i="21"/>
  <c r="I847" i="21"/>
  <c r="Q846" i="21"/>
  <c r="K846" i="21"/>
  <c r="O846" i="21"/>
  <c r="M846" i="21"/>
  <c r="E849" i="21"/>
  <c r="D850" i="21"/>
  <c r="F849" i="21"/>
  <c r="P848" i="21"/>
  <c r="N848" i="21"/>
  <c r="H849" i="21"/>
  <c r="L848" i="21"/>
  <c r="I848" i="21"/>
  <c r="J848" i="21"/>
  <c r="K847" i="21"/>
  <c r="Q847" i="21"/>
  <c r="O847" i="21"/>
  <c r="M847" i="21"/>
  <c r="F850" i="21"/>
  <c r="E850" i="21"/>
  <c r="D851" i="21"/>
  <c r="I849" i="21"/>
  <c r="L849" i="21"/>
  <c r="H850" i="21"/>
  <c r="N849" i="21"/>
  <c r="P849" i="21"/>
  <c r="J849" i="21"/>
  <c r="Q848" i="21"/>
  <c r="M848" i="21"/>
  <c r="K848" i="21"/>
  <c r="O848" i="21"/>
  <c r="E851" i="21"/>
  <c r="F851" i="21"/>
  <c r="D852" i="21"/>
  <c r="M849" i="21"/>
  <c r="K849" i="21"/>
  <c r="Q849" i="21"/>
  <c r="O849" i="21"/>
  <c r="H851" i="21"/>
  <c r="N850" i="21"/>
  <c r="L850" i="21"/>
  <c r="P850" i="21"/>
  <c r="I850" i="21"/>
  <c r="J850" i="21"/>
  <c r="E852" i="21"/>
  <c r="D853" i="21"/>
  <c r="F852" i="21"/>
  <c r="L851" i="21"/>
  <c r="H852" i="21"/>
  <c r="I851" i="21"/>
  <c r="J851" i="21"/>
  <c r="N851" i="21"/>
  <c r="P851" i="21"/>
  <c r="M850" i="21"/>
  <c r="O850" i="21"/>
  <c r="K850" i="21"/>
  <c r="Q850" i="21"/>
  <c r="D854" i="21"/>
  <c r="E853" i="21"/>
  <c r="F853" i="21"/>
  <c r="I852" i="21"/>
  <c r="N852" i="21"/>
  <c r="P852" i="21"/>
  <c r="L852" i="21"/>
  <c r="J852" i="21"/>
  <c r="H853" i="21"/>
  <c r="M851" i="21"/>
  <c r="Q851" i="21"/>
  <c r="K851" i="21"/>
  <c r="O851" i="21"/>
  <c r="E854" i="21"/>
  <c r="D855" i="21"/>
  <c r="F854" i="21"/>
  <c r="K852" i="21"/>
  <c r="Q852" i="21"/>
  <c r="M852" i="21"/>
  <c r="O852" i="21"/>
  <c r="P853" i="21"/>
  <c r="I853" i="21"/>
  <c r="N853" i="21"/>
  <c r="J853" i="21"/>
  <c r="H854" i="21"/>
  <c r="L853" i="21"/>
  <c r="E855" i="21"/>
  <c r="D856" i="21"/>
  <c r="F855" i="21"/>
  <c r="M853" i="21"/>
  <c r="Q853" i="21"/>
  <c r="O853" i="21"/>
  <c r="K853" i="21"/>
  <c r="P854" i="21"/>
  <c r="I854" i="21"/>
  <c r="N854" i="21"/>
  <c r="H855" i="21"/>
  <c r="J854" i="21"/>
  <c r="L854" i="21"/>
  <c r="D857" i="21"/>
  <c r="E856" i="21"/>
  <c r="F856" i="21"/>
  <c r="O854" i="21"/>
  <c r="Q854" i="21"/>
  <c r="M854" i="21"/>
  <c r="K854" i="21"/>
  <c r="L855" i="21"/>
  <c r="H856" i="21"/>
  <c r="P855" i="21"/>
  <c r="I855" i="21"/>
  <c r="J855" i="21"/>
  <c r="N855" i="21"/>
  <c r="F857" i="21"/>
  <c r="E857" i="21"/>
  <c r="D858" i="21"/>
  <c r="I856" i="21"/>
  <c r="L856" i="21"/>
  <c r="P856" i="21"/>
  <c r="J856" i="21"/>
  <c r="N856" i="21"/>
  <c r="H857" i="21"/>
  <c r="Q855" i="21"/>
  <c r="M855" i="21"/>
  <c r="K855" i="21"/>
  <c r="O855" i="21"/>
  <c r="D859" i="21"/>
  <c r="F858" i="21"/>
  <c r="E858" i="21"/>
  <c r="K856" i="21"/>
  <c r="M856" i="21"/>
  <c r="Q856" i="21"/>
  <c r="O856" i="21"/>
  <c r="P857" i="21"/>
  <c r="H858" i="21"/>
  <c r="I857" i="21"/>
  <c r="N857" i="21"/>
  <c r="J857" i="21"/>
  <c r="L857" i="21"/>
  <c r="F859" i="21"/>
  <c r="D860" i="21"/>
  <c r="E859" i="21"/>
  <c r="P858" i="21"/>
  <c r="J858" i="21"/>
  <c r="L858" i="21"/>
  <c r="N858" i="21"/>
  <c r="H859" i="21"/>
  <c r="I858" i="21"/>
  <c r="K857" i="21"/>
  <c r="Q857" i="21"/>
  <c r="M857" i="21"/>
  <c r="O857" i="21"/>
  <c r="D861" i="21"/>
  <c r="E860" i="21"/>
  <c r="F860" i="21"/>
  <c r="I859" i="21"/>
  <c r="L859" i="21"/>
  <c r="J859" i="21"/>
  <c r="N859" i="21"/>
  <c r="P859" i="21"/>
  <c r="H860" i="21"/>
  <c r="Q858" i="21"/>
  <c r="M858" i="21"/>
  <c r="K858" i="21"/>
  <c r="O858" i="21"/>
  <c r="D862" i="21"/>
  <c r="E861" i="21"/>
  <c r="F861" i="21"/>
  <c r="Q859" i="21"/>
  <c r="M859" i="21"/>
  <c r="O859" i="21"/>
  <c r="K859" i="21"/>
  <c r="N860" i="21"/>
  <c r="H861" i="21"/>
  <c r="L860" i="21"/>
  <c r="P860" i="21"/>
  <c r="J860" i="21"/>
  <c r="I860" i="21"/>
  <c r="D863" i="21"/>
  <c r="F862" i="21"/>
  <c r="E862" i="21"/>
  <c r="H862" i="21"/>
  <c r="P861" i="21"/>
  <c r="N861" i="21"/>
  <c r="L861" i="21"/>
  <c r="J861" i="21"/>
  <c r="I861" i="21"/>
  <c r="K860" i="21"/>
  <c r="O860" i="21"/>
  <c r="M860" i="21"/>
  <c r="Q860" i="21"/>
  <c r="E863" i="21"/>
  <c r="D864" i="21"/>
  <c r="F863" i="21"/>
  <c r="P862" i="21"/>
  <c r="N862" i="21"/>
  <c r="J862" i="21"/>
  <c r="L862" i="21"/>
  <c r="I862" i="21"/>
  <c r="H863" i="21"/>
  <c r="Q861" i="21"/>
  <c r="M861" i="21"/>
  <c r="O861" i="21"/>
  <c r="K861" i="21"/>
  <c r="F864" i="21"/>
  <c r="E864" i="21"/>
  <c r="D865" i="21"/>
  <c r="M862" i="21"/>
  <c r="K862" i="21"/>
  <c r="O862" i="21"/>
  <c r="Q862" i="21"/>
  <c r="N863" i="21"/>
  <c r="J863" i="21"/>
  <c r="L863" i="21"/>
  <c r="H864" i="21"/>
  <c r="P863" i="21"/>
  <c r="I863" i="21"/>
  <c r="F865" i="21"/>
  <c r="D866" i="21"/>
  <c r="E865" i="21"/>
  <c r="I864" i="21"/>
  <c r="N864" i="21"/>
  <c r="J864" i="21"/>
  <c r="P864" i="21"/>
  <c r="H865" i="21"/>
  <c r="L864" i="21"/>
  <c r="Q863" i="21"/>
  <c r="O863" i="21"/>
  <c r="M863" i="21"/>
  <c r="K863" i="21"/>
  <c r="E866" i="21"/>
  <c r="F866" i="21"/>
  <c r="D867" i="21"/>
  <c r="O864" i="21"/>
  <c r="M864" i="21"/>
  <c r="K864" i="21"/>
  <c r="Q864" i="21"/>
  <c r="I865" i="21"/>
  <c r="H866" i="21"/>
  <c r="N865" i="21"/>
  <c r="P865" i="21"/>
  <c r="J865" i="21"/>
  <c r="L865" i="21"/>
  <c r="D868" i="21"/>
  <c r="E867" i="21"/>
  <c r="F867" i="21"/>
  <c r="O865" i="21"/>
  <c r="M865" i="21"/>
  <c r="K865" i="21"/>
  <c r="Q865" i="21"/>
  <c r="I866" i="21"/>
  <c r="H867" i="21"/>
  <c r="P866" i="21"/>
  <c r="N866" i="21"/>
  <c r="J866" i="21"/>
  <c r="L866" i="21"/>
  <c r="D869" i="21"/>
  <c r="F868" i="21"/>
  <c r="E868" i="21"/>
  <c r="M866" i="21"/>
  <c r="O866" i="21"/>
  <c r="K866" i="21"/>
  <c r="Q866" i="21"/>
  <c r="L867" i="21"/>
  <c r="N867" i="21"/>
  <c r="H868" i="21"/>
  <c r="P867" i="21"/>
  <c r="I867" i="21"/>
  <c r="J867" i="21"/>
  <c r="D870" i="21"/>
  <c r="F869" i="21"/>
  <c r="E869" i="21"/>
  <c r="L868" i="21"/>
  <c r="H869" i="21"/>
  <c r="P868" i="21"/>
  <c r="N868" i="21"/>
  <c r="J868" i="21"/>
  <c r="I868" i="21"/>
  <c r="M867" i="21"/>
  <c r="Q867" i="21"/>
  <c r="O867" i="21"/>
  <c r="K867" i="21"/>
  <c r="E870" i="21"/>
  <c r="D871" i="21"/>
  <c r="F870" i="21"/>
  <c r="H870" i="21"/>
  <c r="P869" i="21"/>
  <c r="L869" i="21"/>
  <c r="N869" i="21"/>
  <c r="J869" i="21"/>
  <c r="I869" i="21"/>
  <c r="Q868" i="21"/>
  <c r="M868" i="21"/>
  <c r="O868" i="21"/>
  <c r="K868" i="21"/>
  <c r="E871" i="21"/>
  <c r="D872" i="21"/>
  <c r="F871" i="21"/>
  <c r="I870" i="21"/>
  <c r="J870" i="21"/>
  <c r="L870" i="21"/>
  <c r="H871" i="21"/>
  <c r="P870" i="21"/>
  <c r="N870" i="21"/>
  <c r="O869" i="21"/>
  <c r="Q869" i="21"/>
  <c r="K869" i="21"/>
  <c r="M869" i="21"/>
  <c r="D873" i="21"/>
  <c r="F872" i="21"/>
  <c r="E872" i="21"/>
  <c r="K870" i="21"/>
  <c r="Q870" i="21"/>
  <c r="O870" i="21"/>
  <c r="M870" i="21"/>
  <c r="H872" i="21"/>
  <c r="P871" i="21"/>
  <c r="I871" i="21"/>
  <c r="J871" i="21"/>
  <c r="N871" i="21"/>
  <c r="L871" i="21"/>
  <c r="E873" i="21"/>
  <c r="F873" i="21"/>
  <c r="D874" i="21"/>
  <c r="J872" i="21"/>
  <c r="P872" i="21"/>
  <c r="N872" i="21"/>
  <c r="L872" i="21"/>
  <c r="H873" i="21"/>
  <c r="I872" i="21"/>
  <c r="K871" i="21"/>
  <c r="M871" i="21"/>
  <c r="Q871" i="21"/>
  <c r="O871" i="21"/>
  <c r="D875" i="21"/>
  <c r="E874" i="21"/>
  <c r="F874" i="21"/>
  <c r="N873" i="21"/>
  <c r="P873" i="21"/>
  <c r="I873" i="21"/>
  <c r="H874" i="21"/>
  <c r="L873" i="21"/>
  <c r="J873" i="21"/>
  <c r="M872" i="21"/>
  <c r="O872" i="21"/>
  <c r="Q872" i="21"/>
  <c r="K872" i="21"/>
  <c r="D876" i="21"/>
  <c r="F875" i="21"/>
  <c r="E875" i="21"/>
  <c r="K873" i="21"/>
  <c r="M873" i="21"/>
  <c r="O873" i="21"/>
  <c r="Q873" i="21"/>
  <c r="I874" i="21"/>
  <c r="L874" i="21"/>
  <c r="N874" i="21"/>
  <c r="P874" i="21"/>
  <c r="H875" i="21"/>
  <c r="J874" i="21"/>
  <c r="D877" i="21"/>
  <c r="E876" i="21"/>
  <c r="F876" i="21"/>
  <c r="Q874" i="21"/>
  <c r="K874" i="21"/>
  <c r="M874" i="21"/>
  <c r="O874" i="21"/>
  <c r="J875" i="21"/>
  <c r="L875" i="21"/>
  <c r="H876" i="21"/>
  <c r="P875" i="21"/>
  <c r="N875" i="21"/>
  <c r="I875" i="21"/>
  <c r="E877" i="21"/>
  <c r="D878" i="21"/>
  <c r="F877" i="21"/>
  <c r="H877" i="21"/>
  <c r="I876" i="21"/>
  <c r="J876" i="21"/>
  <c r="L876" i="21"/>
  <c r="P876" i="21"/>
  <c r="N876" i="21"/>
  <c r="Q875" i="21"/>
  <c r="M875" i="21"/>
  <c r="O875" i="21"/>
  <c r="K875" i="21"/>
  <c r="D879" i="21"/>
  <c r="F878" i="21"/>
  <c r="E878" i="21"/>
  <c r="J877" i="21"/>
  <c r="N877" i="21"/>
  <c r="H878" i="21"/>
  <c r="P877" i="21"/>
  <c r="I877" i="21"/>
  <c r="L877" i="21"/>
  <c r="Q876" i="21"/>
  <c r="O876" i="21"/>
  <c r="M876" i="21"/>
  <c r="K876" i="21"/>
  <c r="D880" i="21"/>
  <c r="F879" i="21"/>
  <c r="E879" i="21"/>
  <c r="P878" i="21"/>
  <c r="N878" i="21"/>
  <c r="J878" i="21"/>
  <c r="H879" i="21"/>
  <c r="L878" i="21"/>
  <c r="I878" i="21"/>
  <c r="O877" i="21"/>
  <c r="Q877" i="21"/>
  <c r="M877" i="21"/>
  <c r="K877" i="21"/>
  <c r="F880" i="21"/>
  <c r="E880" i="21"/>
  <c r="D881" i="21"/>
  <c r="P879" i="21"/>
  <c r="L879" i="21"/>
  <c r="J879" i="21"/>
  <c r="I879" i="21"/>
  <c r="H880" i="21"/>
  <c r="N879" i="21"/>
  <c r="Q878" i="21"/>
  <c r="O878" i="21"/>
  <c r="M878" i="21"/>
  <c r="K878" i="21"/>
  <c r="F881" i="21"/>
  <c r="E881" i="21"/>
  <c r="D882" i="21"/>
  <c r="Q879" i="21"/>
  <c r="O879" i="21"/>
  <c r="K879" i="21"/>
  <c r="M879" i="21"/>
  <c r="L880" i="21"/>
  <c r="H881" i="21"/>
  <c r="I880" i="21"/>
  <c r="P880" i="21"/>
  <c r="J880" i="21"/>
  <c r="N880" i="21"/>
  <c r="F882" i="21"/>
  <c r="D883" i="21"/>
  <c r="E882" i="21"/>
  <c r="N881" i="21"/>
  <c r="H882" i="21"/>
  <c r="P881" i="21"/>
  <c r="L881" i="21"/>
  <c r="J881" i="21"/>
  <c r="I881" i="21"/>
  <c r="Q880" i="21"/>
  <c r="M880" i="21"/>
  <c r="O880" i="21"/>
  <c r="K880" i="21"/>
  <c r="E883" i="21"/>
  <c r="D884" i="21"/>
  <c r="F883" i="21"/>
  <c r="H883" i="21"/>
  <c r="I882" i="21"/>
  <c r="N882" i="21"/>
  <c r="J882" i="21"/>
  <c r="L882" i="21"/>
  <c r="P882" i="21"/>
  <c r="K881" i="21"/>
  <c r="O881" i="21"/>
  <c r="Q881" i="21"/>
  <c r="M881" i="21"/>
  <c r="D885" i="21"/>
  <c r="E884" i="21"/>
  <c r="F884" i="21"/>
  <c r="J883" i="21"/>
  <c r="L883" i="21"/>
  <c r="H884" i="21"/>
  <c r="P883" i="21"/>
  <c r="N883" i="21"/>
  <c r="I883" i="21"/>
  <c r="K882" i="21"/>
  <c r="O882" i="21"/>
  <c r="M882" i="21"/>
  <c r="Q882" i="21"/>
  <c r="D886" i="21"/>
  <c r="F885" i="21"/>
  <c r="E885" i="21"/>
  <c r="I884" i="21"/>
  <c r="L884" i="21"/>
  <c r="N884" i="21"/>
  <c r="H885" i="21"/>
  <c r="J884" i="21"/>
  <c r="P884" i="21"/>
  <c r="K883" i="21"/>
  <c r="O883" i="21"/>
  <c r="Q883" i="21"/>
  <c r="M883" i="21"/>
  <c r="D887" i="21"/>
  <c r="F886" i="21"/>
  <c r="E886" i="21"/>
  <c r="K884" i="21"/>
  <c r="M884" i="21"/>
  <c r="O884" i="21"/>
  <c r="Q884" i="21"/>
  <c r="L885" i="21"/>
  <c r="N885" i="21"/>
  <c r="I885" i="21"/>
  <c r="J885" i="21"/>
  <c r="H886" i="21"/>
  <c r="P885" i="21"/>
  <c r="F887" i="21"/>
  <c r="E887" i="21"/>
  <c r="D888" i="21"/>
  <c r="O885" i="21"/>
  <c r="Q885" i="21"/>
  <c r="K885" i="21"/>
  <c r="M885" i="21"/>
  <c r="N886" i="21"/>
  <c r="I886" i="21"/>
  <c r="P886" i="21"/>
  <c r="H887" i="21"/>
  <c r="L886" i="21"/>
  <c r="J886" i="21"/>
  <c r="F888" i="21"/>
  <c r="D889" i="21"/>
  <c r="E888" i="21"/>
  <c r="O886" i="21"/>
  <c r="K886" i="21"/>
  <c r="Q886" i="21"/>
  <c r="M886" i="21"/>
  <c r="P887" i="21"/>
  <c r="N887" i="21"/>
  <c r="L887" i="21"/>
  <c r="J887" i="21"/>
  <c r="I887" i="21"/>
  <c r="H888" i="21"/>
  <c r="E889" i="21"/>
  <c r="D890" i="21"/>
  <c r="F889" i="21"/>
  <c r="K887" i="21"/>
  <c r="M887" i="21"/>
  <c r="Q887" i="21"/>
  <c r="O887" i="21"/>
  <c r="N888" i="21"/>
  <c r="L888" i="21"/>
  <c r="H889" i="21"/>
  <c r="P888" i="21"/>
  <c r="J888" i="21"/>
  <c r="I888" i="21"/>
  <c r="D891" i="21"/>
  <c r="F890" i="21"/>
  <c r="E890" i="21"/>
  <c r="N889" i="21"/>
  <c r="H890" i="21"/>
  <c r="I889" i="21"/>
  <c r="L889" i="21"/>
  <c r="J889" i="21"/>
  <c r="P889" i="21"/>
  <c r="K888" i="21"/>
  <c r="M888" i="21"/>
  <c r="Q888" i="21"/>
  <c r="O888" i="21"/>
  <c r="E891" i="21"/>
  <c r="D892" i="21"/>
  <c r="F891" i="21"/>
  <c r="N890" i="21"/>
  <c r="L890" i="21"/>
  <c r="I890" i="21"/>
  <c r="P890" i="21"/>
  <c r="J890" i="21"/>
  <c r="H891" i="21"/>
  <c r="Q889" i="21"/>
  <c r="K889" i="21"/>
  <c r="O889" i="21"/>
  <c r="M889" i="21"/>
  <c r="F892" i="21"/>
  <c r="D893" i="21"/>
  <c r="E892" i="21"/>
  <c r="K890" i="21"/>
  <c r="O890" i="21"/>
  <c r="M890" i="21"/>
  <c r="Q890" i="21"/>
  <c r="J891" i="21"/>
  <c r="H892" i="21"/>
  <c r="P891" i="21"/>
  <c r="I891" i="21"/>
  <c r="L891" i="21"/>
  <c r="N891" i="21"/>
  <c r="E893" i="21"/>
  <c r="D894" i="21"/>
  <c r="F893" i="21"/>
  <c r="I892" i="21"/>
  <c r="N892" i="21"/>
  <c r="J892" i="21"/>
  <c r="P892" i="21"/>
  <c r="L892" i="21"/>
  <c r="H893" i="21"/>
  <c r="Q891" i="21"/>
  <c r="K891" i="21"/>
  <c r="M891" i="21"/>
  <c r="O891" i="21"/>
  <c r="E894" i="21"/>
  <c r="F894" i="21"/>
  <c r="D895" i="21"/>
  <c r="O892" i="21"/>
  <c r="K892" i="21"/>
  <c r="M892" i="21"/>
  <c r="Q892" i="21"/>
  <c r="J893" i="21"/>
  <c r="H894" i="21"/>
  <c r="I893" i="21"/>
  <c r="L893" i="21"/>
  <c r="P893" i="21"/>
  <c r="N893" i="21"/>
  <c r="E895" i="21"/>
  <c r="D896" i="21"/>
  <c r="F895" i="21"/>
  <c r="J894" i="21"/>
  <c r="I894" i="21"/>
  <c r="N894" i="21"/>
  <c r="L894" i="21"/>
  <c r="P894" i="21"/>
  <c r="H895" i="21"/>
  <c r="Q893" i="21"/>
  <c r="K893" i="21"/>
  <c r="M893" i="21"/>
  <c r="O893" i="21"/>
  <c r="F896" i="21"/>
  <c r="D897" i="21"/>
  <c r="E896" i="21"/>
  <c r="O894" i="21"/>
  <c r="K894" i="21"/>
  <c r="Q894" i="21"/>
  <c r="M894" i="21"/>
  <c r="H896" i="21"/>
  <c r="P895" i="21"/>
  <c r="L895" i="21"/>
  <c r="I895" i="21"/>
  <c r="J895" i="21"/>
  <c r="N895" i="21"/>
  <c r="D898" i="21"/>
  <c r="E897" i="21"/>
  <c r="F897" i="21"/>
  <c r="J896" i="21"/>
  <c r="I896" i="21"/>
  <c r="N896" i="21"/>
  <c r="H897" i="21"/>
  <c r="L896" i="21"/>
  <c r="P896" i="21"/>
  <c r="K895" i="21"/>
  <c r="Q895" i="21"/>
  <c r="M895" i="21"/>
  <c r="O895" i="21"/>
  <c r="E898" i="21"/>
  <c r="D899" i="21"/>
  <c r="F898" i="21"/>
  <c r="K896" i="21"/>
  <c r="Q896" i="21"/>
  <c r="M896" i="21"/>
  <c r="O896" i="21"/>
  <c r="J897" i="21"/>
  <c r="L897" i="21"/>
  <c r="H898" i="21"/>
  <c r="I897" i="21"/>
  <c r="N897" i="21"/>
  <c r="P897" i="21"/>
  <c r="E899" i="21"/>
  <c r="F899" i="21"/>
  <c r="D900" i="21"/>
  <c r="I898" i="21"/>
  <c r="N898" i="21"/>
  <c r="H899" i="21"/>
  <c r="L898" i="21"/>
  <c r="P898" i="21"/>
  <c r="J898" i="21"/>
  <c r="K897" i="21"/>
  <c r="Q897" i="21"/>
  <c r="O897" i="21"/>
  <c r="M897" i="21"/>
  <c r="F900" i="21"/>
  <c r="D901" i="21"/>
  <c r="E900" i="21"/>
  <c r="M898" i="21"/>
  <c r="O898" i="21"/>
  <c r="K898" i="21"/>
  <c r="Q898" i="21"/>
  <c r="J899" i="21"/>
  <c r="P899" i="21"/>
  <c r="N899" i="21"/>
  <c r="H900" i="21"/>
  <c r="L899" i="21"/>
  <c r="I899" i="21"/>
  <c r="E901" i="21"/>
  <c r="F901" i="21"/>
  <c r="D902" i="21"/>
  <c r="P900" i="21"/>
  <c r="I900" i="21"/>
  <c r="H901" i="21"/>
  <c r="J900" i="21"/>
  <c r="L900" i="21"/>
  <c r="N900" i="21"/>
  <c r="M899" i="21"/>
  <c r="O899" i="21"/>
  <c r="K899" i="21"/>
  <c r="Q899" i="21"/>
  <c r="E902" i="21"/>
  <c r="F902" i="21"/>
  <c r="D903" i="21"/>
  <c r="M900" i="21"/>
  <c r="O900" i="21"/>
  <c r="K900" i="21"/>
  <c r="Q900" i="21"/>
  <c r="H902" i="21"/>
  <c r="I901" i="21"/>
  <c r="J901" i="21"/>
  <c r="L901" i="21"/>
  <c r="N901" i="21"/>
  <c r="P901" i="21"/>
  <c r="D904" i="21"/>
  <c r="F903" i="21"/>
  <c r="E903" i="21"/>
  <c r="L902" i="21"/>
  <c r="J902" i="21"/>
  <c r="H903" i="21"/>
  <c r="N902" i="21"/>
  <c r="P902" i="21"/>
  <c r="I902" i="21"/>
  <c r="Q901" i="21"/>
  <c r="M901" i="21"/>
  <c r="O901" i="21"/>
  <c r="K901" i="21"/>
  <c r="F904" i="21"/>
  <c r="E904" i="21"/>
  <c r="D905" i="21"/>
  <c r="P903" i="21"/>
  <c r="H904" i="21"/>
  <c r="J903" i="21"/>
  <c r="N903" i="21"/>
  <c r="L903" i="21"/>
  <c r="I903" i="21"/>
  <c r="K902" i="21"/>
  <c r="M902" i="21"/>
  <c r="O902" i="21"/>
  <c r="Q902" i="21"/>
  <c r="D906" i="21"/>
  <c r="F905" i="21"/>
  <c r="E905" i="21"/>
  <c r="P904" i="21"/>
  <c r="L904" i="21"/>
  <c r="N904" i="21"/>
  <c r="H905" i="21"/>
  <c r="I904" i="21"/>
  <c r="J904" i="21"/>
  <c r="O903" i="21"/>
  <c r="K903" i="21"/>
  <c r="M903" i="21"/>
  <c r="Q903" i="21"/>
  <c r="F906" i="21"/>
  <c r="E906" i="21"/>
  <c r="D907" i="21"/>
  <c r="J905" i="21"/>
  <c r="N905" i="21"/>
  <c r="L905" i="21"/>
  <c r="H906" i="21"/>
  <c r="I905" i="21"/>
  <c r="P905" i="21"/>
  <c r="K904" i="21"/>
  <c r="M904" i="21"/>
  <c r="O904" i="21"/>
  <c r="Q904" i="21"/>
  <c r="D908" i="21"/>
  <c r="F907" i="21"/>
  <c r="E907" i="21"/>
  <c r="L906" i="21"/>
  <c r="P906" i="21"/>
  <c r="N906" i="21"/>
  <c r="J906" i="21"/>
  <c r="I906" i="21"/>
  <c r="H907" i="21"/>
  <c r="K905" i="21"/>
  <c r="Q905" i="21"/>
  <c r="M905" i="21"/>
  <c r="O905" i="21"/>
  <c r="F908" i="21"/>
  <c r="D909" i="21"/>
  <c r="E908" i="21"/>
  <c r="O906" i="21"/>
  <c r="K906" i="21"/>
  <c r="M906" i="21"/>
  <c r="Q906" i="21"/>
  <c r="L907" i="21"/>
  <c r="J907" i="21"/>
  <c r="P907" i="21"/>
  <c r="I907" i="21"/>
  <c r="H908" i="21"/>
  <c r="N907" i="21"/>
  <c r="E909" i="21"/>
  <c r="F909" i="21"/>
  <c r="D910" i="21"/>
  <c r="K907" i="21"/>
  <c r="Q907" i="21"/>
  <c r="O907" i="21"/>
  <c r="M907" i="21"/>
  <c r="J908" i="21"/>
  <c r="I908" i="21"/>
  <c r="H909" i="21"/>
  <c r="N908" i="21"/>
  <c r="L908" i="21"/>
  <c r="P908" i="21"/>
  <c r="E910" i="21"/>
  <c r="F910" i="21"/>
  <c r="D911" i="21"/>
  <c r="Q908" i="21"/>
  <c r="K908" i="21"/>
  <c r="M908" i="21"/>
  <c r="O908" i="21"/>
  <c r="N909" i="21"/>
  <c r="H910" i="21"/>
  <c r="P909" i="21"/>
  <c r="J909" i="21"/>
  <c r="I909" i="21"/>
  <c r="L909" i="21"/>
  <c r="F911" i="21"/>
  <c r="E911" i="21"/>
  <c r="D912" i="21"/>
  <c r="P910" i="21"/>
  <c r="I910" i="21"/>
  <c r="N910" i="21"/>
  <c r="H911" i="21"/>
  <c r="J910" i="21"/>
  <c r="L910" i="21"/>
  <c r="K909" i="21"/>
  <c r="M909" i="21"/>
  <c r="O909" i="21"/>
  <c r="Q909" i="21"/>
  <c r="D913" i="21"/>
  <c r="E912" i="21"/>
  <c r="F912" i="21"/>
  <c r="Q910" i="21"/>
  <c r="O910" i="21"/>
  <c r="K910" i="21"/>
  <c r="M910" i="21"/>
  <c r="L911" i="21"/>
  <c r="P911" i="21"/>
  <c r="N911" i="21"/>
  <c r="I911" i="21"/>
  <c r="J911" i="21"/>
  <c r="H912" i="21"/>
  <c r="D914" i="21"/>
  <c r="F913" i="21"/>
  <c r="E913" i="21"/>
  <c r="K911" i="21"/>
  <c r="O911" i="21"/>
  <c r="Q911" i="21"/>
  <c r="M911" i="21"/>
  <c r="P912" i="21"/>
  <c r="J912" i="21"/>
  <c r="I912" i="21"/>
  <c r="H913" i="21"/>
  <c r="L912" i="21"/>
  <c r="N912" i="21"/>
  <c r="F914" i="21"/>
  <c r="E914" i="21"/>
  <c r="D915" i="21"/>
  <c r="M912" i="21"/>
  <c r="Q912" i="21"/>
  <c r="O912" i="21"/>
  <c r="K912" i="21"/>
  <c r="N913" i="21"/>
  <c r="I913" i="21"/>
  <c r="L913" i="21"/>
  <c r="H914" i="21"/>
  <c r="P913" i="21"/>
  <c r="J913" i="21"/>
  <c r="E915" i="21"/>
  <c r="D916" i="21"/>
  <c r="F915" i="21"/>
  <c r="M913" i="21"/>
  <c r="Q913" i="21"/>
  <c r="K913" i="21"/>
  <c r="O913" i="21"/>
  <c r="H915" i="21"/>
  <c r="J914" i="21"/>
  <c r="P914" i="21"/>
  <c r="N914" i="21"/>
  <c r="L914" i="21"/>
  <c r="I914" i="21"/>
  <c r="F916" i="21"/>
  <c r="D917" i="21"/>
  <c r="E916" i="21"/>
  <c r="I915" i="21"/>
  <c r="H916" i="21"/>
  <c r="L915" i="21"/>
  <c r="P915" i="21"/>
  <c r="J915" i="21"/>
  <c r="N915" i="21"/>
  <c r="Q914" i="21"/>
  <c r="M914" i="21"/>
  <c r="K914" i="21"/>
  <c r="O914" i="21"/>
  <c r="D918" i="21"/>
  <c r="E917" i="21"/>
  <c r="F917" i="21"/>
  <c r="Q915" i="21"/>
  <c r="O915" i="21"/>
  <c r="K915" i="21"/>
  <c r="M915" i="21"/>
  <c r="J916" i="21"/>
  <c r="P916" i="21"/>
  <c r="N916" i="21"/>
  <c r="I916" i="21"/>
  <c r="L916" i="21"/>
  <c r="H917" i="21"/>
  <c r="F918" i="21"/>
  <c r="D919" i="21"/>
  <c r="E918" i="21"/>
  <c r="O916" i="21"/>
  <c r="K916" i="21"/>
  <c r="Q916" i="21"/>
  <c r="M916" i="21"/>
  <c r="I917" i="21"/>
  <c r="P917" i="21"/>
  <c r="N917" i="21"/>
  <c r="L917" i="21"/>
  <c r="H918" i="21"/>
  <c r="J917" i="21"/>
  <c r="D920" i="21"/>
  <c r="E919" i="21"/>
  <c r="F919" i="21"/>
  <c r="K917" i="21"/>
  <c r="M917" i="21"/>
  <c r="Q917" i="21"/>
  <c r="O917" i="21"/>
  <c r="P918" i="21"/>
  <c r="L918" i="21"/>
  <c r="H919" i="21"/>
  <c r="I918" i="21"/>
  <c r="N918" i="21"/>
  <c r="J918" i="21"/>
  <c r="F920" i="21"/>
  <c r="D921" i="21"/>
  <c r="E920" i="21"/>
  <c r="J919" i="21"/>
  <c r="H920" i="21"/>
  <c r="I919" i="21"/>
  <c r="N919" i="21"/>
  <c r="L919" i="21"/>
  <c r="P919" i="21"/>
  <c r="M918" i="21"/>
  <c r="K918" i="21"/>
  <c r="O918" i="21"/>
  <c r="Q918" i="21"/>
  <c r="F921" i="21"/>
  <c r="D922" i="21"/>
  <c r="E921" i="21"/>
  <c r="J920" i="21"/>
  <c r="P920" i="21"/>
  <c r="L920" i="21"/>
  <c r="N920" i="21"/>
  <c r="I920" i="21"/>
  <c r="H921" i="21"/>
  <c r="M919" i="21"/>
  <c r="Q919" i="21"/>
  <c r="O919" i="21"/>
  <c r="K919" i="21"/>
  <c r="F922" i="21"/>
  <c r="D923" i="21"/>
  <c r="E922" i="21"/>
  <c r="M920" i="21"/>
  <c r="K920" i="21"/>
  <c r="O920" i="21"/>
  <c r="Q920" i="21"/>
  <c r="P921" i="21"/>
  <c r="I921" i="21"/>
  <c r="N921" i="21"/>
  <c r="J921" i="21"/>
  <c r="H922" i="21"/>
  <c r="L921" i="21"/>
  <c r="F923" i="21"/>
  <c r="E923" i="21"/>
  <c r="D924" i="21"/>
  <c r="O921" i="21"/>
  <c r="K921" i="21"/>
  <c r="M921" i="21"/>
  <c r="Q921" i="21"/>
  <c r="L922" i="21"/>
  <c r="H923" i="21"/>
  <c r="I922" i="21"/>
  <c r="N922" i="21"/>
  <c r="P922" i="21"/>
  <c r="J922" i="21"/>
  <c r="E924" i="21"/>
  <c r="F924" i="21"/>
  <c r="D925" i="21"/>
  <c r="H924" i="21"/>
  <c r="L923" i="21"/>
  <c r="N923" i="21"/>
  <c r="I923" i="21"/>
  <c r="J923" i="21"/>
  <c r="P923" i="21"/>
  <c r="K922" i="21"/>
  <c r="M922" i="21"/>
  <c r="Q922" i="21"/>
  <c r="O922" i="21"/>
  <c r="D926" i="21"/>
  <c r="F925" i="21"/>
  <c r="E925" i="21"/>
  <c r="J924" i="21"/>
  <c r="L924" i="21"/>
  <c r="H925" i="21"/>
  <c r="N924" i="21"/>
  <c r="I924" i="21"/>
  <c r="P924" i="21"/>
  <c r="Q923" i="21"/>
  <c r="O923" i="21"/>
  <c r="M923" i="21"/>
  <c r="K923" i="21"/>
  <c r="F926" i="21"/>
  <c r="D927" i="21"/>
  <c r="E926" i="21"/>
  <c r="P925" i="21"/>
  <c r="L925" i="21"/>
  <c r="N925" i="21"/>
  <c r="J925" i="21"/>
  <c r="H926" i="21"/>
  <c r="I925" i="21"/>
  <c r="M924" i="21"/>
  <c r="O924" i="21"/>
  <c r="Q924" i="21"/>
  <c r="K924" i="21"/>
  <c r="F927" i="21"/>
  <c r="D928" i="21"/>
  <c r="E927" i="21"/>
  <c r="I926" i="21"/>
  <c r="L926" i="21"/>
  <c r="H927" i="21"/>
  <c r="N926" i="21"/>
  <c r="J926" i="21"/>
  <c r="P926" i="21"/>
  <c r="K925" i="21"/>
  <c r="O925" i="21"/>
  <c r="M925" i="21"/>
  <c r="Q925" i="21"/>
  <c r="D929" i="21"/>
  <c r="F928" i="21"/>
  <c r="E928" i="21"/>
  <c r="Q926" i="21"/>
  <c r="K926" i="21"/>
  <c r="O926" i="21"/>
  <c r="M926" i="21"/>
  <c r="H928" i="21"/>
  <c r="N927" i="21"/>
  <c r="J927" i="21"/>
  <c r="L927" i="21"/>
  <c r="I927" i="21"/>
  <c r="P927" i="21"/>
  <c r="E929" i="21"/>
  <c r="F929" i="21"/>
  <c r="D930" i="21"/>
  <c r="J928" i="21"/>
  <c r="L928" i="21"/>
  <c r="I928" i="21"/>
  <c r="H929" i="21"/>
  <c r="P928" i="21"/>
  <c r="N928" i="21"/>
  <c r="M927" i="21"/>
  <c r="Q927" i="21"/>
  <c r="K927" i="21"/>
  <c r="O927" i="21"/>
  <c r="D931" i="21"/>
  <c r="E930" i="21"/>
  <c r="F930" i="21"/>
  <c r="K928" i="21"/>
  <c r="M928" i="21"/>
  <c r="Q928" i="21"/>
  <c r="O928" i="21"/>
  <c r="H930" i="21"/>
  <c r="J929" i="21"/>
  <c r="L929" i="21"/>
  <c r="N929" i="21"/>
  <c r="I929" i="21"/>
  <c r="P929" i="21"/>
  <c r="E931" i="21"/>
  <c r="D932" i="21"/>
  <c r="F931" i="21"/>
  <c r="L930" i="21"/>
  <c r="H931" i="21"/>
  <c r="N930" i="21"/>
  <c r="I930" i="21"/>
  <c r="J930" i="21"/>
  <c r="P930" i="21"/>
  <c r="Q929" i="21"/>
  <c r="M929" i="21"/>
  <c r="O929" i="21"/>
  <c r="K929" i="21"/>
  <c r="D933" i="21"/>
  <c r="E932" i="21"/>
  <c r="F932" i="21"/>
  <c r="L931" i="21"/>
  <c r="J931" i="21"/>
  <c r="P931" i="21"/>
  <c r="H932" i="21"/>
  <c r="N931" i="21"/>
  <c r="I931" i="21"/>
  <c r="O930" i="21"/>
  <c r="M930" i="21"/>
  <c r="K930" i="21"/>
  <c r="Q930" i="21"/>
  <c r="E933" i="21"/>
  <c r="D934" i="21"/>
  <c r="F933" i="21"/>
  <c r="I932" i="21"/>
  <c r="J932" i="21"/>
  <c r="L932" i="21"/>
  <c r="N932" i="21"/>
  <c r="H933" i="21"/>
  <c r="P932" i="21"/>
  <c r="Q931" i="21"/>
  <c r="O931" i="21"/>
  <c r="K931" i="21"/>
  <c r="M931" i="21"/>
  <c r="D935" i="21"/>
  <c r="E934" i="21"/>
  <c r="F934" i="21"/>
  <c r="Q932" i="21"/>
  <c r="M932" i="21"/>
  <c r="O932" i="21"/>
  <c r="K932" i="21"/>
  <c r="N933" i="21"/>
  <c r="P933" i="21"/>
  <c r="J933" i="21"/>
  <c r="H934" i="21"/>
  <c r="L933" i="21"/>
  <c r="I933" i="21"/>
  <c r="F935" i="21"/>
  <c r="D936" i="21"/>
  <c r="E935" i="21"/>
  <c r="H935" i="21"/>
  <c r="I934" i="21"/>
  <c r="J934" i="21"/>
  <c r="L934" i="21"/>
  <c r="N934" i="21"/>
  <c r="P934" i="21"/>
  <c r="Q933" i="21"/>
  <c r="O933" i="21"/>
  <c r="M933" i="21"/>
  <c r="K933" i="21"/>
  <c r="E936" i="21"/>
  <c r="D937" i="21"/>
  <c r="F936" i="21"/>
  <c r="N935" i="21"/>
  <c r="P935" i="21"/>
  <c r="I935" i="21"/>
  <c r="J935" i="21"/>
  <c r="H936" i="21"/>
  <c r="L935" i="21"/>
  <c r="Q934" i="21"/>
  <c r="K934" i="21"/>
  <c r="M934" i="21"/>
  <c r="O934" i="21"/>
  <c r="E937" i="21"/>
  <c r="F937" i="21"/>
  <c r="D938" i="21"/>
  <c r="O935" i="21"/>
  <c r="M935" i="21"/>
  <c r="Q935" i="21"/>
  <c r="K935" i="21"/>
  <c r="P936" i="21"/>
  <c r="J936" i="21"/>
  <c r="H937" i="21"/>
  <c r="L936" i="21"/>
  <c r="N936" i="21"/>
  <c r="I936" i="21"/>
  <c r="E938" i="21"/>
  <c r="F938" i="21"/>
  <c r="D939" i="21"/>
  <c r="L937" i="21"/>
  <c r="I937" i="21"/>
  <c r="H938" i="21"/>
  <c r="N937" i="21"/>
  <c r="P937" i="21"/>
  <c r="J937" i="21"/>
  <c r="K936" i="21"/>
  <c r="Q936" i="21"/>
  <c r="O936" i="21"/>
  <c r="M936" i="21"/>
  <c r="E939" i="21"/>
  <c r="D940" i="21"/>
  <c r="F939" i="21"/>
  <c r="K937" i="21"/>
  <c r="M937" i="21"/>
  <c r="Q937" i="21"/>
  <c r="O937" i="21"/>
  <c r="I938" i="21"/>
  <c r="L938" i="21"/>
  <c r="P938" i="21"/>
  <c r="H939" i="21"/>
  <c r="N938" i="21"/>
  <c r="J938" i="21"/>
  <c r="E940" i="21"/>
  <c r="F940" i="21"/>
  <c r="D941" i="21"/>
  <c r="Q938" i="21"/>
  <c r="O938" i="21"/>
  <c r="M938" i="21"/>
  <c r="K938" i="21"/>
  <c r="N939" i="21"/>
  <c r="P939" i="21"/>
  <c r="J939" i="21"/>
  <c r="I939" i="21"/>
  <c r="L939" i="21"/>
  <c r="H940" i="21"/>
  <c r="E941" i="21"/>
  <c r="D942" i="21"/>
  <c r="F941" i="21"/>
  <c r="M939" i="21"/>
  <c r="O939" i="21"/>
  <c r="Q939" i="21"/>
  <c r="K939" i="21"/>
  <c r="P940" i="21"/>
  <c r="N940" i="21"/>
  <c r="L940" i="21"/>
  <c r="J940" i="21"/>
  <c r="I940" i="21"/>
  <c r="H941" i="21"/>
  <c r="D943" i="21"/>
  <c r="E942" i="21"/>
  <c r="F942" i="21"/>
  <c r="O940" i="21"/>
  <c r="K940" i="21"/>
  <c r="Q940" i="21"/>
  <c r="M940" i="21"/>
  <c r="H942" i="21"/>
  <c r="L941" i="21"/>
  <c r="J941" i="21"/>
  <c r="P941" i="21"/>
  <c r="I941" i="21"/>
  <c r="N941" i="21"/>
  <c r="D944" i="21"/>
  <c r="F943" i="21"/>
  <c r="E943" i="21"/>
  <c r="I942" i="21"/>
  <c r="J942" i="21"/>
  <c r="N942" i="21"/>
  <c r="P942" i="21"/>
  <c r="H943" i="21"/>
  <c r="L942" i="21"/>
  <c r="M941" i="21"/>
  <c r="K941" i="21"/>
  <c r="O941" i="21"/>
  <c r="Q941" i="21"/>
  <c r="D945" i="21"/>
  <c r="E944" i="21"/>
  <c r="F944" i="21"/>
  <c r="Q942" i="21"/>
  <c r="M942" i="21"/>
  <c r="O942" i="21"/>
  <c r="K942" i="21"/>
  <c r="J943" i="21"/>
  <c r="N943" i="21"/>
  <c r="P943" i="21"/>
  <c r="L943" i="21"/>
  <c r="I943" i="21"/>
  <c r="H944" i="21"/>
  <c r="F945" i="21"/>
  <c r="E945" i="21"/>
  <c r="D946" i="21"/>
  <c r="M943" i="21"/>
  <c r="K943" i="21"/>
  <c r="O943" i="21"/>
  <c r="Q943" i="21"/>
  <c r="I944" i="21"/>
  <c r="L944" i="21"/>
  <c r="N944" i="21"/>
  <c r="P944" i="21"/>
  <c r="J944" i="21"/>
  <c r="H945" i="21"/>
  <c r="F946" i="21"/>
  <c r="D947" i="21"/>
  <c r="E946" i="21"/>
  <c r="M944" i="21"/>
  <c r="K944" i="21"/>
  <c r="Q944" i="21"/>
  <c r="O944" i="21"/>
  <c r="I945" i="21"/>
  <c r="N945" i="21"/>
  <c r="P945" i="21"/>
  <c r="J945" i="21"/>
  <c r="H946" i="21"/>
  <c r="L945" i="21"/>
  <c r="F947" i="21"/>
  <c r="D948" i="21"/>
  <c r="E947" i="21"/>
  <c r="Q945" i="21"/>
  <c r="K945" i="21"/>
  <c r="O945" i="21"/>
  <c r="M945" i="21"/>
  <c r="P946" i="21"/>
  <c r="I946" i="21"/>
  <c r="J946" i="21"/>
  <c r="H947" i="21"/>
  <c r="L946" i="21"/>
  <c r="N946" i="21"/>
  <c r="D949" i="21"/>
  <c r="F948" i="21"/>
  <c r="E948" i="21"/>
  <c r="O946" i="21"/>
  <c r="Q946" i="21"/>
  <c r="K946" i="21"/>
  <c r="M946" i="21"/>
  <c r="N947" i="21"/>
  <c r="I947" i="21"/>
  <c r="L947" i="21"/>
  <c r="H948" i="21"/>
  <c r="P947" i="21"/>
  <c r="J947" i="21"/>
  <c r="E949" i="21"/>
  <c r="D950" i="21"/>
  <c r="F949" i="21"/>
  <c r="M947" i="21"/>
  <c r="Q947" i="21"/>
  <c r="K947" i="21"/>
  <c r="O947" i="21"/>
  <c r="L948" i="21"/>
  <c r="H949" i="21"/>
  <c r="N948" i="21"/>
  <c r="I948" i="21"/>
  <c r="P948" i="21"/>
  <c r="J948" i="21"/>
  <c r="E950" i="21"/>
  <c r="D951" i="21"/>
  <c r="F950" i="21"/>
  <c r="L949" i="21"/>
  <c r="H950" i="21"/>
  <c r="J949" i="21"/>
  <c r="N949" i="21"/>
  <c r="I949" i="21"/>
  <c r="P949" i="21"/>
  <c r="O948" i="21"/>
  <c r="K948" i="21"/>
  <c r="Q948" i="21"/>
  <c r="M948" i="21"/>
  <c r="F951" i="21"/>
  <c r="D952" i="21"/>
  <c r="E951" i="21"/>
  <c r="L950" i="21"/>
  <c r="H951" i="21"/>
  <c r="J950" i="21"/>
  <c r="I950" i="21"/>
  <c r="P950" i="21"/>
  <c r="N950" i="21"/>
  <c r="Q949" i="21"/>
  <c r="M949" i="21"/>
  <c r="O949" i="21"/>
  <c r="K949" i="21"/>
  <c r="E952" i="21"/>
  <c r="F952" i="21"/>
  <c r="D953" i="21"/>
  <c r="P951" i="21"/>
  <c r="N951" i="21"/>
  <c r="H952" i="21"/>
  <c r="L951" i="21"/>
  <c r="I951" i="21"/>
  <c r="J951" i="21"/>
  <c r="M950" i="21"/>
  <c r="K950" i="21"/>
  <c r="O950" i="21"/>
  <c r="Q950" i="21"/>
  <c r="E953" i="21"/>
  <c r="D954" i="21"/>
  <c r="F953" i="21"/>
  <c r="L952" i="21"/>
  <c r="P952" i="21"/>
  <c r="N952" i="21"/>
  <c r="J952" i="21"/>
  <c r="I952" i="21"/>
  <c r="H953" i="21"/>
  <c r="M951" i="21"/>
  <c r="Q951" i="21"/>
  <c r="K951" i="21"/>
  <c r="O951" i="21"/>
  <c r="F954" i="21"/>
  <c r="E954" i="21"/>
  <c r="D955" i="21"/>
  <c r="Q952" i="21"/>
  <c r="K952" i="21"/>
  <c r="O952" i="21"/>
  <c r="M952" i="21"/>
  <c r="H954" i="21"/>
  <c r="J953" i="21"/>
  <c r="N953" i="21"/>
  <c r="L953" i="21"/>
  <c r="I953" i="21"/>
  <c r="P953" i="21"/>
  <c r="D956" i="21"/>
  <c r="E955" i="21"/>
  <c r="F955" i="21"/>
  <c r="I954" i="21"/>
  <c r="N954" i="21"/>
  <c r="L954" i="21"/>
  <c r="J954" i="21"/>
  <c r="P954" i="21"/>
  <c r="H955" i="21"/>
  <c r="O953" i="21"/>
  <c r="Q953" i="21"/>
  <c r="M953" i="21"/>
  <c r="K953" i="21"/>
  <c r="F956" i="21"/>
  <c r="E956" i="21"/>
  <c r="D957" i="21"/>
  <c r="M954" i="21"/>
  <c r="K954" i="21"/>
  <c r="O954" i="21"/>
  <c r="Q954" i="21"/>
  <c r="I955" i="21"/>
  <c r="L955" i="21"/>
  <c r="H956" i="21"/>
  <c r="J955" i="21"/>
  <c r="P955" i="21"/>
  <c r="N955" i="21"/>
  <c r="D958" i="21"/>
  <c r="F957" i="21"/>
  <c r="E957" i="21"/>
  <c r="O955" i="21"/>
  <c r="M955" i="21"/>
  <c r="K955" i="21"/>
  <c r="Q955" i="21"/>
  <c r="L956" i="21"/>
  <c r="J956" i="21"/>
  <c r="N956" i="21"/>
  <c r="P956" i="21"/>
  <c r="I956" i="21"/>
  <c r="H957" i="21"/>
  <c r="E958" i="21"/>
  <c r="D959" i="21"/>
  <c r="F958" i="21"/>
  <c r="M956" i="21"/>
  <c r="O956" i="21"/>
  <c r="Q956" i="21"/>
  <c r="K956" i="21"/>
  <c r="I957" i="21"/>
  <c r="J957" i="21"/>
  <c r="N957" i="21"/>
  <c r="L957" i="21"/>
  <c r="P957" i="21"/>
  <c r="H958" i="21"/>
  <c r="F959" i="21"/>
  <c r="D960" i="21"/>
  <c r="E959" i="21"/>
  <c r="K957" i="21"/>
  <c r="Q957" i="21"/>
  <c r="M957" i="21"/>
  <c r="O957" i="21"/>
  <c r="I958" i="21"/>
  <c r="L958" i="21"/>
  <c r="H959" i="21"/>
  <c r="P958" i="21"/>
  <c r="N958" i="21"/>
  <c r="J958" i="21"/>
  <c r="D961" i="21"/>
  <c r="F960" i="21"/>
  <c r="E960" i="21"/>
  <c r="Q958" i="21"/>
  <c r="O958" i="21"/>
  <c r="K958" i="21"/>
  <c r="M958" i="21"/>
  <c r="N959" i="21"/>
  <c r="P959" i="21"/>
  <c r="I959" i="21"/>
  <c r="H960" i="21"/>
  <c r="J959" i="21"/>
  <c r="L959" i="21"/>
  <c r="F961" i="21"/>
  <c r="D962" i="21"/>
  <c r="E961" i="21"/>
  <c r="K959" i="21"/>
  <c r="M959" i="21"/>
  <c r="Q959" i="21"/>
  <c r="O959" i="21"/>
  <c r="H961" i="21"/>
  <c r="L960" i="21"/>
  <c r="J960" i="21"/>
  <c r="I960" i="21"/>
  <c r="P960" i="21"/>
  <c r="N960" i="21"/>
  <c r="E962" i="21"/>
  <c r="F962" i="21"/>
  <c r="D963" i="21"/>
  <c r="N961" i="21"/>
  <c r="P961" i="21"/>
  <c r="I961" i="21"/>
  <c r="H962" i="21"/>
  <c r="J961" i="21"/>
  <c r="L961" i="21"/>
  <c r="M960" i="21"/>
  <c r="O960" i="21"/>
  <c r="K960" i="21"/>
  <c r="Q960" i="21"/>
  <c r="D964" i="21"/>
  <c r="E963" i="21"/>
  <c r="F963" i="21"/>
  <c r="M961" i="21"/>
  <c r="Q961" i="21"/>
  <c r="O961" i="21"/>
  <c r="K961" i="21"/>
  <c r="P962" i="21"/>
  <c r="H963" i="21"/>
  <c r="L962" i="21"/>
  <c r="J962" i="21"/>
  <c r="I962" i="21"/>
  <c r="N962" i="21"/>
  <c r="E964" i="21"/>
  <c r="F964" i="21"/>
  <c r="D965" i="21"/>
  <c r="I963" i="21"/>
  <c r="P963" i="21"/>
  <c r="J963" i="21"/>
  <c r="H964" i="21"/>
  <c r="N963" i="21"/>
  <c r="L963" i="21"/>
  <c r="Q962" i="21"/>
  <c r="M962" i="21"/>
  <c r="K962" i="21"/>
  <c r="O962" i="21"/>
  <c r="D966" i="21"/>
  <c r="F965" i="21"/>
  <c r="E965" i="21"/>
  <c r="M963" i="21"/>
  <c r="O963" i="21"/>
  <c r="Q963" i="21"/>
  <c r="K963" i="21"/>
  <c r="J964" i="21"/>
  <c r="I964" i="21"/>
  <c r="L964" i="21"/>
  <c r="N964" i="21"/>
  <c r="H965" i="21"/>
  <c r="P964" i="21"/>
  <c r="E966" i="21"/>
  <c r="F966" i="21"/>
  <c r="D967" i="21"/>
  <c r="K964" i="21"/>
  <c r="O964" i="21"/>
  <c r="M964" i="21"/>
  <c r="Q964" i="21"/>
  <c r="J965" i="21"/>
  <c r="P965" i="21"/>
  <c r="H966" i="21"/>
  <c r="I965" i="21"/>
  <c r="L965" i="21"/>
  <c r="N965" i="21"/>
  <c r="E967" i="21"/>
  <c r="D968" i="21"/>
  <c r="F967" i="21"/>
  <c r="N966" i="21"/>
  <c r="H967" i="21"/>
  <c r="J966" i="21"/>
  <c r="I966" i="21"/>
  <c r="P966" i="21"/>
  <c r="L966" i="21"/>
  <c r="Q965" i="21"/>
  <c r="O965" i="21"/>
  <c r="M965" i="21"/>
  <c r="K965" i="21"/>
  <c r="D969" i="21"/>
  <c r="F968" i="21"/>
  <c r="E968" i="21"/>
  <c r="N967" i="21"/>
  <c r="L967" i="21"/>
  <c r="J967" i="21"/>
  <c r="H968" i="21"/>
  <c r="I967" i="21"/>
  <c r="P967" i="21"/>
  <c r="K966" i="21"/>
  <c r="O966" i="21"/>
  <c r="Q966" i="21"/>
  <c r="M966" i="21"/>
  <c r="E969" i="21"/>
  <c r="F969" i="21"/>
  <c r="D970" i="21"/>
  <c r="J968" i="21"/>
  <c r="H969" i="21"/>
  <c r="N968" i="21"/>
  <c r="I968" i="21"/>
  <c r="L968" i="21"/>
  <c r="P968" i="21"/>
  <c r="M967" i="21"/>
  <c r="Q967" i="21"/>
  <c r="O967" i="21"/>
  <c r="K967" i="21"/>
  <c r="E970" i="21"/>
  <c r="D971" i="21"/>
  <c r="F970" i="21"/>
  <c r="I969" i="21"/>
  <c r="N969" i="21"/>
  <c r="P969" i="21"/>
  <c r="H970" i="21"/>
  <c r="L969" i="21"/>
  <c r="J969" i="21"/>
  <c r="K968" i="21"/>
  <c r="M968" i="21"/>
  <c r="Q968" i="21"/>
  <c r="O968" i="21"/>
  <c r="F971" i="21"/>
  <c r="D972" i="21"/>
  <c r="E971" i="21"/>
  <c r="K969" i="21"/>
  <c r="Q969" i="21"/>
  <c r="O969" i="21"/>
  <c r="M969" i="21"/>
  <c r="H971" i="21"/>
  <c r="P970" i="21"/>
  <c r="J970" i="21"/>
  <c r="I970" i="21"/>
  <c r="N970" i="21"/>
  <c r="L970" i="21"/>
  <c r="F972" i="21"/>
  <c r="E972" i="21"/>
  <c r="D973" i="21"/>
  <c r="J971" i="21"/>
  <c r="I971" i="21"/>
  <c r="P971" i="21"/>
  <c r="N971" i="21"/>
  <c r="H972" i="21"/>
  <c r="L971" i="21"/>
  <c r="M970" i="21"/>
  <c r="Q970" i="21"/>
  <c r="K970" i="21"/>
  <c r="O970" i="21"/>
  <c r="E973" i="21"/>
  <c r="D974" i="21"/>
  <c r="F973" i="21"/>
  <c r="M971" i="21"/>
  <c r="Q971" i="21"/>
  <c r="K971" i="21"/>
  <c r="O971" i="21"/>
  <c r="N972" i="21"/>
  <c r="L972" i="21"/>
  <c r="H973" i="21"/>
  <c r="P972" i="21"/>
  <c r="J972" i="21"/>
  <c r="I972" i="21"/>
  <c r="E974" i="21"/>
  <c r="F974" i="21"/>
  <c r="D975" i="21"/>
  <c r="N973" i="21"/>
  <c r="P973" i="21"/>
  <c r="J973" i="21"/>
  <c r="H974" i="21"/>
  <c r="L973" i="21"/>
  <c r="I973" i="21"/>
  <c r="M972" i="21"/>
  <c r="K972" i="21"/>
  <c r="O972" i="21"/>
  <c r="Q972" i="21"/>
  <c r="E975" i="21"/>
  <c r="F975" i="21"/>
  <c r="D976" i="21"/>
  <c r="N974" i="21"/>
  <c r="P974" i="21"/>
  <c r="J974" i="21"/>
  <c r="L974" i="21"/>
  <c r="H975" i="21"/>
  <c r="I974" i="21"/>
  <c r="K973" i="21"/>
  <c r="M973" i="21"/>
  <c r="O973" i="21"/>
  <c r="Q973" i="21"/>
  <c r="E976" i="21"/>
  <c r="F976" i="21"/>
  <c r="D977" i="21"/>
  <c r="J975" i="21"/>
  <c r="I975" i="21"/>
  <c r="N975" i="21"/>
  <c r="L975" i="21"/>
  <c r="P975" i="21"/>
  <c r="H976" i="21"/>
  <c r="M974" i="21"/>
  <c r="K974" i="21"/>
  <c r="Q974" i="21"/>
  <c r="O974" i="21"/>
  <c r="F977" i="21"/>
  <c r="D978" i="21"/>
  <c r="E977" i="21"/>
  <c r="M975" i="21"/>
  <c r="O975" i="21"/>
  <c r="K975" i="21"/>
  <c r="Q975" i="21"/>
  <c r="J976" i="21"/>
  <c r="N976" i="21"/>
  <c r="P976" i="21"/>
  <c r="I976" i="21"/>
  <c r="L976" i="21"/>
  <c r="H977" i="21"/>
  <c r="F978" i="21"/>
  <c r="D979" i="21"/>
  <c r="E978" i="21"/>
  <c r="Q976" i="21"/>
  <c r="M976" i="21"/>
  <c r="O976" i="21"/>
  <c r="K976" i="21"/>
  <c r="H978" i="21"/>
  <c r="L977" i="21"/>
  <c r="I977" i="21"/>
  <c r="N977" i="21"/>
  <c r="P977" i="21"/>
  <c r="J977" i="21"/>
  <c r="E979" i="21"/>
  <c r="D980" i="21"/>
  <c r="F979" i="21"/>
  <c r="I978" i="21"/>
  <c r="N978" i="21"/>
  <c r="P978" i="21"/>
  <c r="J978" i="21"/>
  <c r="L978" i="21"/>
  <c r="H979" i="21"/>
  <c r="M977" i="21"/>
  <c r="Q977" i="21"/>
  <c r="O977" i="21"/>
  <c r="K977" i="21"/>
  <c r="D981" i="21"/>
  <c r="F980" i="21"/>
  <c r="E980" i="21"/>
  <c r="O978" i="21"/>
  <c r="M978" i="21"/>
  <c r="K978" i="21"/>
  <c r="Q978" i="21"/>
  <c r="I979" i="21"/>
  <c r="P979" i="21"/>
  <c r="H980" i="21"/>
  <c r="N979" i="21"/>
  <c r="J979" i="21"/>
  <c r="L979" i="21"/>
  <c r="D982" i="21"/>
  <c r="E981" i="21"/>
  <c r="F981" i="21"/>
  <c r="O979" i="21"/>
  <c r="Q979" i="21"/>
  <c r="K979" i="21"/>
  <c r="M979" i="21"/>
  <c r="I980" i="21"/>
  <c r="H981" i="21"/>
  <c r="N980" i="21"/>
  <c r="P980" i="21"/>
  <c r="L980" i="21"/>
  <c r="J980" i="21"/>
  <c r="E982" i="21"/>
  <c r="F982" i="21"/>
  <c r="D983" i="21"/>
  <c r="Q980" i="21"/>
  <c r="M980" i="21"/>
  <c r="K980" i="21"/>
  <c r="O980" i="21"/>
  <c r="H982" i="21"/>
  <c r="N981" i="21"/>
  <c r="J981" i="21"/>
  <c r="I981" i="21"/>
  <c r="P981" i="21"/>
  <c r="L981" i="21"/>
  <c r="E983" i="21"/>
  <c r="F983" i="21"/>
  <c r="D984" i="21"/>
  <c r="N982" i="21"/>
  <c r="J982" i="21"/>
  <c r="L982" i="21"/>
  <c r="I982" i="21"/>
  <c r="P982" i="21"/>
  <c r="H983" i="21"/>
  <c r="O981" i="21"/>
  <c r="K981" i="21"/>
  <c r="Q981" i="21"/>
  <c r="M981" i="21"/>
  <c r="D985" i="21"/>
  <c r="E984" i="21"/>
  <c r="F984" i="21"/>
  <c r="O982" i="21"/>
  <c r="M982" i="21"/>
  <c r="K982" i="21"/>
  <c r="Q982" i="21"/>
  <c r="L983" i="21"/>
  <c r="P983" i="21"/>
  <c r="N983" i="21"/>
  <c r="I983" i="21"/>
  <c r="J983" i="21"/>
  <c r="H984" i="21"/>
  <c r="D986" i="21"/>
  <c r="F985" i="21"/>
  <c r="E985" i="21"/>
  <c r="M983" i="21"/>
  <c r="O983" i="21"/>
  <c r="Q983" i="21"/>
  <c r="K983" i="21"/>
  <c r="I984" i="21"/>
  <c r="P984" i="21"/>
  <c r="L984" i="21"/>
  <c r="J984" i="21"/>
  <c r="N984" i="21"/>
  <c r="H985" i="21"/>
  <c r="E986" i="21"/>
  <c r="F986" i="21"/>
  <c r="D987" i="21"/>
  <c r="O984" i="21"/>
  <c r="Q984" i="21"/>
  <c r="K984" i="21"/>
  <c r="M984" i="21"/>
  <c r="I985" i="21"/>
  <c r="H986" i="21"/>
  <c r="N985" i="21"/>
  <c r="P985" i="21"/>
  <c r="L985" i="21"/>
  <c r="J985" i="21"/>
  <c r="F987" i="21"/>
  <c r="E987" i="21"/>
  <c r="D988" i="21"/>
  <c r="K985" i="21"/>
  <c r="Q985" i="21"/>
  <c r="M985" i="21"/>
  <c r="O985" i="21"/>
  <c r="H987" i="21"/>
  <c r="L986" i="21"/>
  <c r="J986" i="21"/>
  <c r="P986" i="21"/>
  <c r="I986" i="21"/>
  <c r="N986" i="21"/>
  <c r="E988" i="21"/>
  <c r="D989" i="21"/>
  <c r="F988" i="21"/>
  <c r="J987" i="21"/>
  <c r="N987" i="21"/>
  <c r="I987" i="21"/>
  <c r="H988" i="21"/>
  <c r="P987" i="21"/>
  <c r="L987" i="21"/>
  <c r="K986" i="21"/>
  <c r="O986" i="21"/>
  <c r="Q986" i="21"/>
  <c r="M986" i="21"/>
  <c r="D990" i="21"/>
  <c r="F989" i="21"/>
  <c r="E989" i="21"/>
  <c r="Q987" i="21"/>
  <c r="O987" i="21"/>
  <c r="M987" i="21"/>
  <c r="K987" i="21"/>
  <c r="L988" i="21"/>
  <c r="P988" i="21"/>
  <c r="I988" i="21"/>
  <c r="N988" i="21"/>
  <c r="H989" i="21"/>
  <c r="J988" i="21"/>
  <c r="F990" i="21"/>
  <c r="E990" i="21"/>
  <c r="D991" i="21"/>
  <c r="M988" i="21"/>
  <c r="Q988" i="21"/>
  <c r="O988" i="21"/>
  <c r="K988" i="21"/>
  <c r="L989" i="21"/>
  <c r="J989" i="21"/>
  <c r="I989" i="21"/>
  <c r="P989" i="21"/>
  <c r="N989" i="21"/>
  <c r="H990" i="21"/>
  <c r="E991" i="21"/>
  <c r="D992" i="21"/>
  <c r="F991" i="21"/>
  <c r="K989" i="21"/>
  <c r="Q989" i="21"/>
  <c r="O989" i="21"/>
  <c r="M989" i="21"/>
  <c r="L990" i="21"/>
  <c r="N990" i="21"/>
  <c r="J990" i="21"/>
  <c r="P990" i="21"/>
  <c r="H991" i="21"/>
  <c r="I990" i="21"/>
  <c r="D993" i="21"/>
  <c r="F992" i="21"/>
  <c r="E992" i="21"/>
  <c r="N991" i="21"/>
  <c r="I991" i="21"/>
  <c r="J991" i="21"/>
  <c r="L991" i="21"/>
  <c r="P991" i="21"/>
  <c r="H992" i="21"/>
  <c r="Q990" i="21"/>
  <c r="K990" i="21"/>
  <c r="O990" i="21"/>
  <c r="M990" i="21"/>
  <c r="F993" i="21"/>
  <c r="E993" i="21"/>
  <c r="D994" i="21"/>
  <c r="K991" i="21"/>
  <c r="Q991" i="21"/>
  <c r="O991" i="21"/>
  <c r="M991" i="21"/>
  <c r="N992" i="21"/>
  <c r="P992" i="21"/>
  <c r="J992" i="21"/>
  <c r="I992" i="21"/>
  <c r="H993" i="21"/>
  <c r="L992" i="21"/>
  <c r="F994" i="21"/>
  <c r="E994" i="21"/>
  <c r="D995" i="21"/>
  <c r="O992" i="21"/>
  <c r="Q992" i="21"/>
  <c r="K992" i="21"/>
  <c r="M992" i="21"/>
  <c r="J993" i="21"/>
  <c r="L993" i="21"/>
  <c r="N993" i="21"/>
  <c r="H994" i="21"/>
  <c r="I993" i="21"/>
  <c r="P993" i="21"/>
  <c r="F995" i="21"/>
  <c r="D996" i="21"/>
  <c r="E995" i="21"/>
  <c r="I994" i="21"/>
  <c r="L994" i="21"/>
  <c r="N994" i="21"/>
  <c r="H995" i="21"/>
  <c r="J994" i="21"/>
  <c r="P994" i="21"/>
  <c r="Q993" i="21"/>
  <c r="K993" i="21"/>
  <c r="M993" i="21"/>
  <c r="O993" i="21"/>
  <c r="E996" i="21"/>
  <c r="F996" i="21"/>
  <c r="D997" i="21"/>
  <c r="O994" i="21"/>
  <c r="K994" i="21"/>
  <c r="M994" i="21"/>
  <c r="Q994" i="21"/>
  <c r="J995" i="21"/>
  <c r="H996" i="21"/>
  <c r="N995" i="21"/>
  <c r="L995" i="21"/>
  <c r="I995" i="21"/>
  <c r="P995" i="21"/>
  <c r="E997" i="21"/>
  <c r="F997" i="21"/>
  <c r="D998" i="21"/>
  <c r="N996" i="21"/>
  <c r="L996" i="21"/>
  <c r="H997" i="21"/>
  <c r="P996" i="21"/>
  <c r="I996" i="21"/>
  <c r="J996" i="21"/>
  <c r="K995" i="21"/>
  <c r="O995" i="21"/>
  <c r="Q995" i="21"/>
  <c r="M995" i="21"/>
  <c r="D999" i="21"/>
  <c r="E998" i="21"/>
  <c r="F998" i="21"/>
  <c r="N997" i="21"/>
  <c r="J997" i="21"/>
  <c r="I997" i="21"/>
  <c r="H998" i="21"/>
  <c r="P997" i="21"/>
  <c r="L997" i="21"/>
  <c r="Q996" i="21"/>
  <c r="O996" i="21"/>
  <c r="K996" i="21"/>
  <c r="M996" i="21"/>
  <c r="D1000" i="21"/>
  <c r="E999" i="21"/>
  <c r="F999" i="21"/>
  <c r="K997" i="21"/>
  <c r="M997" i="21"/>
  <c r="Q997" i="21"/>
  <c r="O997" i="21"/>
  <c r="J998" i="21"/>
  <c r="N998" i="21"/>
  <c r="H999" i="21"/>
  <c r="I998" i="21"/>
  <c r="P998" i="21"/>
  <c r="L998" i="21"/>
  <c r="D1001" i="21"/>
  <c r="E1000" i="21"/>
  <c r="F1000" i="21"/>
  <c r="L999" i="21"/>
  <c r="H1000" i="21"/>
  <c r="J999" i="21"/>
  <c r="P999" i="21"/>
  <c r="I999" i="21"/>
  <c r="N999" i="21"/>
  <c r="Q998" i="21"/>
  <c r="O998" i="21"/>
  <c r="K998" i="21"/>
  <c r="M998" i="21"/>
  <c r="E1001" i="21"/>
  <c r="F1001" i="21"/>
  <c r="D1002" i="21"/>
  <c r="H1001" i="21"/>
  <c r="J1000" i="21"/>
  <c r="I1000" i="21"/>
  <c r="L1000" i="21"/>
  <c r="N1000" i="21"/>
  <c r="P1000" i="21"/>
  <c r="K999" i="21"/>
  <c r="O999" i="21"/>
  <c r="Q999" i="21"/>
  <c r="M999" i="21"/>
  <c r="E1002" i="21"/>
  <c r="F1002" i="21"/>
  <c r="D1003" i="21"/>
  <c r="I1001" i="21"/>
  <c r="P1001" i="21"/>
  <c r="J1001" i="21"/>
  <c r="N1001" i="21"/>
  <c r="L1001" i="21"/>
  <c r="H1002" i="21"/>
  <c r="O1000" i="21"/>
  <c r="Q1000" i="21"/>
  <c r="K1000" i="21"/>
  <c r="M1000" i="21"/>
  <c r="E1003" i="21"/>
  <c r="D1004" i="21"/>
  <c r="F1003" i="21"/>
  <c r="Q1001" i="21"/>
  <c r="K1001" i="21"/>
  <c r="M1001" i="21"/>
  <c r="O1001" i="21"/>
  <c r="L1002" i="21"/>
  <c r="H1003" i="21"/>
  <c r="N1002" i="21"/>
  <c r="I1002" i="21"/>
  <c r="J1002" i="21"/>
  <c r="P1002" i="21"/>
  <c r="E1004" i="21"/>
  <c r="D1005" i="21"/>
  <c r="F1004" i="21"/>
  <c r="I1003" i="21"/>
  <c r="L1003" i="21"/>
  <c r="N1003" i="21"/>
  <c r="H1004" i="21"/>
  <c r="P1003" i="21"/>
  <c r="J1003" i="21"/>
  <c r="M1002" i="21"/>
  <c r="Q1002" i="21"/>
  <c r="K1002" i="21"/>
  <c r="O1002" i="21"/>
  <c r="D1006" i="21"/>
  <c r="F1005" i="21"/>
  <c r="E1005" i="21"/>
  <c r="K1003" i="21"/>
  <c r="M1003" i="21"/>
  <c r="O1003" i="21"/>
  <c r="Q1003" i="21"/>
  <c r="H1005" i="21"/>
  <c r="J1004" i="21"/>
  <c r="N1004" i="21"/>
  <c r="L1004" i="21"/>
  <c r="I1004" i="21"/>
  <c r="P1004" i="21"/>
  <c r="F1006" i="21"/>
  <c r="E1006" i="21"/>
  <c r="D1007" i="21"/>
  <c r="N1005" i="21"/>
  <c r="I1005" i="21"/>
  <c r="J1005" i="21"/>
  <c r="P1005" i="21"/>
  <c r="L1005" i="21"/>
  <c r="H1006" i="21"/>
  <c r="K1004" i="21"/>
  <c r="M1004" i="21"/>
  <c r="O1004" i="21"/>
  <c r="Q1004" i="21"/>
  <c r="F1007" i="21"/>
  <c r="D1008" i="21"/>
  <c r="E1007" i="21"/>
  <c r="M1005" i="21"/>
  <c r="Q1005" i="21"/>
  <c r="K1005" i="21"/>
  <c r="O1005" i="21"/>
  <c r="P1006" i="21"/>
  <c r="N1006" i="21"/>
  <c r="I1006" i="21"/>
  <c r="L1006" i="21"/>
  <c r="J1006" i="21"/>
  <c r="H1007" i="21"/>
  <c r="D1009" i="21"/>
  <c r="E1008" i="21"/>
  <c r="F1008" i="21"/>
  <c r="O1006" i="21"/>
  <c r="K1006" i="21"/>
  <c r="Q1006" i="21"/>
  <c r="M1006" i="21"/>
  <c r="L1007" i="21"/>
  <c r="P1007" i="21"/>
  <c r="N1007" i="21"/>
  <c r="H1008" i="21"/>
  <c r="I1007" i="21"/>
  <c r="J1007" i="21"/>
  <c r="F1009" i="21"/>
  <c r="D1010" i="21"/>
  <c r="E1009" i="21"/>
  <c r="N1008" i="21"/>
  <c r="H1009" i="21"/>
  <c r="L1008" i="21"/>
  <c r="I1008" i="21"/>
  <c r="J1008" i="21"/>
  <c r="P1008" i="21"/>
  <c r="K1007" i="21"/>
  <c r="Q1007" i="21"/>
  <c r="M1007" i="21"/>
  <c r="O1007" i="21"/>
  <c r="D1011" i="21"/>
  <c r="F1010" i="21"/>
  <c r="E1010" i="21"/>
  <c r="P1009" i="21"/>
  <c r="H1010" i="21"/>
  <c r="N1009" i="21"/>
  <c r="J1009" i="21"/>
  <c r="L1009" i="21"/>
  <c r="I1009" i="21"/>
  <c r="O1008" i="21"/>
  <c r="K1008" i="21"/>
  <c r="Q1008" i="21"/>
  <c r="M1008" i="21"/>
  <c r="F1011" i="21"/>
  <c r="D1012" i="21"/>
  <c r="E1011" i="21"/>
  <c r="I1010" i="21"/>
  <c r="N1010" i="21"/>
  <c r="P1010" i="21"/>
  <c r="L1010" i="21"/>
  <c r="H1011" i="21"/>
  <c r="J1010" i="21"/>
  <c r="O1009" i="21"/>
  <c r="K1009" i="21"/>
  <c r="Q1009" i="21"/>
  <c r="M1009" i="21"/>
  <c r="E1012" i="21"/>
  <c r="F1012" i="21"/>
  <c r="D1013" i="21"/>
  <c r="K1010" i="21"/>
  <c r="M1010" i="21"/>
  <c r="O1010" i="21"/>
  <c r="Q1010" i="21"/>
  <c r="L1011" i="21"/>
  <c r="N1011" i="21"/>
  <c r="J1011" i="21"/>
  <c r="I1011" i="21"/>
  <c r="P1011" i="21"/>
  <c r="H1012" i="21"/>
  <c r="E1013" i="21"/>
  <c r="D1014" i="21"/>
  <c r="F1013" i="21"/>
  <c r="M1011" i="21"/>
  <c r="K1011" i="21"/>
  <c r="O1011" i="21"/>
  <c r="Q1011" i="21"/>
  <c r="J1012" i="21"/>
  <c r="L1012" i="21"/>
  <c r="H1013" i="21"/>
  <c r="P1012" i="21"/>
  <c r="I1012" i="21"/>
  <c r="N1012" i="21"/>
  <c r="F1014" i="21"/>
  <c r="D1015" i="21"/>
  <c r="E1014" i="21"/>
  <c r="L1013" i="21"/>
  <c r="I1013" i="21"/>
  <c r="P1013" i="21"/>
  <c r="N1013" i="21"/>
  <c r="H1014" i="21"/>
  <c r="J1013" i="21"/>
  <c r="K1012" i="21"/>
  <c r="M1012" i="21"/>
  <c r="O1012" i="21"/>
  <c r="Q1012" i="21"/>
  <c r="E1015" i="21"/>
  <c r="F1015" i="21"/>
  <c r="D1016" i="21"/>
  <c r="M1013" i="21"/>
  <c r="K1013" i="21"/>
  <c r="O1013" i="21"/>
  <c r="Q1013" i="21"/>
  <c r="J1014" i="21"/>
  <c r="H1015" i="21"/>
  <c r="L1014" i="21"/>
  <c r="N1014" i="21"/>
  <c r="I1014" i="21"/>
  <c r="P1014" i="21"/>
  <c r="F1016" i="21"/>
  <c r="E1016" i="21"/>
  <c r="D1017" i="21"/>
  <c r="N1015" i="21"/>
  <c r="H1016" i="21"/>
  <c r="J1015" i="21"/>
  <c r="I1015" i="21"/>
  <c r="L1015" i="21"/>
  <c r="P1015" i="21"/>
  <c r="M1014" i="21"/>
  <c r="O1014" i="21"/>
  <c r="Q1014" i="21"/>
  <c r="K1014" i="21"/>
  <c r="F1017" i="21"/>
  <c r="E1017" i="21"/>
  <c r="D1018" i="21"/>
  <c r="H1017" i="21"/>
  <c r="N1016" i="21"/>
  <c r="P1016" i="21"/>
  <c r="I1016" i="21"/>
  <c r="J1016" i="21"/>
  <c r="L1016" i="21"/>
  <c r="K1015" i="21"/>
  <c r="O1015" i="21"/>
  <c r="Q1015" i="21"/>
  <c r="M1015" i="21"/>
  <c r="D1019" i="21"/>
  <c r="F1018" i="21"/>
  <c r="E1018" i="21"/>
  <c r="H1018" i="21"/>
  <c r="J1017" i="21"/>
  <c r="I1017" i="21"/>
  <c r="P1017" i="21"/>
  <c r="L1017" i="21"/>
  <c r="N1017" i="21"/>
  <c r="M1016" i="21"/>
  <c r="O1016" i="21"/>
  <c r="K1016" i="21"/>
  <c r="Q1016" i="21"/>
  <c r="F1019" i="21"/>
  <c r="E1019" i="21"/>
  <c r="D1020" i="21"/>
  <c r="L1018" i="21"/>
  <c r="I1018" i="21"/>
  <c r="N1018" i="21"/>
  <c r="P1018" i="21"/>
  <c r="J1018" i="21"/>
  <c r="H1019" i="21"/>
  <c r="O1017" i="21"/>
  <c r="Q1017" i="21"/>
  <c r="K1017" i="21"/>
  <c r="M1017" i="21"/>
  <c r="E1020" i="21"/>
  <c r="F1020" i="21"/>
  <c r="D1021" i="21"/>
  <c r="K1018" i="21"/>
  <c r="O1018" i="21"/>
  <c r="M1018" i="21"/>
  <c r="Q1018" i="21"/>
  <c r="L1019" i="21"/>
  <c r="H1020" i="21"/>
  <c r="I1019" i="21"/>
  <c r="N1019" i="21"/>
  <c r="P1019" i="21"/>
  <c r="J1019" i="21"/>
  <c r="E1021" i="21"/>
  <c r="F1021" i="21"/>
  <c r="D1022" i="21"/>
  <c r="J1020" i="21"/>
  <c r="P1020" i="21"/>
  <c r="L1020" i="21"/>
  <c r="I1020" i="21"/>
  <c r="H1021" i="21"/>
  <c r="N1020" i="21"/>
  <c r="K1019" i="21"/>
  <c r="Q1019" i="21"/>
  <c r="O1019" i="21"/>
  <c r="M1019" i="21"/>
  <c r="D1023" i="21"/>
  <c r="E1022" i="21"/>
  <c r="F1022" i="21"/>
  <c r="O1020" i="21"/>
  <c r="Q1020" i="21"/>
  <c r="K1020" i="21"/>
  <c r="M1020" i="21"/>
  <c r="N1021" i="21"/>
  <c r="I1021" i="21"/>
  <c r="H1022" i="21"/>
  <c r="P1021" i="21"/>
  <c r="L1021" i="21"/>
  <c r="J1021" i="21"/>
  <c r="F1023" i="21"/>
  <c r="E1023" i="21"/>
  <c r="D1024" i="21"/>
  <c r="Q1021" i="21"/>
  <c r="K1021" i="21"/>
  <c r="M1021" i="21"/>
  <c r="O1021" i="21"/>
  <c r="P1022" i="21"/>
  <c r="J1022" i="21"/>
  <c r="L1022" i="21"/>
  <c r="H1023" i="21"/>
  <c r="I1022" i="21"/>
  <c r="N1022" i="21"/>
  <c r="E1024" i="21"/>
  <c r="D1025" i="21"/>
  <c r="F1024" i="21"/>
  <c r="L1023" i="21"/>
  <c r="H1024" i="21"/>
  <c r="J1023" i="21"/>
  <c r="I1023" i="21"/>
  <c r="N1023" i="21"/>
  <c r="P1023" i="21"/>
  <c r="M1022" i="21"/>
  <c r="Q1022" i="21"/>
  <c r="K1022" i="21"/>
  <c r="O1022" i="21"/>
  <c r="E1025" i="21"/>
  <c r="D1026" i="21"/>
  <c r="F1025" i="21"/>
  <c r="N1024" i="21"/>
  <c r="L1024" i="21"/>
  <c r="P1024" i="21"/>
  <c r="J1024" i="21"/>
  <c r="I1024" i="21"/>
  <c r="H1025" i="21"/>
  <c r="K1023" i="21"/>
  <c r="Q1023" i="21"/>
  <c r="M1023" i="21"/>
  <c r="O1023" i="21"/>
  <c r="F1026" i="21"/>
  <c r="E1026" i="21"/>
  <c r="D1027" i="21"/>
  <c r="M1024" i="21"/>
  <c r="Q1024" i="21"/>
  <c r="K1024" i="21"/>
  <c r="O1024" i="21"/>
  <c r="I1025" i="21"/>
  <c r="N1025" i="21"/>
  <c r="J1025" i="21"/>
  <c r="P1025" i="21"/>
  <c r="H1026" i="21"/>
  <c r="L1025" i="21"/>
  <c r="E1027" i="21"/>
  <c r="D1028" i="21"/>
  <c r="F1027" i="21"/>
  <c r="K1025" i="21"/>
  <c r="Q1025" i="21"/>
  <c r="O1025" i="21"/>
  <c r="M1025" i="21"/>
  <c r="P1026" i="21"/>
  <c r="I1026" i="21"/>
  <c r="L1026" i="21"/>
  <c r="N1026" i="21"/>
  <c r="H1027" i="21"/>
  <c r="J1026" i="21"/>
  <c r="F1028" i="21"/>
  <c r="E1028" i="21"/>
  <c r="D1029" i="21"/>
  <c r="O1026" i="21"/>
  <c r="Q1026" i="21"/>
  <c r="M1026" i="21"/>
  <c r="K1026" i="21"/>
  <c r="N1027" i="21"/>
  <c r="J1027" i="21"/>
  <c r="H1028" i="21"/>
  <c r="L1027" i="21"/>
  <c r="I1027" i="21"/>
  <c r="P1027" i="21"/>
  <c r="F1029" i="21"/>
  <c r="E1029" i="21"/>
  <c r="D1030" i="21"/>
  <c r="H1029" i="21"/>
  <c r="I1028" i="21"/>
  <c r="L1028" i="21"/>
  <c r="J1028" i="21"/>
  <c r="N1028" i="21"/>
  <c r="P1028" i="21"/>
  <c r="Q1027" i="21"/>
  <c r="K1027" i="21"/>
  <c r="O1027" i="21"/>
  <c r="M1027" i="21"/>
  <c r="F1030" i="21"/>
  <c r="D1031" i="21"/>
  <c r="E1030" i="21"/>
  <c r="L1029" i="21"/>
  <c r="P1029" i="21"/>
  <c r="I1029" i="21"/>
  <c r="J1029" i="21"/>
  <c r="H1030" i="21"/>
  <c r="N1029" i="21"/>
  <c r="K1028" i="21"/>
  <c r="O1028" i="21"/>
  <c r="Q1028" i="21"/>
  <c r="M1028" i="21"/>
  <c r="D1032" i="21"/>
  <c r="E1031" i="21"/>
  <c r="F1031" i="21"/>
  <c r="O1029" i="21"/>
  <c r="M1029" i="21"/>
  <c r="K1029" i="21"/>
  <c r="Q1029" i="21"/>
  <c r="J1030" i="21"/>
  <c r="N1030" i="21"/>
  <c r="L1030" i="21"/>
  <c r="P1030" i="21"/>
  <c r="I1030" i="21"/>
  <c r="H1031" i="21"/>
  <c r="F1032" i="21"/>
  <c r="E1032" i="21"/>
  <c r="D1033" i="21"/>
  <c r="M1030" i="21"/>
  <c r="Q1030" i="21"/>
  <c r="K1030" i="21"/>
  <c r="O1030" i="21"/>
  <c r="J1031" i="21"/>
  <c r="L1031" i="21"/>
  <c r="N1031" i="21"/>
  <c r="P1031" i="21"/>
  <c r="I1031" i="21"/>
  <c r="H1032" i="21"/>
  <c r="D1034" i="21"/>
  <c r="E1033" i="21"/>
  <c r="F1033" i="21"/>
  <c r="Q1031" i="21"/>
  <c r="M1031" i="21"/>
  <c r="O1031" i="21"/>
  <c r="K1031" i="21"/>
  <c r="N1032" i="21"/>
  <c r="P1032" i="21"/>
  <c r="H1033" i="21"/>
  <c r="J1032" i="21"/>
  <c r="I1032" i="21"/>
  <c r="L1032" i="21"/>
  <c r="D1035" i="21"/>
  <c r="F1034" i="21"/>
  <c r="E1034" i="21"/>
  <c r="H1034" i="21"/>
  <c r="L1033" i="21"/>
  <c r="N1033" i="21"/>
  <c r="P1033" i="21"/>
  <c r="J1033" i="21"/>
  <c r="I1033" i="21"/>
  <c r="K1032" i="21"/>
  <c r="Q1032" i="21"/>
  <c r="M1032" i="21"/>
  <c r="O1032" i="21"/>
  <c r="E1035" i="21"/>
  <c r="D1036" i="21"/>
  <c r="F1035" i="21"/>
  <c r="N1034" i="21"/>
  <c r="L1034" i="21"/>
  <c r="P1034" i="21"/>
  <c r="H1035" i="21"/>
  <c r="J1034" i="21"/>
  <c r="I1034" i="21"/>
  <c r="O1033" i="21"/>
  <c r="M1033" i="21"/>
  <c r="Q1033" i="21"/>
  <c r="K1033" i="21"/>
  <c r="F1036" i="21"/>
  <c r="E1036" i="21"/>
  <c r="D1037" i="21"/>
  <c r="H1036" i="21"/>
  <c r="L1035" i="21"/>
  <c r="J1035" i="21"/>
  <c r="P1035" i="21"/>
  <c r="I1035" i="21"/>
  <c r="N1035" i="21"/>
  <c r="Q1034" i="21"/>
  <c r="K1034" i="21"/>
  <c r="O1034" i="21"/>
  <c r="M1034" i="21"/>
  <c r="D1038" i="21"/>
  <c r="F1037" i="21"/>
  <c r="E1037" i="21"/>
  <c r="J1036" i="21"/>
  <c r="N1036" i="21"/>
  <c r="I1036" i="21"/>
  <c r="H1037" i="21"/>
  <c r="L1036" i="21"/>
  <c r="P1036" i="21"/>
  <c r="O1035" i="21"/>
  <c r="Q1035" i="21"/>
  <c r="K1035" i="21"/>
  <c r="M1035" i="21"/>
  <c r="E1038" i="21"/>
  <c r="F1038" i="21"/>
  <c r="D1039" i="21"/>
  <c r="K1036" i="21"/>
  <c r="M1036" i="21"/>
  <c r="Q1036" i="21"/>
  <c r="O1036" i="21"/>
  <c r="H1038" i="21"/>
  <c r="P1037" i="21"/>
  <c r="I1037" i="21"/>
  <c r="N1037" i="21"/>
  <c r="J1037" i="21"/>
  <c r="L1037" i="21"/>
  <c r="F1039" i="21"/>
  <c r="D1040" i="21"/>
  <c r="E1039" i="21"/>
  <c r="N1038" i="21"/>
  <c r="P1038" i="21"/>
  <c r="I1038" i="21"/>
  <c r="L1038" i="21"/>
  <c r="J1038" i="21"/>
  <c r="H1039" i="21"/>
  <c r="M1037" i="21"/>
  <c r="Q1037" i="21"/>
  <c r="K1037" i="21"/>
  <c r="O1037" i="21"/>
  <c r="D1041" i="21"/>
  <c r="E1040" i="21"/>
  <c r="F1040" i="21"/>
  <c r="K1038" i="21"/>
  <c r="Q1038" i="21"/>
  <c r="O1038" i="21"/>
  <c r="M1038" i="21"/>
  <c r="P1039" i="21"/>
  <c r="I1039" i="21"/>
  <c r="L1039" i="21"/>
  <c r="J1039" i="21"/>
  <c r="H1040" i="21"/>
  <c r="N1039" i="21"/>
  <c r="E1041" i="21"/>
  <c r="F1041" i="21"/>
  <c r="D1042" i="21"/>
  <c r="K1039" i="21"/>
  <c r="Q1039" i="21"/>
  <c r="M1039" i="21"/>
  <c r="O1039" i="21"/>
  <c r="N1040" i="21"/>
  <c r="H1041" i="21"/>
  <c r="P1040" i="21"/>
  <c r="J1040" i="21"/>
  <c r="L1040" i="21"/>
  <c r="I1040" i="21"/>
  <c r="E1042" i="21"/>
  <c r="D1043" i="21"/>
  <c r="F1042" i="21"/>
  <c r="I1041" i="21"/>
  <c r="N1041" i="21"/>
  <c r="L1041" i="21"/>
  <c r="H1042" i="21"/>
  <c r="P1041" i="21"/>
  <c r="J1041" i="21"/>
  <c r="K1040" i="21"/>
  <c r="O1040" i="21"/>
  <c r="M1040" i="21"/>
  <c r="Q1040" i="21"/>
  <c r="F1043" i="21"/>
  <c r="D1044" i="21"/>
  <c r="E1043" i="21"/>
  <c r="Q1041" i="21"/>
  <c r="K1041" i="21"/>
  <c r="O1041" i="21"/>
  <c r="M1041" i="21"/>
  <c r="H1043" i="21"/>
  <c r="I1042" i="21"/>
  <c r="P1042" i="21"/>
  <c r="N1042" i="21"/>
  <c r="J1042" i="21"/>
  <c r="L1042" i="21"/>
  <c r="F1044" i="21"/>
  <c r="E1044" i="21"/>
  <c r="D1045" i="21"/>
  <c r="J1043" i="21"/>
  <c r="I1043" i="21"/>
  <c r="L1043" i="21"/>
  <c r="H1044" i="21"/>
  <c r="P1043" i="21"/>
  <c r="N1043" i="21"/>
  <c r="K1042" i="21"/>
  <c r="O1042" i="21"/>
  <c r="Q1042" i="21"/>
  <c r="M1042" i="21"/>
  <c r="E1045" i="21"/>
  <c r="F1045" i="21"/>
  <c r="D1046" i="21"/>
  <c r="K1043" i="21"/>
  <c r="M1043" i="21"/>
  <c r="Q1043" i="21"/>
  <c r="O1043" i="21"/>
  <c r="J1044" i="21"/>
  <c r="P1044" i="21"/>
  <c r="N1044" i="21"/>
  <c r="I1044" i="21"/>
  <c r="L1044" i="21"/>
  <c r="H1045" i="21"/>
  <c r="F1046" i="21"/>
  <c r="E1046" i="21"/>
  <c r="D1047" i="21"/>
  <c r="K1044" i="21"/>
  <c r="O1044" i="21"/>
  <c r="M1044" i="21"/>
  <c r="Q1044" i="21"/>
  <c r="L1045" i="21"/>
  <c r="H1046" i="21"/>
  <c r="J1045" i="21"/>
  <c r="N1045" i="21"/>
  <c r="I1045" i="21"/>
  <c r="P1045" i="21"/>
  <c r="F1047" i="21"/>
  <c r="D1048" i="21"/>
  <c r="E1047" i="21"/>
  <c r="J1046" i="21"/>
  <c r="I1046" i="21"/>
  <c r="P1046" i="21"/>
  <c r="L1046" i="21"/>
  <c r="N1046" i="21"/>
  <c r="H1047" i="21"/>
  <c r="M1045" i="21"/>
  <c r="O1045" i="21"/>
  <c r="K1045" i="21"/>
  <c r="Q1045" i="21"/>
  <c r="E1048" i="21"/>
  <c r="F1048" i="21"/>
  <c r="D1049" i="21"/>
  <c r="Q1046" i="21"/>
  <c r="O1046" i="21"/>
  <c r="M1046" i="21"/>
  <c r="K1046" i="21"/>
  <c r="P1047" i="21"/>
  <c r="J1047" i="21"/>
  <c r="I1047" i="21"/>
  <c r="L1047" i="21"/>
  <c r="N1047" i="21"/>
  <c r="H1048" i="21"/>
  <c r="E1049" i="21"/>
  <c r="F1049" i="21"/>
  <c r="D1050" i="21"/>
  <c r="Q1047" i="21"/>
  <c r="O1047" i="21"/>
  <c r="M1047" i="21"/>
  <c r="K1047" i="21"/>
  <c r="P1048" i="21"/>
  <c r="I1048" i="21"/>
  <c r="H1049" i="21"/>
  <c r="L1048" i="21"/>
  <c r="J1048" i="21"/>
  <c r="N1048" i="21"/>
  <c r="E1050" i="21"/>
  <c r="D1051" i="21"/>
  <c r="F1050" i="21"/>
  <c r="Q1048" i="21"/>
  <c r="M1048" i="21"/>
  <c r="K1048" i="21"/>
  <c r="O1048" i="21"/>
  <c r="L1049" i="21"/>
  <c r="I1049" i="21"/>
  <c r="P1049" i="21"/>
  <c r="J1049" i="21"/>
  <c r="H1050" i="21"/>
  <c r="N1049" i="21"/>
  <c r="E1051" i="21"/>
  <c r="F1051" i="21"/>
  <c r="D1052" i="21"/>
  <c r="M1049" i="21"/>
  <c r="O1049" i="21"/>
  <c r="Q1049" i="21"/>
  <c r="K1049" i="21"/>
  <c r="L1050" i="21"/>
  <c r="N1050" i="21"/>
  <c r="H1051" i="21"/>
  <c r="I1050" i="21"/>
  <c r="J1050" i="21"/>
  <c r="P1050" i="21"/>
  <c r="F1052" i="21"/>
  <c r="D1053" i="21"/>
  <c r="E1052" i="21"/>
  <c r="P1051" i="21"/>
  <c r="J1051" i="21"/>
  <c r="L1051" i="21"/>
  <c r="H1052" i="21"/>
  <c r="I1051" i="21"/>
  <c r="N1051" i="21"/>
  <c r="M1050" i="21"/>
  <c r="Q1050" i="21"/>
  <c r="K1050" i="21"/>
  <c r="O1050" i="21"/>
  <c r="E1053" i="21"/>
  <c r="D1054" i="21"/>
  <c r="F1053" i="21"/>
  <c r="J1052" i="21"/>
  <c r="I1052" i="21"/>
  <c r="P1052" i="21"/>
  <c r="H1053" i="21"/>
  <c r="N1052" i="21"/>
  <c r="L1052" i="21"/>
  <c r="Q1051" i="21"/>
  <c r="M1051" i="21"/>
  <c r="K1051" i="21"/>
  <c r="O1051" i="21"/>
  <c r="D1055" i="21"/>
  <c r="E1054" i="21"/>
  <c r="F1054" i="21"/>
  <c r="Q1052" i="21"/>
  <c r="K1052" i="21"/>
  <c r="O1052" i="21"/>
  <c r="M1052" i="21"/>
  <c r="L1053" i="21"/>
  <c r="J1053" i="21"/>
  <c r="P1053" i="21"/>
  <c r="N1053" i="21"/>
  <c r="I1053" i="21"/>
  <c r="H1054" i="21"/>
  <c r="F1055" i="21"/>
  <c r="E1055" i="21"/>
  <c r="D1056" i="21"/>
  <c r="O1053" i="21"/>
  <c r="M1053" i="21"/>
  <c r="Q1053" i="21"/>
  <c r="K1053" i="21"/>
  <c r="J1054" i="21"/>
  <c r="P1054" i="21"/>
  <c r="I1054" i="21"/>
  <c r="H1055" i="21"/>
  <c r="L1054" i="21"/>
  <c r="N1054" i="21"/>
  <c r="F1056" i="21"/>
  <c r="D1057" i="21"/>
  <c r="E1056" i="21"/>
  <c r="M1054" i="21"/>
  <c r="O1054" i="21"/>
  <c r="Q1054" i="21"/>
  <c r="K1054" i="21"/>
  <c r="N1055" i="21"/>
  <c r="H1056" i="21"/>
  <c r="I1055" i="21"/>
  <c r="J1055" i="21"/>
  <c r="L1055" i="21"/>
  <c r="P1055" i="21"/>
  <c r="F1057" i="21"/>
  <c r="E1057" i="21"/>
  <c r="D1058" i="21"/>
  <c r="I1056" i="21"/>
  <c r="J1056" i="21"/>
  <c r="L1056" i="21"/>
  <c r="N1056" i="21"/>
  <c r="H1057" i="21"/>
  <c r="P1056" i="21"/>
  <c r="O1055" i="21"/>
  <c r="Q1055" i="21"/>
  <c r="M1055" i="21"/>
  <c r="K1055" i="21"/>
  <c r="E1058" i="21"/>
  <c r="F1058" i="21"/>
  <c r="D1059" i="21"/>
  <c r="Q1056" i="21"/>
  <c r="K1056" i="21"/>
  <c r="M1056" i="21"/>
  <c r="O1056" i="21"/>
  <c r="J1057" i="21"/>
  <c r="H1058" i="21"/>
  <c r="P1057" i="21"/>
  <c r="I1057" i="21"/>
  <c r="L1057" i="21"/>
  <c r="N1057" i="21"/>
  <c r="D1060" i="21"/>
  <c r="E1059" i="21"/>
  <c r="F1059" i="21"/>
  <c r="J1058" i="21"/>
  <c r="H1059" i="21"/>
  <c r="N1058" i="21"/>
  <c r="I1058" i="21"/>
  <c r="L1058" i="21"/>
  <c r="P1058" i="21"/>
  <c r="M1057" i="21"/>
  <c r="O1057" i="21"/>
  <c r="K1057" i="21"/>
  <c r="Q1057" i="21"/>
  <c r="F1060" i="21"/>
  <c r="D1061" i="21"/>
  <c r="E1060" i="21"/>
  <c r="H1060" i="21"/>
  <c r="P1059" i="21"/>
  <c r="I1059" i="21"/>
  <c r="J1059" i="21"/>
  <c r="L1059" i="21"/>
  <c r="N1059" i="21"/>
  <c r="Q1058" i="21"/>
  <c r="O1058" i="21"/>
  <c r="K1058" i="21"/>
  <c r="M1058" i="21"/>
  <c r="E1061" i="21"/>
  <c r="F1061" i="21"/>
  <c r="D1062" i="21"/>
  <c r="H1061" i="21"/>
  <c r="L1060" i="21"/>
  <c r="J1060" i="21"/>
  <c r="P1060" i="21"/>
  <c r="N1060" i="21"/>
  <c r="I1060" i="21"/>
  <c r="M1059" i="21"/>
  <c r="O1059" i="21"/>
  <c r="Q1059" i="21"/>
  <c r="K1059" i="21"/>
  <c r="D1063" i="21"/>
  <c r="F1062" i="21"/>
  <c r="E1062" i="21"/>
  <c r="P1061" i="21"/>
  <c r="I1061" i="21"/>
  <c r="J1061" i="21"/>
  <c r="H1062" i="21"/>
  <c r="N1061" i="21"/>
  <c r="L1061" i="21"/>
  <c r="K1060" i="21"/>
  <c r="M1060" i="21"/>
  <c r="O1060" i="21"/>
  <c r="Q1060" i="21"/>
  <c r="D1064" i="21"/>
  <c r="E1063" i="21"/>
  <c r="F1063" i="21"/>
  <c r="O1061" i="21"/>
  <c r="Q1061" i="21"/>
  <c r="M1061" i="21"/>
  <c r="K1061" i="21"/>
  <c r="L1062" i="21"/>
  <c r="H1063" i="21"/>
  <c r="I1062" i="21"/>
  <c r="P1062" i="21"/>
  <c r="N1062" i="21"/>
  <c r="J1062" i="21"/>
  <c r="F1064" i="21"/>
  <c r="E1064" i="21"/>
  <c r="D1065" i="21"/>
  <c r="H1064" i="21"/>
  <c r="I1063" i="21"/>
  <c r="L1063" i="21"/>
  <c r="P1063" i="21"/>
  <c r="J1063" i="21"/>
  <c r="N1063" i="21"/>
  <c r="M1062" i="21"/>
  <c r="Q1062" i="21"/>
  <c r="O1062" i="21"/>
  <c r="K1062" i="21"/>
  <c r="F1065" i="21"/>
  <c r="D1066" i="21"/>
  <c r="E1065" i="21"/>
  <c r="L1064" i="21"/>
  <c r="I1064" i="21"/>
  <c r="P1064" i="21"/>
  <c r="N1064" i="21"/>
  <c r="J1064" i="21"/>
  <c r="H1065" i="21"/>
  <c r="Q1063" i="21"/>
  <c r="M1063" i="21"/>
  <c r="K1063" i="21"/>
  <c r="O1063" i="21"/>
  <c r="F1066" i="21"/>
  <c r="E1066" i="21"/>
  <c r="D1067" i="21"/>
  <c r="O1064" i="21"/>
  <c r="Q1064" i="21"/>
  <c r="K1064" i="21"/>
  <c r="M1064" i="21"/>
  <c r="J1065" i="21"/>
  <c r="L1065" i="21"/>
  <c r="P1065" i="21"/>
  <c r="H1066" i="21"/>
  <c r="I1065" i="21"/>
  <c r="N1065" i="21"/>
  <c r="F1067" i="21"/>
  <c r="D1068" i="21"/>
  <c r="E1067" i="21"/>
  <c r="P1066" i="21"/>
  <c r="N1066" i="21"/>
  <c r="I1066" i="21"/>
  <c r="L1066" i="21"/>
  <c r="H1067" i="21"/>
  <c r="J1066" i="21"/>
  <c r="O1065" i="21"/>
  <c r="K1065" i="21"/>
  <c r="Q1065" i="21"/>
  <c r="M1065" i="21"/>
  <c r="E1068" i="21"/>
  <c r="F1068" i="21"/>
  <c r="D1069" i="21"/>
  <c r="Q1066" i="21"/>
  <c r="K1066" i="21"/>
  <c r="O1066" i="21"/>
  <c r="M1066" i="21"/>
  <c r="P1067" i="21"/>
  <c r="L1067" i="21"/>
  <c r="I1067" i="21"/>
  <c r="H1068" i="21"/>
  <c r="N1067" i="21"/>
  <c r="J1067" i="21"/>
  <c r="F1069" i="21"/>
  <c r="E1069" i="21"/>
  <c r="D1070" i="21"/>
  <c r="O1067" i="21"/>
  <c r="Q1067" i="21"/>
  <c r="M1067" i="21"/>
  <c r="K1067" i="21"/>
  <c r="P1068" i="21"/>
  <c r="N1068" i="21"/>
  <c r="L1068" i="21"/>
  <c r="J1068" i="21"/>
  <c r="I1068" i="21"/>
  <c r="H1069" i="21"/>
  <c r="E1070" i="21"/>
  <c r="F1070" i="21"/>
  <c r="D1071" i="21"/>
  <c r="Q1068" i="21"/>
  <c r="O1068" i="21"/>
  <c r="K1068" i="21"/>
  <c r="M1068" i="21"/>
  <c r="J1069" i="21"/>
  <c r="H1070" i="21"/>
  <c r="L1069" i="21"/>
  <c r="P1069" i="21"/>
  <c r="I1069" i="21"/>
  <c r="N1069" i="21"/>
  <c r="D1072" i="21"/>
  <c r="F1071" i="21"/>
  <c r="E1071" i="21"/>
  <c r="N1070" i="21"/>
  <c r="H1071" i="21"/>
  <c r="J1070" i="21"/>
  <c r="P1070" i="21"/>
  <c r="I1070" i="21"/>
  <c r="L1070" i="21"/>
  <c r="Q1069" i="21"/>
  <c r="K1069" i="21"/>
  <c r="O1069" i="21"/>
  <c r="M1069" i="21"/>
  <c r="E1072" i="21"/>
  <c r="F1072" i="21"/>
  <c r="D1073" i="21"/>
  <c r="L1071" i="21"/>
  <c r="J1071" i="21"/>
  <c r="N1071" i="21"/>
  <c r="H1072" i="21"/>
  <c r="P1071" i="21"/>
  <c r="I1071" i="21"/>
  <c r="M1070" i="21"/>
  <c r="K1070" i="21"/>
  <c r="Q1070" i="21"/>
  <c r="O1070" i="21"/>
  <c r="F1073" i="21"/>
  <c r="D1074" i="21"/>
  <c r="E1073" i="21"/>
  <c r="H1073" i="21"/>
  <c r="P1072" i="21"/>
  <c r="L1072" i="21"/>
  <c r="N1072" i="21"/>
  <c r="I1072" i="21"/>
  <c r="J1072" i="21"/>
  <c r="K1071" i="21"/>
  <c r="O1071" i="21"/>
  <c r="M1071" i="21"/>
  <c r="Q1071" i="21"/>
  <c r="F1074" i="21"/>
  <c r="D1075" i="21"/>
  <c r="E1074" i="21"/>
  <c r="I1073" i="21"/>
  <c r="H1074" i="21"/>
  <c r="P1073" i="21"/>
  <c r="L1073" i="21"/>
  <c r="J1073" i="21"/>
  <c r="N1073" i="21"/>
  <c r="Q1072" i="21"/>
  <c r="K1072" i="21"/>
  <c r="O1072" i="21"/>
  <c r="M1072" i="21"/>
  <c r="F1075" i="21"/>
  <c r="D1076" i="21"/>
  <c r="E1075" i="21"/>
  <c r="Q1073" i="21"/>
  <c r="M1073" i="21"/>
  <c r="O1073" i="21"/>
  <c r="K1073" i="21"/>
  <c r="J1074" i="21"/>
  <c r="H1075" i="21"/>
  <c r="L1074" i="21"/>
  <c r="N1074" i="21"/>
  <c r="I1074" i="21"/>
  <c r="P1074" i="21"/>
  <c r="F1076" i="21"/>
  <c r="D1077" i="21"/>
  <c r="E1076" i="21"/>
  <c r="H1076" i="21"/>
  <c r="P1075" i="21"/>
  <c r="L1075" i="21"/>
  <c r="N1075" i="21"/>
  <c r="J1075" i="21"/>
  <c r="I1075" i="21"/>
  <c r="M1074" i="21"/>
  <c r="O1074" i="21"/>
  <c r="Q1074" i="21"/>
  <c r="K1074" i="21"/>
  <c r="D1078" i="21"/>
  <c r="F1077" i="21"/>
  <c r="E1077" i="21"/>
  <c r="H1077" i="21"/>
  <c r="P1076" i="21"/>
  <c r="J1076" i="21"/>
  <c r="L1076" i="21"/>
  <c r="I1076" i="21"/>
  <c r="N1076" i="21"/>
  <c r="K1075" i="21"/>
  <c r="M1075" i="21"/>
  <c r="Q1075" i="21"/>
  <c r="O1075" i="21"/>
  <c r="F1078" i="21"/>
  <c r="D1079" i="21"/>
  <c r="E1078" i="21"/>
  <c r="L1077" i="21"/>
  <c r="J1077" i="21"/>
  <c r="I1077" i="21"/>
  <c r="H1078" i="21"/>
  <c r="N1077" i="21"/>
  <c r="P1077" i="21"/>
  <c r="Q1076" i="21"/>
  <c r="O1076" i="21"/>
  <c r="M1076" i="21"/>
  <c r="K1076" i="21"/>
  <c r="D1080" i="21"/>
  <c r="E1079" i="21"/>
  <c r="F1079" i="21"/>
  <c r="M1077" i="21"/>
  <c r="Q1077" i="21"/>
  <c r="K1077" i="21"/>
  <c r="O1077" i="21"/>
  <c r="H1079" i="21"/>
  <c r="N1078" i="21"/>
  <c r="I1078" i="21"/>
  <c r="L1078" i="21"/>
  <c r="J1078" i="21"/>
  <c r="P1078" i="21"/>
  <c r="D1081" i="21"/>
  <c r="F1080" i="21"/>
  <c r="E1080" i="21"/>
  <c r="H1080" i="21"/>
  <c r="N1079" i="21"/>
  <c r="I1079" i="21"/>
  <c r="J1079" i="21"/>
  <c r="P1079" i="21"/>
  <c r="L1079" i="21"/>
  <c r="Q1078" i="21"/>
  <c r="M1078" i="21"/>
  <c r="O1078" i="21"/>
  <c r="K1078" i="21"/>
  <c r="D1082" i="21"/>
  <c r="F1081" i="21"/>
  <c r="E1081" i="21"/>
  <c r="N1080" i="21"/>
  <c r="H1081" i="21"/>
  <c r="L1080" i="21"/>
  <c r="I1080" i="21"/>
  <c r="J1080" i="21"/>
  <c r="P1080" i="21"/>
  <c r="O1079" i="21"/>
  <c r="Q1079" i="21"/>
  <c r="K1079" i="21"/>
  <c r="M1079" i="21"/>
  <c r="D1083" i="21"/>
  <c r="F1082" i="21"/>
  <c r="E1082" i="21"/>
  <c r="L1081" i="21"/>
  <c r="J1081" i="21"/>
  <c r="P1081" i="21"/>
  <c r="N1081" i="21"/>
  <c r="I1081" i="21"/>
  <c r="H1082" i="21"/>
  <c r="K1080" i="21"/>
  <c r="Q1080" i="21"/>
  <c r="M1080" i="21"/>
  <c r="O1080" i="21"/>
  <c r="E1083" i="21"/>
  <c r="D1084" i="21"/>
  <c r="F1083" i="21"/>
  <c r="K1081" i="21"/>
  <c r="Q1081" i="21"/>
  <c r="M1081" i="21"/>
  <c r="O1081" i="21"/>
  <c r="J1082" i="21"/>
  <c r="N1082" i="21"/>
  <c r="I1082" i="21"/>
  <c r="L1082" i="21"/>
  <c r="H1083" i="21"/>
  <c r="P1082" i="21"/>
  <c r="F1084" i="21"/>
  <c r="D1085" i="21"/>
  <c r="E1084" i="21"/>
  <c r="O1082" i="21"/>
  <c r="Q1082" i="21"/>
  <c r="K1082" i="21"/>
  <c r="M1082" i="21"/>
  <c r="J1083" i="21"/>
  <c r="I1083" i="21"/>
  <c r="P1083" i="21"/>
  <c r="L1083" i="21"/>
  <c r="N1083" i="21"/>
  <c r="H1084" i="21"/>
  <c r="F1085" i="21"/>
  <c r="D1086" i="21"/>
  <c r="E1085" i="21"/>
  <c r="M1083" i="21"/>
  <c r="O1083" i="21"/>
  <c r="K1083" i="21"/>
  <c r="Q1083" i="21"/>
  <c r="J1084" i="21"/>
  <c r="L1084" i="21"/>
  <c r="I1084" i="21"/>
  <c r="H1085" i="21"/>
  <c r="N1084" i="21"/>
  <c r="P1084" i="21"/>
  <c r="F1086" i="21"/>
  <c r="D1087" i="21"/>
  <c r="E1086" i="21"/>
  <c r="K1084" i="21"/>
  <c r="O1084" i="21"/>
  <c r="Q1084" i="21"/>
  <c r="M1084" i="21"/>
  <c r="J1085" i="21"/>
  <c r="N1085" i="21"/>
  <c r="L1085" i="21"/>
  <c r="P1085" i="21"/>
  <c r="H1086" i="21"/>
  <c r="I1085" i="21"/>
  <c r="D1088" i="21"/>
  <c r="E1087" i="21"/>
  <c r="F1087" i="21"/>
  <c r="P1086" i="21"/>
  <c r="I1086" i="21"/>
  <c r="H1087" i="21"/>
  <c r="J1086" i="21"/>
  <c r="N1086" i="21"/>
  <c r="L1086" i="21"/>
  <c r="O1085" i="21"/>
  <c r="M1085" i="21"/>
  <c r="K1085" i="21"/>
  <c r="Q1085" i="21"/>
  <c r="D1089" i="21"/>
  <c r="F1088" i="21"/>
  <c r="E1088" i="21"/>
  <c r="K1086" i="21"/>
  <c r="Q1086" i="21"/>
  <c r="O1086" i="21"/>
  <c r="M1086" i="21"/>
  <c r="N1087" i="21"/>
  <c r="L1087" i="21"/>
  <c r="J1087" i="21"/>
  <c r="P1087" i="21"/>
  <c r="H1088" i="21"/>
  <c r="I1087" i="21"/>
  <c r="F1089" i="21"/>
  <c r="E1089" i="21"/>
  <c r="D1090" i="21"/>
  <c r="J1088" i="21"/>
  <c r="P1088" i="21"/>
  <c r="L1088" i="21"/>
  <c r="H1089" i="21"/>
  <c r="N1088" i="21"/>
  <c r="I1088" i="21"/>
  <c r="K1087" i="21"/>
  <c r="Q1087" i="21"/>
  <c r="M1087" i="21"/>
  <c r="O1087" i="21"/>
  <c r="F1090" i="21"/>
  <c r="D1091" i="21"/>
  <c r="E1090" i="21"/>
  <c r="J1089" i="21"/>
  <c r="I1089" i="21"/>
  <c r="L1089" i="21"/>
  <c r="N1089" i="21"/>
  <c r="P1089" i="21"/>
  <c r="H1090" i="21"/>
  <c r="Q1088" i="21"/>
  <c r="K1088" i="21"/>
  <c r="M1088" i="21"/>
  <c r="O1088" i="21"/>
  <c r="F1091" i="21"/>
  <c r="E1091" i="21"/>
  <c r="D1092" i="21"/>
  <c r="K1089" i="21"/>
  <c r="M1089" i="21"/>
  <c r="O1089" i="21"/>
  <c r="Q1089" i="21"/>
  <c r="H1091" i="21"/>
  <c r="L1090" i="21"/>
  <c r="J1090" i="21"/>
  <c r="N1090" i="21"/>
  <c r="P1090" i="21"/>
  <c r="I1090" i="21"/>
  <c r="F1092" i="21"/>
  <c r="D1093" i="21"/>
  <c r="E1092" i="21"/>
  <c r="J1091" i="21"/>
  <c r="L1091" i="21"/>
  <c r="I1091" i="21"/>
  <c r="H1092" i="21"/>
  <c r="N1091" i="21"/>
  <c r="P1091" i="21"/>
  <c r="M1090" i="21"/>
  <c r="O1090" i="21"/>
  <c r="Q1090" i="21"/>
  <c r="K1090" i="21"/>
  <c r="F1093" i="21"/>
  <c r="D1094" i="21"/>
  <c r="E1093" i="21"/>
  <c r="M1091" i="21"/>
  <c r="O1091" i="21"/>
  <c r="K1091" i="21"/>
  <c r="Q1091" i="21"/>
  <c r="J1092" i="21"/>
  <c r="I1092" i="21"/>
  <c r="P1092" i="21"/>
  <c r="N1092" i="21"/>
  <c r="H1093" i="21"/>
  <c r="L1092" i="21"/>
  <c r="E1094" i="21"/>
  <c r="D1095" i="21"/>
  <c r="F1094" i="21"/>
  <c r="K1092" i="21"/>
  <c r="Q1092" i="21"/>
  <c r="M1092" i="21"/>
  <c r="O1092" i="21"/>
  <c r="I1093" i="21"/>
  <c r="N1093" i="21"/>
  <c r="H1094" i="21"/>
  <c r="L1093" i="21"/>
  <c r="J1093" i="21"/>
  <c r="P1093" i="21"/>
  <c r="E1095" i="21"/>
  <c r="D1096" i="21"/>
  <c r="F1095" i="21"/>
  <c r="M1093" i="21"/>
  <c r="K1093" i="21"/>
  <c r="O1093" i="21"/>
  <c r="Q1093" i="21"/>
  <c r="L1094" i="21"/>
  <c r="N1094" i="21"/>
  <c r="J1094" i="21"/>
  <c r="I1094" i="21"/>
  <c r="H1095" i="21"/>
  <c r="P1094" i="21"/>
  <c r="D1097" i="21"/>
  <c r="F1096" i="21"/>
  <c r="E1096" i="21"/>
  <c r="M1094" i="21"/>
  <c r="O1094" i="21"/>
  <c r="K1094" i="21"/>
  <c r="Q1094" i="21"/>
  <c r="I1095" i="21"/>
  <c r="H1096" i="21"/>
  <c r="L1095" i="21"/>
  <c r="P1095" i="21"/>
  <c r="N1095" i="21"/>
  <c r="J1095" i="21"/>
  <c r="F1097" i="21"/>
  <c r="D1098" i="21"/>
  <c r="E1097" i="21"/>
  <c r="M1095" i="21"/>
  <c r="Q1095" i="21"/>
  <c r="O1095" i="21"/>
  <c r="K1095" i="21"/>
  <c r="H1097" i="21"/>
  <c r="I1096" i="21"/>
  <c r="N1096" i="21"/>
  <c r="P1096" i="21"/>
  <c r="L1096" i="21"/>
  <c r="J1096" i="21"/>
  <c r="E1098" i="21"/>
  <c r="D1099" i="21"/>
  <c r="F1098" i="21"/>
  <c r="N1097" i="21"/>
  <c r="I1097" i="21"/>
  <c r="P1097" i="21"/>
  <c r="J1097" i="21"/>
  <c r="L1097" i="21"/>
  <c r="H1098" i="21"/>
  <c r="K1096" i="21"/>
  <c r="Q1096" i="21"/>
  <c r="M1096" i="21"/>
  <c r="O1096" i="21"/>
  <c r="E1099" i="21"/>
  <c r="D1100" i="21"/>
  <c r="F1099" i="21"/>
  <c r="K1097" i="21"/>
  <c r="M1097" i="21"/>
  <c r="O1097" i="21"/>
  <c r="Q1097" i="21"/>
  <c r="N1098" i="21"/>
  <c r="P1098" i="21"/>
  <c r="H1099" i="21"/>
  <c r="J1098" i="21"/>
  <c r="L1098" i="21"/>
  <c r="I1098" i="21"/>
  <c r="F1100" i="21"/>
  <c r="E1100" i="21"/>
  <c r="D1101" i="21"/>
  <c r="I1099" i="21"/>
  <c r="H1100" i="21"/>
  <c r="J1099" i="21"/>
  <c r="L1099" i="21"/>
  <c r="P1099" i="21"/>
  <c r="N1099" i="21"/>
  <c r="M1098" i="21"/>
  <c r="Q1098" i="21"/>
  <c r="O1098" i="21"/>
  <c r="K1098" i="21"/>
  <c r="D1102" i="21"/>
  <c r="F1101" i="21"/>
  <c r="E1101" i="21"/>
  <c r="K1099" i="21"/>
  <c r="Q1099" i="21"/>
  <c r="M1099" i="21"/>
  <c r="O1099" i="21"/>
  <c r="J1100" i="21"/>
  <c r="L1100" i="21"/>
  <c r="H1101" i="21"/>
  <c r="N1100" i="21"/>
  <c r="I1100" i="21"/>
  <c r="P1100" i="21"/>
  <c r="F1102" i="21"/>
  <c r="E1102" i="21"/>
  <c r="D1103" i="21"/>
  <c r="P1101" i="21"/>
  <c r="L1101" i="21"/>
  <c r="H1102" i="21"/>
  <c r="I1101" i="21"/>
  <c r="N1101" i="21"/>
  <c r="J1101" i="21"/>
  <c r="K1100" i="21"/>
  <c r="O1100" i="21"/>
  <c r="Q1100" i="21"/>
  <c r="M1100" i="21"/>
  <c r="F1103" i="21"/>
  <c r="E1103" i="21"/>
  <c r="D1104" i="21"/>
  <c r="L1102" i="21"/>
  <c r="J1102" i="21"/>
  <c r="I1102" i="21"/>
  <c r="H1103" i="21"/>
  <c r="N1102" i="21"/>
  <c r="P1102" i="21"/>
  <c r="K1101" i="21"/>
  <c r="O1101" i="21"/>
  <c r="M1101" i="21"/>
  <c r="Q1101" i="21"/>
  <c r="F1104" i="21"/>
  <c r="D1105" i="21"/>
  <c r="E1104" i="21"/>
  <c r="K1102" i="21"/>
  <c r="M1102" i="21"/>
  <c r="Q1102" i="21"/>
  <c r="O1102" i="21"/>
  <c r="N1103" i="21"/>
  <c r="L1103" i="21"/>
  <c r="P1103" i="21"/>
  <c r="I1103" i="21"/>
  <c r="H1104" i="21"/>
  <c r="J1103" i="21"/>
  <c r="D1106" i="21"/>
  <c r="E1105" i="21"/>
  <c r="F1105" i="21"/>
  <c r="Q1103" i="21"/>
  <c r="M1103" i="21"/>
  <c r="K1103" i="21"/>
  <c r="O1103" i="21"/>
  <c r="J1104" i="21"/>
  <c r="H1105" i="21"/>
  <c r="I1104" i="21"/>
  <c r="N1104" i="21"/>
  <c r="L1104" i="21"/>
  <c r="P1104" i="21"/>
  <c r="D1107" i="21"/>
  <c r="E1106" i="21"/>
  <c r="F1106" i="21"/>
  <c r="P1105" i="21"/>
  <c r="I1105" i="21"/>
  <c r="J1105" i="21"/>
  <c r="H1106" i="21"/>
  <c r="N1105" i="21"/>
  <c r="L1105" i="21"/>
  <c r="M1104" i="21"/>
  <c r="K1104" i="21"/>
  <c r="O1104" i="21"/>
  <c r="Q1104" i="21"/>
  <c r="F1107" i="21"/>
  <c r="D1108" i="21"/>
  <c r="E1107" i="21"/>
  <c r="Q1105" i="21"/>
  <c r="K1105" i="21"/>
  <c r="O1105" i="21"/>
  <c r="M1105" i="21"/>
  <c r="L1106" i="21"/>
  <c r="J1106" i="21"/>
  <c r="I1106" i="21"/>
  <c r="N1106" i="21"/>
  <c r="P1106" i="21"/>
  <c r="H1107" i="21"/>
  <c r="D1109" i="21"/>
  <c r="F1108" i="21"/>
  <c r="E1108" i="21"/>
  <c r="K1106" i="21"/>
  <c r="Q1106" i="21"/>
  <c r="O1106" i="21"/>
  <c r="M1106" i="21"/>
  <c r="N1107" i="21"/>
  <c r="J1107" i="21"/>
  <c r="H1108" i="21"/>
  <c r="P1107" i="21"/>
  <c r="I1107" i="21"/>
  <c r="L1107" i="21"/>
  <c r="E1109" i="21"/>
  <c r="D1110" i="21"/>
  <c r="F1109" i="21"/>
  <c r="I1108" i="21"/>
  <c r="J1108" i="21"/>
  <c r="L1108" i="21"/>
  <c r="N1108" i="21"/>
  <c r="H1109" i="21"/>
  <c r="P1108" i="21"/>
  <c r="O1107" i="21"/>
  <c r="M1107" i="21"/>
  <c r="K1107" i="21"/>
  <c r="Q1107" i="21"/>
  <c r="F1110" i="21"/>
  <c r="E1110" i="21"/>
  <c r="D1111" i="21"/>
  <c r="Q1108" i="21"/>
  <c r="M1108" i="21"/>
  <c r="O1108" i="21"/>
  <c r="K1108" i="21"/>
  <c r="J1109" i="21"/>
  <c r="I1109" i="21"/>
  <c r="L1109" i="21"/>
  <c r="N1109" i="21"/>
  <c r="H1110" i="21"/>
  <c r="P1109" i="21"/>
  <c r="E1111" i="21"/>
  <c r="F1111" i="21"/>
  <c r="D1112" i="21"/>
  <c r="K1109" i="21"/>
  <c r="M1109" i="21"/>
  <c r="O1109" i="21"/>
  <c r="Q1109" i="21"/>
  <c r="N1110" i="21"/>
  <c r="H1111" i="21"/>
  <c r="J1110" i="21"/>
  <c r="I1110" i="21"/>
  <c r="L1110" i="21"/>
  <c r="P1110" i="21"/>
  <c r="E1112" i="21"/>
  <c r="F1112" i="21"/>
  <c r="D1113" i="21"/>
  <c r="J1111" i="21"/>
  <c r="I1111" i="21"/>
  <c r="P1111" i="21"/>
  <c r="H1112" i="21"/>
  <c r="L1111" i="21"/>
  <c r="N1111" i="21"/>
  <c r="Q1110" i="21"/>
  <c r="O1110" i="21"/>
  <c r="K1110" i="21"/>
  <c r="M1110" i="21"/>
  <c r="E1113" i="21"/>
  <c r="D1114" i="21"/>
  <c r="F1113" i="21"/>
  <c r="K1111" i="21"/>
  <c r="O1111" i="21"/>
  <c r="M1111" i="21"/>
  <c r="Q1111" i="21"/>
  <c r="H1113" i="21"/>
  <c r="J1112" i="21"/>
  <c r="L1112" i="21"/>
  <c r="N1112" i="21"/>
  <c r="I1112" i="21"/>
  <c r="P1112" i="21"/>
  <c r="E1114" i="21"/>
  <c r="D1115" i="21"/>
  <c r="F1114" i="21"/>
  <c r="I1113" i="21"/>
  <c r="N1113" i="21"/>
  <c r="L1113" i="21"/>
  <c r="P1113" i="21"/>
  <c r="H1114" i="21"/>
  <c r="J1113" i="21"/>
  <c r="Q1112" i="21"/>
  <c r="K1112" i="21"/>
  <c r="O1112" i="21"/>
  <c r="M1112" i="21"/>
  <c r="F1115" i="21"/>
  <c r="D1116" i="21"/>
  <c r="E1115" i="21"/>
  <c r="M1113" i="21"/>
  <c r="K1113" i="21"/>
  <c r="O1113" i="21"/>
  <c r="Q1113" i="21"/>
  <c r="J1114" i="21"/>
  <c r="I1114" i="21"/>
  <c r="H1115" i="21"/>
  <c r="P1114" i="21"/>
  <c r="L1114" i="21"/>
  <c r="N1114" i="21"/>
  <c r="F1116" i="21"/>
  <c r="D1117" i="21"/>
  <c r="E1116" i="21"/>
  <c r="Q1114" i="21"/>
  <c r="M1114" i="21"/>
  <c r="K1114" i="21"/>
  <c r="O1114" i="21"/>
  <c r="H1116" i="21"/>
  <c r="I1115" i="21"/>
  <c r="N1115" i="21"/>
  <c r="P1115" i="21"/>
  <c r="J1115" i="21"/>
  <c r="L1115" i="21"/>
  <c r="D1118" i="21"/>
  <c r="E1117" i="21"/>
  <c r="F1117" i="21"/>
  <c r="P1116" i="21"/>
  <c r="L1116" i="21"/>
  <c r="J1116" i="21"/>
  <c r="H1117" i="21"/>
  <c r="I1116" i="21"/>
  <c r="N1116" i="21"/>
  <c r="Q1115" i="21"/>
  <c r="O1115" i="21"/>
  <c r="K1115" i="21"/>
  <c r="M1115" i="21"/>
  <c r="D1119" i="21"/>
  <c r="E1118" i="21"/>
  <c r="F1118" i="21"/>
  <c r="N1117" i="21"/>
  <c r="J1117" i="21"/>
  <c r="P1117" i="21"/>
  <c r="H1118" i="21"/>
  <c r="I1117" i="21"/>
  <c r="L1117" i="21"/>
  <c r="O1116" i="21"/>
  <c r="M1116" i="21"/>
  <c r="K1116" i="21"/>
  <c r="Q1116" i="21"/>
  <c r="F1119" i="21"/>
  <c r="E1119" i="21"/>
  <c r="D1120" i="21"/>
  <c r="J1118" i="21"/>
  <c r="P1118" i="21"/>
  <c r="H1119" i="21"/>
  <c r="L1118" i="21"/>
  <c r="I1118" i="21"/>
  <c r="N1118" i="21"/>
  <c r="K1117" i="21"/>
  <c r="O1117" i="21"/>
  <c r="Q1117" i="21"/>
  <c r="M1117" i="21"/>
  <c r="D1121" i="21"/>
  <c r="E1120" i="21"/>
  <c r="F1120" i="21"/>
  <c r="P1119" i="21"/>
  <c r="L1119" i="21"/>
  <c r="H1120" i="21"/>
  <c r="N1119" i="21"/>
  <c r="I1119" i="21"/>
  <c r="J1119" i="21"/>
  <c r="K1118" i="21"/>
  <c r="Q1118" i="21"/>
  <c r="M1118" i="21"/>
  <c r="O1118" i="21"/>
  <c r="E1121" i="21"/>
  <c r="F1121" i="21"/>
  <c r="D1122" i="21"/>
  <c r="I1120" i="21"/>
  <c r="N1120" i="21"/>
  <c r="P1120" i="21"/>
  <c r="J1120" i="21"/>
  <c r="L1120" i="21"/>
  <c r="H1121" i="21"/>
  <c r="K1119" i="21"/>
  <c r="M1119" i="21"/>
  <c r="O1119" i="21"/>
  <c r="Q1119" i="21"/>
  <c r="E1122" i="21"/>
  <c r="D1123" i="21"/>
  <c r="F1122" i="21"/>
  <c r="O1120" i="21"/>
  <c r="K1120" i="21"/>
  <c r="M1120" i="21"/>
  <c r="Q1120" i="21"/>
  <c r="N1121" i="21"/>
  <c r="H1122" i="21"/>
  <c r="I1121" i="21"/>
  <c r="J1121" i="21"/>
  <c r="L1121" i="21"/>
  <c r="P1121" i="21"/>
  <c r="F1123" i="21"/>
  <c r="E1123" i="21"/>
  <c r="D1124" i="21"/>
  <c r="N1122" i="21"/>
  <c r="J1122" i="21"/>
  <c r="L1122" i="21"/>
  <c r="P1122" i="21"/>
  <c r="H1123" i="21"/>
  <c r="I1122" i="21"/>
  <c r="Q1121" i="21"/>
  <c r="M1121" i="21"/>
  <c r="K1121" i="21"/>
  <c r="O1121" i="21"/>
  <c r="F1124" i="21"/>
  <c r="D1125" i="21"/>
  <c r="E1124" i="21"/>
  <c r="L1123" i="21"/>
  <c r="N1123" i="21"/>
  <c r="I1123" i="21"/>
  <c r="J1123" i="21"/>
  <c r="P1123" i="21"/>
  <c r="H1124" i="21"/>
  <c r="Q1122" i="21"/>
  <c r="M1122" i="21"/>
  <c r="K1122" i="21"/>
  <c r="O1122" i="21"/>
  <c r="F1125" i="21"/>
  <c r="E1125" i="21"/>
  <c r="D1126" i="21"/>
  <c r="K1123" i="21"/>
  <c r="M1123" i="21"/>
  <c r="Q1123" i="21"/>
  <c r="O1123" i="21"/>
  <c r="P1124" i="21"/>
  <c r="J1124" i="21"/>
  <c r="L1124" i="21"/>
  <c r="N1124" i="21"/>
  <c r="H1125" i="21"/>
  <c r="I1124" i="21"/>
  <c r="F1126" i="21"/>
  <c r="D1127" i="21"/>
  <c r="E1126" i="21"/>
  <c r="L1125" i="21"/>
  <c r="H1126" i="21"/>
  <c r="I1125" i="21"/>
  <c r="P1125" i="21"/>
  <c r="N1125" i="21"/>
  <c r="J1125" i="21"/>
  <c r="Q1124" i="21"/>
  <c r="O1124" i="21"/>
  <c r="M1124" i="21"/>
  <c r="K1124" i="21"/>
  <c r="E1127" i="21"/>
  <c r="F1127" i="21"/>
  <c r="D1128" i="21"/>
  <c r="N1126" i="21"/>
  <c r="H1127" i="21"/>
  <c r="P1126" i="21"/>
  <c r="I1126" i="21"/>
  <c r="J1126" i="21"/>
  <c r="L1126" i="21"/>
  <c r="Q1125" i="21"/>
  <c r="O1125" i="21"/>
  <c r="M1125" i="21"/>
  <c r="K1125" i="21"/>
  <c r="E1128" i="21"/>
  <c r="F1128" i="21"/>
  <c r="D1129" i="21"/>
  <c r="J1127" i="21"/>
  <c r="N1127" i="21"/>
  <c r="H1128" i="21"/>
  <c r="P1127" i="21"/>
  <c r="I1127" i="21"/>
  <c r="L1127" i="21"/>
  <c r="M1126" i="21"/>
  <c r="K1126" i="21"/>
  <c r="O1126" i="21"/>
  <c r="Q1126" i="21"/>
  <c r="F1129" i="21"/>
  <c r="E1129" i="21"/>
  <c r="D1130" i="21"/>
  <c r="N1128" i="21"/>
  <c r="H1129" i="21"/>
  <c r="P1128" i="21"/>
  <c r="L1128" i="21"/>
  <c r="I1128" i="21"/>
  <c r="J1128" i="21"/>
  <c r="Q1127" i="21"/>
  <c r="M1127" i="21"/>
  <c r="K1127" i="21"/>
  <c r="O1127" i="21"/>
  <c r="D1131" i="21"/>
  <c r="F1130" i="21"/>
  <c r="E1130" i="21"/>
  <c r="P1129" i="21"/>
  <c r="I1129" i="21"/>
  <c r="N1129" i="21"/>
  <c r="H1130" i="21"/>
  <c r="J1129" i="21"/>
  <c r="L1129" i="21"/>
  <c r="O1128" i="21"/>
  <c r="Q1128" i="21"/>
  <c r="K1128" i="21"/>
  <c r="M1128" i="21"/>
  <c r="D1132" i="21"/>
  <c r="F1131" i="21"/>
  <c r="E1131" i="21"/>
  <c r="M1129" i="21"/>
  <c r="K1129" i="21"/>
  <c r="O1129" i="21"/>
  <c r="Q1129" i="21"/>
  <c r="P1130" i="21"/>
  <c r="L1130" i="21"/>
  <c r="J1130" i="21"/>
  <c r="H1131" i="21"/>
  <c r="N1130" i="21"/>
  <c r="I1130" i="21"/>
  <c r="E1132" i="21"/>
  <c r="F1132" i="21"/>
  <c r="D1133" i="21"/>
  <c r="I1131" i="21"/>
  <c r="P1131" i="21"/>
  <c r="L1131" i="21"/>
  <c r="N1131" i="21"/>
  <c r="J1131" i="21"/>
  <c r="H1132" i="21"/>
  <c r="O1130" i="21"/>
  <c r="M1130" i="21"/>
  <c r="K1130" i="21"/>
  <c r="Q1130" i="21"/>
  <c r="E1133" i="21"/>
  <c r="D1134" i="21"/>
  <c r="F1133" i="21"/>
  <c r="Q1131" i="21"/>
  <c r="M1131" i="21"/>
  <c r="K1131" i="21"/>
  <c r="O1131" i="21"/>
  <c r="P1132" i="21"/>
  <c r="N1132" i="21"/>
  <c r="J1132" i="21"/>
  <c r="H1133" i="21"/>
  <c r="L1132" i="21"/>
  <c r="I1132" i="21"/>
  <c r="D1135" i="21"/>
  <c r="F1134" i="21"/>
  <c r="E1134" i="21"/>
  <c r="H1134" i="21"/>
  <c r="J1133" i="21"/>
  <c r="N1133" i="21"/>
  <c r="I1133" i="21"/>
  <c r="L1133" i="21"/>
  <c r="P1133" i="21"/>
  <c r="K1132" i="21"/>
  <c r="O1132" i="21"/>
  <c r="Q1132" i="21"/>
  <c r="M1132" i="21"/>
  <c r="F1135" i="21"/>
  <c r="E1135" i="21"/>
  <c r="D1136" i="21"/>
  <c r="N1134" i="21"/>
  <c r="H1135" i="21"/>
  <c r="J1134" i="21"/>
  <c r="I1134" i="21"/>
  <c r="P1134" i="21"/>
  <c r="L1134" i="21"/>
  <c r="M1133" i="21"/>
  <c r="O1133" i="21"/>
  <c r="K1133" i="21"/>
  <c r="Q1133" i="21"/>
  <c r="E1136" i="21"/>
  <c r="D1137" i="21"/>
  <c r="F1136" i="21"/>
  <c r="J1135" i="21"/>
  <c r="I1135" i="21"/>
  <c r="L1135" i="21"/>
  <c r="N1135" i="21"/>
  <c r="H1136" i="21"/>
  <c r="P1135" i="21"/>
  <c r="M1134" i="21"/>
  <c r="O1134" i="21"/>
  <c r="Q1134" i="21"/>
  <c r="K1134" i="21"/>
  <c r="D1138" i="21"/>
  <c r="F1137" i="21"/>
  <c r="E1137" i="21"/>
  <c r="M1135" i="21"/>
  <c r="Q1135" i="21"/>
  <c r="K1135" i="21"/>
  <c r="O1135" i="21"/>
  <c r="J1136" i="21"/>
  <c r="N1136" i="21"/>
  <c r="L1136" i="21"/>
  <c r="P1136" i="21"/>
  <c r="H1137" i="21"/>
  <c r="I1136" i="21"/>
  <c r="D1139" i="21"/>
  <c r="F1138" i="21"/>
  <c r="E1138" i="21"/>
  <c r="L1137" i="21"/>
  <c r="P1137" i="21"/>
  <c r="J1137" i="21"/>
  <c r="N1137" i="21"/>
  <c r="I1137" i="21"/>
  <c r="H1138" i="21"/>
  <c r="M1136" i="21"/>
  <c r="Q1136" i="21"/>
  <c r="K1136" i="21"/>
  <c r="O1136" i="21"/>
  <c r="E1139" i="21"/>
  <c r="F1139" i="21"/>
  <c r="D1140" i="21"/>
  <c r="Q1137" i="21"/>
  <c r="K1137" i="21"/>
  <c r="O1137" i="21"/>
  <c r="M1137" i="21"/>
  <c r="P1138" i="21"/>
  <c r="I1138" i="21"/>
  <c r="N1138" i="21"/>
  <c r="J1138" i="21"/>
  <c r="H1139" i="21"/>
  <c r="L1138" i="21"/>
  <c r="F1140" i="21"/>
  <c r="E1140" i="21"/>
  <c r="D1141" i="21"/>
  <c r="M1138" i="21"/>
  <c r="K1138" i="21"/>
  <c r="Q1138" i="21"/>
  <c r="O1138" i="21"/>
  <c r="H1140" i="21"/>
  <c r="N1139" i="21"/>
  <c r="P1139" i="21"/>
  <c r="I1139" i="21"/>
  <c r="L1139" i="21"/>
  <c r="J1139" i="21"/>
  <c r="E1141" i="21"/>
  <c r="F1141" i="21"/>
  <c r="D1142" i="21"/>
  <c r="H1141" i="21"/>
  <c r="L1140" i="21"/>
  <c r="N1140" i="21"/>
  <c r="P1140" i="21"/>
  <c r="I1140" i="21"/>
  <c r="J1140" i="21"/>
  <c r="K1139" i="21"/>
  <c r="M1139" i="21"/>
  <c r="O1139" i="21"/>
  <c r="Q1139" i="21"/>
  <c r="D1143" i="21"/>
  <c r="F1142" i="21"/>
  <c r="E1142" i="21"/>
  <c r="P1141" i="21"/>
  <c r="N1141" i="21"/>
  <c r="L1141" i="21"/>
  <c r="I1141" i="21"/>
  <c r="J1141" i="21"/>
  <c r="H1142" i="21"/>
  <c r="M1140" i="21"/>
  <c r="K1140" i="21"/>
  <c r="O1140" i="21"/>
  <c r="Q1140" i="21"/>
  <c r="F1143" i="21"/>
  <c r="E1143" i="21"/>
  <c r="D1144" i="21"/>
  <c r="K1141" i="21"/>
  <c r="Q1141" i="21"/>
  <c r="M1141" i="21"/>
  <c r="O1141" i="21"/>
  <c r="N1142" i="21"/>
  <c r="H1143" i="21"/>
  <c r="I1142" i="21"/>
  <c r="L1142" i="21"/>
  <c r="P1142" i="21"/>
  <c r="J1142" i="21"/>
  <c r="E1144" i="21"/>
  <c r="F1144" i="21"/>
  <c r="D1145" i="21"/>
  <c r="J1143" i="21"/>
  <c r="H1144" i="21"/>
  <c r="P1143" i="21"/>
  <c r="N1143" i="21"/>
  <c r="L1143" i="21"/>
  <c r="I1143" i="21"/>
  <c r="K1142" i="21"/>
  <c r="Q1142" i="21"/>
  <c r="O1142" i="21"/>
  <c r="M1142" i="21"/>
  <c r="E1145" i="21"/>
  <c r="D1146" i="21"/>
  <c r="F1145" i="21"/>
  <c r="L1144" i="21"/>
  <c r="I1144" i="21"/>
  <c r="P1144" i="21"/>
  <c r="N1144" i="21"/>
  <c r="H1145" i="21"/>
  <c r="J1144" i="21"/>
  <c r="K1143" i="21"/>
  <c r="Q1143" i="21"/>
  <c r="M1143" i="21"/>
  <c r="O1143" i="21"/>
  <c r="E1146" i="21"/>
  <c r="F1146" i="21"/>
  <c r="D1147" i="21"/>
  <c r="Q1144" i="21"/>
  <c r="O1144" i="21"/>
  <c r="K1144" i="21"/>
  <c r="M1144" i="21"/>
  <c r="I1145" i="21"/>
  <c r="P1145" i="21"/>
  <c r="J1145" i="21"/>
  <c r="L1145" i="21"/>
  <c r="H1146" i="21"/>
  <c r="N1145" i="21"/>
  <c r="F1147" i="21"/>
  <c r="D1148" i="21"/>
  <c r="E1147" i="21"/>
  <c r="K1145" i="21"/>
  <c r="O1145" i="21"/>
  <c r="Q1145" i="21"/>
  <c r="M1145" i="21"/>
  <c r="I1146" i="21"/>
  <c r="H1147" i="21"/>
  <c r="L1146" i="21"/>
  <c r="J1146" i="21"/>
  <c r="P1146" i="21"/>
  <c r="N1146" i="21"/>
  <c r="F1148" i="21"/>
  <c r="D1149" i="21"/>
  <c r="E1148" i="21"/>
  <c r="K1146" i="21"/>
  <c r="M1146" i="21"/>
  <c r="O1146" i="21"/>
  <c r="Q1146" i="21"/>
  <c r="I1147" i="21"/>
  <c r="J1147" i="21"/>
  <c r="P1147" i="21"/>
  <c r="H1148" i="21"/>
  <c r="L1147" i="21"/>
  <c r="N1147" i="21"/>
  <c r="D1150" i="21"/>
  <c r="F1149" i="21"/>
  <c r="E1149" i="21"/>
  <c r="O1147" i="21"/>
  <c r="K1147" i="21"/>
  <c r="M1147" i="21"/>
  <c r="Q1147" i="21"/>
  <c r="L1148" i="21"/>
  <c r="N1148" i="21"/>
  <c r="H1149" i="21"/>
  <c r="I1148" i="21"/>
  <c r="J1148" i="21"/>
  <c r="P1148" i="21"/>
  <c r="F1150" i="21"/>
  <c r="E1150" i="21"/>
  <c r="D1151" i="21"/>
  <c r="N1149" i="21"/>
  <c r="I1149" i="21"/>
  <c r="H1150" i="21"/>
  <c r="J1149" i="21"/>
  <c r="P1149" i="21"/>
  <c r="L1149" i="21"/>
  <c r="O1148" i="21"/>
  <c r="Q1148" i="21"/>
  <c r="M1148" i="21"/>
  <c r="K1148" i="21"/>
  <c r="F1151" i="21"/>
  <c r="D1152" i="21"/>
  <c r="E1151" i="21"/>
  <c r="M1149" i="21"/>
  <c r="Q1149" i="21"/>
  <c r="O1149" i="21"/>
  <c r="K1149" i="21"/>
  <c r="J1150" i="21"/>
  <c r="L1150" i="21"/>
  <c r="N1150" i="21"/>
  <c r="H1151" i="21"/>
  <c r="I1150" i="21"/>
  <c r="P1150" i="21"/>
  <c r="F1152" i="21"/>
  <c r="E1152" i="21"/>
  <c r="D1153" i="21"/>
  <c r="L1151" i="21"/>
  <c r="I1151" i="21"/>
  <c r="J1151" i="21"/>
  <c r="P1151" i="21"/>
  <c r="H1152" i="21"/>
  <c r="N1151" i="21"/>
  <c r="O1150" i="21"/>
  <c r="M1150" i="21"/>
  <c r="K1150" i="21"/>
  <c r="Q1150" i="21"/>
  <c r="F1153" i="21"/>
  <c r="E1153" i="21"/>
  <c r="D1154" i="21"/>
  <c r="M1151" i="21"/>
  <c r="K1151" i="21"/>
  <c r="O1151" i="21"/>
  <c r="Q1151" i="21"/>
  <c r="H1153" i="21"/>
  <c r="N1152" i="21"/>
  <c r="I1152" i="21"/>
  <c r="J1152" i="21"/>
  <c r="P1152" i="21"/>
  <c r="L1152" i="21"/>
  <c r="E1154" i="21"/>
  <c r="D1155" i="21"/>
  <c r="F1154" i="21"/>
  <c r="P1153" i="21"/>
  <c r="H1154" i="21"/>
  <c r="N1153" i="21"/>
  <c r="J1153" i="21"/>
  <c r="I1153" i="21"/>
  <c r="L1153" i="21"/>
  <c r="K1152" i="21"/>
  <c r="Q1152" i="21"/>
  <c r="O1152" i="21"/>
  <c r="M1152" i="21"/>
  <c r="D1156" i="21"/>
  <c r="F1155" i="21"/>
  <c r="E1155" i="21"/>
  <c r="J1154" i="21"/>
  <c r="I1154" i="21"/>
  <c r="H1155" i="21"/>
  <c r="P1154" i="21"/>
  <c r="N1154" i="21"/>
  <c r="L1154" i="21"/>
  <c r="Q1153" i="21"/>
  <c r="O1153" i="21"/>
  <c r="K1153" i="21"/>
  <c r="M1153" i="21"/>
  <c r="E1156" i="21"/>
  <c r="D1157" i="21"/>
  <c r="F1156" i="21"/>
  <c r="Q1154" i="21"/>
  <c r="O1154" i="21"/>
  <c r="K1154" i="21"/>
  <c r="M1154" i="21"/>
  <c r="P1155" i="21"/>
  <c r="N1155" i="21"/>
  <c r="L1155" i="21"/>
  <c r="H1156" i="21"/>
  <c r="I1155" i="21"/>
  <c r="J1155" i="21"/>
  <c r="F1157" i="21"/>
  <c r="E1157" i="21"/>
  <c r="D1158" i="21"/>
  <c r="H1157" i="21"/>
  <c r="P1156" i="21"/>
  <c r="N1156" i="21"/>
  <c r="L1156" i="21"/>
  <c r="J1156" i="21"/>
  <c r="I1156" i="21"/>
  <c r="K1155" i="21"/>
  <c r="Q1155" i="21"/>
  <c r="O1155" i="21"/>
  <c r="M1155" i="21"/>
  <c r="E1158" i="21"/>
  <c r="D1159" i="21"/>
  <c r="F1158" i="21"/>
  <c r="H1158" i="21"/>
  <c r="N1157" i="21"/>
  <c r="P1157" i="21"/>
  <c r="L1157" i="21"/>
  <c r="I1157" i="21"/>
  <c r="J1157" i="21"/>
  <c r="Q1156" i="21"/>
  <c r="K1156" i="21"/>
  <c r="O1156" i="21"/>
  <c r="M1156" i="21"/>
  <c r="F1159" i="21"/>
  <c r="D1160" i="21"/>
  <c r="E1159" i="21"/>
  <c r="L1158" i="21"/>
  <c r="N1158" i="21"/>
  <c r="J1158" i="21"/>
  <c r="P1158" i="21"/>
  <c r="H1159" i="21"/>
  <c r="I1158" i="21"/>
  <c r="M1157" i="21"/>
  <c r="K1157" i="21"/>
  <c r="O1157" i="21"/>
  <c r="Q1157" i="21"/>
  <c r="F1160" i="21"/>
  <c r="E1160" i="21"/>
  <c r="D1161" i="21"/>
  <c r="I1159" i="21"/>
  <c r="P1159" i="21"/>
  <c r="N1159" i="21"/>
  <c r="H1160" i="21"/>
  <c r="J1159" i="21"/>
  <c r="L1159" i="21"/>
  <c r="K1158" i="21"/>
  <c r="M1158" i="21"/>
  <c r="O1158" i="21"/>
  <c r="Q1158" i="21"/>
  <c r="F1161" i="21"/>
  <c r="D1162" i="21"/>
  <c r="E1161" i="21"/>
  <c r="K1159" i="21"/>
  <c r="M1159" i="21"/>
  <c r="Q1159" i="21"/>
  <c r="O1159" i="21"/>
  <c r="I1160" i="21"/>
  <c r="J1160" i="21"/>
  <c r="L1160" i="21"/>
  <c r="N1160" i="21"/>
  <c r="P1160" i="21"/>
  <c r="H1161" i="21"/>
  <c r="E1162" i="21"/>
  <c r="D1163" i="21"/>
  <c r="F1162" i="21"/>
  <c r="K1160" i="21"/>
  <c r="Q1160" i="21"/>
  <c r="O1160" i="21"/>
  <c r="M1160" i="21"/>
  <c r="J1161" i="21"/>
  <c r="P1161" i="21"/>
  <c r="I1161" i="21"/>
  <c r="N1161" i="21"/>
  <c r="L1161" i="21"/>
  <c r="H1162" i="21"/>
  <c r="D1164" i="21"/>
  <c r="E1163" i="21"/>
  <c r="F1163" i="21"/>
  <c r="M1161" i="21"/>
  <c r="Q1161" i="21"/>
  <c r="K1161" i="21"/>
  <c r="O1161" i="21"/>
  <c r="J1162" i="21"/>
  <c r="P1162" i="21"/>
  <c r="L1162" i="21"/>
  <c r="I1162" i="21"/>
  <c r="H1163" i="21"/>
  <c r="N1162" i="21"/>
  <c r="F1164" i="21"/>
  <c r="D1165" i="21"/>
  <c r="E1164" i="21"/>
  <c r="Q1162" i="21"/>
  <c r="M1162" i="21"/>
  <c r="K1162" i="21"/>
  <c r="O1162" i="21"/>
  <c r="J1163" i="21"/>
  <c r="I1163" i="21"/>
  <c r="H1164" i="21"/>
  <c r="P1163" i="21"/>
  <c r="N1163" i="21"/>
  <c r="L1163" i="21"/>
  <c r="D1166" i="21"/>
  <c r="E1165" i="21"/>
  <c r="F1165" i="21"/>
  <c r="K1163" i="21"/>
  <c r="O1163" i="21"/>
  <c r="M1163" i="21"/>
  <c r="Q1163" i="21"/>
  <c r="L1164" i="21"/>
  <c r="H1165" i="21"/>
  <c r="P1164" i="21"/>
  <c r="N1164" i="21"/>
  <c r="J1164" i="21"/>
  <c r="I1164" i="21"/>
  <c r="E1166" i="21"/>
  <c r="F1166" i="21"/>
  <c r="D1167" i="21"/>
  <c r="I1165" i="21"/>
  <c r="L1165" i="21"/>
  <c r="N1165" i="21"/>
  <c r="H1166" i="21"/>
  <c r="P1165" i="21"/>
  <c r="J1165" i="21"/>
  <c r="Q1164" i="21"/>
  <c r="M1164" i="21"/>
  <c r="O1164" i="21"/>
  <c r="K1164" i="21"/>
  <c r="D1168" i="21"/>
  <c r="F1167" i="21"/>
  <c r="E1167" i="21"/>
  <c r="O1165" i="21"/>
  <c r="M1165" i="21"/>
  <c r="K1165" i="21"/>
  <c r="Q1165" i="21"/>
  <c r="J1166" i="21"/>
  <c r="I1166" i="21"/>
  <c r="N1166" i="21"/>
  <c r="L1166" i="21"/>
  <c r="P1166" i="21"/>
  <c r="H1167" i="21"/>
  <c r="F1168" i="21"/>
  <c r="D1169" i="21"/>
  <c r="E1168" i="21"/>
  <c r="K1166" i="21"/>
  <c r="Q1166" i="21"/>
  <c r="M1166" i="21"/>
  <c r="O1166" i="21"/>
  <c r="I1167" i="21"/>
  <c r="L1167" i="21"/>
  <c r="H1168" i="21"/>
  <c r="P1167" i="21"/>
  <c r="N1167" i="21"/>
  <c r="J1167" i="21"/>
  <c r="E1169" i="21"/>
  <c r="F1169" i="21"/>
  <c r="D1170" i="21"/>
  <c r="K1167" i="21"/>
  <c r="Q1167" i="21"/>
  <c r="O1167" i="21"/>
  <c r="M1167" i="21"/>
  <c r="L1168" i="21"/>
  <c r="H1169" i="21"/>
  <c r="J1168" i="21"/>
  <c r="P1168" i="21"/>
  <c r="N1168" i="21"/>
  <c r="I1168" i="21"/>
  <c r="D1171" i="21"/>
  <c r="E1170" i="21"/>
  <c r="F1170" i="21"/>
  <c r="L1169" i="21"/>
  <c r="N1169" i="21"/>
  <c r="J1169" i="21"/>
  <c r="P1169" i="21"/>
  <c r="I1169" i="21"/>
  <c r="H1170" i="21"/>
  <c r="Q1168" i="21"/>
  <c r="K1168" i="21"/>
  <c r="M1168" i="21"/>
  <c r="O1168" i="21"/>
  <c r="F1171" i="21"/>
  <c r="D1172" i="21"/>
  <c r="E1171" i="21"/>
  <c r="O1169" i="21"/>
  <c r="K1169" i="21"/>
  <c r="Q1169" i="21"/>
  <c r="M1169" i="21"/>
  <c r="L1170" i="21"/>
  <c r="I1170" i="21"/>
  <c r="P1170" i="21"/>
  <c r="N1170" i="21"/>
  <c r="J1170" i="21"/>
  <c r="H1171" i="21"/>
  <c r="F1172" i="21"/>
  <c r="E1172" i="21"/>
  <c r="D1173" i="21"/>
  <c r="K1170" i="21"/>
  <c r="M1170" i="21"/>
  <c r="O1170" i="21"/>
  <c r="Q1170" i="21"/>
  <c r="N1171" i="21"/>
  <c r="L1171" i="21"/>
  <c r="J1171" i="21"/>
  <c r="H1172" i="21"/>
  <c r="I1171" i="21"/>
  <c r="P1171" i="21"/>
  <c r="E1173" i="21"/>
  <c r="F1173" i="21"/>
  <c r="D1174" i="21"/>
  <c r="I1172" i="21"/>
  <c r="H1173" i="21"/>
  <c r="J1172" i="21"/>
  <c r="L1172" i="21"/>
  <c r="P1172" i="21"/>
  <c r="N1172" i="21"/>
  <c r="Q1171" i="21"/>
  <c r="M1171" i="21"/>
  <c r="O1171" i="21"/>
  <c r="K1171" i="21"/>
  <c r="D1175" i="21"/>
  <c r="E1174" i="21"/>
  <c r="F1174" i="21"/>
  <c r="M1172" i="21"/>
  <c r="K1172" i="21"/>
  <c r="Q1172" i="21"/>
  <c r="O1172" i="21"/>
  <c r="J1173" i="21"/>
  <c r="L1173" i="21"/>
  <c r="I1173" i="21"/>
  <c r="N1173" i="21"/>
  <c r="P1173" i="21"/>
  <c r="H1174" i="21"/>
  <c r="D1176" i="21"/>
  <c r="E1175" i="21"/>
  <c r="F1175" i="21"/>
  <c r="M1173" i="21"/>
  <c r="K1173" i="21"/>
  <c r="Q1173" i="21"/>
  <c r="O1173" i="21"/>
  <c r="N1174" i="21"/>
  <c r="I1174" i="21"/>
  <c r="J1174" i="21"/>
  <c r="L1174" i="21"/>
  <c r="P1174" i="21"/>
  <c r="H1175" i="21"/>
  <c r="F1176" i="21"/>
  <c r="E1176" i="21"/>
  <c r="D1177" i="21"/>
  <c r="M1174" i="21"/>
  <c r="Q1174" i="21"/>
  <c r="O1174" i="21"/>
  <c r="K1174" i="21"/>
  <c r="P1175" i="21"/>
  <c r="H1176" i="21"/>
  <c r="L1175" i="21"/>
  <c r="I1175" i="21"/>
  <c r="N1175" i="21"/>
  <c r="J1175" i="21"/>
  <c r="F1177" i="21"/>
  <c r="E1177" i="21"/>
  <c r="D1178" i="21"/>
  <c r="I1176" i="21"/>
  <c r="P1176" i="21"/>
  <c r="L1176" i="21"/>
  <c r="N1176" i="21"/>
  <c r="H1177" i="21"/>
  <c r="J1176" i="21"/>
  <c r="O1175" i="21"/>
  <c r="M1175" i="21"/>
  <c r="K1175" i="21"/>
  <c r="Q1175" i="21"/>
  <c r="F1178" i="21"/>
  <c r="E1178" i="21"/>
  <c r="D1179" i="21"/>
  <c r="M1176" i="21"/>
  <c r="K1176" i="21"/>
  <c r="Q1176" i="21"/>
  <c r="O1176" i="21"/>
  <c r="N1177" i="21"/>
  <c r="L1177" i="21"/>
  <c r="J1177" i="21"/>
  <c r="H1178" i="21"/>
  <c r="I1177" i="21"/>
  <c r="P1177" i="21"/>
  <c r="D1180" i="21"/>
  <c r="E1179" i="21"/>
  <c r="F1179" i="21"/>
  <c r="I1178" i="21"/>
  <c r="P1178" i="21"/>
  <c r="J1178" i="21"/>
  <c r="L1178" i="21"/>
  <c r="H1179" i="21"/>
  <c r="N1178" i="21"/>
  <c r="Q1177" i="21"/>
  <c r="O1177" i="21"/>
  <c r="K1177" i="21"/>
  <c r="M1177" i="21"/>
  <c r="F1180" i="21"/>
  <c r="D1181" i="21"/>
  <c r="E1180" i="21"/>
  <c r="O1178" i="21"/>
  <c r="M1178" i="21"/>
  <c r="Q1178" i="21"/>
  <c r="K1178" i="21"/>
  <c r="J1179" i="21"/>
  <c r="L1179" i="21"/>
  <c r="N1179" i="21"/>
  <c r="I1179" i="21"/>
  <c r="P1179" i="21"/>
  <c r="H1180" i="21"/>
  <c r="E1181" i="21"/>
  <c r="D1182" i="21"/>
  <c r="F1181" i="21"/>
  <c r="Q1179" i="21"/>
  <c r="K1179" i="21"/>
  <c r="O1179" i="21"/>
  <c r="M1179" i="21"/>
  <c r="N1180" i="21"/>
  <c r="I1180" i="21"/>
  <c r="J1180" i="21"/>
  <c r="P1180" i="21"/>
  <c r="H1181" i="21"/>
  <c r="L1180" i="21"/>
  <c r="E1182" i="21"/>
  <c r="F1182" i="21"/>
  <c r="D1183" i="21"/>
  <c r="O1180" i="21"/>
  <c r="K1180" i="21"/>
  <c r="Q1180" i="21"/>
  <c r="M1180" i="21"/>
  <c r="N1181" i="21"/>
  <c r="H1182" i="21"/>
  <c r="L1181" i="21"/>
  <c r="P1181" i="21"/>
  <c r="I1181" i="21"/>
  <c r="J1181" i="21"/>
  <c r="D1184" i="21"/>
  <c r="E1183" i="21"/>
  <c r="F1183" i="21"/>
  <c r="J1182" i="21"/>
  <c r="I1182" i="21"/>
  <c r="H1183" i="21"/>
  <c r="N1182" i="21"/>
  <c r="P1182" i="21"/>
  <c r="L1182" i="21"/>
  <c r="K1181" i="21"/>
  <c r="M1181" i="21"/>
  <c r="O1181" i="21"/>
  <c r="Q1181" i="21"/>
  <c r="D1185" i="21"/>
  <c r="E1184" i="21"/>
  <c r="F1184" i="21"/>
  <c r="K1182" i="21"/>
  <c r="M1182" i="21"/>
  <c r="O1182" i="21"/>
  <c r="Q1182" i="21"/>
  <c r="P1183" i="21"/>
  <c r="L1183" i="21"/>
  <c r="H1184" i="21"/>
  <c r="J1183" i="21"/>
  <c r="N1183" i="21"/>
  <c r="I1183" i="21"/>
  <c r="F1185" i="21"/>
  <c r="E1185" i="21"/>
  <c r="D1186" i="21"/>
  <c r="I1184" i="21"/>
  <c r="L1184" i="21"/>
  <c r="H1185" i="21"/>
  <c r="N1184" i="21"/>
  <c r="P1184" i="21"/>
  <c r="J1184" i="21"/>
  <c r="O1183" i="21"/>
  <c r="K1183" i="21"/>
  <c r="M1183" i="21"/>
  <c r="Q1183" i="21"/>
  <c r="D1187" i="21"/>
  <c r="F1186" i="21"/>
  <c r="E1186" i="21"/>
  <c r="Q1184" i="21"/>
  <c r="K1184" i="21"/>
  <c r="O1184" i="21"/>
  <c r="M1184" i="21"/>
  <c r="J1185" i="21"/>
  <c r="P1185" i="21"/>
  <c r="H1186" i="21"/>
  <c r="N1185" i="21"/>
  <c r="L1185" i="21"/>
  <c r="I1185" i="21"/>
  <c r="D1188" i="21"/>
  <c r="E1187" i="21"/>
  <c r="F1187" i="21"/>
  <c r="J1186" i="21"/>
  <c r="H1187" i="21"/>
  <c r="P1186" i="21"/>
  <c r="I1186" i="21"/>
  <c r="N1186" i="21"/>
  <c r="L1186" i="21"/>
  <c r="M1185" i="21"/>
  <c r="Q1185" i="21"/>
  <c r="O1185" i="21"/>
  <c r="K1185" i="21"/>
  <c r="F1188" i="21"/>
  <c r="E1188" i="21"/>
  <c r="D1189" i="21"/>
  <c r="J1187" i="21"/>
  <c r="I1187" i="21"/>
  <c r="L1187" i="21"/>
  <c r="N1187" i="21"/>
  <c r="P1187" i="21"/>
  <c r="H1188" i="21"/>
  <c r="K1186" i="21"/>
  <c r="O1186" i="21"/>
  <c r="M1186" i="21"/>
  <c r="Q1186" i="21"/>
  <c r="F1189" i="21"/>
  <c r="D1190" i="21"/>
  <c r="E1189" i="21"/>
  <c r="K1187" i="21"/>
  <c r="O1187" i="21"/>
  <c r="Q1187" i="21"/>
  <c r="M1187" i="21"/>
  <c r="H1189" i="21"/>
  <c r="J1188" i="21"/>
  <c r="I1188" i="21"/>
  <c r="N1188" i="21"/>
  <c r="L1188" i="21"/>
  <c r="P1188" i="21"/>
  <c r="D1191" i="21"/>
  <c r="E1190" i="21"/>
  <c r="F1190" i="21"/>
  <c r="J1189" i="21"/>
  <c r="H1190" i="21"/>
  <c r="L1189" i="21"/>
  <c r="P1189" i="21"/>
  <c r="N1189" i="21"/>
  <c r="I1189" i="21"/>
  <c r="O1188" i="21"/>
  <c r="Q1188" i="21"/>
  <c r="M1188" i="21"/>
  <c r="K1188" i="21"/>
  <c r="F1191" i="21"/>
  <c r="E1191" i="21"/>
  <c r="D1192" i="21"/>
  <c r="N1190" i="21"/>
  <c r="L1190" i="21"/>
  <c r="J1190" i="21"/>
  <c r="P1190" i="21"/>
  <c r="I1190" i="21"/>
  <c r="H1191" i="21"/>
  <c r="K1189" i="21"/>
  <c r="O1189" i="21"/>
  <c r="Q1189" i="21"/>
  <c r="M1189" i="21"/>
  <c r="E1192" i="21"/>
  <c r="D1193" i="21"/>
  <c r="F1192" i="21"/>
  <c r="M1190" i="21"/>
  <c r="Q1190" i="21"/>
  <c r="O1190" i="21"/>
  <c r="K1190" i="21"/>
  <c r="N1191" i="21"/>
  <c r="H1192" i="21"/>
  <c r="P1191" i="21"/>
  <c r="I1191" i="21"/>
  <c r="L1191" i="21"/>
  <c r="J1191" i="21"/>
  <c r="D1194" i="21"/>
  <c r="E1193" i="21"/>
  <c r="F1193" i="21"/>
  <c r="I1192" i="21"/>
  <c r="J1192" i="21"/>
  <c r="H1193" i="21"/>
  <c r="P1192" i="21"/>
  <c r="N1192" i="21"/>
  <c r="L1192" i="21"/>
  <c r="Q1191" i="21"/>
  <c r="M1191" i="21"/>
  <c r="O1191" i="21"/>
  <c r="K1191" i="21"/>
  <c r="E1194" i="21"/>
  <c r="F1194" i="21"/>
  <c r="D1195" i="21"/>
  <c r="M1192" i="21"/>
  <c r="O1192" i="21"/>
  <c r="K1192" i="21"/>
  <c r="Q1192" i="21"/>
  <c r="L1193" i="21"/>
  <c r="N1193" i="21"/>
  <c r="H1194" i="21"/>
  <c r="I1193" i="21"/>
  <c r="P1193" i="21"/>
  <c r="J1193" i="21"/>
  <c r="E1195" i="21"/>
  <c r="D1196" i="21"/>
  <c r="F1195" i="21"/>
  <c r="I1194" i="21"/>
  <c r="J1194" i="21"/>
  <c r="L1194" i="21"/>
  <c r="P1194" i="21"/>
  <c r="H1195" i="21"/>
  <c r="N1194" i="21"/>
  <c r="M1193" i="21"/>
  <c r="K1193" i="21"/>
  <c r="O1193" i="21"/>
  <c r="Q1193" i="21"/>
  <c r="F1196" i="21"/>
  <c r="D1197" i="21"/>
  <c r="E1196" i="21"/>
  <c r="K1194" i="21"/>
  <c r="Q1194" i="21"/>
  <c r="M1194" i="21"/>
  <c r="O1194" i="21"/>
  <c r="L1195" i="21"/>
  <c r="N1195" i="21"/>
  <c r="H1196" i="21"/>
  <c r="I1195" i="21"/>
  <c r="J1195" i="21"/>
  <c r="P1195" i="21"/>
  <c r="D1198" i="21"/>
  <c r="F1197" i="21"/>
  <c r="E1197" i="21"/>
  <c r="J1196" i="21"/>
  <c r="L1196" i="21"/>
  <c r="P1196" i="21"/>
  <c r="N1196" i="21"/>
  <c r="I1196" i="21"/>
  <c r="H1197" i="21"/>
  <c r="O1195" i="21"/>
  <c r="Q1195" i="21"/>
  <c r="M1195" i="21"/>
  <c r="K1195" i="21"/>
  <c r="F1198" i="21"/>
  <c r="D1199" i="21"/>
  <c r="E1198" i="21"/>
  <c r="O1196" i="21"/>
  <c r="Q1196" i="21"/>
  <c r="K1196" i="21"/>
  <c r="M1196" i="21"/>
  <c r="J1197" i="21"/>
  <c r="N1197" i="21"/>
  <c r="I1197" i="21"/>
  <c r="P1197" i="21"/>
  <c r="H1198" i="21"/>
  <c r="L1197" i="21"/>
  <c r="D1200" i="21"/>
  <c r="E1199" i="21"/>
  <c r="F1199" i="21"/>
  <c r="O1197" i="21"/>
  <c r="M1197" i="21"/>
  <c r="K1197" i="21"/>
  <c r="Q1197" i="21"/>
  <c r="J1198" i="21"/>
  <c r="P1198" i="21"/>
  <c r="H1199" i="21"/>
  <c r="N1198" i="21"/>
  <c r="I1198" i="21"/>
  <c r="L1198" i="21"/>
  <c r="D1201" i="21"/>
  <c r="F1200" i="21"/>
  <c r="E1200" i="21"/>
  <c r="H1200" i="21"/>
  <c r="N1199" i="21"/>
  <c r="I1199" i="21"/>
  <c r="L1199" i="21"/>
  <c r="J1199" i="21"/>
  <c r="P1199" i="21"/>
  <c r="K1198" i="21"/>
  <c r="M1198" i="21"/>
  <c r="O1198" i="21"/>
  <c r="Q1198" i="21"/>
  <c r="F1201" i="21"/>
  <c r="D1202" i="21"/>
  <c r="E1201" i="21"/>
  <c r="P1200" i="21"/>
  <c r="I1200" i="21"/>
  <c r="N1200" i="21"/>
  <c r="L1200" i="21"/>
  <c r="J1200" i="21"/>
  <c r="H1201" i="21"/>
  <c r="K1199" i="21"/>
  <c r="O1199" i="21"/>
  <c r="Q1199" i="21"/>
  <c r="M1199" i="21"/>
  <c r="E1202" i="21"/>
  <c r="F1202" i="21"/>
  <c r="D1203" i="21"/>
  <c r="Q1200" i="21"/>
  <c r="O1200" i="21"/>
  <c r="M1200" i="21"/>
  <c r="K1200" i="21"/>
  <c r="J1201" i="21"/>
  <c r="N1201" i="21"/>
  <c r="P1201" i="21"/>
  <c r="H1202" i="21"/>
  <c r="I1201" i="21"/>
  <c r="L1201" i="21"/>
  <c r="E1203" i="21"/>
  <c r="F1203" i="21"/>
  <c r="D1204" i="21"/>
  <c r="N1202" i="21"/>
  <c r="P1202" i="21"/>
  <c r="I1202" i="21"/>
  <c r="L1202" i="21"/>
  <c r="H1203" i="21"/>
  <c r="J1202" i="21"/>
  <c r="Q1201" i="21"/>
  <c r="M1201" i="21"/>
  <c r="O1201" i="21"/>
  <c r="K1201" i="21"/>
  <c r="E1204" i="21"/>
  <c r="D1205" i="21"/>
  <c r="F1204" i="21"/>
  <c r="M1202" i="21"/>
  <c r="K1202" i="21"/>
  <c r="Q1202" i="21"/>
  <c r="O1202" i="21"/>
  <c r="J1203" i="21"/>
  <c r="I1203" i="21"/>
  <c r="N1203" i="21"/>
  <c r="P1203" i="21"/>
  <c r="L1203" i="21"/>
  <c r="H1204" i="21"/>
  <c r="D1206" i="21"/>
  <c r="E1205" i="21"/>
  <c r="F1205" i="21"/>
  <c r="K1203" i="21"/>
  <c r="Q1203" i="21"/>
  <c r="O1203" i="21"/>
  <c r="M1203" i="21"/>
  <c r="P1204" i="21"/>
  <c r="H1205" i="21"/>
  <c r="I1204" i="21"/>
  <c r="L1204" i="21"/>
  <c r="J1204" i="21"/>
  <c r="N1204" i="21"/>
  <c r="E1206" i="21"/>
  <c r="F1206" i="21"/>
  <c r="D1207" i="21"/>
  <c r="P1205" i="21"/>
  <c r="N1205" i="21"/>
  <c r="L1205" i="21"/>
  <c r="J1205" i="21"/>
  <c r="I1205" i="21"/>
  <c r="H1206" i="21"/>
  <c r="M1204" i="21"/>
  <c r="K1204" i="21"/>
  <c r="Q1204" i="21"/>
  <c r="O1204" i="21"/>
  <c r="F1207" i="21"/>
  <c r="D1208" i="21"/>
  <c r="E1207" i="21"/>
  <c r="M1205" i="21"/>
  <c r="K1205" i="21"/>
  <c r="O1205" i="21"/>
  <c r="Q1205" i="21"/>
  <c r="H1207" i="21"/>
  <c r="L1206" i="21"/>
  <c r="J1206" i="21"/>
  <c r="N1206" i="21"/>
  <c r="P1206" i="21"/>
  <c r="I1206" i="21"/>
  <c r="F1208" i="21"/>
  <c r="E1208" i="21"/>
  <c r="D1209" i="21"/>
  <c r="J1207" i="21"/>
  <c r="P1207" i="21"/>
  <c r="H1208" i="21"/>
  <c r="L1207" i="21"/>
  <c r="I1207" i="21"/>
  <c r="N1207" i="21"/>
  <c r="K1206" i="21"/>
  <c r="O1206" i="21"/>
  <c r="Q1206" i="21"/>
  <c r="M1206" i="21"/>
  <c r="D1210" i="21"/>
  <c r="F1209" i="21"/>
  <c r="E1209" i="21"/>
  <c r="H1209" i="21"/>
  <c r="P1208" i="21"/>
  <c r="N1208" i="21"/>
  <c r="L1208" i="21"/>
  <c r="J1208" i="21"/>
  <c r="I1208" i="21"/>
  <c r="Q1207" i="21"/>
  <c r="M1207" i="21"/>
  <c r="K1207" i="21"/>
  <c r="O1207" i="21"/>
  <c r="E1210" i="21"/>
  <c r="D1211" i="21"/>
  <c r="F1210" i="21"/>
  <c r="L1209" i="21"/>
  <c r="H1210" i="21"/>
  <c r="I1209" i="21"/>
  <c r="N1209" i="21"/>
  <c r="J1209" i="21"/>
  <c r="P1209" i="21"/>
  <c r="M1208" i="21"/>
  <c r="K1208" i="21"/>
  <c r="Q1208" i="21"/>
  <c r="O1208" i="21"/>
  <c r="F1211" i="21"/>
  <c r="D1212" i="21"/>
  <c r="E1211" i="21"/>
  <c r="N1210" i="21"/>
  <c r="H1211" i="21"/>
  <c r="J1210" i="21"/>
  <c r="P1210" i="21"/>
  <c r="L1210" i="21"/>
  <c r="I1210" i="21"/>
  <c r="Q1209" i="21"/>
  <c r="M1209" i="21"/>
  <c r="O1209" i="21"/>
  <c r="K1209" i="21"/>
  <c r="F1212" i="21"/>
  <c r="D1213" i="21"/>
  <c r="E1212" i="21"/>
  <c r="H1212" i="21"/>
  <c r="L1211" i="21"/>
  <c r="P1211" i="21"/>
  <c r="N1211" i="21"/>
  <c r="I1211" i="21"/>
  <c r="J1211" i="21"/>
  <c r="O1210" i="21"/>
  <c r="K1210" i="21"/>
  <c r="Q1210" i="21"/>
  <c r="M1210" i="21"/>
  <c r="E1213" i="21"/>
  <c r="F1213" i="21"/>
  <c r="D1214" i="21"/>
  <c r="J1212" i="21"/>
  <c r="P1212" i="21"/>
  <c r="I1212" i="21"/>
  <c r="L1212" i="21"/>
  <c r="H1213" i="21"/>
  <c r="N1212" i="21"/>
  <c r="O1211" i="21"/>
  <c r="K1211" i="21"/>
  <c r="Q1211" i="21"/>
  <c r="M1211" i="21"/>
  <c r="E1214" i="21"/>
  <c r="F1214" i="21"/>
  <c r="D1215" i="21"/>
  <c r="M1212" i="21"/>
  <c r="K1212" i="21"/>
  <c r="O1212" i="21"/>
  <c r="Q1212" i="21"/>
  <c r="P1213" i="21"/>
  <c r="N1213" i="21"/>
  <c r="J1213" i="21"/>
  <c r="H1214" i="21"/>
  <c r="L1213" i="21"/>
  <c r="I1213" i="21"/>
  <c r="E1215" i="21"/>
  <c r="D1216" i="21"/>
  <c r="F1215" i="21"/>
  <c r="L1214" i="21"/>
  <c r="I1214" i="21"/>
  <c r="P1214" i="21"/>
  <c r="N1214" i="21"/>
  <c r="H1215" i="21"/>
  <c r="J1214" i="21"/>
  <c r="Q1213" i="21"/>
  <c r="K1213" i="21"/>
  <c r="M1213" i="21"/>
  <c r="O1213" i="21"/>
  <c r="D1217" i="21"/>
  <c r="E1216" i="21"/>
  <c r="F1216" i="21"/>
  <c r="M1214" i="21"/>
  <c r="Q1214" i="21"/>
  <c r="O1214" i="21"/>
  <c r="K1214" i="21"/>
  <c r="H1216" i="21"/>
  <c r="J1215" i="21"/>
  <c r="I1215" i="21"/>
  <c r="L1215" i="21"/>
  <c r="P1215" i="21"/>
  <c r="N1215" i="21"/>
  <c r="E1217" i="21"/>
  <c r="D1218" i="21"/>
  <c r="F1217" i="21"/>
  <c r="P1216" i="21"/>
  <c r="J1216" i="21"/>
  <c r="I1216" i="21"/>
  <c r="L1216" i="21"/>
  <c r="N1216" i="21"/>
  <c r="H1217" i="21"/>
  <c r="M1215" i="21"/>
  <c r="Q1215" i="21"/>
  <c r="K1215" i="21"/>
  <c r="O1215" i="21"/>
  <c r="D1219" i="21"/>
  <c r="E1218" i="21"/>
  <c r="F1218" i="21"/>
  <c r="Q1216" i="21"/>
  <c r="O1216" i="21"/>
  <c r="M1216" i="21"/>
  <c r="K1216" i="21"/>
  <c r="H1218" i="21"/>
  <c r="N1217" i="21"/>
  <c r="I1217" i="21"/>
  <c r="P1217" i="21"/>
  <c r="L1217" i="21"/>
  <c r="J1217" i="21"/>
  <c r="D1220" i="21"/>
  <c r="F1219" i="21"/>
  <c r="E1219" i="21"/>
  <c r="L1218" i="21"/>
  <c r="J1218" i="21"/>
  <c r="I1218" i="21"/>
  <c r="H1219" i="21"/>
  <c r="N1218" i="21"/>
  <c r="P1218" i="21"/>
  <c r="Q1217" i="21"/>
  <c r="K1217" i="21"/>
  <c r="M1217" i="21"/>
  <c r="O1217" i="21"/>
  <c r="F1220" i="21"/>
  <c r="E1220" i="21"/>
  <c r="D1221" i="21"/>
  <c r="M1218" i="21"/>
  <c r="K1218" i="21"/>
  <c r="Q1218" i="21"/>
  <c r="O1218" i="21"/>
  <c r="P1219" i="21"/>
  <c r="H1220" i="21"/>
  <c r="I1219" i="21"/>
  <c r="J1219" i="21"/>
  <c r="N1219" i="21"/>
  <c r="L1219" i="21"/>
  <c r="E1221" i="21"/>
  <c r="D1222" i="21"/>
  <c r="F1221" i="21"/>
  <c r="J1220" i="21"/>
  <c r="I1220" i="21"/>
  <c r="H1221" i="21"/>
  <c r="P1220" i="21"/>
  <c r="L1220" i="21"/>
  <c r="N1220" i="21"/>
  <c r="K1219" i="21"/>
  <c r="M1219" i="21"/>
  <c r="Q1219" i="21"/>
  <c r="O1219" i="21"/>
  <c r="E1222" i="21"/>
  <c r="F1222" i="21"/>
  <c r="D1223" i="21"/>
  <c r="Q1220" i="21"/>
  <c r="O1220" i="21"/>
  <c r="M1220" i="21"/>
  <c r="K1220" i="21"/>
  <c r="P1221" i="21"/>
  <c r="N1221" i="21"/>
  <c r="H1222" i="21"/>
  <c r="L1221" i="21"/>
  <c r="I1221" i="21"/>
  <c r="J1221" i="21"/>
  <c r="F1223" i="21"/>
  <c r="E1223" i="21"/>
  <c r="D1224" i="21"/>
  <c r="H1223" i="21"/>
  <c r="I1222" i="21"/>
  <c r="J1222" i="21"/>
  <c r="P1222" i="21"/>
  <c r="L1222" i="21"/>
  <c r="N1222" i="21"/>
  <c r="O1221" i="21"/>
  <c r="K1221" i="21"/>
  <c r="M1221" i="21"/>
  <c r="Q1221" i="21"/>
  <c r="E1224" i="21"/>
  <c r="D1225" i="21"/>
  <c r="F1224" i="21"/>
  <c r="H1224" i="21"/>
  <c r="I1223" i="21"/>
  <c r="J1223" i="21"/>
  <c r="P1223" i="21"/>
  <c r="N1223" i="21"/>
  <c r="L1223" i="21"/>
  <c r="M1222" i="21"/>
  <c r="O1222" i="21"/>
  <c r="K1222" i="21"/>
  <c r="Q1222" i="21"/>
  <c r="D1226" i="21"/>
  <c r="E1225" i="21"/>
  <c r="F1225" i="21"/>
  <c r="I1224" i="21"/>
  <c r="H1225" i="21"/>
  <c r="J1224" i="21"/>
  <c r="P1224" i="21"/>
  <c r="N1224" i="21"/>
  <c r="L1224" i="21"/>
  <c r="Q1223" i="21"/>
  <c r="M1223" i="21"/>
  <c r="K1223" i="21"/>
  <c r="O1223" i="21"/>
  <c r="F1226" i="21"/>
  <c r="D1227" i="21"/>
  <c r="E1226" i="21"/>
  <c r="Q1224" i="21"/>
  <c r="O1224" i="21"/>
  <c r="M1224" i="21"/>
  <c r="K1224" i="21"/>
  <c r="H1226" i="21"/>
  <c r="L1225" i="21"/>
  <c r="P1225" i="21"/>
  <c r="I1225" i="21"/>
  <c r="N1225" i="21"/>
  <c r="J1225" i="21"/>
  <c r="F1227" i="21"/>
  <c r="D1228" i="21"/>
  <c r="E1227" i="21"/>
  <c r="J1226" i="21"/>
  <c r="I1226" i="21"/>
  <c r="P1226" i="21"/>
  <c r="N1226" i="21"/>
  <c r="H1227" i="21"/>
  <c r="L1226" i="21"/>
  <c r="O1225" i="21"/>
  <c r="Q1225" i="21"/>
  <c r="K1225" i="21"/>
  <c r="M1225" i="21"/>
  <c r="D1229" i="21"/>
  <c r="F1228" i="21"/>
  <c r="E1228" i="21"/>
  <c r="K1226" i="21"/>
  <c r="M1226" i="21"/>
  <c r="O1226" i="21"/>
  <c r="Q1226" i="21"/>
  <c r="P1227" i="21"/>
  <c r="L1227" i="21"/>
  <c r="H1228" i="21"/>
  <c r="I1227" i="21"/>
  <c r="N1227" i="21"/>
  <c r="J1227" i="21"/>
  <c r="E1229" i="21"/>
  <c r="D1230" i="21"/>
  <c r="F1229" i="21"/>
  <c r="L1228" i="21"/>
  <c r="H1229" i="21"/>
  <c r="J1228" i="21"/>
  <c r="I1228" i="21"/>
  <c r="N1228" i="21"/>
  <c r="P1228" i="21"/>
  <c r="O1227" i="21"/>
  <c r="Q1227" i="21"/>
  <c r="M1227" i="21"/>
  <c r="K1227" i="21"/>
  <c r="E1230" i="21"/>
  <c r="D1231" i="21"/>
  <c r="F1230" i="21"/>
  <c r="J1229" i="21"/>
  <c r="H1230" i="21"/>
  <c r="N1229" i="21"/>
  <c r="I1229" i="21"/>
  <c r="P1229" i="21"/>
  <c r="L1229" i="21"/>
  <c r="M1228" i="21"/>
  <c r="K1228" i="21"/>
  <c r="O1228" i="21"/>
  <c r="Q1228" i="21"/>
  <c r="E1231" i="21"/>
  <c r="D1232" i="21"/>
  <c r="F1231" i="21"/>
  <c r="J1230" i="21"/>
  <c r="N1230" i="21"/>
  <c r="P1230" i="21"/>
  <c r="H1231" i="21"/>
  <c r="I1230" i="21"/>
  <c r="L1230" i="21"/>
  <c r="Q1229" i="21"/>
  <c r="K1229" i="21"/>
  <c r="O1229" i="21"/>
  <c r="M1229" i="21"/>
  <c r="E1232" i="21"/>
  <c r="D1233" i="21"/>
  <c r="F1232" i="21"/>
  <c r="J1231" i="21"/>
  <c r="I1231" i="21"/>
  <c r="H1232" i="21"/>
  <c r="P1231" i="21"/>
  <c r="L1231" i="21"/>
  <c r="N1231" i="21"/>
  <c r="K1230" i="21"/>
  <c r="O1230" i="21"/>
  <c r="M1230" i="21"/>
  <c r="Q1230" i="21"/>
  <c r="E1233" i="21"/>
  <c r="D1234" i="21"/>
  <c r="F1233" i="21"/>
  <c r="K1231" i="21"/>
  <c r="M1231" i="21"/>
  <c r="O1231" i="21"/>
  <c r="Q1231" i="21"/>
  <c r="H1233" i="21"/>
  <c r="N1232" i="21"/>
  <c r="L1232" i="21"/>
  <c r="J1232" i="21"/>
  <c r="P1232" i="21"/>
  <c r="I1232" i="21"/>
  <c r="F1234" i="21"/>
  <c r="E1234" i="21"/>
  <c r="D1235" i="21"/>
  <c r="I1233" i="21"/>
  <c r="P1233" i="21"/>
  <c r="H1234" i="21"/>
  <c r="L1233" i="21"/>
  <c r="N1233" i="21"/>
  <c r="J1233" i="21"/>
  <c r="Q1232" i="21"/>
  <c r="O1232" i="21"/>
  <c r="M1232" i="21"/>
  <c r="K1232" i="21"/>
  <c r="E1235" i="21"/>
  <c r="D1236" i="21"/>
  <c r="F1235" i="21"/>
  <c r="O1233" i="21"/>
  <c r="K1233" i="21"/>
  <c r="M1233" i="21"/>
  <c r="Q1233" i="21"/>
  <c r="J1234" i="21"/>
  <c r="I1234" i="21"/>
  <c r="L1234" i="21"/>
  <c r="N1234" i="21"/>
  <c r="H1235" i="21"/>
  <c r="P1234" i="21"/>
  <c r="D1237" i="21"/>
  <c r="E1236" i="21"/>
  <c r="F1236" i="21"/>
  <c r="M1234" i="21"/>
  <c r="O1234" i="21"/>
  <c r="K1234" i="21"/>
  <c r="Q1234" i="21"/>
  <c r="I1235" i="21"/>
  <c r="P1235" i="21"/>
  <c r="N1235" i="21"/>
  <c r="H1236" i="21"/>
  <c r="L1235" i="21"/>
  <c r="J1235" i="21"/>
  <c r="D1238" i="21"/>
  <c r="F1237" i="21"/>
  <c r="E1237" i="21"/>
  <c r="O1235" i="21"/>
  <c r="M1235" i="21"/>
  <c r="Q1235" i="21"/>
  <c r="K1235" i="21"/>
  <c r="I1236" i="21"/>
  <c r="N1236" i="21"/>
  <c r="L1236" i="21"/>
  <c r="J1236" i="21"/>
  <c r="P1236" i="21"/>
  <c r="H1237" i="21"/>
  <c r="F1238" i="21"/>
  <c r="E1238" i="21"/>
  <c r="D1239" i="21"/>
  <c r="M1236" i="21"/>
  <c r="Q1236" i="21"/>
  <c r="O1236" i="21"/>
  <c r="K1236" i="21"/>
  <c r="P1237" i="21"/>
  <c r="L1237" i="21"/>
  <c r="I1237" i="21"/>
  <c r="N1237" i="21"/>
  <c r="H1238" i="21"/>
  <c r="J1237" i="21"/>
  <c r="D1240" i="21"/>
  <c r="F1239" i="21"/>
  <c r="E1239" i="21"/>
  <c r="M1237" i="21"/>
  <c r="K1237" i="21"/>
  <c r="O1237" i="21"/>
  <c r="Q1237" i="21"/>
  <c r="N1238" i="21"/>
  <c r="I1238" i="21"/>
  <c r="P1238" i="21"/>
  <c r="H1239" i="21"/>
  <c r="J1238" i="21"/>
  <c r="L1238" i="21"/>
  <c r="F1240" i="21"/>
  <c r="E1240" i="21"/>
  <c r="D1241" i="21"/>
  <c r="O1238" i="21"/>
  <c r="Q1238" i="21"/>
  <c r="M1238" i="21"/>
  <c r="K1238" i="21"/>
  <c r="L1239" i="21"/>
  <c r="P1239" i="21"/>
  <c r="I1239" i="21"/>
  <c r="N1239" i="21"/>
  <c r="H1240" i="21"/>
  <c r="J1239" i="21"/>
  <c r="F1241" i="21"/>
  <c r="D1242" i="21"/>
  <c r="E1241" i="21"/>
  <c r="Q1239" i="21"/>
  <c r="O1239" i="21"/>
  <c r="K1239" i="21"/>
  <c r="M1239" i="21"/>
  <c r="L1240" i="21"/>
  <c r="H1241" i="21"/>
  <c r="N1240" i="21"/>
  <c r="J1240" i="21"/>
  <c r="P1240" i="21"/>
  <c r="I1240" i="21"/>
  <c r="F1242" i="21"/>
  <c r="D1243" i="21"/>
  <c r="E1242" i="21"/>
  <c r="P1241" i="21"/>
  <c r="I1241" i="21"/>
  <c r="N1241" i="21"/>
  <c r="L1241" i="21"/>
  <c r="H1242" i="21"/>
  <c r="J1241" i="21"/>
  <c r="Q1240" i="21"/>
  <c r="M1240" i="21"/>
  <c r="K1240" i="21"/>
  <c r="O1240" i="21"/>
  <c r="D1244" i="21"/>
  <c r="F1243" i="21"/>
  <c r="E1243" i="21"/>
  <c r="K1241" i="21"/>
  <c r="Q1241" i="21"/>
  <c r="O1241" i="21"/>
  <c r="M1241" i="21"/>
  <c r="J1242" i="21"/>
  <c r="L1242" i="21"/>
  <c r="P1242" i="21"/>
  <c r="I1242" i="21"/>
  <c r="H1243" i="21"/>
  <c r="N1242" i="21"/>
  <c r="F1244" i="21"/>
  <c r="D1245" i="21"/>
  <c r="E1244" i="21"/>
  <c r="Q1242" i="21"/>
  <c r="K1242" i="21"/>
  <c r="O1242" i="21"/>
  <c r="M1242" i="21"/>
  <c r="I1243" i="21"/>
  <c r="J1243" i="21"/>
  <c r="H1244" i="21"/>
  <c r="P1243" i="21"/>
  <c r="L1243" i="21"/>
  <c r="N1243" i="21"/>
  <c r="F1245" i="21"/>
  <c r="D1246" i="21"/>
  <c r="E1245" i="21"/>
  <c r="K1243" i="21"/>
  <c r="M1243" i="21"/>
  <c r="Q1243" i="21"/>
  <c r="O1243" i="21"/>
  <c r="L1244" i="21"/>
  <c r="I1244" i="21"/>
  <c r="N1244" i="21"/>
  <c r="J1244" i="21"/>
  <c r="H1245" i="21"/>
  <c r="P1244" i="21"/>
  <c r="E1246" i="21"/>
  <c r="F1246" i="21"/>
  <c r="D1247" i="21"/>
  <c r="O1244" i="21"/>
  <c r="K1244" i="21"/>
  <c r="M1244" i="21"/>
  <c r="Q1244" i="21"/>
  <c r="I1245" i="21"/>
  <c r="P1245" i="21"/>
  <c r="H1246" i="21"/>
  <c r="L1245" i="21"/>
  <c r="N1245" i="21"/>
  <c r="J1245" i="21"/>
  <c r="E1247" i="21"/>
  <c r="D1248" i="21"/>
  <c r="F1247" i="21"/>
  <c r="O1245" i="21"/>
  <c r="K1245" i="21"/>
  <c r="M1245" i="21"/>
  <c r="Q1245" i="21"/>
  <c r="I1246" i="21"/>
  <c r="N1246" i="21"/>
  <c r="P1246" i="21"/>
  <c r="L1246" i="21"/>
  <c r="H1247" i="21"/>
  <c r="J1246" i="21"/>
  <c r="D1249" i="21"/>
  <c r="E1248" i="21"/>
  <c r="F1248" i="21"/>
  <c r="O1246" i="21"/>
  <c r="K1246" i="21"/>
  <c r="Q1246" i="21"/>
  <c r="M1246" i="21"/>
  <c r="J1247" i="21"/>
  <c r="H1248" i="21"/>
  <c r="P1247" i="21"/>
  <c r="I1247" i="21"/>
  <c r="L1247" i="21"/>
  <c r="N1247" i="21"/>
  <c r="D1250" i="21"/>
  <c r="F1249" i="21"/>
  <c r="E1249" i="21"/>
  <c r="I1248" i="21"/>
  <c r="P1248" i="21"/>
  <c r="N1248" i="21"/>
  <c r="J1248" i="21"/>
  <c r="H1249" i="21"/>
  <c r="L1248" i="21"/>
  <c r="K1247" i="21"/>
  <c r="Q1247" i="21"/>
  <c r="O1247" i="21"/>
  <c r="M1247" i="21"/>
  <c r="F1250" i="21"/>
  <c r="D1251" i="21"/>
  <c r="E1250" i="21"/>
  <c r="O1248" i="21"/>
  <c r="K1248" i="21"/>
  <c r="M1248" i="21"/>
  <c r="Q1248" i="21"/>
  <c r="I1249" i="21"/>
  <c r="J1249" i="21"/>
  <c r="L1249" i="21"/>
  <c r="P1249" i="21"/>
  <c r="N1249" i="21"/>
  <c r="H1250" i="21"/>
  <c r="F1251" i="21"/>
  <c r="E1251" i="21"/>
  <c r="D1252" i="21"/>
  <c r="O1249" i="21"/>
  <c r="K1249" i="21"/>
  <c r="Q1249" i="21"/>
  <c r="M1249" i="21"/>
  <c r="L1250" i="21"/>
  <c r="J1250" i="21"/>
  <c r="P1250" i="21"/>
  <c r="H1251" i="21"/>
  <c r="N1250" i="21"/>
  <c r="I1250" i="21"/>
  <c r="F1252" i="21"/>
  <c r="D1253" i="21"/>
  <c r="E1252" i="21"/>
  <c r="H1252" i="21"/>
  <c r="L1251" i="21"/>
  <c r="I1251" i="21"/>
  <c r="J1251" i="21"/>
  <c r="N1251" i="21"/>
  <c r="P1251" i="21"/>
  <c r="K1250" i="21"/>
  <c r="O1250" i="21"/>
  <c r="M1250" i="21"/>
  <c r="Q1250" i="21"/>
  <c r="F1253" i="21"/>
  <c r="E1253" i="21"/>
  <c r="D1254" i="21"/>
  <c r="N1252" i="21"/>
  <c r="J1252" i="21"/>
  <c r="I1252" i="21"/>
  <c r="H1253" i="21"/>
  <c r="L1252" i="21"/>
  <c r="P1252" i="21"/>
  <c r="M1251" i="21"/>
  <c r="O1251" i="21"/>
  <c r="K1251" i="21"/>
  <c r="Q1251" i="21"/>
  <c r="D1255" i="21"/>
  <c r="F1254" i="21"/>
  <c r="E1254" i="21"/>
  <c r="O1252" i="21"/>
  <c r="Q1252" i="21"/>
  <c r="K1252" i="21"/>
  <c r="M1252" i="21"/>
  <c r="H1254" i="21"/>
  <c r="P1253" i="21"/>
  <c r="N1253" i="21"/>
  <c r="J1253" i="21"/>
  <c r="I1253" i="21"/>
  <c r="L1253" i="21"/>
  <c r="D1256" i="21"/>
  <c r="F1255" i="21"/>
  <c r="E1255" i="21"/>
  <c r="N1254" i="21"/>
  <c r="H1255" i="21"/>
  <c r="L1254" i="21"/>
  <c r="I1254" i="21"/>
  <c r="P1254" i="21"/>
  <c r="J1254" i="21"/>
  <c r="M1253" i="21"/>
  <c r="Q1253" i="21"/>
  <c r="K1253" i="21"/>
  <c r="O1253" i="21"/>
  <c r="E1256" i="21"/>
  <c r="F1256" i="21"/>
  <c r="D1257" i="21"/>
  <c r="H1256" i="21"/>
  <c r="N1255" i="21"/>
  <c r="L1255" i="21"/>
  <c r="I1255" i="21"/>
  <c r="J1255" i="21"/>
  <c r="P1255" i="21"/>
  <c r="Q1254" i="21"/>
  <c r="K1254" i="21"/>
  <c r="O1254" i="21"/>
  <c r="M1254" i="21"/>
  <c r="E1257" i="21"/>
  <c r="F1257" i="21"/>
  <c r="D1258" i="21"/>
  <c r="L1256" i="21"/>
  <c r="H1257" i="21"/>
  <c r="P1256" i="21"/>
  <c r="I1256" i="21"/>
  <c r="J1256" i="21"/>
  <c r="N1256" i="21"/>
  <c r="O1255" i="21"/>
  <c r="K1255" i="21"/>
  <c r="M1255" i="21"/>
  <c r="Q1255" i="21"/>
  <c r="E1258" i="21"/>
  <c r="F1258" i="21"/>
  <c r="D1259" i="21"/>
  <c r="L1257" i="21"/>
  <c r="P1257" i="21"/>
  <c r="J1257" i="21"/>
  <c r="I1257" i="21"/>
  <c r="N1257" i="21"/>
  <c r="H1258" i="21"/>
  <c r="K1256" i="21"/>
  <c r="O1256" i="21"/>
  <c r="M1256" i="21"/>
  <c r="Q1256" i="21"/>
  <c r="F1259" i="21"/>
  <c r="D1260" i="21"/>
  <c r="E1259" i="21"/>
  <c r="M1257" i="21"/>
  <c r="Q1257" i="21"/>
  <c r="K1257" i="21"/>
  <c r="O1257" i="21"/>
  <c r="P1258" i="21"/>
  <c r="L1258" i="21"/>
  <c r="I1258" i="21"/>
  <c r="H1259" i="21"/>
  <c r="N1258" i="21"/>
  <c r="J1258" i="21"/>
  <c r="F1260" i="21"/>
  <c r="E1260" i="21"/>
  <c r="D1261" i="21"/>
  <c r="O1258" i="21"/>
  <c r="K1258" i="21"/>
  <c r="M1258" i="21"/>
  <c r="Q1258" i="21"/>
  <c r="J1259" i="21"/>
  <c r="H1260" i="21"/>
  <c r="N1259" i="21"/>
  <c r="P1259" i="21"/>
  <c r="L1259" i="21"/>
  <c r="I1259" i="21"/>
  <c r="D1262" i="21"/>
  <c r="F1261" i="21"/>
  <c r="E1261" i="21"/>
  <c r="H1261" i="21"/>
  <c r="L1260" i="21"/>
  <c r="N1260" i="21"/>
  <c r="P1260" i="21"/>
  <c r="J1260" i="21"/>
  <c r="I1260" i="21"/>
  <c r="K1259" i="21"/>
  <c r="O1259" i="21"/>
  <c r="Q1259" i="21"/>
  <c r="M1259" i="21"/>
  <c r="F1262" i="21"/>
  <c r="D1263" i="21"/>
  <c r="E1262" i="21"/>
  <c r="J1261" i="21"/>
  <c r="I1261" i="21"/>
  <c r="L1261" i="21"/>
  <c r="N1261" i="21"/>
  <c r="H1262" i="21"/>
  <c r="P1261" i="21"/>
  <c r="K1260" i="21"/>
  <c r="O1260" i="21"/>
  <c r="Q1260" i="21"/>
  <c r="M1260" i="21"/>
  <c r="F1263" i="21"/>
  <c r="D1264" i="21"/>
  <c r="E1263" i="21"/>
  <c r="O1261" i="21"/>
  <c r="K1261" i="21"/>
  <c r="M1261" i="21"/>
  <c r="Q1261" i="21"/>
  <c r="P1262" i="21"/>
  <c r="J1262" i="21"/>
  <c r="L1262" i="21"/>
  <c r="H1263" i="21"/>
  <c r="I1262" i="21"/>
  <c r="N1262" i="21"/>
  <c r="D1265" i="21"/>
  <c r="F1264" i="21"/>
  <c r="E1264" i="21"/>
  <c r="P1263" i="21"/>
  <c r="H1264" i="21"/>
  <c r="N1263" i="21"/>
  <c r="J1263" i="21"/>
  <c r="I1263" i="21"/>
  <c r="L1263" i="21"/>
  <c r="O1262" i="21"/>
  <c r="K1262" i="21"/>
  <c r="Q1262" i="21"/>
  <c r="M1262" i="21"/>
  <c r="D1266" i="21"/>
  <c r="F1265" i="21"/>
  <c r="E1265" i="21"/>
  <c r="P1264" i="21"/>
  <c r="I1264" i="21"/>
  <c r="H1265" i="21"/>
  <c r="N1264" i="21"/>
  <c r="J1264" i="21"/>
  <c r="L1264" i="21"/>
  <c r="O1263" i="21"/>
  <c r="M1263" i="21"/>
  <c r="Q1263" i="21"/>
  <c r="K1263" i="21"/>
  <c r="E1266" i="21"/>
  <c r="D1267" i="21"/>
  <c r="F1266" i="21"/>
  <c r="O1264" i="21"/>
  <c r="K1264" i="21"/>
  <c r="M1264" i="21"/>
  <c r="Q1264" i="21"/>
  <c r="I1265" i="21"/>
  <c r="J1265" i="21"/>
  <c r="P1265" i="21"/>
  <c r="L1265" i="21"/>
  <c r="H1266" i="21"/>
  <c r="N1265" i="21"/>
  <c r="E1267" i="21"/>
  <c r="D1268" i="21"/>
  <c r="F1267" i="21"/>
  <c r="K1265" i="21"/>
  <c r="M1265" i="21"/>
  <c r="Q1265" i="21"/>
  <c r="O1265" i="21"/>
  <c r="I1266" i="21"/>
  <c r="L1266" i="21"/>
  <c r="J1266" i="21"/>
  <c r="N1266" i="21"/>
  <c r="H1267" i="21"/>
  <c r="P1266" i="21"/>
  <c r="E1268" i="21"/>
  <c r="F1268" i="21"/>
  <c r="D1269" i="21"/>
  <c r="K1266" i="21"/>
  <c r="Q1266" i="21"/>
  <c r="M1266" i="21"/>
  <c r="O1266" i="21"/>
  <c r="J1267" i="21"/>
  <c r="H1268" i="21"/>
  <c r="I1267" i="21"/>
  <c r="P1267" i="21"/>
  <c r="L1267" i="21"/>
  <c r="N1267" i="21"/>
  <c r="E1269" i="21"/>
  <c r="F1269" i="21"/>
  <c r="D1270" i="21"/>
  <c r="P1268" i="21"/>
  <c r="L1268" i="21"/>
  <c r="I1268" i="21"/>
  <c r="J1268" i="21"/>
  <c r="H1269" i="21"/>
  <c r="N1268" i="21"/>
  <c r="Q1267" i="21"/>
  <c r="K1267" i="21"/>
  <c r="M1267" i="21"/>
  <c r="O1267" i="21"/>
  <c r="F1270" i="21"/>
  <c r="D1271" i="21"/>
  <c r="E1270" i="21"/>
  <c r="O1268" i="21"/>
  <c r="Q1268" i="21"/>
  <c r="K1268" i="21"/>
  <c r="M1268" i="21"/>
  <c r="I1269" i="21"/>
  <c r="H1270" i="21"/>
  <c r="N1269" i="21"/>
  <c r="L1269" i="21"/>
  <c r="P1269" i="21"/>
  <c r="J1269" i="21"/>
  <c r="D1272" i="21"/>
  <c r="E1271" i="21"/>
  <c r="F1271" i="21"/>
  <c r="Q1269" i="21"/>
  <c r="O1269" i="21"/>
  <c r="K1269" i="21"/>
  <c r="M1269" i="21"/>
  <c r="P1270" i="21"/>
  <c r="L1270" i="21"/>
  <c r="J1270" i="21"/>
  <c r="N1270" i="21"/>
  <c r="I1270" i="21"/>
  <c r="H1271" i="21"/>
  <c r="E1272" i="21"/>
  <c r="F1272" i="21"/>
  <c r="D1273" i="21"/>
  <c r="O1270" i="21"/>
  <c r="M1270" i="21"/>
  <c r="K1270" i="21"/>
  <c r="Q1270" i="21"/>
  <c r="P1271" i="21"/>
  <c r="J1271" i="21"/>
  <c r="N1271" i="21"/>
  <c r="H1272" i="21"/>
  <c r="L1271" i="21"/>
  <c r="I1271" i="21"/>
  <c r="D1274" i="21"/>
  <c r="F1273" i="21"/>
  <c r="E1273" i="21"/>
  <c r="I1272" i="21"/>
  <c r="L1272" i="21"/>
  <c r="P1272" i="21"/>
  <c r="H1273" i="21"/>
  <c r="N1272" i="21"/>
  <c r="J1272" i="21"/>
  <c r="O1271" i="21"/>
  <c r="Q1271" i="21"/>
  <c r="M1271" i="21"/>
  <c r="K1271" i="21"/>
  <c r="F1274" i="21"/>
  <c r="D1275" i="21"/>
  <c r="E1274" i="21"/>
  <c r="K1272" i="21"/>
  <c r="O1272" i="21"/>
  <c r="M1272" i="21"/>
  <c r="Q1272" i="21"/>
  <c r="L1273" i="21"/>
  <c r="I1273" i="21"/>
  <c r="H1274" i="21"/>
  <c r="N1273" i="21"/>
  <c r="P1273" i="21"/>
  <c r="J1273" i="21"/>
  <c r="D1276" i="21"/>
  <c r="F1275" i="21"/>
  <c r="E1275" i="21"/>
  <c r="O1273" i="21"/>
  <c r="M1273" i="21"/>
  <c r="K1273" i="21"/>
  <c r="Q1273" i="21"/>
  <c r="I1274" i="21"/>
  <c r="H1275" i="21"/>
  <c r="J1274" i="21"/>
  <c r="P1274" i="21"/>
  <c r="L1274" i="21"/>
  <c r="N1274" i="21"/>
  <c r="D1277" i="21"/>
  <c r="F1276" i="21"/>
  <c r="E1276" i="21"/>
  <c r="M1274" i="21"/>
  <c r="Q1274" i="21"/>
  <c r="K1274" i="21"/>
  <c r="O1274" i="21"/>
  <c r="N1275" i="21"/>
  <c r="J1275" i="21"/>
  <c r="L1275" i="21"/>
  <c r="I1275" i="21"/>
  <c r="H1276" i="21"/>
  <c r="P1275" i="21"/>
  <c r="E1277" i="21"/>
  <c r="F1277" i="21"/>
  <c r="D1278" i="21"/>
  <c r="O1275" i="21"/>
  <c r="M1275" i="21"/>
  <c r="K1275" i="21"/>
  <c r="Q1275" i="21"/>
  <c r="J1276" i="21"/>
  <c r="I1276" i="21"/>
  <c r="H1277" i="21"/>
  <c r="L1276" i="21"/>
  <c r="P1276" i="21"/>
  <c r="N1276" i="21"/>
  <c r="E1278" i="21"/>
  <c r="F1278" i="21"/>
  <c r="D1279" i="21"/>
  <c r="K1276" i="21"/>
  <c r="Q1276" i="21"/>
  <c r="M1276" i="21"/>
  <c r="O1276" i="21"/>
  <c r="I1277" i="21"/>
  <c r="L1277" i="21"/>
  <c r="H1278" i="21"/>
  <c r="J1277" i="21"/>
  <c r="N1277" i="21"/>
  <c r="P1277" i="21"/>
  <c r="E1279" i="21"/>
  <c r="F1279" i="21"/>
  <c r="D1280" i="21"/>
  <c r="M1277" i="21"/>
  <c r="Q1277" i="21"/>
  <c r="K1277" i="21"/>
  <c r="O1277" i="21"/>
  <c r="J1278" i="21"/>
  <c r="I1278" i="21"/>
  <c r="N1278" i="21"/>
  <c r="H1279" i="21"/>
  <c r="L1278" i="21"/>
  <c r="P1278" i="21"/>
  <c r="D1281" i="21"/>
  <c r="E1280" i="21"/>
  <c r="F1280" i="21"/>
  <c r="Q1278" i="21"/>
  <c r="K1278" i="21"/>
  <c r="O1278" i="21"/>
  <c r="M1278" i="21"/>
  <c r="J1279" i="21"/>
  <c r="P1279" i="21"/>
  <c r="L1279" i="21"/>
  <c r="H1280" i="21"/>
  <c r="N1279" i="21"/>
  <c r="I1279" i="21"/>
  <c r="D1282" i="21"/>
  <c r="E1281" i="21"/>
  <c r="F1281" i="21"/>
  <c r="I1280" i="21"/>
  <c r="H1281" i="21"/>
  <c r="P1280" i="21"/>
  <c r="J1280" i="21"/>
  <c r="L1280" i="21"/>
  <c r="N1280" i="21"/>
  <c r="O1279" i="21"/>
  <c r="Q1279" i="21"/>
  <c r="K1279" i="21"/>
  <c r="M1279" i="21"/>
  <c r="F1282" i="21"/>
  <c r="E1282" i="21"/>
  <c r="D1283" i="21"/>
  <c r="O1280" i="21"/>
  <c r="M1280" i="21"/>
  <c r="K1280" i="21"/>
  <c r="Q1280" i="21"/>
  <c r="L1281" i="21"/>
  <c r="I1281" i="21"/>
  <c r="N1281" i="21"/>
  <c r="H1282" i="21"/>
  <c r="J1281" i="21"/>
  <c r="P1281" i="21"/>
  <c r="F1283" i="21"/>
  <c r="D1284" i="21"/>
  <c r="E1283" i="21"/>
  <c r="Q1281" i="21"/>
  <c r="O1281" i="21"/>
  <c r="M1281" i="21"/>
  <c r="K1281" i="21"/>
  <c r="N1282" i="21"/>
  <c r="P1282" i="21"/>
  <c r="J1282" i="21"/>
  <c r="I1282" i="21"/>
  <c r="L1282" i="21"/>
  <c r="H1283" i="21"/>
  <c r="E1284" i="21"/>
  <c r="D1285" i="21"/>
  <c r="F1284" i="21"/>
  <c r="M1282" i="21"/>
  <c r="K1282" i="21"/>
  <c r="Q1282" i="21"/>
  <c r="O1282" i="21"/>
  <c r="P1283" i="21"/>
  <c r="J1283" i="21"/>
  <c r="H1284" i="21"/>
  <c r="I1283" i="21"/>
  <c r="N1283" i="21"/>
  <c r="L1283" i="21"/>
  <c r="D1286" i="21"/>
  <c r="E1285" i="21"/>
  <c r="F1285" i="21"/>
  <c r="H1285" i="21"/>
  <c r="J1284" i="21"/>
  <c r="I1284" i="21"/>
  <c r="L1284" i="21"/>
  <c r="P1284" i="21"/>
  <c r="N1284" i="21"/>
  <c r="K1283" i="21"/>
  <c r="O1283" i="21"/>
  <c r="M1283" i="21"/>
  <c r="Q1283" i="21"/>
  <c r="E1286" i="21"/>
  <c r="D1287" i="21"/>
  <c r="F1286" i="21"/>
  <c r="L1285" i="21"/>
  <c r="H1286" i="21"/>
  <c r="I1285" i="21"/>
  <c r="J1285" i="21"/>
  <c r="P1285" i="21"/>
  <c r="N1285" i="21"/>
  <c r="O1284" i="21"/>
  <c r="K1284" i="21"/>
  <c r="M1284" i="21"/>
  <c r="Q1284" i="21"/>
  <c r="D1288" i="21"/>
  <c r="F1287" i="21"/>
  <c r="E1287" i="21"/>
  <c r="J1286" i="21"/>
  <c r="I1286" i="21"/>
  <c r="L1286" i="21"/>
  <c r="H1287" i="21"/>
  <c r="P1286" i="21"/>
  <c r="N1286" i="21"/>
  <c r="Q1285" i="21"/>
  <c r="K1285" i="21"/>
  <c r="M1285" i="21"/>
  <c r="O1285" i="21"/>
  <c r="E1288" i="21"/>
  <c r="F1288" i="21"/>
  <c r="D1289" i="21"/>
  <c r="Q1286" i="21"/>
  <c r="K1286" i="21"/>
  <c r="O1286" i="21"/>
  <c r="M1286" i="21"/>
  <c r="H1288" i="21"/>
  <c r="P1287" i="21"/>
  <c r="L1287" i="21"/>
  <c r="I1287" i="21"/>
  <c r="J1287" i="21"/>
  <c r="N1287" i="21"/>
  <c r="D1290" i="21"/>
  <c r="E1289" i="21"/>
  <c r="F1289" i="21"/>
  <c r="J1288" i="21"/>
  <c r="N1288" i="21"/>
  <c r="I1288" i="21"/>
  <c r="P1288" i="21"/>
  <c r="H1289" i="21"/>
  <c r="L1288" i="21"/>
  <c r="Q1287" i="21"/>
  <c r="K1287" i="21"/>
  <c r="O1287" i="21"/>
  <c r="M1287" i="21"/>
  <c r="E1290" i="21"/>
  <c r="F1290" i="21"/>
  <c r="D1291" i="21"/>
  <c r="K1288" i="21"/>
  <c r="O1288" i="21"/>
  <c r="Q1288" i="21"/>
  <c r="M1288" i="21"/>
  <c r="N1289" i="21"/>
  <c r="J1289" i="21"/>
  <c r="L1289" i="21"/>
  <c r="I1289" i="21"/>
  <c r="P1289" i="21"/>
  <c r="H1290" i="21"/>
  <c r="F1291" i="21"/>
  <c r="D1292" i="21"/>
  <c r="E1291" i="21"/>
  <c r="M1289" i="21"/>
  <c r="K1289" i="21"/>
  <c r="O1289" i="21"/>
  <c r="Q1289" i="21"/>
  <c r="J1290" i="21"/>
  <c r="I1290" i="21"/>
  <c r="N1290" i="21"/>
  <c r="L1290" i="21"/>
  <c r="H1291" i="21"/>
  <c r="P1290" i="21"/>
  <c r="D1293" i="21"/>
  <c r="F1292" i="21"/>
  <c r="E1292" i="21"/>
  <c r="O1290" i="21"/>
  <c r="M1290" i="21"/>
  <c r="Q1290" i="21"/>
  <c r="K1290" i="21"/>
  <c r="I1291" i="21"/>
  <c r="L1291" i="21"/>
  <c r="J1291" i="21"/>
  <c r="H1292" i="21"/>
  <c r="P1291" i="21"/>
  <c r="N1291" i="21"/>
  <c r="F1293" i="21"/>
  <c r="D1294" i="21"/>
  <c r="E1293" i="21"/>
  <c r="M1291" i="21"/>
  <c r="O1291" i="21"/>
  <c r="K1291" i="21"/>
  <c r="Q1291" i="21"/>
  <c r="J1292" i="21"/>
  <c r="H1293" i="21"/>
  <c r="L1292" i="21"/>
  <c r="P1292" i="21"/>
  <c r="I1292" i="21"/>
  <c r="N1292" i="21"/>
  <c r="F1294" i="21"/>
  <c r="D1295" i="21"/>
  <c r="E1294" i="21"/>
  <c r="J1293" i="21"/>
  <c r="N1293" i="21"/>
  <c r="L1293" i="21"/>
  <c r="P1293" i="21"/>
  <c r="H1294" i="21"/>
  <c r="I1293" i="21"/>
  <c r="Q1292" i="21"/>
  <c r="K1292" i="21"/>
  <c r="M1292" i="21"/>
  <c r="O1292" i="21"/>
  <c r="D1296" i="21"/>
  <c r="E1295" i="21"/>
  <c r="F1295" i="21"/>
  <c r="N1294" i="21"/>
  <c r="P1294" i="21"/>
  <c r="L1294" i="21"/>
  <c r="H1295" i="21"/>
  <c r="J1294" i="21"/>
  <c r="I1294" i="21"/>
  <c r="O1293" i="21"/>
  <c r="Q1293" i="21"/>
  <c r="M1293" i="21"/>
  <c r="K1293" i="21"/>
  <c r="E1296" i="21"/>
  <c r="F1296" i="21"/>
  <c r="D1297" i="21"/>
  <c r="N1295" i="21"/>
  <c r="I1295" i="21"/>
  <c r="J1295" i="21"/>
  <c r="L1295" i="21"/>
  <c r="H1296" i="21"/>
  <c r="P1295" i="21"/>
  <c r="Q1294" i="21"/>
  <c r="M1294" i="21"/>
  <c r="K1294" i="21"/>
  <c r="O1294" i="21"/>
  <c r="E1297" i="21"/>
  <c r="D1298" i="21"/>
  <c r="F1297" i="21"/>
  <c r="O1295" i="21"/>
  <c r="K1295" i="21"/>
  <c r="Q1295" i="21"/>
  <c r="M1295" i="21"/>
  <c r="L1296" i="21"/>
  <c r="P1296" i="21"/>
  <c r="H1297" i="21"/>
  <c r="J1296" i="21"/>
  <c r="N1296" i="21"/>
  <c r="I1296" i="21"/>
  <c r="F1298" i="21"/>
  <c r="D1299" i="21"/>
  <c r="E1298" i="21"/>
  <c r="L1297" i="21"/>
  <c r="I1297" i="21"/>
  <c r="H1298" i="21"/>
  <c r="N1297" i="21"/>
  <c r="J1297" i="21"/>
  <c r="P1297" i="21"/>
  <c r="O1296" i="21"/>
  <c r="Q1296" i="21"/>
  <c r="M1296" i="21"/>
  <c r="K1296" i="21"/>
  <c r="E1299" i="21"/>
  <c r="F1299" i="21"/>
  <c r="D1300" i="21"/>
  <c r="M1297" i="21"/>
  <c r="O1297" i="21"/>
  <c r="K1297" i="21"/>
  <c r="Q1297" i="21"/>
  <c r="J1298" i="21"/>
  <c r="H1299" i="21"/>
  <c r="P1298" i="21"/>
  <c r="N1298" i="21"/>
  <c r="I1298" i="21"/>
  <c r="L1298" i="21"/>
  <c r="E1300" i="21"/>
  <c r="F1300" i="21"/>
  <c r="D1301" i="21"/>
  <c r="H1300" i="21"/>
  <c r="P1299" i="21"/>
  <c r="L1299" i="21"/>
  <c r="I1299" i="21"/>
  <c r="J1299" i="21"/>
  <c r="N1299" i="21"/>
  <c r="M1298" i="21"/>
  <c r="O1298" i="21"/>
  <c r="Q1298" i="21"/>
  <c r="K1298" i="21"/>
  <c r="F1301" i="21"/>
  <c r="E1301" i="21"/>
  <c r="D1302" i="21"/>
  <c r="H1301" i="21"/>
  <c r="L1300" i="21"/>
  <c r="J1300" i="21"/>
  <c r="P1300" i="21"/>
  <c r="I1300" i="21"/>
  <c r="N1300" i="21"/>
  <c r="K1299" i="21"/>
  <c r="Q1299" i="21"/>
  <c r="O1299" i="21"/>
  <c r="M1299" i="21"/>
  <c r="E1302" i="21"/>
  <c r="F1302" i="21"/>
  <c r="D1303" i="21"/>
  <c r="J1301" i="21"/>
  <c r="N1301" i="21"/>
  <c r="I1301" i="21"/>
  <c r="L1301" i="21"/>
  <c r="P1301" i="21"/>
  <c r="H1302" i="21"/>
  <c r="Q1300" i="21"/>
  <c r="M1300" i="21"/>
  <c r="O1300" i="21"/>
  <c r="K1300" i="21"/>
  <c r="F1303" i="21"/>
  <c r="D1304" i="21"/>
  <c r="E1303" i="21"/>
  <c r="O1301" i="21"/>
  <c r="K1301" i="21"/>
  <c r="M1301" i="21"/>
  <c r="Q1301" i="21"/>
  <c r="L1302" i="21"/>
  <c r="I1302" i="21"/>
  <c r="N1302" i="21"/>
  <c r="H1303" i="21"/>
  <c r="P1302" i="21"/>
  <c r="J1302" i="21"/>
  <c r="F1304" i="21"/>
  <c r="E1304" i="21"/>
  <c r="D1305" i="21"/>
  <c r="K1302" i="21"/>
  <c r="M1302" i="21"/>
  <c r="Q1302" i="21"/>
  <c r="O1302" i="21"/>
  <c r="N1303" i="21"/>
  <c r="H1304" i="21"/>
  <c r="P1303" i="21"/>
  <c r="I1303" i="21"/>
  <c r="J1303" i="21"/>
  <c r="L1303" i="21"/>
  <c r="E1305" i="21"/>
  <c r="F1305" i="21"/>
  <c r="D1306" i="21"/>
  <c r="H1305" i="21"/>
  <c r="P1304" i="21"/>
  <c r="I1304" i="21"/>
  <c r="L1304" i="21"/>
  <c r="N1304" i="21"/>
  <c r="J1304" i="21"/>
  <c r="O1303" i="21"/>
  <c r="Q1303" i="21"/>
  <c r="K1303" i="21"/>
  <c r="M1303" i="21"/>
  <c r="F1306" i="21"/>
  <c r="E1306" i="21"/>
  <c r="D1307" i="21"/>
  <c r="J1305" i="21"/>
  <c r="L1305" i="21"/>
  <c r="P1305" i="21"/>
  <c r="H1306" i="21"/>
  <c r="I1305" i="21"/>
  <c r="N1305" i="21"/>
  <c r="M1304" i="21"/>
  <c r="K1304" i="21"/>
  <c r="O1304" i="21"/>
  <c r="Q1304" i="21"/>
  <c r="F1307" i="21"/>
  <c r="E1307" i="21"/>
  <c r="D1308" i="21"/>
  <c r="N1306" i="21"/>
  <c r="L1306" i="21"/>
  <c r="I1306" i="21"/>
  <c r="J1306" i="21"/>
  <c r="P1306" i="21"/>
  <c r="H1307" i="21"/>
  <c r="M1305" i="21"/>
  <c r="K1305" i="21"/>
  <c r="O1305" i="21"/>
  <c r="Q1305" i="21"/>
  <c r="E1308" i="21"/>
  <c r="D1309" i="21"/>
  <c r="F1308" i="21"/>
  <c r="O1306" i="21"/>
  <c r="Q1306" i="21"/>
  <c r="K1306" i="21"/>
  <c r="M1306" i="21"/>
  <c r="J1307" i="21"/>
  <c r="H1308" i="21"/>
  <c r="P1307" i="21"/>
  <c r="N1307" i="21"/>
  <c r="L1307" i="21"/>
  <c r="I1307" i="21"/>
  <c r="D1310" i="21"/>
  <c r="F1309" i="21"/>
  <c r="E1309" i="21"/>
  <c r="I1308" i="21"/>
  <c r="L1308" i="21"/>
  <c r="P1308" i="21"/>
  <c r="J1308" i="21"/>
  <c r="H1309" i="21"/>
  <c r="N1308" i="21"/>
  <c r="O1307" i="21"/>
  <c r="K1307" i="21"/>
  <c r="M1307" i="21"/>
  <c r="Q1307" i="21"/>
  <c r="F1310" i="21"/>
  <c r="E1310" i="21"/>
  <c r="D1311" i="21"/>
  <c r="O1308" i="21"/>
  <c r="K1308" i="21"/>
  <c r="M1308" i="21"/>
  <c r="Q1308" i="21"/>
  <c r="H1310" i="21"/>
  <c r="N1309" i="21"/>
  <c r="P1309" i="21"/>
  <c r="J1309" i="21"/>
  <c r="L1309" i="21"/>
  <c r="I1309" i="21"/>
  <c r="F1311" i="21"/>
  <c r="E1311" i="21"/>
  <c r="D1312" i="21"/>
  <c r="L1310" i="21"/>
  <c r="H1311" i="21"/>
  <c r="N1310" i="21"/>
  <c r="J1310" i="21"/>
  <c r="I1310" i="21"/>
  <c r="P1310" i="21"/>
  <c r="K1309" i="21"/>
  <c r="O1309" i="21"/>
  <c r="Q1309" i="21"/>
  <c r="M1309" i="21"/>
  <c r="E1312" i="21"/>
  <c r="F1312" i="21"/>
  <c r="D1313" i="21"/>
  <c r="I1311" i="21"/>
  <c r="H1312" i="21"/>
  <c r="N1311" i="21"/>
  <c r="P1311" i="21"/>
  <c r="J1311" i="21"/>
  <c r="L1311" i="21"/>
  <c r="M1310" i="21"/>
  <c r="Q1310" i="21"/>
  <c r="K1310" i="21"/>
  <c r="O1310" i="21"/>
  <c r="E1313" i="21"/>
  <c r="D1314" i="21"/>
  <c r="F1313" i="21"/>
  <c r="K1311" i="21"/>
  <c r="M1311" i="21"/>
  <c r="O1311" i="21"/>
  <c r="Q1311" i="21"/>
  <c r="H1313" i="21"/>
  <c r="I1312" i="21"/>
  <c r="L1312" i="21"/>
  <c r="J1312" i="21"/>
  <c r="P1312" i="21"/>
  <c r="N1312" i="21"/>
  <c r="D1315" i="21"/>
  <c r="F1314" i="21"/>
  <c r="E1314" i="21"/>
  <c r="H1314" i="21"/>
  <c r="P1313" i="21"/>
  <c r="L1313" i="21"/>
  <c r="N1313" i="21"/>
  <c r="J1313" i="21"/>
  <c r="I1313" i="21"/>
  <c r="Q1312" i="21"/>
  <c r="O1312" i="21"/>
  <c r="M1312" i="21"/>
  <c r="K1312" i="21"/>
  <c r="E1315" i="21"/>
  <c r="D1316" i="21"/>
  <c r="F1315" i="21"/>
  <c r="L1314" i="21"/>
  <c r="P1314" i="21"/>
  <c r="N1314" i="21"/>
  <c r="H1315" i="21"/>
  <c r="I1314" i="21"/>
  <c r="J1314" i="21"/>
  <c r="O1313" i="21"/>
  <c r="M1313" i="21"/>
  <c r="Q1313" i="21"/>
  <c r="K1313" i="21"/>
  <c r="F1316" i="21"/>
  <c r="E1316" i="21"/>
  <c r="D1317" i="21"/>
  <c r="P1315" i="21"/>
  <c r="N1315" i="21"/>
  <c r="H1316" i="21"/>
  <c r="L1315" i="21"/>
  <c r="I1315" i="21"/>
  <c r="J1315" i="21"/>
  <c r="Q1314" i="21"/>
  <c r="O1314" i="21"/>
  <c r="K1314" i="21"/>
  <c r="M1314" i="21"/>
  <c r="F1317" i="21"/>
  <c r="E1317" i="21"/>
  <c r="D1318" i="21"/>
  <c r="N1316" i="21"/>
  <c r="L1316" i="21"/>
  <c r="H1317" i="21"/>
  <c r="I1316" i="21"/>
  <c r="P1316" i="21"/>
  <c r="J1316" i="21"/>
  <c r="Q1315" i="21"/>
  <c r="O1315" i="21"/>
  <c r="M1315" i="21"/>
  <c r="K1315" i="21"/>
  <c r="E1318" i="21"/>
  <c r="D1319" i="21"/>
  <c r="F1318" i="21"/>
  <c r="L1317" i="21"/>
  <c r="P1317" i="21"/>
  <c r="J1317" i="21"/>
  <c r="I1317" i="21"/>
  <c r="N1317" i="21"/>
  <c r="H1318" i="21"/>
  <c r="M1316" i="21"/>
  <c r="O1316" i="21"/>
  <c r="Q1316" i="21"/>
  <c r="K1316" i="21"/>
  <c r="E1319" i="21"/>
  <c r="F1319" i="21"/>
  <c r="D1320" i="21"/>
  <c r="K1317" i="21"/>
  <c r="O1317" i="21"/>
  <c r="Q1317" i="21"/>
  <c r="M1317" i="21"/>
  <c r="J1318" i="21"/>
  <c r="H1319" i="21"/>
  <c r="I1318" i="21"/>
  <c r="L1318" i="21"/>
  <c r="P1318" i="21"/>
  <c r="N1318" i="21"/>
  <c r="F1320" i="21"/>
  <c r="D1321" i="21"/>
  <c r="E1320" i="21"/>
  <c r="L1319" i="21"/>
  <c r="P1319" i="21"/>
  <c r="N1319" i="21"/>
  <c r="I1319" i="21"/>
  <c r="H1320" i="21"/>
  <c r="J1319" i="21"/>
  <c r="Q1318" i="21"/>
  <c r="M1318" i="21"/>
  <c r="O1318" i="21"/>
  <c r="K1318" i="21"/>
  <c r="D1322" i="21"/>
  <c r="E1321" i="21"/>
  <c r="F1321" i="21"/>
  <c r="M1319" i="21"/>
  <c r="Q1319" i="21"/>
  <c r="K1319" i="21"/>
  <c r="O1319" i="21"/>
  <c r="L1320" i="21"/>
  <c r="J1320" i="21"/>
  <c r="P1320" i="21"/>
  <c r="N1320" i="21"/>
  <c r="I1320" i="21"/>
  <c r="H1321" i="21"/>
  <c r="D1323" i="21"/>
  <c r="F1322" i="21"/>
  <c r="E1322" i="21"/>
  <c r="M1320" i="21"/>
  <c r="Q1320" i="21"/>
  <c r="K1320" i="21"/>
  <c r="O1320" i="21"/>
  <c r="H1322" i="21"/>
  <c r="N1321" i="21"/>
  <c r="I1321" i="21"/>
  <c r="L1321" i="21"/>
  <c r="P1321" i="21"/>
  <c r="J1321" i="21"/>
  <c r="D1324" i="21"/>
  <c r="E1323" i="21"/>
  <c r="F1323" i="21"/>
  <c r="L1322" i="21"/>
  <c r="J1322" i="21"/>
  <c r="I1322" i="21"/>
  <c r="N1322" i="21"/>
  <c r="P1322" i="21"/>
  <c r="H1323" i="21"/>
  <c r="O1321" i="21"/>
  <c r="Q1321" i="21"/>
  <c r="K1321" i="21"/>
  <c r="M1321" i="21"/>
  <c r="F1324" i="21"/>
  <c r="D1325" i="21"/>
  <c r="E1324" i="21"/>
  <c r="K1322" i="21"/>
  <c r="O1322" i="21"/>
  <c r="Q1322" i="21"/>
  <c r="M1322" i="21"/>
  <c r="J1323" i="21"/>
  <c r="N1323" i="21"/>
  <c r="I1323" i="21"/>
  <c r="L1323" i="21"/>
  <c r="H1324" i="21"/>
  <c r="P1323" i="21"/>
  <c r="D1326" i="21"/>
  <c r="F1325" i="21"/>
  <c r="E1325" i="21"/>
  <c r="M1323" i="21"/>
  <c r="O1323" i="21"/>
  <c r="Q1323" i="21"/>
  <c r="K1323" i="21"/>
  <c r="N1324" i="21"/>
  <c r="H1325" i="21"/>
  <c r="P1324" i="21"/>
  <c r="L1324" i="21"/>
  <c r="J1324" i="21"/>
  <c r="I1324" i="21"/>
  <c r="E1326" i="21"/>
  <c r="F1326" i="21"/>
  <c r="D1327" i="21"/>
  <c r="P1325" i="21"/>
  <c r="L1325" i="21"/>
  <c r="J1325" i="21"/>
  <c r="H1326" i="21"/>
  <c r="N1325" i="21"/>
  <c r="I1325" i="21"/>
  <c r="K1324" i="21"/>
  <c r="M1324" i="21"/>
  <c r="O1324" i="21"/>
  <c r="Q1324" i="21"/>
  <c r="D1328" i="21"/>
  <c r="E1327" i="21"/>
  <c r="F1327" i="21"/>
  <c r="J1326" i="21"/>
  <c r="I1326" i="21"/>
  <c r="N1326" i="21"/>
  <c r="P1326" i="21"/>
  <c r="L1326" i="21"/>
  <c r="H1327" i="21"/>
  <c r="Q1325" i="21"/>
  <c r="M1325" i="21"/>
  <c r="O1325" i="21"/>
  <c r="K1325" i="21"/>
  <c r="D1329" i="21"/>
  <c r="E1328" i="21"/>
  <c r="F1328" i="21"/>
  <c r="K1326" i="21"/>
  <c r="Q1326" i="21"/>
  <c r="O1326" i="21"/>
  <c r="M1326" i="21"/>
  <c r="N1327" i="21"/>
  <c r="L1327" i="21"/>
  <c r="J1327" i="21"/>
  <c r="P1327" i="21"/>
  <c r="I1327" i="21"/>
  <c r="H1328" i="21"/>
  <c r="F1329" i="21"/>
  <c r="E1329" i="21"/>
  <c r="D1330" i="21"/>
  <c r="K1327" i="21"/>
  <c r="Q1327" i="21"/>
  <c r="M1327" i="21"/>
  <c r="O1327" i="21"/>
  <c r="H1329" i="21"/>
  <c r="I1328" i="21"/>
  <c r="J1328" i="21"/>
  <c r="L1328" i="21"/>
  <c r="P1328" i="21"/>
  <c r="N1328" i="21"/>
  <c r="E1330" i="21"/>
  <c r="D1331" i="21"/>
  <c r="F1330" i="21"/>
  <c r="H1330" i="21"/>
  <c r="J1329" i="21"/>
  <c r="L1329" i="21"/>
  <c r="N1329" i="21"/>
  <c r="P1329" i="21"/>
  <c r="I1329" i="21"/>
  <c r="O1328" i="21"/>
  <c r="Q1328" i="21"/>
  <c r="K1328" i="21"/>
  <c r="M1328" i="21"/>
  <c r="D1332" i="21"/>
  <c r="E1331" i="21"/>
  <c r="F1331" i="21"/>
  <c r="H1331" i="21"/>
  <c r="P1330" i="21"/>
  <c r="I1330" i="21"/>
  <c r="L1330" i="21"/>
  <c r="N1330" i="21"/>
  <c r="J1330" i="21"/>
  <c r="M1329" i="21"/>
  <c r="O1329" i="21"/>
  <c r="Q1329" i="21"/>
  <c r="K1329" i="21"/>
  <c r="D1333" i="21"/>
  <c r="F1332" i="21"/>
  <c r="E1332" i="21"/>
  <c r="L1331" i="21"/>
  <c r="H1332" i="21"/>
  <c r="I1331" i="21"/>
  <c r="P1331" i="21"/>
  <c r="N1331" i="21"/>
  <c r="J1331" i="21"/>
  <c r="M1330" i="21"/>
  <c r="Q1330" i="21"/>
  <c r="K1330" i="21"/>
  <c r="O1330" i="21"/>
  <c r="D1334" i="21"/>
  <c r="E1333" i="21"/>
  <c r="F1333" i="21"/>
  <c r="P1332" i="21"/>
  <c r="L1332" i="21"/>
  <c r="N1332" i="21"/>
  <c r="J1332" i="21"/>
  <c r="H1333" i="21"/>
  <c r="I1332" i="21"/>
  <c r="Q1331" i="21"/>
  <c r="K1331" i="21"/>
  <c r="O1331" i="21"/>
  <c r="M1331" i="21"/>
  <c r="D1335" i="21"/>
  <c r="F1334" i="21"/>
  <c r="E1334" i="21"/>
  <c r="L1333" i="21"/>
  <c r="I1333" i="21"/>
  <c r="J1333" i="21"/>
  <c r="N1333" i="21"/>
  <c r="P1333" i="21"/>
  <c r="H1334" i="21"/>
  <c r="K1332" i="21"/>
  <c r="Q1332" i="21"/>
  <c r="O1332" i="21"/>
  <c r="M1332" i="21"/>
  <c r="F1335" i="21"/>
  <c r="E1335" i="21"/>
  <c r="D1336" i="21"/>
  <c r="O1333" i="21"/>
  <c r="Q1333" i="21"/>
  <c r="K1333" i="21"/>
  <c r="M1333" i="21"/>
  <c r="H1335" i="21"/>
  <c r="J1334" i="21"/>
  <c r="P1334" i="21"/>
  <c r="I1334" i="21"/>
  <c r="L1334" i="21"/>
  <c r="N1334" i="21"/>
  <c r="F1336" i="21"/>
  <c r="E1336" i="21"/>
  <c r="D1337" i="21"/>
  <c r="P1335" i="21"/>
  <c r="L1335" i="21"/>
  <c r="J1335" i="21"/>
  <c r="H1336" i="21"/>
  <c r="I1335" i="21"/>
  <c r="N1335" i="21"/>
  <c r="M1334" i="21"/>
  <c r="O1334" i="21"/>
  <c r="Q1334" i="21"/>
  <c r="K1334" i="21"/>
  <c r="E1337" i="21"/>
  <c r="D1338" i="21"/>
  <c r="F1337" i="21"/>
  <c r="H1337" i="21"/>
  <c r="J1336" i="21"/>
  <c r="N1336" i="21"/>
  <c r="I1336" i="21"/>
  <c r="L1336" i="21"/>
  <c r="P1336" i="21"/>
  <c r="O1335" i="21"/>
  <c r="M1335" i="21"/>
  <c r="Q1335" i="21"/>
  <c r="K1335" i="21"/>
  <c r="D1339" i="21"/>
  <c r="E1338" i="21"/>
  <c r="F1338" i="21"/>
  <c r="I1337" i="21"/>
  <c r="N1337" i="21"/>
  <c r="P1337" i="21"/>
  <c r="J1337" i="21"/>
  <c r="L1337" i="21"/>
  <c r="H1338" i="21"/>
  <c r="O1336" i="21"/>
  <c r="Q1336" i="21"/>
  <c r="M1336" i="21"/>
  <c r="K1336" i="21"/>
  <c r="F1339" i="21"/>
  <c r="E1339" i="21"/>
  <c r="D1340" i="21"/>
  <c r="K1337" i="21"/>
  <c r="O1337" i="21"/>
  <c r="M1337" i="21"/>
  <c r="Q1337" i="21"/>
  <c r="J1338" i="21"/>
  <c r="I1338" i="21"/>
  <c r="L1338" i="21"/>
  <c r="N1338" i="21"/>
  <c r="H1339" i="21"/>
  <c r="P1338" i="21"/>
  <c r="F1340" i="21"/>
  <c r="D1341" i="21"/>
  <c r="E1340" i="21"/>
  <c r="M1338" i="21"/>
  <c r="K1338" i="21"/>
  <c r="O1338" i="21"/>
  <c r="Q1338" i="21"/>
  <c r="J1339" i="21"/>
  <c r="N1339" i="21"/>
  <c r="H1340" i="21"/>
  <c r="P1339" i="21"/>
  <c r="L1339" i="21"/>
  <c r="I1339" i="21"/>
  <c r="E1341" i="21"/>
  <c r="F1341" i="21"/>
  <c r="D1342" i="21"/>
  <c r="J1340" i="21"/>
  <c r="I1340" i="21"/>
  <c r="H1341" i="21"/>
  <c r="L1340" i="21"/>
  <c r="N1340" i="21"/>
  <c r="P1340" i="21"/>
  <c r="O1339" i="21"/>
  <c r="M1339" i="21"/>
  <c r="K1339" i="21"/>
  <c r="Q1339" i="21"/>
  <c r="E1342" i="21"/>
  <c r="D1343" i="21"/>
  <c r="F1342" i="21"/>
  <c r="K1340" i="21"/>
  <c r="M1340" i="21"/>
  <c r="O1340" i="21"/>
  <c r="Q1340" i="21"/>
  <c r="L1341" i="21"/>
  <c r="N1341" i="21"/>
  <c r="J1341" i="21"/>
  <c r="I1341" i="21"/>
  <c r="P1341" i="21"/>
  <c r="H1342" i="21"/>
  <c r="F1343" i="21"/>
  <c r="D1344" i="21"/>
  <c r="E1343" i="21"/>
  <c r="K1341" i="21"/>
  <c r="Q1341" i="21"/>
  <c r="O1341" i="21"/>
  <c r="M1341" i="21"/>
  <c r="P1342" i="21"/>
  <c r="J1342" i="21"/>
  <c r="N1342" i="21"/>
  <c r="I1342" i="21"/>
  <c r="H1343" i="21"/>
  <c r="L1342" i="21"/>
  <c r="E1344" i="21"/>
  <c r="D1345" i="21"/>
  <c r="F1344" i="21"/>
  <c r="Q1342" i="21"/>
  <c r="K1342" i="21"/>
  <c r="M1342" i="21"/>
  <c r="O1342" i="21"/>
  <c r="J1343" i="21"/>
  <c r="H1344" i="21"/>
  <c r="I1343" i="21"/>
  <c r="P1343" i="21"/>
  <c r="L1343" i="21"/>
  <c r="N1343" i="21"/>
  <c r="E1345" i="21"/>
  <c r="F1345" i="21"/>
  <c r="D1346" i="21"/>
  <c r="L1344" i="21"/>
  <c r="N1344" i="21"/>
  <c r="J1344" i="21"/>
  <c r="I1344" i="21"/>
  <c r="P1344" i="21"/>
  <c r="H1345" i="21"/>
  <c r="K1343" i="21"/>
  <c r="O1343" i="21"/>
  <c r="Q1343" i="21"/>
  <c r="M1343" i="21"/>
  <c r="F1346" i="21"/>
  <c r="E1346" i="21"/>
  <c r="D1347" i="21"/>
  <c r="Q1344" i="21"/>
  <c r="M1344" i="21"/>
  <c r="O1344" i="21"/>
  <c r="K1344" i="21"/>
  <c r="P1345" i="21"/>
  <c r="J1345" i="21"/>
  <c r="H1346" i="21"/>
  <c r="N1345" i="21"/>
  <c r="I1345" i="21"/>
  <c r="L1345" i="21"/>
  <c r="D1348" i="21"/>
  <c r="E1347" i="21"/>
  <c r="F1347" i="21"/>
  <c r="H1347" i="21"/>
  <c r="L1346" i="21"/>
  <c r="P1346" i="21"/>
  <c r="N1346" i="21"/>
  <c r="I1346" i="21"/>
  <c r="J1346" i="21"/>
  <c r="M1345" i="21"/>
  <c r="Q1345" i="21"/>
  <c r="O1345" i="21"/>
  <c r="K1345" i="21"/>
  <c r="E1348" i="21"/>
  <c r="F1348" i="21"/>
  <c r="D1349" i="21"/>
  <c r="P1347" i="21"/>
  <c r="H1348" i="21"/>
  <c r="N1347" i="21"/>
  <c r="J1347" i="21"/>
  <c r="L1347" i="21"/>
  <c r="I1347" i="21"/>
  <c r="K1346" i="21"/>
  <c r="M1346" i="21"/>
  <c r="O1346" i="21"/>
  <c r="Q1346" i="21"/>
  <c r="E1349" i="21"/>
  <c r="F1349" i="21"/>
  <c r="D1350" i="21"/>
  <c r="N1348" i="21"/>
  <c r="I1348" i="21"/>
  <c r="J1348" i="21"/>
  <c r="L1348" i="21"/>
  <c r="H1349" i="21"/>
  <c r="P1348" i="21"/>
  <c r="M1347" i="21"/>
  <c r="Q1347" i="21"/>
  <c r="O1347" i="21"/>
  <c r="K1347" i="21"/>
  <c r="D1351" i="21"/>
  <c r="F1350" i="21"/>
  <c r="E1350" i="21"/>
  <c r="K1348" i="21"/>
  <c r="Q1348" i="21"/>
  <c r="M1348" i="21"/>
  <c r="O1348" i="21"/>
  <c r="P1349" i="21"/>
  <c r="N1349" i="21"/>
  <c r="J1349" i="21"/>
  <c r="I1349" i="21"/>
  <c r="L1349" i="21"/>
  <c r="H1350" i="21"/>
  <c r="E1351" i="21"/>
  <c r="F1351" i="21"/>
  <c r="D1352" i="21"/>
  <c r="K1349" i="21"/>
  <c r="M1349" i="21"/>
  <c r="O1349" i="21"/>
  <c r="Q1349" i="21"/>
  <c r="I1350" i="21"/>
  <c r="N1350" i="21"/>
  <c r="H1351" i="21"/>
  <c r="J1350" i="21"/>
  <c r="P1350" i="21"/>
  <c r="L1350" i="21"/>
  <c r="D1353" i="21"/>
  <c r="F1352" i="21"/>
  <c r="E1352" i="21"/>
  <c r="Q1350" i="21"/>
  <c r="M1350" i="21"/>
  <c r="O1350" i="21"/>
  <c r="K1350" i="21"/>
  <c r="H1352" i="21"/>
  <c r="L1351" i="21"/>
  <c r="N1351" i="21"/>
  <c r="I1351" i="21"/>
  <c r="P1351" i="21"/>
  <c r="J1351" i="21"/>
  <c r="E1353" i="21"/>
  <c r="D1354" i="21"/>
  <c r="F1353" i="21"/>
  <c r="I1352" i="21"/>
  <c r="P1352" i="21"/>
  <c r="H1353" i="21"/>
  <c r="J1352" i="21"/>
  <c r="N1352" i="21"/>
  <c r="L1352" i="21"/>
  <c r="O1351" i="21"/>
  <c r="M1351" i="21"/>
  <c r="Q1351" i="21"/>
  <c r="K1351" i="21"/>
  <c r="F1354" i="21"/>
  <c r="D1355" i="21"/>
  <c r="E1354" i="21"/>
  <c r="O1352" i="21"/>
  <c r="Q1352" i="21"/>
  <c r="K1352" i="21"/>
  <c r="M1352" i="21"/>
  <c r="N1353" i="21"/>
  <c r="P1353" i="21"/>
  <c r="H1354" i="21"/>
  <c r="L1353" i="21"/>
  <c r="I1353" i="21"/>
  <c r="J1353" i="21"/>
  <c r="E1355" i="21"/>
  <c r="D1356" i="21"/>
  <c r="F1355" i="21"/>
  <c r="J1354" i="21"/>
  <c r="L1354" i="21"/>
  <c r="H1355" i="21"/>
  <c r="I1354" i="21"/>
  <c r="N1354" i="21"/>
  <c r="P1354" i="21"/>
  <c r="O1353" i="21"/>
  <c r="K1353" i="21"/>
  <c r="M1353" i="21"/>
  <c r="Q1353" i="21"/>
  <c r="F1356" i="21"/>
  <c r="E1356" i="21"/>
  <c r="D1357" i="21"/>
  <c r="N1355" i="21"/>
  <c r="H1356" i="21"/>
  <c r="I1355" i="21"/>
  <c r="P1355" i="21"/>
  <c r="L1355" i="21"/>
  <c r="J1355" i="21"/>
  <c r="Q1354" i="21"/>
  <c r="M1354" i="21"/>
  <c r="O1354" i="21"/>
  <c r="K1354" i="21"/>
  <c r="E1357" i="21"/>
  <c r="F1357" i="21"/>
  <c r="D1358" i="21"/>
  <c r="H1357" i="21"/>
  <c r="N1356" i="21"/>
  <c r="I1356" i="21"/>
  <c r="P1356" i="21"/>
  <c r="L1356" i="21"/>
  <c r="J1356" i="21"/>
  <c r="O1355" i="21"/>
  <c r="Q1355" i="21"/>
  <c r="M1355" i="21"/>
  <c r="K1355" i="21"/>
  <c r="E1358" i="21"/>
  <c r="F1358" i="21"/>
  <c r="D1359" i="21"/>
  <c r="N1357" i="21"/>
  <c r="J1357" i="21"/>
  <c r="H1358" i="21"/>
  <c r="L1357" i="21"/>
  <c r="P1357" i="21"/>
  <c r="I1357" i="21"/>
  <c r="K1356" i="21"/>
  <c r="Q1356" i="21"/>
  <c r="M1356" i="21"/>
  <c r="O1356" i="21"/>
  <c r="F1359" i="21"/>
  <c r="D1360" i="21"/>
  <c r="E1359" i="21"/>
  <c r="J1358" i="21"/>
  <c r="I1358" i="21"/>
  <c r="L1358" i="21"/>
  <c r="H1359" i="21"/>
  <c r="N1358" i="21"/>
  <c r="P1358" i="21"/>
  <c r="K1357" i="21"/>
  <c r="M1357" i="21"/>
  <c r="Q1357" i="21"/>
  <c r="O1357" i="21"/>
  <c r="D1361" i="21"/>
  <c r="F1360" i="21"/>
  <c r="E1360" i="21"/>
  <c r="K1358" i="21"/>
  <c r="Q1358" i="21"/>
  <c r="M1358" i="21"/>
  <c r="O1358" i="21"/>
  <c r="N1359" i="21"/>
  <c r="P1359" i="21"/>
  <c r="J1359" i="21"/>
  <c r="L1359" i="21"/>
  <c r="H1360" i="21"/>
  <c r="I1359" i="21"/>
  <c r="F1361" i="21"/>
  <c r="E1361" i="21"/>
  <c r="D1362" i="21"/>
  <c r="H1361" i="21"/>
  <c r="J1360" i="21"/>
  <c r="I1360" i="21"/>
  <c r="N1360" i="21"/>
  <c r="L1360" i="21"/>
  <c r="P1360" i="21"/>
  <c r="M1359" i="21"/>
  <c r="O1359" i="21"/>
  <c r="Q1359" i="21"/>
  <c r="K1359" i="21"/>
  <c r="F1362" i="21"/>
  <c r="E1362" i="21"/>
  <c r="D1363" i="21"/>
  <c r="N1361" i="21"/>
  <c r="H1362" i="21"/>
  <c r="J1361" i="21"/>
  <c r="P1361" i="21"/>
  <c r="L1361" i="21"/>
  <c r="I1361" i="21"/>
  <c r="Q1360" i="21"/>
  <c r="M1360" i="21"/>
  <c r="K1360" i="21"/>
  <c r="O1360" i="21"/>
  <c r="F1363" i="21"/>
  <c r="E1363" i="21"/>
  <c r="D1364" i="21"/>
  <c r="P1362" i="21"/>
  <c r="H1363" i="21"/>
  <c r="L1362" i="21"/>
  <c r="J1362" i="21"/>
  <c r="N1362" i="21"/>
  <c r="I1362" i="21"/>
  <c r="Q1361" i="21"/>
  <c r="M1361" i="21"/>
  <c r="O1361" i="21"/>
  <c r="K1361" i="21"/>
  <c r="F1364" i="21"/>
  <c r="E1364" i="21"/>
  <c r="D1365" i="21"/>
  <c r="J1363" i="21"/>
  <c r="L1363" i="21"/>
  <c r="I1363" i="21"/>
  <c r="H1364" i="21"/>
  <c r="N1363" i="21"/>
  <c r="P1363" i="21"/>
  <c r="O1362" i="21"/>
  <c r="M1362" i="21"/>
  <c r="K1362" i="21"/>
  <c r="Q1362" i="21"/>
  <c r="E1365" i="21"/>
  <c r="F1365" i="21"/>
  <c r="D1366" i="21"/>
  <c r="M1363" i="21"/>
  <c r="Q1363" i="21"/>
  <c r="O1363" i="21"/>
  <c r="K1363" i="21"/>
  <c r="H1365" i="21"/>
  <c r="I1364" i="21"/>
  <c r="J1364" i="21"/>
  <c r="P1364" i="21"/>
  <c r="L1364" i="21"/>
  <c r="N1364" i="21"/>
  <c r="F1366" i="21"/>
  <c r="E1366" i="21"/>
  <c r="D1367" i="21"/>
  <c r="J1365" i="21"/>
  <c r="L1365" i="21"/>
  <c r="P1365" i="21"/>
  <c r="H1366" i="21"/>
  <c r="I1365" i="21"/>
  <c r="N1365" i="21"/>
  <c r="M1364" i="21"/>
  <c r="O1364" i="21"/>
  <c r="K1364" i="21"/>
  <c r="Q1364" i="21"/>
  <c r="D1368" i="21"/>
  <c r="F1367" i="21"/>
  <c r="E1367" i="21"/>
  <c r="P1366" i="21"/>
  <c r="I1366" i="21"/>
  <c r="J1366" i="21"/>
  <c r="N1366" i="21"/>
  <c r="L1366" i="21"/>
  <c r="H1367" i="21"/>
  <c r="O1365" i="21"/>
  <c r="M1365" i="21"/>
  <c r="K1365" i="21"/>
  <c r="Q1365" i="21"/>
  <c r="E1368" i="21"/>
  <c r="F1368" i="21"/>
  <c r="D1369" i="21"/>
  <c r="Q1366" i="21"/>
  <c r="M1366" i="21"/>
  <c r="O1366" i="21"/>
  <c r="K1366" i="21"/>
  <c r="N1367" i="21"/>
  <c r="L1367" i="21"/>
  <c r="P1367" i="21"/>
  <c r="I1367" i="21"/>
  <c r="J1367" i="21"/>
  <c r="H1368" i="21"/>
  <c r="E1369" i="21"/>
  <c r="D1370" i="21"/>
  <c r="F1369" i="21"/>
  <c r="K1367" i="21"/>
  <c r="M1367" i="21"/>
  <c r="Q1367" i="21"/>
  <c r="O1367" i="21"/>
  <c r="L1368" i="21"/>
  <c r="N1368" i="21"/>
  <c r="I1368" i="21"/>
  <c r="P1368" i="21"/>
  <c r="J1368" i="21"/>
  <c r="H1369" i="21"/>
  <c r="E1370" i="21"/>
  <c r="D1371" i="21"/>
  <c r="F1370" i="21"/>
  <c r="K1368" i="21"/>
  <c r="M1368" i="21"/>
  <c r="Q1368" i="21"/>
  <c r="O1368" i="21"/>
  <c r="L1369" i="21"/>
  <c r="I1369" i="21"/>
  <c r="N1369" i="21"/>
  <c r="H1370" i="21"/>
  <c r="J1369" i="21"/>
  <c r="P1369" i="21"/>
  <c r="F1371" i="21"/>
  <c r="D1372" i="21"/>
  <c r="E1371" i="21"/>
  <c r="O1369" i="21"/>
  <c r="M1369" i="21"/>
  <c r="Q1369" i="21"/>
  <c r="K1369" i="21"/>
  <c r="J1370" i="21"/>
  <c r="N1370" i="21"/>
  <c r="H1371" i="21"/>
  <c r="L1370" i="21"/>
  <c r="P1370" i="21"/>
  <c r="I1370" i="21"/>
  <c r="F1372" i="21"/>
  <c r="E1372" i="21"/>
  <c r="D1373" i="21"/>
  <c r="I1371" i="21"/>
  <c r="L1371" i="21"/>
  <c r="N1371" i="21"/>
  <c r="J1371" i="21"/>
  <c r="H1372" i="21"/>
  <c r="P1371" i="21"/>
  <c r="M1370" i="21"/>
  <c r="Q1370" i="21"/>
  <c r="K1370" i="21"/>
  <c r="O1370" i="21"/>
  <c r="F1373" i="21"/>
  <c r="E1373" i="21"/>
  <c r="D1374" i="21"/>
  <c r="O1371" i="21"/>
  <c r="K1371" i="21"/>
  <c r="M1371" i="21"/>
  <c r="Q1371" i="21"/>
  <c r="L1372" i="21"/>
  <c r="I1372" i="21"/>
  <c r="N1372" i="21"/>
  <c r="H1373" i="21"/>
  <c r="P1372" i="21"/>
  <c r="J1372" i="21"/>
  <c r="D1375" i="21"/>
  <c r="F1374" i="21"/>
  <c r="E1374" i="21"/>
  <c r="O1372" i="21"/>
  <c r="Q1372" i="21"/>
  <c r="M1372" i="21"/>
  <c r="K1372" i="21"/>
  <c r="P1373" i="21"/>
  <c r="J1373" i="21"/>
  <c r="H1374" i="21"/>
  <c r="I1373" i="21"/>
  <c r="N1373" i="21"/>
  <c r="L1373" i="21"/>
  <c r="D1376" i="21"/>
  <c r="F1375" i="21"/>
  <c r="E1375" i="21"/>
  <c r="L1374" i="21"/>
  <c r="J1374" i="21"/>
  <c r="H1375" i="21"/>
  <c r="P1374" i="21"/>
  <c r="I1374" i="21"/>
  <c r="N1374" i="21"/>
  <c r="K1373" i="21"/>
  <c r="Q1373" i="21"/>
  <c r="M1373" i="21"/>
  <c r="O1373" i="21"/>
  <c r="D1377" i="21"/>
  <c r="E1376" i="21"/>
  <c r="F1376" i="21"/>
  <c r="N1375" i="21"/>
  <c r="H1376" i="21"/>
  <c r="L1375" i="21"/>
  <c r="I1375" i="21"/>
  <c r="P1375" i="21"/>
  <c r="J1375" i="21"/>
  <c r="O1374" i="21"/>
  <c r="Q1374" i="21"/>
  <c r="M1374" i="21"/>
  <c r="K1374" i="21"/>
  <c r="D1378" i="21"/>
  <c r="F1377" i="21"/>
  <c r="E1377" i="21"/>
  <c r="J1376" i="21"/>
  <c r="H1377" i="21"/>
  <c r="P1376" i="21"/>
  <c r="I1376" i="21"/>
  <c r="L1376" i="21"/>
  <c r="N1376" i="21"/>
  <c r="M1375" i="21"/>
  <c r="K1375" i="21"/>
  <c r="O1375" i="21"/>
  <c r="Q1375" i="21"/>
  <c r="F1378" i="21"/>
  <c r="D1379" i="21"/>
  <c r="E1378" i="21"/>
  <c r="I1377" i="21"/>
  <c r="J1377" i="21"/>
  <c r="H1378" i="21"/>
  <c r="L1377" i="21"/>
  <c r="P1377" i="21"/>
  <c r="N1377" i="21"/>
  <c r="M1376" i="21"/>
  <c r="Q1376" i="21"/>
  <c r="K1376" i="21"/>
  <c r="O1376" i="21"/>
  <c r="D1380" i="21"/>
  <c r="E1379" i="21"/>
  <c r="F1379" i="21"/>
  <c r="Q1377" i="21"/>
  <c r="K1377" i="21"/>
  <c r="M1377" i="21"/>
  <c r="O1377" i="21"/>
  <c r="P1378" i="21"/>
  <c r="N1378" i="21"/>
  <c r="L1378" i="21"/>
  <c r="I1378" i="21"/>
  <c r="H1379" i="21"/>
  <c r="J1378" i="21"/>
  <c r="F1380" i="21"/>
  <c r="D1381" i="21"/>
  <c r="E1380" i="21"/>
  <c r="K1378" i="21"/>
  <c r="Q1378" i="21"/>
  <c r="M1378" i="21"/>
  <c r="O1378" i="21"/>
  <c r="P1379" i="21"/>
  <c r="I1379" i="21"/>
  <c r="N1379" i="21"/>
  <c r="H1380" i="21"/>
  <c r="J1379" i="21"/>
  <c r="L1379" i="21"/>
  <c r="D1382" i="21"/>
  <c r="F1381" i="21"/>
  <c r="E1381" i="21"/>
  <c r="Q1379" i="21"/>
  <c r="O1379" i="21"/>
  <c r="M1379" i="21"/>
  <c r="K1379" i="21"/>
  <c r="H1381" i="21"/>
  <c r="N1380" i="21"/>
  <c r="L1380" i="21"/>
  <c r="J1380" i="21"/>
  <c r="I1380" i="21"/>
  <c r="P1380" i="21"/>
  <c r="D1383" i="21"/>
  <c r="F1382" i="21"/>
  <c r="E1382" i="21"/>
  <c r="H1382" i="21"/>
  <c r="N1381" i="21"/>
  <c r="J1381" i="21"/>
  <c r="I1381" i="21"/>
  <c r="P1381" i="21"/>
  <c r="L1381" i="21"/>
  <c r="K1380" i="21"/>
  <c r="Q1380" i="21"/>
  <c r="O1380" i="21"/>
  <c r="M1380" i="21"/>
  <c r="D1384" i="21"/>
  <c r="E1383" i="21"/>
  <c r="F1383" i="21"/>
  <c r="I1382" i="21"/>
  <c r="P1382" i="21"/>
  <c r="H1383" i="21"/>
  <c r="L1382" i="21"/>
  <c r="N1382" i="21"/>
  <c r="J1382" i="21"/>
  <c r="O1381" i="21"/>
  <c r="K1381" i="21"/>
  <c r="Q1381" i="21"/>
  <c r="M1381" i="21"/>
  <c r="D1385" i="21"/>
  <c r="F1384" i="21"/>
  <c r="E1384" i="21"/>
  <c r="Q1382" i="21"/>
  <c r="K1382" i="21"/>
  <c r="O1382" i="21"/>
  <c r="M1382" i="21"/>
  <c r="P1383" i="21"/>
  <c r="H1384" i="21"/>
  <c r="J1383" i="21"/>
  <c r="L1383" i="21"/>
  <c r="N1383" i="21"/>
  <c r="I1383" i="21"/>
  <c r="E1385" i="21"/>
  <c r="F1385" i="21"/>
  <c r="D1386" i="21"/>
  <c r="N1384" i="21"/>
  <c r="L1384" i="21"/>
  <c r="I1384" i="21"/>
  <c r="H1385" i="21"/>
  <c r="P1384" i="21"/>
  <c r="J1384" i="21"/>
  <c r="O1383" i="21"/>
  <c r="K1383" i="21"/>
  <c r="Q1383" i="21"/>
  <c r="M1383" i="21"/>
  <c r="E1386" i="21"/>
  <c r="D1387" i="21"/>
  <c r="F1386" i="21"/>
  <c r="M1384" i="21"/>
  <c r="O1384" i="21"/>
  <c r="K1384" i="21"/>
  <c r="Q1384" i="21"/>
  <c r="P1385" i="21"/>
  <c r="N1385" i="21"/>
  <c r="H1386" i="21"/>
  <c r="I1385" i="21"/>
  <c r="J1385" i="21"/>
  <c r="L1385" i="21"/>
  <c r="E1387" i="21"/>
  <c r="F1387" i="21"/>
  <c r="D1388" i="21"/>
  <c r="I1386" i="21"/>
  <c r="H1387" i="21"/>
  <c r="P1386" i="21"/>
  <c r="L1386" i="21"/>
  <c r="N1386" i="21"/>
  <c r="J1386" i="21"/>
  <c r="Q1385" i="21"/>
  <c r="K1385" i="21"/>
  <c r="O1385" i="21"/>
  <c r="M1385" i="21"/>
  <c r="E1388" i="21"/>
  <c r="F1388" i="21"/>
  <c r="D1389" i="21"/>
  <c r="Q1386" i="21"/>
  <c r="M1386" i="21"/>
  <c r="O1386" i="21"/>
  <c r="K1386" i="21"/>
  <c r="N1387" i="21"/>
  <c r="L1387" i="21"/>
  <c r="H1388" i="21"/>
  <c r="I1387" i="21"/>
  <c r="P1387" i="21"/>
  <c r="J1387" i="21"/>
  <c r="D1390" i="21"/>
  <c r="E1389" i="21"/>
  <c r="F1389" i="21"/>
  <c r="J1388" i="21"/>
  <c r="P1388" i="21"/>
  <c r="I1388" i="21"/>
  <c r="H1389" i="21"/>
  <c r="L1388" i="21"/>
  <c r="N1388" i="21"/>
  <c r="Q1387" i="21"/>
  <c r="M1387" i="21"/>
  <c r="O1387" i="21"/>
  <c r="K1387" i="21"/>
  <c r="E1390" i="21"/>
  <c r="F1390" i="21"/>
  <c r="D1391" i="21"/>
  <c r="K1388" i="21"/>
  <c r="O1388" i="21"/>
  <c r="Q1388" i="21"/>
  <c r="M1388" i="21"/>
  <c r="I1389" i="21"/>
  <c r="N1389" i="21"/>
  <c r="P1389" i="21"/>
  <c r="L1389" i="21"/>
  <c r="J1389" i="21"/>
  <c r="H1390" i="21"/>
  <c r="E1391" i="21"/>
  <c r="D1392" i="21"/>
  <c r="F1391" i="21"/>
  <c r="Q1389" i="21"/>
  <c r="K1389" i="21"/>
  <c r="M1389" i="21"/>
  <c r="O1389" i="21"/>
  <c r="P1390" i="21"/>
  <c r="J1390" i="21"/>
  <c r="L1390" i="21"/>
  <c r="H1391" i="21"/>
  <c r="N1390" i="21"/>
  <c r="I1390" i="21"/>
  <c r="D1393" i="21"/>
  <c r="E1392" i="21"/>
  <c r="F1392" i="21"/>
  <c r="H1392" i="21"/>
  <c r="I1391" i="21"/>
  <c r="J1391" i="21"/>
  <c r="P1391" i="21"/>
  <c r="L1391" i="21"/>
  <c r="N1391" i="21"/>
  <c r="K1390" i="21"/>
  <c r="O1390" i="21"/>
  <c r="Q1390" i="21"/>
  <c r="M1390" i="21"/>
  <c r="D1394" i="21"/>
  <c r="F1393" i="21"/>
  <c r="E1393" i="21"/>
  <c r="H1393" i="21"/>
  <c r="I1392" i="21"/>
  <c r="N1392" i="21"/>
  <c r="J1392" i="21"/>
  <c r="P1392" i="21"/>
  <c r="L1392" i="21"/>
  <c r="K1391" i="21"/>
  <c r="Q1391" i="21"/>
  <c r="M1391" i="21"/>
  <c r="O1391" i="21"/>
  <c r="E1394" i="21"/>
  <c r="F1394" i="21"/>
  <c r="D1395" i="21"/>
  <c r="N1393" i="21"/>
  <c r="J1393" i="21"/>
  <c r="L1393" i="21"/>
  <c r="P1393" i="21"/>
  <c r="I1393" i="21"/>
  <c r="H1394" i="21"/>
  <c r="Q1392" i="21"/>
  <c r="K1392" i="21"/>
  <c r="M1392" i="21"/>
  <c r="O1392" i="21"/>
  <c r="D1396" i="21"/>
  <c r="E1395" i="21"/>
  <c r="F1395" i="21"/>
  <c r="M1393" i="21"/>
  <c r="O1393" i="21"/>
  <c r="K1393" i="21"/>
  <c r="Q1393" i="21"/>
  <c r="H1395" i="21"/>
  <c r="P1394" i="21"/>
  <c r="J1394" i="21"/>
  <c r="N1394" i="21"/>
  <c r="I1394" i="21"/>
  <c r="L1394" i="21"/>
  <c r="D1397" i="21"/>
  <c r="F1396" i="21"/>
  <c r="E1396" i="21"/>
  <c r="I1395" i="21"/>
  <c r="J1395" i="21"/>
  <c r="P1395" i="21"/>
  <c r="H1396" i="21"/>
  <c r="L1395" i="21"/>
  <c r="N1395" i="21"/>
  <c r="M1394" i="21"/>
  <c r="O1394" i="21"/>
  <c r="Q1394" i="21"/>
  <c r="K1394" i="21"/>
  <c r="D1398" i="21"/>
  <c r="F1397" i="21"/>
  <c r="E1397" i="21"/>
  <c r="O1395" i="21"/>
  <c r="K1395" i="21"/>
  <c r="Q1395" i="21"/>
  <c r="M1395" i="21"/>
  <c r="L1396" i="21"/>
  <c r="H1397" i="21"/>
  <c r="P1396" i="21"/>
  <c r="J1396" i="21"/>
  <c r="N1396" i="21"/>
  <c r="I1396" i="21"/>
  <c r="E1398" i="21"/>
  <c r="D1399" i="21"/>
  <c r="F1398" i="21"/>
  <c r="H1398" i="21"/>
  <c r="L1397" i="21"/>
  <c r="N1397" i="21"/>
  <c r="J1397" i="21"/>
  <c r="I1397" i="21"/>
  <c r="P1397" i="21"/>
  <c r="M1396" i="21"/>
  <c r="O1396" i="21"/>
  <c r="K1396" i="21"/>
  <c r="Q1396" i="21"/>
  <c r="D1400" i="21"/>
  <c r="F1399" i="21"/>
  <c r="E1399" i="21"/>
  <c r="N1398" i="21"/>
  <c r="J1398" i="21"/>
  <c r="L1398" i="21"/>
  <c r="P1398" i="21"/>
  <c r="H1399" i="21"/>
  <c r="I1398" i="21"/>
  <c r="Q1397" i="21"/>
  <c r="O1397" i="21"/>
  <c r="M1397" i="21"/>
  <c r="K1397" i="21"/>
  <c r="F1400" i="21"/>
  <c r="D1401" i="21"/>
  <c r="E1400" i="21"/>
  <c r="P1399" i="21"/>
  <c r="H1400" i="21"/>
  <c r="I1399" i="21"/>
  <c r="N1399" i="21"/>
  <c r="J1399" i="21"/>
  <c r="L1399" i="21"/>
  <c r="Q1398" i="21"/>
  <c r="O1398" i="21"/>
  <c r="M1398" i="21"/>
  <c r="K1398" i="21"/>
  <c r="F1401" i="21"/>
  <c r="D1402" i="21"/>
  <c r="E1401" i="21"/>
  <c r="H1401" i="21"/>
  <c r="N1400" i="21"/>
  <c r="L1400" i="21"/>
  <c r="I1400" i="21"/>
  <c r="P1400" i="21"/>
  <c r="J1400" i="21"/>
  <c r="K1399" i="21"/>
  <c r="O1399" i="21"/>
  <c r="Q1399" i="21"/>
  <c r="M1399" i="21"/>
  <c r="E1402" i="21"/>
  <c r="F1402" i="21"/>
  <c r="D1403" i="21"/>
  <c r="J1401" i="21"/>
  <c r="H1402" i="21"/>
  <c r="I1401" i="21"/>
  <c r="L1401" i="21"/>
  <c r="P1401" i="21"/>
  <c r="N1401" i="21"/>
  <c r="M1400" i="21"/>
  <c r="Q1400" i="21"/>
  <c r="O1400" i="21"/>
  <c r="K1400" i="21"/>
  <c r="D1404" i="21"/>
  <c r="E1403" i="21"/>
  <c r="F1403" i="21"/>
  <c r="J1402" i="21"/>
  <c r="H1403" i="21"/>
  <c r="N1402" i="21"/>
  <c r="L1402" i="21"/>
  <c r="P1402" i="21"/>
  <c r="I1402" i="21"/>
  <c r="K1401" i="21"/>
  <c r="O1401" i="21"/>
  <c r="Q1401" i="21"/>
  <c r="M1401" i="21"/>
  <c r="D1405" i="21"/>
  <c r="E1404" i="21"/>
  <c r="F1404" i="21"/>
  <c r="I1403" i="21"/>
  <c r="N1403" i="21"/>
  <c r="J1403" i="21"/>
  <c r="L1403" i="21"/>
  <c r="H1404" i="21"/>
  <c r="P1403" i="21"/>
  <c r="O1402" i="21"/>
  <c r="M1402" i="21"/>
  <c r="K1402" i="21"/>
  <c r="Q1402" i="21"/>
  <c r="D1406" i="21"/>
  <c r="F1405" i="21"/>
  <c r="E1405" i="21"/>
  <c r="M1403" i="21"/>
  <c r="Q1403" i="21"/>
  <c r="O1403" i="21"/>
  <c r="K1403" i="21"/>
  <c r="N1404" i="21"/>
  <c r="J1404" i="21"/>
  <c r="H1405" i="21"/>
  <c r="L1404" i="21"/>
  <c r="P1404" i="21"/>
  <c r="I1404" i="21"/>
  <c r="D1407" i="21"/>
  <c r="F1406" i="21"/>
  <c r="E1406" i="21"/>
  <c r="J1405" i="21"/>
  <c r="N1405" i="21"/>
  <c r="I1405" i="21"/>
  <c r="P1405" i="21"/>
  <c r="H1406" i="21"/>
  <c r="L1405" i="21"/>
  <c r="Q1404" i="21"/>
  <c r="M1404" i="21"/>
  <c r="O1404" i="21"/>
  <c r="K1404" i="21"/>
  <c r="F1407" i="21"/>
  <c r="D1408" i="21"/>
  <c r="E1407" i="21"/>
  <c r="Q1405" i="21"/>
  <c r="O1405" i="21"/>
  <c r="K1405" i="21"/>
  <c r="M1405" i="21"/>
  <c r="P1406" i="21"/>
  <c r="N1406" i="21"/>
  <c r="I1406" i="21"/>
  <c r="L1406" i="21"/>
  <c r="H1407" i="21"/>
  <c r="J1406" i="21"/>
  <c r="E1408" i="21"/>
  <c r="F1408" i="21"/>
  <c r="D1409" i="21"/>
  <c r="K1406" i="21"/>
  <c r="O1406" i="21"/>
  <c r="M1406" i="21"/>
  <c r="Q1406" i="21"/>
  <c r="H1408" i="21"/>
  <c r="P1407" i="21"/>
  <c r="L1407" i="21"/>
  <c r="J1407" i="21"/>
  <c r="N1407" i="21"/>
  <c r="I1407" i="21"/>
  <c r="E1409" i="21"/>
  <c r="D1410" i="21"/>
  <c r="F1409" i="21"/>
  <c r="I1408" i="21"/>
  <c r="P1408" i="21"/>
  <c r="J1408" i="21"/>
  <c r="N1408" i="21"/>
  <c r="L1408" i="21"/>
  <c r="H1409" i="21"/>
  <c r="O1407" i="21"/>
  <c r="Q1407" i="21"/>
  <c r="M1407" i="21"/>
  <c r="K1407" i="21"/>
  <c r="D1411" i="21"/>
  <c r="E1410" i="21"/>
  <c r="F1410" i="21"/>
  <c r="K1408" i="21"/>
  <c r="M1408" i="21"/>
  <c r="Q1408" i="21"/>
  <c r="O1408" i="21"/>
  <c r="N1409" i="21"/>
  <c r="P1409" i="21"/>
  <c r="J1409" i="21"/>
  <c r="I1409" i="21"/>
  <c r="L1409" i="21"/>
  <c r="H1410" i="21"/>
  <c r="D1412" i="21"/>
  <c r="E1411" i="21"/>
  <c r="F1411" i="21"/>
  <c r="O1409" i="21"/>
  <c r="K1409" i="21"/>
  <c r="M1409" i="21"/>
  <c r="Q1409" i="21"/>
  <c r="J1410" i="21"/>
  <c r="N1410" i="21"/>
  <c r="L1410" i="21"/>
  <c r="H1411" i="21"/>
  <c r="I1410" i="21"/>
  <c r="P1410" i="21"/>
  <c r="D1413" i="21"/>
  <c r="F1412" i="21"/>
  <c r="E1412" i="21"/>
  <c r="P1411" i="21"/>
  <c r="H1412" i="21"/>
  <c r="N1411" i="21"/>
  <c r="L1411" i="21"/>
  <c r="I1411" i="21"/>
  <c r="J1411" i="21"/>
  <c r="O1410" i="21"/>
  <c r="K1410" i="21"/>
  <c r="M1410" i="21"/>
  <c r="Q1410" i="21"/>
  <c r="F1413" i="21"/>
  <c r="D1414" i="21"/>
  <c r="E1413" i="21"/>
  <c r="I1412" i="21"/>
  <c r="L1412" i="21"/>
  <c r="J1412" i="21"/>
  <c r="N1412" i="21"/>
  <c r="H1413" i="21"/>
  <c r="P1412" i="21"/>
  <c r="O1411" i="21"/>
  <c r="K1411" i="21"/>
  <c r="M1411" i="21"/>
  <c r="Q1411" i="21"/>
  <c r="E1414" i="21"/>
  <c r="D1415" i="21"/>
  <c r="F1414" i="21"/>
  <c r="M1412" i="21"/>
  <c r="K1412" i="21"/>
  <c r="Q1412" i="21"/>
  <c r="O1412" i="21"/>
  <c r="L1413" i="21"/>
  <c r="H1414" i="21"/>
  <c r="I1413" i="21"/>
  <c r="J1413" i="21"/>
  <c r="N1413" i="21"/>
  <c r="P1413" i="21"/>
  <c r="D1416" i="21"/>
  <c r="F1415" i="21"/>
  <c r="E1415" i="21"/>
  <c r="L1414" i="21"/>
  <c r="P1414" i="21"/>
  <c r="I1414" i="21"/>
  <c r="H1415" i="21"/>
  <c r="N1414" i="21"/>
  <c r="J1414" i="21"/>
  <c r="M1413" i="21"/>
  <c r="K1413" i="21"/>
  <c r="Q1413" i="21"/>
  <c r="O1413" i="21"/>
  <c r="E1416" i="21"/>
  <c r="F1416" i="21"/>
  <c r="D1417" i="21"/>
  <c r="Q1414" i="21"/>
  <c r="K1414" i="21"/>
  <c r="M1414" i="21"/>
  <c r="O1414" i="21"/>
  <c r="P1415" i="21"/>
  <c r="I1415" i="21"/>
  <c r="L1415" i="21"/>
  <c r="N1415" i="21"/>
  <c r="H1416" i="21"/>
  <c r="J1415" i="21"/>
  <c r="D1418" i="21"/>
  <c r="F1417" i="21"/>
  <c r="E1417" i="21"/>
  <c r="O1415" i="21"/>
  <c r="Q1415" i="21"/>
  <c r="K1415" i="21"/>
  <c r="M1415" i="21"/>
  <c r="H1417" i="21"/>
  <c r="L1416" i="21"/>
  <c r="P1416" i="21"/>
  <c r="I1416" i="21"/>
  <c r="N1416" i="21"/>
  <c r="J1416" i="21"/>
  <c r="F1418" i="21"/>
  <c r="D1419" i="21"/>
  <c r="E1418" i="21"/>
  <c r="H1418" i="21"/>
  <c r="N1417" i="21"/>
  <c r="L1417" i="21"/>
  <c r="J1417" i="21"/>
  <c r="I1417" i="21"/>
  <c r="P1417" i="21"/>
  <c r="M1416" i="21"/>
  <c r="O1416" i="21"/>
  <c r="K1416" i="21"/>
  <c r="Q1416" i="21"/>
  <c r="E1419" i="21"/>
  <c r="F1419" i="21"/>
  <c r="D1420" i="21"/>
  <c r="L1418" i="21"/>
  <c r="J1418" i="21"/>
  <c r="I1418" i="21"/>
  <c r="P1418" i="21"/>
  <c r="H1419" i="21"/>
  <c r="N1418" i="21"/>
  <c r="M1417" i="21"/>
  <c r="O1417" i="21"/>
  <c r="K1417" i="21"/>
  <c r="Q1417" i="21"/>
  <c r="F1420" i="21"/>
  <c r="E1420" i="21"/>
  <c r="D1421" i="21"/>
  <c r="M1418" i="21"/>
  <c r="Q1418" i="21"/>
  <c r="O1418" i="21"/>
  <c r="K1418" i="21"/>
  <c r="H1420" i="21"/>
  <c r="I1419" i="21"/>
  <c r="J1419" i="21"/>
  <c r="N1419" i="21"/>
  <c r="L1419" i="21"/>
  <c r="P1419" i="21"/>
  <c r="F1421" i="21"/>
  <c r="D1422" i="21"/>
  <c r="E1421" i="21"/>
  <c r="J1420" i="21"/>
  <c r="N1420" i="21"/>
  <c r="H1421" i="21"/>
  <c r="I1420" i="21"/>
  <c r="P1420" i="21"/>
  <c r="L1420" i="21"/>
  <c r="Q1419" i="21"/>
  <c r="M1419" i="21"/>
  <c r="O1419" i="21"/>
  <c r="K1419" i="21"/>
  <c r="F1422" i="21"/>
  <c r="E1422" i="21"/>
  <c r="D1423" i="21"/>
  <c r="N1421" i="21"/>
  <c r="I1421" i="21"/>
  <c r="P1421" i="21"/>
  <c r="J1421" i="21"/>
  <c r="H1422" i="21"/>
  <c r="L1421" i="21"/>
  <c r="K1420" i="21"/>
  <c r="Q1420" i="21"/>
  <c r="M1420" i="21"/>
  <c r="O1420" i="21"/>
  <c r="D1424" i="21"/>
  <c r="E1423" i="21"/>
  <c r="F1423" i="21"/>
  <c r="Q1421" i="21"/>
  <c r="O1421" i="21"/>
  <c r="M1421" i="21"/>
  <c r="K1421" i="21"/>
  <c r="H1423" i="21"/>
  <c r="L1422" i="21"/>
  <c r="N1422" i="21"/>
  <c r="P1422" i="21"/>
  <c r="I1422" i="21"/>
  <c r="J1422" i="21"/>
  <c r="F1424" i="21"/>
  <c r="D1425" i="21"/>
  <c r="E1424" i="21"/>
  <c r="J1423" i="21"/>
  <c r="I1423" i="21"/>
  <c r="H1424" i="21"/>
  <c r="L1423" i="21"/>
  <c r="N1423" i="21"/>
  <c r="P1423" i="21"/>
  <c r="M1422" i="21"/>
  <c r="K1422" i="21"/>
  <c r="O1422" i="21"/>
  <c r="Q1422" i="21"/>
  <c r="E1425" i="21"/>
  <c r="D1426" i="21"/>
  <c r="F1425" i="21"/>
  <c r="M1423" i="21"/>
  <c r="O1423" i="21"/>
  <c r="K1423" i="21"/>
  <c r="Q1423" i="21"/>
  <c r="I1424" i="21"/>
  <c r="H1425" i="21"/>
  <c r="N1424" i="21"/>
  <c r="P1424" i="21"/>
  <c r="L1424" i="21"/>
  <c r="J1424" i="21"/>
  <c r="F1426" i="21"/>
  <c r="E1426" i="21"/>
  <c r="D1427" i="21"/>
  <c r="O1424" i="21"/>
  <c r="M1424" i="21"/>
  <c r="Q1424" i="21"/>
  <c r="K1424" i="21"/>
  <c r="H1426" i="21"/>
  <c r="L1425" i="21"/>
  <c r="J1425" i="21"/>
  <c r="N1425" i="21"/>
  <c r="I1425" i="21"/>
  <c r="P1425" i="21"/>
  <c r="E1427" i="21"/>
  <c r="F1427" i="21"/>
  <c r="D1428" i="21"/>
  <c r="L1426" i="21"/>
  <c r="P1426" i="21"/>
  <c r="I1426" i="21"/>
  <c r="H1427" i="21"/>
  <c r="J1426" i="21"/>
  <c r="N1426" i="21"/>
  <c r="K1425" i="21"/>
  <c r="O1425" i="21"/>
  <c r="M1425" i="21"/>
  <c r="Q1425" i="21"/>
  <c r="D1429" i="21"/>
  <c r="F1428" i="21"/>
  <c r="E1428" i="21"/>
  <c r="M1426" i="21"/>
  <c r="K1426" i="21"/>
  <c r="Q1426" i="21"/>
  <c r="O1426" i="21"/>
  <c r="I1427" i="21"/>
  <c r="L1427" i="21"/>
  <c r="J1427" i="21"/>
  <c r="H1428" i="21"/>
  <c r="N1427" i="21"/>
  <c r="P1427" i="21"/>
  <c r="E1429" i="21"/>
  <c r="D1430" i="21"/>
  <c r="F1429" i="21"/>
  <c r="K1427" i="21"/>
  <c r="Q1427" i="21"/>
  <c r="O1427" i="21"/>
  <c r="M1427" i="21"/>
  <c r="J1428" i="21"/>
  <c r="P1428" i="21"/>
  <c r="L1428" i="21"/>
  <c r="N1428" i="21"/>
  <c r="H1429" i="21"/>
  <c r="I1428" i="21"/>
  <c r="D1431" i="21"/>
  <c r="F1430" i="21"/>
  <c r="E1430" i="21"/>
  <c r="J1429" i="21"/>
  <c r="L1429" i="21"/>
  <c r="I1429" i="21"/>
  <c r="H1430" i="21"/>
  <c r="P1429" i="21"/>
  <c r="N1429" i="21"/>
  <c r="Q1428" i="21"/>
  <c r="O1428" i="21"/>
  <c r="K1428" i="21"/>
  <c r="M1428" i="21"/>
  <c r="D1432" i="21"/>
  <c r="F1431" i="21"/>
  <c r="E1431" i="21"/>
  <c r="Q1429" i="21"/>
  <c r="K1429" i="21"/>
  <c r="O1429" i="21"/>
  <c r="M1429" i="21"/>
  <c r="P1430" i="21"/>
  <c r="I1430" i="21"/>
  <c r="H1431" i="21"/>
  <c r="J1430" i="21"/>
  <c r="N1430" i="21"/>
  <c r="L1430" i="21"/>
  <c r="D1433" i="21"/>
  <c r="F1432" i="21"/>
  <c r="E1432" i="21"/>
  <c r="K1430" i="21"/>
  <c r="Q1430" i="21"/>
  <c r="O1430" i="21"/>
  <c r="M1430" i="21"/>
  <c r="J1431" i="21"/>
  <c r="H1432" i="21"/>
  <c r="P1431" i="21"/>
  <c r="I1431" i="21"/>
  <c r="N1431" i="21"/>
  <c r="L1431" i="21"/>
  <c r="F1433" i="21"/>
  <c r="D1434" i="21"/>
  <c r="E1433" i="21"/>
  <c r="N1432" i="21"/>
  <c r="P1432" i="21"/>
  <c r="H1433" i="21"/>
  <c r="I1432" i="21"/>
  <c r="J1432" i="21"/>
  <c r="L1432" i="21"/>
  <c r="K1431" i="21"/>
  <c r="O1431" i="21"/>
  <c r="Q1431" i="21"/>
  <c r="M1431" i="21"/>
  <c r="E1434" i="21"/>
  <c r="F1434" i="21"/>
  <c r="D1435" i="21"/>
  <c r="J1433" i="21"/>
  <c r="H1434" i="21"/>
  <c r="L1433" i="21"/>
  <c r="I1433" i="21"/>
  <c r="P1433" i="21"/>
  <c r="N1433" i="21"/>
  <c r="M1432" i="21"/>
  <c r="O1432" i="21"/>
  <c r="Q1432" i="21"/>
  <c r="K1432" i="21"/>
  <c r="F1435" i="21"/>
  <c r="D1436" i="21"/>
  <c r="E1435" i="21"/>
  <c r="L1434" i="21"/>
  <c r="H1435" i="21"/>
  <c r="P1434" i="21"/>
  <c r="J1434" i="21"/>
  <c r="N1434" i="21"/>
  <c r="I1434" i="21"/>
  <c r="M1433" i="21"/>
  <c r="Q1433" i="21"/>
  <c r="O1433" i="21"/>
  <c r="K1433" i="21"/>
  <c r="D1437" i="21"/>
  <c r="F1436" i="21"/>
  <c r="E1436" i="21"/>
  <c r="L1435" i="21"/>
  <c r="N1435" i="21"/>
  <c r="J1435" i="21"/>
  <c r="P1435" i="21"/>
  <c r="H1436" i="21"/>
  <c r="I1435" i="21"/>
  <c r="M1434" i="21"/>
  <c r="O1434" i="21"/>
  <c r="K1434" i="21"/>
  <c r="Q1434" i="21"/>
  <c r="E1437" i="21"/>
  <c r="F1437" i="21"/>
  <c r="D1438" i="21"/>
  <c r="J1436" i="21"/>
  <c r="N1436" i="21"/>
  <c r="L1436" i="21"/>
  <c r="P1436" i="21"/>
  <c r="I1436" i="21"/>
  <c r="H1437" i="21"/>
  <c r="K1435" i="21"/>
  <c r="O1435" i="21"/>
  <c r="Q1435" i="21"/>
  <c r="M1435" i="21"/>
  <c r="D1439" i="21"/>
  <c r="E1438" i="21"/>
  <c r="F1438" i="21"/>
  <c r="M1436" i="21"/>
  <c r="O1436" i="21"/>
  <c r="Q1436" i="21"/>
  <c r="K1436" i="21"/>
  <c r="H1438" i="21"/>
  <c r="I1437" i="21"/>
  <c r="J1437" i="21"/>
  <c r="P1437" i="21"/>
  <c r="N1437" i="21"/>
  <c r="L1437" i="21"/>
  <c r="E1439" i="21"/>
  <c r="F1439" i="21"/>
  <c r="D1440" i="21"/>
  <c r="P1438" i="21"/>
  <c r="I1438" i="21"/>
  <c r="H1439" i="21"/>
  <c r="J1438" i="21"/>
  <c r="L1438" i="21"/>
  <c r="N1438" i="21"/>
  <c r="Q1437" i="21"/>
  <c r="M1437" i="21"/>
  <c r="O1437" i="21"/>
  <c r="K1437" i="21"/>
  <c r="D1441" i="21"/>
  <c r="F1440" i="21"/>
  <c r="E1440" i="21"/>
  <c r="Q1438" i="21"/>
  <c r="K1438" i="21"/>
  <c r="M1438" i="21"/>
  <c r="O1438" i="21"/>
  <c r="N1439" i="21"/>
  <c r="L1439" i="21"/>
  <c r="P1439" i="21"/>
  <c r="I1439" i="21"/>
  <c r="J1439" i="21"/>
  <c r="H1440" i="21"/>
  <c r="F1441" i="21"/>
  <c r="E1441" i="21"/>
  <c r="D1442" i="21"/>
  <c r="K1439" i="21"/>
  <c r="M1439" i="21"/>
  <c r="Q1439" i="21"/>
  <c r="O1439" i="21"/>
  <c r="I1440" i="21"/>
  <c r="L1440" i="21"/>
  <c r="H1441" i="21"/>
  <c r="J1440" i="21"/>
  <c r="N1440" i="21"/>
  <c r="P1440" i="21"/>
  <c r="D1443" i="21"/>
  <c r="E1442" i="21"/>
  <c r="F1442" i="21"/>
  <c r="K1440" i="21"/>
  <c r="O1440" i="21"/>
  <c r="Q1440" i="21"/>
  <c r="M1440" i="21"/>
  <c r="L1441" i="21"/>
  <c r="N1441" i="21"/>
  <c r="H1442" i="21"/>
  <c r="P1441" i="21"/>
  <c r="J1441" i="21"/>
  <c r="I1441" i="21"/>
  <c r="E1443" i="21"/>
  <c r="F1443" i="21"/>
  <c r="D1444" i="21"/>
  <c r="L1442" i="21"/>
  <c r="I1442" i="21"/>
  <c r="J1442" i="21"/>
  <c r="N1442" i="21"/>
  <c r="H1443" i="21"/>
  <c r="P1442" i="21"/>
  <c r="O1441" i="21"/>
  <c r="M1441" i="21"/>
  <c r="Q1441" i="21"/>
  <c r="K1441" i="21"/>
  <c r="F1444" i="21"/>
  <c r="D1445" i="21"/>
  <c r="E1444" i="21"/>
  <c r="K1442" i="21"/>
  <c r="Q1442" i="21"/>
  <c r="O1442" i="21"/>
  <c r="M1442" i="21"/>
  <c r="H1444" i="21"/>
  <c r="N1443" i="21"/>
  <c r="I1443" i="21"/>
  <c r="L1443" i="21"/>
  <c r="P1443" i="21"/>
  <c r="J1443" i="21"/>
  <c r="E1445" i="21"/>
  <c r="D1446" i="21"/>
  <c r="F1445" i="21"/>
  <c r="P1444" i="21"/>
  <c r="L1444" i="21"/>
  <c r="I1444" i="21"/>
  <c r="N1444" i="21"/>
  <c r="J1444" i="21"/>
  <c r="H1445" i="21"/>
  <c r="K1443" i="21"/>
  <c r="Q1443" i="21"/>
  <c r="M1443" i="21"/>
  <c r="O1443" i="21"/>
  <c r="E1446" i="21"/>
  <c r="F1446" i="21"/>
  <c r="D1447" i="21"/>
  <c r="K1444" i="21"/>
  <c r="O1444" i="21"/>
  <c r="M1444" i="21"/>
  <c r="Q1444" i="21"/>
  <c r="H1446" i="21"/>
  <c r="P1445" i="21"/>
  <c r="J1445" i="21"/>
  <c r="I1445" i="21"/>
  <c r="L1445" i="21"/>
  <c r="N1445" i="21"/>
  <c r="D1448" i="21"/>
  <c r="E1447" i="21"/>
  <c r="F1447" i="21"/>
  <c r="P1446" i="21"/>
  <c r="L1446" i="21"/>
  <c r="I1446" i="21"/>
  <c r="H1447" i="21"/>
  <c r="N1446" i="21"/>
  <c r="J1446" i="21"/>
  <c r="Q1445" i="21"/>
  <c r="M1445" i="21"/>
  <c r="O1445" i="21"/>
  <c r="K1445" i="21"/>
  <c r="F1448" i="21"/>
  <c r="E1448" i="21"/>
  <c r="D1449" i="21"/>
  <c r="O1446" i="21"/>
  <c r="Q1446" i="21"/>
  <c r="K1446" i="21"/>
  <c r="M1446" i="21"/>
  <c r="L1447" i="21"/>
  <c r="J1447" i="21"/>
  <c r="N1447" i="21"/>
  <c r="P1447" i="21"/>
  <c r="H1448" i="21"/>
  <c r="I1447" i="21"/>
  <c r="E1449" i="21"/>
  <c r="D1450" i="21"/>
  <c r="F1449" i="21"/>
  <c r="J1448" i="21"/>
  <c r="N1448" i="21"/>
  <c r="L1448" i="21"/>
  <c r="H1449" i="21"/>
  <c r="I1448" i="21"/>
  <c r="P1448" i="21"/>
  <c r="M1447" i="21"/>
  <c r="Q1447" i="21"/>
  <c r="K1447" i="21"/>
  <c r="O1447" i="21"/>
  <c r="F1450" i="21"/>
  <c r="D1451" i="21"/>
  <c r="E1450" i="21"/>
  <c r="L1449" i="21"/>
  <c r="H1450" i="21"/>
  <c r="I1449" i="21"/>
  <c r="J1449" i="21"/>
  <c r="P1449" i="21"/>
  <c r="N1449" i="21"/>
  <c r="Q1448" i="21"/>
  <c r="M1448" i="21"/>
  <c r="K1448" i="21"/>
  <c r="O1448" i="21"/>
  <c r="F1451" i="21"/>
  <c r="E1451" i="21"/>
  <c r="D1452" i="21"/>
  <c r="P1450" i="21"/>
  <c r="H1451" i="21"/>
  <c r="I1450" i="21"/>
  <c r="J1450" i="21"/>
  <c r="N1450" i="21"/>
  <c r="L1450" i="21"/>
  <c r="M1449" i="21"/>
  <c r="O1449" i="21"/>
  <c r="K1449" i="21"/>
  <c r="Q1449" i="21"/>
  <c r="E1452" i="21"/>
  <c r="D1453" i="21"/>
  <c r="F1452" i="21"/>
  <c r="J1451" i="21"/>
  <c r="L1451" i="21"/>
  <c r="I1451" i="21"/>
  <c r="P1451" i="21"/>
  <c r="N1451" i="21"/>
  <c r="H1452" i="21"/>
  <c r="K1450" i="21"/>
  <c r="M1450" i="21"/>
  <c r="Q1450" i="21"/>
  <c r="O1450" i="21"/>
  <c r="D1454" i="21"/>
  <c r="F1453" i="21"/>
  <c r="E1453" i="21"/>
  <c r="O1451" i="21"/>
  <c r="K1451" i="21"/>
  <c r="M1451" i="21"/>
  <c r="Q1451" i="21"/>
  <c r="N1452" i="21"/>
  <c r="J1452" i="21"/>
  <c r="P1452" i="21"/>
  <c r="L1452" i="21"/>
  <c r="I1452" i="21"/>
  <c r="H1453" i="21"/>
  <c r="E1454" i="21"/>
  <c r="F1454" i="21"/>
  <c r="D1455" i="21"/>
  <c r="O1452" i="21"/>
  <c r="M1452" i="21"/>
  <c r="Q1452" i="21"/>
  <c r="K1452" i="21"/>
  <c r="I1453" i="21"/>
  <c r="L1453" i="21"/>
  <c r="J1453" i="21"/>
  <c r="N1453" i="21"/>
  <c r="H1454" i="21"/>
  <c r="P1453" i="21"/>
  <c r="D1456" i="21"/>
  <c r="E1455" i="21"/>
  <c r="F1455" i="21"/>
  <c r="K1453" i="21"/>
  <c r="M1453" i="21"/>
  <c r="Q1453" i="21"/>
  <c r="O1453" i="21"/>
  <c r="N1454" i="21"/>
  <c r="I1454" i="21"/>
  <c r="L1454" i="21"/>
  <c r="J1454" i="21"/>
  <c r="H1455" i="21"/>
  <c r="P1454" i="21"/>
  <c r="D1457" i="21"/>
  <c r="E1456" i="21"/>
  <c r="F1456" i="21"/>
  <c r="O1454" i="21"/>
  <c r="K1454" i="21"/>
  <c r="Q1454" i="21"/>
  <c r="M1454" i="21"/>
  <c r="N1455" i="21"/>
  <c r="H1456" i="21"/>
  <c r="L1455" i="21"/>
  <c r="P1455" i="21"/>
  <c r="I1455" i="21"/>
  <c r="J1455" i="21"/>
  <c r="F1457" i="21"/>
  <c r="E1457" i="21"/>
  <c r="D1458" i="21"/>
  <c r="I1456" i="21"/>
  <c r="L1456" i="21"/>
  <c r="P1456" i="21"/>
  <c r="J1456" i="21"/>
  <c r="N1456" i="21"/>
  <c r="H1457" i="21"/>
  <c r="O1455" i="21"/>
  <c r="Q1455" i="21"/>
  <c r="K1455" i="21"/>
  <c r="M1455" i="21"/>
  <c r="D1459" i="21"/>
  <c r="E1458" i="21"/>
  <c r="F1458" i="21"/>
  <c r="O1456" i="21"/>
  <c r="Q1456" i="21"/>
  <c r="M1456" i="21"/>
  <c r="K1456" i="21"/>
  <c r="J1457" i="21"/>
  <c r="N1457" i="21"/>
  <c r="I1457" i="21"/>
  <c r="H1458" i="21"/>
  <c r="P1457" i="21"/>
  <c r="L1457" i="21"/>
  <c r="F1459" i="21"/>
  <c r="E1459" i="21"/>
  <c r="D1460" i="21"/>
  <c r="O1457" i="21"/>
  <c r="M1457" i="21"/>
  <c r="Q1457" i="21"/>
  <c r="K1457" i="21"/>
  <c r="H1459" i="21"/>
  <c r="I1458" i="21"/>
  <c r="J1458" i="21"/>
  <c r="L1458" i="21"/>
  <c r="N1458" i="21"/>
  <c r="P1458" i="21"/>
  <c r="F1460" i="21"/>
  <c r="E1460" i="21"/>
  <c r="D1461" i="21"/>
  <c r="H1460" i="21"/>
  <c r="N1459" i="21"/>
  <c r="I1459" i="21"/>
  <c r="L1459" i="21"/>
  <c r="P1459" i="21"/>
  <c r="J1459" i="21"/>
  <c r="O1458" i="21"/>
  <c r="Q1458" i="21"/>
  <c r="M1458" i="21"/>
  <c r="K1458" i="21"/>
  <c r="D1462" i="21"/>
  <c r="E1461" i="21"/>
  <c r="F1461" i="21"/>
  <c r="J1460" i="21"/>
  <c r="N1460" i="21"/>
  <c r="H1461" i="21"/>
  <c r="I1460" i="21"/>
  <c r="P1460" i="21"/>
  <c r="L1460" i="21"/>
  <c r="Q1459" i="21"/>
  <c r="K1459" i="21"/>
  <c r="M1459" i="21"/>
  <c r="O1459" i="21"/>
  <c r="F1462" i="21"/>
  <c r="E1462" i="21"/>
  <c r="D1463" i="21"/>
  <c r="H1462" i="21"/>
  <c r="I1461" i="21"/>
  <c r="L1461" i="21"/>
  <c r="J1461" i="21"/>
  <c r="N1461" i="21"/>
  <c r="P1461" i="21"/>
  <c r="K1460" i="21"/>
  <c r="O1460" i="21"/>
  <c r="M1460" i="21"/>
  <c r="Q1460" i="21"/>
  <c r="F1463" i="21"/>
  <c r="E1463" i="21"/>
  <c r="D1464" i="21"/>
  <c r="P1462" i="21"/>
  <c r="H1463" i="21"/>
  <c r="L1462" i="21"/>
  <c r="N1462" i="21"/>
  <c r="J1462" i="21"/>
  <c r="I1462" i="21"/>
  <c r="M1461" i="21"/>
  <c r="Q1461" i="21"/>
  <c r="K1461" i="21"/>
  <c r="O1461" i="21"/>
  <c r="E1464" i="21"/>
  <c r="F1464" i="21"/>
  <c r="D1465" i="21"/>
  <c r="I1463" i="21"/>
  <c r="P1463" i="21"/>
  <c r="L1463" i="21"/>
  <c r="H1464" i="21"/>
  <c r="J1463" i="21"/>
  <c r="N1463" i="21"/>
  <c r="M1462" i="21"/>
  <c r="Q1462" i="21"/>
  <c r="O1462" i="21"/>
  <c r="K1462" i="21"/>
  <c r="D1466" i="21"/>
  <c r="E1465" i="21"/>
  <c r="F1465" i="21"/>
  <c r="K1463" i="21"/>
  <c r="O1463" i="21"/>
  <c r="Q1463" i="21"/>
  <c r="M1463" i="21"/>
  <c r="H1465" i="21"/>
  <c r="I1464" i="21"/>
  <c r="L1464" i="21"/>
  <c r="P1464" i="21"/>
  <c r="N1464" i="21"/>
  <c r="J1464" i="21"/>
  <c r="F1466" i="21"/>
  <c r="E1466" i="21"/>
  <c r="D1467" i="21"/>
  <c r="N1465" i="21"/>
  <c r="J1465" i="21"/>
  <c r="H1466" i="21"/>
  <c r="I1465" i="21"/>
  <c r="P1465" i="21"/>
  <c r="L1465" i="21"/>
  <c r="Q1464" i="21"/>
  <c r="K1464" i="21"/>
  <c r="O1464" i="21"/>
  <c r="M1464" i="21"/>
  <c r="F1467" i="21"/>
  <c r="D1468" i="21"/>
  <c r="E1467" i="21"/>
  <c r="J1466" i="21"/>
  <c r="H1467" i="21"/>
  <c r="L1466" i="21"/>
  <c r="P1466" i="21"/>
  <c r="N1466" i="21"/>
  <c r="I1466" i="21"/>
  <c r="O1465" i="21"/>
  <c r="K1465" i="21"/>
  <c r="Q1465" i="21"/>
  <c r="M1465" i="21"/>
  <c r="E1468" i="21"/>
  <c r="F1468" i="21"/>
  <c r="D1469" i="21"/>
  <c r="I1467" i="21"/>
  <c r="L1467" i="21"/>
  <c r="H1468" i="21"/>
  <c r="P1467" i="21"/>
  <c r="N1467" i="21"/>
  <c r="J1467" i="21"/>
  <c r="Q1466" i="21"/>
  <c r="K1466" i="21"/>
  <c r="O1466" i="21"/>
  <c r="M1466" i="21"/>
  <c r="D1470" i="21"/>
  <c r="E1469" i="21"/>
  <c r="F1469" i="21"/>
  <c r="M1467" i="21"/>
  <c r="O1467" i="21"/>
  <c r="K1467" i="21"/>
  <c r="Q1467" i="21"/>
  <c r="P1468" i="21"/>
  <c r="J1468" i="21"/>
  <c r="H1469" i="21"/>
  <c r="I1468" i="21"/>
  <c r="N1468" i="21"/>
  <c r="L1468" i="21"/>
  <c r="F1470" i="21"/>
  <c r="E1470" i="21"/>
  <c r="D1471" i="21"/>
  <c r="J1469" i="21"/>
  <c r="I1469" i="21"/>
  <c r="N1469" i="21"/>
  <c r="L1469" i="21"/>
  <c r="P1469" i="21"/>
  <c r="H1470" i="21"/>
  <c r="O1468" i="21"/>
  <c r="Q1468" i="21"/>
  <c r="K1468" i="21"/>
  <c r="M1468" i="21"/>
  <c r="E1471" i="21"/>
  <c r="F1471" i="21"/>
  <c r="D1472" i="21"/>
  <c r="Q1469" i="21"/>
  <c r="O1469" i="21"/>
  <c r="M1469" i="21"/>
  <c r="K1469" i="21"/>
  <c r="N1470" i="21"/>
  <c r="L1470" i="21"/>
  <c r="I1470" i="21"/>
  <c r="P1470" i="21"/>
  <c r="J1470" i="21"/>
  <c r="H1471" i="21"/>
  <c r="E1472" i="21"/>
  <c r="F1472" i="21"/>
  <c r="D1473" i="21"/>
  <c r="O1470" i="21"/>
  <c r="Q1470" i="21"/>
  <c r="M1470" i="21"/>
  <c r="K1470" i="21"/>
  <c r="P1471" i="21"/>
  <c r="J1471" i="21"/>
  <c r="H1472" i="21"/>
  <c r="L1471" i="21"/>
  <c r="N1471" i="21"/>
  <c r="I1471" i="21"/>
  <c r="F1473" i="21"/>
  <c r="E1473" i="21"/>
  <c r="D1474" i="21"/>
  <c r="H1473" i="21"/>
  <c r="I1472" i="21"/>
  <c r="P1472" i="21"/>
  <c r="J1472" i="21"/>
  <c r="L1472" i="21"/>
  <c r="N1472" i="21"/>
  <c r="O1471" i="21"/>
  <c r="K1471" i="21"/>
  <c r="Q1471" i="21"/>
  <c r="M1471" i="21"/>
  <c r="E1474" i="21"/>
  <c r="F1474" i="21"/>
  <c r="D1475" i="21"/>
  <c r="H1474" i="21"/>
  <c r="P1473" i="21"/>
  <c r="J1473" i="21"/>
  <c r="I1473" i="21"/>
  <c r="L1473" i="21"/>
  <c r="N1473" i="21"/>
  <c r="K1472" i="21"/>
  <c r="O1472" i="21"/>
  <c r="M1472" i="21"/>
  <c r="Q1472" i="21"/>
  <c r="E1475" i="21"/>
  <c r="F1475" i="21"/>
  <c r="D1476" i="21"/>
  <c r="J1474" i="21"/>
  <c r="N1474" i="21"/>
  <c r="P1474" i="21"/>
  <c r="H1475" i="21"/>
  <c r="I1474" i="21"/>
  <c r="L1474" i="21"/>
  <c r="O1473" i="21"/>
  <c r="Q1473" i="21"/>
  <c r="M1473" i="21"/>
  <c r="K1473" i="21"/>
  <c r="E1476" i="21"/>
  <c r="D1477" i="21"/>
  <c r="F1476" i="21"/>
  <c r="H1476" i="21"/>
  <c r="L1475" i="21"/>
  <c r="I1475" i="21"/>
  <c r="N1475" i="21"/>
  <c r="P1475" i="21"/>
  <c r="J1475" i="21"/>
  <c r="K1474" i="21"/>
  <c r="M1474" i="21"/>
  <c r="O1474" i="21"/>
  <c r="Q1474" i="21"/>
  <c r="F1477" i="21"/>
  <c r="D1478" i="21"/>
  <c r="E1477" i="21"/>
  <c r="P1476" i="21"/>
  <c r="L1476" i="21"/>
  <c r="N1476" i="21"/>
  <c r="J1476" i="21"/>
  <c r="I1476" i="21"/>
  <c r="H1477" i="21"/>
  <c r="K1475" i="21"/>
  <c r="M1475" i="21"/>
  <c r="O1475" i="21"/>
  <c r="Q1475" i="21"/>
  <c r="E1478" i="21"/>
  <c r="D1479" i="21"/>
  <c r="F1478" i="21"/>
  <c r="Q1476" i="21"/>
  <c r="K1476" i="21"/>
  <c r="O1476" i="21"/>
  <c r="M1476" i="21"/>
  <c r="P1477" i="21"/>
  <c r="J1477" i="21"/>
  <c r="N1477" i="21"/>
  <c r="I1477" i="21"/>
  <c r="H1478" i="21"/>
  <c r="L1477" i="21"/>
  <c r="F1479" i="21"/>
  <c r="E1479" i="21"/>
  <c r="D1480" i="21"/>
  <c r="K1477" i="21"/>
  <c r="M1477" i="21"/>
  <c r="O1477" i="21"/>
  <c r="Q1477" i="21"/>
  <c r="P1478" i="21"/>
  <c r="J1478" i="21"/>
  <c r="H1479" i="21"/>
  <c r="I1478" i="21"/>
  <c r="N1478" i="21"/>
  <c r="L1478" i="21"/>
  <c r="D1481" i="21"/>
  <c r="E1480" i="21"/>
  <c r="F1480" i="21"/>
  <c r="J1479" i="21"/>
  <c r="H1480" i="21"/>
  <c r="N1479" i="21"/>
  <c r="I1479" i="21"/>
  <c r="P1479" i="21"/>
  <c r="L1479" i="21"/>
  <c r="M1478" i="21"/>
  <c r="K1478" i="21"/>
  <c r="Q1478" i="21"/>
  <c r="O1478" i="21"/>
  <c r="F1481" i="21"/>
  <c r="E1481" i="21"/>
  <c r="D1482" i="21"/>
  <c r="J1480" i="21"/>
  <c r="P1480" i="21"/>
  <c r="H1481" i="21"/>
  <c r="I1480" i="21"/>
  <c r="N1480" i="21"/>
  <c r="L1480" i="21"/>
  <c r="K1479" i="21"/>
  <c r="Q1479" i="21"/>
  <c r="M1479" i="21"/>
  <c r="O1479" i="21"/>
  <c r="E1482" i="21"/>
  <c r="F1482" i="21"/>
  <c r="D1483" i="21"/>
  <c r="L1481" i="21"/>
  <c r="P1481" i="21"/>
  <c r="N1481" i="21"/>
  <c r="H1482" i="21"/>
  <c r="I1481" i="21"/>
  <c r="J1481" i="21"/>
  <c r="K1480" i="21"/>
  <c r="Q1480" i="21"/>
  <c r="M1480" i="21"/>
  <c r="O1480" i="21"/>
  <c r="D1484" i="21"/>
  <c r="E1483" i="21"/>
  <c r="F1483" i="21"/>
  <c r="J1482" i="21"/>
  <c r="N1482" i="21"/>
  <c r="I1482" i="21"/>
  <c r="L1482" i="21"/>
  <c r="H1483" i="21"/>
  <c r="P1482" i="21"/>
  <c r="Q1481" i="21"/>
  <c r="O1481" i="21"/>
  <c r="K1481" i="21"/>
  <c r="M1481" i="21"/>
  <c r="D1485" i="21"/>
  <c r="F1484" i="21"/>
  <c r="E1484" i="21"/>
  <c r="K1482" i="21"/>
  <c r="Q1482" i="21"/>
  <c r="M1482" i="21"/>
  <c r="O1482" i="21"/>
  <c r="H1484" i="21"/>
  <c r="J1483" i="21"/>
  <c r="L1483" i="21"/>
  <c r="I1483" i="21"/>
  <c r="P1483" i="21"/>
  <c r="N1483" i="21"/>
  <c r="E1485" i="21"/>
  <c r="F1485" i="21"/>
  <c r="D1486" i="21"/>
  <c r="H1485" i="21"/>
  <c r="P1484" i="21"/>
  <c r="I1484" i="21"/>
  <c r="N1484" i="21"/>
  <c r="J1484" i="21"/>
  <c r="L1484" i="21"/>
  <c r="K1483" i="21"/>
  <c r="Q1483" i="21"/>
  <c r="O1483" i="21"/>
  <c r="M1483" i="21"/>
  <c r="F1486" i="21"/>
  <c r="D1487" i="21"/>
  <c r="E1486" i="21"/>
  <c r="L1485" i="21"/>
  <c r="I1485" i="21"/>
  <c r="J1485" i="21"/>
  <c r="H1486" i="21"/>
  <c r="P1485" i="21"/>
  <c r="N1485" i="21"/>
  <c r="Q1484" i="21"/>
  <c r="M1484" i="21"/>
  <c r="O1484" i="21"/>
  <c r="K1484" i="21"/>
  <c r="F1487" i="21"/>
  <c r="E1487" i="21"/>
  <c r="D1488" i="21"/>
  <c r="O1485" i="21"/>
  <c r="K1485" i="21"/>
  <c r="M1485" i="21"/>
  <c r="Q1485" i="21"/>
  <c r="I1486" i="21"/>
  <c r="N1486" i="21"/>
  <c r="P1486" i="21"/>
  <c r="L1486" i="21"/>
  <c r="H1487" i="21"/>
  <c r="J1486" i="21"/>
  <c r="D1489" i="21"/>
  <c r="F1488" i="21"/>
  <c r="E1488" i="21"/>
  <c r="O1486" i="21"/>
  <c r="M1486" i="21"/>
  <c r="Q1486" i="21"/>
  <c r="K1486" i="21"/>
  <c r="P1487" i="21"/>
  <c r="N1487" i="21"/>
  <c r="H1488" i="21"/>
  <c r="J1487" i="21"/>
  <c r="L1487" i="21"/>
  <c r="I1487" i="21"/>
  <c r="F1489" i="21"/>
  <c r="D1490" i="21"/>
  <c r="E1489" i="21"/>
  <c r="J1488" i="21"/>
  <c r="I1488" i="21"/>
  <c r="L1488" i="21"/>
  <c r="P1488" i="21"/>
  <c r="N1488" i="21"/>
  <c r="H1489" i="21"/>
  <c r="O1487" i="21"/>
  <c r="K1487" i="21"/>
  <c r="M1487" i="21"/>
  <c r="Q1487" i="21"/>
  <c r="E1490" i="21"/>
  <c r="F1490" i="21"/>
  <c r="D1491" i="21"/>
  <c r="Q1488" i="21"/>
  <c r="M1488" i="21"/>
  <c r="K1488" i="21"/>
  <c r="O1488" i="21"/>
  <c r="N1489" i="21"/>
  <c r="H1490" i="21"/>
  <c r="L1489" i="21"/>
  <c r="J1489" i="21"/>
  <c r="P1489" i="21"/>
  <c r="I1489" i="21"/>
  <c r="F1491" i="21"/>
  <c r="D1492" i="21"/>
  <c r="E1491" i="21"/>
  <c r="H1491" i="21"/>
  <c r="P1490" i="21"/>
  <c r="N1490" i="21"/>
  <c r="J1490" i="21"/>
  <c r="L1490" i="21"/>
  <c r="I1490" i="21"/>
  <c r="K1489" i="21"/>
  <c r="Q1489" i="21"/>
  <c r="O1489" i="21"/>
  <c r="M1489" i="21"/>
  <c r="E1492" i="21"/>
  <c r="F1492" i="21"/>
  <c r="D1493" i="21"/>
  <c r="P1491" i="21"/>
  <c r="I1491" i="21"/>
  <c r="L1491" i="21"/>
  <c r="H1492" i="21"/>
  <c r="J1491" i="21"/>
  <c r="N1491" i="21"/>
  <c r="K1490" i="21"/>
  <c r="O1490" i="21"/>
  <c r="Q1490" i="21"/>
  <c r="M1490" i="21"/>
  <c r="D1494" i="21"/>
  <c r="F1493" i="21"/>
  <c r="E1493" i="21"/>
  <c r="O1491" i="21"/>
  <c r="Q1491" i="21"/>
  <c r="M1491" i="21"/>
  <c r="K1491" i="21"/>
  <c r="L1492" i="21"/>
  <c r="P1492" i="21"/>
  <c r="I1492" i="21"/>
  <c r="N1492" i="21"/>
  <c r="J1492" i="21"/>
  <c r="H1493" i="21"/>
  <c r="D1495" i="21"/>
  <c r="F1494" i="21"/>
  <c r="E1494" i="21"/>
  <c r="Q1492" i="21"/>
  <c r="O1492" i="21"/>
  <c r="K1492" i="21"/>
  <c r="M1492" i="21"/>
  <c r="P1493" i="21"/>
  <c r="J1493" i="21"/>
  <c r="N1493" i="21"/>
  <c r="L1493" i="21"/>
  <c r="I1493" i="21"/>
  <c r="H1494" i="21"/>
  <c r="F1495" i="21"/>
  <c r="D1496" i="21"/>
  <c r="E1495" i="21"/>
  <c r="M1493" i="21"/>
  <c r="Q1493" i="21"/>
  <c r="O1493" i="21"/>
  <c r="K1493" i="21"/>
  <c r="H1495" i="21"/>
  <c r="I1494" i="21"/>
  <c r="L1494" i="21"/>
  <c r="N1494" i="21"/>
  <c r="J1494" i="21"/>
  <c r="P1494" i="21"/>
  <c r="F1496" i="21"/>
  <c r="D1497" i="21"/>
  <c r="E1496" i="21"/>
  <c r="P1495" i="21"/>
  <c r="H1496" i="21"/>
  <c r="N1495" i="21"/>
  <c r="I1495" i="21"/>
  <c r="L1495" i="21"/>
  <c r="J1495" i="21"/>
  <c r="K1494" i="21"/>
  <c r="O1494" i="21"/>
  <c r="M1494" i="21"/>
  <c r="Q1494" i="21"/>
  <c r="E1497" i="21"/>
  <c r="D1498" i="21"/>
  <c r="F1497" i="21"/>
  <c r="J1496" i="21"/>
  <c r="L1496" i="21"/>
  <c r="H1497" i="21"/>
  <c r="P1496" i="21"/>
  <c r="N1496" i="21"/>
  <c r="I1496" i="21"/>
  <c r="K1495" i="21"/>
  <c r="M1495" i="21"/>
  <c r="O1495" i="21"/>
  <c r="Q1495" i="21"/>
  <c r="E1498" i="21"/>
  <c r="F1498" i="21"/>
  <c r="D1499" i="21"/>
  <c r="L1497" i="21"/>
  <c r="I1497" i="21"/>
  <c r="N1497" i="21"/>
  <c r="J1497" i="21"/>
  <c r="H1498" i="21"/>
  <c r="P1497" i="21"/>
  <c r="Q1496" i="21"/>
  <c r="O1496" i="21"/>
  <c r="K1496" i="21"/>
  <c r="M1496" i="21"/>
  <c r="F1499" i="21"/>
  <c r="D1500" i="21"/>
  <c r="E1499" i="21"/>
  <c r="K1497" i="21"/>
  <c r="M1497" i="21"/>
  <c r="Q1497" i="21"/>
  <c r="O1497" i="21"/>
  <c r="L1498" i="21"/>
  <c r="N1498" i="21"/>
  <c r="J1498" i="21"/>
  <c r="H1499" i="21"/>
  <c r="I1498" i="21"/>
  <c r="P1498" i="21"/>
  <c r="D1501" i="21"/>
  <c r="F1500" i="21"/>
  <c r="E1500" i="21"/>
  <c r="I1499" i="21"/>
  <c r="N1499" i="21"/>
  <c r="J1499" i="21"/>
  <c r="L1499" i="21"/>
  <c r="H1500" i="21"/>
  <c r="P1499" i="21"/>
  <c r="K1498" i="21"/>
  <c r="O1498" i="21"/>
  <c r="M1498" i="21"/>
  <c r="Q1498" i="21"/>
  <c r="D1502" i="21"/>
  <c r="F1501" i="21"/>
  <c r="E1501" i="21"/>
  <c r="Q1499" i="21"/>
  <c r="K1499" i="21"/>
  <c r="O1499" i="21"/>
  <c r="M1499" i="21"/>
  <c r="H1501" i="21"/>
  <c r="I1500" i="21"/>
  <c r="N1500" i="21"/>
  <c r="L1500" i="21"/>
  <c r="J1500" i="21"/>
  <c r="P1500" i="21"/>
  <c r="F1502" i="21"/>
  <c r="D1503" i="21"/>
  <c r="E1502" i="21"/>
  <c r="I1501" i="21"/>
  <c r="P1501" i="21"/>
  <c r="J1501" i="21"/>
  <c r="L1501" i="21"/>
  <c r="H1502" i="21"/>
  <c r="N1501" i="21"/>
  <c r="K1500" i="21"/>
  <c r="Q1500" i="21"/>
  <c r="M1500" i="21"/>
  <c r="O1500" i="21"/>
  <c r="F1503" i="21"/>
  <c r="D1504" i="21"/>
  <c r="E1503" i="21"/>
  <c r="O1501" i="21"/>
  <c r="M1501" i="21"/>
  <c r="Q1501" i="21"/>
  <c r="K1501" i="21"/>
  <c r="J1502" i="21"/>
  <c r="H1503" i="21"/>
  <c r="P1502" i="21"/>
  <c r="L1502" i="21"/>
  <c r="N1502" i="21"/>
  <c r="I1502" i="21"/>
  <c r="E1504" i="21"/>
  <c r="F1504" i="21"/>
  <c r="D1505" i="21"/>
  <c r="H1504" i="21"/>
  <c r="I1503" i="21"/>
  <c r="L1503" i="21"/>
  <c r="J1503" i="21"/>
  <c r="N1503" i="21"/>
  <c r="P1503" i="21"/>
  <c r="M1502" i="21"/>
  <c r="K1502" i="21"/>
  <c r="Q1502" i="21"/>
  <c r="O1502" i="21"/>
  <c r="E1505" i="21"/>
  <c r="D1506" i="21"/>
  <c r="F1505" i="21"/>
  <c r="P1504" i="21"/>
  <c r="L1504" i="21"/>
  <c r="H1505" i="21"/>
  <c r="J1504" i="21"/>
  <c r="I1504" i="21"/>
  <c r="N1504" i="21"/>
  <c r="K1503" i="21"/>
  <c r="O1503" i="21"/>
  <c r="Q1503" i="21"/>
  <c r="M1503" i="21"/>
  <c r="E1506" i="21"/>
  <c r="F1506" i="21"/>
  <c r="D1507" i="21"/>
  <c r="N1505" i="21"/>
  <c r="H1506" i="21"/>
  <c r="L1505" i="21"/>
  <c r="J1505" i="21"/>
  <c r="I1505" i="21"/>
  <c r="P1505" i="21"/>
  <c r="O1504" i="21"/>
  <c r="M1504" i="21"/>
  <c r="K1504" i="21"/>
  <c r="Q1504" i="21"/>
  <c r="D1508" i="21"/>
  <c r="F1507" i="21"/>
  <c r="E1507" i="21"/>
  <c r="J1506" i="21"/>
  <c r="I1506" i="21"/>
  <c r="H1507" i="21"/>
  <c r="N1506" i="21"/>
  <c r="L1506" i="21"/>
  <c r="P1506" i="21"/>
  <c r="O1505" i="21"/>
  <c r="M1505" i="21"/>
  <c r="Q1505" i="21"/>
  <c r="K1505" i="21"/>
  <c r="E1508" i="21"/>
  <c r="D1509" i="21"/>
  <c r="F1508" i="21"/>
  <c r="M1506" i="21"/>
  <c r="O1506" i="21"/>
  <c r="Q1506" i="21"/>
  <c r="K1506" i="21"/>
  <c r="J1507" i="21"/>
  <c r="L1507" i="21"/>
  <c r="N1507" i="21"/>
  <c r="H1508" i="21"/>
  <c r="P1507" i="21"/>
  <c r="I1507" i="21"/>
  <c r="F1509" i="21"/>
  <c r="E1509" i="21"/>
  <c r="D1510" i="21"/>
  <c r="H1509" i="21"/>
  <c r="L1508" i="21"/>
  <c r="P1508" i="21"/>
  <c r="J1508" i="21"/>
  <c r="N1508" i="21"/>
  <c r="I1508" i="21"/>
  <c r="K1507" i="21"/>
  <c r="O1507" i="21"/>
  <c r="Q1507" i="21"/>
  <c r="M1507" i="21"/>
  <c r="E1510" i="21"/>
  <c r="D1511" i="21"/>
  <c r="F1510" i="21"/>
  <c r="N1509" i="21"/>
  <c r="H1510" i="21"/>
  <c r="L1509" i="21"/>
  <c r="I1509" i="21"/>
  <c r="P1509" i="21"/>
  <c r="J1509" i="21"/>
  <c r="K1508" i="21"/>
  <c r="M1508" i="21"/>
  <c r="Q1508" i="21"/>
  <c r="O1508" i="21"/>
  <c r="F1511" i="21"/>
  <c r="E1511" i="21"/>
  <c r="D1512" i="21"/>
  <c r="I1510" i="21"/>
  <c r="J1510" i="21"/>
  <c r="P1510" i="21"/>
  <c r="H1511" i="21"/>
  <c r="L1510" i="21"/>
  <c r="N1510" i="21"/>
  <c r="M1509" i="21"/>
  <c r="K1509" i="21"/>
  <c r="O1509" i="21"/>
  <c r="Q1509" i="21"/>
  <c r="F1512" i="21"/>
  <c r="D1513" i="21"/>
  <c r="E1512" i="21"/>
  <c r="M1510" i="21"/>
  <c r="Q1510" i="21"/>
  <c r="O1510" i="21"/>
  <c r="K1510" i="21"/>
  <c r="I1511" i="21"/>
  <c r="J1511" i="21"/>
  <c r="P1511" i="21"/>
  <c r="L1511" i="21"/>
  <c r="N1511" i="21"/>
  <c r="H1512" i="21"/>
  <c r="F1513" i="21"/>
  <c r="D1514" i="21"/>
  <c r="E1513" i="21"/>
  <c r="M1511" i="21"/>
  <c r="K1511" i="21"/>
  <c r="Q1511" i="21"/>
  <c r="O1511" i="21"/>
  <c r="L1512" i="21"/>
  <c r="J1512" i="21"/>
  <c r="P1512" i="21"/>
  <c r="H1513" i="21"/>
  <c r="I1512" i="21"/>
  <c r="N1512" i="21"/>
  <c r="E1514" i="21"/>
  <c r="F1514" i="21"/>
  <c r="D1515" i="21"/>
  <c r="H1514" i="21"/>
  <c r="I1513" i="21"/>
  <c r="P1513" i="21"/>
  <c r="N1513" i="21"/>
  <c r="L1513" i="21"/>
  <c r="J1513" i="21"/>
  <c r="O1512" i="21"/>
  <c r="M1512" i="21"/>
  <c r="Q1512" i="21"/>
  <c r="K1512" i="21"/>
  <c r="D1516" i="21"/>
  <c r="E1515" i="21"/>
  <c r="F1515" i="21"/>
  <c r="H1515" i="21"/>
  <c r="N1514" i="21"/>
  <c r="I1514" i="21"/>
  <c r="P1514" i="21"/>
  <c r="L1514" i="21"/>
  <c r="J1514" i="21"/>
  <c r="O1513" i="21"/>
  <c r="K1513" i="21"/>
  <c r="M1513" i="21"/>
  <c r="Q1513" i="21"/>
  <c r="E1516" i="21"/>
  <c r="F1516" i="21"/>
  <c r="D1517" i="21"/>
  <c r="I1515" i="21"/>
  <c r="N1515" i="21"/>
  <c r="J1515" i="21"/>
  <c r="P1515" i="21"/>
  <c r="L1515" i="21"/>
  <c r="H1516" i="21"/>
  <c r="M1514" i="21"/>
  <c r="Q1514" i="21"/>
  <c r="K1514" i="21"/>
  <c r="O1514" i="21"/>
  <c r="E1517" i="21"/>
  <c r="F1517" i="21"/>
  <c r="D1518" i="21"/>
  <c r="K1515" i="21"/>
  <c r="M1515" i="21"/>
  <c r="Q1515" i="21"/>
  <c r="O1515" i="21"/>
  <c r="I1516" i="21"/>
  <c r="L1516" i="21"/>
  <c r="P1516" i="21"/>
  <c r="N1516" i="21"/>
  <c r="J1516" i="21"/>
  <c r="H1517" i="21"/>
  <c r="E1518" i="21"/>
  <c r="F1518" i="21"/>
  <c r="D1519" i="21"/>
  <c r="O1516" i="21"/>
  <c r="K1516" i="21"/>
  <c r="M1516" i="21"/>
  <c r="Q1516" i="21"/>
  <c r="N1517" i="21"/>
  <c r="L1517" i="21"/>
  <c r="I1517" i="21"/>
  <c r="P1517" i="21"/>
  <c r="H1518" i="21"/>
  <c r="J1517" i="21"/>
  <c r="E1519" i="21"/>
  <c r="F1519" i="21"/>
  <c r="D1520" i="21"/>
  <c r="O1517" i="21"/>
  <c r="Q1517" i="21"/>
  <c r="M1517" i="21"/>
  <c r="K1517" i="21"/>
  <c r="J1518" i="21"/>
  <c r="L1518" i="21"/>
  <c r="N1518" i="21"/>
  <c r="I1518" i="21"/>
  <c r="H1519" i="21"/>
  <c r="P1518" i="21"/>
  <c r="F1520" i="21"/>
  <c r="D1521" i="21"/>
  <c r="E1520" i="21"/>
  <c r="M1518" i="21"/>
  <c r="Q1518" i="21"/>
  <c r="O1518" i="21"/>
  <c r="K1518" i="21"/>
  <c r="I1519" i="21"/>
  <c r="N1519" i="21"/>
  <c r="J1519" i="21"/>
  <c r="H1520" i="21"/>
  <c r="L1519" i="21"/>
  <c r="P1519" i="21"/>
  <c r="D1522" i="21"/>
  <c r="F1521" i="21"/>
  <c r="E1521" i="21"/>
  <c r="M1519" i="21"/>
  <c r="Q1519" i="21"/>
  <c r="K1519" i="21"/>
  <c r="O1519" i="21"/>
  <c r="I1520" i="21"/>
  <c r="H1521" i="21"/>
  <c r="L1520" i="21"/>
  <c r="P1520" i="21"/>
  <c r="N1520" i="21"/>
  <c r="J1520" i="21"/>
  <c r="D1523" i="21"/>
  <c r="E1522" i="21"/>
  <c r="F1522" i="21"/>
  <c r="O1520" i="21"/>
  <c r="K1520" i="21"/>
  <c r="Q1520" i="21"/>
  <c r="M1520" i="21"/>
  <c r="H1522" i="21"/>
  <c r="J1521" i="21"/>
  <c r="P1521" i="21"/>
  <c r="I1521" i="21"/>
  <c r="N1521" i="21"/>
  <c r="L1521" i="21"/>
  <c r="D1524" i="21"/>
  <c r="E1523" i="21"/>
  <c r="F1523" i="21"/>
  <c r="J1522" i="21"/>
  <c r="I1522" i="21"/>
  <c r="L1522" i="21"/>
  <c r="P1522" i="21"/>
  <c r="H1523" i="21"/>
  <c r="N1522" i="21"/>
  <c r="K1521" i="21"/>
  <c r="M1521" i="21"/>
  <c r="O1521" i="21"/>
  <c r="Q1521" i="21"/>
  <c r="E1524" i="21"/>
  <c r="F1524" i="21"/>
  <c r="D1525" i="21"/>
  <c r="K1522" i="21"/>
  <c r="Q1522" i="21"/>
  <c r="M1522" i="21"/>
  <c r="O1522" i="21"/>
  <c r="L1523" i="21"/>
  <c r="P1523" i="21"/>
  <c r="H1524" i="21"/>
  <c r="I1523" i="21"/>
  <c r="J1523" i="21"/>
  <c r="N1523" i="21"/>
  <c r="F1525" i="21"/>
  <c r="D1526" i="21"/>
  <c r="E1525" i="21"/>
  <c r="N1524" i="21"/>
  <c r="I1524" i="21"/>
  <c r="J1524" i="21"/>
  <c r="H1525" i="21"/>
  <c r="P1524" i="21"/>
  <c r="L1524" i="21"/>
  <c r="K1523" i="21"/>
  <c r="O1523" i="21"/>
  <c r="M1523" i="21"/>
  <c r="Q1523" i="21"/>
  <c r="F1526" i="21"/>
  <c r="E1526" i="21"/>
  <c r="D1527" i="21"/>
  <c r="O1524" i="21"/>
  <c r="K1524" i="21"/>
  <c r="Q1524" i="21"/>
  <c r="M1524" i="21"/>
  <c r="H1526" i="21"/>
  <c r="I1525" i="21"/>
  <c r="L1525" i="21"/>
  <c r="P1525" i="21"/>
  <c r="J1525" i="21"/>
  <c r="N1525" i="21"/>
  <c r="D1528" i="21"/>
  <c r="E1527" i="21"/>
  <c r="F1527" i="21"/>
  <c r="I1526" i="21"/>
  <c r="H1527" i="21"/>
  <c r="P1526" i="21"/>
  <c r="N1526" i="21"/>
  <c r="J1526" i="21"/>
  <c r="L1526" i="21"/>
  <c r="M1525" i="21"/>
  <c r="Q1525" i="21"/>
  <c r="K1525" i="21"/>
  <c r="O1525" i="21"/>
  <c r="F1528" i="21"/>
  <c r="D1529" i="21"/>
  <c r="E1528" i="21"/>
  <c r="O1526" i="21"/>
  <c r="K1526" i="21"/>
  <c r="M1526" i="21"/>
  <c r="Q1526" i="21"/>
  <c r="P1527" i="21"/>
  <c r="N1527" i="21"/>
  <c r="I1527" i="21"/>
  <c r="J1527" i="21"/>
  <c r="L1527" i="21"/>
  <c r="H1528" i="21"/>
  <c r="E1529" i="21"/>
  <c r="F1529" i="21"/>
  <c r="D1530" i="21"/>
  <c r="M1527" i="21"/>
  <c r="K1527" i="21"/>
  <c r="O1527" i="21"/>
  <c r="Q1527" i="21"/>
  <c r="N1528" i="21"/>
  <c r="P1528" i="21"/>
  <c r="H1529" i="21"/>
  <c r="J1528" i="21"/>
  <c r="L1528" i="21"/>
  <c r="I1528" i="21"/>
  <c r="F1530" i="21"/>
  <c r="D1531" i="21"/>
  <c r="E1530" i="21"/>
  <c r="I1529" i="21"/>
  <c r="H1530" i="21"/>
  <c r="J1529" i="21"/>
  <c r="P1529" i="21"/>
  <c r="L1529" i="21"/>
  <c r="N1529" i="21"/>
  <c r="M1528" i="21"/>
  <c r="K1528" i="21"/>
  <c r="Q1528" i="21"/>
  <c r="O1528" i="21"/>
  <c r="E1531" i="21"/>
  <c r="D1532" i="21"/>
  <c r="F1531" i="21"/>
  <c r="O1529" i="21"/>
  <c r="M1529" i="21"/>
  <c r="Q1529" i="21"/>
  <c r="K1529" i="21"/>
  <c r="P1530" i="21"/>
  <c r="L1530" i="21"/>
  <c r="H1531" i="21"/>
  <c r="I1530" i="21"/>
  <c r="J1530" i="21"/>
  <c r="N1530" i="21"/>
  <c r="F1532" i="21"/>
  <c r="D1533" i="21"/>
  <c r="E1532" i="21"/>
  <c r="J1531" i="21"/>
  <c r="N1531" i="21"/>
  <c r="I1531" i="21"/>
  <c r="P1531" i="21"/>
  <c r="H1532" i="21"/>
  <c r="L1531" i="21"/>
  <c r="O1530" i="21"/>
  <c r="K1530" i="21"/>
  <c r="Q1530" i="21"/>
  <c r="M1530" i="21"/>
  <c r="E1533" i="21"/>
  <c r="F1533" i="21"/>
  <c r="D1534" i="21"/>
  <c r="O1531" i="21"/>
  <c r="M1531" i="21"/>
  <c r="Q1531" i="21"/>
  <c r="K1531" i="21"/>
  <c r="H1533" i="21"/>
  <c r="J1532" i="21"/>
  <c r="N1532" i="21"/>
  <c r="I1532" i="21"/>
  <c r="L1532" i="21"/>
  <c r="P1532" i="21"/>
  <c r="E1534" i="21"/>
  <c r="F1534" i="21"/>
  <c r="D1535" i="21"/>
  <c r="N1533" i="21"/>
  <c r="I1533" i="21"/>
  <c r="J1533" i="21"/>
  <c r="H1534" i="21"/>
  <c r="L1533" i="21"/>
  <c r="P1533" i="21"/>
  <c r="K1532" i="21"/>
  <c r="M1532" i="21"/>
  <c r="O1532" i="21"/>
  <c r="Q1532" i="21"/>
  <c r="F1535" i="21"/>
  <c r="E1535" i="21"/>
  <c r="D1536" i="21"/>
  <c r="O1533" i="21"/>
  <c r="K1533" i="21"/>
  <c r="Q1533" i="21"/>
  <c r="M1533" i="21"/>
  <c r="N1534" i="21"/>
  <c r="J1534" i="21"/>
  <c r="P1534" i="21"/>
  <c r="I1534" i="21"/>
  <c r="L1534" i="21"/>
  <c r="H1535" i="21"/>
  <c r="E1536" i="21"/>
  <c r="F1536" i="21"/>
  <c r="D1537" i="21"/>
  <c r="M1534" i="21"/>
  <c r="Q1534" i="21"/>
  <c r="K1534" i="21"/>
  <c r="O1534" i="21"/>
  <c r="I1535" i="21"/>
  <c r="N1535" i="21"/>
  <c r="J1535" i="21"/>
  <c r="P1535" i="21"/>
  <c r="H1536" i="21"/>
  <c r="L1535" i="21"/>
  <c r="D1538" i="21"/>
  <c r="F1537" i="21"/>
  <c r="E1537" i="21"/>
  <c r="M1535" i="21"/>
  <c r="Q1535" i="21"/>
  <c r="K1535" i="21"/>
  <c r="O1535" i="21"/>
  <c r="J1536" i="21"/>
  <c r="I1536" i="21"/>
  <c r="N1536" i="21"/>
  <c r="P1536" i="21"/>
  <c r="L1536" i="21"/>
  <c r="H1537" i="21"/>
  <c r="F1538" i="21"/>
  <c r="E1538" i="21"/>
  <c r="D1539" i="21"/>
  <c r="K1536" i="21"/>
  <c r="M1536" i="21"/>
  <c r="Q1536" i="21"/>
  <c r="O1536" i="21"/>
  <c r="P1537" i="21"/>
  <c r="I1537" i="21"/>
  <c r="L1537" i="21"/>
  <c r="N1537" i="21"/>
  <c r="J1537" i="21"/>
  <c r="H1538" i="21"/>
  <c r="F1539" i="21"/>
  <c r="D1540" i="21"/>
  <c r="E1539" i="21"/>
  <c r="M1537" i="21"/>
  <c r="K1537" i="21"/>
  <c r="Q1537" i="21"/>
  <c r="O1537" i="21"/>
  <c r="L1538" i="21"/>
  <c r="P1538" i="21"/>
  <c r="J1538" i="21"/>
  <c r="H1539" i="21"/>
  <c r="N1538" i="21"/>
  <c r="I1538" i="21"/>
  <c r="E1540" i="21"/>
  <c r="D1541" i="21"/>
  <c r="F1540" i="21"/>
  <c r="J1539" i="21"/>
  <c r="P1539" i="21"/>
  <c r="I1539" i="21"/>
  <c r="H1540" i="21"/>
  <c r="N1539" i="21"/>
  <c r="L1539" i="21"/>
  <c r="K1538" i="21"/>
  <c r="Q1538" i="21"/>
  <c r="M1538" i="21"/>
  <c r="O1538" i="21"/>
  <c r="F1541" i="21"/>
  <c r="D1542" i="21"/>
  <c r="E1541" i="21"/>
  <c r="O1539" i="21"/>
  <c r="M1539" i="21"/>
  <c r="Q1539" i="21"/>
  <c r="K1539" i="21"/>
  <c r="J1540" i="21"/>
  <c r="P1540" i="21"/>
  <c r="I1540" i="21"/>
  <c r="H1541" i="21"/>
  <c r="N1540" i="21"/>
  <c r="L1540" i="21"/>
  <c r="D1543" i="21"/>
  <c r="F1542" i="21"/>
  <c r="E1542" i="21"/>
  <c r="Q1540" i="21"/>
  <c r="O1540" i="21"/>
  <c r="M1540" i="21"/>
  <c r="K1540" i="21"/>
  <c r="L1541" i="21"/>
  <c r="I1541" i="21"/>
  <c r="H1542" i="21"/>
  <c r="P1541" i="21"/>
  <c r="N1541" i="21"/>
  <c r="J1541" i="21"/>
  <c r="F1543" i="21"/>
  <c r="E1543" i="21"/>
  <c r="D1544" i="21"/>
  <c r="Q1541" i="21"/>
  <c r="O1541" i="21"/>
  <c r="M1541" i="21"/>
  <c r="K1541" i="21"/>
  <c r="N1542" i="21"/>
  <c r="J1542" i="21"/>
  <c r="H1543" i="21"/>
  <c r="L1542" i="21"/>
  <c r="I1542" i="21"/>
  <c r="P1542" i="21"/>
  <c r="F1544" i="21"/>
  <c r="D1545" i="21"/>
  <c r="E1544" i="21"/>
  <c r="N1543" i="21"/>
  <c r="L1543" i="21"/>
  <c r="I1543" i="21"/>
  <c r="J1543" i="21"/>
  <c r="H1544" i="21"/>
  <c r="P1543" i="21"/>
  <c r="K1542" i="21"/>
  <c r="M1542" i="21"/>
  <c r="O1542" i="21"/>
  <c r="Q1542" i="21"/>
  <c r="F1545" i="21"/>
  <c r="D1546" i="21"/>
  <c r="E1545" i="21"/>
  <c r="Q1543" i="21"/>
  <c r="M1543" i="21"/>
  <c r="O1543" i="21"/>
  <c r="K1543" i="21"/>
  <c r="I1544" i="21"/>
  <c r="H1545" i="21"/>
  <c r="J1544" i="21"/>
  <c r="L1544" i="21"/>
  <c r="N1544" i="21"/>
  <c r="P1544" i="21"/>
  <c r="D1547" i="21"/>
  <c r="E1546" i="21"/>
  <c r="F1546" i="21"/>
  <c r="Q1544" i="21"/>
  <c r="M1544" i="21"/>
  <c r="K1544" i="21"/>
  <c r="O1544" i="21"/>
  <c r="P1545" i="21"/>
  <c r="H1546" i="21"/>
  <c r="N1545" i="21"/>
  <c r="I1545" i="21"/>
  <c r="L1545" i="21"/>
  <c r="J1545" i="21"/>
  <c r="E1547" i="21"/>
  <c r="D1548" i="21"/>
  <c r="F1547" i="21"/>
  <c r="N1546" i="21"/>
  <c r="L1546" i="21"/>
  <c r="J1546" i="21"/>
  <c r="H1547" i="21"/>
  <c r="P1546" i="21"/>
  <c r="I1546" i="21"/>
  <c r="M1545" i="21"/>
  <c r="O1545" i="21"/>
  <c r="Q1545" i="21"/>
  <c r="K1545" i="21"/>
  <c r="D1549" i="21"/>
  <c r="E1548" i="21"/>
  <c r="F1548" i="21"/>
  <c r="N1547" i="21"/>
  <c r="H1548" i="21"/>
  <c r="L1547" i="21"/>
  <c r="I1547" i="21"/>
  <c r="P1547" i="21"/>
  <c r="J1547" i="21"/>
  <c r="K1546" i="21"/>
  <c r="M1546" i="21"/>
  <c r="Q1546" i="21"/>
  <c r="O1546" i="21"/>
  <c r="F1549" i="21"/>
  <c r="E1549" i="21"/>
  <c r="D1550" i="21"/>
  <c r="J1548" i="21"/>
  <c r="I1548" i="21"/>
  <c r="P1548" i="21"/>
  <c r="N1548" i="21"/>
  <c r="H1549" i="21"/>
  <c r="L1548" i="21"/>
  <c r="K1547" i="21"/>
  <c r="M1547" i="21"/>
  <c r="O1547" i="21"/>
  <c r="Q1547" i="21"/>
  <c r="E1550" i="21"/>
  <c r="D1551" i="21"/>
  <c r="F1550" i="21"/>
  <c r="Q1548" i="21"/>
  <c r="O1548" i="21"/>
  <c r="M1548" i="21"/>
  <c r="K1548" i="21"/>
  <c r="I1549" i="21"/>
  <c r="H1550" i="21"/>
  <c r="J1549" i="21"/>
  <c r="P1549" i="21"/>
  <c r="L1549" i="21"/>
  <c r="N1549" i="21"/>
  <c r="F1551" i="21"/>
  <c r="E1551" i="21"/>
  <c r="D1552" i="21"/>
  <c r="K1549" i="21"/>
  <c r="Q1549" i="21"/>
  <c r="M1549" i="21"/>
  <c r="O1549" i="21"/>
  <c r="I1550" i="21"/>
  <c r="N1550" i="21"/>
  <c r="J1550" i="21"/>
  <c r="H1551" i="21"/>
  <c r="L1550" i="21"/>
  <c r="P1550" i="21"/>
  <c r="E1552" i="21"/>
  <c r="F1552" i="21"/>
  <c r="D1553" i="21"/>
  <c r="O1550" i="21"/>
  <c r="Q1550" i="21"/>
  <c r="K1550" i="21"/>
  <c r="M1550" i="21"/>
  <c r="J1551" i="21"/>
  <c r="N1551" i="21"/>
  <c r="I1551" i="21"/>
  <c r="P1551" i="21"/>
  <c r="L1551" i="21"/>
  <c r="H1552" i="21"/>
  <c r="D1554" i="21"/>
  <c r="E1553" i="21"/>
  <c r="F1553" i="21"/>
  <c r="Q1551" i="21"/>
  <c r="O1551" i="21"/>
  <c r="M1551" i="21"/>
  <c r="K1551" i="21"/>
  <c r="P1552" i="21"/>
  <c r="J1552" i="21"/>
  <c r="I1552" i="21"/>
  <c r="H1553" i="21"/>
  <c r="N1552" i="21"/>
  <c r="L1552" i="21"/>
  <c r="F1554" i="21"/>
  <c r="E1554" i="21"/>
  <c r="D1555" i="21"/>
  <c r="Q1552" i="21"/>
  <c r="M1552" i="21"/>
  <c r="K1552" i="21"/>
  <c r="O1552" i="21"/>
  <c r="H1554" i="21"/>
  <c r="I1553" i="21"/>
  <c r="J1553" i="21"/>
  <c r="P1553" i="21"/>
  <c r="L1553" i="21"/>
  <c r="N1553" i="21"/>
  <c r="E1555" i="21"/>
  <c r="F1555" i="21"/>
  <c r="D1556" i="21"/>
  <c r="N1554" i="21"/>
  <c r="J1554" i="21"/>
  <c r="H1555" i="21"/>
  <c r="P1554" i="21"/>
  <c r="L1554" i="21"/>
  <c r="I1554" i="21"/>
  <c r="K1553" i="21"/>
  <c r="O1553" i="21"/>
  <c r="Q1553" i="21"/>
  <c r="M1553" i="21"/>
  <c r="F1556" i="21"/>
  <c r="E1556" i="21"/>
  <c r="D1557" i="21"/>
  <c r="L1555" i="21"/>
  <c r="J1555" i="21"/>
  <c r="N1555" i="21"/>
  <c r="I1555" i="21"/>
  <c r="H1556" i="21"/>
  <c r="P1555" i="21"/>
  <c r="Q1554" i="21"/>
  <c r="K1554" i="21"/>
  <c r="M1554" i="21"/>
  <c r="O1554" i="21"/>
  <c r="D1558" i="21"/>
  <c r="E1557" i="21"/>
  <c r="F1557" i="21"/>
  <c r="K1555" i="21"/>
  <c r="Q1555" i="21"/>
  <c r="O1555" i="21"/>
  <c r="M1555" i="21"/>
  <c r="L1556" i="21"/>
  <c r="I1556" i="21"/>
  <c r="H1557" i="21"/>
  <c r="P1556" i="21"/>
  <c r="J1556" i="21"/>
  <c r="N1556" i="21"/>
  <c r="E1558" i="21"/>
  <c r="F1558" i="21"/>
  <c r="D1559" i="21"/>
  <c r="K1556" i="21"/>
  <c r="Q1556" i="21"/>
  <c r="M1556" i="21"/>
  <c r="O1556" i="21"/>
  <c r="I1557" i="21"/>
  <c r="H1558" i="21"/>
  <c r="J1557" i="21"/>
  <c r="L1557" i="21"/>
  <c r="N1557" i="21"/>
  <c r="P1557" i="21"/>
  <c r="E1559" i="21"/>
  <c r="D1560" i="21"/>
  <c r="F1559" i="21"/>
  <c r="M1557" i="21"/>
  <c r="O1557" i="21"/>
  <c r="K1557" i="21"/>
  <c r="Q1557" i="21"/>
  <c r="N1558" i="21"/>
  <c r="J1558" i="21"/>
  <c r="H1559" i="21"/>
  <c r="L1558" i="21"/>
  <c r="I1558" i="21"/>
  <c r="P1558" i="21"/>
  <c r="D1561" i="21"/>
  <c r="F1560" i="21"/>
  <c r="E1560" i="21"/>
  <c r="H1560" i="21"/>
  <c r="J1559" i="21"/>
  <c r="P1559" i="21"/>
  <c r="N1559" i="21"/>
  <c r="L1559" i="21"/>
  <c r="I1559" i="21"/>
  <c r="O1558" i="21"/>
  <c r="K1558" i="21"/>
  <c r="Q1558" i="21"/>
  <c r="M1558" i="21"/>
  <c r="F1561" i="21"/>
  <c r="D1562" i="21"/>
  <c r="E1561" i="21"/>
  <c r="P1560" i="21"/>
  <c r="J1560" i="21"/>
  <c r="N1560" i="21"/>
  <c r="H1561" i="21"/>
  <c r="I1560" i="21"/>
  <c r="L1560" i="21"/>
  <c r="Q1559" i="21"/>
  <c r="K1559" i="21"/>
  <c r="O1559" i="21"/>
  <c r="M1559" i="21"/>
  <c r="F1562" i="21"/>
  <c r="D1563" i="21"/>
  <c r="E1562" i="21"/>
  <c r="H1562" i="21"/>
  <c r="J1561" i="21"/>
  <c r="L1561" i="21"/>
  <c r="N1561" i="21"/>
  <c r="I1561" i="21"/>
  <c r="P1561" i="21"/>
  <c r="O1560" i="21"/>
  <c r="Q1560" i="21"/>
  <c r="M1560" i="21"/>
  <c r="K1560" i="21"/>
  <c r="F1563" i="21"/>
  <c r="E1563" i="21"/>
  <c r="D1564" i="21"/>
  <c r="L1562" i="21"/>
  <c r="P1562" i="21"/>
  <c r="J1562" i="21"/>
  <c r="I1562" i="21"/>
  <c r="H1563" i="21"/>
  <c r="N1562" i="21"/>
  <c r="O1561" i="21"/>
  <c r="M1561" i="21"/>
  <c r="Q1561" i="21"/>
  <c r="K1561" i="21"/>
  <c r="D1565" i="21"/>
  <c r="F1564" i="21"/>
  <c r="E1564" i="21"/>
  <c r="Q1562" i="21"/>
  <c r="M1562" i="21"/>
  <c r="O1562" i="21"/>
  <c r="K1562" i="21"/>
  <c r="N1563" i="21"/>
  <c r="L1563" i="21"/>
  <c r="J1563" i="21"/>
  <c r="H1564" i="21"/>
  <c r="P1563" i="21"/>
  <c r="I1563" i="21"/>
  <c r="F1565" i="21"/>
  <c r="E1565" i="21"/>
  <c r="D1566" i="21"/>
  <c r="J1564" i="21"/>
  <c r="N1564" i="21"/>
  <c r="P1564" i="21"/>
  <c r="H1565" i="21"/>
  <c r="L1564" i="21"/>
  <c r="I1564" i="21"/>
  <c r="M1563" i="21"/>
  <c r="Q1563" i="21"/>
  <c r="O1563" i="21"/>
  <c r="K1563" i="21"/>
  <c r="F1566" i="21"/>
  <c r="D1567" i="21"/>
  <c r="E1566" i="21"/>
  <c r="H1566" i="21"/>
  <c r="I1565" i="21"/>
  <c r="N1565" i="21"/>
  <c r="P1565" i="21"/>
  <c r="L1565" i="21"/>
  <c r="J1565" i="21"/>
  <c r="O1564" i="21"/>
  <c r="Q1564" i="21"/>
  <c r="M1564" i="21"/>
  <c r="K1564" i="21"/>
  <c r="F1567" i="21"/>
  <c r="E1567" i="21"/>
  <c r="D1568" i="21"/>
  <c r="H1567" i="21"/>
  <c r="P1566" i="21"/>
  <c r="J1566" i="21"/>
  <c r="L1566" i="21"/>
  <c r="N1566" i="21"/>
  <c r="I1566" i="21"/>
  <c r="O1565" i="21"/>
  <c r="Q1565" i="21"/>
  <c r="M1565" i="21"/>
  <c r="K1565" i="21"/>
  <c r="E1568" i="21"/>
  <c r="D1569" i="21"/>
  <c r="F1568" i="21"/>
  <c r="P1567" i="21"/>
  <c r="N1567" i="21"/>
  <c r="I1567" i="21"/>
  <c r="H1568" i="21"/>
  <c r="L1567" i="21"/>
  <c r="J1567" i="21"/>
  <c r="O1566" i="21"/>
  <c r="Q1566" i="21"/>
  <c r="K1566" i="21"/>
  <c r="M1566" i="21"/>
  <c r="E1569" i="21"/>
  <c r="D1570" i="21"/>
  <c r="F1569" i="21"/>
  <c r="Q1567" i="21"/>
  <c r="K1567" i="21"/>
  <c r="M1567" i="21"/>
  <c r="O1567" i="21"/>
  <c r="N1568" i="21"/>
  <c r="P1568" i="21"/>
  <c r="H1569" i="21"/>
  <c r="L1568" i="21"/>
  <c r="I1568" i="21"/>
  <c r="J1568" i="21"/>
  <c r="F1570" i="21"/>
  <c r="D1571" i="21"/>
  <c r="E1570" i="21"/>
  <c r="P1569" i="21"/>
  <c r="L1569" i="21"/>
  <c r="H1570" i="21"/>
  <c r="J1569" i="21"/>
  <c r="I1569" i="21"/>
  <c r="N1569" i="21"/>
  <c r="M1568" i="21"/>
  <c r="K1568" i="21"/>
  <c r="O1568" i="21"/>
  <c r="Q1568" i="21"/>
  <c r="E1571" i="21"/>
  <c r="F1571" i="21"/>
  <c r="D1572" i="21"/>
  <c r="I1570" i="21"/>
  <c r="H1571" i="21"/>
  <c r="J1570" i="21"/>
  <c r="P1570" i="21"/>
  <c r="L1570" i="21"/>
  <c r="N1570" i="21"/>
  <c r="O1569" i="21"/>
  <c r="Q1569" i="21"/>
  <c r="K1569" i="21"/>
  <c r="M1569" i="21"/>
  <c r="F1572" i="21"/>
  <c r="E1572" i="21"/>
  <c r="D1573" i="21"/>
  <c r="K1570" i="21"/>
  <c r="M1570" i="21"/>
  <c r="O1570" i="21"/>
  <c r="Q1570" i="21"/>
  <c r="P1571" i="21"/>
  <c r="I1571" i="21"/>
  <c r="N1571" i="21"/>
  <c r="J1571" i="21"/>
  <c r="L1571" i="21"/>
  <c r="H1572" i="21"/>
  <c r="E1573" i="21"/>
  <c r="F1573" i="21"/>
  <c r="D1574" i="21"/>
  <c r="O1571" i="21"/>
  <c r="K1571" i="21"/>
  <c r="Q1571" i="21"/>
  <c r="M1571" i="21"/>
  <c r="I1572" i="21"/>
  <c r="N1572" i="21"/>
  <c r="H1573" i="21"/>
  <c r="P1572" i="21"/>
  <c r="J1572" i="21"/>
  <c r="L1572" i="21"/>
  <c r="E1574" i="21"/>
  <c r="F1574" i="21"/>
  <c r="D1575" i="21"/>
  <c r="K1572" i="21"/>
  <c r="Q1572" i="21"/>
  <c r="M1572" i="21"/>
  <c r="O1572" i="21"/>
  <c r="P1573" i="21"/>
  <c r="J1573" i="21"/>
  <c r="L1573" i="21"/>
  <c r="I1573" i="21"/>
  <c r="N1573" i="21"/>
  <c r="H1574" i="21"/>
  <c r="F1575" i="21"/>
  <c r="E1575" i="21"/>
  <c r="D1576" i="21"/>
  <c r="K1573" i="21"/>
  <c r="O1573" i="21"/>
  <c r="M1573" i="21"/>
  <c r="Q1573" i="21"/>
  <c r="L1574" i="21"/>
  <c r="J1574" i="21"/>
  <c r="N1574" i="21"/>
  <c r="P1574" i="21"/>
  <c r="H1575" i="21"/>
  <c r="I1574" i="21"/>
  <c r="D1577" i="21"/>
  <c r="E1576" i="21"/>
  <c r="F1576" i="21"/>
  <c r="N1575" i="21"/>
  <c r="H1576" i="21"/>
  <c r="J1575" i="21"/>
  <c r="L1575" i="21"/>
  <c r="P1575" i="21"/>
  <c r="I1575" i="21"/>
  <c r="Q1574" i="21"/>
  <c r="O1574" i="21"/>
  <c r="M1574" i="21"/>
  <c r="K1574" i="21"/>
  <c r="E1577" i="21"/>
  <c r="D1578" i="21"/>
  <c r="F1577" i="21"/>
  <c r="L1576" i="21"/>
  <c r="N1576" i="21"/>
  <c r="I1576" i="21"/>
  <c r="P1576" i="21"/>
  <c r="H1577" i="21"/>
  <c r="J1576" i="21"/>
  <c r="M1575" i="21"/>
  <c r="Q1575" i="21"/>
  <c r="K1575" i="21"/>
  <c r="O1575" i="21"/>
  <c r="D1579" i="21"/>
  <c r="E1578" i="21"/>
  <c r="F1578" i="21"/>
  <c r="M1576" i="21"/>
  <c r="O1576" i="21"/>
  <c r="K1576" i="21"/>
  <c r="Q1576" i="21"/>
  <c r="J1577" i="21"/>
  <c r="N1577" i="21"/>
  <c r="P1577" i="21"/>
  <c r="L1577" i="21"/>
  <c r="I1577" i="21"/>
  <c r="H1578" i="21"/>
  <c r="F1579" i="21"/>
  <c r="D1580" i="21"/>
  <c r="E1579" i="21"/>
  <c r="O1577" i="21"/>
  <c r="K1577" i="21"/>
  <c r="Q1577" i="21"/>
  <c r="M1577" i="21"/>
  <c r="L1578" i="21"/>
  <c r="P1578" i="21"/>
  <c r="I1578" i="21"/>
  <c r="J1578" i="21"/>
  <c r="N1578" i="21"/>
  <c r="H1579" i="21"/>
  <c r="D1581" i="21"/>
  <c r="E1580" i="21"/>
  <c r="F1580" i="21"/>
  <c r="Q1578" i="21"/>
  <c r="K1578" i="21"/>
  <c r="O1578" i="21"/>
  <c r="M1578" i="21"/>
  <c r="N1579" i="21"/>
  <c r="L1579" i="21"/>
  <c r="H1580" i="21"/>
  <c r="I1579" i="21"/>
  <c r="P1579" i="21"/>
  <c r="J1579" i="21"/>
  <c r="D1582" i="21"/>
  <c r="F1581" i="21"/>
  <c r="E1581" i="21"/>
  <c r="H1581" i="21"/>
  <c r="J1580" i="21"/>
  <c r="I1580" i="21"/>
  <c r="N1580" i="21"/>
  <c r="L1580" i="21"/>
  <c r="P1580" i="21"/>
  <c r="K1579" i="21"/>
  <c r="O1579" i="21"/>
  <c r="M1579" i="21"/>
  <c r="Q1579" i="21"/>
  <c r="D1583" i="21"/>
  <c r="E1582" i="21"/>
  <c r="F1582" i="21"/>
  <c r="P1581" i="21"/>
  <c r="L1581" i="21"/>
  <c r="I1581" i="21"/>
  <c r="J1581" i="21"/>
  <c r="N1581" i="21"/>
  <c r="H1582" i="21"/>
  <c r="M1580" i="21"/>
  <c r="Q1580" i="21"/>
  <c r="K1580" i="21"/>
  <c r="O1580" i="21"/>
  <c r="D1584" i="21"/>
  <c r="F1583" i="21"/>
  <c r="E1583" i="21"/>
  <c r="O1581" i="21"/>
  <c r="K1581" i="21"/>
  <c r="Q1581" i="21"/>
  <c r="M1581" i="21"/>
  <c r="P1582" i="21"/>
  <c r="L1582" i="21"/>
  <c r="N1582" i="21"/>
  <c r="H1583" i="21"/>
  <c r="I1582" i="21"/>
  <c r="J1582" i="21"/>
  <c r="D1585" i="21"/>
  <c r="E1584" i="21"/>
  <c r="F1584" i="21"/>
  <c r="P1583" i="21"/>
  <c r="L1583" i="21"/>
  <c r="N1583" i="21"/>
  <c r="I1583" i="21"/>
  <c r="H1584" i="21"/>
  <c r="J1583" i="21"/>
  <c r="M1582" i="21"/>
  <c r="Q1582" i="21"/>
  <c r="K1582" i="21"/>
  <c r="O1582" i="21"/>
  <c r="D1586" i="21"/>
  <c r="F1585" i="21"/>
  <c r="E1585" i="21"/>
  <c r="K1583" i="21"/>
  <c r="Q1583" i="21"/>
  <c r="M1583" i="21"/>
  <c r="O1583" i="21"/>
  <c r="I1584" i="21"/>
  <c r="J1584" i="21"/>
  <c r="P1584" i="21"/>
  <c r="H1585" i="21"/>
  <c r="L1584" i="21"/>
  <c r="N1584" i="21"/>
  <c r="E1586" i="21"/>
  <c r="D1587" i="21"/>
  <c r="F1586" i="21"/>
  <c r="Q1584" i="21"/>
  <c r="K1584" i="21"/>
  <c r="O1584" i="21"/>
  <c r="M1584" i="21"/>
  <c r="L1585" i="21"/>
  <c r="J1585" i="21"/>
  <c r="H1586" i="21"/>
  <c r="P1585" i="21"/>
  <c r="N1585" i="21"/>
  <c r="I1585" i="21"/>
  <c r="E1587" i="21"/>
  <c r="D1588" i="21"/>
  <c r="F1587" i="21"/>
  <c r="P1586" i="21"/>
  <c r="I1586" i="21"/>
  <c r="J1586" i="21"/>
  <c r="L1586" i="21"/>
  <c r="N1586" i="21"/>
  <c r="H1587" i="21"/>
  <c r="O1585" i="21"/>
  <c r="K1585" i="21"/>
  <c r="Q1585" i="21"/>
  <c r="M1585" i="21"/>
  <c r="F1588" i="21"/>
  <c r="D1589" i="21"/>
  <c r="E1588" i="21"/>
  <c r="O1586" i="21"/>
  <c r="K1586" i="21"/>
  <c r="M1586" i="21"/>
  <c r="Q1586" i="21"/>
  <c r="H1588" i="21"/>
  <c r="N1587" i="21"/>
  <c r="I1587" i="21"/>
  <c r="L1587" i="21"/>
  <c r="P1587" i="21"/>
  <c r="J1587" i="21"/>
  <c r="F1589" i="21"/>
  <c r="E1589" i="21"/>
  <c r="D1590" i="21"/>
  <c r="L1588" i="21"/>
  <c r="H1589" i="21"/>
  <c r="N1588" i="21"/>
  <c r="J1588" i="21"/>
  <c r="P1588" i="21"/>
  <c r="I1588" i="21"/>
  <c r="M1587" i="21"/>
  <c r="Q1587" i="21"/>
  <c r="O1587" i="21"/>
  <c r="K1587" i="21"/>
  <c r="F1590" i="21"/>
  <c r="E1590" i="21"/>
  <c r="D1591" i="21"/>
  <c r="N1589" i="21"/>
  <c r="H1590" i="21"/>
  <c r="I1589" i="21"/>
  <c r="P1589" i="21"/>
  <c r="J1589" i="21"/>
  <c r="L1589" i="21"/>
  <c r="K1588" i="21"/>
  <c r="Q1588" i="21"/>
  <c r="M1588" i="21"/>
  <c r="O1588" i="21"/>
  <c r="F1591" i="21"/>
  <c r="E1591" i="21"/>
  <c r="D1592" i="21"/>
  <c r="I1590" i="21"/>
  <c r="L1590" i="21"/>
  <c r="N1590" i="21"/>
  <c r="J1590" i="21"/>
  <c r="P1590" i="21"/>
  <c r="H1591" i="21"/>
  <c r="Q1589" i="21"/>
  <c r="K1589" i="21"/>
  <c r="O1589" i="21"/>
  <c r="M1589" i="21"/>
  <c r="D1593" i="21"/>
  <c r="F1592" i="21"/>
  <c r="E1592" i="21"/>
  <c r="M1590" i="21"/>
  <c r="O1590" i="21"/>
  <c r="K1590" i="21"/>
  <c r="Q1590" i="21"/>
  <c r="I1591" i="21"/>
  <c r="H1592" i="21"/>
  <c r="J1591" i="21"/>
  <c r="P1591" i="21"/>
  <c r="N1591" i="21"/>
  <c r="L1591" i="21"/>
  <c r="E1593" i="21"/>
  <c r="D1594" i="21"/>
  <c r="F1593" i="21"/>
  <c r="O1591" i="21"/>
  <c r="K1591" i="21"/>
  <c r="Q1591" i="21"/>
  <c r="M1591" i="21"/>
  <c r="L1592" i="21"/>
  <c r="H1593" i="21"/>
  <c r="J1592" i="21"/>
  <c r="P1592" i="21"/>
  <c r="I1592" i="21"/>
  <c r="N1592" i="21"/>
  <c r="F1594" i="21"/>
  <c r="D1595" i="21"/>
  <c r="E1594" i="21"/>
  <c r="L1593" i="21"/>
  <c r="P1593" i="21"/>
  <c r="J1593" i="21"/>
  <c r="I1593" i="21"/>
  <c r="N1593" i="21"/>
  <c r="H1594" i="21"/>
  <c r="Q1592" i="21"/>
  <c r="K1592" i="21"/>
  <c r="O1592" i="21"/>
  <c r="M1592" i="21"/>
  <c r="F1595" i="21"/>
  <c r="E1595" i="21"/>
  <c r="D1596" i="21"/>
  <c r="M1593" i="21"/>
  <c r="O1593" i="21"/>
  <c r="Q1593" i="21"/>
  <c r="K1593" i="21"/>
  <c r="P1594" i="21"/>
  <c r="J1594" i="21"/>
  <c r="I1594" i="21"/>
  <c r="H1595" i="21"/>
  <c r="L1594" i="21"/>
  <c r="N1594" i="21"/>
  <c r="D1597" i="21"/>
  <c r="E1596" i="21"/>
  <c r="F1596" i="21"/>
  <c r="O1594" i="21"/>
  <c r="M1594" i="21"/>
  <c r="K1594" i="21"/>
  <c r="Q1594" i="21"/>
  <c r="I1595" i="21"/>
  <c r="P1595" i="21"/>
  <c r="L1595" i="21"/>
  <c r="J1595" i="21"/>
  <c r="N1595" i="21"/>
  <c r="H1596" i="21"/>
  <c r="F1597" i="21"/>
  <c r="E1597" i="21"/>
  <c r="D1598" i="21"/>
  <c r="K1595" i="21"/>
  <c r="M1595" i="21"/>
  <c r="Q1595" i="21"/>
  <c r="O1595" i="21"/>
  <c r="N1596" i="21"/>
  <c r="L1596" i="21"/>
  <c r="H1597" i="21"/>
  <c r="I1596" i="21"/>
  <c r="J1596" i="21"/>
  <c r="P1596" i="21"/>
  <c r="E1598" i="21"/>
  <c r="F1598" i="21"/>
  <c r="D1599" i="21"/>
  <c r="I1597" i="21"/>
  <c r="P1597" i="21"/>
  <c r="N1597" i="21"/>
  <c r="L1597" i="21"/>
  <c r="J1597" i="21"/>
  <c r="H1598" i="21"/>
  <c r="Q1596" i="21"/>
  <c r="M1596" i="21"/>
  <c r="K1596" i="21"/>
  <c r="O1596" i="21"/>
  <c r="D1600" i="21"/>
  <c r="F1599" i="21"/>
  <c r="E1599" i="21"/>
  <c r="M1597" i="21"/>
  <c r="K1597" i="21"/>
  <c r="O1597" i="21"/>
  <c r="Q1597" i="21"/>
  <c r="J1598" i="21"/>
  <c r="I1598" i="21"/>
  <c r="N1598" i="21"/>
  <c r="P1598" i="21"/>
  <c r="H1599" i="21"/>
  <c r="L1598" i="21"/>
  <c r="D1601" i="21"/>
  <c r="F1600" i="21"/>
  <c r="E1600" i="21"/>
  <c r="O1598" i="21"/>
  <c r="K1598" i="21"/>
  <c r="Q1598" i="21"/>
  <c r="M1598" i="21"/>
  <c r="J1599" i="21"/>
  <c r="I1599" i="21"/>
  <c r="P1599" i="21"/>
  <c r="H1600" i="21"/>
  <c r="N1599" i="21"/>
  <c r="L1599" i="21"/>
  <c r="E1601" i="21"/>
  <c r="F1601" i="21"/>
  <c r="D1602" i="21"/>
  <c r="Q1599" i="21"/>
  <c r="M1599" i="21"/>
  <c r="O1599" i="21"/>
  <c r="K1599" i="21"/>
  <c r="L1600" i="21"/>
  <c r="I1600" i="21"/>
  <c r="H1601" i="21"/>
  <c r="J1600" i="21"/>
  <c r="N1600" i="21"/>
  <c r="P1600" i="21"/>
  <c r="E1602" i="21"/>
  <c r="D1603" i="21"/>
  <c r="F1602" i="21"/>
  <c r="O1600" i="21"/>
  <c r="K1600" i="21"/>
  <c r="M1600" i="21"/>
  <c r="Q1600" i="21"/>
  <c r="H1602" i="21"/>
  <c r="I1601" i="21"/>
  <c r="P1601" i="21"/>
  <c r="N1601" i="21"/>
  <c r="L1601" i="21"/>
  <c r="J1601" i="21"/>
  <c r="E1603" i="21"/>
  <c r="F1603" i="21"/>
  <c r="D1604" i="21"/>
  <c r="P1602" i="21"/>
  <c r="J1602" i="21"/>
  <c r="H1603" i="21"/>
  <c r="I1602" i="21"/>
  <c r="L1602" i="21"/>
  <c r="N1602" i="21"/>
  <c r="O1601" i="21"/>
  <c r="M1601" i="21"/>
  <c r="K1601" i="21"/>
  <c r="Q1601" i="21"/>
  <c r="F1604" i="21"/>
  <c r="E1604" i="21"/>
  <c r="D1605" i="21"/>
  <c r="J1603" i="21"/>
  <c r="P1603" i="21"/>
  <c r="I1603" i="21"/>
  <c r="N1603" i="21"/>
  <c r="L1603" i="21"/>
  <c r="H1604" i="21"/>
  <c r="K1602" i="21"/>
  <c r="M1602" i="21"/>
  <c r="O1602" i="21"/>
  <c r="Q1602" i="21"/>
  <c r="F1605" i="21"/>
  <c r="E1605" i="21"/>
  <c r="D1606" i="21"/>
  <c r="M1603" i="21"/>
  <c r="O1603" i="21"/>
  <c r="Q1603" i="21"/>
  <c r="K1603" i="21"/>
  <c r="I1604" i="21"/>
  <c r="N1604" i="21"/>
  <c r="J1604" i="21"/>
  <c r="H1605" i="21"/>
  <c r="P1604" i="21"/>
  <c r="L1604" i="21"/>
  <c r="E1606" i="21"/>
  <c r="F1606" i="21"/>
  <c r="D1607" i="21"/>
  <c r="M1604" i="21"/>
  <c r="O1604" i="21"/>
  <c r="Q1604" i="21"/>
  <c r="K1604" i="21"/>
  <c r="L1605" i="21"/>
  <c r="P1605" i="21"/>
  <c r="J1605" i="21"/>
  <c r="I1605" i="21"/>
  <c r="H1606" i="21"/>
  <c r="N1605" i="21"/>
  <c r="D1608" i="21"/>
  <c r="E1607" i="21"/>
  <c r="F1607" i="21"/>
  <c r="M1605" i="21"/>
  <c r="K1605" i="21"/>
  <c r="O1605" i="21"/>
  <c r="Q1605" i="21"/>
  <c r="I1606" i="21"/>
  <c r="N1606" i="21"/>
  <c r="J1606" i="21"/>
  <c r="H1607" i="21"/>
  <c r="L1606" i="21"/>
  <c r="P1606" i="21"/>
  <c r="E1608" i="21"/>
  <c r="D1609" i="21"/>
  <c r="F1608" i="21"/>
  <c r="O1606" i="21"/>
  <c r="Q1606" i="21"/>
  <c r="K1606" i="21"/>
  <c r="M1606" i="21"/>
  <c r="N1607" i="21"/>
  <c r="J1607" i="21"/>
  <c r="P1607" i="21"/>
  <c r="L1607" i="21"/>
  <c r="H1608" i="21"/>
  <c r="I1607" i="21"/>
  <c r="E1609" i="21"/>
  <c r="F1609" i="21"/>
  <c r="D1610" i="21"/>
  <c r="H1609" i="21"/>
  <c r="J1608" i="21"/>
  <c r="I1608" i="21"/>
  <c r="P1608" i="21"/>
  <c r="L1608" i="21"/>
  <c r="N1608" i="21"/>
  <c r="M1607" i="21"/>
  <c r="K1607" i="21"/>
  <c r="Q1607" i="21"/>
  <c r="O1607" i="21"/>
  <c r="D1611" i="21"/>
  <c r="F1610" i="21"/>
  <c r="E1610" i="21"/>
  <c r="I1609" i="21"/>
  <c r="H1610" i="21"/>
  <c r="L1609" i="21"/>
  <c r="P1609" i="21"/>
  <c r="J1609" i="21"/>
  <c r="N1609" i="21"/>
  <c r="Q1608" i="21"/>
  <c r="M1608" i="21"/>
  <c r="O1608" i="21"/>
  <c r="K1608" i="21"/>
  <c r="E1611" i="21"/>
  <c r="D1612" i="21"/>
  <c r="F1611" i="21"/>
  <c r="O1609" i="21"/>
  <c r="Q1609" i="21"/>
  <c r="K1609" i="21"/>
  <c r="M1609" i="21"/>
  <c r="H1611" i="21"/>
  <c r="N1610" i="21"/>
  <c r="J1610" i="21"/>
  <c r="P1610" i="21"/>
  <c r="L1610" i="21"/>
  <c r="I1610" i="21"/>
  <c r="E1612" i="21"/>
  <c r="D1613" i="21"/>
  <c r="F1612" i="21"/>
  <c r="H1612" i="21"/>
  <c r="J1611" i="21"/>
  <c r="N1611" i="21"/>
  <c r="L1611" i="21"/>
  <c r="P1611" i="21"/>
  <c r="I1611" i="21"/>
  <c r="M1610" i="21"/>
  <c r="K1610" i="21"/>
  <c r="O1610" i="21"/>
  <c r="Q1610" i="21"/>
  <c r="F1613" i="21"/>
  <c r="E1613" i="21"/>
  <c r="D1614" i="21"/>
  <c r="J1612" i="21"/>
  <c r="P1612" i="21"/>
  <c r="I1612" i="21"/>
  <c r="H1613" i="21"/>
  <c r="N1612" i="21"/>
  <c r="L1612" i="21"/>
  <c r="M1611" i="21"/>
  <c r="O1611" i="21"/>
  <c r="Q1611" i="21"/>
  <c r="K1611" i="21"/>
  <c r="F1614" i="21"/>
  <c r="D1615" i="21"/>
  <c r="E1614" i="21"/>
  <c r="O1612" i="21"/>
  <c r="M1612" i="21"/>
  <c r="K1612" i="21"/>
  <c r="Q1612" i="21"/>
  <c r="J1613" i="21"/>
  <c r="P1613" i="21"/>
  <c r="I1613" i="21"/>
  <c r="N1613" i="21"/>
  <c r="L1613" i="21"/>
  <c r="H1614" i="21"/>
  <c r="D1616" i="21"/>
  <c r="F1615" i="21"/>
  <c r="E1615" i="21"/>
  <c r="Q1613" i="21"/>
  <c r="M1613" i="21"/>
  <c r="O1613" i="21"/>
  <c r="K1613" i="21"/>
  <c r="N1614" i="21"/>
  <c r="P1614" i="21"/>
  <c r="I1614" i="21"/>
  <c r="J1614" i="21"/>
  <c r="H1615" i="21"/>
  <c r="L1614" i="21"/>
  <c r="E1616" i="21"/>
  <c r="D1617" i="21"/>
  <c r="F1616" i="21"/>
  <c r="Q1614" i="21"/>
  <c r="K1614" i="21"/>
  <c r="O1614" i="21"/>
  <c r="M1614" i="21"/>
  <c r="L1615" i="21"/>
  <c r="N1615" i="21"/>
  <c r="P1615" i="21"/>
  <c r="I1615" i="21"/>
  <c r="H1616" i="21"/>
  <c r="J1615" i="21"/>
  <c r="D1618" i="21"/>
  <c r="E1617" i="21"/>
  <c r="F1617" i="21"/>
  <c r="M1615" i="21"/>
  <c r="Q1615" i="21"/>
  <c r="O1615" i="21"/>
  <c r="K1615" i="21"/>
  <c r="L1616" i="21"/>
  <c r="I1616" i="21"/>
  <c r="P1616" i="21"/>
  <c r="H1617" i="21"/>
  <c r="N1616" i="21"/>
  <c r="J1616" i="21"/>
  <c r="D1619" i="21"/>
  <c r="E1618" i="21"/>
  <c r="F1618" i="21"/>
  <c r="O1616" i="21"/>
  <c r="Q1616" i="21"/>
  <c r="K1616" i="21"/>
  <c r="M1616" i="21"/>
  <c r="H1618" i="21"/>
  <c r="J1617" i="21"/>
  <c r="L1617" i="21"/>
  <c r="I1617" i="21"/>
  <c r="P1617" i="21"/>
  <c r="N1617" i="21"/>
  <c r="D1620" i="21"/>
  <c r="E1619" i="21"/>
  <c r="F1619" i="21"/>
  <c r="P1618" i="21"/>
  <c r="L1618" i="21"/>
  <c r="I1618" i="21"/>
  <c r="H1619" i="21"/>
  <c r="N1618" i="21"/>
  <c r="J1618" i="21"/>
  <c r="M1617" i="21"/>
  <c r="O1617" i="21"/>
  <c r="Q1617" i="21"/>
  <c r="K1617" i="21"/>
  <c r="F1620" i="21"/>
  <c r="E1620" i="21"/>
  <c r="D1621" i="21"/>
  <c r="K1618" i="21"/>
  <c r="Q1618" i="21"/>
  <c r="M1618" i="21"/>
  <c r="O1618" i="21"/>
  <c r="H1620" i="21"/>
  <c r="J1619" i="21"/>
  <c r="P1619" i="21"/>
  <c r="N1619" i="21"/>
  <c r="I1619" i="21"/>
  <c r="L1619" i="21"/>
  <c r="D1622" i="21"/>
  <c r="F1621" i="21"/>
  <c r="E1621" i="21"/>
  <c r="H1621" i="21"/>
  <c r="N1620" i="21"/>
  <c r="J1620" i="21"/>
  <c r="I1620" i="21"/>
  <c r="P1620" i="21"/>
  <c r="L1620" i="21"/>
  <c r="M1619" i="21"/>
  <c r="K1619" i="21"/>
  <c r="Q1619" i="21"/>
  <c r="O1619" i="21"/>
  <c r="D1623" i="21"/>
  <c r="E1622" i="21"/>
  <c r="F1622" i="21"/>
  <c r="N1621" i="21"/>
  <c r="H1622" i="21"/>
  <c r="I1621" i="21"/>
  <c r="P1621" i="21"/>
  <c r="L1621" i="21"/>
  <c r="J1621" i="21"/>
  <c r="O1620" i="21"/>
  <c r="Q1620" i="21"/>
  <c r="K1620" i="21"/>
  <c r="M1620" i="21"/>
  <c r="E1623" i="21"/>
  <c r="D1624" i="21"/>
  <c r="F1623" i="21"/>
  <c r="L1622" i="21"/>
  <c r="H1623" i="21"/>
  <c r="P1622" i="21"/>
  <c r="J1622" i="21"/>
  <c r="I1622" i="21"/>
  <c r="N1622" i="21"/>
  <c r="K1621" i="21"/>
  <c r="O1621" i="21"/>
  <c r="Q1621" i="21"/>
  <c r="M1621" i="21"/>
  <c r="F1624" i="21"/>
  <c r="D1625" i="21"/>
  <c r="E1624" i="21"/>
  <c r="J1623" i="21"/>
  <c r="P1623" i="21"/>
  <c r="I1623" i="21"/>
  <c r="N1623" i="21"/>
  <c r="H1624" i="21"/>
  <c r="L1623" i="21"/>
  <c r="Q1622" i="21"/>
  <c r="M1622" i="21"/>
  <c r="K1622" i="21"/>
  <c r="O1622" i="21"/>
  <c r="E1625" i="21"/>
  <c r="F1625" i="21"/>
  <c r="D1626" i="21"/>
  <c r="K1623" i="21"/>
  <c r="Q1623" i="21"/>
  <c r="M1623" i="21"/>
  <c r="O1623" i="21"/>
  <c r="J1624" i="21"/>
  <c r="P1624" i="21"/>
  <c r="H1625" i="21"/>
  <c r="N1624" i="21"/>
  <c r="I1624" i="21"/>
  <c r="L1624" i="21"/>
  <c r="F1626" i="21"/>
  <c r="E1626" i="21"/>
  <c r="D1627" i="21"/>
  <c r="H1626" i="21"/>
  <c r="I1625" i="21"/>
  <c r="P1625" i="21"/>
  <c r="N1625" i="21"/>
  <c r="J1625" i="21"/>
  <c r="L1625" i="21"/>
  <c r="Q1624" i="21"/>
  <c r="M1624" i="21"/>
  <c r="K1624" i="21"/>
  <c r="O1624" i="21"/>
  <c r="E1627" i="21"/>
  <c r="F1627" i="21"/>
  <c r="D1628" i="21"/>
  <c r="I1626" i="21"/>
  <c r="H1627" i="21"/>
  <c r="L1626" i="21"/>
  <c r="N1626" i="21"/>
  <c r="P1626" i="21"/>
  <c r="J1626" i="21"/>
  <c r="Q1625" i="21"/>
  <c r="K1625" i="21"/>
  <c r="O1625" i="21"/>
  <c r="M1625" i="21"/>
  <c r="D1629" i="21"/>
  <c r="F1628" i="21"/>
  <c r="E1628" i="21"/>
  <c r="M1626" i="21"/>
  <c r="Q1626" i="21"/>
  <c r="O1626" i="21"/>
  <c r="K1626" i="21"/>
  <c r="I1627" i="21"/>
  <c r="H1628" i="21"/>
  <c r="L1627" i="21"/>
  <c r="J1627" i="21"/>
  <c r="P1627" i="21"/>
  <c r="N1627" i="21"/>
  <c r="D1630" i="21"/>
  <c r="F1629" i="21"/>
  <c r="E1629" i="21"/>
  <c r="O1627" i="21"/>
  <c r="Q1627" i="21"/>
  <c r="M1627" i="21"/>
  <c r="K1627" i="21"/>
  <c r="L1628" i="21"/>
  <c r="I1628" i="21"/>
  <c r="J1628" i="21"/>
  <c r="N1628" i="21"/>
  <c r="P1628" i="21"/>
  <c r="H1629" i="21"/>
  <c r="D1631" i="21"/>
  <c r="F1630" i="21"/>
  <c r="E1630" i="21"/>
  <c r="Q1628" i="21"/>
  <c r="K1628" i="21"/>
  <c r="O1628" i="21"/>
  <c r="M1628" i="21"/>
  <c r="P1629" i="21"/>
  <c r="H1630" i="21"/>
  <c r="J1629" i="21"/>
  <c r="I1629" i="21"/>
  <c r="L1629" i="21"/>
  <c r="N1629" i="21"/>
  <c r="E1631" i="21"/>
  <c r="F1631" i="21"/>
  <c r="D1632" i="21"/>
  <c r="N1630" i="21"/>
  <c r="J1630" i="21"/>
  <c r="I1630" i="21"/>
  <c r="L1630" i="21"/>
  <c r="P1630" i="21"/>
  <c r="H1631" i="21"/>
  <c r="Q1629" i="21"/>
  <c r="K1629" i="21"/>
  <c r="M1629" i="21"/>
  <c r="O1629" i="21"/>
  <c r="D1633" i="21"/>
  <c r="F1632" i="21"/>
  <c r="E1632" i="21"/>
  <c r="O1630" i="21"/>
  <c r="M1630" i="21"/>
  <c r="Q1630" i="21"/>
  <c r="K1630" i="21"/>
  <c r="J1631" i="21"/>
  <c r="N1631" i="21"/>
  <c r="P1631" i="21"/>
  <c r="L1631" i="21"/>
  <c r="I1631" i="21"/>
  <c r="H1632" i="21"/>
  <c r="F1633" i="21"/>
  <c r="D1634" i="21"/>
  <c r="E1633" i="21"/>
  <c r="M1631" i="21"/>
  <c r="K1631" i="21"/>
  <c r="Q1631" i="21"/>
  <c r="O1631" i="21"/>
  <c r="J1632" i="21"/>
  <c r="L1632" i="21"/>
  <c r="I1632" i="21"/>
  <c r="H1633" i="21"/>
  <c r="P1632" i="21"/>
  <c r="N1632" i="21"/>
  <c r="F1634" i="21"/>
  <c r="D1635" i="21"/>
  <c r="E1634" i="21"/>
  <c r="M1632" i="21"/>
  <c r="K1632" i="21"/>
  <c r="O1632" i="21"/>
  <c r="Q1632" i="21"/>
  <c r="P1633" i="21"/>
  <c r="J1633" i="21"/>
  <c r="I1633" i="21"/>
  <c r="L1633" i="21"/>
  <c r="N1633" i="21"/>
  <c r="H1634" i="21"/>
  <c r="D1636" i="21"/>
  <c r="F1635" i="21"/>
  <c r="E1635" i="21"/>
  <c r="K1633" i="21"/>
  <c r="Q1633" i="21"/>
  <c r="M1633" i="21"/>
  <c r="O1633" i="21"/>
  <c r="N1634" i="21"/>
  <c r="L1634" i="21"/>
  <c r="I1634" i="21"/>
  <c r="J1634" i="21"/>
  <c r="H1635" i="21"/>
  <c r="P1634" i="21"/>
  <c r="F1636" i="21"/>
  <c r="E1636" i="21"/>
  <c r="D1637" i="21"/>
  <c r="O1634" i="21"/>
  <c r="M1634" i="21"/>
  <c r="Q1634" i="21"/>
  <c r="K1634" i="21"/>
  <c r="I1635" i="21"/>
  <c r="L1635" i="21"/>
  <c r="J1635" i="21"/>
  <c r="N1635" i="21"/>
  <c r="H1636" i="21"/>
  <c r="P1635" i="21"/>
  <c r="F1637" i="21"/>
  <c r="E1637" i="21"/>
  <c r="D1638" i="21"/>
  <c r="K1635" i="21"/>
  <c r="M1635" i="21"/>
  <c r="O1635" i="21"/>
  <c r="Q1635" i="21"/>
  <c r="J1636" i="21"/>
  <c r="N1636" i="21"/>
  <c r="L1636" i="21"/>
  <c r="P1636" i="21"/>
  <c r="I1636" i="21"/>
  <c r="H1637" i="21"/>
  <c r="F1638" i="21"/>
  <c r="E1638" i="21"/>
  <c r="D1639" i="21"/>
  <c r="M1636" i="21"/>
  <c r="K1636" i="21"/>
  <c r="Q1636" i="21"/>
  <c r="O1636" i="21"/>
  <c r="J1637" i="21"/>
  <c r="H1638" i="21"/>
  <c r="N1637" i="21"/>
  <c r="I1637" i="21"/>
  <c r="P1637" i="21"/>
  <c r="L1637" i="21"/>
  <c r="F1639" i="21"/>
  <c r="D1640" i="21"/>
  <c r="E1639" i="21"/>
  <c r="L1638" i="21"/>
  <c r="N1638" i="21"/>
  <c r="H1639" i="21"/>
  <c r="P1638" i="21"/>
  <c r="I1638" i="21"/>
  <c r="J1638" i="21"/>
  <c r="M1637" i="21"/>
  <c r="Q1637" i="21"/>
  <c r="K1637" i="21"/>
  <c r="O1637" i="21"/>
  <c r="D1641" i="21"/>
  <c r="E1640" i="21"/>
  <c r="F1640" i="21"/>
  <c r="L1639" i="21"/>
  <c r="P1639" i="21"/>
  <c r="N1639" i="21"/>
  <c r="H1640" i="21"/>
  <c r="I1639" i="21"/>
  <c r="J1639" i="21"/>
  <c r="K1638" i="21"/>
  <c r="O1638" i="21"/>
  <c r="Q1638" i="21"/>
  <c r="M1638" i="21"/>
  <c r="E1641" i="21"/>
  <c r="F1641" i="21"/>
  <c r="D1642" i="21"/>
  <c r="N1640" i="21"/>
  <c r="H1641" i="21"/>
  <c r="I1640" i="21"/>
  <c r="L1640" i="21"/>
  <c r="P1640" i="21"/>
  <c r="J1640" i="21"/>
  <c r="M1639" i="21"/>
  <c r="O1639" i="21"/>
  <c r="K1639" i="21"/>
  <c r="Q1639" i="21"/>
  <c r="E1642" i="21"/>
  <c r="D1643" i="21"/>
  <c r="F1642" i="21"/>
  <c r="L1641" i="21"/>
  <c r="J1641" i="21"/>
  <c r="I1641" i="21"/>
  <c r="P1641" i="21"/>
  <c r="N1641" i="21"/>
  <c r="H1642" i="21"/>
  <c r="Q1640" i="21"/>
  <c r="K1640" i="21"/>
  <c r="M1640" i="21"/>
  <c r="O1640" i="21"/>
  <c r="E1643" i="21"/>
  <c r="F1643" i="21"/>
  <c r="D1644" i="21"/>
  <c r="K1641" i="21"/>
  <c r="O1641" i="21"/>
  <c r="M1641" i="21"/>
  <c r="Q1641" i="21"/>
  <c r="P1642" i="21"/>
  <c r="I1642" i="21"/>
  <c r="H1643" i="21"/>
  <c r="N1642" i="21"/>
  <c r="L1642" i="21"/>
  <c r="J1642" i="21"/>
  <c r="D1645" i="21"/>
  <c r="F1644" i="21"/>
  <c r="E1644" i="21"/>
  <c r="K1642" i="21"/>
  <c r="O1642" i="21"/>
  <c r="M1642" i="21"/>
  <c r="Q1642" i="21"/>
  <c r="J1643" i="21"/>
  <c r="P1643" i="21"/>
  <c r="N1643" i="21"/>
  <c r="H1644" i="21"/>
  <c r="L1643" i="21"/>
  <c r="I1643" i="21"/>
  <c r="D1646" i="21"/>
  <c r="F1645" i="21"/>
  <c r="E1645" i="21"/>
  <c r="P1644" i="21"/>
  <c r="N1644" i="21"/>
  <c r="H1645" i="21"/>
  <c r="I1644" i="21"/>
  <c r="J1644" i="21"/>
  <c r="L1644" i="21"/>
  <c r="M1643" i="21"/>
  <c r="Q1643" i="21"/>
  <c r="O1643" i="21"/>
  <c r="K1643" i="21"/>
  <c r="F1646" i="21"/>
  <c r="D1647" i="21"/>
  <c r="E1646" i="21"/>
  <c r="H1646" i="21"/>
  <c r="I1645" i="21"/>
  <c r="J1645" i="21"/>
  <c r="P1645" i="21"/>
  <c r="N1645" i="21"/>
  <c r="L1645" i="21"/>
  <c r="K1644" i="21"/>
  <c r="O1644" i="21"/>
  <c r="Q1644" i="21"/>
  <c r="M1644" i="21"/>
  <c r="F1647" i="21"/>
  <c r="D1648" i="21"/>
  <c r="E1647" i="21"/>
  <c r="L1646" i="21"/>
  <c r="J1646" i="21"/>
  <c r="I1646" i="21"/>
  <c r="H1647" i="21"/>
  <c r="P1646" i="21"/>
  <c r="N1646" i="21"/>
  <c r="Q1645" i="21"/>
  <c r="O1645" i="21"/>
  <c r="M1645" i="21"/>
  <c r="K1645" i="21"/>
  <c r="E1648" i="21"/>
  <c r="D1649" i="21"/>
  <c r="F1648" i="21"/>
  <c r="O1646" i="21"/>
  <c r="M1646" i="21"/>
  <c r="K1646" i="21"/>
  <c r="Q1646" i="21"/>
  <c r="L1647" i="21"/>
  <c r="J1647" i="21"/>
  <c r="H1648" i="21"/>
  <c r="P1647" i="21"/>
  <c r="I1647" i="21"/>
  <c r="N1647" i="21"/>
  <c r="E1649" i="21"/>
  <c r="D1650" i="21"/>
  <c r="F1649" i="21"/>
  <c r="H1649" i="21"/>
  <c r="J1648" i="21"/>
  <c r="I1648" i="21"/>
  <c r="N1648" i="21"/>
  <c r="P1648" i="21"/>
  <c r="L1648" i="21"/>
  <c r="M1647" i="21"/>
  <c r="K1647" i="21"/>
  <c r="Q1647" i="21"/>
  <c r="O1647" i="21"/>
  <c r="E1650" i="21"/>
  <c r="F1650" i="21"/>
  <c r="D1651" i="21"/>
  <c r="H1650" i="21"/>
  <c r="P1649" i="21"/>
  <c r="N1649" i="21"/>
  <c r="L1649" i="21"/>
  <c r="J1649" i="21"/>
  <c r="I1649" i="21"/>
  <c r="K1648" i="21"/>
  <c r="M1648" i="21"/>
  <c r="O1648" i="21"/>
  <c r="Q1648" i="21"/>
  <c r="D1652" i="21"/>
  <c r="F1651" i="21"/>
  <c r="E1651" i="21"/>
  <c r="N1650" i="21"/>
  <c r="J1650" i="21"/>
  <c r="I1650" i="21"/>
  <c r="L1650" i="21"/>
  <c r="H1651" i="21"/>
  <c r="P1650" i="21"/>
  <c r="Q1649" i="21"/>
  <c r="M1649" i="21"/>
  <c r="O1649" i="21"/>
  <c r="K1649" i="21"/>
  <c r="D1653" i="21"/>
  <c r="F1652" i="21"/>
  <c r="E1652" i="21"/>
  <c r="M1650" i="21"/>
  <c r="Q1650" i="21"/>
  <c r="K1650" i="21"/>
  <c r="O1650" i="21"/>
  <c r="H1652" i="21"/>
  <c r="N1651" i="21"/>
  <c r="I1651" i="21"/>
  <c r="P1651" i="21"/>
  <c r="L1651" i="21"/>
  <c r="J1651" i="21"/>
  <c r="F1653" i="21"/>
  <c r="D1654" i="21"/>
  <c r="E1653" i="21"/>
  <c r="N1652" i="21"/>
  <c r="H1653" i="21"/>
  <c r="P1652" i="21"/>
  <c r="J1652" i="21"/>
  <c r="L1652" i="21"/>
  <c r="I1652" i="21"/>
  <c r="K1651" i="21"/>
  <c r="M1651" i="21"/>
  <c r="O1651" i="21"/>
  <c r="Q1651" i="21"/>
  <c r="F1654" i="21"/>
  <c r="D1655" i="21"/>
  <c r="E1654" i="21"/>
  <c r="N1653" i="21"/>
  <c r="J1653" i="21"/>
  <c r="H1654" i="21"/>
  <c r="P1653" i="21"/>
  <c r="L1653" i="21"/>
  <c r="I1653" i="21"/>
  <c r="K1652" i="21"/>
  <c r="Q1652" i="21"/>
  <c r="O1652" i="21"/>
  <c r="M1652" i="21"/>
  <c r="F1655" i="21"/>
  <c r="D1656" i="21"/>
  <c r="E1655" i="21"/>
  <c r="I1654" i="21"/>
  <c r="L1654" i="21"/>
  <c r="N1654" i="21"/>
  <c r="H1655" i="21"/>
  <c r="P1654" i="21"/>
  <c r="J1654" i="21"/>
  <c r="Q1653" i="21"/>
  <c r="O1653" i="21"/>
  <c r="K1653" i="21"/>
  <c r="M1653" i="21"/>
  <c r="E1656" i="21"/>
  <c r="F1656" i="21"/>
  <c r="D1657" i="21"/>
  <c r="M1654" i="21"/>
  <c r="K1654" i="21"/>
  <c r="Q1654" i="21"/>
  <c r="O1654" i="21"/>
  <c r="J1655" i="21"/>
  <c r="P1655" i="21"/>
  <c r="H1656" i="21"/>
  <c r="I1655" i="21"/>
  <c r="L1655" i="21"/>
  <c r="N1655" i="21"/>
  <c r="D1658" i="21"/>
  <c r="E1657" i="21"/>
  <c r="F1657" i="21"/>
  <c r="J1656" i="21"/>
  <c r="I1656" i="21"/>
  <c r="H1657" i="21"/>
  <c r="P1656" i="21"/>
  <c r="N1656" i="21"/>
  <c r="L1656" i="21"/>
  <c r="K1655" i="21"/>
  <c r="Q1655" i="21"/>
  <c r="M1655" i="21"/>
  <c r="O1655" i="21"/>
  <c r="E1658" i="21"/>
  <c r="D1659" i="21"/>
  <c r="F1658" i="21"/>
  <c r="K1656" i="21"/>
  <c r="Q1656" i="21"/>
  <c r="O1656" i="21"/>
  <c r="M1656" i="21"/>
  <c r="J1657" i="21"/>
  <c r="P1657" i="21"/>
  <c r="I1657" i="21"/>
  <c r="N1657" i="21"/>
  <c r="H1658" i="21"/>
  <c r="L1657" i="21"/>
  <c r="D1660" i="21"/>
  <c r="F1659" i="21"/>
  <c r="E1659" i="21"/>
  <c r="M1657" i="21"/>
  <c r="Q1657" i="21"/>
  <c r="K1657" i="21"/>
  <c r="O1657" i="21"/>
  <c r="H1659" i="21"/>
  <c r="L1658" i="21"/>
  <c r="J1658" i="21"/>
  <c r="N1658" i="21"/>
  <c r="I1658" i="21"/>
  <c r="P1658" i="21"/>
  <c r="E1660" i="21"/>
  <c r="D1661" i="21"/>
  <c r="F1660" i="21"/>
  <c r="N1659" i="21"/>
  <c r="L1659" i="21"/>
  <c r="J1659" i="21"/>
  <c r="I1659" i="21"/>
  <c r="P1659" i="21"/>
  <c r="H1660" i="21"/>
  <c r="M1658" i="21"/>
  <c r="O1658" i="21"/>
  <c r="Q1658" i="21"/>
  <c r="K1658" i="21"/>
  <c r="E1661" i="21"/>
  <c r="D1662" i="21"/>
  <c r="F1661" i="21"/>
  <c r="O1659" i="21"/>
  <c r="Q1659" i="21"/>
  <c r="K1659" i="21"/>
  <c r="M1659" i="21"/>
  <c r="I1660" i="21"/>
  <c r="N1660" i="21"/>
  <c r="P1660" i="21"/>
  <c r="J1660" i="21"/>
  <c r="L1660" i="21"/>
  <c r="H1661" i="21"/>
  <c r="D1663" i="21"/>
  <c r="F1662" i="21"/>
  <c r="E1662" i="21"/>
  <c r="Q1660" i="21"/>
  <c r="K1660" i="21"/>
  <c r="O1660" i="21"/>
  <c r="M1660" i="21"/>
  <c r="I1661" i="21"/>
  <c r="L1661" i="21"/>
  <c r="P1661" i="21"/>
  <c r="N1661" i="21"/>
  <c r="J1661" i="21"/>
  <c r="H1662" i="21"/>
  <c r="E1663" i="21"/>
  <c r="D1664" i="21"/>
  <c r="F1663" i="21"/>
  <c r="K1661" i="21"/>
  <c r="Q1661" i="21"/>
  <c r="M1661" i="21"/>
  <c r="O1661" i="21"/>
  <c r="H1663" i="21"/>
  <c r="L1662" i="21"/>
  <c r="I1662" i="21"/>
  <c r="P1662" i="21"/>
  <c r="J1662" i="21"/>
  <c r="N1662" i="21"/>
  <c r="D1665" i="21"/>
  <c r="E1664" i="21"/>
  <c r="F1664" i="21"/>
  <c r="L1663" i="21"/>
  <c r="H1664" i="21"/>
  <c r="P1663" i="21"/>
  <c r="J1663" i="21"/>
  <c r="N1663" i="21"/>
  <c r="I1663" i="21"/>
  <c r="K1662" i="21"/>
  <c r="M1662" i="21"/>
  <c r="Q1662" i="21"/>
  <c r="O1662" i="21"/>
  <c r="F1665" i="21"/>
  <c r="E1665" i="21"/>
  <c r="D1666" i="21"/>
  <c r="I1664" i="21"/>
  <c r="N1664" i="21"/>
  <c r="P1664" i="21"/>
  <c r="J1664" i="21"/>
  <c r="L1664" i="21"/>
  <c r="H1665" i="21"/>
  <c r="M1663" i="21"/>
  <c r="O1663" i="21"/>
  <c r="K1663" i="21"/>
  <c r="Q1663" i="21"/>
  <c r="F1666" i="21"/>
  <c r="E1666" i="21"/>
  <c r="D1667" i="21"/>
  <c r="K1664" i="21"/>
  <c r="M1664" i="21"/>
  <c r="O1664" i="21"/>
  <c r="Q1664" i="21"/>
  <c r="P1665" i="21"/>
  <c r="H1666" i="21"/>
  <c r="L1665" i="21"/>
  <c r="I1665" i="21"/>
  <c r="N1665" i="21"/>
  <c r="J1665" i="21"/>
  <c r="D1668" i="21"/>
  <c r="E1667" i="21"/>
  <c r="F1667" i="21"/>
  <c r="H1667" i="21"/>
  <c r="N1666" i="21"/>
  <c r="L1666" i="21"/>
  <c r="I1666" i="21"/>
  <c r="J1666" i="21"/>
  <c r="P1666" i="21"/>
  <c r="O1665" i="21"/>
  <c r="K1665" i="21"/>
  <c r="Q1665" i="21"/>
  <c r="M1665" i="21"/>
  <c r="D1669" i="21"/>
  <c r="F1668" i="21"/>
  <c r="E1668" i="21"/>
  <c r="P1667" i="21"/>
  <c r="L1667" i="21"/>
  <c r="H1668" i="21"/>
  <c r="N1667" i="21"/>
  <c r="I1667" i="21"/>
  <c r="J1667" i="21"/>
  <c r="M1666" i="21"/>
  <c r="O1666" i="21"/>
  <c r="Q1666" i="21"/>
  <c r="K1666" i="21"/>
  <c r="F1669" i="21"/>
  <c r="E1669" i="21"/>
  <c r="D1670" i="21"/>
  <c r="P1668" i="21"/>
  <c r="J1668" i="21"/>
  <c r="I1668" i="21"/>
  <c r="L1668" i="21"/>
  <c r="N1668" i="21"/>
  <c r="H1669" i="21"/>
  <c r="K1667" i="21"/>
  <c r="Q1667" i="21"/>
  <c r="O1667" i="21"/>
  <c r="M1667" i="21"/>
  <c r="E1670" i="21"/>
  <c r="D1671" i="21"/>
  <c r="F1670" i="21"/>
  <c r="O1668" i="21"/>
  <c r="K1668" i="21"/>
  <c r="M1668" i="21"/>
  <c r="Q1668" i="21"/>
  <c r="I1669" i="21"/>
  <c r="N1669" i="21"/>
  <c r="H1670" i="21"/>
  <c r="P1669" i="21"/>
  <c r="J1669" i="21"/>
  <c r="L1669" i="21"/>
  <c r="E1671" i="21"/>
  <c r="F1671" i="21"/>
  <c r="D1672" i="21"/>
  <c r="Q1669" i="21"/>
  <c r="K1669" i="21"/>
  <c r="O1669" i="21"/>
  <c r="M1669" i="21"/>
  <c r="J1670" i="21"/>
  <c r="L1670" i="21"/>
  <c r="H1671" i="21"/>
  <c r="P1670" i="21"/>
  <c r="I1670" i="21"/>
  <c r="N1670" i="21"/>
  <c r="D1673" i="21"/>
  <c r="E1672" i="21"/>
  <c r="F1672" i="21"/>
  <c r="I1671" i="21"/>
  <c r="N1671" i="21"/>
  <c r="P1671" i="21"/>
  <c r="H1672" i="21"/>
  <c r="J1671" i="21"/>
  <c r="L1671" i="21"/>
  <c r="Q1670" i="21"/>
  <c r="K1670" i="21"/>
  <c r="O1670" i="21"/>
  <c r="M1670" i="21"/>
  <c r="F1673" i="21"/>
  <c r="E1673" i="21"/>
  <c r="D1674" i="21"/>
  <c r="O1671" i="21"/>
  <c r="M1671" i="21"/>
  <c r="K1671" i="21"/>
  <c r="Q1671" i="21"/>
  <c r="P1672" i="21"/>
  <c r="J1672" i="21"/>
  <c r="L1672" i="21"/>
  <c r="H1673" i="21"/>
  <c r="N1672" i="21"/>
  <c r="I1672" i="21"/>
  <c r="D1675" i="21"/>
  <c r="F1674" i="21"/>
  <c r="E1674" i="21"/>
  <c r="H1674" i="21"/>
  <c r="N1673" i="21"/>
  <c r="I1673" i="21"/>
  <c r="P1673" i="21"/>
  <c r="J1673" i="21"/>
  <c r="L1673" i="21"/>
  <c r="M1672" i="21"/>
  <c r="Q1672" i="21"/>
  <c r="O1672" i="21"/>
  <c r="K1672" i="21"/>
  <c r="D1676" i="21"/>
  <c r="E1675" i="21"/>
  <c r="F1675" i="21"/>
  <c r="I1674" i="21"/>
  <c r="L1674" i="21"/>
  <c r="P1674" i="21"/>
  <c r="N1674" i="21"/>
  <c r="H1675" i="21"/>
  <c r="J1674" i="21"/>
  <c r="Q1673" i="21"/>
  <c r="M1673" i="21"/>
  <c r="K1673" i="21"/>
  <c r="O1673" i="21"/>
  <c r="E1676" i="21"/>
  <c r="F1676" i="21"/>
  <c r="D1677" i="21"/>
  <c r="M1674" i="21"/>
  <c r="O1674" i="21"/>
  <c r="Q1674" i="21"/>
  <c r="K1674" i="21"/>
  <c r="L1675" i="21"/>
  <c r="H1676" i="21"/>
  <c r="J1675" i="21"/>
  <c r="I1675" i="21"/>
  <c r="P1675" i="21"/>
  <c r="N1675" i="21"/>
  <c r="E1677" i="21"/>
  <c r="D1678" i="21"/>
  <c r="F1677" i="21"/>
  <c r="N1676" i="21"/>
  <c r="J1676" i="21"/>
  <c r="H1677" i="21"/>
  <c r="I1676" i="21"/>
  <c r="L1676" i="21"/>
  <c r="P1676" i="21"/>
  <c r="O1675" i="21"/>
  <c r="M1675" i="21"/>
  <c r="Q1675" i="21"/>
  <c r="K1675" i="21"/>
  <c r="D1679" i="21"/>
  <c r="E1678" i="21"/>
  <c r="F1678" i="21"/>
  <c r="L1677" i="21"/>
  <c r="H1678" i="21"/>
  <c r="J1677" i="21"/>
  <c r="P1677" i="21"/>
  <c r="I1677" i="21"/>
  <c r="N1677" i="21"/>
  <c r="Q1676" i="21"/>
  <c r="K1676" i="21"/>
  <c r="M1676" i="21"/>
  <c r="O1676" i="21"/>
  <c r="F1679" i="21"/>
  <c r="D1680" i="21"/>
  <c r="E1679" i="21"/>
  <c r="J1678" i="21"/>
  <c r="L1678" i="21"/>
  <c r="N1678" i="21"/>
  <c r="I1678" i="21"/>
  <c r="P1678" i="21"/>
  <c r="H1679" i="21"/>
  <c r="O1677" i="21"/>
  <c r="M1677" i="21"/>
  <c r="K1677" i="21"/>
  <c r="Q1677" i="21"/>
  <c r="D1681" i="21"/>
  <c r="F1680" i="21"/>
  <c r="E1680" i="21"/>
  <c r="M1678" i="21"/>
  <c r="K1678" i="21"/>
  <c r="O1678" i="21"/>
  <c r="Q1678" i="21"/>
  <c r="H1680" i="21"/>
  <c r="I1679" i="21"/>
  <c r="J1679" i="21"/>
  <c r="P1679" i="21"/>
  <c r="L1679" i="21"/>
  <c r="N1679" i="21"/>
  <c r="F1681" i="21"/>
  <c r="D1682" i="21"/>
  <c r="E1681" i="21"/>
  <c r="L1680" i="21"/>
  <c r="N1680" i="21"/>
  <c r="J1680" i="21"/>
  <c r="P1680" i="21"/>
  <c r="H1681" i="21"/>
  <c r="I1680" i="21"/>
  <c r="K1679" i="21"/>
  <c r="O1679" i="21"/>
  <c r="Q1679" i="21"/>
  <c r="M1679" i="21"/>
  <c r="F1682" i="21"/>
  <c r="D1683" i="21"/>
  <c r="E1682" i="21"/>
  <c r="N1681" i="21"/>
  <c r="L1681" i="21"/>
  <c r="H1682" i="21"/>
  <c r="J1681" i="21"/>
  <c r="P1681" i="21"/>
  <c r="I1681" i="21"/>
  <c r="K1680" i="21"/>
  <c r="M1680" i="21"/>
  <c r="O1680" i="21"/>
  <c r="Q1680" i="21"/>
  <c r="E1683" i="21"/>
  <c r="D1684" i="21"/>
  <c r="F1683" i="21"/>
  <c r="P1682" i="21"/>
  <c r="J1682" i="21"/>
  <c r="N1682" i="21"/>
  <c r="H1683" i="21"/>
  <c r="I1682" i="21"/>
  <c r="L1682" i="21"/>
  <c r="M1681" i="21"/>
  <c r="Q1681" i="21"/>
  <c r="K1681" i="21"/>
  <c r="O1681" i="21"/>
  <c r="F1684" i="21"/>
  <c r="D1685" i="21"/>
  <c r="E1684" i="21"/>
  <c r="L1683" i="21"/>
  <c r="I1683" i="21"/>
  <c r="H1684" i="21"/>
  <c r="J1683" i="21"/>
  <c r="N1683" i="21"/>
  <c r="P1683" i="21"/>
  <c r="Q1682" i="21"/>
  <c r="M1682" i="21"/>
  <c r="O1682" i="21"/>
  <c r="K1682" i="21"/>
  <c r="D1686" i="21"/>
  <c r="F1685" i="21"/>
  <c r="E1685" i="21"/>
  <c r="K1683" i="21"/>
  <c r="Q1683" i="21"/>
  <c r="M1683" i="21"/>
  <c r="O1683" i="21"/>
  <c r="I1684" i="21"/>
  <c r="J1684" i="21"/>
  <c r="L1684" i="21"/>
  <c r="H1685" i="21"/>
  <c r="N1684" i="21"/>
  <c r="P1684" i="21"/>
  <c r="D1687" i="21"/>
  <c r="E1686" i="21"/>
  <c r="F1686" i="21"/>
  <c r="M1684" i="21"/>
  <c r="K1684" i="21"/>
  <c r="O1684" i="21"/>
  <c r="Q1684" i="21"/>
  <c r="P1685" i="21"/>
  <c r="H1686" i="21"/>
  <c r="I1685" i="21"/>
  <c r="N1685" i="21"/>
  <c r="L1685" i="21"/>
  <c r="J1685" i="21"/>
  <c r="F1687" i="21"/>
  <c r="D1688" i="21"/>
  <c r="E1687" i="21"/>
  <c r="N1686" i="21"/>
  <c r="I1686" i="21"/>
  <c r="L1686" i="21"/>
  <c r="J1686" i="21"/>
  <c r="P1686" i="21"/>
  <c r="H1687" i="21"/>
  <c r="M1685" i="21"/>
  <c r="K1685" i="21"/>
  <c r="O1685" i="21"/>
  <c r="Q1685" i="21"/>
  <c r="D1689" i="21"/>
  <c r="E1688" i="21"/>
  <c r="F1688" i="21"/>
  <c r="M1686" i="21"/>
  <c r="Q1686" i="21"/>
  <c r="K1686" i="21"/>
  <c r="O1686" i="21"/>
  <c r="J1687" i="21"/>
  <c r="I1687" i="21"/>
  <c r="P1687" i="21"/>
  <c r="H1688" i="21"/>
  <c r="L1687" i="21"/>
  <c r="N1687" i="21"/>
  <c r="D1690" i="21"/>
  <c r="F1689" i="21"/>
  <c r="E1689" i="21"/>
  <c r="M1687" i="21"/>
  <c r="O1687" i="21"/>
  <c r="K1687" i="21"/>
  <c r="Q1687" i="21"/>
  <c r="N1688" i="21"/>
  <c r="H1689" i="21"/>
  <c r="L1688" i="21"/>
  <c r="P1688" i="21"/>
  <c r="J1688" i="21"/>
  <c r="I1688" i="21"/>
  <c r="E1690" i="21"/>
  <c r="F1690" i="21"/>
  <c r="D1691" i="21"/>
  <c r="H1690" i="21"/>
  <c r="L1689" i="21"/>
  <c r="N1689" i="21"/>
  <c r="J1689" i="21"/>
  <c r="I1689" i="21"/>
  <c r="P1689" i="21"/>
  <c r="K1688" i="21"/>
  <c r="O1688" i="21"/>
  <c r="M1688" i="21"/>
  <c r="Q1688" i="21"/>
  <c r="F1691" i="21"/>
  <c r="E1691" i="21"/>
  <c r="D1692" i="21"/>
  <c r="N1690" i="21"/>
  <c r="J1690" i="21"/>
  <c r="I1690" i="21"/>
  <c r="H1691" i="21"/>
  <c r="P1690" i="21"/>
  <c r="L1690" i="21"/>
  <c r="K1689" i="21"/>
  <c r="M1689" i="21"/>
  <c r="O1689" i="21"/>
  <c r="Q1689" i="21"/>
  <c r="F1692" i="21"/>
  <c r="E1692" i="21"/>
  <c r="D1693" i="21"/>
  <c r="K1690" i="21"/>
  <c r="Q1690" i="21"/>
  <c r="O1690" i="21"/>
  <c r="M1690" i="21"/>
  <c r="H1692" i="21"/>
  <c r="I1691" i="21"/>
  <c r="L1691" i="21"/>
  <c r="P1691" i="21"/>
  <c r="J1691" i="21"/>
  <c r="N1691" i="21"/>
  <c r="D1694" i="21"/>
  <c r="F1693" i="21"/>
  <c r="E1693" i="21"/>
  <c r="L1692" i="21"/>
  <c r="P1692" i="21"/>
  <c r="H1693" i="21"/>
  <c r="I1692" i="21"/>
  <c r="N1692" i="21"/>
  <c r="J1692" i="21"/>
  <c r="O1691" i="21"/>
  <c r="M1691" i="21"/>
  <c r="K1691" i="21"/>
  <c r="Q1691" i="21"/>
  <c r="F1694" i="21"/>
  <c r="D1695" i="21"/>
  <c r="E1694" i="21"/>
  <c r="L1693" i="21"/>
  <c r="J1693" i="21"/>
  <c r="N1693" i="21"/>
  <c r="P1693" i="21"/>
  <c r="I1693" i="21"/>
  <c r="H1694" i="21"/>
  <c r="O1692" i="21"/>
  <c r="K1692" i="21"/>
  <c r="Q1692" i="21"/>
  <c r="M1692" i="21"/>
  <c r="F1695" i="21"/>
  <c r="E1695" i="21"/>
  <c r="D1696" i="21"/>
  <c r="M1693" i="21"/>
  <c r="K1693" i="21"/>
  <c r="Q1693" i="21"/>
  <c r="O1693" i="21"/>
  <c r="I1694" i="21"/>
  <c r="N1694" i="21"/>
  <c r="H1695" i="21"/>
  <c r="L1694" i="21"/>
  <c r="J1694" i="21"/>
  <c r="P1694" i="21"/>
  <c r="E1696" i="21"/>
  <c r="D1697" i="21"/>
  <c r="F1696" i="21"/>
  <c r="Q1694" i="21"/>
  <c r="K1694" i="21"/>
  <c r="O1694" i="21"/>
  <c r="M1694" i="21"/>
  <c r="L1695" i="21"/>
  <c r="P1695" i="21"/>
  <c r="J1695" i="21"/>
  <c r="N1695" i="21"/>
  <c r="I1695" i="21"/>
  <c r="H1696" i="21"/>
  <c r="D1698" i="21"/>
  <c r="E1697" i="21"/>
  <c r="F1697" i="21"/>
  <c r="O1695" i="21"/>
  <c r="K1695" i="21"/>
  <c r="M1695" i="21"/>
  <c r="Q1695" i="21"/>
  <c r="J1696" i="21"/>
  <c r="H1697" i="21"/>
  <c r="L1696" i="21"/>
  <c r="N1696" i="21"/>
  <c r="I1696" i="21"/>
  <c r="P1696" i="21"/>
  <c r="F1698" i="21"/>
  <c r="D1699" i="21"/>
  <c r="E1698" i="21"/>
  <c r="H1698" i="21"/>
  <c r="L1697" i="21"/>
  <c r="J1697" i="21"/>
  <c r="P1697" i="21"/>
  <c r="N1697" i="21"/>
  <c r="I1697" i="21"/>
  <c r="Q1696" i="21"/>
  <c r="M1696" i="21"/>
  <c r="K1696" i="21"/>
  <c r="O1696" i="21"/>
  <c r="D1700" i="21"/>
  <c r="F1699" i="21"/>
  <c r="E1699" i="21"/>
  <c r="N1698" i="21"/>
  <c r="H1699" i="21"/>
  <c r="I1698" i="21"/>
  <c r="L1698" i="21"/>
  <c r="J1698" i="21"/>
  <c r="P1698" i="21"/>
  <c r="Q1697" i="21"/>
  <c r="M1697" i="21"/>
  <c r="K1697" i="21"/>
  <c r="O1697" i="21"/>
  <c r="F1700" i="21"/>
  <c r="E1700" i="21"/>
  <c r="D1701" i="21"/>
  <c r="H1700" i="21"/>
  <c r="N1699" i="21"/>
  <c r="J1699" i="21"/>
  <c r="I1699" i="21"/>
  <c r="L1699" i="21"/>
  <c r="P1699" i="21"/>
  <c r="K1698" i="21"/>
  <c r="M1698" i="21"/>
  <c r="O1698" i="21"/>
  <c r="Q1698" i="21"/>
  <c r="D1702" i="21"/>
  <c r="E1701" i="21"/>
  <c r="F1701" i="21"/>
  <c r="P1700" i="21"/>
  <c r="H1701" i="21"/>
  <c r="N1700" i="21"/>
  <c r="J1700" i="21"/>
  <c r="I1700" i="21"/>
  <c r="L1700" i="21"/>
  <c r="M1699" i="21"/>
  <c r="K1699" i="21"/>
  <c r="Q1699" i="21"/>
  <c r="O1699" i="21"/>
  <c r="F1702" i="21"/>
  <c r="E1702" i="21"/>
  <c r="D1703" i="21"/>
  <c r="P1701" i="21"/>
  <c r="H1702" i="21"/>
  <c r="N1701" i="21"/>
  <c r="L1701" i="21"/>
  <c r="J1701" i="21"/>
  <c r="I1701" i="21"/>
  <c r="Q1700" i="21"/>
  <c r="O1700" i="21"/>
  <c r="M1700" i="21"/>
  <c r="K1700" i="21"/>
  <c r="D1704" i="21"/>
  <c r="F1703" i="21"/>
  <c r="E1703" i="21"/>
  <c r="I1702" i="21"/>
  <c r="H1703" i="21"/>
  <c r="P1702" i="21"/>
  <c r="N1702" i="21"/>
  <c r="L1702" i="21"/>
  <c r="J1702" i="21"/>
  <c r="Q1701" i="21"/>
  <c r="O1701" i="21"/>
  <c r="M1701" i="21"/>
  <c r="K1701" i="21"/>
  <c r="D1705" i="21"/>
  <c r="F1704" i="21"/>
  <c r="E1704" i="21"/>
  <c r="M1702" i="21"/>
  <c r="K1702" i="21"/>
  <c r="O1702" i="21"/>
  <c r="Q1702" i="21"/>
  <c r="I1703" i="21"/>
  <c r="H1704" i="21"/>
  <c r="L1703" i="21"/>
  <c r="P1703" i="21"/>
  <c r="N1703" i="21"/>
  <c r="J1703" i="21"/>
  <c r="F1705" i="21"/>
  <c r="D1706" i="21"/>
  <c r="E1705" i="21"/>
  <c r="Q1703" i="21"/>
  <c r="K1703" i="21"/>
  <c r="M1703" i="21"/>
  <c r="O1703" i="21"/>
  <c r="H1705" i="21"/>
  <c r="P1704" i="21"/>
  <c r="J1704" i="21"/>
  <c r="L1704" i="21"/>
  <c r="N1704" i="21"/>
  <c r="I1704" i="21"/>
  <c r="D1707" i="21"/>
  <c r="F1706" i="21"/>
  <c r="E1706" i="21"/>
  <c r="I1705" i="21"/>
  <c r="H1706" i="21"/>
  <c r="P1705" i="21"/>
  <c r="L1705" i="21"/>
  <c r="N1705" i="21"/>
  <c r="J1705" i="21"/>
  <c r="O1704" i="21"/>
  <c r="M1704" i="21"/>
  <c r="Q1704" i="21"/>
  <c r="K1704" i="21"/>
  <c r="F1707" i="21"/>
  <c r="E1707" i="21"/>
  <c r="D1708" i="21"/>
  <c r="M1705" i="21"/>
  <c r="O1705" i="21"/>
  <c r="K1705" i="21"/>
  <c r="Q1705" i="21"/>
  <c r="N1706" i="21"/>
  <c r="P1706" i="21"/>
  <c r="L1706" i="21"/>
  <c r="J1706" i="21"/>
  <c r="I1706" i="21"/>
  <c r="H1707" i="21"/>
  <c r="E1708" i="21"/>
  <c r="F1708" i="21"/>
  <c r="D1709" i="21"/>
  <c r="Q1706" i="21"/>
  <c r="K1706" i="21"/>
  <c r="M1706" i="21"/>
  <c r="O1706" i="21"/>
  <c r="J1707" i="21"/>
  <c r="L1707" i="21"/>
  <c r="I1707" i="21"/>
  <c r="P1707" i="21"/>
  <c r="N1707" i="21"/>
  <c r="H1708" i="21"/>
  <c r="E1709" i="21"/>
  <c r="F1709" i="21"/>
  <c r="D1710" i="21"/>
  <c r="Q1707" i="21"/>
  <c r="K1707" i="21"/>
  <c r="M1707" i="21"/>
  <c r="O1707" i="21"/>
  <c r="J1708" i="21"/>
  <c r="I1708" i="21"/>
  <c r="H1709" i="21"/>
  <c r="P1708" i="21"/>
  <c r="N1708" i="21"/>
  <c r="L1708" i="21"/>
  <c r="D1711" i="21"/>
  <c r="E1710" i="21"/>
  <c r="F1710" i="21"/>
  <c r="O1708" i="21"/>
  <c r="K1708" i="21"/>
  <c r="M1708" i="21"/>
  <c r="Q1708" i="21"/>
  <c r="P1709" i="21"/>
  <c r="H1710" i="21"/>
  <c r="I1709" i="21"/>
  <c r="J1709" i="21"/>
  <c r="N1709" i="21"/>
  <c r="L1709" i="21"/>
  <c r="E1711" i="21"/>
  <c r="D1712" i="21"/>
  <c r="F1711" i="21"/>
  <c r="L1710" i="21"/>
  <c r="P1710" i="21"/>
  <c r="N1710" i="21"/>
  <c r="I1710" i="21"/>
  <c r="H1711" i="21"/>
  <c r="J1710" i="21"/>
  <c r="M1709" i="21"/>
  <c r="Q1709" i="21"/>
  <c r="K1709" i="21"/>
  <c r="O1709" i="21"/>
  <c r="E1712" i="21"/>
  <c r="D1713" i="21"/>
  <c r="F1712" i="21"/>
  <c r="O1710" i="21"/>
  <c r="M1710" i="21"/>
  <c r="K1710" i="21"/>
  <c r="Q1710" i="21"/>
  <c r="H1712" i="21"/>
  <c r="P1711" i="21"/>
  <c r="L1711" i="21"/>
  <c r="N1711" i="21"/>
  <c r="J1711" i="21"/>
  <c r="I1711" i="21"/>
  <c r="E1713" i="21"/>
  <c r="D1714" i="21"/>
  <c r="F1713" i="21"/>
  <c r="I1712" i="21"/>
  <c r="L1712" i="21"/>
  <c r="N1712" i="21"/>
  <c r="H1713" i="21"/>
  <c r="J1712" i="21"/>
  <c r="P1712" i="21"/>
  <c r="K1711" i="21"/>
  <c r="M1711" i="21"/>
  <c r="Q1711" i="21"/>
  <c r="O1711" i="21"/>
  <c r="E1714" i="21"/>
  <c r="D1715" i="21"/>
  <c r="F1714" i="21"/>
  <c r="M1712" i="21"/>
  <c r="K1712" i="21"/>
  <c r="Q1712" i="21"/>
  <c r="O1712" i="21"/>
  <c r="L1713" i="21"/>
  <c r="J1713" i="21"/>
  <c r="P1713" i="21"/>
  <c r="I1713" i="21"/>
  <c r="N1713" i="21"/>
  <c r="H1714" i="21"/>
  <c r="E1715" i="21"/>
  <c r="D1716" i="21"/>
  <c r="F1715" i="21"/>
  <c r="M1713" i="21"/>
  <c r="Q1713" i="21"/>
  <c r="O1713" i="21"/>
  <c r="K1713" i="21"/>
  <c r="I1714" i="21"/>
  <c r="P1714" i="21"/>
  <c r="H1715" i="21"/>
  <c r="J1714" i="21"/>
  <c r="N1714" i="21"/>
  <c r="L1714" i="21"/>
  <c r="D1717" i="21"/>
  <c r="F1716" i="21"/>
  <c r="E1716" i="21"/>
  <c r="K1714" i="21"/>
  <c r="O1714" i="21"/>
  <c r="Q1714" i="21"/>
  <c r="M1714" i="21"/>
  <c r="L1715" i="21"/>
  <c r="I1715" i="21"/>
  <c r="P1715" i="21"/>
  <c r="N1715" i="21"/>
  <c r="H1716" i="21"/>
  <c r="J1715" i="21"/>
  <c r="F1717" i="21"/>
  <c r="E1717" i="21"/>
  <c r="D1718" i="21"/>
  <c r="O1715" i="21"/>
  <c r="K1715" i="21"/>
  <c r="M1715" i="21"/>
  <c r="Q1715" i="21"/>
  <c r="I1716" i="21"/>
  <c r="P1716" i="21"/>
  <c r="J1716" i="21"/>
  <c r="H1717" i="21"/>
  <c r="N1716" i="21"/>
  <c r="L1716" i="21"/>
  <c r="D1719" i="21"/>
  <c r="E1718" i="21"/>
  <c r="F1718" i="21"/>
  <c r="K1716" i="21"/>
  <c r="Q1716" i="21"/>
  <c r="O1716" i="21"/>
  <c r="M1716" i="21"/>
  <c r="H1718" i="21"/>
  <c r="J1717" i="21"/>
  <c r="L1717" i="21"/>
  <c r="I1717" i="21"/>
  <c r="P1717" i="21"/>
  <c r="N1717" i="21"/>
  <c r="D1720" i="21"/>
  <c r="E1719" i="21"/>
  <c r="F1719" i="21"/>
  <c r="I1718" i="21"/>
  <c r="N1718" i="21"/>
  <c r="J1718" i="21"/>
  <c r="P1718" i="21"/>
  <c r="L1718" i="21"/>
  <c r="H1719" i="21"/>
  <c r="Q1717" i="21"/>
  <c r="O1717" i="21"/>
  <c r="M1717" i="21"/>
  <c r="K1717" i="21"/>
  <c r="F1720" i="21"/>
  <c r="E1720" i="21"/>
  <c r="D1721" i="21"/>
  <c r="O1718" i="21"/>
  <c r="Q1718" i="21"/>
  <c r="K1718" i="21"/>
  <c r="M1718" i="21"/>
  <c r="L1719" i="21"/>
  <c r="I1719" i="21"/>
  <c r="N1719" i="21"/>
  <c r="H1720" i="21"/>
  <c r="P1719" i="21"/>
  <c r="J1719" i="21"/>
  <c r="D1722" i="21"/>
  <c r="F1721" i="21"/>
  <c r="E1721" i="21"/>
  <c r="K1719" i="21"/>
  <c r="Q1719" i="21"/>
  <c r="O1719" i="21"/>
  <c r="M1719" i="21"/>
  <c r="J1720" i="21"/>
  <c r="H1721" i="21"/>
  <c r="N1720" i="21"/>
  <c r="L1720" i="21"/>
  <c r="I1720" i="21"/>
  <c r="P1720" i="21"/>
  <c r="F1722" i="21"/>
  <c r="E1722" i="21"/>
  <c r="D1723" i="21"/>
  <c r="N1721" i="21"/>
  <c r="I1721" i="21"/>
  <c r="L1721" i="21"/>
  <c r="J1721" i="21"/>
  <c r="H1722" i="21"/>
  <c r="P1721" i="21"/>
  <c r="M1720" i="21"/>
  <c r="O1720" i="21"/>
  <c r="K1720" i="21"/>
  <c r="Q1720" i="21"/>
  <c r="F1723" i="21"/>
  <c r="E1723" i="21"/>
  <c r="D1724" i="21"/>
  <c r="Q1721" i="21"/>
  <c r="K1721" i="21"/>
  <c r="M1721" i="21"/>
  <c r="O1721" i="21"/>
  <c r="I1722" i="21"/>
  <c r="L1722" i="21"/>
  <c r="N1722" i="21"/>
  <c r="H1723" i="21"/>
  <c r="P1722" i="21"/>
  <c r="J1722" i="21"/>
  <c r="D1725" i="21"/>
  <c r="F1724" i="21"/>
  <c r="E1724" i="21"/>
  <c r="O1722" i="21"/>
  <c r="Q1722" i="21"/>
  <c r="K1722" i="21"/>
  <c r="M1722" i="21"/>
  <c r="J1723" i="21"/>
  <c r="I1723" i="21"/>
  <c r="L1723" i="21"/>
  <c r="P1723" i="21"/>
  <c r="H1724" i="21"/>
  <c r="N1723" i="21"/>
  <c r="E1725" i="21"/>
  <c r="F1725" i="21"/>
  <c r="D1726" i="21"/>
  <c r="M1723" i="21"/>
  <c r="K1723" i="21"/>
  <c r="Q1723" i="21"/>
  <c r="O1723" i="21"/>
  <c r="P1724" i="21"/>
  <c r="H1725" i="21"/>
  <c r="N1724" i="21"/>
  <c r="I1724" i="21"/>
  <c r="L1724" i="21"/>
  <c r="J1724" i="21"/>
  <c r="F1726" i="21"/>
  <c r="D1727" i="21"/>
  <c r="E1726" i="21"/>
  <c r="N1725" i="21"/>
  <c r="I1725" i="21"/>
  <c r="L1725" i="21"/>
  <c r="J1725" i="21"/>
  <c r="P1725" i="21"/>
  <c r="H1726" i="21"/>
  <c r="O1724" i="21"/>
  <c r="K1724" i="21"/>
  <c r="Q1724" i="21"/>
  <c r="M1724" i="21"/>
  <c r="E1727" i="21"/>
  <c r="F1727" i="21"/>
  <c r="D1728" i="21"/>
  <c r="O1725" i="21"/>
  <c r="K1725" i="21"/>
  <c r="M1725" i="21"/>
  <c r="Q1725" i="21"/>
  <c r="P1726" i="21"/>
  <c r="I1726" i="21"/>
  <c r="J1726" i="21"/>
  <c r="L1726" i="21"/>
  <c r="N1726" i="21"/>
  <c r="H1727" i="21"/>
  <c r="E1728" i="21"/>
  <c r="F1728" i="21"/>
  <c r="D1729" i="21"/>
  <c r="O1726" i="21"/>
  <c r="M1726" i="21"/>
  <c r="Q1726" i="21"/>
  <c r="K1726" i="21"/>
  <c r="N1727" i="21"/>
  <c r="J1727" i="21"/>
  <c r="H1728" i="21"/>
  <c r="P1727" i="21"/>
  <c r="I1727" i="21"/>
  <c r="L1727" i="21"/>
  <c r="D1730" i="21"/>
  <c r="F1729" i="21"/>
  <c r="E1729" i="21"/>
  <c r="I1728" i="21"/>
  <c r="H1729" i="21"/>
  <c r="P1728" i="21"/>
  <c r="N1728" i="21"/>
  <c r="J1728" i="21"/>
  <c r="L1728" i="21"/>
  <c r="K1727" i="21"/>
  <c r="M1727" i="21"/>
  <c r="O1727" i="21"/>
  <c r="Q1727" i="21"/>
  <c r="D1731" i="21"/>
  <c r="E1730" i="21"/>
  <c r="F1730" i="21"/>
  <c r="M1728" i="21"/>
  <c r="K1728" i="21"/>
  <c r="Q1728" i="21"/>
  <c r="O1728" i="21"/>
  <c r="P1729" i="21"/>
  <c r="H1730" i="21"/>
  <c r="N1729" i="21"/>
  <c r="J1729" i="21"/>
  <c r="L1729" i="21"/>
  <c r="I1729" i="21"/>
  <c r="E1731" i="21"/>
  <c r="D1732" i="21"/>
  <c r="F1731" i="21"/>
  <c r="L1730" i="21"/>
  <c r="J1730" i="21"/>
  <c r="N1730" i="21"/>
  <c r="H1731" i="21"/>
  <c r="P1730" i="21"/>
  <c r="I1730" i="21"/>
  <c r="K1729" i="21"/>
  <c r="O1729" i="21"/>
  <c r="Q1729" i="21"/>
  <c r="M1729" i="21"/>
  <c r="D1733" i="21"/>
  <c r="E1732" i="21"/>
  <c r="F1732" i="21"/>
  <c r="N1731" i="21"/>
  <c r="H1732" i="21"/>
  <c r="P1731" i="21"/>
  <c r="L1731" i="21"/>
  <c r="J1731" i="21"/>
  <c r="I1731" i="21"/>
  <c r="M1730" i="21"/>
  <c r="K1730" i="21"/>
  <c r="Q1730" i="21"/>
  <c r="O1730" i="21"/>
  <c r="F1733" i="21"/>
  <c r="D1734" i="21"/>
  <c r="E1733" i="21"/>
  <c r="P1732" i="21"/>
  <c r="J1732" i="21"/>
  <c r="N1732" i="21"/>
  <c r="H1733" i="21"/>
  <c r="I1732" i="21"/>
  <c r="L1732" i="21"/>
  <c r="K1731" i="21"/>
  <c r="O1731" i="21"/>
  <c r="Q1731" i="21"/>
  <c r="M1731" i="21"/>
  <c r="E1734" i="21"/>
  <c r="D1735" i="21"/>
  <c r="F1734" i="21"/>
  <c r="N1733" i="21"/>
  <c r="I1733" i="21"/>
  <c r="L1733" i="21"/>
  <c r="P1733" i="21"/>
  <c r="J1733" i="21"/>
  <c r="H1734" i="21"/>
  <c r="M1732" i="21"/>
  <c r="Q1732" i="21"/>
  <c r="K1732" i="21"/>
  <c r="O1732" i="21"/>
  <c r="D1736" i="21"/>
  <c r="E1735" i="21"/>
  <c r="F1735" i="21"/>
  <c r="M1733" i="21"/>
  <c r="Q1733" i="21"/>
  <c r="O1733" i="21"/>
  <c r="K1733" i="21"/>
  <c r="L1734" i="21"/>
  <c r="I1734" i="21"/>
  <c r="J1734" i="21"/>
  <c r="H1735" i="21"/>
  <c r="P1734" i="21"/>
  <c r="N1734" i="21"/>
  <c r="E1736" i="21"/>
  <c r="F1736" i="21"/>
  <c r="D1737" i="21"/>
  <c r="O1734" i="21"/>
  <c r="M1734" i="21"/>
  <c r="Q1734" i="21"/>
  <c r="K1734" i="21"/>
  <c r="H1736" i="21"/>
  <c r="P1735" i="21"/>
  <c r="J1735" i="21"/>
  <c r="I1735" i="21"/>
  <c r="N1735" i="21"/>
  <c r="L1735" i="21"/>
  <c r="E1737" i="21"/>
  <c r="F1737" i="21"/>
  <c r="D1738" i="21"/>
  <c r="I1736" i="21"/>
  <c r="H1737" i="21"/>
  <c r="L1736" i="21"/>
  <c r="N1736" i="21"/>
  <c r="J1736" i="21"/>
  <c r="P1736" i="21"/>
  <c r="Q1735" i="21"/>
  <c r="M1735" i="21"/>
  <c r="K1735" i="21"/>
  <c r="O1735" i="21"/>
  <c r="E1738" i="21"/>
  <c r="D1739" i="21"/>
  <c r="F1738" i="21"/>
  <c r="O1736" i="21"/>
  <c r="K1736" i="21"/>
  <c r="Q1736" i="21"/>
  <c r="M1736" i="21"/>
  <c r="N1737" i="21"/>
  <c r="J1737" i="21"/>
  <c r="L1737" i="21"/>
  <c r="I1737" i="21"/>
  <c r="H1738" i="21"/>
  <c r="P1737" i="21"/>
  <c r="F1739" i="21"/>
  <c r="D1740" i="21"/>
  <c r="E1739" i="21"/>
  <c r="O1737" i="21"/>
  <c r="M1737" i="21"/>
  <c r="K1737" i="21"/>
  <c r="Q1737" i="21"/>
  <c r="H1739" i="21"/>
  <c r="P1738" i="21"/>
  <c r="I1738" i="21"/>
  <c r="L1738" i="21"/>
  <c r="N1738" i="21"/>
  <c r="J1738" i="21"/>
  <c r="E1740" i="21"/>
  <c r="F1740" i="21"/>
  <c r="D1741" i="21"/>
  <c r="P1739" i="21"/>
  <c r="N1739" i="21"/>
  <c r="I1739" i="21"/>
  <c r="H1740" i="21"/>
  <c r="J1739" i="21"/>
  <c r="L1739" i="21"/>
  <c r="Q1738" i="21"/>
  <c r="M1738" i="21"/>
  <c r="K1738" i="21"/>
  <c r="O1738" i="21"/>
  <c r="F1741" i="21"/>
  <c r="E1741" i="21"/>
  <c r="D1742" i="21"/>
  <c r="O1739" i="21"/>
  <c r="Q1739" i="21"/>
  <c r="M1739" i="21"/>
  <c r="K1739" i="21"/>
  <c r="L1740" i="21"/>
  <c r="H1741" i="21"/>
  <c r="I1740" i="21"/>
  <c r="P1740" i="21"/>
  <c r="J1740" i="21"/>
  <c r="N1740" i="21"/>
  <c r="E1742" i="21"/>
  <c r="D1743" i="21"/>
  <c r="F1742" i="21"/>
  <c r="J1741" i="21"/>
  <c r="L1741" i="21"/>
  <c r="I1741" i="21"/>
  <c r="P1741" i="21"/>
  <c r="N1741" i="21"/>
  <c r="H1742" i="21"/>
  <c r="K1740" i="21"/>
  <c r="Q1740" i="21"/>
  <c r="M1740" i="21"/>
  <c r="O1740" i="21"/>
  <c r="E1743" i="21"/>
  <c r="F1743" i="21"/>
  <c r="D1744" i="21"/>
  <c r="K1741" i="21"/>
  <c r="O1741" i="21"/>
  <c r="M1741" i="21"/>
  <c r="Q1741" i="21"/>
  <c r="J1742" i="21"/>
  <c r="I1742" i="21"/>
  <c r="H1743" i="21"/>
  <c r="P1742" i="21"/>
  <c r="N1742" i="21"/>
  <c r="L1742" i="21"/>
  <c r="F1744" i="21"/>
  <c r="D1745" i="21"/>
  <c r="E1744" i="21"/>
  <c r="K1742" i="21"/>
  <c r="M1742" i="21"/>
  <c r="Q1742" i="21"/>
  <c r="O1742" i="21"/>
  <c r="P1743" i="21"/>
  <c r="H1744" i="21"/>
  <c r="L1743" i="21"/>
  <c r="N1743" i="21"/>
  <c r="J1743" i="21"/>
  <c r="I1743" i="21"/>
  <c r="D1746" i="21"/>
  <c r="F1745" i="21"/>
  <c r="E1745" i="21"/>
  <c r="P1744" i="21"/>
  <c r="L1744" i="21"/>
  <c r="I1744" i="21"/>
  <c r="N1744" i="21"/>
  <c r="J1744" i="21"/>
  <c r="H1745" i="21"/>
  <c r="O1743" i="21"/>
  <c r="K1743" i="21"/>
  <c r="M1743" i="21"/>
  <c r="Q1743" i="21"/>
  <c r="D1747" i="21"/>
  <c r="E1746" i="21"/>
  <c r="F1746" i="21"/>
  <c r="O1744" i="21"/>
  <c r="M1744" i="21"/>
  <c r="K1744" i="21"/>
  <c r="Q1744" i="21"/>
  <c r="P1745" i="21"/>
  <c r="H1746" i="21"/>
  <c r="N1745" i="21"/>
  <c r="I1745" i="21"/>
  <c r="J1745" i="21"/>
  <c r="L1745" i="21"/>
  <c r="F1747" i="21"/>
  <c r="D1748" i="21"/>
  <c r="E1747" i="21"/>
  <c r="L1746" i="21"/>
  <c r="J1746" i="21"/>
  <c r="P1746" i="21"/>
  <c r="N1746" i="21"/>
  <c r="I1746" i="21"/>
  <c r="H1747" i="21"/>
  <c r="O1745" i="21"/>
  <c r="K1745" i="21"/>
  <c r="Q1745" i="21"/>
  <c r="M1745" i="21"/>
  <c r="F1748" i="21"/>
  <c r="D1749" i="21"/>
  <c r="E1748" i="21"/>
  <c r="Q1746" i="21"/>
  <c r="K1746" i="21"/>
  <c r="M1746" i="21"/>
  <c r="O1746" i="21"/>
  <c r="P1747" i="21"/>
  <c r="L1747" i="21"/>
  <c r="N1747" i="21"/>
  <c r="I1747" i="21"/>
  <c r="J1747" i="21"/>
  <c r="H1748" i="21"/>
  <c r="D1750" i="21"/>
  <c r="E1749" i="21"/>
  <c r="F1749" i="21"/>
  <c r="Q1747" i="21"/>
  <c r="K1747" i="21"/>
  <c r="M1747" i="21"/>
  <c r="O1747" i="21"/>
  <c r="N1748" i="21"/>
  <c r="P1748" i="21"/>
  <c r="J1748" i="21"/>
  <c r="I1748" i="21"/>
  <c r="L1748" i="21"/>
  <c r="H1749" i="21"/>
  <c r="F1750" i="21"/>
  <c r="D1751" i="21"/>
  <c r="E1750" i="21"/>
  <c r="Q1748" i="21"/>
  <c r="O1748" i="21"/>
  <c r="K1748" i="21"/>
  <c r="M1748" i="21"/>
  <c r="I1749" i="21"/>
  <c r="N1749" i="21"/>
  <c r="P1749" i="21"/>
  <c r="L1749" i="21"/>
  <c r="H1750" i="21"/>
  <c r="J1749" i="21"/>
  <c r="D1752" i="21"/>
  <c r="F1751" i="21"/>
  <c r="E1751" i="21"/>
  <c r="M1749" i="21"/>
  <c r="K1749" i="21"/>
  <c r="O1749" i="21"/>
  <c r="Q1749" i="21"/>
  <c r="H1751" i="21"/>
  <c r="J1750" i="21"/>
  <c r="P1750" i="21"/>
  <c r="I1750" i="21"/>
  <c r="N1750" i="21"/>
  <c r="L1750" i="21"/>
  <c r="D1753" i="21"/>
  <c r="E1752" i="21"/>
  <c r="F1752" i="21"/>
  <c r="P1751" i="21"/>
  <c r="J1751" i="21"/>
  <c r="I1751" i="21"/>
  <c r="N1751" i="21"/>
  <c r="L1751" i="21"/>
  <c r="H1752" i="21"/>
  <c r="M1750" i="21"/>
  <c r="O1750" i="21"/>
  <c r="K1750" i="21"/>
  <c r="Q1750" i="21"/>
  <c r="E1753" i="21"/>
  <c r="D1754" i="21"/>
  <c r="F1753" i="21"/>
  <c r="Q1751" i="21"/>
  <c r="K1751" i="21"/>
  <c r="O1751" i="21"/>
  <c r="M1751" i="21"/>
  <c r="H1753" i="21"/>
  <c r="J1752" i="21"/>
  <c r="L1752" i="21"/>
  <c r="I1752" i="21"/>
  <c r="P1752" i="21"/>
  <c r="N1752" i="21"/>
  <c r="F1754" i="21"/>
  <c r="E1754" i="21"/>
  <c r="D1755" i="21"/>
  <c r="P1753" i="21"/>
  <c r="J1753" i="21"/>
  <c r="I1753" i="21"/>
  <c r="H1754" i="21"/>
  <c r="N1753" i="21"/>
  <c r="L1753" i="21"/>
  <c r="O1752" i="21"/>
  <c r="M1752" i="21"/>
  <c r="Q1752" i="21"/>
  <c r="K1752" i="21"/>
  <c r="F1755" i="21"/>
  <c r="E1755" i="21"/>
  <c r="D1756" i="21"/>
  <c r="O1753" i="21"/>
  <c r="M1753" i="21"/>
  <c r="K1753" i="21"/>
  <c r="Q1753" i="21"/>
  <c r="L1754" i="21"/>
  <c r="P1754" i="21"/>
  <c r="N1754" i="21"/>
  <c r="I1754" i="21"/>
  <c r="H1755" i="21"/>
  <c r="J1754" i="21"/>
  <c r="D1757" i="21"/>
  <c r="F1756" i="21"/>
  <c r="E1756" i="21"/>
  <c r="K1754" i="21"/>
  <c r="M1754" i="21"/>
  <c r="O1754" i="21"/>
  <c r="Q1754" i="21"/>
  <c r="N1755" i="21"/>
  <c r="J1755" i="21"/>
  <c r="I1755" i="21"/>
  <c r="P1755" i="21"/>
  <c r="L1755" i="21"/>
  <c r="H1756" i="21"/>
  <c r="F1757" i="21"/>
  <c r="E1757" i="21"/>
  <c r="D1758" i="21"/>
  <c r="K1755" i="21"/>
  <c r="M1755" i="21"/>
  <c r="Q1755" i="21"/>
  <c r="O1755" i="21"/>
  <c r="L1756" i="21"/>
  <c r="I1756" i="21"/>
  <c r="P1756" i="21"/>
  <c r="N1756" i="21"/>
  <c r="H1757" i="21"/>
  <c r="J1756" i="21"/>
  <c r="D1759" i="21"/>
  <c r="E1758" i="21"/>
  <c r="F1758" i="21"/>
  <c r="K1756" i="21"/>
  <c r="Q1756" i="21"/>
  <c r="M1756" i="21"/>
  <c r="O1756" i="21"/>
  <c r="J1757" i="21"/>
  <c r="H1758" i="21"/>
  <c r="N1757" i="21"/>
  <c r="L1757" i="21"/>
  <c r="I1757" i="21"/>
  <c r="P1757" i="21"/>
  <c r="E1759" i="21"/>
  <c r="F1759" i="21"/>
  <c r="D1760" i="21"/>
  <c r="L1758" i="21"/>
  <c r="I1758" i="21"/>
  <c r="H1759" i="21"/>
  <c r="N1758" i="21"/>
  <c r="J1758" i="21"/>
  <c r="P1758" i="21"/>
  <c r="K1757" i="21"/>
  <c r="M1757" i="21"/>
  <c r="O1757" i="21"/>
  <c r="Q1757" i="21"/>
  <c r="D1761" i="21"/>
  <c r="F1760" i="21"/>
  <c r="E1760" i="21"/>
  <c r="O1758" i="21"/>
  <c r="K1758" i="21"/>
  <c r="Q1758" i="21"/>
  <c r="M1758" i="21"/>
  <c r="J1759" i="21"/>
  <c r="H1760" i="21"/>
  <c r="I1759" i="21"/>
  <c r="L1759" i="21"/>
  <c r="N1759" i="21"/>
  <c r="P1759" i="21"/>
  <c r="D1762" i="21"/>
  <c r="F1761" i="21"/>
  <c r="E1761" i="21"/>
  <c r="H1761" i="21"/>
  <c r="I1760" i="21"/>
  <c r="N1760" i="21"/>
  <c r="P1760" i="21"/>
  <c r="J1760" i="21"/>
  <c r="L1760" i="21"/>
  <c r="O1759" i="21"/>
  <c r="M1759" i="21"/>
  <c r="K1759" i="21"/>
  <c r="Q1759" i="21"/>
  <c r="E1762" i="21"/>
  <c r="D1763" i="21"/>
  <c r="F1762" i="21"/>
  <c r="P1761" i="21"/>
  <c r="J1761" i="21"/>
  <c r="N1761" i="21"/>
  <c r="I1761" i="21"/>
  <c r="L1761" i="21"/>
  <c r="H1762" i="21"/>
  <c r="O1760" i="21"/>
  <c r="Q1760" i="21"/>
  <c r="M1760" i="21"/>
  <c r="K1760" i="21"/>
  <c r="F1763" i="21"/>
  <c r="D1764" i="21"/>
  <c r="E1763" i="21"/>
  <c r="M1761" i="21"/>
  <c r="K1761" i="21"/>
  <c r="Q1761" i="21"/>
  <c r="O1761" i="21"/>
  <c r="J1762" i="21"/>
  <c r="N1762" i="21"/>
  <c r="I1762" i="21"/>
  <c r="H1763" i="21"/>
  <c r="L1762" i="21"/>
  <c r="P1762" i="21"/>
  <c r="D1765" i="21"/>
  <c r="F1764" i="21"/>
  <c r="E1764" i="21"/>
  <c r="O1762" i="21"/>
  <c r="M1762" i="21"/>
  <c r="Q1762" i="21"/>
  <c r="K1762" i="21"/>
  <c r="L1763" i="21"/>
  <c r="J1763" i="21"/>
  <c r="I1763" i="21"/>
  <c r="N1763" i="21"/>
  <c r="H1764" i="21"/>
  <c r="P1763" i="21"/>
  <c r="D1766" i="21"/>
  <c r="F1765" i="21"/>
  <c r="E1765" i="21"/>
  <c r="O1763" i="21"/>
  <c r="Q1763" i="21"/>
  <c r="M1763" i="21"/>
  <c r="K1763" i="21"/>
  <c r="P1764" i="21"/>
  <c r="I1764" i="21"/>
  <c r="L1764" i="21"/>
  <c r="J1764" i="21"/>
  <c r="N1764" i="21"/>
  <c r="H1765" i="21"/>
  <c r="D1767" i="21"/>
  <c r="E1766" i="21"/>
  <c r="F1766" i="21"/>
  <c r="O1764" i="21"/>
  <c r="Q1764" i="21"/>
  <c r="M1764" i="21"/>
  <c r="K1764" i="21"/>
  <c r="J1765" i="21"/>
  <c r="P1765" i="21"/>
  <c r="H1766" i="21"/>
  <c r="I1765" i="21"/>
  <c r="N1765" i="21"/>
  <c r="L1765" i="21"/>
  <c r="D1768" i="21"/>
  <c r="F1767" i="21"/>
  <c r="E1767" i="21"/>
  <c r="P1766" i="21"/>
  <c r="J1766" i="21"/>
  <c r="I1766" i="21"/>
  <c r="L1766" i="21"/>
  <c r="H1767" i="21"/>
  <c r="N1766" i="21"/>
  <c r="K1765" i="21"/>
  <c r="Q1765" i="21"/>
  <c r="O1765" i="21"/>
  <c r="M1765" i="21"/>
  <c r="E1768" i="21"/>
  <c r="D1769" i="21"/>
  <c r="F1768" i="21"/>
  <c r="K1766" i="21"/>
  <c r="M1766" i="21"/>
  <c r="Q1766" i="21"/>
  <c r="O1766" i="21"/>
  <c r="J1767" i="21"/>
  <c r="P1767" i="21"/>
  <c r="L1767" i="21"/>
  <c r="I1767" i="21"/>
  <c r="N1767" i="21"/>
  <c r="H1768" i="21"/>
  <c r="E1769" i="21"/>
  <c r="F1769" i="21"/>
  <c r="D1770" i="21"/>
  <c r="Q1767" i="21"/>
  <c r="K1767" i="21"/>
  <c r="O1767" i="21"/>
  <c r="M1767" i="21"/>
  <c r="I1768" i="21"/>
  <c r="P1768" i="21"/>
  <c r="H1769" i="21"/>
  <c r="J1768" i="21"/>
  <c r="N1768" i="21"/>
  <c r="L1768" i="21"/>
  <c r="E1770" i="21"/>
  <c r="D1771" i="21"/>
  <c r="F1770" i="21"/>
  <c r="K1768" i="21"/>
  <c r="M1768" i="21"/>
  <c r="O1768" i="21"/>
  <c r="Q1768" i="21"/>
  <c r="N1769" i="21"/>
  <c r="P1769" i="21"/>
  <c r="L1769" i="21"/>
  <c r="J1769" i="21"/>
  <c r="I1769" i="21"/>
  <c r="H1770" i="21"/>
  <c r="D1772" i="21"/>
  <c r="E1771" i="21"/>
  <c r="F1771" i="21"/>
  <c r="M1769" i="21"/>
  <c r="K1769" i="21"/>
  <c r="O1769" i="21"/>
  <c r="Q1769" i="21"/>
  <c r="N1770" i="21"/>
  <c r="I1770" i="21"/>
  <c r="L1770" i="21"/>
  <c r="J1770" i="21"/>
  <c r="P1770" i="21"/>
  <c r="H1771" i="21"/>
  <c r="F1772" i="21"/>
  <c r="E1772" i="21"/>
  <c r="D1773" i="21"/>
  <c r="K1770" i="21"/>
  <c r="Q1770" i="21"/>
  <c r="M1770" i="21"/>
  <c r="O1770" i="21"/>
  <c r="H1772" i="21"/>
  <c r="L1771" i="21"/>
  <c r="P1771" i="21"/>
  <c r="J1771" i="21"/>
  <c r="N1771" i="21"/>
  <c r="I1771" i="21"/>
  <c r="D1774" i="21"/>
  <c r="F1773" i="21"/>
  <c r="E1773" i="21"/>
  <c r="P1772" i="21"/>
  <c r="J1772" i="21"/>
  <c r="I1772" i="21"/>
  <c r="H1773" i="21"/>
  <c r="N1772" i="21"/>
  <c r="L1772" i="21"/>
  <c r="M1771" i="21"/>
  <c r="Q1771" i="21"/>
  <c r="K1771" i="21"/>
  <c r="O1771" i="21"/>
  <c r="E1774" i="21"/>
  <c r="F1774" i="21"/>
  <c r="D1775" i="21"/>
  <c r="M1772" i="21"/>
  <c r="O1772" i="21"/>
  <c r="K1772" i="21"/>
  <c r="Q1772" i="21"/>
  <c r="L1773" i="21"/>
  <c r="I1773" i="21"/>
  <c r="H1774" i="21"/>
  <c r="N1773" i="21"/>
  <c r="J1773" i="21"/>
  <c r="P1773" i="21"/>
  <c r="D1776" i="21"/>
  <c r="E1775" i="21"/>
  <c r="F1775" i="21"/>
  <c r="Q1773" i="21"/>
  <c r="O1773" i="21"/>
  <c r="K1773" i="21"/>
  <c r="M1773" i="21"/>
  <c r="L1774" i="21"/>
  <c r="I1774" i="21"/>
  <c r="P1774" i="21"/>
  <c r="J1774" i="21"/>
  <c r="H1775" i="21"/>
  <c r="N1774" i="21"/>
  <c r="D1777" i="21"/>
  <c r="E1776" i="21"/>
  <c r="F1776" i="21"/>
  <c r="Q1774" i="21"/>
  <c r="M1774" i="21"/>
  <c r="O1774" i="21"/>
  <c r="K1774" i="21"/>
  <c r="N1775" i="21"/>
  <c r="I1775" i="21"/>
  <c r="L1775" i="21"/>
  <c r="H1776" i="21"/>
  <c r="J1775" i="21"/>
  <c r="P1775" i="21"/>
  <c r="D1778" i="21"/>
  <c r="E1777" i="21"/>
  <c r="F1777" i="21"/>
  <c r="M1775" i="21"/>
  <c r="O1775" i="21"/>
  <c r="Q1775" i="21"/>
  <c r="K1775" i="21"/>
  <c r="I1776" i="21"/>
  <c r="H1777" i="21"/>
  <c r="P1776" i="21"/>
  <c r="N1776" i="21"/>
  <c r="L1776" i="21"/>
  <c r="J1776" i="21"/>
  <c r="D1779" i="21"/>
  <c r="E1778" i="21"/>
  <c r="F1778" i="21"/>
  <c r="Q1776" i="21"/>
  <c r="M1776" i="21"/>
  <c r="O1776" i="21"/>
  <c r="K1776" i="21"/>
  <c r="H1778" i="21"/>
  <c r="P1777" i="21"/>
  <c r="N1777" i="21"/>
  <c r="L1777" i="21"/>
  <c r="I1777" i="21"/>
  <c r="J1777" i="21"/>
  <c r="D1780" i="21"/>
  <c r="E1779" i="21"/>
  <c r="F1779" i="21"/>
  <c r="N1778" i="21"/>
  <c r="I1778" i="21"/>
  <c r="L1778" i="21"/>
  <c r="J1778" i="21"/>
  <c r="P1778" i="21"/>
  <c r="H1779" i="21"/>
  <c r="O1777" i="21"/>
  <c r="K1777" i="21"/>
  <c r="Q1777" i="21"/>
  <c r="M1777" i="21"/>
  <c r="E1780" i="21"/>
  <c r="F1780" i="21"/>
  <c r="D1781" i="21"/>
  <c r="Q1778" i="21"/>
  <c r="M1778" i="21"/>
  <c r="K1778" i="21"/>
  <c r="O1778" i="21"/>
  <c r="P1779" i="21"/>
  <c r="N1779" i="21"/>
  <c r="L1779" i="21"/>
  <c r="J1779" i="21"/>
  <c r="I1779" i="21"/>
  <c r="H1780" i="21"/>
  <c r="F1781" i="21"/>
  <c r="D1782" i="21"/>
  <c r="E1781" i="21"/>
  <c r="O1779" i="21"/>
  <c r="Q1779" i="21"/>
  <c r="M1779" i="21"/>
  <c r="K1779" i="21"/>
  <c r="P1780" i="21"/>
  <c r="N1780" i="21"/>
  <c r="L1780" i="21"/>
  <c r="J1780" i="21"/>
  <c r="I1780" i="21"/>
  <c r="H1781" i="21"/>
  <c r="F1782" i="21"/>
  <c r="D1783" i="21"/>
  <c r="E1782" i="21"/>
  <c r="M1780" i="21"/>
  <c r="K1780" i="21"/>
  <c r="Q1780" i="21"/>
  <c r="O1780" i="21"/>
  <c r="L1781" i="21"/>
  <c r="N1781" i="21"/>
  <c r="H1782" i="21"/>
  <c r="I1781" i="21"/>
  <c r="J1781" i="21"/>
  <c r="P1781" i="21"/>
  <c r="E1783" i="21"/>
  <c r="D1784" i="21"/>
  <c r="F1783" i="21"/>
  <c r="P1782" i="21"/>
  <c r="H1783" i="21"/>
  <c r="I1782" i="21"/>
  <c r="J1782" i="21"/>
  <c r="L1782" i="21"/>
  <c r="N1782" i="21"/>
  <c r="M1781" i="21"/>
  <c r="K1781" i="21"/>
  <c r="O1781" i="21"/>
  <c r="Q1781" i="21"/>
  <c r="F1784" i="21"/>
  <c r="D1785" i="21"/>
  <c r="E1784" i="21"/>
  <c r="L1783" i="21"/>
  <c r="I1783" i="21"/>
  <c r="H1784" i="21"/>
  <c r="N1783" i="21"/>
  <c r="J1783" i="21"/>
  <c r="P1783" i="21"/>
  <c r="K1782" i="21"/>
  <c r="Q1782" i="21"/>
  <c r="M1782" i="21"/>
  <c r="O1782" i="21"/>
  <c r="E1785" i="21"/>
  <c r="D1786" i="21"/>
  <c r="F1785" i="21"/>
  <c r="M1783" i="21"/>
  <c r="K1783" i="21"/>
  <c r="Q1783" i="21"/>
  <c r="O1783" i="21"/>
  <c r="P1784" i="21"/>
  <c r="I1784" i="21"/>
  <c r="H1785" i="21"/>
  <c r="N1784" i="21"/>
  <c r="L1784" i="21"/>
  <c r="J1784" i="21"/>
  <c r="E1786" i="21"/>
  <c r="D1787" i="21"/>
  <c r="F1786" i="21"/>
  <c r="K1784" i="21"/>
  <c r="O1784" i="21"/>
  <c r="Q1784" i="21"/>
  <c r="M1784" i="21"/>
  <c r="L1785" i="21"/>
  <c r="N1785" i="21"/>
  <c r="J1785" i="21"/>
  <c r="I1785" i="21"/>
  <c r="P1785" i="21"/>
  <c r="H1786" i="21"/>
  <c r="E1787" i="21"/>
  <c r="D1788" i="21"/>
  <c r="F1787" i="21"/>
  <c r="K1785" i="21"/>
  <c r="O1785" i="21"/>
  <c r="Q1785" i="21"/>
  <c r="M1785" i="21"/>
  <c r="L1786" i="21"/>
  <c r="P1786" i="21"/>
  <c r="N1786" i="21"/>
  <c r="J1786" i="21"/>
  <c r="H1787" i="21"/>
  <c r="I1786" i="21"/>
  <c r="D1789" i="21"/>
  <c r="F1788" i="21"/>
  <c r="E1788" i="21"/>
  <c r="J1787" i="21"/>
  <c r="I1787" i="21"/>
  <c r="N1787" i="21"/>
  <c r="L1787" i="21"/>
  <c r="H1788" i="21"/>
  <c r="P1787" i="21"/>
  <c r="Q1786" i="21"/>
  <c r="O1786" i="21"/>
  <c r="M1786" i="21"/>
  <c r="K1786" i="21"/>
  <c r="D1790" i="21"/>
  <c r="E1789" i="21"/>
  <c r="F1789" i="21"/>
  <c r="Q1787" i="21"/>
  <c r="M1787" i="21"/>
  <c r="K1787" i="21"/>
  <c r="O1787" i="21"/>
  <c r="L1788" i="21"/>
  <c r="I1788" i="21"/>
  <c r="N1788" i="21"/>
  <c r="H1789" i="21"/>
  <c r="J1788" i="21"/>
  <c r="P1788" i="21"/>
  <c r="E1790" i="21"/>
  <c r="D1791" i="21"/>
  <c r="F1790" i="21"/>
  <c r="Q1788" i="21"/>
  <c r="M1788" i="21"/>
  <c r="O1788" i="21"/>
  <c r="K1788" i="21"/>
  <c r="H1790" i="21"/>
  <c r="N1789" i="21"/>
  <c r="L1789" i="21"/>
  <c r="I1789" i="21"/>
  <c r="J1789" i="21"/>
  <c r="P1789" i="21"/>
  <c r="D1792" i="21"/>
  <c r="F1791" i="21"/>
  <c r="E1791" i="21"/>
  <c r="L1790" i="21"/>
  <c r="J1790" i="21"/>
  <c r="P1790" i="21"/>
  <c r="H1791" i="21"/>
  <c r="I1790" i="21"/>
  <c r="N1790" i="21"/>
  <c r="M1789" i="21"/>
  <c r="K1789" i="21"/>
  <c r="O1789" i="21"/>
  <c r="Q1789" i="21"/>
  <c r="F1792" i="21"/>
  <c r="D1793" i="21"/>
  <c r="E1792" i="21"/>
  <c r="N1791" i="21"/>
  <c r="P1791" i="21"/>
  <c r="I1791" i="21"/>
  <c r="H1792" i="21"/>
  <c r="L1791" i="21"/>
  <c r="J1791" i="21"/>
  <c r="M1790" i="21"/>
  <c r="O1790" i="21"/>
  <c r="K1790" i="21"/>
  <c r="Q1790" i="21"/>
  <c r="F1793" i="21"/>
  <c r="D1794" i="21"/>
  <c r="E1793" i="21"/>
  <c r="O1791" i="21"/>
  <c r="K1791" i="21"/>
  <c r="Q1791" i="21"/>
  <c r="M1791" i="21"/>
  <c r="H1793" i="21"/>
  <c r="L1792" i="21"/>
  <c r="I1792" i="21"/>
  <c r="J1792" i="21"/>
  <c r="P1792" i="21"/>
  <c r="N1792" i="21"/>
  <c r="E1794" i="21"/>
  <c r="D1795" i="21"/>
  <c r="F1794" i="21"/>
  <c r="J1793" i="21"/>
  <c r="P1793" i="21"/>
  <c r="I1793" i="21"/>
  <c r="L1793" i="21"/>
  <c r="N1793" i="21"/>
  <c r="H1794" i="21"/>
  <c r="Q1792" i="21"/>
  <c r="M1792" i="21"/>
  <c r="O1792" i="21"/>
  <c r="K1792" i="21"/>
  <c r="D1796" i="21"/>
  <c r="E1795" i="21"/>
  <c r="F1795" i="21"/>
  <c r="K1793" i="21"/>
  <c r="O1793" i="21"/>
  <c r="Q1793" i="21"/>
  <c r="M1793" i="21"/>
  <c r="N1794" i="21"/>
  <c r="L1794" i="21"/>
  <c r="J1794" i="21"/>
  <c r="P1794" i="21"/>
  <c r="H1795" i="21"/>
  <c r="I1794" i="21"/>
  <c r="F1796" i="21"/>
  <c r="E1796" i="21"/>
  <c r="D1797" i="21"/>
  <c r="I1795" i="21"/>
  <c r="L1795" i="21"/>
  <c r="J1795" i="21"/>
  <c r="N1795" i="21"/>
  <c r="H1796" i="21"/>
  <c r="P1795" i="21"/>
  <c r="Q1794" i="21"/>
  <c r="O1794" i="21"/>
  <c r="K1794" i="21"/>
  <c r="M1794" i="21"/>
  <c r="D1798" i="21"/>
  <c r="F1797" i="21"/>
  <c r="E1797" i="21"/>
  <c r="O1795" i="21"/>
  <c r="Q1795" i="21"/>
  <c r="K1795" i="21"/>
  <c r="M1795" i="21"/>
  <c r="H1797" i="21"/>
  <c r="I1796" i="21"/>
  <c r="P1796" i="21"/>
  <c r="N1796" i="21"/>
  <c r="L1796" i="21"/>
  <c r="J1796" i="21"/>
  <c r="E1798" i="21"/>
  <c r="D1799" i="21"/>
  <c r="F1798" i="21"/>
  <c r="N1797" i="21"/>
  <c r="H1798" i="21"/>
  <c r="L1797" i="21"/>
  <c r="I1797" i="21"/>
  <c r="J1797" i="21"/>
  <c r="P1797" i="21"/>
  <c r="M1796" i="21"/>
  <c r="O1796" i="21"/>
  <c r="K1796" i="21"/>
  <c r="Q1796" i="21"/>
  <c r="E1799" i="21"/>
  <c r="D1800" i="21"/>
  <c r="F1799" i="21"/>
  <c r="L1798" i="21"/>
  <c r="J1798" i="21"/>
  <c r="H1799" i="21"/>
  <c r="I1798" i="21"/>
  <c r="P1798" i="21"/>
  <c r="N1798" i="21"/>
  <c r="M1797" i="21"/>
  <c r="K1797" i="21"/>
  <c r="O1797" i="21"/>
  <c r="Q1797" i="21"/>
  <c r="F1800" i="21"/>
  <c r="D1801" i="21"/>
  <c r="E1800" i="21"/>
  <c r="N1799" i="21"/>
  <c r="H1800" i="21"/>
  <c r="I1799" i="21"/>
  <c r="P1799" i="21"/>
  <c r="L1799" i="21"/>
  <c r="J1799" i="21"/>
  <c r="K1798" i="21"/>
  <c r="Q1798" i="21"/>
  <c r="M1798" i="21"/>
  <c r="O1798" i="21"/>
  <c r="D1802" i="21"/>
  <c r="E1801" i="21"/>
  <c r="F1801" i="21"/>
  <c r="N1800" i="21"/>
  <c r="H1801" i="21"/>
  <c r="P1800" i="21"/>
  <c r="I1800" i="21"/>
  <c r="L1800" i="21"/>
  <c r="J1800" i="21"/>
  <c r="Q1799" i="21"/>
  <c r="O1799" i="21"/>
  <c r="M1799" i="21"/>
  <c r="K1799" i="21"/>
  <c r="F1802" i="21"/>
  <c r="E1802" i="21"/>
  <c r="D1803" i="21"/>
  <c r="J1801" i="21"/>
  <c r="I1801" i="21"/>
  <c r="N1801" i="21"/>
  <c r="L1801" i="21"/>
  <c r="P1801" i="21"/>
  <c r="H1802" i="21"/>
  <c r="M1800" i="21"/>
  <c r="Q1800" i="21"/>
  <c r="O1800" i="21"/>
  <c r="K1800" i="21"/>
  <c r="D1804" i="21"/>
  <c r="E1803" i="21"/>
  <c r="F1803" i="21"/>
  <c r="O1801" i="21"/>
  <c r="K1801" i="21"/>
  <c r="Q1801" i="21"/>
  <c r="M1801" i="21"/>
  <c r="L1802" i="21"/>
  <c r="J1802" i="21"/>
  <c r="P1802" i="21"/>
  <c r="N1802" i="21"/>
  <c r="H1803" i="21"/>
  <c r="I1802" i="21"/>
  <c r="F1804" i="21"/>
  <c r="D1805" i="21"/>
  <c r="E1804" i="21"/>
  <c r="J1803" i="21"/>
  <c r="I1803" i="21"/>
  <c r="L1803" i="21"/>
  <c r="N1803" i="21"/>
  <c r="H1804" i="21"/>
  <c r="P1803" i="21"/>
  <c r="Q1802" i="21"/>
  <c r="M1802" i="21"/>
  <c r="K1802" i="21"/>
  <c r="O1802" i="21"/>
  <c r="E1805" i="21"/>
  <c r="F1805" i="21"/>
  <c r="D1806" i="21"/>
  <c r="Q1803" i="21"/>
  <c r="M1803" i="21"/>
  <c r="K1803" i="21"/>
  <c r="O1803" i="21"/>
  <c r="H1805" i="21"/>
  <c r="P1804" i="21"/>
  <c r="N1804" i="21"/>
  <c r="I1804" i="21"/>
  <c r="L1804" i="21"/>
  <c r="J1804" i="21"/>
  <c r="F1806" i="21"/>
  <c r="E1806" i="21"/>
  <c r="D1807" i="21"/>
  <c r="P1805" i="21"/>
  <c r="N1805" i="21"/>
  <c r="H1806" i="21"/>
  <c r="J1805" i="21"/>
  <c r="L1805" i="21"/>
  <c r="I1805" i="21"/>
  <c r="K1804" i="21"/>
  <c r="O1804" i="21"/>
  <c r="Q1804" i="21"/>
  <c r="M1804" i="21"/>
  <c r="F1807" i="21"/>
  <c r="D1808" i="21"/>
  <c r="E1807" i="21"/>
  <c r="N1806" i="21"/>
  <c r="I1806" i="21"/>
  <c r="P1806" i="21"/>
  <c r="H1807" i="21"/>
  <c r="L1806" i="21"/>
  <c r="J1806" i="21"/>
  <c r="K1805" i="21"/>
  <c r="O1805" i="21"/>
  <c r="M1805" i="21"/>
  <c r="Q1805" i="21"/>
  <c r="F1808" i="21"/>
  <c r="E1808" i="21"/>
  <c r="D1809" i="21"/>
  <c r="O1806" i="21"/>
  <c r="M1806" i="21"/>
  <c r="K1806" i="21"/>
  <c r="Q1806" i="21"/>
  <c r="I1807" i="21"/>
  <c r="H1808" i="21"/>
  <c r="P1807" i="21"/>
  <c r="N1807" i="21"/>
  <c r="L1807" i="21"/>
  <c r="J1807" i="21"/>
  <c r="E1809" i="21"/>
  <c r="F1809" i="21"/>
  <c r="D1810" i="21"/>
  <c r="M1807" i="21"/>
  <c r="O1807" i="21"/>
  <c r="K1807" i="21"/>
  <c r="Q1807" i="21"/>
  <c r="I1808" i="21"/>
  <c r="L1808" i="21"/>
  <c r="J1808" i="21"/>
  <c r="H1809" i="21"/>
  <c r="P1808" i="21"/>
  <c r="N1808" i="21"/>
  <c r="E1810" i="21"/>
  <c r="F1810" i="21"/>
  <c r="D1811" i="21"/>
  <c r="Q1808" i="21"/>
  <c r="O1808" i="21"/>
  <c r="M1808" i="21"/>
  <c r="K1808" i="21"/>
  <c r="J1809" i="21"/>
  <c r="H1810" i="21"/>
  <c r="I1809" i="21"/>
  <c r="L1809" i="21"/>
  <c r="P1809" i="21"/>
  <c r="N1809" i="21"/>
  <c r="F1811" i="21"/>
  <c r="D1812" i="21"/>
  <c r="E1811" i="21"/>
  <c r="L1810" i="21"/>
  <c r="J1810" i="21"/>
  <c r="P1810" i="21"/>
  <c r="N1810" i="21"/>
  <c r="H1811" i="21"/>
  <c r="I1810" i="21"/>
  <c r="O1809" i="21"/>
  <c r="K1809" i="21"/>
  <c r="Q1809" i="21"/>
  <c r="M1809" i="21"/>
  <c r="E1812" i="21"/>
  <c r="F1812" i="21"/>
  <c r="D1813" i="21"/>
  <c r="J1811" i="21"/>
  <c r="L1811" i="21"/>
  <c r="I1811" i="21"/>
  <c r="N1811" i="21"/>
  <c r="H1812" i="21"/>
  <c r="P1811" i="21"/>
  <c r="Q1810" i="21"/>
  <c r="O1810" i="21"/>
  <c r="K1810" i="21"/>
  <c r="M1810" i="21"/>
  <c r="E1813" i="21"/>
  <c r="F1813" i="21"/>
  <c r="D1814" i="21"/>
  <c r="Q1811" i="21"/>
  <c r="O1811" i="21"/>
  <c r="K1811" i="21"/>
  <c r="M1811" i="21"/>
  <c r="I1812" i="21"/>
  <c r="P1812" i="21"/>
  <c r="N1812" i="21"/>
  <c r="H1813" i="21"/>
  <c r="L1812" i="21"/>
  <c r="J1812" i="21"/>
  <c r="E1814" i="21"/>
  <c r="F1814" i="21"/>
  <c r="D1815" i="21"/>
  <c r="M1812" i="21"/>
  <c r="O1812" i="21"/>
  <c r="K1812" i="21"/>
  <c r="Q1812" i="21"/>
  <c r="N1813" i="21"/>
  <c r="H1814" i="21"/>
  <c r="P1813" i="21"/>
  <c r="I1813" i="21"/>
  <c r="L1813" i="21"/>
  <c r="J1813" i="21"/>
  <c r="E1815" i="21"/>
  <c r="D1816" i="21"/>
  <c r="F1815" i="21"/>
  <c r="J1814" i="21"/>
  <c r="I1814" i="21"/>
  <c r="H1815" i="21"/>
  <c r="L1814" i="21"/>
  <c r="P1814" i="21"/>
  <c r="N1814" i="21"/>
  <c r="M1813" i="21"/>
  <c r="O1813" i="21"/>
  <c r="Q1813" i="21"/>
  <c r="K1813" i="21"/>
  <c r="F1816" i="21"/>
  <c r="D1817" i="21"/>
  <c r="E1816" i="21"/>
  <c r="O1814" i="21"/>
  <c r="K1814" i="21"/>
  <c r="Q1814" i="21"/>
  <c r="M1814" i="21"/>
  <c r="I1815" i="21"/>
  <c r="H1816" i="21"/>
  <c r="N1815" i="21"/>
  <c r="J1815" i="21"/>
  <c r="P1815" i="21"/>
  <c r="L1815" i="21"/>
  <c r="E1817" i="21"/>
  <c r="F1817" i="21"/>
  <c r="D1818" i="21"/>
  <c r="M1815" i="21"/>
  <c r="O1815" i="21"/>
  <c r="Q1815" i="21"/>
  <c r="K1815" i="21"/>
  <c r="H1817" i="21"/>
  <c r="I1816" i="21"/>
  <c r="L1816" i="21"/>
  <c r="J1816" i="21"/>
  <c r="P1816" i="21"/>
  <c r="N1816" i="21"/>
  <c r="F1818" i="21"/>
  <c r="E1818" i="21"/>
  <c r="D1819" i="21"/>
  <c r="P1817" i="21"/>
  <c r="N1817" i="21"/>
  <c r="I1817" i="21"/>
  <c r="H1818" i="21"/>
  <c r="L1817" i="21"/>
  <c r="J1817" i="21"/>
  <c r="M1816" i="21"/>
  <c r="K1816" i="21"/>
  <c r="Q1816" i="21"/>
  <c r="O1816" i="21"/>
  <c r="E1819" i="21"/>
  <c r="F1819" i="21"/>
  <c r="D1820" i="21"/>
  <c r="K1817" i="21"/>
  <c r="Q1817" i="21"/>
  <c r="O1817" i="21"/>
  <c r="M1817" i="21"/>
  <c r="N1818" i="21"/>
  <c r="H1819" i="21"/>
  <c r="J1818" i="21"/>
  <c r="I1818" i="21"/>
  <c r="L1818" i="21"/>
  <c r="P1818" i="21"/>
  <c r="E1820" i="21"/>
  <c r="F1820" i="21"/>
  <c r="D1821" i="21"/>
  <c r="L1819" i="21"/>
  <c r="N1819" i="21"/>
  <c r="P1819" i="21"/>
  <c r="J1819" i="21"/>
  <c r="I1819" i="21"/>
  <c r="H1820" i="21"/>
  <c r="M1818" i="21"/>
  <c r="Q1818" i="21"/>
  <c r="K1818" i="21"/>
  <c r="O1818" i="21"/>
  <c r="E1821" i="21"/>
  <c r="F1821" i="21"/>
  <c r="D1822" i="21"/>
  <c r="M1819" i="21"/>
  <c r="Q1819" i="21"/>
  <c r="K1819" i="21"/>
  <c r="O1819" i="21"/>
  <c r="J1820" i="21"/>
  <c r="P1820" i="21"/>
  <c r="N1820" i="21"/>
  <c r="H1821" i="21"/>
  <c r="I1820" i="21"/>
  <c r="L1820" i="21"/>
  <c r="F1822" i="21"/>
  <c r="E1822" i="21"/>
  <c r="D1823" i="21"/>
  <c r="L1821" i="21"/>
  <c r="N1821" i="21"/>
  <c r="J1821" i="21"/>
  <c r="P1821" i="21"/>
  <c r="I1821" i="21"/>
  <c r="H1822" i="21"/>
  <c r="Q1820" i="21"/>
  <c r="K1820" i="21"/>
  <c r="M1820" i="21"/>
  <c r="O1820" i="21"/>
  <c r="E1823" i="21"/>
  <c r="D1824" i="21"/>
  <c r="F1823" i="21"/>
  <c r="M1821" i="21"/>
  <c r="Q1821" i="21"/>
  <c r="K1821" i="21"/>
  <c r="O1821" i="21"/>
  <c r="I1822" i="21"/>
  <c r="L1822" i="21"/>
  <c r="J1822" i="21"/>
  <c r="H1823" i="21"/>
  <c r="N1822" i="21"/>
  <c r="P1822" i="21"/>
  <c r="F1824" i="21"/>
  <c r="E1824" i="21"/>
  <c r="D1825" i="21"/>
  <c r="Q1822" i="21"/>
  <c r="O1822" i="21"/>
  <c r="M1822" i="21"/>
  <c r="K1822" i="21"/>
  <c r="J1823" i="21"/>
  <c r="I1823" i="21"/>
  <c r="N1823" i="21"/>
  <c r="H1824" i="21"/>
  <c r="P1823" i="21"/>
  <c r="L1823" i="21"/>
  <c r="F1825" i="21"/>
  <c r="E1825" i="21"/>
  <c r="D1826" i="21"/>
  <c r="M1823" i="21"/>
  <c r="K1823" i="21"/>
  <c r="Q1823" i="21"/>
  <c r="O1823" i="21"/>
  <c r="J1824" i="21"/>
  <c r="I1824" i="21"/>
  <c r="N1824" i="21"/>
  <c r="H1825" i="21"/>
  <c r="L1824" i="21"/>
  <c r="P1824" i="21"/>
  <c r="E1826" i="21"/>
  <c r="F1826" i="21"/>
  <c r="D1827" i="21"/>
  <c r="M1824" i="21"/>
  <c r="O1824" i="21"/>
  <c r="Q1824" i="21"/>
  <c r="K1824" i="21"/>
  <c r="N1825" i="21"/>
  <c r="H1826" i="21"/>
  <c r="I1825" i="21"/>
  <c r="J1825" i="21"/>
  <c r="L1825" i="21"/>
  <c r="P1825" i="21"/>
  <c r="E1827" i="21"/>
  <c r="F1827" i="21"/>
  <c r="D1828" i="21"/>
  <c r="N1826" i="21"/>
  <c r="P1826" i="21"/>
  <c r="H1827" i="21"/>
  <c r="L1826" i="21"/>
  <c r="J1826" i="21"/>
  <c r="I1826" i="21"/>
  <c r="M1825" i="21"/>
  <c r="K1825" i="21"/>
  <c r="O1825" i="21"/>
  <c r="Q1825" i="21"/>
  <c r="F1828" i="21"/>
  <c r="E1828" i="21"/>
  <c r="D1829" i="21"/>
  <c r="L1827" i="21"/>
  <c r="N1827" i="21"/>
  <c r="I1827" i="21"/>
  <c r="H1828" i="21"/>
  <c r="P1827" i="21"/>
  <c r="J1827" i="21"/>
  <c r="K1826" i="21"/>
  <c r="Q1826" i="21"/>
  <c r="M1826" i="21"/>
  <c r="O1826" i="21"/>
  <c r="E1829" i="21"/>
  <c r="D1830" i="21"/>
  <c r="F1829" i="21"/>
  <c r="M1827" i="21"/>
  <c r="Q1827" i="21"/>
  <c r="O1827" i="21"/>
  <c r="K1827" i="21"/>
  <c r="J1828" i="21"/>
  <c r="P1828" i="21"/>
  <c r="N1828" i="21"/>
  <c r="H1829" i="21"/>
  <c r="I1828" i="21"/>
  <c r="L1828" i="21"/>
  <c r="F1830" i="21"/>
  <c r="D1831" i="21"/>
  <c r="E1830" i="21"/>
  <c r="I1829" i="21"/>
  <c r="P1829" i="21"/>
  <c r="N1829" i="21"/>
  <c r="H1830" i="21"/>
  <c r="L1829" i="21"/>
  <c r="J1829" i="21"/>
  <c r="Q1828" i="21"/>
  <c r="O1828" i="21"/>
  <c r="K1828" i="21"/>
  <c r="M1828" i="21"/>
  <c r="E1831" i="21"/>
  <c r="D1832" i="21"/>
  <c r="F1831" i="21"/>
  <c r="K1829" i="21"/>
  <c r="Q1829" i="21"/>
  <c r="M1829" i="21"/>
  <c r="O1829" i="21"/>
  <c r="N1830" i="21"/>
  <c r="I1830" i="21"/>
  <c r="H1831" i="21"/>
  <c r="L1830" i="21"/>
  <c r="J1830" i="21"/>
  <c r="P1830" i="21"/>
  <c r="E1832" i="21"/>
  <c r="F1832" i="21"/>
  <c r="D1833" i="21"/>
  <c r="M1830" i="21"/>
  <c r="O1830" i="21"/>
  <c r="K1830" i="21"/>
  <c r="Q1830" i="21"/>
  <c r="H1832" i="21"/>
  <c r="P1831" i="21"/>
  <c r="N1831" i="21"/>
  <c r="L1831" i="21"/>
  <c r="I1831" i="21"/>
  <c r="J1831" i="21"/>
  <c r="D1834" i="21"/>
  <c r="F1833" i="21"/>
  <c r="E1833" i="21"/>
  <c r="L1832" i="21"/>
  <c r="I1832" i="21"/>
  <c r="H1833" i="21"/>
  <c r="J1832" i="21"/>
  <c r="P1832" i="21"/>
  <c r="N1832" i="21"/>
  <c r="Q1831" i="21"/>
  <c r="M1831" i="21"/>
  <c r="O1831" i="21"/>
  <c r="K1831" i="21"/>
  <c r="F1834" i="21"/>
  <c r="E1834" i="21"/>
  <c r="D1835" i="21"/>
  <c r="K1832" i="21"/>
  <c r="M1832" i="21"/>
  <c r="O1832" i="21"/>
  <c r="Q1832" i="21"/>
  <c r="N1833" i="21"/>
  <c r="L1833" i="21"/>
  <c r="P1833" i="21"/>
  <c r="J1833" i="21"/>
  <c r="I1833" i="21"/>
  <c r="H1834" i="21"/>
  <c r="E1835" i="21"/>
  <c r="D1836" i="21"/>
  <c r="F1835" i="21"/>
  <c r="M1833" i="21"/>
  <c r="O1833" i="21"/>
  <c r="Q1833" i="21"/>
  <c r="K1833" i="21"/>
  <c r="L1834" i="21"/>
  <c r="I1834" i="21"/>
  <c r="J1834" i="21"/>
  <c r="H1835" i="21"/>
  <c r="P1834" i="21"/>
  <c r="N1834" i="21"/>
  <c r="E1836" i="21"/>
  <c r="D1837" i="21"/>
  <c r="F1836" i="21"/>
  <c r="K1834" i="21"/>
  <c r="M1834" i="21"/>
  <c r="Q1834" i="21"/>
  <c r="O1834" i="21"/>
  <c r="H1836" i="21"/>
  <c r="P1835" i="21"/>
  <c r="N1835" i="21"/>
  <c r="L1835" i="21"/>
  <c r="J1835" i="21"/>
  <c r="I1835" i="21"/>
  <c r="D1838" i="21"/>
  <c r="E1837" i="21"/>
  <c r="F1837" i="21"/>
  <c r="I1836" i="21"/>
  <c r="N1836" i="21"/>
  <c r="P1836" i="21"/>
  <c r="H1837" i="21"/>
  <c r="L1836" i="21"/>
  <c r="J1836" i="21"/>
  <c r="O1835" i="21"/>
  <c r="M1835" i="21"/>
  <c r="Q1835" i="21"/>
  <c r="K1835" i="21"/>
  <c r="E1838" i="21"/>
  <c r="D1839" i="21"/>
  <c r="F1838" i="21"/>
  <c r="Q1836" i="21"/>
  <c r="O1836" i="21"/>
  <c r="K1836" i="21"/>
  <c r="M1836" i="21"/>
  <c r="J1837" i="21"/>
  <c r="L1837" i="21"/>
  <c r="P1837" i="21"/>
  <c r="N1837" i="21"/>
  <c r="H1838" i="21"/>
  <c r="I1837" i="21"/>
  <c r="E1839" i="21"/>
  <c r="D1840" i="21"/>
  <c r="F1839" i="21"/>
  <c r="H1839" i="21"/>
  <c r="P1838" i="21"/>
  <c r="I1838" i="21"/>
  <c r="L1838" i="21"/>
  <c r="N1838" i="21"/>
  <c r="J1838" i="21"/>
  <c r="M1837" i="21"/>
  <c r="K1837" i="21"/>
  <c r="Q1837" i="21"/>
  <c r="O1837" i="21"/>
  <c r="E1840" i="21"/>
  <c r="D1841" i="21"/>
  <c r="F1840" i="21"/>
  <c r="L1839" i="21"/>
  <c r="J1839" i="21"/>
  <c r="I1839" i="21"/>
  <c r="H1840" i="21"/>
  <c r="P1839" i="21"/>
  <c r="N1839" i="21"/>
  <c r="Q1838" i="21"/>
  <c r="K1838" i="21"/>
  <c r="O1838" i="21"/>
  <c r="M1838" i="21"/>
  <c r="F1841" i="21"/>
  <c r="D1842" i="21"/>
  <c r="E1841" i="21"/>
  <c r="Q1839" i="21"/>
  <c r="O1839" i="21"/>
  <c r="K1839" i="21"/>
  <c r="M1839" i="21"/>
  <c r="N1840" i="21"/>
  <c r="J1840" i="21"/>
  <c r="P1840" i="21"/>
  <c r="I1840" i="21"/>
  <c r="H1841" i="21"/>
  <c r="L1840" i="21"/>
  <c r="E1842" i="21"/>
  <c r="D1843" i="21"/>
  <c r="F1842" i="21"/>
  <c r="O1840" i="21"/>
  <c r="K1840" i="21"/>
  <c r="Q1840" i="21"/>
  <c r="M1840" i="21"/>
  <c r="J1841" i="21"/>
  <c r="N1841" i="21"/>
  <c r="I1841" i="21"/>
  <c r="L1841" i="21"/>
  <c r="H1842" i="21"/>
  <c r="P1841" i="21"/>
  <c r="D1844" i="21"/>
  <c r="F1843" i="21"/>
  <c r="E1843" i="21"/>
  <c r="K1841" i="21"/>
  <c r="Q1841" i="21"/>
  <c r="M1841" i="21"/>
  <c r="O1841" i="21"/>
  <c r="J1842" i="21"/>
  <c r="N1842" i="21"/>
  <c r="I1842" i="21"/>
  <c r="L1842" i="21"/>
  <c r="H1843" i="21"/>
  <c r="P1842" i="21"/>
  <c r="E1844" i="21"/>
  <c r="F1844" i="21"/>
  <c r="D1845" i="21"/>
  <c r="M1842" i="21"/>
  <c r="Q1842" i="21"/>
  <c r="O1842" i="21"/>
  <c r="K1842" i="21"/>
  <c r="N1843" i="21"/>
  <c r="H1844" i="21"/>
  <c r="L1843" i="21"/>
  <c r="P1843" i="21"/>
  <c r="I1843" i="21"/>
  <c r="J1843" i="21"/>
  <c r="F1845" i="21"/>
  <c r="D1846" i="21"/>
  <c r="E1845" i="21"/>
  <c r="J1844" i="21"/>
  <c r="H1845" i="21"/>
  <c r="P1844" i="21"/>
  <c r="N1844" i="21"/>
  <c r="L1844" i="21"/>
  <c r="I1844" i="21"/>
  <c r="Q1843" i="21"/>
  <c r="M1843" i="21"/>
  <c r="K1843" i="21"/>
  <c r="O1843" i="21"/>
  <c r="D1847" i="21"/>
  <c r="F1846" i="21"/>
  <c r="E1846" i="21"/>
  <c r="L1845" i="21"/>
  <c r="J1845" i="21"/>
  <c r="P1845" i="21"/>
  <c r="N1845" i="21"/>
  <c r="H1846" i="21"/>
  <c r="I1845" i="21"/>
  <c r="Q1844" i="21"/>
  <c r="M1844" i="21"/>
  <c r="O1844" i="21"/>
  <c r="K1844" i="21"/>
  <c r="E1847" i="21"/>
  <c r="D1848" i="21"/>
  <c r="F1847" i="21"/>
  <c r="H1847" i="21"/>
  <c r="P1846" i="21"/>
  <c r="N1846" i="21"/>
  <c r="I1846" i="21"/>
  <c r="J1846" i="21"/>
  <c r="L1846" i="21"/>
  <c r="M1845" i="21"/>
  <c r="K1845" i="21"/>
  <c r="Q1845" i="21"/>
  <c r="O1845" i="21"/>
  <c r="D1849" i="21"/>
  <c r="F1848" i="21"/>
  <c r="E1848" i="21"/>
  <c r="H1848" i="21"/>
  <c r="I1847" i="21"/>
  <c r="L1847" i="21"/>
  <c r="J1847" i="21"/>
  <c r="P1847" i="21"/>
  <c r="N1847" i="21"/>
  <c r="Q1846" i="21"/>
  <c r="K1846" i="21"/>
  <c r="M1846" i="21"/>
  <c r="O1846" i="21"/>
  <c r="E1849" i="21"/>
  <c r="F1849" i="21"/>
  <c r="D1850" i="21"/>
  <c r="P1848" i="21"/>
  <c r="N1848" i="21"/>
  <c r="H1849" i="21"/>
  <c r="J1848" i="21"/>
  <c r="I1848" i="21"/>
  <c r="L1848" i="21"/>
  <c r="Q1847" i="21"/>
  <c r="M1847" i="21"/>
  <c r="K1847" i="21"/>
  <c r="O1847" i="21"/>
  <c r="E1850" i="21"/>
  <c r="D1851" i="21"/>
  <c r="F1850" i="21"/>
  <c r="L1849" i="21"/>
  <c r="P1849" i="21"/>
  <c r="N1849" i="21"/>
  <c r="J1849" i="21"/>
  <c r="I1849" i="21"/>
  <c r="H1850" i="21"/>
  <c r="Q1848" i="21"/>
  <c r="M1848" i="21"/>
  <c r="K1848" i="21"/>
  <c r="O1848" i="21"/>
  <c r="F1851" i="21"/>
  <c r="D1852" i="21"/>
  <c r="E1851" i="21"/>
  <c r="M1849" i="21"/>
  <c r="K1849" i="21"/>
  <c r="Q1849" i="21"/>
  <c r="O1849" i="21"/>
  <c r="I1850" i="21"/>
  <c r="N1850" i="21"/>
  <c r="L1850" i="21"/>
  <c r="J1850" i="21"/>
  <c r="P1850" i="21"/>
  <c r="H1851" i="21"/>
  <c r="D1853" i="21"/>
  <c r="E1852" i="21"/>
  <c r="F1852" i="21"/>
  <c r="M1850" i="21"/>
  <c r="Q1850" i="21"/>
  <c r="O1850" i="21"/>
  <c r="K1850" i="21"/>
  <c r="H1852" i="21"/>
  <c r="I1851" i="21"/>
  <c r="J1851" i="21"/>
  <c r="P1851" i="21"/>
  <c r="N1851" i="21"/>
  <c r="L1851" i="21"/>
  <c r="D1854" i="21"/>
  <c r="F1853" i="21"/>
  <c r="E1853" i="21"/>
  <c r="I1852" i="21"/>
  <c r="L1852" i="21"/>
  <c r="N1852" i="21"/>
  <c r="H1853" i="21"/>
  <c r="J1852" i="21"/>
  <c r="P1852" i="21"/>
  <c r="M1851" i="21"/>
  <c r="Q1851" i="21"/>
  <c r="O1851" i="21"/>
  <c r="K1851" i="21"/>
  <c r="D1855" i="21"/>
  <c r="F1854" i="21"/>
  <c r="E1854" i="21"/>
  <c r="O1852" i="21"/>
  <c r="K1852" i="21"/>
  <c r="M1852" i="21"/>
  <c r="Q1852" i="21"/>
  <c r="P1853" i="21"/>
  <c r="N1853" i="21"/>
  <c r="H1854" i="21"/>
  <c r="J1853" i="21"/>
  <c r="L1853" i="21"/>
  <c r="I1853" i="21"/>
  <c r="D1856" i="21"/>
  <c r="F1855" i="21"/>
  <c r="E1855" i="21"/>
  <c r="I1854" i="21"/>
  <c r="J1854" i="21"/>
  <c r="P1854" i="21"/>
  <c r="L1854" i="21"/>
  <c r="N1854" i="21"/>
  <c r="H1855" i="21"/>
  <c r="M1853" i="21"/>
  <c r="O1853" i="21"/>
  <c r="K1853" i="21"/>
  <c r="Q1853" i="21"/>
  <c r="E1856" i="21"/>
  <c r="D1857" i="21"/>
  <c r="F1856" i="21"/>
  <c r="M1854" i="21"/>
  <c r="K1854" i="21"/>
  <c r="Q1854" i="21"/>
  <c r="O1854" i="21"/>
  <c r="L1855" i="21"/>
  <c r="J1855" i="21"/>
  <c r="N1855" i="21"/>
  <c r="I1855" i="21"/>
  <c r="H1856" i="21"/>
  <c r="P1855" i="21"/>
  <c r="F1857" i="21"/>
  <c r="E1857" i="21"/>
  <c r="D1858" i="21"/>
  <c r="K1855" i="21"/>
  <c r="Q1855" i="21"/>
  <c r="O1855" i="21"/>
  <c r="M1855" i="21"/>
  <c r="J1856" i="21"/>
  <c r="P1856" i="21"/>
  <c r="I1856" i="21"/>
  <c r="N1856" i="21"/>
  <c r="H1857" i="21"/>
  <c r="L1856" i="21"/>
  <c r="E1858" i="21"/>
  <c r="D1859" i="21"/>
  <c r="F1858" i="21"/>
  <c r="O1856" i="21"/>
  <c r="M1856" i="21"/>
  <c r="Q1856" i="21"/>
  <c r="K1856" i="21"/>
  <c r="J1857" i="21"/>
  <c r="I1857" i="21"/>
  <c r="P1857" i="21"/>
  <c r="N1857" i="21"/>
  <c r="H1858" i="21"/>
  <c r="L1857" i="21"/>
  <c r="E1859" i="21"/>
  <c r="F1859" i="21"/>
  <c r="D1860" i="21"/>
  <c r="O1857" i="21"/>
  <c r="M1857" i="21"/>
  <c r="K1857" i="21"/>
  <c r="Q1857" i="21"/>
  <c r="J1858" i="21"/>
  <c r="I1858" i="21"/>
  <c r="L1858" i="21"/>
  <c r="P1858" i="21"/>
  <c r="N1858" i="21"/>
  <c r="H1859" i="21"/>
  <c r="F1860" i="21"/>
  <c r="E1860" i="21"/>
  <c r="D1861" i="21"/>
  <c r="K1858" i="21"/>
  <c r="Q1858" i="21"/>
  <c r="O1858" i="21"/>
  <c r="M1858" i="21"/>
  <c r="H1860" i="21"/>
  <c r="P1859" i="21"/>
  <c r="N1859" i="21"/>
  <c r="L1859" i="21"/>
  <c r="J1859" i="21"/>
  <c r="I1859" i="21"/>
  <c r="E1861" i="21"/>
  <c r="D1862" i="21"/>
  <c r="F1861" i="21"/>
  <c r="I1860" i="21"/>
  <c r="L1860" i="21"/>
  <c r="J1860" i="21"/>
  <c r="P1860" i="21"/>
  <c r="N1860" i="21"/>
  <c r="H1861" i="21"/>
  <c r="Q1859" i="21"/>
  <c r="M1859" i="21"/>
  <c r="O1859" i="21"/>
  <c r="K1859" i="21"/>
  <c r="F1862" i="21"/>
  <c r="E1862" i="21"/>
  <c r="D1863" i="21"/>
  <c r="K1860" i="21"/>
  <c r="Q1860" i="21"/>
  <c r="O1860" i="21"/>
  <c r="M1860" i="21"/>
  <c r="L1861" i="21"/>
  <c r="J1861" i="21"/>
  <c r="P1861" i="21"/>
  <c r="N1861" i="21"/>
  <c r="H1862" i="21"/>
  <c r="I1861" i="21"/>
  <c r="D1864" i="21"/>
  <c r="E1863" i="21"/>
  <c r="F1863" i="21"/>
  <c r="H1863" i="21"/>
  <c r="L1862" i="21"/>
  <c r="J1862" i="21"/>
  <c r="I1862" i="21"/>
  <c r="N1862" i="21"/>
  <c r="P1862" i="21"/>
  <c r="M1861" i="21"/>
  <c r="K1861" i="21"/>
  <c r="Q1861" i="21"/>
  <c r="O1861" i="21"/>
  <c r="F1864" i="21"/>
  <c r="E1864" i="21"/>
  <c r="D1865" i="21"/>
  <c r="I1863" i="21"/>
  <c r="J1863" i="21"/>
  <c r="H1864" i="21"/>
  <c r="N1863" i="21"/>
  <c r="L1863" i="21"/>
  <c r="P1863" i="21"/>
  <c r="O1862" i="21"/>
  <c r="K1862" i="21"/>
  <c r="Q1862" i="21"/>
  <c r="M1862" i="21"/>
  <c r="F1865" i="21"/>
  <c r="E1865" i="21"/>
  <c r="D1866" i="21"/>
  <c r="Q1863" i="21"/>
  <c r="O1863" i="21"/>
  <c r="M1863" i="21"/>
  <c r="K1863" i="21"/>
  <c r="P1864" i="21"/>
  <c r="L1864" i="21"/>
  <c r="J1864" i="21"/>
  <c r="N1864" i="21"/>
  <c r="I1864" i="21"/>
  <c r="H1865" i="21"/>
  <c r="E1866" i="21"/>
  <c r="F1866" i="21"/>
  <c r="D1867" i="21"/>
  <c r="O1864" i="21"/>
  <c r="M1864" i="21"/>
  <c r="K1864" i="21"/>
  <c r="Q1864" i="21"/>
  <c r="I1865" i="21"/>
  <c r="J1865" i="21"/>
  <c r="L1865" i="21"/>
  <c r="P1865" i="21"/>
  <c r="N1865" i="21"/>
  <c r="H1866" i="21"/>
  <c r="D1868" i="21"/>
  <c r="F1867" i="21"/>
  <c r="E1867" i="21"/>
  <c r="K1865" i="21"/>
  <c r="Q1865" i="21"/>
  <c r="M1865" i="21"/>
  <c r="O1865" i="21"/>
  <c r="P1866" i="21"/>
  <c r="N1866" i="21"/>
  <c r="J1866" i="21"/>
  <c r="I1866" i="21"/>
  <c r="L1866" i="21"/>
  <c r="H1867" i="21"/>
  <c r="D1869" i="21"/>
  <c r="E1868" i="21"/>
  <c r="F1868" i="21"/>
  <c r="Q1866" i="21"/>
  <c r="M1866" i="21"/>
  <c r="K1866" i="21"/>
  <c r="O1866" i="21"/>
  <c r="I1867" i="21"/>
  <c r="L1867" i="21"/>
  <c r="J1867" i="21"/>
  <c r="N1867" i="21"/>
  <c r="H1868" i="21"/>
  <c r="P1867" i="21"/>
  <c r="D1870" i="21"/>
  <c r="E1869" i="21"/>
  <c r="F1869" i="21"/>
  <c r="M1867" i="21"/>
  <c r="Q1867" i="21"/>
  <c r="O1867" i="21"/>
  <c r="K1867" i="21"/>
  <c r="N1868" i="21"/>
  <c r="J1868" i="21"/>
  <c r="P1868" i="21"/>
  <c r="I1868" i="21"/>
  <c r="L1868" i="21"/>
  <c r="H1869" i="21"/>
  <c r="F1870" i="21"/>
  <c r="E1870" i="21"/>
  <c r="D1871" i="21"/>
  <c r="Q1868" i="21"/>
  <c r="M1868" i="21"/>
  <c r="O1868" i="21"/>
  <c r="K1868" i="21"/>
  <c r="P1869" i="21"/>
  <c r="L1869" i="21"/>
  <c r="N1869" i="21"/>
  <c r="H1870" i="21"/>
  <c r="J1869" i="21"/>
  <c r="I1869" i="21"/>
  <c r="D1872" i="21"/>
  <c r="F1871" i="21"/>
  <c r="E1871" i="21"/>
  <c r="N1870" i="21"/>
  <c r="I1870" i="21"/>
  <c r="L1870" i="21"/>
  <c r="J1870" i="21"/>
  <c r="P1870" i="21"/>
  <c r="H1871" i="21"/>
  <c r="K1869" i="21"/>
  <c r="M1869" i="21"/>
  <c r="O1869" i="21"/>
  <c r="Q1869" i="21"/>
  <c r="D1873" i="21"/>
  <c r="F1872" i="21"/>
  <c r="E1872" i="21"/>
  <c r="O1870" i="21"/>
  <c r="K1870" i="21"/>
  <c r="Q1870" i="21"/>
  <c r="M1870" i="21"/>
  <c r="P1871" i="21"/>
  <c r="N1871" i="21"/>
  <c r="H1872" i="21"/>
  <c r="L1871" i="21"/>
  <c r="J1871" i="21"/>
  <c r="I1871" i="21"/>
  <c r="D1874" i="21"/>
  <c r="F1873" i="21"/>
  <c r="E1873" i="21"/>
  <c r="L1872" i="21"/>
  <c r="I1872" i="21"/>
  <c r="H1873" i="21"/>
  <c r="J1872" i="21"/>
  <c r="P1872" i="21"/>
  <c r="N1872" i="21"/>
  <c r="O1871" i="21"/>
  <c r="M1871" i="21"/>
  <c r="K1871" i="21"/>
  <c r="Q1871" i="21"/>
  <c r="D1875" i="21"/>
  <c r="F1874" i="21"/>
  <c r="E1874" i="21"/>
  <c r="M1872" i="21"/>
  <c r="O1872" i="21"/>
  <c r="Q1872" i="21"/>
  <c r="K1872" i="21"/>
  <c r="N1873" i="21"/>
  <c r="H1874" i="21"/>
  <c r="I1873" i="21"/>
  <c r="P1873" i="21"/>
  <c r="J1873" i="21"/>
  <c r="L1873" i="21"/>
  <c r="F1875" i="21"/>
  <c r="D1876" i="21"/>
  <c r="E1875" i="21"/>
  <c r="I1874" i="21"/>
  <c r="L1874" i="21"/>
  <c r="J1874" i="21"/>
  <c r="P1874" i="21"/>
  <c r="N1874" i="21"/>
  <c r="H1875" i="21"/>
  <c r="O1873" i="21"/>
  <c r="Q1873" i="21"/>
  <c r="M1873" i="21"/>
  <c r="K1873" i="21"/>
  <c r="D1877" i="21"/>
  <c r="F1876" i="21"/>
  <c r="E1876" i="21"/>
  <c r="O1874" i="21"/>
  <c r="K1874" i="21"/>
  <c r="Q1874" i="21"/>
  <c r="M1874" i="21"/>
  <c r="H1876" i="21"/>
  <c r="P1875" i="21"/>
  <c r="J1875" i="21"/>
  <c r="I1875" i="21"/>
  <c r="N1875" i="21"/>
  <c r="L1875" i="21"/>
  <c r="E1877" i="21"/>
  <c r="D1878" i="21"/>
  <c r="F1877" i="21"/>
  <c r="I1876" i="21"/>
  <c r="H1877" i="21"/>
  <c r="N1876" i="21"/>
  <c r="L1876" i="21"/>
  <c r="J1876" i="21"/>
  <c r="P1876" i="21"/>
  <c r="O1875" i="21"/>
  <c r="Q1875" i="21"/>
  <c r="M1875" i="21"/>
  <c r="K1875" i="21"/>
  <c r="D1879" i="21"/>
  <c r="E1878" i="21"/>
  <c r="F1878" i="21"/>
  <c r="M1876" i="21"/>
  <c r="O1876" i="21"/>
  <c r="K1876" i="21"/>
  <c r="Q1876" i="21"/>
  <c r="N1877" i="21"/>
  <c r="P1877" i="21"/>
  <c r="H1878" i="21"/>
  <c r="L1877" i="21"/>
  <c r="J1877" i="21"/>
  <c r="I1877" i="21"/>
  <c r="D1880" i="21"/>
  <c r="E1879" i="21"/>
  <c r="F1879" i="21"/>
  <c r="H1879" i="21"/>
  <c r="N1878" i="21"/>
  <c r="I1878" i="21"/>
  <c r="L1878" i="21"/>
  <c r="J1878" i="21"/>
  <c r="P1878" i="21"/>
  <c r="K1877" i="21"/>
  <c r="M1877" i="21"/>
  <c r="O1877" i="21"/>
  <c r="Q1877" i="21"/>
  <c r="E1880" i="21"/>
  <c r="F1880" i="21"/>
  <c r="D1881" i="21"/>
  <c r="L1879" i="21"/>
  <c r="J1879" i="21"/>
  <c r="N1879" i="21"/>
  <c r="I1879" i="21"/>
  <c r="H1880" i="21"/>
  <c r="P1879" i="21"/>
  <c r="O1878" i="21"/>
  <c r="M1878" i="21"/>
  <c r="K1878" i="21"/>
  <c r="Q1878" i="21"/>
  <c r="E1881" i="21"/>
  <c r="D1882" i="21"/>
  <c r="F1881" i="21"/>
  <c r="K1879" i="21"/>
  <c r="Q1879" i="21"/>
  <c r="O1879" i="21"/>
  <c r="M1879" i="21"/>
  <c r="I1880" i="21"/>
  <c r="N1880" i="21"/>
  <c r="H1881" i="21"/>
  <c r="L1880" i="21"/>
  <c r="J1880" i="21"/>
  <c r="P1880" i="21"/>
  <c r="F1882" i="21"/>
  <c r="D1883" i="21"/>
  <c r="E1882" i="21"/>
  <c r="M1880" i="21"/>
  <c r="O1880" i="21"/>
  <c r="K1880" i="21"/>
  <c r="Q1880" i="21"/>
  <c r="H1882" i="21"/>
  <c r="L1881" i="21"/>
  <c r="J1881" i="21"/>
  <c r="P1881" i="21"/>
  <c r="N1881" i="21"/>
  <c r="I1881" i="21"/>
  <c r="E1883" i="21"/>
  <c r="D1884" i="21"/>
  <c r="F1883" i="21"/>
  <c r="N1882" i="21"/>
  <c r="J1882" i="21"/>
  <c r="P1882" i="21"/>
  <c r="H1883" i="21"/>
  <c r="L1882" i="21"/>
  <c r="I1882" i="21"/>
  <c r="K1881" i="21"/>
  <c r="Q1881" i="21"/>
  <c r="O1881" i="21"/>
  <c r="M1881" i="21"/>
  <c r="D1885" i="21"/>
  <c r="E1884" i="21"/>
  <c r="F1884" i="21"/>
  <c r="P1883" i="21"/>
  <c r="H1884" i="21"/>
  <c r="J1883" i="21"/>
  <c r="I1883" i="21"/>
  <c r="N1883" i="21"/>
  <c r="L1883" i="21"/>
  <c r="K1882" i="21"/>
  <c r="O1882" i="21"/>
  <c r="Q1882" i="21"/>
  <c r="M1882" i="21"/>
  <c r="D1886" i="21"/>
  <c r="E1885" i="21"/>
  <c r="F1885" i="21"/>
  <c r="J1884" i="21"/>
  <c r="I1884" i="21"/>
  <c r="L1884" i="21"/>
  <c r="P1884" i="21"/>
  <c r="N1884" i="21"/>
  <c r="H1885" i="21"/>
  <c r="Q1883" i="21"/>
  <c r="O1883" i="21"/>
  <c r="K1883" i="21"/>
  <c r="M1883" i="21"/>
  <c r="D1887" i="21"/>
  <c r="E1886" i="21"/>
  <c r="F1886" i="21"/>
  <c r="M1884" i="21"/>
  <c r="O1884" i="21"/>
  <c r="K1884" i="21"/>
  <c r="Q1884" i="21"/>
  <c r="N1885" i="21"/>
  <c r="H1886" i="21"/>
  <c r="L1885" i="21"/>
  <c r="J1885" i="21"/>
  <c r="I1885" i="21"/>
  <c r="P1885" i="21"/>
  <c r="F1887" i="21"/>
  <c r="E1887" i="21"/>
  <c r="D1888" i="21"/>
  <c r="N1886" i="21"/>
  <c r="H1887" i="21"/>
  <c r="P1886" i="21"/>
  <c r="I1886" i="21"/>
  <c r="L1886" i="21"/>
  <c r="J1886" i="21"/>
  <c r="Q1885" i="21"/>
  <c r="O1885" i="21"/>
  <c r="K1885" i="21"/>
  <c r="M1885" i="21"/>
  <c r="E1888" i="21"/>
  <c r="F1888" i="21"/>
  <c r="D1889" i="21"/>
  <c r="L1887" i="21"/>
  <c r="J1887" i="21"/>
  <c r="I1887" i="21"/>
  <c r="N1887" i="21"/>
  <c r="H1888" i="21"/>
  <c r="P1887" i="21"/>
  <c r="Q1886" i="21"/>
  <c r="O1886" i="21"/>
  <c r="K1886" i="21"/>
  <c r="M1886" i="21"/>
  <c r="E1889" i="21"/>
  <c r="F1889" i="21"/>
  <c r="D1890" i="21"/>
  <c r="O1887" i="21"/>
  <c r="K1887" i="21"/>
  <c r="Q1887" i="21"/>
  <c r="M1887" i="21"/>
  <c r="N1888" i="21"/>
  <c r="J1888" i="21"/>
  <c r="P1888" i="21"/>
  <c r="H1889" i="21"/>
  <c r="L1888" i="21"/>
  <c r="I1888" i="21"/>
  <c r="F1890" i="21"/>
  <c r="D1891" i="21"/>
  <c r="E1890" i="21"/>
  <c r="N1889" i="21"/>
  <c r="J1889" i="21"/>
  <c r="P1889" i="21"/>
  <c r="H1890" i="21"/>
  <c r="L1889" i="21"/>
  <c r="I1889" i="21"/>
  <c r="Q1888" i="21"/>
  <c r="K1888" i="21"/>
  <c r="M1888" i="21"/>
  <c r="O1888" i="21"/>
  <c r="D1892" i="21"/>
  <c r="F1891" i="21"/>
  <c r="E1891" i="21"/>
  <c r="H1891" i="21"/>
  <c r="L1890" i="21"/>
  <c r="I1890" i="21"/>
  <c r="J1890" i="21"/>
  <c r="P1890" i="21"/>
  <c r="N1890" i="21"/>
  <c r="K1889" i="21"/>
  <c r="Q1889" i="21"/>
  <c r="M1889" i="21"/>
  <c r="O1889" i="21"/>
  <c r="F1892" i="21"/>
  <c r="D1893" i="21"/>
  <c r="E1892" i="21"/>
  <c r="I1891" i="21"/>
  <c r="H1892" i="21"/>
  <c r="P1891" i="21"/>
  <c r="J1891" i="21"/>
  <c r="N1891" i="21"/>
  <c r="L1891" i="21"/>
  <c r="O1890" i="21"/>
  <c r="M1890" i="21"/>
  <c r="K1890" i="21"/>
  <c r="Q1890" i="21"/>
  <c r="D1894" i="21"/>
  <c r="E1893" i="21"/>
  <c r="F1893" i="21"/>
  <c r="O1891" i="21"/>
  <c r="K1891" i="21"/>
  <c r="Q1891" i="21"/>
  <c r="M1891" i="21"/>
  <c r="H1893" i="21"/>
  <c r="I1892" i="21"/>
  <c r="L1892" i="21"/>
  <c r="J1892" i="21"/>
  <c r="P1892" i="21"/>
  <c r="N1892" i="21"/>
  <c r="E1894" i="21"/>
  <c r="D1895" i="21"/>
  <c r="F1894" i="21"/>
  <c r="L1893" i="21"/>
  <c r="I1893" i="21"/>
  <c r="J1893" i="21"/>
  <c r="P1893" i="21"/>
  <c r="N1893" i="21"/>
  <c r="H1894" i="21"/>
  <c r="O1892" i="21"/>
  <c r="M1892" i="21"/>
  <c r="K1892" i="21"/>
  <c r="Q1892" i="21"/>
  <c r="F1895" i="21"/>
  <c r="E1895" i="21"/>
  <c r="D1896" i="21"/>
  <c r="K1893" i="21"/>
  <c r="Q1893" i="21"/>
  <c r="O1893" i="21"/>
  <c r="M1893" i="21"/>
  <c r="N1894" i="21"/>
  <c r="I1894" i="21"/>
  <c r="P1894" i="21"/>
  <c r="H1895" i="21"/>
  <c r="L1894" i="21"/>
  <c r="J1894" i="21"/>
  <c r="D1897" i="21"/>
  <c r="E1896" i="21"/>
  <c r="F1896" i="21"/>
  <c r="O1894" i="21"/>
  <c r="M1894" i="21"/>
  <c r="K1894" i="21"/>
  <c r="Q1894" i="21"/>
  <c r="P1895" i="21"/>
  <c r="N1895" i="21"/>
  <c r="L1895" i="21"/>
  <c r="J1895" i="21"/>
  <c r="I1895" i="21"/>
  <c r="H1896" i="21"/>
  <c r="E1897" i="21"/>
  <c r="D1898" i="21"/>
  <c r="F1897" i="21"/>
  <c r="K1895" i="21"/>
  <c r="Q1895" i="21"/>
  <c r="M1895" i="21"/>
  <c r="O1895" i="21"/>
  <c r="I1896" i="21"/>
  <c r="J1896" i="21"/>
  <c r="P1896" i="21"/>
  <c r="N1896" i="21"/>
  <c r="H1897" i="21"/>
  <c r="L1896" i="21"/>
  <c r="F1898" i="21"/>
  <c r="E1898" i="21"/>
  <c r="D1899" i="21"/>
  <c r="Q1896" i="21"/>
  <c r="M1896" i="21"/>
  <c r="O1896" i="21"/>
  <c r="K1896" i="21"/>
  <c r="I1897" i="21"/>
  <c r="L1897" i="21"/>
  <c r="H1898" i="21"/>
  <c r="P1897" i="21"/>
  <c r="N1897" i="21"/>
  <c r="J1897" i="21"/>
  <c r="F1899" i="21"/>
  <c r="D1900" i="21"/>
  <c r="E1899" i="21"/>
  <c r="Q1897" i="21"/>
  <c r="M1897" i="21"/>
  <c r="O1897" i="21"/>
  <c r="K1897" i="21"/>
  <c r="I1898" i="21"/>
  <c r="J1898" i="21"/>
  <c r="P1898" i="21"/>
  <c r="N1898" i="21"/>
  <c r="H1899" i="21"/>
  <c r="L1898" i="21"/>
  <c r="E1900" i="21"/>
  <c r="D1901" i="21"/>
  <c r="F1900" i="21"/>
  <c r="K1898" i="21"/>
  <c r="M1898" i="21"/>
  <c r="Q1898" i="21"/>
  <c r="O1898" i="21"/>
  <c r="N1899" i="21"/>
  <c r="P1899" i="21"/>
  <c r="H1900" i="21"/>
  <c r="J1899" i="21"/>
  <c r="I1899" i="21"/>
  <c r="L1899" i="21"/>
  <c r="D1902" i="21"/>
  <c r="F1901" i="21"/>
  <c r="E1901" i="21"/>
  <c r="I1900" i="21"/>
  <c r="L1900" i="21"/>
  <c r="J1900" i="21"/>
  <c r="P1900" i="21"/>
  <c r="H1901" i="21"/>
  <c r="N1900" i="21"/>
  <c r="K1899" i="21"/>
  <c r="O1899" i="21"/>
  <c r="Q1899" i="21"/>
  <c r="M1899" i="21"/>
  <c r="E1902" i="21"/>
  <c r="F1902" i="21"/>
  <c r="D1903" i="21"/>
  <c r="M1900" i="21"/>
  <c r="Q1900" i="21"/>
  <c r="K1900" i="21"/>
  <c r="O1900" i="21"/>
  <c r="H1902" i="21"/>
  <c r="L1901" i="21"/>
  <c r="I1901" i="21"/>
  <c r="P1901" i="21"/>
  <c r="N1901" i="21"/>
  <c r="J1901" i="21"/>
  <c r="F1903" i="21"/>
  <c r="D1904" i="21"/>
  <c r="E1903" i="21"/>
  <c r="L1902" i="21"/>
  <c r="N1902" i="21"/>
  <c r="J1902" i="21"/>
  <c r="P1902" i="21"/>
  <c r="H1903" i="21"/>
  <c r="I1902" i="21"/>
  <c r="K1901" i="21"/>
  <c r="Q1901" i="21"/>
  <c r="O1901" i="21"/>
  <c r="M1901" i="21"/>
  <c r="D1905" i="21"/>
  <c r="E1904" i="21"/>
  <c r="F1904" i="21"/>
  <c r="L1903" i="21"/>
  <c r="J1903" i="21"/>
  <c r="I1903" i="21"/>
  <c r="H1904" i="21"/>
  <c r="P1903" i="21"/>
  <c r="N1903" i="21"/>
  <c r="Q1902" i="21"/>
  <c r="M1902" i="21"/>
  <c r="O1902" i="21"/>
  <c r="K1902" i="21"/>
  <c r="D1906" i="21"/>
  <c r="E1905" i="21"/>
  <c r="F1905" i="21"/>
  <c r="Q1903" i="21"/>
  <c r="O1903" i="21"/>
  <c r="K1903" i="21"/>
  <c r="M1903" i="21"/>
  <c r="I1904" i="21"/>
  <c r="H1905" i="21"/>
  <c r="N1904" i="21"/>
  <c r="L1904" i="21"/>
  <c r="J1904" i="21"/>
  <c r="P1904" i="21"/>
  <c r="E1906" i="21"/>
  <c r="D1907" i="21"/>
  <c r="F1906" i="21"/>
  <c r="Q1904" i="21"/>
  <c r="K1904" i="21"/>
  <c r="M1904" i="21"/>
  <c r="O1904" i="21"/>
  <c r="P1905" i="21"/>
  <c r="J1905" i="21"/>
  <c r="N1905" i="21"/>
  <c r="I1905" i="21"/>
  <c r="L1905" i="21"/>
  <c r="H1906" i="21"/>
  <c r="E1907" i="21"/>
  <c r="D1908" i="21"/>
  <c r="F1907" i="21"/>
  <c r="M1905" i="21"/>
  <c r="Q1905" i="21"/>
  <c r="K1905" i="21"/>
  <c r="O1905" i="21"/>
  <c r="H1907" i="21"/>
  <c r="N1906" i="21"/>
  <c r="P1906" i="21"/>
  <c r="I1906" i="21"/>
  <c r="J1906" i="21"/>
  <c r="L1906" i="21"/>
  <c r="D1909" i="21"/>
  <c r="F1908" i="21"/>
  <c r="E1908" i="21"/>
  <c r="N1907" i="21"/>
  <c r="I1907" i="21"/>
  <c r="P1907" i="21"/>
  <c r="L1907" i="21"/>
  <c r="J1907" i="21"/>
  <c r="H1908" i="21"/>
  <c r="O1906" i="21"/>
  <c r="M1906" i="21"/>
  <c r="Q1906" i="21"/>
  <c r="K1906" i="21"/>
  <c r="F1909" i="21"/>
  <c r="D1910" i="21"/>
  <c r="E1909" i="21"/>
  <c r="K1907" i="21"/>
  <c r="O1907" i="21"/>
  <c r="M1907" i="21"/>
  <c r="Q1907" i="21"/>
  <c r="L1908" i="21"/>
  <c r="I1908" i="21"/>
  <c r="P1908" i="21"/>
  <c r="J1908" i="21"/>
  <c r="H1909" i="21"/>
  <c r="N1908" i="21"/>
  <c r="F1910" i="21"/>
  <c r="D1911" i="21"/>
  <c r="E1910" i="21"/>
  <c r="O1908" i="21"/>
  <c r="K1908" i="21"/>
  <c r="Q1908" i="21"/>
  <c r="M1908" i="21"/>
  <c r="P1909" i="21"/>
  <c r="H1910" i="21"/>
  <c r="N1909" i="21"/>
  <c r="I1909" i="21"/>
  <c r="L1909" i="21"/>
  <c r="J1909" i="21"/>
  <c r="F1911" i="21"/>
  <c r="D1912" i="21"/>
  <c r="E1911" i="21"/>
  <c r="H1911" i="21"/>
  <c r="L1910" i="21"/>
  <c r="J1910" i="21"/>
  <c r="N1910" i="21"/>
  <c r="I1910" i="21"/>
  <c r="P1910" i="21"/>
  <c r="O1909" i="21"/>
  <c r="Q1909" i="21"/>
  <c r="K1909" i="21"/>
  <c r="M1909" i="21"/>
  <c r="D1913" i="21"/>
  <c r="F1912" i="21"/>
  <c r="E1912" i="21"/>
  <c r="P1911" i="21"/>
  <c r="N1911" i="21"/>
  <c r="I1911" i="21"/>
  <c r="H1912" i="21"/>
  <c r="L1911" i="21"/>
  <c r="J1911" i="21"/>
  <c r="M1910" i="21"/>
  <c r="O1910" i="21"/>
  <c r="K1910" i="21"/>
  <c r="Q1910" i="21"/>
  <c r="F1913" i="21"/>
  <c r="E1913" i="21"/>
  <c r="D1914" i="21"/>
  <c r="M1911" i="21"/>
  <c r="Q1911" i="21"/>
  <c r="K1911" i="21"/>
  <c r="O1911" i="21"/>
  <c r="I1912" i="21"/>
  <c r="P1912" i="21"/>
  <c r="J1912" i="21"/>
  <c r="H1913" i="21"/>
  <c r="N1912" i="21"/>
  <c r="L1912" i="21"/>
  <c r="E1914" i="21"/>
  <c r="D1915" i="21"/>
  <c r="F1914" i="21"/>
  <c r="M1912" i="21"/>
  <c r="Q1912" i="21"/>
  <c r="O1912" i="21"/>
  <c r="K1912" i="21"/>
  <c r="H1914" i="21"/>
  <c r="L1913" i="21"/>
  <c r="P1913" i="21"/>
  <c r="J1913" i="21"/>
  <c r="N1913" i="21"/>
  <c r="I1913" i="21"/>
  <c r="F1915" i="21"/>
  <c r="E1915" i="21"/>
  <c r="D1916" i="21"/>
  <c r="H1915" i="21"/>
  <c r="I1914" i="21"/>
  <c r="L1914" i="21"/>
  <c r="N1914" i="21"/>
  <c r="J1914" i="21"/>
  <c r="P1914" i="21"/>
  <c r="K1913" i="21"/>
  <c r="Q1913" i="21"/>
  <c r="M1913" i="21"/>
  <c r="O1913" i="21"/>
  <c r="F1916" i="21"/>
  <c r="E1916" i="21"/>
  <c r="D1917" i="21"/>
  <c r="J1915" i="21"/>
  <c r="N1915" i="21"/>
  <c r="I1915" i="21"/>
  <c r="H1916" i="21"/>
  <c r="P1915" i="21"/>
  <c r="L1915" i="21"/>
  <c r="Q1914" i="21"/>
  <c r="M1914" i="21"/>
  <c r="O1914" i="21"/>
  <c r="K1914" i="21"/>
  <c r="D1918" i="21"/>
  <c r="F1917" i="21"/>
  <c r="E1917" i="21"/>
  <c r="K1915" i="21"/>
  <c r="O1915" i="21"/>
  <c r="M1915" i="21"/>
  <c r="Q1915" i="21"/>
  <c r="H1917" i="21"/>
  <c r="I1916" i="21"/>
  <c r="N1916" i="21"/>
  <c r="J1916" i="21"/>
  <c r="P1916" i="21"/>
  <c r="L1916" i="21"/>
  <c r="F1918" i="21"/>
  <c r="E1918" i="21"/>
  <c r="D1919" i="21"/>
  <c r="P1917" i="21"/>
  <c r="J1917" i="21"/>
  <c r="L1917" i="21"/>
  <c r="H1918" i="21"/>
  <c r="N1917" i="21"/>
  <c r="I1917" i="21"/>
  <c r="K1916" i="21"/>
  <c r="O1916" i="21"/>
  <c r="Q1916" i="21"/>
  <c r="M1916" i="21"/>
  <c r="E1919" i="21"/>
  <c r="D1920" i="21"/>
  <c r="F1919" i="21"/>
  <c r="N1918" i="21"/>
  <c r="P1918" i="21"/>
  <c r="L1918" i="21"/>
  <c r="J1918" i="21"/>
  <c r="I1918" i="21"/>
  <c r="H1919" i="21"/>
  <c r="O1917" i="21"/>
  <c r="Q1917" i="21"/>
  <c r="K1917" i="21"/>
  <c r="M1917" i="21"/>
  <c r="E1920" i="21"/>
  <c r="D1921" i="21"/>
  <c r="F1920" i="21"/>
  <c r="K1918" i="21"/>
  <c r="O1918" i="21"/>
  <c r="Q1918" i="21"/>
  <c r="M1918" i="21"/>
  <c r="N1919" i="21"/>
  <c r="P1919" i="21"/>
  <c r="H1920" i="21"/>
  <c r="L1919" i="21"/>
  <c r="J1919" i="21"/>
  <c r="I1919" i="21"/>
  <c r="D1922" i="21"/>
  <c r="F1921" i="21"/>
  <c r="E1921" i="21"/>
  <c r="L1920" i="21"/>
  <c r="P1920" i="21"/>
  <c r="I1920" i="21"/>
  <c r="J1920" i="21"/>
  <c r="H1921" i="21"/>
  <c r="N1920" i="21"/>
  <c r="Q1919" i="21"/>
  <c r="K1919" i="21"/>
  <c r="M1919" i="21"/>
  <c r="O1919" i="21"/>
  <c r="D1923" i="21"/>
  <c r="F1922" i="21"/>
  <c r="E1922" i="21"/>
  <c r="Q1920" i="21"/>
  <c r="M1920" i="21"/>
  <c r="O1920" i="21"/>
  <c r="K1920" i="21"/>
  <c r="N1921" i="21"/>
  <c r="P1921" i="21"/>
  <c r="H1922" i="21"/>
  <c r="L1921" i="21"/>
  <c r="J1921" i="21"/>
  <c r="I1921" i="21"/>
  <c r="D1924" i="21"/>
  <c r="F1923" i="21"/>
  <c r="E1923" i="21"/>
  <c r="N1922" i="21"/>
  <c r="I1922" i="21"/>
  <c r="J1922" i="21"/>
  <c r="L1922" i="21"/>
  <c r="H1923" i="21"/>
  <c r="P1922" i="21"/>
  <c r="M1921" i="21"/>
  <c r="K1921" i="21"/>
  <c r="O1921" i="21"/>
  <c r="Q1921" i="21"/>
  <c r="D1925" i="21"/>
  <c r="E1924" i="21"/>
  <c r="F1924" i="21"/>
  <c r="O1922" i="21"/>
  <c r="K1922" i="21"/>
  <c r="Q1922" i="21"/>
  <c r="M1922" i="21"/>
  <c r="N1923" i="21"/>
  <c r="I1923" i="21"/>
  <c r="H1924" i="21"/>
  <c r="P1923" i="21"/>
  <c r="J1923" i="21"/>
  <c r="L1923" i="21"/>
  <c r="F1925" i="21"/>
  <c r="D1926" i="21"/>
  <c r="E1925" i="21"/>
  <c r="Q1923" i="21"/>
  <c r="K1923" i="21"/>
  <c r="O1923" i="21"/>
  <c r="M1923" i="21"/>
  <c r="H1925" i="21"/>
  <c r="N1924" i="21"/>
  <c r="P1924" i="21"/>
  <c r="J1924" i="21"/>
  <c r="I1924" i="21"/>
  <c r="L1924" i="21"/>
  <c r="E1926" i="21"/>
  <c r="D1927" i="21"/>
  <c r="F1926" i="21"/>
  <c r="P1925" i="21"/>
  <c r="J1925" i="21"/>
  <c r="N1925" i="21"/>
  <c r="I1925" i="21"/>
  <c r="L1925" i="21"/>
  <c r="H1926" i="21"/>
  <c r="K1924" i="21"/>
  <c r="Q1924" i="21"/>
  <c r="M1924" i="21"/>
  <c r="O1924" i="21"/>
  <c r="E1927" i="21"/>
  <c r="D1928" i="21"/>
  <c r="F1927" i="21"/>
  <c r="Q1925" i="21"/>
  <c r="M1925" i="21"/>
  <c r="O1925" i="21"/>
  <c r="K1925" i="21"/>
  <c r="H1927" i="21"/>
  <c r="N1926" i="21"/>
  <c r="L1926" i="21"/>
  <c r="I1926" i="21"/>
  <c r="J1926" i="21"/>
  <c r="P1926" i="21"/>
  <c r="D1929" i="21"/>
  <c r="F1928" i="21"/>
  <c r="E1928" i="21"/>
  <c r="P1927" i="21"/>
  <c r="I1927" i="21"/>
  <c r="H1928" i="21"/>
  <c r="L1927" i="21"/>
  <c r="N1927" i="21"/>
  <c r="J1927" i="21"/>
  <c r="M1926" i="21"/>
  <c r="K1926" i="21"/>
  <c r="Q1926" i="21"/>
  <c r="O1926" i="21"/>
  <c r="E1929" i="21"/>
  <c r="D1930" i="21"/>
  <c r="F1929" i="21"/>
  <c r="O1927" i="21"/>
  <c r="K1927" i="21"/>
  <c r="M1927" i="21"/>
  <c r="Q1927" i="21"/>
  <c r="N1928" i="21"/>
  <c r="I1928" i="21"/>
  <c r="L1928" i="21"/>
  <c r="P1928" i="21"/>
  <c r="J1928" i="21"/>
  <c r="H1929" i="21"/>
  <c r="F1930" i="21"/>
  <c r="D1931" i="21"/>
  <c r="E1930" i="21"/>
  <c r="K1928" i="21"/>
  <c r="O1928" i="21"/>
  <c r="M1928" i="21"/>
  <c r="Q1928" i="21"/>
  <c r="I1929" i="21"/>
  <c r="P1929" i="21"/>
  <c r="N1929" i="21"/>
  <c r="L1929" i="21"/>
  <c r="H1930" i="21"/>
  <c r="J1929" i="21"/>
  <c r="F1931" i="21"/>
  <c r="E1931" i="21"/>
  <c r="D1932" i="21"/>
  <c r="Q1929" i="21"/>
  <c r="K1929" i="21"/>
  <c r="O1929" i="21"/>
  <c r="M1929" i="21"/>
  <c r="L1930" i="21"/>
  <c r="J1930" i="21"/>
  <c r="P1930" i="21"/>
  <c r="N1930" i="21"/>
  <c r="H1931" i="21"/>
  <c r="I1930" i="21"/>
  <c r="E1932" i="21"/>
  <c r="D1933" i="21"/>
  <c r="F1932" i="21"/>
  <c r="I1931" i="21"/>
  <c r="H1932" i="21"/>
  <c r="N1931" i="21"/>
  <c r="L1931" i="21"/>
  <c r="P1931" i="21"/>
  <c r="J1931" i="21"/>
  <c r="K1930" i="21"/>
  <c r="O1930" i="21"/>
  <c r="M1930" i="21"/>
  <c r="Q1930" i="21"/>
  <c r="F1933" i="21"/>
  <c r="D1934" i="21"/>
  <c r="E1933" i="21"/>
  <c r="M1931" i="21"/>
  <c r="K1931" i="21"/>
  <c r="Q1931" i="21"/>
  <c r="O1931" i="21"/>
  <c r="L1932" i="21"/>
  <c r="P1932" i="21"/>
  <c r="J1932" i="21"/>
  <c r="I1932" i="21"/>
  <c r="N1932" i="21"/>
  <c r="H1933" i="21"/>
  <c r="E1934" i="21"/>
  <c r="F1934" i="21"/>
  <c r="D1935" i="21"/>
  <c r="Q1932" i="21"/>
  <c r="O1932" i="21"/>
  <c r="M1932" i="21"/>
  <c r="K1932" i="21"/>
  <c r="H1934" i="21"/>
  <c r="P1933" i="21"/>
  <c r="J1933" i="21"/>
  <c r="I1933" i="21"/>
  <c r="N1933" i="21"/>
  <c r="L1933" i="21"/>
  <c r="F1935" i="21"/>
  <c r="E1935" i="21"/>
  <c r="D1936" i="21"/>
  <c r="N1934" i="21"/>
  <c r="H1935" i="21"/>
  <c r="J1934" i="21"/>
  <c r="L1934" i="21"/>
  <c r="I1934" i="21"/>
  <c r="P1934" i="21"/>
  <c r="O1933" i="21"/>
  <c r="Q1933" i="21"/>
  <c r="K1933" i="21"/>
  <c r="M1933" i="21"/>
  <c r="E1936" i="21"/>
  <c r="F1936" i="21"/>
  <c r="D1937" i="21"/>
  <c r="N1935" i="21"/>
  <c r="L1935" i="21"/>
  <c r="P1935" i="21"/>
  <c r="J1935" i="21"/>
  <c r="I1935" i="21"/>
  <c r="H1936" i="21"/>
  <c r="O1934" i="21"/>
  <c r="K1934" i="21"/>
  <c r="Q1934" i="21"/>
  <c r="M1934" i="21"/>
  <c r="E1937" i="21"/>
  <c r="D1938" i="21"/>
  <c r="F1937" i="21"/>
  <c r="Q1935" i="21"/>
  <c r="O1935" i="21"/>
  <c r="M1935" i="21"/>
  <c r="K1935" i="21"/>
  <c r="P1936" i="21"/>
  <c r="N1936" i="21"/>
  <c r="J1936" i="21"/>
  <c r="I1936" i="21"/>
  <c r="H1937" i="21"/>
  <c r="L1936" i="21"/>
  <c r="D1939" i="21"/>
  <c r="E1938" i="21"/>
  <c r="F1938" i="21"/>
  <c r="O1936" i="21"/>
  <c r="M1936" i="21"/>
  <c r="K1936" i="21"/>
  <c r="Q1936" i="21"/>
  <c r="J1937" i="21"/>
  <c r="I1937" i="21"/>
  <c r="H1938" i="21"/>
  <c r="N1937" i="21"/>
  <c r="L1937" i="21"/>
  <c r="P1937" i="21"/>
  <c r="F1939" i="21"/>
  <c r="E1939" i="21"/>
  <c r="D1940" i="21"/>
  <c r="O1937" i="21"/>
  <c r="M1937" i="21"/>
  <c r="K1937" i="21"/>
  <c r="Q1937" i="21"/>
  <c r="N1938" i="21"/>
  <c r="H1939" i="21"/>
  <c r="J1938" i="21"/>
  <c r="P1938" i="21"/>
  <c r="I1938" i="21"/>
  <c r="L1938" i="21"/>
  <c r="E1940" i="21"/>
  <c r="D1941" i="21"/>
  <c r="F1940" i="21"/>
  <c r="L1939" i="21"/>
  <c r="H1940" i="21"/>
  <c r="N1939" i="21"/>
  <c r="I1939" i="21"/>
  <c r="J1939" i="21"/>
  <c r="P1939" i="21"/>
  <c r="Q1938" i="21"/>
  <c r="O1938" i="21"/>
  <c r="M1938" i="21"/>
  <c r="K1938" i="21"/>
  <c r="F1941" i="21"/>
  <c r="E1941" i="21"/>
  <c r="D1942" i="21"/>
  <c r="I1940" i="21"/>
  <c r="N1940" i="21"/>
  <c r="H1941" i="21"/>
  <c r="P1940" i="21"/>
  <c r="L1940" i="21"/>
  <c r="J1940" i="21"/>
  <c r="O1939" i="21"/>
  <c r="M1939" i="21"/>
  <c r="Q1939" i="21"/>
  <c r="K1939" i="21"/>
  <c r="E1942" i="21"/>
  <c r="F1942" i="21"/>
  <c r="D1943" i="21"/>
  <c r="K1940" i="21"/>
  <c r="O1940" i="21"/>
  <c r="Q1940" i="21"/>
  <c r="M1940" i="21"/>
  <c r="H1942" i="21"/>
  <c r="L1941" i="21"/>
  <c r="N1941" i="21"/>
  <c r="J1941" i="21"/>
  <c r="P1941" i="21"/>
  <c r="I1941" i="21"/>
  <c r="F1943" i="21"/>
  <c r="D1944" i="21"/>
  <c r="E1943" i="21"/>
  <c r="H1943" i="21"/>
  <c r="L1942" i="21"/>
  <c r="P1942" i="21"/>
  <c r="J1942" i="21"/>
  <c r="N1942" i="21"/>
  <c r="I1942" i="21"/>
  <c r="K1941" i="21"/>
  <c r="O1941" i="21"/>
  <c r="M1941" i="21"/>
  <c r="Q1941" i="21"/>
  <c r="D1945" i="21"/>
  <c r="F1944" i="21"/>
  <c r="E1944" i="21"/>
  <c r="N1943" i="21"/>
  <c r="P1943" i="21"/>
  <c r="J1943" i="21"/>
  <c r="I1943" i="21"/>
  <c r="H1944" i="21"/>
  <c r="L1943" i="21"/>
  <c r="K1942" i="21"/>
  <c r="Q1942" i="21"/>
  <c r="M1942" i="21"/>
  <c r="O1942" i="21"/>
  <c r="F1945" i="21"/>
  <c r="D1946" i="21"/>
  <c r="E1945" i="21"/>
  <c r="Q1943" i="21"/>
  <c r="M1943" i="21"/>
  <c r="K1943" i="21"/>
  <c r="O1943" i="21"/>
  <c r="J1944" i="21"/>
  <c r="N1944" i="21"/>
  <c r="I1944" i="21"/>
  <c r="L1944" i="21"/>
  <c r="P1944" i="21"/>
  <c r="H1945" i="21"/>
  <c r="D1947" i="21"/>
  <c r="E1946" i="21"/>
  <c r="F1946" i="21"/>
  <c r="M1944" i="21"/>
  <c r="O1944" i="21"/>
  <c r="K1944" i="21"/>
  <c r="Q1944" i="21"/>
  <c r="H1946" i="21"/>
  <c r="P1945" i="21"/>
  <c r="N1945" i="21"/>
  <c r="L1945" i="21"/>
  <c r="J1945" i="21"/>
  <c r="I1945" i="21"/>
  <c r="F1947" i="21"/>
  <c r="D1948" i="21"/>
  <c r="E1947" i="21"/>
  <c r="P1946" i="21"/>
  <c r="I1946" i="21"/>
  <c r="L1946" i="21"/>
  <c r="N1946" i="21"/>
  <c r="H1947" i="21"/>
  <c r="J1946" i="21"/>
  <c r="Q1945" i="21"/>
  <c r="M1945" i="21"/>
  <c r="K1945" i="21"/>
  <c r="O1945" i="21"/>
  <c r="E1948" i="21"/>
  <c r="D1949" i="21"/>
  <c r="F1948" i="21"/>
  <c r="Q1946" i="21"/>
  <c r="M1946" i="21"/>
  <c r="O1946" i="21"/>
  <c r="K1946" i="21"/>
  <c r="H1948" i="21"/>
  <c r="P1947" i="21"/>
  <c r="I1947" i="21"/>
  <c r="L1947" i="21"/>
  <c r="N1947" i="21"/>
  <c r="J1947" i="21"/>
  <c r="E1949" i="21"/>
  <c r="F1949" i="21"/>
  <c r="D1950" i="21"/>
  <c r="L1948" i="21"/>
  <c r="J1948" i="21"/>
  <c r="I1948" i="21"/>
  <c r="N1948" i="21"/>
  <c r="H1949" i="21"/>
  <c r="P1948" i="21"/>
  <c r="Q1947" i="21"/>
  <c r="K1947" i="21"/>
  <c r="M1947" i="21"/>
  <c r="O1947" i="21"/>
  <c r="E1950" i="21"/>
  <c r="F1950" i="21"/>
  <c r="D1951" i="21"/>
  <c r="O1948" i="21"/>
  <c r="Q1948" i="21"/>
  <c r="M1948" i="21"/>
  <c r="K1948" i="21"/>
  <c r="I1949" i="21"/>
  <c r="N1949" i="21"/>
  <c r="H1950" i="21"/>
  <c r="J1949" i="21"/>
  <c r="P1949" i="21"/>
  <c r="L1949" i="21"/>
  <c r="F1951" i="21"/>
  <c r="E1951" i="21"/>
  <c r="D1952" i="21"/>
  <c r="M1949" i="21"/>
  <c r="Q1949" i="21"/>
  <c r="O1949" i="21"/>
  <c r="K1949" i="21"/>
  <c r="N1950" i="21"/>
  <c r="P1950" i="21"/>
  <c r="I1950" i="21"/>
  <c r="H1951" i="21"/>
  <c r="L1950" i="21"/>
  <c r="J1950" i="21"/>
  <c r="E1952" i="21"/>
  <c r="D1953" i="21"/>
  <c r="F1952" i="21"/>
  <c r="K1950" i="21"/>
  <c r="O1950" i="21"/>
  <c r="M1950" i="21"/>
  <c r="Q1950" i="21"/>
  <c r="J1951" i="21"/>
  <c r="I1951" i="21"/>
  <c r="H1952" i="21"/>
  <c r="P1951" i="21"/>
  <c r="N1951" i="21"/>
  <c r="L1951" i="21"/>
  <c r="F1953" i="21"/>
  <c r="D1954" i="21"/>
  <c r="E1953" i="21"/>
  <c r="O1951" i="21"/>
  <c r="K1951" i="21"/>
  <c r="M1951" i="21"/>
  <c r="Q1951" i="21"/>
  <c r="L1952" i="21"/>
  <c r="P1952" i="21"/>
  <c r="I1952" i="21"/>
  <c r="N1952" i="21"/>
  <c r="H1953" i="21"/>
  <c r="J1952" i="21"/>
  <c r="D1955" i="21"/>
  <c r="E1954" i="21"/>
  <c r="F1954" i="21"/>
  <c r="Q1952" i="21"/>
  <c r="M1952" i="21"/>
  <c r="K1952" i="21"/>
  <c r="O1952" i="21"/>
  <c r="H1954" i="21"/>
  <c r="L1953" i="21"/>
  <c r="J1953" i="21"/>
  <c r="P1953" i="21"/>
  <c r="I1953" i="21"/>
  <c r="N1953" i="21"/>
  <c r="E1955" i="21"/>
  <c r="D1956" i="21"/>
  <c r="F1955" i="21"/>
  <c r="J1954" i="21"/>
  <c r="L1954" i="21"/>
  <c r="N1954" i="21"/>
  <c r="I1954" i="21"/>
  <c r="H1955" i="21"/>
  <c r="P1954" i="21"/>
  <c r="M1953" i="21"/>
  <c r="Q1953" i="21"/>
  <c r="O1953" i="21"/>
  <c r="K1953" i="21"/>
  <c r="D1957" i="21"/>
  <c r="E1956" i="21"/>
  <c r="F1956" i="21"/>
  <c r="O1954" i="21"/>
  <c r="Q1954" i="21"/>
  <c r="K1954" i="21"/>
  <c r="M1954" i="21"/>
  <c r="H1956" i="21"/>
  <c r="L1955" i="21"/>
  <c r="P1955" i="21"/>
  <c r="I1955" i="21"/>
  <c r="J1955" i="21"/>
  <c r="N1955" i="21"/>
  <c r="D1958" i="21"/>
  <c r="F1957" i="21"/>
  <c r="E1957" i="21"/>
  <c r="I1956" i="21"/>
  <c r="J1956" i="21"/>
  <c r="L1956" i="21"/>
  <c r="N1956" i="21"/>
  <c r="H1957" i="21"/>
  <c r="P1956" i="21"/>
  <c r="O1955" i="21"/>
  <c r="Q1955" i="21"/>
  <c r="M1955" i="21"/>
  <c r="K1955" i="21"/>
  <c r="D1959" i="21"/>
  <c r="F1958" i="21"/>
  <c r="E1958" i="21"/>
  <c r="K1956" i="21"/>
  <c r="M1956" i="21"/>
  <c r="Q1956" i="21"/>
  <c r="O1956" i="21"/>
  <c r="J1957" i="21"/>
  <c r="I1957" i="21"/>
  <c r="L1957" i="21"/>
  <c r="H1958" i="21"/>
  <c r="N1957" i="21"/>
  <c r="P1957" i="21"/>
  <c r="E1959" i="21"/>
  <c r="D1960" i="21"/>
  <c r="F1959" i="21"/>
  <c r="K1957" i="21"/>
  <c r="Q1957" i="21"/>
  <c r="M1957" i="21"/>
  <c r="O1957" i="21"/>
  <c r="I1958" i="21"/>
  <c r="P1958" i="21"/>
  <c r="J1958" i="21"/>
  <c r="N1958" i="21"/>
  <c r="L1958" i="21"/>
  <c r="H1959" i="21"/>
  <c r="F1960" i="21"/>
  <c r="D1961" i="21"/>
  <c r="E1960" i="21"/>
  <c r="M1958" i="21"/>
  <c r="O1958" i="21"/>
  <c r="Q1958" i="21"/>
  <c r="K1958" i="21"/>
  <c r="P1959" i="21"/>
  <c r="N1959" i="21"/>
  <c r="I1959" i="21"/>
  <c r="H1960" i="21"/>
  <c r="L1959" i="21"/>
  <c r="J1959" i="21"/>
  <c r="D1962" i="21"/>
  <c r="E1961" i="21"/>
  <c r="F1961" i="21"/>
  <c r="O1959" i="21"/>
  <c r="M1959" i="21"/>
  <c r="K1959" i="21"/>
  <c r="Q1959" i="21"/>
  <c r="P1960" i="21"/>
  <c r="J1960" i="21"/>
  <c r="N1960" i="21"/>
  <c r="H1961" i="21"/>
  <c r="I1960" i="21"/>
  <c r="L1960" i="21"/>
  <c r="D1963" i="21"/>
  <c r="E1962" i="21"/>
  <c r="F1962" i="21"/>
  <c r="J1961" i="21"/>
  <c r="I1961" i="21"/>
  <c r="P1961" i="21"/>
  <c r="H1962" i="21"/>
  <c r="N1961" i="21"/>
  <c r="L1961" i="21"/>
  <c r="M1960" i="21"/>
  <c r="O1960" i="21"/>
  <c r="K1960" i="21"/>
  <c r="Q1960" i="21"/>
  <c r="D1964" i="21"/>
  <c r="E1963" i="21"/>
  <c r="F1963" i="21"/>
  <c r="Q1961" i="21"/>
  <c r="K1961" i="21"/>
  <c r="M1961" i="21"/>
  <c r="O1961" i="21"/>
  <c r="N1962" i="21"/>
  <c r="I1962" i="21"/>
  <c r="L1962" i="21"/>
  <c r="J1962" i="21"/>
  <c r="H1963" i="21"/>
  <c r="P1962" i="21"/>
  <c r="F1964" i="21"/>
  <c r="E1964" i="21"/>
  <c r="D1965" i="21"/>
  <c r="M1962" i="21"/>
  <c r="K1962" i="21"/>
  <c r="Q1962" i="21"/>
  <c r="O1962" i="21"/>
  <c r="L1963" i="21"/>
  <c r="I1963" i="21"/>
  <c r="N1963" i="21"/>
  <c r="H1964" i="21"/>
  <c r="J1963" i="21"/>
  <c r="P1963" i="21"/>
  <c r="F1965" i="21"/>
  <c r="D1966" i="21"/>
  <c r="E1965" i="21"/>
  <c r="K1963" i="21"/>
  <c r="Q1963" i="21"/>
  <c r="M1963" i="21"/>
  <c r="O1963" i="21"/>
  <c r="N1964" i="21"/>
  <c r="P1964" i="21"/>
  <c r="H1965" i="21"/>
  <c r="I1964" i="21"/>
  <c r="L1964" i="21"/>
  <c r="J1964" i="21"/>
  <c r="D1967" i="21"/>
  <c r="E1966" i="21"/>
  <c r="F1966" i="21"/>
  <c r="J1965" i="21"/>
  <c r="I1965" i="21"/>
  <c r="L1965" i="21"/>
  <c r="P1965" i="21"/>
  <c r="H1966" i="21"/>
  <c r="N1965" i="21"/>
  <c r="O1964" i="21"/>
  <c r="M1964" i="21"/>
  <c r="Q1964" i="21"/>
  <c r="K1964" i="21"/>
  <c r="F1967" i="21"/>
  <c r="D1968" i="21"/>
  <c r="E1967" i="21"/>
  <c r="M1965" i="21"/>
  <c r="O1965" i="21"/>
  <c r="K1965" i="21"/>
  <c r="Q1965" i="21"/>
  <c r="P1966" i="21"/>
  <c r="L1966" i="21"/>
  <c r="I1966" i="21"/>
  <c r="H1967" i="21"/>
  <c r="N1966" i="21"/>
  <c r="J1966" i="21"/>
  <c r="D1969" i="21"/>
  <c r="E1968" i="21"/>
  <c r="F1968" i="21"/>
  <c r="M1966" i="21"/>
  <c r="O1966" i="21"/>
  <c r="K1966" i="21"/>
  <c r="Q1966" i="21"/>
  <c r="N1967" i="21"/>
  <c r="L1967" i="21"/>
  <c r="P1967" i="21"/>
  <c r="I1967" i="21"/>
  <c r="J1967" i="21"/>
  <c r="H1968" i="21"/>
  <c r="F1969" i="21"/>
  <c r="E1969" i="21"/>
  <c r="D1970" i="21"/>
  <c r="K1967" i="21"/>
  <c r="O1967" i="21"/>
  <c r="Q1967" i="21"/>
  <c r="M1967" i="21"/>
  <c r="L1968" i="21"/>
  <c r="J1968" i="21"/>
  <c r="I1968" i="21"/>
  <c r="H1969" i="21"/>
  <c r="N1968" i="21"/>
  <c r="P1968" i="21"/>
  <c r="F1970" i="21"/>
  <c r="D1971" i="21"/>
  <c r="E1970" i="21"/>
  <c r="M1968" i="21"/>
  <c r="Q1968" i="21"/>
  <c r="K1968" i="21"/>
  <c r="O1968" i="21"/>
  <c r="L1969" i="21"/>
  <c r="N1969" i="21"/>
  <c r="I1969" i="21"/>
  <c r="H1970" i="21"/>
  <c r="J1969" i="21"/>
  <c r="P1969" i="21"/>
  <c r="E1971" i="21"/>
  <c r="D1972" i="21"/>
  <c r="F1971" i="21"/>
  <c r="M1969" i="21"/>
  <c r="Q1969" i="21"/>
  <c r="O1969" i="21"/>
  <c r="K1969" i="21"/>
  <c r="I1970" i="21"/>
  <c r="P1970" i="21"/>
  <c r="L1970" i="21"/>
  <c r="J1970" i="21"/>
  <c r="H1971" i="21"/>
  <c r="N1970" i="21"/>
  <c r="F1972" i="21"/>
  <c r="D1973" i="21"/>
  <c r="E1972" i="21"/>
  <c r="M1970" i="21"/>
  <c r="O1970" i="21"/>
  <c r="K1970" i="21"/>
  <c r="Q1970" i="21"/>
  <c r="H1972" i="21"/>
  <c r="P1971" i="21"/>
  <c r="I1971" i="21"/>
  <c r="J1971" i="21"/>
  <c r="N1971" i="21"/>
  <c r="L1971" i="21"/>
  <c r="F1973" i="21"/>
  <c r="E1973" i="21"/>
  <c r="D1974" i="21"/>
  <c r="N1972" i="21"/>
  <c r="L1972" i="21"/>
  <c r="J1972" i="21"/>
  <c r="P1972" i="21"/>
  <c r="H1973" i="21"/>
  <c r="I1972" i="21"/>
  <c r="K1971" i="21"/>
  <c r="O1971" i="21"/>
  <c r="M1971" i="21"/>
  <c r="Q1971" i="21"/>
  <c r="F1974" i="21"/>
  <c r="D1975" i="21"/>
  <c r="E1974" i="21"/>
  <c r="L1973" i="21"/>
  <c r="I1973" i="21"/>
  <c r="N1973" i="21"/>
  <c r="J1973" i="21"/>
  <c r="P1973" i="21"/>
  <c r="H1974" i="21"/>
  <c r="M1972" i="21"/>
  <c r="K1972" i="21"/>
  <c r="Q1972" i="21"/>
  <c r="O1972" i="21"/>
  <c r="F1975" i="21"/>
  <c r="D1976" i="21"/>
  <c r="E1975" i="21"/>
  <c r="K1973" i="21"/>
  <c r="Q1973" i="21"/>
  <c r="M1973" i="21"/>
  <c r="O1973" i="21"/>
  <c r="P1974" i="21"/>
  <c r="N1974" i="21"/>
  <c r="I1974" i="21"/>
  <c r="L1974" i="21"/>
  <c r="J1974" i="21"/>
  <c r="H1975" i="21"/>
  <c r="E1976" i="21"/>
  <c r="F1976" i="21"/>
  <c r="D1977" i="21"/>
  <c r="K1974" i="21"/>
  <c r="Q1974" i="21"/>
  <c r="O1974" i="21"/>
  <c r="M1974" i="21"/>
  <c r="N1975" i="21"/>
  <c r="I1975" i="21"/>
  <c r="L1975" i="21"/>
  <c r="H1976" i="21"/>
  <c r="P1975" i="21"/>
  <c r="J1975" i="21"/>
  <c r="F1977" i="21"/>
  <c r="E1977" i="21"/>
  <c r="D1978" i="21"/>
  <c r="K1975" i="21"/>
  <c r="Q1975" i="21"/>
  <c r="O1975" i="21"/>
  <c r="M1975" i="21"/>
  <c r="N1976" i="21"/>
  <c r="I1976" i="21"/>
  <c r="L1976" i="21"/>
  <c r="J1976" i="21"/>
  <c r="H1977" i="21"/>
  <c r="P1976" i="21"/>
  <c r="F1978" i="21"/>
  <c r="E1978" i="21"/>
  <c r="D1979" i="21"/>
  <c r="O1976" i="21"/>
  <c r="Q1976" i="21"/>
  <c r="K1976" i="21"/>
  <c r="M1976" i="21"/>
  <c r="L1977" i="21"/>
  <c r="P1977" i="21"/>
  <c r="N1977" i="21"/>
  <c r="H1978" i="21"/>
  <c r="J1977" i="21"/>
  <c r="I1977" i="21"/>
  <c r="E1979" i="21"/>
  <c r="D1980" i="21"/>
  <c r="F1979" i="21"/>
  <c r="H1979" i="21"/>
  <c r="N1978" i="21"/>
  <c r="P1978" i="21"/>
  <c r="L1978" i="21"/>
  <c r="J1978" i="21"/>
  <c r="I1978" i="21"/>
  <c r="Q1977" i="21"/>
  <c r="M1977" i="21"/>
  <c r="O1977" i="21"/>
  <c r="K1977" i="21"/>
  <c r="F1980" i="21"/>
  <c r="E1980" i="21"/>
  <c r="D1981" i="21"/>
  <c r="J1979" i="21"/>
  <c r="H1980" i="21"/>
  <c r="P1979" i="21"/>
  <c r="L1979" i="21"/>
  <c r="I1979" i="21"/>
  <c r="N1979" i="21"/>
  <c r="M1978" i="21"/>
  <c r="Q1978" i="21"/>
  <c r="O1978" i="21"/>
  <c r="K1978" i="21"/>
  <c r="F1981" i="21"/>
  <c r="D1982" i="21"/>
  <c r="E1981" i="21"/>
  <c r="H1981" i="21"/>
  <c r="I1980" i="21"/>
  <c r="N1980" i="21"/>
  <c r="P1980" i="21"/>
  <c r="L1980" i="21"/>
  <c r="J1980" i="21"/>
  <c r="M1979" i="21"/>
  <c r="K1979" i="21"/>
  <c r="Q1979" i="21"/>
  <c r="O1979" i="21"/>
  <c r="D1983" i="21"/>
  <c r="E1982" i="21"/>
  <c r="F1982" i="21"/>
  <c r="P1981" i="21"/>
  <c r="N1981" i="21"/>
  <c r="H1982" i="21"/>
  <c r="I1981" i="21"/>
  <c r="L1981" i="21"/>
  <c r="J1981" i="21"/>
  <c r="M1980" i="21"/>
  <c r="O1980" i="21"/>
  <c r="K1980" i="21"/>
  <c r="Q1980" i="21"/>
  <c r="F1983" i="21"/>
  <c r="E1983" i="21"/>
  <c r="D1984" i="21"/>
  <c r="N1982" i="21"/>
  <c r="L1982" i="21"/>
  <c r="P1982" i="21"/>
  <c r="J1982" i="21"/>
  <c r="H1983" i="21"/>
  <c r="I1982" i="21"/>
  <c r="K1981" i="21"/>
  <c r="Q1981" i="21"/>
  <c r="M1981" i="21"/>
  <c r="O1981" i="21"/>
  <c r="D1985" i="21"/>
  <c r="E1984" i="21"/>
  <c r="F1984" i="21"/>
  <c r="P1983" i="21"/>
  <c r="H1984" i="21"/>
  <c r="I1983" i="21"/>
  <c r="L1983" i="21"/>
  <c r="J1983" i="21"/>
  <c r="N1983" i="21"/>
  <c r="O1982" i="21"/>
  <c r="M1982" i="21"/>
  <c r="K1982" i="21"/>
  <c r="Q1982" i="21"/>
  <c r="E1985" i="21"/>
  <c r="D1986" i="21"/>
  <c r="F1985" i="21"/>
  <c r="I1984" i="21"/>
  <c r="P1984" i="21"/>
  <c r="L1984" i="21"/>
  <c r="H1985" i="21"/>
  <c r="N1984" i="21"/>
  <c r="J1984" i="21"/>
  <c r="K1983" i="21"/>
  <c r="Q1983" i="21"/>
  <c r="M1983" i="21"/>
  <c r="O1983" i="21"/>
  <c r="F1986" i="21"/>
  <c r="E1986" i="21"/>
  <c r="D1987" i="21"/>
  <c r="O1984" i="21"/>
  <c r="K1984" i="21"/>
  <c r="Q1984" i="21"/>
  <c r="M1984" i="21"/>
  <c r="I1985" i="21"/>
  <c r="N1985" i="21"/>
  <c r="H1986" i="21"/>
  <c r="L1985" i="21"/>
  <c r="J1985" i="21"/>
  <c r="P1985" i="21"/>
  <c r="E1987" i="21"/>
  <c r="D1988" i="21"/>
  <c r="F1987" i="21"/>
  <c r="Q1985" i="21"/>
  <c r="K1985" i="21"/>
  <c r="M1985" i="21"/>
  <c r="O1985" i="21"/>
  <c r="H1987" i="21"/>
  <c r="I1986" i="21"/>
  <c r="N1986" i="21"/>
  <c r="L1986" i="21"/>
  <c r="P1986" i="21"/>
  <c r="J1986" i="21"/>
  <c r="F1988" i="21"/>
  <c r="E1988" i="21"/>
  <c r="D1989" i="21"/>
  <c r="L1987" i="21"/>
  <c r="N1987" i="21"/>
  <c r="H1988" i="21"/>
  <c r="J1987" i="21"/>
  <c r="I1987" i="21"/>
  <c r="P1987" i="21"/>
  <c r="Q1986" i="21"/>
  <c r="O1986" i="21"/>
  <c r="M1986" i="21"/>
  <c r="K1986" i="21"/>
  <c r="D1990" i="21"/>
  <c r="E1989" i="21"/>
  <c r="F1989" i="21"/>
  <c r="J1988" i="21"/>
  <c r="H1989" i="21"/>
  <c r="I1988" i="21"/>
  <c r="L1988" i="21"/>
  <c r="P1988" i="21"/>
  <c r="N1988" i="21"/>
  <c r="O1987" i="21"/>
  <c r="M1987" i="21"/>
  <c r="K1987" i="21"/>
  <c r="Q1987" i="21"/>
  <c r="E1990" i="21"/>
  <c r="F1990" i="21"/>
  <c r="D1991" i="21"/>
  <c r="L1989" i="21"/>
  <c r="H1990" i="21"/>
  <c r="I1989" i="21"/>
  <c r="J1989" i="21"/>
  <c r="P1989" i="21"/>
  <c r="N1989" i="21"/>
  <c r="M1988" i="21"/>
  <c r="O1988" i="21"/>
  <c r="K1988" i="21"/>
  <c r="Q1988" i="21"/>
  <c r="D1992" i="21"/>
  <c r="E1991" i="21"/>
  <c r="F1991" i="21"/>
  <c r="I1990" i="21"/>
  <c r="L1990" i="21"/>
  <c r="N1990" i="21"/>
  <c r="J1990" i="21"/>
  <c r="P1990" i="21"/>
  <c r="H1991" i="21"/>
  <c r="Q1989" i="21"/>
  <c r="M1989" i="21"/>
  <c r="O1989" i="21"/>
  <c r="K1989" i="21"/>
  <c r="E1992" i="21"/>
  <c r="D1993" i="21"/>
  <c r="F1992" i="21"/>
  <c r="Q1990" i="21"/>
  <c r="M1990" i="21"/>
  <c r="O1990" i="21"/>
  <c r="K1990" i="21"/>
  <c r="J1991" i="21"/>
  <c r="H1992" i="21"/>
  <c r="I1991" i="21"/>
  <c r="P1991" i="21"/>
  <c r="N1991" i="21"/>
  <c r="L1991" i="21"/>
  <c r="E1993" i="21"/>
  <c r="D1994" i="21"/>
  <c r="F1993" i="21"/>
  <c r="I1992" i="21"/>
  <c r="L1992" i="21"/>
  <c r="J1992" i="21"/>
  <c r="P1992" i="21"/>
  <c r="N1992" i="21"/>
  <c r="H1993" i="21"/>
  <c r="O1991" i="21"/>
  <c r="M1991" i="21"/>
  <c r="K1991" i="21"/>
  <c r="Q1991" i="21"/>
  <c r="E1994" i="21"/>
  <c r="D1995" i="21"/>
  <c r="F1994" i="21"/>
  <c r="O1992" i="21"/>
  <c r="K1992" i="21"/>
  <c r="Q1992" i="21"/>
  <c r="M1992" i="21"/>
  <c r="P1993" i="21"/>
  <c r="I1993" i="21"/>
  <c r="H1994" i="21"/>
  <c r="L1993" i="21"/>
  <c r="J1993" i="21"/>
  <c r="N1993" i="21"/>
  <c r="F1995" i="21"/>
  <c r="E1995" i="21"/>
  <c r="D1996" i="21"/>
  <c r="K1993" i="21"/>
  <c r="Q1993" i="21"/>
  <c r="M1993" i="21"/>
  <c r="O1993" i="21"/>
  <c r="I1994" i="21"/>
  <c r="L1994" i="21"/>
  <c r="N1994" i="21"/>
  <c r="P1994" i="21"/>
  <c r="H1995" i="21"/>
  <c r="J1994" i="21"/>
  <c r="D1997" i="21"/>
  <c r="F1996" i="21"/>
  <c r="E1996" i="21"/>
  <c r="M1994" i="21"/>
  <c r="O1994" i="21"/>
  <c r="K1994" i="21"/>
  <c r="Q1994" i="21"/>
  <c r="N1995" i="21"/>
  <c r="H1996" i="21"/>
  <c r="L1995" i="21"/>
  <c r="P1995" i="21"/>
  <c r="I1995" i="21"/>
  <c r="J1995" i="21"/>
  <c r="D1998" i="21"/>
  <c r="E1997" i="21"/>
  <c r="F1997" i="21"/>
  <c r="N1996" i="21"/>
  <c r="I1996" i="21"/>
  <c r="H1997" i="21"/>
  <c r="L1996" i="21"/>
  <c r="J1996" i="21"/>
  <c r="P1996" i="21"/>
  <c r="Q1995" i="21"/>
  <c r="O1995" i="21"/>
  <c r="M1995" i="21"/>
  <c r="K1995" i="21"/>
  <c r="D1999" i="21"/>
  <c r="F1998" i="21"/>
  <c r="E1998" i="21"/>
  <c r="M1996" i="21"/>
  <c r="Q1996" i="21"/>
  <c r="O1996" i="21"/>
  <c r="K1996" i="21"/>
  <c r="J1997" i="21"/>
  <c r="L1997" i="21"/>
  <c r="H1998" i="21"/>
  <c r="I1997" i="21"/>
  <c r="N1997" i="21"/>
  <c r="P1997" i="21"/>
  <c r="D2000" i="21"/>
  <c r="F1999" i="21"/>
  <c r="E1999" i="21"/>
  <c r="I1998" i="21"/>
  <c r="P1998" i="21"/>
  <c r="N1998" i="21"/>
  <c r="J1998" i="21"/>
  <c r="L1998" i="21"/>
  <c r="H1999" i="21"/>
  <c r="K1997" i="21"/>
  <c r="Q1997" i="21"/>
  <c r="M1997" i="21"/>
  <c r="O1997" i="21"/>
  <c r="D2001" i="21"/>
  <c r="F2000" i="21"/>
  <c r="E2000" i="21"/>
  <c r="O1998" i="21"/>
  <c r="K1998" i="21"/>
  <c r="Q1998" i="21"/>
  <c r="M1998" i="21"/>
  <c r="I1999" i="21"/>
  <c r="P1999" i="21"/>
  <c r="J1999" i="21"/>
  <c r="H2000" i="21"/>
  <c r="L1999" i="21"/>
  <c r="N1999" i="21"/>
  <c r="D2002" i="21"/>
  <c r="E2001" i="21"/>
  <c r="F2001" i="21"/>
  <c r="O1999" i="21"/>
  <c r="K1999" i="21"/>
  <c r="Q1999" i="21"/>
  <c r="M1999" i="21"/>
  <c r="N2000" i="21"/>
  <c r="J2000" i="21"/>
  <c r="P2000" i="21"/>
  <c r="H2001" i="21"/>
  <c r="I2000" i="21"/>
  <c r="L2000" i="21"/>
  <c r="F2002" i="21"/>
  <c r="E2002" i="21"/>
  <c r="D2003" i="21"/>
  <c r="L2001" i="21"/>
  <c r="J2001" i="21"/>
  <c r="P2001" i="21"/>
  <c r="N2001" i="21"/>
  <c r="H2002" i="21"/>
  <c r="I2001" i="21"/>
  <c r="K2000" i="21"/>
  <c r="M2000" i="21"/>
  <c r="O2000" i="21"/>
  <c r="Q2000" i="21"/>
  <c r="E2003" i="21"/>
  <c r="D2004" i="21"/>
  <c r="F2003" i="21"/>
  <c r="N2002" i="21"/>
  <c r="H2003" i="21"/>
  <c r="L2002" i="21"/>
  <c r="P2002" i="21"/>
  <c r="J2002" i="21"/>
  <c r="I2002" i="21"/>
  <c r="Q2001" i="21"/>
  <c r="O2001" i="21"/>
  <c r="M2001" i="21"/>
  <c r="K2001" i="21"/>
  <c r="F2004" i="21"/>
  <c r="D2005" i="21"/>
  <c r="E2004" i="21"/>
  <c r="H2004" i="21"/>
  <c r="I2003" i="21"/>
  <c r="P2003" i="21"/>
  <c r="N2003" i="21"/>
  <c r="L2003" i="21"/>
  <c r="J2003" i="21"/>
  <c r="O2002" i="21"/>
  <c r="Q2002" i="21"/>
  <c r="M2002" i="21"/>
  <c r="K2002" i="21"/>
  <c r="F2005" i="21"/>
  <c r="E2005" i="21"/>
  <c r="D2006" i="21"/>
  <c r="L2004" i="21"/>
  <c r="J2004" i="21"/>
  <c r="N2004" i="21"/>
  <c r="P2004" i="21"/>
  <c r="I2004" i="21"/>
  <c r="H2005" i="21"/>
  <c r="Q2003" i="21"/>
  <c r="O2003" i="21"/>
  <c r="K2003" i="21"/>
  <c r="M2003" i="21"/>
  <c r="F2006" i="21"/>
  <c r="D2007" i="21"/>
  <c r="E2006" i="21"/>
  <c r="M2004" i="21"/>
  <c r="Q2004" i="21"/>
  <c r="K2004" i="21"/>
  <c r="O2004" i="21"/>
  <c r="P2005" i="21"/>
  <c r="L2005" i="21"/>
  <c r="J2005" i="21"/>
  <c r="N2005" i="21"/>
  <c r="I2005" i="21"/>
  <c r="H2006" i="21"/>
  <c r="D2008" i="21"/>
  <c r="F2007" i="21"/>
  <c r="E2007" i="21"/>
  <c r="Q2005" i="21"/>
  <c r="M2005" i="21"/>
  <c r="O2005" i="21"/>
  <c r="K2005" i="21"/>
  <c r="P2006" i="21"/>
  <c r="J2006" i="21"/>
  <c r="L2006" i="21"/>
  <c r="N2006" i="21"/>
  <c r="H2007" i="21"/>
  <c r="I2006" i="21"/>
  <c r="F2008" i="21"/>
  <c r="D2009" i="21"/>
  <c r="E2008" i="21"/>
  <c r="H2008" i="21"/>
  <c r="N2007" i="21"/>
  <c r="I2007" i="21"/>
  <c r="J2007" i="21"/>
  <c r="P2007" i="21"/>
  <c r="L2007" i="21"/>
  <c r="O2006" i="21"/>
  <c r="K2006" i="21"/>
  <c r="M2006" i="21"/>
  <c r="Q2006" i="21"/>
  <c r="F2009" i="21"/>
  <c r="D2010" i="21"/>
  <c r="E2009" i="21"/>
  <c r="P2008" i="21"/>
  <c r="J2008" i="21"/>
  <c r="H2009" i="21"/>
  <c r="L2008" i="21"/>
  <c r="N2008" i="21"/>
  <c r="I2008" i="21"/>
  <c r="M2007" i="21"/>
  <c r="O2007" i="21"/>
  <c r="Q2007" i="21"/>
  <c r="K2007" i="21"/>
  <c r="D2011" i="21"/>
  <c r="F2010" i="21"/>
  <c r="E2010" i="21"/>
  <c r="L2009" i="21"/>
  <c r="I2009" i="21"/>
  <c r="H2010" i="21"/>
  <c r="N2009" i="21"/>
  <c r="J2009" i="21"/>
  <c r="P2009" i="21"/>
  <c r="K2008" i="21"/>
  <c r="M2008" i="21"/>
  <c r="O2008" i="21"/>
  <c r="Q2008" i="21"/>
  <c r="F2011" i="21"/>
  <c r="E2011" i="21"/>
  <c r="D2012" i="21"/>
  <c r="Q2009" i="21"/>
  <c r="O2009" i="21"/>
  <c r="M2009" i="21"/>
  <c r="K2009" i="21"/>
  <c r="H2011" i="21"/>
  <c r="I2010" i="21"/>
  <c r="N2010" i="21"/>
  <c r="L2010" i="21"/>
  <c r="J2010" i="21"/>
  <c r="P2010" i="21"/>
  <c r="F2012" i="21"/>
  <c r="E2012" i="21"/>
  <c r="D2013" i="21"/>
  <c r="I2011" i="21"/>
  <c r="P2011" i="21"/>
  <c r="H2012" i="21"/>
  <c r="L2011" i="21"/>
  <c r="J2011" i="21"/>
  <c r="N2011" i="21"/>
  <c r="M2010" i="21"/>
  <c r="O2010" i="21"/>
  <c r="Q2010" i="21"/>
  <c r="K2010" i="21"/>
  <c r="D2014" i="21"/>
  <c r="E2013" i="21"/>
  <c r="F2013" i="21"/>
  <c r="M2011" i="21"/>
  <c r="K2011" i="21"/>
  <c r="Q2011" i="21"/>
  <c r="O2011" i="21"/>
  <c r="H2013" i="21"/>
  <c r="N2012" i="21"/>
  <c r="J2012" i="21"/>
  <c r="L2012" i="21"/>
  <c r="P2012" i="21"/>
  <c r="I2012" i="21"/>
  <c r="D2015" i="21"/>
  <c r="E2014" i="21"/>
  <c r="F2014" i="21"/>
  <c r="P2013" i="21"/>
  <c r="J2013" i="21"/>
  <c r="N2013" i="21"/>
  <c r="L2013" i="21"/>
  <c r="I2013" i="21"/>
  <c r="H2014" i="21"/>
  <c r="K2012" i="21"/>
  <c r="O2012" i="21"/>
  <c r="Q2012" i="21"/>
  <c r="M2012" i="21"/>
  <c r="E2015" i="21"/>
  <c r="D2016" i="21"/>
  <c r="F2015" i="21"/>
  <c r="Q2013" i="21"/>
  <c r="O2013" i="21"/>
  <c r="K2013" i="21"/>
  <c r="M2013" i="21"/>
  <c r="J2014" i="21"/>
  <c r="L2014" i="21"/>
  <c r="I2014" i="21"/>
  <c r="P2014" i="21"/>
  <c r="H2015" i="21"/>
  <c r="N2014" i="21"/>
  <c r="F2016" i="21"/>
  <c r="D2017" i="21"/>
  <c r="E2016" i="21"/>
  <c r="Q2014" i="21"/>
  <c r="M2014" i="21"/>
  <c r="O2014" i="21"/>
  <c r="K2014" i="21"/>
  <c r="J2015" i="21"/>
  <c r="N2015" i="21"/>
  <c r="P2015" i="21"/>
  <c r="I2015" i="21"/>
  <c r="H2016" i="21"/>
  <c r="L2015" i="21"/>
  <c r="F2017" i="21"/>
  <c r="E2017" i="21"/>
  <c r="D2018" i="21"/>
  <c r="O2015" i="21"/>
  <c r="Q2015" i="21"/>
  <c r="K2015" i="21"/>
  <c r="M2015" i="21"/>
  <c r="J2016" i="21"/>
  <c r="P2016" i="21"/>
  <c r="H2017" i="21"/>
  <c r="I2016" i="21"/>
  <c r="L2016" i="21"/>
  <c r="N2016" i="21"/>
  <c r="E2018" i="21"/>
  <c r="D2019" i="21"/>
  <c r="F2018" i="21"/>
  <c r="I2017" i="21"/>
  <c r="H2018" i="21"/>
  <c r="L2017" i="21"/>
  <c r="N2017" i="21"/>
  <c r="J2017" i="21"/>
  <c r="P2017" i="21"/>
  <c r="Q2016" i="21"/>
  <c r="O2016" i="21"/>
  <c r="K2016" i="21"/>
  <c r="M2016" i="21"/>
  <c r="E2019" i="21"/>
  <c r="F2019" i="21"/>
  <c r="D2020" i="21"/>
  <c r="M2017" i="21"/>
  <c r="O2017" i="21"/>
  <c r="K2017" i="21"/>
  <c r="Q2017" i="21"/>
  <c r="H2019" i="21"/>
  <c r="I2018" i="21"/>
  <c r="J2018" i="21"/>
  <c r="N2018" i="21"/>
  <c r="P2018" i="21"/>
  <c r="L2018" i="21"/>
  <c r="D2021" i="21"/>
  <c r="F2020" i="21"/>
  <c r="E2020" i="21"/>
  <c r="P2019" i="21"/>
  <c r="J2019" i="21"/>
  <c r="H2020" i="21"/>
  <c r="L2019" i="21"/>
  <c r="I2019" i="21"/>
  <c r="N2019" i="21"/>
  <c r="M2018" i="21"/>
  <c r="K2018" i="21"/>
  <c r="Q2018" i="21"/>
  <c r="O2018" i="21"/>
  <c r="F2021" i="21"/>
  <c r="D2022" i="21"/>
  <c r="E2021" i="21"/>
  <c r="H2021" i="21"/>
  <c r="N2020" i="21"/>
  <c r="J2020" i="21"/>
  <c r="I2020" i="21"/>
  <c r="L2020" i="21"/>
  <c r="P2020" i="21"/>
  <c r="O2019" i="21"/>
  <c r="K2019" i="21"/>
  <c r="Q2019" i="21"/>
  <c r="M2019" i="21"/>
  <c r="F2022" i="21"/>
  <c r="D2023" i="21"/>
  <c r="E2022" i="21"/>
  <c r="P2021" i="21"/>
  <c r="J2021" i="21"/>
  <c r="N2021" i="21"/>
  <c r="L2021" i="21"/>
  <c r="H2022" i="21"/>
  <c r="I2021" i="21"/>
  <c r="Q2020" i="21"/>
  <c r="M2020" i="21"/>
  <c r="O2020" i="21"/>
  <c r="K2020" i="21"/>
  <c r="E2023" i="21"/>
  <c r="F2023" i="21"/>
  <c r="D2024" i="21"/>
  <c r="J2022" i="21"/>
  <c r="I2022" i="21"/>
  <c r="L2022" i="21"/>
  <c r="H2023" i="21"/>
  <c r="P2022" i="21"/>
  <c r="N2022" i="21"/>
  <c r="O2021" i="21"/>
  <c r="Q2021" i="21"/>
  <c r="M2021" i="21"/>
  <c r="K2021" i="21"/>
  <c r="D2025" i="21"/>
  <c r="E2024" i="21"/>
  <c r="F2024" i="21"/>
  <c r="K2022" i="21"/>
  <c r="Q2022" i="21"/>
  <c r="O2022" i="21"/>
  <c r="M2022" i="21"/>
  <c r="H2024" i="21"/>
  <c r="J2023" i="21"/>
  <c r="L2023" i="21"/>
  <c r="I2023" i="21"/>
  <c r="N2023" i="21"/>
  <c r="P2023" i="21"/>
  <c r="F2025" i="21"/>
  <c r="E2025" i="21"/>
  <c r="D2026" i="21"/>
  <c r="N2024" i="21"/>
  <c r="P2024" i="21"/>
  <c r="L2024" i="21"/>
  <c r="J2024" i="21"/>
  <c r="H2025" i="21"/>
  <c r="I2024" i="21"/>
  <c r="O2023" i="21"/>
  <c r="K2023" i="21"/>
  <c r="Q2023" i="21"/>
  <c r="M2023" i="21"/>
  <c r="E2026" i="21"/>
  <c r="D2027" i="21"/>
  <c r="F2026" i="21"/>
  <c r="J2025" i="21"/>
  <c r="H2026" i="21"/>
  <c r="N2025" i="21"/>
  <c r="P2025" i="21"/>
  <c r="L2025" i="21"/>
  <c r="I2025" i="21"/>
  <c r="Q2024" i="21"/>
  <c r="O2024" i="21"/>
  <c r="K2024" i="21"/>
  <c r="M2024" i="21"/>
  <c r="E2027" i="21"/>
  <c r="D2028" i="21"/>
  <c r="F2027" i="21"/>
  <c r="I2026" i="21"/>
  <c r="H2027" i="21"/>
  <c r="N2026" i="21"/>
  <c r="J2026" i="21"/>
  <c r="P2026" i="21"/>
  <c r="L2026" i="21"/>
  <c r="M2025" i="21"/>
  <c r="O2025" i="21"/>
  <c r="K2025" i="21"/>
  <c r="Q2025" i="21"/>
  <c r="F2028" i="21"/>
  <c r="E2028" i="21"/>
  <c r="D2029" i="21"/>
  <c r="O2026" i="21"/>
  <c r="K2026" i="21"/>
  <c r="Q2026" i="21"/>
  <c r="M2026" i="21"/>
  <c r="H2028" i="21"/>
  <c r="P2027" i="21"/>
  <c r="L2027" i="21"/>
  <c r="N2027" i="21"/>
  <c r="I2027" i="21"/>
  <c r="J2027" i="21"/>
  <c r="F2029" i="21"/>
  <c r="E2029" i="21"/>
  <c r="D2030" i="21"/>
  <c r="N2028" i="21"/>
  <c r="H2029" i="21"/>
  <c r="J2028" i="21"/>
  <c r="P2028" i="21"/>
  <c r="I2028" i="21"/>
  <c r="L2028" i="21"/>
  <c r="Q2027" i="21"/>
  <c r="M2027" i="21"/>
  <c r="O2027" i="21"/>
  <c r="K2027" i="21"/>
  <c r="E2030" i="21"/>
  <c r="D2031" i="21"/>
  <c r="F2030" i="21"/>
  <c r="I2029" i="21"/>
  <c r="J2029" i="21"/>
  <c r="H2030" i="21"/>
  <c r="L2029" i="21"/>
  <c r="P2029" i="21"/>
  <c r="N2029" i="21"/>
  <c r="M2028" i="21"/>
  <c r="O2028" i="21"/>
  <c r="K2028" i="21"/>
  <c r="Q2028" i="21"/>
  <c r="F2031" i="21"/>
  <c r="E2031" i="21"/>
  <c r="D2032" i="21"/>
  <c r="M2029" i="21"/>
  <c r="O2029" i="21"/>
  <c r="K2029" i="21"/>
  <c r="Q2029" i="21"/>
  <c r="L2030" i="21"/>
  <c r="P2030" i="21"/>
  <c r="I2030" i="21"/>
  <c r="J2030" i="21"/>
  <c r="N2030" i="21"/>
  <c r="H2031" i="21"/>
  <c r="D2033" i="21"/>
  <c r="E2032" i="21"/>
  <c r="F2032" i="21"/>
  <c r="M2030" i="21"/>
  <c r="O2030" i="21"/>
  <c r="K2030" i="21"/>
  <c r="Q2030" i="21"/>
  <c r="L2031" i="21"/>
  <c r="H2032" i="21"/>
  <c r="N2031" i="21"/>
  <c r="I2031" i="21"/>
  <c r="J2031" i="21"/>
  <c r="P2031" i="21"/>
  <c r="F2033" i="21"/>
  <c r="D2034" i="21"/>
  <c r="E2033" i="21"/>
  <c r="N2032" i="21"/>
  <c r="P2032" i="21"/>
  <c r="H2033" i="21"/>
  <c r="J2032" i="21"/>
  <c r="I2032" i="21"/>
  <c r="L2032" i="21"/>
  <c r="O2031" i="21"/>
  <c r="K2031" i="21"/>
  <c r="Q2031" i="21"/>
  <c r="M2031" i="21"/>
  <c r="F2034" i="21"/>
  <c r="D2035" i="21"/>
  <c r="E2034" i="21"/>
  <c r="I2033" i="21"/>
  <c r="J2033" i="21"/>
  <c r="N2033" i="21"/>
  <c r="L2033" i="21"/>
  <c r="H2034" i="21"/>
  <c r="P2033" i="21"/>
  <c r="K2032" i="21"/>
  <c r="Q2032" i="21"/>
  <c r="M2032" i="21"/>
  <c r="O2032" i="21"/>
  <c r="F2035" i="21"/>
  <c r="E2035" i="21"/>
  <c r="D2036" i="21"/>
  <c r="Q2033" i="21"/>
  <c r="O2033" i="21"/>
  <c r="M2033" i="21"/>
  <c r="K2033" i="21"/>
  <c r="N2034" i="21"/>
  <c r="I2034" i="21"/>
  <c r="P2034" i="21"/>
  <c r="J2034" i="21"/>
  <c r="H2035" i="21"/>
  <c r="L2034" i="21"/>
  <c r="E2036" i="21"/>
  <c r="F2036" i="21"/>
  <c r="D2037" i="21"/>
  <c r="K2034" i="21"/>
  <c r="Q2034" i="21"/>
  <c r="M2034" i="21"/>
  <c r="O2034" i="21"/>
  <c r="N2035" i="21"/>
  <c r="L2035" i="21"/>
  <c r="I2035" i="21"/>
  <c r="H2036" i="21"/>
  <c r="P2035" i="21"/>
  <c r="J2035" i="21"/>
  <c r="E2037" i="21"/>
  <c r="F2037" i="21"/>
  <c r="D2038" i="21"/>
  <c r="Q2035" i="21"/>
  <c r="O2035" i="21"/>
  <c r="K2035" i="21"/>
  <c r="M2035" i="21"/>
  <c r="I2036" i="21"/>
  <c r="L2036" i="21"/>
  <c r="J2036" i="21"/>
  <c r="N2036" i="21"/>
  <c r="P2036" i="21"/>
  <c r="H2037" i="21"/>
  <c r="E2038" i="21"/>
  <c r="F2038" i="21"/>
  <c r="D2039" i="21"/>
  <c r="Q2036" i="21"/>
  <c r="M2036" i="21"/>
  <c r="O2036" i="21"/>
  <c r="K2036" i="21"/>
  <c r="N2037" i="21"/>
  <c r="J2037" i="21"/>
  <c r="I2037" i="21"/>
  <c r="L2037" i="21"/>
  <c r="P2037" i="21"/>
  <c r="H2038" i="21"/>
  <c r="E2039" i="21"/>
  <c r="D2040" i="21"/>
  <c r="F2039" i="21"/>
  <c r="M2037" i="21"/>
  <c r="Q2037" i="21"/>
  <c r="K2037" i="21"/>
  <c r="O2037" i="21"/>
  <c r="L2038" i="21"/>
  <c r="N2038" i="21"/>
  <c r="I2038" i="21"/>
  <c r="P2038" i="21"/>
  <c r="J2038" i="21"/>
  <c r="H2039" i="21"/>
  <c r="E2040" i="21"/>
  <c r="F2040" i="21"/>
  <c r="D2041" i="21"/>
  <c r="M2038" i="21"/>
  <c r="Q2038" i="21"/>
  <c r="O2038" i="21"/>
  <c r="K2038" i="21"/>
  <c r="H2040" i="21"/>
  <c r="N2039" i="21"/>
  <c r="I2039" i="21"/>
  <c r="P2039" i="21"/>
  <c r="J2039" i="21"/>
  <c r="L2039" i="21"/>
  <c r="F2041" i="21"/>
  <c r="E2041" i="21"/>
  <c r="D2042" i="21"/>
  <c r="I2040" i="21"/>
  <c r="J2040" i="21"/>
  <c r="H2041" i="21"/>
  <c r="L2040" i="21"/>
  <c r="P2040" i="21"/>
  <c r="N2040" i="21"/>
  <c r="Q2039" i="21"/>
  <c r="O2039" i="21"/>
  <c r="M2039" i="21"/>
  <c r="K2039" i="21"/>
  <c r="D2043" i="21"/>
  <c r="E2042" i="21"/>
  <c r="F2042" i="21"/>
  <c r="K2040" i="21"/>
  <c r="O2040" i="21"/>
  <c r="Q2040" i="21"/>
  <c r="M2040" i="21"/>
  <c r="N2041" i="21"/>
  <c r="I2041" i="21"/>
  <c r="H2042" i="21"/>
  <c r="L2041" i="21"/>
  <c r="P2041" i="21"/>
  <c r="J2041" i="21"/>
  <c r="D2044" i="21"/>
  <c r="E2043" i="21"/>
  <c r="F2043" i="21"/>
  <c r="M2041" i="21"/>
  <c r="Q2041" i="21"/>
  <c r="O2041" i="21"/>
  <c r="K2041" i="21"/>
  <c r="N2042" i="21"/>
  <c r="L2042" i="21"/>
  <c r="I2042" i="21"/>
  <c r="J2042" i="21"/>
  <c r="H2043" i="21"/>
  <c r="P2042" i="21"/>
  <c r="E2044" i="21"/>
  <c r="D2045" i="21"/>
  <c r="F2044" i="21"/>
  <c r="K2042" i="21"/>
  <c r="Q2042" i="21"/>
  <c r="O2042" i="21"/>
  <c r="M2042" i="21"/>
  <c r="H2044" i="21"/>
  <c r="I2043" i="21"/>
  <c r="P2043" i="21"/>
  <c r="J2043" i="21"/>
  <c r="N2043" i="21"/>
  <c r="L2043" i="21"/>
  <c r="E2045" i="21"/>
  <c r="D2046" i="21"/>
  <c r="F2045" i="21"/>
  <c r="I2044" i="21"/>
  <c r="L2044" i="21"/>
  <c r="H2045" i="21"/>
  <c r="N2044" i="21"/>
  <c r="J2044" i="21"/>
  <c r="P2044" i="21"/>
  <c r="Q2043" i="21"/>
  <c r="K2043" i="21"/>
  <c r="O2043" i="21"/>
  <c r="M2043" i="21"/>
  <c r="F2046" i="21"/>
  <c r="D2047" i="21"/>
  <c r="E2046" i="21"/>
  <c r="Q2044" i="21"/>
  <c r="M2044" i="21"/>
  <c r="O2044" i="21"/>
  <c r="K2044" i="21"/>
  <c r="L2045" i="21"/>
  <c r="I2045" i="21"/>
  <c r="P2045" i="21"/>
  <c r="N2045" i="21"/>
  <c r="J2045" i="21"/>
  <c r="H2046" i="21"/>
  <c r="F2047" i="21"/>
  <c r="E2047" i="21"/>
  <c r="D2048" i="21"/>
  <c r="M2045" i="21"/>
  <c r="O2045" i="21"/>
  <c r="K2045" i="21"/>
  <c r="Q2045" i="21"/>
  <c r="I2046" i="21"/>
  <c r="L2046" i="21"/>
  <c r="J2046" i="21"/>
  <c r="P2046" i="21"/>
  <c r="H2047" i="21"/>
  <c r="N2046" i="21"/>
  <c r="E2048" i="21"/>
  <c r="D2049" i="21"/>
  <c r="F2048" i="21"/>
  <c r="M2046" i="21"/>
  <c r="Q2046" i="21"/>
  <c r="O2046" i="21"/>
  <c r="K2046" i="21"/>
  <c r="I2047" i="21"/>
  <c r="L2047" i="21"/>
  <c r="J2047" i="21"/>
  <c r="P2047" i="21"/>
  <c r="N2047" i="21"/>
  <c r="H2048" i="21"/>
  <c r="D2050" i="21"/>
  <c r="F2049" i="21"/>
  <c r="E2049" i="21"/>
  <c r="M2047" i="21"/>
  <c r="O2047" i="21"/>
  <c r="Q2047" i="21"/>
  <c r="K2047" i="21"/>
  <c r="J2048" i="21"/>
  <c r="P2048" i="21"/>
  <c r="I2048" i="21"/>
  <c r="L2048" i="21"/>
  <c r="N2048" i="21"/>
  <c r="H2049" i="21"/>
  <c r="F2050" i="21"/>
  <c r="E2050" i="21"/>
  <c r="D2051" i="21"/>
  <c r="K2048" i="21"/>
  <c r="Q2048" i="21"/>
  <c r="M2048" i="21"/>
  <c r="O2048" i="21"/>
  <c r="L2049" i="21"/>
  <c r="N2049" i="21"/>
  <c r="J2049" i="21"/>
  <c r="I2049" i="21"/>
  <c r="H2050" i="21"/>
  <c r="P2049" i="21"/>
  <c r="D2052" i="21"/>
  <c r="E2051" i="21"/>
  <c r="F2051" i="21"/>
  <c r="Q2049" i="21"/>
  <c r="M2049" i="21"/>
  <c r="O2049" i="21"/>
  <c r="K2049" i="21"/>
  <c r="P2050" i="21"/>
  <c r="L2050" i="21"/>
  <c r="N2050" i="21"/>
  <c r="J2050" i="21"/>
  <c r="I2050" i="21"/>
  <c r="H2051" i="21"/>
  <c r="F2052" i="21"/>
  <c r="D2053" i="21"/>
  <c r="E2052" i="21"/>
  <c r="O2050" i="21"/>
  <c r="Q2050" i="21"/>
  <c r="K2050" i="21"/>
  <c r="M2050" i="21"/>
  <c r="J2051" i="21"/>
  <c r="L2051" i="21"/>
  <c r="I2051" i="21"/>
  <c r="N2051" i="21"/>
  <c r="P2051" i="21"/>
  <c r="H2052" i="21"/>
  <c r="F2053" i="21"/>
  <c r="E2053" i="21"/>
  <c r="D2054" i="21"/>
  <c r="M2051" i="21"/>
  <c r="O2051" i="21"/>
  <c r="K2051" i="21"/>
  <c r="Q2051" i="21"/>
  <c r="N2052" i="21"/>
  <c r="H2053" i="21"/>
  <c r="P2052" i="21"/>
  <c r="J2052" i="21"/>
  <c r="I2052" i="21"/>
  <c r="L2052" i="21"/>
  <c r="F2054" i="21"/>
  <c r="D2055" i="21"/>
  <c r="E2054" i="21"/>
  <c r="I2053" i="21"/>
  <c r="P2053" i="21"/>
  <c r="N2053" i="21"/>
  <c r="J2053" i="21"/>
  <c r="L2053" i="21"/>
  <c r="H2054" i="21"/>
  <c r="Q2052" i="21"/>
  <c r="M2052" i="21"/>
  <c r="O2052" i="21"/>
  <c r="K2052" i="21"/>
  <c r="D2056" i="21"/>
  <c r="F2055" i="21"/>
  <c r="E2055" i="21"/>
  <c r="K2053" i="21"/>
  <c r="Q2053" i="21"/>
  <c r="O2053" i="21"/>
  <c r="M2053" i="21"/>
  <c r="J2054" i="21"/>
  <c r="H2055" i="21"/>
  <c r="P2054" i="21"/>
  <c r="N2054" i="21"/>
  <c r="I2054" i="21"/>
  <c r="L2054" i="21"/>
  <c r="F2056" i="21"/>
  <c r="D2057" i="21"/>
  <c r="E2056" i="21"/>
  <c r="J2055" i="21"/>
  <c r="P2055" i="21"/>
  <c r="I2055" i="21"/>
  <c r="H2056" i="21"/>
  <c r="L2055" i="21"/>
  <c r="N2055" i="21"/>
  <c r="M2054" i="21"/>
  <c r="K2054" i="21"/>
  <c r="Q2054" i="21"/>
  <c r="O2054" i="21"/>
  <c r="F2057" i="21"/>
  <c r="E2057" i="21"/>
  <c r="D2058" i="21"/>
  <c r="M2055" i="21"/>
  <c r="O2055" i="21"/>
  <c r="K2055" i="21"/>
  <c r="Q2055" i="21"/>
  <c r="I2056" i="21"/>
  <c r="N2056" i="21"/>
  <c r="L2056" i="21"/>
  <c r="J2056" i="21"/>
  <c r="P2056" i="21"/>
  <c r="H2057" i="21"/>
  <c r="F2058" i="21"/>
  <c r="D2059" i="21"/>
  <c r="E2058" i="21"/>
  <c r="M2056" i="21"/>
  <c r="Q2056" i="21"/>
  <c r="O2056" i="21"/>
  <c r="K2056" i="21"/>
  <c r="L2057" i="21"/>
  <c r="J2057" i="21"/>
  <c r="I2057" i="21"/>
  <c r="N2057" i="21"/>
  <c r="P2057" i="21"/>
  <c r="H2058" i="21"/>
  <c r="E2059" i="21"/>
  <c r="D2060" i="21"/>
  <c r="F2059" i="21"/>
  <c r="K2057" i="21"/>
  <c r="M2057" i="21"/>
  <c r="Q2057" i="21"/>
  <c r="O2057" i="21"/>
  <c r="L2058" i="21"/>
  <c r="J2058" i="21"/>
  <c r="I2058" i="21"/>
  <c r="P2058" i="21"/>
  <c r="N2058" i="21"/>
  <c r="H2059" i="21"/>
  <c r="D2061" i="21"/>
  <c r="E2060" i="21"/>
  <c r="F2060" i="21"/>
  <c r="O2058" i="21"/>
  <c r="M2058" i="21"/>
  <c r="Q2058" i="21"/>
  <c r="K2058" i="21"/>
  <c r="L2059" i="21"/>
  <c r="H2060" i="21"/>
  <c r="I2059" i="21"/>
  <c r="J2059" i="21"/>
  <c r="P2059" i="21"/>
  <c r="N2059" i="21"/>
  <c r="F2061" i="21"/>
  <c r="D2062" i="21"/>
  <c r="E2061" i="21"/>
  <c r="I2060" i="21"/>
  <c r="N2060" i="21"/>
  <c r="H2061" i="21"/>
  <c r="P2060" i="21"/>
  <c r="L2060" i="21"/>
  <c r="J2060" i="21"/>
  <c r="K2059" i="21"/>
  <c r="M2059" i="21"/>
  <c r="Q2059" i="21"/>
  <c r="O2059" i="21"/>
  <c r="F2062" i="21"/>
  <c r="E2062" i="21"/>
  <c r="D2063" i="21"/>
  <c r="K2060" i="21"/>
  <c r="Q2060" i="21"/>
  <c r="M2060" i="21"/>
  <c r="O2060" i="21"/>
  <c r="I2061" i="21"/>
  <c r="N2061" i="21"/>
  <c r="P2061" i="21"/>
  <c r="L2061" i="21"/>
  <c r="J2061" i="21"/>
  <c r="H2062" i="21"/>
  <c r="D2064" i="21"/>
  <c r="E2063" i="21"/>
  <c r="F2063" i="21"/>
  <c r="Q2061" i="21"/>
  <c r="M2061" i="21"/>
  <c r="O2061" i="21"/>
  <c r="K2061" i="21"/>
  <c r="H2063" i="21"/>
  <c r="P2062" i="21"/>
  <c r="L2062" i="21"/>
  <c r="I2062" i="21"/>
  <c r="N2062" i="21"/>
  <c r="J2062" i="21"/>
  <c r="D2065" i="21"/>
  <c r="F2064" i="21"/>
  <c r="E2064" i="21"/>
  <c r="N2063" i="21"/>
  <c r="J2063" i="21"/>
  <c r="L2063" i="21"/>
  <c r="H2064" i="21"/>
  <c r="P2063" i="21"/>
  <c r="I2063" i="21"/>
  <c r="Q2062" i="21"/>
  <c r="O2062" i="21"/>
  <c r="K2062" i="21"/>
  <c r="M2062" i="21"/>
  <c r="F2065" i="21"/>
  <c r="D2066" i="21"/>
  <c r="E2065" i="21"/>
  <c r="I2064" i="21"/>
  <c r="J2064" i="21"/>
  <c r="N2064" i="21"/>
  <c r="H2065" i="21"/>
  <c r="P2064" i="21"/>
  <c r="L2064" i="21"/>
  <c r="O2063" i="21"/>
  <c r="K2063" i="21"/>
  <c r="Q2063" i="21"/>
  <c r="M2063" i="21"/>
  <c r="F2066" i="21"/>
  <c r="E2066" i="21"/>
  <c r="D2067" i="21"/>
  <c r="M2064" i="21"/>
  <c r="K2064" i="21"/>
  <c r="Q2064" i="21"/>
  <c r="O2064" i="21"/>
  <c r="I2065" i="21"/>
  <c r="H2066" i="21"/>
  <c r="P2065" i="21"/>
  <c r="J2065" i="21"/>
  <c r="N2065" i="21"/>
  <c r="L2065" i="21"/>
  <c r="E2067" i="21"/>
  <c r="D2068" i="21"/>
  <c r="F2067" i="21"/>
  <c r="O2065" i="21"/>
  <c r="M2065" i="21"/>
  <c r="K2065" i="21"/>
  <c r="Q2065" i="21"/>
  <c r="L2066" i="21"/>
  <c r="P2066" i="21"/>
  <c r="J2066" i="21"/>
  <c r="H2067" i="21"/>
  <c r="I2066" i="21"/>
  <c r="N2066" i="21"/>
  <c r="D2069" i="21"/>
  <c r="F2068" i="21"/>
  <c r="E2068" i="21"/>
  <c r="N2067" i="21"/>
  <c r="J2067" i="21"/>
  <c r="I2067" i="21"/>
  <c r="L2067" i="21"/>
  <c r="H2068" i="21"/>
  <c r="P2067" i="21"/>
  <c r="Q2066" i="21"/>
  <c r="M2066" i="21"/>
  <c r="K2066" i="21"/>
  <c r="O2066" i="21"/>
  <c r="D2070" i="21"/>
  <c r="F2069" i="21"/>
  <c r="E2069" i="21"/>
  <c r="O2067" i="21"/>
  <c r="Q2067" i="21"/>
  <c r="M2067" i="21"/>
  <c r="K2067" i="21"/>
  <c r="P2068" i="21"/>
  <c r="J2068" i="21"/>
  <c r="I2068" i="21"/>
  <c r="H2069" i="21"/>
  <c r="L2068" i="21"/>
  <c r="N2068" i="21"/>
  <c r="F2070" i="21"/>
  <c r="E2070" i="21"/>
  <c r="D2071" i="21"/>
  <c r="M2068" i="21"/>
  <c r="K2068" i="21"/>
  <c r="O2068" i="21"/>
  <c r="Q2068" i="21"/>
  <c r="P2069" i="21"/>
  <c r="L2069" i="21"/>
  <c r="N2069" i="21"/>
  <c r="I2069" i="21"/>
  <c r="H2070" i="21"/>
  <c r="J2069" i="21"/>
  <c r="E2071" i="21"/>
  <c r="D2072" i="21"/>
  <c r="F2071" i="21"/>
  <c r="Q2069" i="21"/>
  <c r="O2069" i="21"/>
  <c r="K2069" i="21"/>
  <c r="M2069" i="21"/>
  <c r="N2070" i="21"/>
  <c r="J2070" i="21"/>
  <c r="H2071" i="21"/>
  <c r="P2070" i="21"/>
  <c r="L2070" i="21"/>
  <c r="I2070" i="21"/>
  <c r="F2072" i="21"/>
  <c r="D2073" i="21"/>
  <c r="E2072" i="21"/>
  <c r="P2071" i="21"/>
  <c r="L2071" i="21"/>
  <c r="N2071" i="21"/>
  <c r="I2071" i="21"/>
  <c r="H2072" i="21"/>
  <c r="J2071" i="21"/>
  <c r="O2070" i="21"/>
  <c r="K2070" i="21"/>
  <c r="M2070" i="21"/>
  <c r="Q2070" i="21"/>
  <c r="E2073" i="21"/>
  <c r="F2073" i="21"/>
  <c r="D2074" i="21"/>
  <c r="K2071" i="21"/>
  <c r="O2071" i="21"/>
  <c r="M2071" i="21"/>
  <c r="Q2071" i="21"/>
  <c r="N2072" i="21"/>
  <c r="J2072" i="21"/>
  <c r="H2073" i="21"/>
  <c r="P2072" i="21"/>
  <c r="I2072" i="21"/>
  <c r="L2072" i="21"/>
  <c r="D2075" i="21"/>
  <c r="F2074" i="21"/>
  <c r="E2074" i="21"/>
  <c r="N2073" i="21"/>
  <c r="I2073" i="21"/>
  <c r="H2074" i="21"/>
  <c r="J2073" i="21"/>
  <c r="L2073" i="21"/>
  <c r="P2073" i="21"/>
  <c r="K2072" i="21"/>
  <c r="Q2072" i="21"/>
  <c r="O2072" i="21"/>
  <c r="M2072" i="21"/>
  <c r="F2075" i="21"/>
  <c r="D2076" i="21"/>
  <c r="E2075" i="21"/>
  <c r="M2073" i="21"/>
  <c r="O2073" i="21"/>
  <c r="Q2073" i="21"/>
  <c r="K2073" i="21"/>
  <c r="H2075" i="21"/>
  <c r="L2074" i="21"/>
  <c r="I2074" i="21"/>
  <c r="P2074" i="21"/>
  <c r="N2074" i="21"/>
  <c r="J2074" i="21"/>
  <c r="D2077" i="21"/>
  <c r="E2076" i="21"/>
  <c r="F2076" i="21"/>
  <c r="N2075" i="21"/>
  <c r="P2075" i="21"/>
  <c r="J2075" i="21"/>
  <c r="I2075" i="21"/>
  <c r="L2075" i="21"/>
  <c r="H2076" i="21"/>
  <c r="K2074" i="21"/>
  <c r="Q2074" i="21"/>
  <c r="O2074" i="21"/>
  <c r="M2074" i="21"/>
  <c r="F2077" i="21"/>
  <c r="E2077" i="21"/>
  <c r="D2078" i="21"/>
  <c r="K2075" i="21"/>
  <c r="Q2075" i="21"/>
  <c r="M2075" i="21"/>
  <c r="O2075" i="21"/>
  <c r="J2076" i="21"/>
  <c r="L2076" i="21"/>
  <c r="N2076" i="21"/>
  <c r="P2076" i="21"/>
  <c r="H2077" i="21"/>
  <c r="I2076" i="21"/>
  <c r="D2079" i="21"/>
  <c r="E2078" i="21"/>
  <c r="F2078" i="21"/>
  <c r="N2077" i="21"/>
  <c r="P2077" i="21"/>
  <c r="H2078" i="21"/>
  <c r="L2077" i="21"/>
  <c r="I2077" i="21"/>
  <c r="J2077" i="21"/>
  <c r="M2076" i="21"/>
  <c r="Q2076" i="21"/>
  <c r="K2076" i="21"/>
  <c r="O2076" i="21"/>
  <c r="F2079" i="21"/>
  <c r="E2079" i="21"/>
  <c r="D2080" i="21"/>
  <c r="L2078" i="21"/>
  <c r="P2078" i="21"/>
  <c r="N2078" i="21"/>
  <c r="H2079" i="21"/>
  <c r="J2078" i="21"/>
  <c r="I2078" i="21"/>
  <c r="Q2077" i="21"/>
  <c r="M2077" i="21"/>
  <c r="K2077" i="21"/>
  <c r="O2077" i="21"/>
  <c r="D2081" i="21"/>
  <c r="E2080" i="21"/>
  <c r="F2080" i="21"/>
  <c r="N2079" i="21"/>
  <c r="H2080" i="21"/>
  <c r="J2079" i="21"/>
  <c r="L2079" i="21"/>
  <c r="I2079" i="21"/>
  <c r="P2079" i="21"/>
  <c r="O2078" i="21"/>
  <c r="K2078" i="21"/>
  <c r="M2078" i="21"/>
  <c r="Q2078" i="21"/>
  <c r="F2081" i="21"/>
  <c r="D2082" i="21"/>
  <c r="E2081" i="21"/>
  <c r="N2080" i="21"/>
  <c r="J2080" i="21"/>
  <c r="P2080" i="21"/>
  <c r="I2080" i="21"/>
  <c r="L2080" i="21"/>
  <c r="H2081" i="21"/>
  <c r="K2079" i="21"/>
  <c r="O2079" i="21"/>
  <c r="M2079" i="21"/>
  <c r="Q2079" i="21"/>
  <c r="F2082" i="21"/>
  <c r="E2082" i="21"/>
  <c r="D2083" i="21"/>
  <c r="Q2080" i="21"/>
  <c r="K2080" i="21"/>
  <c r="M2080" i="21"/>
  <c r="O2080" i="21"/>
  <c r="J2081" i="21"/>
  <c r="N2081" i="21"/>
  <c r="L2081" i="21"/>
  <c r="H2082" i="21"/>
  <c r="P2081" i="21"/>
  <c r="I2081" i="21"/>
  <c r="E2083" i="21"/>
  <c r="D2084" i="21"/>
  <c r="F2083" i="21"/>
  <c r="N2082" i="21"/>
  <c r="I2082" i="21"/>
  <c r="J2082" i="21"/>
  <c r="H2083" i="21"/>
  <c r="L2082" i="21"/>
  <c r="P2082" i="21"/>
  <c r="M2081" i="21"/>
  <c r="Q2081" i="21"/>
  <c r="O2081" i="21"/>
  <c r="K2081" i="21"/>
  <c r="D2085" i="21"/>
  <c r="E2084" i="21"/>
  <c r="F2084" i="21"/>
  <c r="K2082" i="21"/>
  <c r="O2082" i="21"/>
  <c r="M2082" i="21"/>
  <c r="Q2082" i="21"/>
  <c r="J2083" i="21"/>
  <c r="P2083" i="21"/>
  <c r="I2083" i="21"/>
  <c r="L2083" i="21"/>
  <c r="N2083" i="21"/>
  <c r="H2084" i="21"/>
  <c r="F2085" i="21"/>
  <c r="E2085" i="21"/>
  <c r="D2086" i="21"/>
  <c r="M2083" i="21"/>
  <c r="K2083" i="21"/>
  <c r="Q2083" i="21"/>
  <c r="O2083" i="21"/>
  <c r="I2084" i="21"/>
  <c r="L2084" i="21"/>
  <c r="J2084" i="21"/>
  <c r="P2084" i="21"/>
  <c r="H2085" i="21"/>
  <c r="N2084" i="21"/>
  <c r="D2087" i="21"/>
  <c r="F2086" i="21"/>
  <c r="E2086" i="21"/>
  <c r="K2084" i="21"/>
  <c r="Q2084" i="21"/>
  <c r="O2084" i="21"/>
  <c r="M2084" i="21"/>
  <c r="I2085" i="21"/>
  <c r="L2085" i="21"/>
  <c r="H2086" i="21"/>
  <c r="N2085" i="21"/>
  <c r="J2085" i="21"/>
  <c r="P2085" i="21"/>
  <c r="E2087" i="21"/>
  <c r="D2088" i="21"/>
  <c r="F2087" i="21"/>
  <c r="K2085" i="21"/>
  <c r="Q2085" i="21"/>
  <c r="M2085" i="21"/>
  <c r="O2085" i="21"/>
  <c r="P2086" i="21"/>
  <c r="H2087" i="21"/>
  <c r="L2086" i="21"/>
  <c r="J2086" i="21"/>
  <c r="I2086" i="21"/>
  <c r="N2086" i="21"/>
  <c r="E2088" i="21"/>
  <c r="D2089" i="21"/>
  <c r="F2088" i="21"/>
  <c r="L2087" i="21"/>
  <c r="H2088" i="21"/>
  <c r="P2087" i="21"/>
  <c r="I2087" i="21"/>
  <c r="J2087" i="21"/>
  <c r="N2087" i="21"/>
  <c r="O2086" i="21"/>
  <c r="K2086" i="21"/>
  <c r="Q2086" i="21"/>
  <c r="M2086" i="21"/>
  <c r="F2089" i="21"/>
  <c r="D2090" i="21"/>
  <c r="E2089" i="21"/>
  <c r="H2089" i="21"/>
  <c r="J2088" i="21"/>
  <c r="L2088" i="21"/>
  <c r="I2088" i="21"/>
  <c r="P2088" i="21"/>
  <c r="N2088" i="21"/>
  <c r="K2087" i="21"/>
  <c r="O2087" i="21"/>
  <c r="Q2087" i="21"/>
  <c r="M2087" i="21"/>
  <c r="D2091" i="21"/>
  <c r="F2090" i="21"/>
  <c r="E2090" i="21"/>
  <c r="I2089" i="21"/>
  <c r="H2090" i="21"/>
  <c r="L2089" i="21"/>
  <c r="P2089" i="21"/>
  <c r="J2089" i="21"/>
  <c r="N2089" i="21"/>
  <c r="K2088" i="21"/>
  <c r="M2088" i="21"/>
  <c r="O2088" i="21"/>
  <c r="Q2088" i="21"/>
  <c r="F2091" i="21"/>
  <c r="E2091" i="21"/>
  <c r="D2092" i="21"/>
  <c r="K2089" i="21"/>
  <c r="M2089" i="21"/>
  <c r="Q2089" i="21"/>
  <c r="O2089" i="21"/>
  <c r="L2090" i="21"/>
  <c r="I2090" i="21"/>
  <c r="J2090" i="21"/>
  <c r="N2090" i="21"/>
  <c r="P2090" i="21"/>
  <c r="H2091" i="21"/>
  <c r="E2092" i="21"/>
  <c r="D2093" i="21"/>
  <c r="F2092" i="21"/>
  <c r="K2090" i="21"/>
  <c r="Q2090" i="21"/>
  <c r="M2090" i="21"/>
  <c r="O2090" i="21"/>
  <c r="N2091" i="21"/>
  <c r="L2091" i="21"/>
  <c r="I2091" i="21"/>
  <c r="H2092" i="21"/>
  <c r="J2091" i="21"/>
  <c r="P2091" i="21"/>
  <c r="F2093" i="21"/>
  <c r="D2094" i="21"/>
  <c r="E2093" i="21"/>
  <c r="Q2091" i="21"/>
  <c r="M2091" i="21"/>
  <c r="K2091" i="21"/>
  <c r="O2091" i="21"/>
  <c r="P2092" i="21"/>
  <c r="I2092" i="21"/>
  <c r="N2092" i="21"/>
  <c r="H2093" i="21"/>
  <c r="J2092" i="21"/>
  <c r="L2092" i="21"/>
  <c r="F2094" i="21"/>
  <c r="E2094" i="21"/>
  <c r="D2095" i="21"/>
  <c r="O2092" i="21"/>
  <c r="Q2092" i="21"/>
  <c r="K2092" i="21"/>
  <c r="M2092" i="21"/>
  <c r="I2093" i="21"/>
  <c r="H2094" i="21"/>
  <c r="J2093" i="21"/>
  <c r="N2093" i="21"/>
  <c r="P2093" i="21"/>
  <c r="L2093" i="21"/>
  <c r="D2096" i="21"/>
  <c r="F2095" i="21"/>
  <c r="E2095" i="21"/>
  <c r="M2093" i="21"/>
  <c r="K2093" i="21"/>
  <c r="Q2093" i="21"/>
  <c r="O2093" i="21"/>
  <c r="N2094" i="21"/>
  <c r="H2095" i="21"/>
  <c r="J2094" i="21"/>
  <c r="P2094" i="21"/>
  <c r="L2094" i="21"/>
  <c r="I2094" i="21"/>
  <c r="D2097" i="21"/>
  <c r="F2096" i="21"/>
  <c r="E2096" i="21"/>
  <c r="J2095" i="21"/>
  <c r="L2095" i="21"/>
  <c r="H2096" i="21"/>
  <c r="I2095" i="21"/>
  <c r="N2095" i="21"/>
  <c r="P2095" i="21"/>
  <c r="K2094" i="21"/>
  <c r="M2094" i="21"/>
  <c r="Q2094" i="21"/>
  <c r="O2094" i="21"/>
  <c r="E2097" i="21"/>
  <c r="F2097" i="21"/>
  <c r="D2098" i="21"/>
  <c r="H2097" i="21"/>
  <c r="J2096" i="21"/>
  <c r="N2096" i="21"/>
  <c r="I2096" i="21"/>
  <c r="P2096" i="21"/>
  <c r="L2096" i="21"/>
  <c r="K2095" i="21"/>
  <c r="O2095" i="21"/>
  <c r="M2095" i="21"/>
  <c r="Q2095" i="21"/>
  <c r="F2098" i="21"/>
  <c r="D2099" i="21"/>
  <c r="E2098" i="21"/>
  <c r="P2097" i="21"/>
  <c r="H2098" i="21"/>
  <c r="J2097" i="21"/>
  <c r="L2097" i="21"/>
  <c r="N2097" i="21"/>
  <c r="I2097" i="21"/>
  <c r="O2096" i="21"/>
  <c r="Q2096" i="21"/>
  <c r="K2096" i="21"/>
  <c r="M2096" i="21"/>
  <c r="D2100" i="21"/>
  <c r="E2099" i="21"/>
  <c r="F2099" i="21"/>
  <c r="P2098" i="21"/>
  <c r="I2098" i="21"/>
  <c r="N2098" i="21"/>
  <c r="J2098" i="21"/>
  <c r="H2099" i="21"/>
  <c r="L2098" i="21"/>
  <c r="Q2097" i="21"/>
  <c r="M2097" i="21"/>
  <c r="O2097" i="21"/>
  <c r="K2097" i="21"/>
  <c r="F2100" i="21"/>
  <c r="D2101" i="21"/>
  <c r="E2100" i="21"/>
  <c r="Q2098" i="21"/>
  <c r="K2098" i="21"/>
  <c r="M2098" i="21"/>
  <c r="O2098" i="21"/>
  <c r="N2099" i="21"/>
  <c r="P2099" i="21"/>
  <c r="H2100" i="21"/>
  <c r="L2099" i="21"/>
  <c r="I2099" i="21"/>
  <c r="J2099" i="21"/>
  <c r="D2102" i="21"/>
  <c r="E2101" i="21"/>
  <c r="F2101" i="21"/>
  <c r="I2100" i="21"/>
  <c r="J2100" i="21"/>
  <c r="L2100" i="21"/>
  <c r="N2100" i="21"/>
  <c r="H2101" i="21"/>
  <c r="P2100" i="21"/>
  <c r="M2099" i="21"/>
  <c r="Q2099" i="21"/>
  <c r="K2099" i="21"/>
  <c r="O2099" i="21"/>
  <c r="E2102" i="21"/>
  <c r="F2102" i="21"/>
  <c r="D2103" i="21"/>
  <c r="O2100" i="21"/>
  <c r="Q2100" i="21"/>
  <c r="M2100" i="21"/>
  <c r="K2100" i="21"/>
  <c r="P2101" i="21"/>
  <c r="H2102" i="21"/>
  <c r="J2101" i="21"/>
  <c r="I2101" i="21"/>
  <c r="N2101" i="21"/>
  <c r="L2101" i="21"/>
  <c r="F2103" i="21"/>
  <c r="D2104" i="21"/>
  <c r="E2103" i="21"/>
  <c r="P2102" i="21"/>
  <c r="J2102" i="21"/>
  <c r="N2102" i="21"/>
  <c r="L2102" i="21"/>
  <c r="I2102" i="21"/>
  <c r="H2103" i="21"/>
  <c r="Q2101" i="21"/>
  <c r="M2101" i="21"/>
  <c r="K2101" i="21"/>
  <c r="O2101" i="21"/>
  <c r="F2104" i="21"/>
  <c r="D2105" i="21"/>
  <c r="E2104" i="21"/>
  <c r="O2102" i="21"/>
  <c r="K2102" i="21"/>
  <c r="Q2102" i="21"/>
  <c r="M2102" i="21"/>
  <c r="H2104" i="21"/>
  <c r="P2103" i="21"/>
  <c r="L2103" i="21"/>
  <c r="J2103" i="21"/>
  <c r="N2103" i="21"/>
  <c r="I2103" i="21"/>
  <c r="F2105" i="21"/>
  <c r="D2106" i="21"/>
  <c r="E2105" i="21"/>
  <c r="H2105" i="21"/>
  <c r="L2104" i="21"/>
  <c r="J2104" i="21"/>
  <c r="I2104" i="21"/>
  <c r="P2104" i="21"/>
  <c r="N2104" i="21"/>
  <c r="Q2103" i="21"/>
  <c r="O2103" i="21"/>
  <c r="M2103" i="21"/>
  <c r="K2103" i="21"/>
  <c r="E2106" i="21"/>
  <c r="F2106" i="21"/>
  <c r="D2107" i="21"/>
  <c r="L2105" i="21"/>
  <c r="P2105" i="21"/>
  <c r="N2105" i="21"/>
  <c r="H2106" i="21"/>
  <c r="J2105" i="21"/>
  <c r="I2105" i="21"/>
  <c r="Q2104" i="21"/>
  <c r="O2104" i="21"/>
  <c r="K2104" i="21"/>
  <c r="M2104" i="21"/>
  <c r="E2107" i="21"/>
  <c r="D2108" i="21"/>
  <c r="F2107" i="21"/>
  <c r="N2106" i="21"/>
  <c r="J2106" i="21"/>
  <c r="P2106" i="21"/>
  <c r="I2106" i="21"/>
  <c r="L2106" i="21"/>
  <c r="H2107" i="21"/>
  <c r="K2105" i="21"/>
  <c r="O2105" i="21"/>
  <c r="M2105" i="21"/>
  <c r="Q2105" i="21"/>
  <c r="D2109" i="21"/>
  <c r="E2108" i="21"/>
  <c r="F2108" i="21"/>
  <c r="Q2106" i="21"/>
  <c r="K2106" i="21"/>
  <c r="M2106" i="21"/>
  <c r="O2106" i="21"/>
  <c r="J2107" i="21"/>
  <c r="I2107" i="21"/>
  <c r="H2108" i="21"/>
  <c r="P2107" i="21"/>
  <c r="N2107" i="21"/>
  <c r="L2107" i="21"/>
  <c r="D2110" i="21"/>
  <c r="E2109" i="21"/>
  <c r="F2109" i="21"/>
  <c r="Q2107" i="21"/>
  <c r="M2107" i="21"/>
  <c r="O2107" i="21"/>
  <c r="K2107" i="21"/>
  <c r="N2108" i="21"/>
  <c r="L2108" i="21"/>
  <c r="H2109" i="21"/>
  <c r="J2108" i="21"/>
  <c r="I2108" i="21"/>
  <c r="P2108" i="21"/>
  <c r="E2110" i="21"/>
  <c r="D2111" i="21"/>
  <c r="F2110" i="21"/>
  <c r="I2109" i="21"/>
  <c r="H2110" i="21"/>
  <c r="P2109" i="21"/>
  <c r="L2109" i="21"/>
  <c r="N2109" i="21"/>
  <c r="J2109" i="21"/>
  <c r="K2108" i="21"/>
  <c r="O2108" i="21"/>
  <c r="Q2108" i="21"/>
  <c r="M2108" i="21"/>
  <c r="F2111" i="21"/>
  <c r="D2112" i="21"/>
  <c r="E2111" i="21"/>
  <c r="Q2109" i="21"/>
  <c r="K2109" i="21"/>
  <c r="O2109" i="21"/>
  <c r="M2109" i="21"/>
  <c r="P2110" i="21"/>
  <c r="L2110" i="21"/>
  <c r="J2110" i="21"/>
  <c r="N2110" i="21"/>
  <c r="I2110" i="21"/>
  <c r="H2111" i="21"/>
  <c r="E2112" i="21"/>
  <c r="D2113" i="21"/>
  <c r="F2112" i="21"/>
  <c r="K2110" i="21"/>
  <c r="Q2110" i="21"/>
  <c r="M2110" i="21"/>
  <c r="O2110" i="21"/>
  <c r="L2111" i="21"/>
  <c r="N2111" i="21"/>
  <c r="I2111" i="21"/>
  <c r="J2111" i="21"/>
  <c r="P2111" i="21"/>
  <c r="H2112" i="21"/>
  <c r="D2114" i="21"/>
  <c r="E2113" i="21"/>
  <c r="F2113" i="21"/>
  <c r="O2111" i="21"/>
  <c r="M2111" i="21"/>
  <c r="Q2111" i="21"/>
  <c r="K2111" i="21"/>
  <c r="L2112" i="21"/>
  <c r="P2112" i="21"/>
  <c r="I2112" i="21"/>
  <c r="N2112" i="21"/>
  <c r="J2112" i="21"/>
  <c r="H2113" i="21"/>
  <c r="E2114" i="21"/>
  <c r="D2115" i="21"/>
  <c r="F2114" i="21"/>
  <c r="O2112" i="21"/>
  <c r="M2112" i="21"/>
  <c r="K2112" i="21"/>
  <c r="Q2112" i="21"/>
  <c r="H2114" i="21"/>
  <c r="N2113" i="21"/>
  <c r="J2113" i="21"/>
  <c r="I2113" i="21"/>
  <c r="P2113" i="21"/>
  <c r="L2113" i="21"/>
  <c r="D2116" i="21"/>
  <c r="E2115" i="21"/>
  <c r="F2115" i="21"/>
  <c r="P2114" i="21"/>
  <c r="L2114" i="21"/>
  <c r="J2114" i="21"/>
  <c r="I2114" i="21"/>
  <c r="H2115" i="21"/>
  <c r="N2114" i="21"/>
  <c r="M2113" i="21"/>
  <c r="K2113" i="21"/>
  <c r="Q2113" i="21"/>
  <c r="O2113" i="21"/>
  <c r="D2117" i="21"/>
  <c r="E2116" i="21"/>
  <c r="F2116" i="21"/>
  <c r="O2114" i="21"/>
  <c r="K2114" i="21"/>
  <c r="Q2114" i="21"/>
  <c r="M2114" i="21"/>
  <c r="H2116" i="21"/>
  <c r="P2115" i="21"/>
  <c r="J2115" i="21"/>
  <c r="N2115" i="21"/>
  <c r="L2115" i="21"/>
  <c r="I2115" i="21"/>
  <c r="F2117" i="21"/>
  <c r="E2117" i="21"/>
  <c r="D2118" i="21"/>
  <c r="L2116" i="21"/>
  <c r="N2116" i="21"/>
  <c r="J2116" i="21"/>
  <c r="H2117" i="21"/>
  <c r="I2116" i="21"/>
  <c r="P2116" i="21"/>
  <c r="Q2115" i="21"/>
  <c r="M2115" i="21"/>
  <c r="O2115" i="21"/>
  <c r="K2115" i="21"/>
  <c r="F2118" i="21"/>
  <c r="D2119" i="21"/>
  <c r="E2118" i="21"/>
  <c r="N2117" i="21"/>
  <c r="P2117" i="21"/>
  <c r="I2117" i="21"/>
  <c r="L2117" i="21"/>
  <c r="J2117" i="21"/>
  <c r="H2118" i="21"/>
  <c r="Q2116" i="21"/>
  <c r="O2116" i="21"/>
  <c r="M2116" i="21"/>
  <c r="K2116" i="21"/>
  <c r="D2120" i="21"/>
  <c r="F2119" i="21"/>
  <c r="E2119" i="21"/>
  <c r="O2117" i="21"/>
  <c r="K2117" i="21"/>
  <c r="Q2117" i="21"/>
  <c r="M2117" i="21"/>
  <c r="N2118" i="21"/>
  <c r="P2118" i="21"/>
  <c r="L2118" i="21"/>
  <c r="H2119" i="21"/>
  <c r="J2118" i="21"/>
  <c r="I2118" i="21"/>
  <c r="F2120" i="21"/>
  <c r="D2121" i="21"/>
  <c r="E2120" i="21"/>
  <c r="J2119" i="21"/>
  <c r="H2120" i="21"/>
  <c r="N2119" i="21"/>
  <c r="P2119" i="21"/>
  <c r="I2119" i="21"/>
  <c r="L2119" i="21"/>
  <c r="O2118" i="21"/>
  <c r="Q2118" i="21"/>
  <c r="M2118" i="21"/>
  <c r="K2118" i="21"/>
  <c r="F2121" i="21"/>
  <c r="D2122" i="21"/>
  <c r="E2121" i="21"/>
  <c r="H2121" i="21"/>
  <c r="I2120" i="21"/>
  <c r="L2120" i="21"/>
  <c r="P2120" i="21"/>
  <c r="J2120" i="21"/>
  <c r="N2120" i="21"/>
  <c r="M2119" i="21"/>
  <c r="O2119" i="21"/>
  <c r="Q2119" i="21"/>
  <c r="K2119" i="21"/>
  <c r="D2123" i="21"/>
  <c r="F2122" i="21"/>
  <c r="E2122" i="21"/>
  <c r="P2121" i="21"/>
  <c r="H2122" i="21"/>
  <c r="I2121" i="21"/>
  <c r="L2121" i="21"/>
  <c r="J2121" i="21"/>
  <c r="N2121" i="21"/>
  <c r="O2120" i="21"/>
  <c r="K2120" i="21"/>
  <c r="M2120" i="21"/>
  <c r="Q2120" i="21"/>
  <c r="D2124" i="21"/>
  <c r="E2123" i="21"/>
  <c r="F2123" i="21"/>
  <c r="H2123" i="21"/>
  <c r="I2122" i="21"/>
  <c r="L2122" i="21"/>
  <c r="J2122" i="21"/>
  <c r="P2122" i="21"/>
  <c r="N2122" i="21"/>
  <c r="O2121" i="21"/>
  <c r="Q2121" i="21"/>
  <c r="M2121" i="21"/>
  <c r="K2121" i="21"/>
  <c r="D2125" i="21"/>
  <c r="F2124" i="21"/>
  <c r="E2124" i="21"/>
  <c r="H2124" i="21"/>
  <c r="N2123" i="21"/>
  <c r="L2123" i="21"/>
  <c r="I2123" i="21"/>
  <c r="J2123" i="21"/>
  <c r="P2123" i="21"/>
  <c r="K2122" i="21"/>
  <c r="Q2122" i="21"/>
  <c r="O2122" i="21"/>
  <c r="M2122" i="21"/>
  <c r="F2125" i="21"/>
  <c r="E2125" i="21"/>
  <c r="D2126" i="21"/>
  <c r="P2124" i="21"/>
  <c r="J2124" i="21"/>
  <c r="H2125" i="21"/>
  <c r="L2124" i="21"/>
  <c r="N2124" i="21"/>
  <c r="I2124" i="21"/>
  <c r="O2123" i="21"/>
  <c r="K2123" i="21"/>
  <c r="Q2123" i="21"/>
  <c r="M2123" i="21"/>
  <c r="E2126" i="21"/>
  <c r="D2127" i="21"/>
  <c r="F2126" i="21"/>
  <c r="P2125" i="21"/>
  <c r="L2125" i="21"/>
  <c r="N2125" i="21"/>
  <c r="J2125" i="21"/>
  <c r="I2125" i="21"/>
  <c r="H2126" i="21"/>
  <c r="M2124" i="21"/>
  <c r="Q2124" i="21"/>
  <c r="O2124" i="21"/>
  <c r="K2124" i="21"/>
  <c r="F2127" i="21"/>
  <c r="E2127" i="21"/>
  <c r="D2128" i="21"/>
  <c r="M2125" i="21"/>
  <c r="Q2125" i="21"/>
  <c r="K2125" i="21"/>
  <c r="O2125" i="21"/>
  <c r="N2126" i="21"/>
  <c r="L2126" i="21"/>
  <c r="P2126" i="21"/>
  <c r="H2127" i="21"/>
  <c r="I2126" i="21"/>
  <c r="J2126" i="21"/>
  <c r="E2128" i="21"/>
  <c r="F2128" i="21"/>
  <c r="D2129" i="21"/>
  <c r="H2128" i="21"/>
  <c r="I2127" i="21"/>
  <c r="J2127" i="21"/>
  <c r="P2127" i="21"/>
  <c r="N2127" i="21"/>
  <c r="L2127" i="21"/>
  <c r="Q2126" i="21"/>
  <c r="K2126" i="21"/>
  <c r="O2126" i="21"/>
  <c r="M2126" i="21"/>
  <c r="E2129" i="21"/>
  <c r="D2130" i="21"/>
  <c r="F2129" i="21"/>
  <c r="J2128" i="21"/>
  <c r="L2128" i="21"/>
  <c r="P2128" i="21"/>
  <c r="I2128" i="21"/>
  <c r="N2128" i="21"/>
  <c r="H2129" i="21"/>
  <c r="M2127" i="21"/>
  <c r="O2127" i="21"/>
  <c r="Q2127" i="21"/>
  <c r="K2127" i="21"/>
  <c r="F2130" i="21"/>
  <c r="D2131" i="21"/>
  <c r="E2130" i="21"/>
  <c r="O2128" i="21"/>
  <c r="M2128" i="21"/>
  <c r="Q2128" i="21"/>
  <c r="K2128" i="21"/>
  <c r="J2129" i="21"/>
  <c r="N2129" i="21"/>
  <c r="P2129" i="21"/>
  <c r="L2129" i="21"/>
  <c r="H2130" i="21"/>
  <c r="I2129" i="21"/>
  <c r="D2132" i="21"/>
  <c r="E2131" i="21"/>
  <c r="F2131" i="21"/>
  <c r="P2130" i="21"/>
  <c r="I2130" i="21"/>
  <c r="L2130" i="21"/>
  <c r="J2130" i="21"/>
  <c r="H2131" i="21"/>
  <c r="N2130" i="21"/>
  <c r="M2129" i="21"/>
  <c r="K2129" i="21"/>
  <c r="O2129" i="21"/>
  <c r="Q2129" i="21"/>
  <c r="D2133" i="21"/>
  <c r="F2132" i="21"/>
  <c r="E2132" i="21"/>
  <c r="M2130" i="21"/>
  <c r="K2130" i="21"/>
  <c r="O2130" i="21"/>
  <c r="Q2130" i="21"/>
  <c r="L2131" i="21"/>
  <c r="H2132" i="21"/>
  <c r="I2131" i="21"/>
  <c r="P2131" i="21"/>
  <c r="J2131" i="21"/>
  <c r="N2131" i="21"/>
  <c r="D2134" i="21"/>
  <c r="F2133" i="21"/>
  <c r="E2133" i="21"/>
  <c r="L2132" i="21"/>
  <c r="H2133" i="21"/>
  <c r="J2132" i="21"/>
  <c r="I2132" i="21"/>
  <c r="N2132" i="21"/>
  <c r="P2132" i="21"/>
  <c r="O2131" i="21"/>
  <c r="M2131" i="21"/>
  <c r="K2131" i="21"/>
  <c r="Q2131" i="21"/>
  <c r="F2134" i="21"/>
  <c r="E2134" i="21"/>
  <c r="D2135" i="21"/>
  <c r="H2134" i="21"/>
  <c r="N2133" i="21"/>
  <c r="P2133" i="21"/>
  <c r="L2133" i="21"/>
  <c r="J2133" i="21"/>
  <c r="I2133" i="21"/>
  <c r="K2132" i="21"/>
  <c r="Q2132" i="21"/>
  <c r="M2132" i="21"/>
  <c r="O2132" i="21"/>
  <c r="E2135" i="21"/>
  <c r="D2136" i="21"/>
  <c r="F2135" i="21"/>
  <c r="L2134" i="21"/>
  <c r="I2134" i="21"/>
  <c r="N2134" i="21"/>
  <c r="J2134" i="21"/>
  <c r="H2135" i="21"/>
  <c r="P2134" i="21"/>
  <c r="O2133" i="21"/>
  <c r="K2133" i="21"/>
  <c r="Q2133" i="21"/>
  <c r="M2133" i="21"/>
  <c r="D2137" i="21"/>
  <c r="E2136" i="21"/>
  <c r="F2136" i="21"/>
  <c r="O2134" i="21"/>
  <c r="Q2134" i="21"/>
  <c r="K2134" i="21"/>
  <c r="M2134" i="21"/>
  <c r="N2135" i="21"/>
  <c r="L2135" i="21"/>
  <c r="P2135" i="21"/>
  <c r="H2136" i="21"/>
  <c r="J2135" i="21"/>
  <c r="I2135" i="21"/>
  <c r="F2137" i="21"/>
  <c r="E2137" i="21"/>
  <c r="D2138" i="21"/>
  <c r="P2136" i="21"/>
  <c r="I2136" i="21"/>
  <c r="L2136" i="21"/>
  <c r="H2137" i="21"/>
  <c r="J2136" i="21"/>
  <c r="N2136" i="21"/>
  <c r="O2135" i="21"/>
  <c r="M2135" i="21"/>
  <c r="Q2135" i="21"/>
  <c r="K2135" i="21"/>
  <c r="D2139" i="21"/>
  <c r="E2138" i="21"/>
  <c r="F2138" i="21"/>
  <c r="K2136" i="21"/>
  <c r="O2136" i="21"/>
  <c r="M2136" i="21"/>
  <c r="Q2136" i="21"/>
  <c r="P2137" i="21"/>
  <c r="L2137" i="21"/>
  <c r="N2137" i="21"/>
  <c r="I2137" i="21"/>
  <c r="J2137" i="21"/>
  <c r="H2138" i="21"/>
  <c r="F2139" i="21"/>
  <c r="D2140" i="21"/>
  <c r="E2139" i="21"/>
  <c r="Q2137" i="21"/>
  <c r="O2137" i="21"/>
  <c r="K2137" i="21"/>
  <c r="M2137" i="21"/>
  <c r="L2138" i="21"/>
  <c r="I2138" i="21"/>
  <c r="J2138" i="21"/>
  <c r="H2139" i="21"/>
  <c r="P2138" i="21"/>
  <c r="N2138" i="21"/>
  <c r="D2141" i="21"/>
  <c r="F2140" i="21"/>
  <c r="E2140" i="21"/>
  <c r="K2138" i="21"/>
  <c r="O2138" i="21"/>
  <c r="M2138" i="21"/>
  <c r="Q2138" i="21"/>
  <c r="L2139" i="21"/>
  <c r="H2140" i="21"/>
  <c r="I2139" i="21"/>
  <c r="P2139" i="21"/>
  <c r="J2139" i="21"/>
  <c r="N2139" i="21"/>
  <c r="F2141" i="21"/>
  <c r="D2142" i="21"/>
  <c r="E2141" i="21"/>
  <c r="H2141" i="21"/>
  <c r="L2140" i="21"/>
  <c r="N2140" i="21"/>
  <c r="I2140" i="21"/>
  <c r="P2140" i="21"/>
  <c r="J2140" i="21"/>
  <c r="K2139" i="21"/>
  <c r="M2139" i="21"/>
  <c r="O2139" i="21"/>
  <c r="Q2139" i="21"/>
  <c r="E2142" i="21"/>
  <c r="F2142" i="21"/>
  <c r="D2143" i="21"/>
  <c r="I2141" i="21"/>
  <c r="L2141" i="21"/>
  <c r="P2141" i="21"/>
  <c r="H2142" i="21"/>
  <c r="N2141" i="21"/>
  <c r="J2141" i="21"/>
  <c r="Q2140" i="21"/>
  <c r="K2140" i="21"/>
  <c r="O2140" i="21"/>
  <c r="M2140" i="21"/>
  <c r="F2143" i="21"/>
  <c r="E2143" i="21"/>
  <c r="D2144" i="21"/>
  <c r="O2141" i="21"/>
  <c r="K2141" i="21"/>
  <c r="M2141" i="21"/>
  <c r="Q2141" i="21"/>
  <c r="I2142" i="21"/>
  <c r="L2142" i="21"/>
  <c r="P2142" i="21"/>
  <c r="J2142" i="21"/>
  <c r="H2143" i="21"/>
  <c r="N2142" i="21"/>
  <c r="E2144" i="21"/>
  <c r="D2145" i="21"/>
  <c r="F2144" i="21"/>
  <c r="M2142" i="21"/>
  <c r="K2142" i="21"/>
  <c r="Q2142" i="21"/>
  <c r="O2142" i="21"/>
  <c r="N2143" i="21"/>
  <c r="I2143" i="21"/>
  <c r="P2143" i="21"/>
  <c r="H2144" i="21"/>
  <c r="L2143" i="21"/>
  <c r="J2143" i="21"/>
  <c r="F2145" i="21"/>
  <c r="D2146" i="21"/>
  <c r="E2145" i="21"/>
  <c r="M2143" i="21"/>
  <c r="K2143" i="21"/>
  <c r="O2143" i="21"/>
  <c r="Q2143" i="21"/>
  <c r="L2144" i="21"/>
  <c r="H2145" i="21"/>
  <c r="N2144" i="21"/>
  <c r="P2144" i="21"/>
  <c r="I2144" i="21"/>
  <c r="J2144" i="21"/>
  <c r="F2146" i="21"/>
  <c r="E2146" i="21"/>
  <c r="D2147" i="21"/>
  <c r="H2146" i="21"/>
  <c r="J2145" i="21"/>
  <c r="P2145" i="21"/>
  <c r="N2145" i="21"/>
  <c r="I2145" i="21"/>
  <c r="L2145" i="21"/>
  <c r="M2144" i="21"/>
  <c r="O2144" i="21"/>
  <c r="Q2144" i="21"/>
  <c r="K2144" i="21"/>
  <c r="E2147" i="21"/>
  <c r="D2148" i="21"/>
  <c r="F2147" i="21"/>
  <c r="L2146" i="21"/>
  <c r="H2147" i="21"/>
  <c r="P2146" i="21"/>
  <c r="J2146" i="21"/>
  <c r="I2146" i="21"/>
  <c r="N2146" i="21"/>
  <c r="Q2145" i="21"/>
  <c r="O2145" i="21"/>
  <c r="M2145" i="21"/>
  <c r="K2145" i="21"/>
  <c r="E2148" i="21"/>
  <c r="D2149" i="21"/>
  <c r="F2148" i="21"/>
  <c r="H2148" i="21"/>
  <c r="L2147" i="21"/>
  <c r="J2147" i="21"/>
  <c r="I2147" i="21"/>
  <c r="P2147" i="21"/>
  <c r="N2147" i="21"/>
  <c r="Q2146" i="21"/>
  <c r="O2146" i="21"/>
  <c r="M2146" i="21"/>
  <c r="K2146" i="21"/>
  <c r="F2149" i="21"/>
  <c r="D2150" i="21"/>
  <c r="E2149" i="21"/>
  <c r="L2148" i="21"/>
  <c r="N2148" i="21"/>
  <c r="J2148" i="21"/>
  <c r="P2148" i="21"/>
  <c r="I2148" i="21"/>
  <c r="H2149" i="21"/>
  <c r="O2147" i="21"/>
  <c r="Q2147" i="21"/>
  <c r="M2147" i="21"/>
  <c r="K2147" i="21"/>
  <c r="F2150" i="21"/>
  <c r="E2150" i="21"/>
  <c r="D2151" i="21"/>
  <c r="Q2148" i="21"/>
  <c r="O2148" i="21"/>
  <c r="M2148" i="21"/>
  <c r="K2148" i="21"/>
  <c r="J2149" i="21"/>
  <c r="L2149" i="21"/>
  <c r="P2149" i="21"/>
  <c r="N2149" i="21"/>
  <c r="H2150" i="21"/>
  <c r="I2149" i="21"/>
  <c r="D2152" i="21"/>
  <c r="E2151" i="21"/>
  <c r="F2151" i="21"/>
  <c r="H2151" i="21"/>
  <c r="L2150" i="21"/>
  <c r="J2150" i="21"/>
  <c r="N2150" i="21"/>
  <c r="P2150" i="21"/>
  <c r="I2150" i="21"/>
  <c r="Q2149" i="21"/>
  <c r="K2149" i="21"/>
  <c r="M2149" i="21"/>
  <c r="O2149" i="21"/>
  <c r="D2153" i="21"/>
  <c r="F2152" i="21"/>
  <c r="E2152" i="21"/>
  <c r="H2152" i="21"/>
  <c r="I2151" i="21"/>
  <c r="N2151" i="21"/>
  <c r="P2151" i="21"/>
  <c r="L2151" i="21"/>
  <c r="J2151" i="21"/>
  <c r="O2150" i="21"/>
  <c r="K2150" i="21"/>
  <c r="M2150" i="21"/>
  <c r="Q2150" i="21"/>
  <c r="F2153" i="21"/>
  <c r="E2153" i="21"/>
  <c r="D2154" i="21"/>
  <c r="L2152" i="21"/>
  <c r="J2152" i="21"/>
  <c r="N2152" i="21"/>
  <c r="I2152" i="21"/>
  <c r="H2153" i="21"/>
  <c r="P2152" i="21"/>
  <c r="O2151" i="21"/>
  <c r="Q2151" i="21"/>
  <c r="K2151" i="21"/>
  <c r="M2151" i="21"/>
  <c r="F2154" i="21"/>
  <c r="D2155" i="21"/>
  <c r="E2154" i="21"/>
  <c r="M2152" i="21"/>
  <c r="O2152" i="21"/>
  <c r="Q2152" i="21"/>
  <c r="K2152" i="21"/>
  <c r="J2153" i="21"/>
  <c r="I2153" i="21"/>
  <c r="N2153" i="21"/>
  <c r="H2154" i="21"/>
  <c r="L2153" i="21"/>
  <c r="P2153" i="21"/>
  <c r="F2155" i="21"/>
  <c r="D2156" i="21"/>
  <c r="E2155" i="21"/>
  <c r="Q2153" i="21"/>
  <c r="K2153" i="21"/>
  <c r="M2153" i="21"/>
  <c r="O2153" i="21"/>
  <c r="J2154" i="21"/>
  <c r="P2154" i="21"/>
  <c r="L2154" i="21"/>
  <c r="H2155" i="21"/>
  <c r="N2154" i="21"/>
  <c r="I2154" i="21"/>
  <c r="E2156" i="21"/>
  <c r="D2157" i="21"/>
  <c r="F2156" i="21"/>
  <c r="N2155" i="21"/>
  <c r="I2155" i="21"/>
  <c r="J2155" i="21"/>
  <c r="L2155" i="21"/>
  <c r="H2156" i="21"/>
  <c r="P2155" i="21"/>
  <c r="Q2154" i="21"/>
  <c r="M2154" i="21"/>
  <c r="K2154" i="21"/>
  <c r="O2154" i="21"/>
  <c r="D2158" i="21"/>
  <c r="F2157" i="21"/>
  <c r="E2157" i="21"/>
  <c r="O2155" i="21"/>
  <c r="M2155" i="21"/>
  <c r="K2155" i="21"/>
  <c r="Q2155" i="21"/>
  <c r="H2157" i="21"/>
  <c r="P2156" i="21"/>
  <c r="L2156" i="21"/>
  <c r="I2156" i="21"/>
  <c r="N2156" i="21"/>
  <c r="J2156" i="21"/>
  <c r="E2158" i="21"/>
  <c r="F2158" i="21"/>
  <c r="D2159" i="21"/>
  <c r="H2158" i="21"/>
  <c r="L2157" i="21"/>
  <c r="I2157" i="21"/>
  <c r="P2157" i="21"/>
  <c r="N2157" i="21"/>
  <c r="J2157" i="21"/>
  <c r="O2156" i="21"/>
  <c r="K2156" i="21"/>
  <c r="Q2156" i="21"/>
  <c r="M2156" i="21"/>
  <c r="D2160" i="21"/>
  <c r="F2159" i="21"/>
  <c r="E2159" i="21"/>
  <c r="N2158" i="21"/>
  <c r="H2159" i="21"/>
  <c r="J2158" i="21"/>
  <c r="L2158" i="21"/>
  <c r="I2158" i="21"/>
  <c r="P2158" i="21"/>
  <c r="O2157" i="21"/>
  <c r="Q2157" i="21"/>
  <c r="M2157" i="21"/>
  <c r="K2157" i="21"/>
  <c r="D2161" i="21"/>
  <c r="E2160" i="21"/>
  <c r="F2160" i="21"/>
  <c r="I2159" i="21"/>
  <c r="H2160" i="21"/>
  <c r="P2159" i="21"/>
  <c r="L2159" i="21"/>
  <c r="J2159" i="21"/>
  <c r="N2159" i="21"/>
  <c r="Q2158" i="21"/>
  <c r="M2158" i="21"/>
  <c r="K2158" i="21"/>
  <c r="O2158" i="21"/>
  <c r="F2161" i="21"/>
  <c r="E2161" i="21"/>
  <c r="D2162" i="21"/>
  <c r="O2159" i="21"/>
  <c r="K2159" i="21"/>
  <c r="Q2159" i="21"/>
  <c r="M2159" i="21"/>
  <c r="J2160" i="21"/>
  <c r="N2160" i="21"/>
  <c r="P2160" i="21"/>
  <c r="H2161" i="21"/>
  <c r="L2160" i="21"/>
  <c r="I2160" i="21"/>
  <c r="F2162" i="21"/>
  <c r="D2163" i="21"/>
  <c r="E2162" i="21"/>
  <c r="I2161" i="21"/>
  <c r="J2161" i="21"/>
  <c r="P2161" i="21"/>
  <c r="N2161" i="21"/>
  <c r="H2162" i="21"/>
  <c r="L2161" i="21"/>
  <c r="O2160" i="21"/>
  <c r="Q2160" i="21"/>
  <c r="M2160" i="21"/>
  <c r="K2160" i="21"/>
  <c r="E2163" i="21"/>
  <c r="D2164" i="21"/>
  <c r="F2163" i="21"/>
  <c r="K2161" i="21"/>
  <c r="Q2161" i="21"/>
  <c r="O2161" i="21"/>
  <c r="M2161" i="21"/>
  <c r="I2162" i="21"/>
  <c r="P2162" i="21"/>
  <c r="L2162" i="21"/>
  <c r="H2163" i="21"/>
  <c r="J2162" i="21"/>
  <c r="N2162" i="21"/>
  <c r="E2164" i="21"/>
  <c r="F2164" i="21"/>
  <c r="D2165" i="21"/>
  <c r="M2162" i="21"/>
  <c r="K2162" i="21"/>
  <c r="Q2162" i="21"/>
  <c r="O2162" i="21"/>
  <c r="I2163" i="21"/>
  <c r="N2163" i="21"/>
  <c r="L2163" i="21"/>
  <c r="H2164" i="21"/>
  <c r="P2163" i="21"/>
  <c r="J2163" i="21"/>
  <c r="D2166" i="21"/>
  <c r="F2165" i="21"/>
  <c r="E2165" i="21"/>
  <c r="O2163" i="21"/>
  <c r="M2163" i="21"/>
  <c r="K2163" i="21"/>
  <c r="Q2163" i="21"/>
  <c r="L2164" i="21"/>
  <c r="N2164" i="21"/>
  <c r="I2164" i="21"/>
  <c r="J2164" i="21"/>
  <c r="H2165" i="21"/>
  <c r="P2164" i="21"/>
  <c r="F2166" i="21"/>
  <c r="D2167" i="21"/>
  <c r="E2166" i="21"/>
  <c r="M2164" i="21"/>
  <c r="K2164" i="21"/>
  <c r="O2164" i="21"/>
  <c r="Q2164" i="21"/>
  <c r="P2165" i="21"/>
  <c r="J2165" i="21"/>
  <c r="N2165" i="21"/>
  <c r="I2165" i="21"/>
  <c r="H2166" i="21"/>
  <c r="L2165" i="21"/>
  <c r="D2168" i="21"/>
  <c r="F2167" i="21"/>
  <c r="E2167" i="21"/>
  <c r="M2165" i="21"/>
  <c r="Q2165" i="21"/>
  <c r="K2165" i="21"/>
  <c r="O2165" i="21"/>
  <c r="J2166" i="21"/>
  <c r="N2166" i="21"/>
  <c r="I2166" i="21"/>
  <c r="H2167" i="21"/>
  <c r="P2166" i="21"/>
  <c r="L2166" i="21"/>
  <c r="F2168" i="21"/>
  <c r="D2169" i="21"/>
  <c r="E2168" i="21"/>
  <c r="K2166" i="21"/>
  <c r="Q2166" i="21"/>
  <c r="M2166" i="21"/>
  <c r="O2166" i="21"/>
  <c r="J2167" i="21"/>
  <c r="L2167" i="21"/>
  <c r="I2167" i="21"/>
  <c r="H2168" i="21"/>
  <c r="P2167" i="21"/>
  <c r="N2167" i="21"/>
  <c r="F2169" i="21"/>
  <c r="E2169" i="21"/>
  <c r="D2170" i="21"/>
  <c r="O2167" i="21"/>
  <c r="K2167" i="21"/>
  <c r="M2167" i="21"/>
  <c r="Q2167" i="21"/>
  <c r="P2168" i="21"/>
  <c r="N2168" i="21"/>
  <c r="L2168" i="21"/>
  <c r="I2168" i="21"/>
  <c r="H2169" i="21"/>
  <c r="J2168" i="21"/>
  <c r="D2171" i="21"/>
  <c r="F2170" i="21"/>
  <c r="E2170" i="21"/>
  <c r="Q2168" i="21"/>
  <c r="K2168" i="21"/>
  <c r="O2168" i="21"/>
  <c r="M2168" i="21"/>
  <c r="H2170" i="21"/>
  <c r="L2169" i="21"/>
  <c r="P2169" i="21"/>
  <c r="I2169" i="21"/>
  <c r="N2169" i="21"/>
  <c r="J2169" i="21"/>
  <c r="F2171" i="21"/>
  <c r="D2172" i="21"/>
  <c r="E2171" i="21"/>
  <c r="P2170" i="21"/>
  <c r="I2170" i="21"/>
  <c r="L2170" i="21"/>
  <c r="J2170" i="21"/>
  <c r="N2170" i="21"/>
  <c r="H2171" i="21"/>
  <c r="Q2169" i="21"/>
  <c r="K2169" i="21"/>
  <c r="O2169" i="21"/>
  <c r="M2169" i="21"/>
  <c r="E2172" i="21"/>
  <c r="D2173" i="21"/>
  <c r="F2172" i="21"/>
  <c r="M2170" i="21"/>
  <c r="Q2170" i="21"/>
  <c r="K2170" i="21"/>
  <c r="O2170" i="21"/>
  <c r="J2171" i="21"/>
  <c r="L2171" i="21"/>
  <c r="H2172" i="21"/>
  <c r="P2171" i="21"/>
  <c r="I2171" i="21"/>
  <c r="N2171" i="21"/>
  <c r="F2173" i="21"/>
  <c r="D2174" i="21"/>
  <c r="E2173" i="21"/>
  <c r="H2173" i="21"/>
  <c r="I2172" i="21"/>
  <c r="J2172" i="21"/>
  <c r="N2172" i="21"/>
  <c r="P2172" i="21"/>
  <c r="L2172" i="21"/>
  <c r="K2171" i="21"/>
  <c r="O2171" i="21"/>
  <c r="Q2171" i="21"/>
  <c r="M2171" i="21"/>
  <c r="E2174" i="21"/>
  <c r="D2175" i="21"/>
  <c r="F2174" i="21"/>
  <c r="J2173" i="21"/>
  <c r="I2173" i="21"/>
  <c r="N2173" i="21"/>
  <c r="P2173" i="21"/>
  <c r="H2174" i="21"/>
  <c r="L2173" i="21"/>
  <c r="Q2172" i="21"/>
  <c r="O2172" i="21"/>
  <c r="K2172" i="21"/>
  <c r="M2172" i="21"/>
  <c r="D2176" i="21"/>
  <c r="E2175" i="21"/>
  <c r="F2175" i="21"/>
  <c r="Q2173" i="21"/>
  <c r="K2173" i="21"/>
  <c r="O2173" i="21"/>
  <c r="M2173" i="21"/>
  <c r="N2174" i="21"/>
  <c r="P2174" i="21"/>
  <c r="L2174" i="21"/>
  <c r="J2174" i="21"/>
  <c r="I2174" i="21"/>
  <c r="H2175" i="21"/>
  <c r="E2176" i="21"/>
  <c r="D2177" i="21"/>
  <c r="F2176" i="21"/>
  <c r="M2174" i="21"/>
  <c r="K2174" i="21"/>
  <c r="O2174" i="21"/>
  <c r="Q2174" i="21"/>
  <c r="L2175" i="21"/>
  <c r="N2175" i="21"/>
  <c r="H2176" i="21"/>
  <c r="P2175" i="21"/>
  <c r="I2175" i="21"/>
  <c r="J2175" i="21"/>
  <c r="E2177" i="21"/>
  <c r="D2178" i="21"/>
  <c r="F2177" i="21"/>
  <c r="L2176" i="21"/>
  <c r="H2177" i="21"/>
  <c r="I2176" i="21"/>
  <c r="J2176" i="21"/>
  <c r="N2176" i="21"/>
  <c r="P2176" i="21"/>
  <c r="M2175" i="21"/>
  <c r="O2175" i="21"/>
  <c r="K2175" i="21"/>
  <c r="Q2175" i="21"/>
  <c r="D2179" i="21"/>
  <c r="F2178" i="21"/>
  <c r="E2178" i="21"/>
  <c r="N2177" i="21"/>
  <c r="P2177" i="21"/>
  <c r="J2177" i="21"/>
  <c r="I2177" i="21"/>
  <c r="L2177" i="21"/>
  <c r="H2178" i="21"/>
  <c r="M2176" i="21"/>
  <c r="O2176" i="21"/>
  <c r="Q2176" i="21"/>
  <c r="K2176" i="21"/>
  <c r="F2179" i="21"/>
  <c r="E2179" i="21"/>
  <c r="D2180" i="21"/>
  <c r="Q2177" i="21"/>
  <c r="O2177" i="21"/>
  <c r="K2177" i="21"/>
  <c r="M2177" i="21"/>
  <c r="I2178" i="21"/>
  <c r="J2178" i="21"/>
  <c r="L2178" i="21"/>
  <c r="P2178" i="21"/>
  <c r="H2179" i="21"/>
  <c r="N2178" i="21"/>
  <c r="E2180" i="21"/>
  <c r="D2181" i="21"/>
  <c r="F2180" i="21"/>
  <c r="K2178" i="21"/>
  <c r="Q2178" i="21"/>
  <c r="O2178" i="21"/>
  <c r="M2178" i="21"/>
  <c r="P2179" i="21"/>
  <c r="N2179" i="21"/>
  <c r="H2180" i="21"/>
  <c r="J2179" i="21"/>
  <c r="I2179" i="21"/>
  <c r="L2179" i="21"/>
  <c r="F2181" i="21"/>
  <c r="E2181" i="21"/>
  <c r="D2182" i="21"/>
  <c r="J2180" i="21"/>
  <c r="H2181" i="21"/>
  <c r="P2180" i="21"/>
  <c r="L2180" i="21"/>
  <c r="N2180" i="21"/>
  <c r="I2180" i="21"/>
  <c r="Q2179" i="21"/>
  <c r="K2179" i="21"/>
  <c r="O2179" i="21"/>
  <c r="M2179" i="21"/>
  <c r="E2182" i="21"/>
  <c r="D2183" i="21"/>
  <c r="F2182" i="21"/>
  <c r="N2181" i="21"/>
  <c r="L2181" i="21"/>
  <c r="J2181" i="21"/>
  <c r="P2181" i="21"/>
  <c r="I2181" i="21"/>
  <c r="H2182" i="21"/>
  <c r="K2180" i="21"/>
  <c r="O2180" i="21"/>
  <c r="M2180" i="21"/>
  <c r="Q2180" i="21"/>
  <c r="F2183" i="21"/>
  <c r="E2183" i="21"/>
  <c r="D2184" i="21"/>
  <c r="O2181" i="21"/>
  <c r="Q2181" i="21"/>
  <c r="K2181" i="21"/>
  <c r="M2181" i="21"/>
  <c r="P2182" i="21"/>
  <c r="L2182" i="21"/>
  <c r="H2183" i="21"/>
  <c r="I2182" i="21"/>
  <c r="J2182" i="21"/>
  <c r="N2182" i="21"/>
  <c r="E2184" i="21"/>
  <c r="D2185" i="21"/>
  <c r="F2184" i="21"/>
  <c r="I2183" i="21"/>
  <c r="J2183" i="21"/>
  <c r="H2184" i="21"/>
  <c r="L2183" i="21"/>
  <c r="N2183" i="21"/>
  <c r="P2183" i="21"/>
  <c r="M2182" i="21"/>
  <c r="O2182" i="21"/>
  <c r="K2182" i="21"/>
  <c r="Q2182" i="21"/>
  <c r="E2185" i="21"/>
  <c r="F2185" i="21"/>
  <c r="D2186" i="21"/>
  <c r="O2183" i="21"/>
  <c r="M2183" i="21"/>
  <c r="Q2183" i="21"/>
  <c r="K2183" i="21"/>
  <c r="P2184" i="21"/>
  <c r="I2184" i="21"/>
  <c r="H2185" i="21"/>
  <c r="N2184" i="21"/>
  <c r="L2184" i="21"/>
  <c r="J2184" i="21"/>
  <c r="F2186" i="21"/>
  <c r="D2187" i="21"/>
  <c r="E2186" i="21"/>
  <c r="K2184" i="21"/>
  <c r="Q2184" i="21"/>
  <c r="M2184" i="21"/>
  <c r="O2184" i="21"/>
  <c r="N2185" i="21"/>
  <c r="J2185" i="21"/>
  <c r="L2185" i="21"/>
  <c r="H2186" i="21"/>
  <c r="P2185" i="21"/>
  <c r="I2185" i="21"/>
  <c r="E2187" i="21"/>
  <c r="D2188" i="21"/>
  <c r="F2187" i="21"/>
  <c r="N2186" i="21"/>
  <c r="J2186" i="21"/>
  <c r="H2187" i="21"/>
  <c r="I2186" i="21"/>
  <c r="P2186" i="21"/>
  <c r="L2186" i="21"/>
  <c r="M2185" i="21"/>
  <c r="K2185" i="21"/>
  <c r="Q2185" i="21"/>
  <c r="O2185" i="21"/>
  <c r="E2188" i="21"/>
  <c r="F2188" i="21"/>
  <c r="D2189" i="21"/>
  <c r="P2187" i="21"/>
  <c r="J2187" i="21"/>
  <c r="H2188" i="21"/>
  <c r="I2187" i="21"/>
  <c r="N2187" i="21"/>
  <c r="L2187" i="21"/>
  <c r="Q2186" i="21"/>
  <c r="K2186" i="21"/>
  <c r="M2186" i="21"/>
  <c r="O2186" i="21"/>
  <c r="F2189" i="21"/>
  <c r="D2190" i="21"/>
  <c r="E2189" i="21"/>
  <c r="J2188" i="21"/>
  <c r="I2188" i="21"/>
  <c r="L2188" i="21"/>
  <c r="N2188" i="21"/>
  <c r="H2189" i="21"/>
  <c r="P2188" i="21"/>
  <c r="Q2187" i="21"/>
  <c r="O2187" i="21"/>
  <c r="K2187" i="21"/>
  <c r="M2187" i="21"/>
  <c r="F2190" i="21"/>
  <c r="E2190" i="21"/>
  <c r="D2191" i="21"/>
  <c r="K2188" i="21"/>
  <c r="O2188" i="21"/>
  <c r="Q2188" i="21"/>
  <c r="M2188" i="21"/>
  <c r="N2189" i="21"/>
  <c r="J2189" i="21"/>
  <c r="L2189" i="21"/>
  <c r="P2189" i="21"/>
  <c r="I2189" i="21"/>
  <c r="H2190" i="21"/>
  <c r="E2191" i="21"/>
  <c r="F2191" i="21"/>
  <c r="D2192" i="21"/>
  <c r="Q2189" i="21"/>
  <c r="M2189" i="21"/>
  <c r="O2189" i="21"/>
  <c r="K2189" i="21"/>
  <c r="L2190" i="21"/>
  <c r="N2190" i="21"/>
  <c r="I2190" i="21"/>
  <c r="P2190" i="21"/>
  <c r="H2191" i="21"/>
  <c r="J2190" i="21"/>
  <c r="E2192" i="21"/>
  <c r="D2193" i="21"/>
  <c r="F2192" i="21"/>
  <c r="Q2190" i="21"/>
  <c r="O2190" i="21"/>
  <c r="K2190" i="21"/>
  <c r="M2190" i="21"/>
  <c r="L2191" i="21"/>
  <c r="P2191" i="21"/>
  <c r="H2192" i="21"/>
  <c r="J2191" i="21"/>
  <c r="N2191" i="21"/>
  <c r="I2191" i="21"/>
  <c r="D2194" i="21"/>
  <c r="E2193" i="21"/>
  <c r="F2193" i="21"/>
  <c r="P2192" i="21"/>
  <c r="N2192" i="21"/>
  <c r="L2192" i="21"/>
  <c r="J2192" i="21"/>
  <c r="H2193" i="21"/>
  <c r="I2192" i="21"/>
  <c r="M2191" i="21"/>
  <c r="K2191" i="21"/>
  <c r="O2191" i="21"/>
  <c r="Q2191" i="21"/>
  <c r="E2194" i="21"/>
  <c r="D2195" i="21"/>
  <c r="F2194" i="21"/>
  <c r="L2193" i="21"/>
  <c r="H2194" i="21"/>
  <c r="N2193" i="21"/>
  <c r="I2193" i="21"/>
  <c r="J2193" i="21"/>
  <c r="P2193" i="21"/>
  <c r="M2192" i="21"/>
  <c r="K2192" i="21"/>
  <c r="Q2192" i="21"/>
  <c r="O2192" i="21"/>
  <c r="D2196" i="21"/>
  <c r="E2195" i="21"/>
  <c r="F2195" i="21"/>
  <c r="J2194" i="21"/>
  <c r="I2194" i="21"/>
  <c r="N2194" i="21"/>
  <c r="P2194" i="21"/>
  <c r="H2195" i="21"/>
  <c r="L2194" i="21"/>
  <c r="O2193" i="21"/>
  <c r="Q2193" i="21"/>
  <c r="K2193" i="21"/>
  <c r="M2193" i="21"/>
  <c r="D2197" i="21"/>
  <c r="F2196" i="21"/>
  <c r="E2196" i="21"/>
  <c r="O2194" i="21"/>
  <c r="Q2194" i="21"/>
  <c r="K2194" i="21"/>
  <c r="M2194" i="21"/>
  <c r="P2195" i="21"/>
  <c r="I2195" i="21"/>
  <c r="N2195" i="21"/>
  <c r="J2195" i="21"/>
  <c r="H2196" i="21"/>
  <c r="L2195" i="21"/>
  <c r="E2197" i="21"/>
  <c r="D2198" i="21"/>
  <c r="F2197" i="21"/>
  <c r="K2195" i="21"/>
  <c r="Q2195" i="21"/>
  <c r="M2195" i="21"/>
  <c r="O2195" i="21"/>
  <c r="I2196" i="21"/>
  <c r="P2196" i="21"/>
  <c r="J2196" i="21"/>
  <c r="N2196" i="21"/>
  <c r="L2196" i="21"/>
  <c r="H2197" i="21"/>
  <c r="D2199" i="21"/>
  <c r="E2198" i="21"/>
  <c r="F2198" i="21"/>
  <c r="M2196" i="21"/>
  <c r="Q2196" i="21"/>
  <c r="O2196" i="21"/>
  <c r="K2196" i="21"/>
  <c r="I2197" i="21"/>
  <c r="J2197" i="21"/>
  <c r="P2197" i="21"/>
  <c r="L2197" i="21"/>
  <c r="H2198" i="21"/>
  <c r="N2197" i="21"/>
  <c r="E2199" i="21"/>
  <c r="D2200" i="21"/>
  <c r="F2199" i="21"/>
  <c r="M2197" i="21"/>
  <c r="O2197" i="21"/>
  <c r="Q2197" i="21"/>
  <c r="K2197" i="21"/>
  <c r="H2199" i="21"/>
  <c r="I2198" i="21"/>
  <c r="L2198" i="21"/>
  <c r="P2198" i="21"/>
  <c r="N2198" i="21"/>
  <c r="J2198" i="21"/>
  <c r="F2200" i="21"/>
  <c r="D2201" i="21"/>
  <c r="E2200" i="21"/>
  <c r="P2199" i="21"/>
  <c r="J2199" i="21"/>
  <c r="L2199" i="21"/>
  <c r="H2200" i="21"/>
  <c r="N2199" i="21"/>
  <c r="I2199" i="21"/>
  <c r="Q2198" i="21"/>
  <c r="M2198" i="21"/>
  <c r="K2198" i="21"/>
  <c r="O2198" i="21"/>
  <c r="F2201" i="21"/>
  <c r="E2201" i="21"/>
  <c r="D2202" i="21"/>
  <c r="H2201" i="21"/>
  <c r="N2200" i="21"/>
  <c r="P2200" i="21"/>
  <c r="I2200" i="21"/>
  <c r="J2200" i="21"/>
  <c r="L2200" i="21"/>
  <c r="M2199" i="21"/>
  <c r="Q2199" i="21"/>
  <c r="O2199" i="21"/>
  <c r="K2199" i="21"/>
  <c r="F2202" i="21"/>
  <c r="E2202" i="21"/>
  <c r="D2203" i="21"/>
  <c r="J2201" i="21"/>
  <c r="I2201" i="21"/>
  <c r="N2201" i="21"/>
  <c r="P2201" i="21"/>
  <c r="L2201" i="21"/>
  <c r="H2202" i="21"/>
  <c r="O2200" i="21"/>
  <c r="K2200" i="21"/>
  <c r="Q2200" i="21"/>
  <c r="M2200" i="21"/>
  <c r="F2203" i="21"/>
  <c r="D2204" i="21"/>
  <c r="E2203" i="21"/>
  <c r="Q2201" i="21"/>
  <c r="K2201" i="21"/>
  <c r="O2201" i="21"/>
  <c r="M2201" i="21"/>
  <c r="H2203" i="21"/>
  <c r="J2202" i="21"/>
  <c r="N2202" i="21"/>
  <c r="I2202" i="21"/>
  <c r="P2202" i="21"/>
  <c r="L2202" i="21"/>
  <c r="D2205" i="21"/>
  <c r="E2204" i="21"/>
  <c r="F2204" i="21"/>
  <c r="P2203" i="21"/>
  <c r="L2203" i="21"/>
  <c r="J2203" i="21"/>
  <c r="H2204" i="21"/>
  <c r="N2203" i="21"/>
  <c r="I2203" i="21"/>
  <c r="O2202" i="21"/>
  <c r="Q2202" i="21"/>
  <c r="K2202" i="21"/>
  <c r="M2202" i="21"/>
  <c r="E2205" i="21"/>
  <c r="D2206" i="21"/>
  <c r="F2205" i="21"/>
  <c r="J2204" i="21"/>
  <c r="N2204" i="21"/>
  <c r="P2204" i="21"/>
  <c r="H2205" i="21"/>
  <c r="L2204" i="21"/>
  <c r="I2204" i="21"/>
  <c r="K2203" i="21"/>
  <c r="M2203" i="21"/>
  <c r="O2203" i="21"/>
  <c r="Q2203" i="21"/>
  <c r="E2206" i="21"/>
  <c r="D2207" i="21"/>
  <c r="F2206" i="21"/>
  <c r="N2205" i="21"/>
  <c r="H2206" i="21"/>
  <c r="J2205" i="21"/>
  <c r="L2205" i="21"/>
  <c r="P2205" i="21"/>
  <c r="I2205" i="21"/>
  <c r="O2204" i="21"/>
  <c r="M2204" i="21"/>
  <c r="Q2204" i="21"/>
  <c r="K2204" i="21"/>
  <c r="D2208" i="21"/>
  <c r="E2207" i="21"/>
  <c r="F2207" i="21"/>
  <c r="L2206" i="21"/>
  <c r="N2206" i="21"/>
  <c r="H2207" i="21"/>
  <c r="J2206" i="21"/>
  <c r="I2206" i="21"/>
  <c r="P2206" i="21"/>
  <c r="M2205" i="21"/>
  <c r="O2205" i="21"/>
  <c r="K2205" i="21"/>
  <c r="Q2205" i="21"/>
  <c r="D2209" i="21"/>
  <c r="E2208" i="21"/>
  <c r="F2208" i="21"/>
  <c r="P2207" i="21"/>
  <c r="I2207" i="21"/>
  <c r="J2207" i="21"/>
  <c r="H2208" i="21"/>
  <c r="L2207" i="21"/>
  <c r="N2207" i="21"/>
  <c r="M2206" i="21"/>
  <c r="K2206" i="21"/>
  <c r="O2206" i="21"/>
  <c r="Q2206" i="21"/>
  <c r="E2209" i="21"/>
  <c r="D2210" i="21"/>
  <c r="F2209" i="21"/>
  <c r="M2207" i="21"/>
  <c r="Q2207" i="21"/>
  <c r="O2207" i="21"/>
  <c r="K2207" i="21"/>
  <c r="I2208" i="21"/>
  <c r="P2208" i="21"/>
  <c r="J2208" i="21"/>
  <c r="H2209" i="21"/>
  <c r="N2208" i="21"/>
  <c r="L2208" i="21"/>
  <c r="D2211" i="21"/>
  <c r="F2210" i="21"/>
  <c r="E2210" i="21"/>
  <c r="Q2208" i="21"/>
  <c r="O2208" i="21"/>
  <c r="M2208" i="21"/>
  <c r="K2208" i="21"/>
  <c r="P2209" i="21"/>
  <c r="J2209" i="21"/>
  <c r="I2209" i="21"/>
  <c r="N2209" i="21"/>
  <c r="L2209" i="21"/>
  <c r="H2210" i="21"/>
  <c r="F2211" i="21"/>
  <c r="D2212" i="21"/>
  <c r="E2211" i="21"/>
  <c r="M2209" i="21"/>
  <c r="O2209" i="21"/>
  <c r="Q2209" i="21"/>
  <c r="K2209" i="21"/>
  <c r="H2211" i="21"/>
  <c r="N2210" i="21"/>
  <c r="I2210" i="21"/>
  <c r="L2210" i="21"/>
  <c r="J2210" i="21"/>
  <c r="P2210" i="21"/>
  <c r="F2212" i="21"/>
  <c r="D2213" i="21"/>
  <c r="E2212" i="21"/>
  <c r="J2211" i="21"/>
  <c r="P2211" i="21"/>
  <c r="L2211" i="21"/>
  <c r="I2211" i="21"/>
  <c r="H2212" i="21"/>
  <c r="N2211" i="21"/>
  <c r="O2210" i="21"/>
  <c r="K2210" i="21"/>
  <c r="M2210" i="21"/>
  <c r="Q2210" i="21"/>
  <c r="E2213" i="21"/>
  <c r="D2214" i="21"/>
  <c r="F2213" i="21"/>
  <c r="K2211" i="21"/>
  <c r="M2211" i="21"/>
  <c r="Q2211" i="21"/>
  <c r="O2211" i="21"/>
  <c r="N2212" i="21"/>
  <c r="H2213" i="21"/>
  <c r="J2212" i="21"/>
  <c r="L2212" i="21"/>
  <c r="I2212" i="21"/>
  <c r="P2212" i="21"/>
  <c r="E2214" i="21"/>
  <c r="F2214" i="21"/>
  <c r="D2215" i="21"/>
  <c r="J2213" i="21"/>
  <c r="P2213" i="21"/>
  <c r="H2214" i="21"/>
  <c r="N2213" i="21"/>
  <c r="I2213" i="21"/>
  <c r="L2213" i="21"/>
  <c r="O2212" i="21"/>
  <c r="K2212" i="21"/>
  <c r="M2212" i="21"/>
  <c r="Q2212" i="21"/>
  <c r="F2215" i="21"/>
  <c r="D2216" i="21"/>
  <c r="E2215" i="21"/>
  <c r="P2214" i="21"/>
  <c r="H2215" i="21"/>
  <c r="L2214" i="21"/>
  <c r="I2214" i="21"/>
  <c r="J2214" i="21"/>
  <c r="N2214" i="21"/>
  <c r="Q2213" i="21"/>
  <c r="K2213" i="21"/>
  <c r="M2213" i="21"/>
  <c r="O2213" i="21"/>
  <c r="D2217" i="21"/>
  <c r="E2216" i="21"/>
  <c r="F2216" i="21"/>
  <c r="I2215" i="21"/>
  <c r="H2216" i="21"/>
  <c r="J2215" i="21"/>
  <c r="N2215" i="21"/>
  <c r="L2215" i="21"/>
  <c r="P2215" i="21"/>
  <c r="O2214" i="21"/>
  <c r="K2214" i="21"/>
  <c r="Q2214" i="21"/>
  <c r="M2214" i="21"/>
  <c r="F2217" i="21"/>
  <c r="E2217" i="21"/>
  <c r="D2218" i="21"/>
  <c r="Q2215" i="21"/>
  <c r="O2215" i="21"/>
  <c r="M2215" i="21"/>
  <c r="K2215" i="21"/>
  <c r="L2216" i="21"/>
  <c r="J2216" i="21"/>
  <c r="P2216" i="21"/>
  <c r="N2216" i="21"/>
  <c r="I2216" i="21"/>
  <c r="H2217" i="21"/>
  <c r="F2218" i="21"/>
  <c r="E2218" i="21"/>
  <c r="D2219" i="21"/>
  <c r="M2216" i="21"/>
  <c r="O2216" i="21"/>
  <c r="K2216" i="21"/>
  <c r="Q2216" i="21"/>
  <c r="J2217" i="21"/>
  <c r="P2217" i="21"/>
  <c r="L2217" i="21"/>
  <c r="N2217" i="21"/>
  <c r="H2218" i="21"/>
  <c r="I2217" i="21"/>
  <c r="E2219" i="21"/>
  <c r="F2219" i="21"/>
  <c r="D2220" i="21"/>
  <c r="N2218" i="21"/>
  <c r="L2218" i="21"/>
  <c r="P2218" i="21"/>
  <c r="I2218" i="21"/>
  <c r="H2219" i="21"/>
  <c r="J2218" i="21"/>
  <c r="M2217" i="21"/>
  <c r="O2217" i="21"/>
  <c r="Q2217" i="21"/>
  <c r="K2217" i="21"/>
  <c r="D2221" i="21"/>
  <c r="E2220" i="21"/>
  <c r="F2220" i="21"/>
  <c r="O2218" i="21"/>
  <c r="Q2218" i="21"/>
  <c r="K2218" i="21"/>
  <c r="M2218" i="21"/>
  <c r="N2219" i="21"/>
  <c r="J2219" i="21"/>
  <c r="L2219" i="21"/>
  <c r="P2219" i="21"/>
  <c r="I2219" i="21"/>
  <c r="H2220" i="21"/>
  <c r="E2221" i="21"/>
  <c r="D2222" i="21"/>
  <c r="F2221" i="21"/>
  <c r="Q2219" i="21"/>
  <c r="O2219" i="21"/>
  <c r="K2219" i="21"/>
  <c r="M2219" i="21"/>
  <c r="J2220" i="21"/>
  <c r="I2220" i="21"/>
  <c r="P2220" i="21"/>
  <c r="L2220" i="21"/>
  <c r="H2221" i="21"/>
  <c r="N2220" i="21"/>
  <c r="F2222" i="21"/>
  <c r="D2223" i="21"/>
  <c r="E2222" i="21"/>
  <c r="M2220" i="21"/>
  <c r="K2220" i="21"/>
  <c r="O2220" i="21"/>
  <c r="Q2220" i="21"/>
  <c r="J2221" i="21"/>
  <c r="I2221" i="21"/>
  <c r="N2221" i="21"/>
  <c r="P2221" i="21"/>
  <c r="L2221" i="21"/>
  <c r="H2222" i="21"/>
  <c r="D2224" i="21"/>
  <c r="E2223" i="21"/>
  <c r="F2223" i="21"/>
  <c r="O2221" i="21"/>
  <c r="Q2221" i="21"/>
  <c r="K2221" i="21"/>
  <c r="M2221" i="21"/>
  <c r="L2222" i="21"/>
  <c r="P2222" i="21"/>
  <c r="N2222" i="21"/>
  <c r="H2223" i="21"/>
  <c r="J2222" i="21"/>
  <c r="I2222" i="21"/>
  <c r="E2224" i="21"/>
  <c r="D2225" i="21"/>
  <c r="F2224" i="21"/>
  <c r="N2223" i="21"/>
  <c r="I2223" i="21"/>
  <c r="L2223" i="21"/>
  <c r="J2223" i="21"/>
  <c r="H2224" i="21"/>
  <c r="P2223" i="21"/>
  <c r="O2222" i="21"/>
  <c r="Q2222" i="21"/>
  <c r="K2222" i="21"/>
  <c r="M2222" i="21"/>
  <c r="D2226" i="21"/>
  <c r="F2225" i="21"/>
  <c r="E2225" i="21"/>
  <c r="O2223" i="21"/>
  <c r="M2223" i="21"/>
  <c r="Q2223" i="21"/>
  <c r="K2223" i="21"/>
  <c r="N2224" i="21"/>
  <c r="P2224" i="21"/>
  <c r="J2224" i="21"/>
  <c r="H2225" i="21"/>
  <c r="I2224" i="21"/>
  <c r="L2224" i="21"/>
  <c r="E2226" i="21"/>
  <c r="D2227" i="21"/>
  <c r="F2226" i="21"/>
  <c r="H2226" i="21"/>
  <c r="N2225" i="21"/>
  <c r="J2225" i="21"/>
  <c r="I2225" i="21"/>
  <c r="L2225" i="21"/>
  <c r="P2225" i="21"/>
  <c r="K2224" i="21"/>
  <c r="Q2224" i="21"/>
  <c r="O2224" i="21"/>
  <c r="M2224" i="21"/>
  <c r="F2227" i="21"/>
  <c r="D2228" i="21"/>
  <c r="E2227" i="21"/>
  <c r="N2226" i="21"/>
  <c r="J2226" i="21"/>
  <c r="H2227" i="21"/>
  <c r="P2226" i="21"/>
  <c r="I2226" i="21"/>
  <c r="L2226" i="21"/>
  <c r="O2225" i="21"/>
  <c r="Q2225" i="21"/>
  <c r="K2225" i="21"/>
  <c r="M2225" i="21"/>
  <c r="F2228" i="21"/>
  <c r="E2228" i="21"/>
  <c r="D2229" i="21"/>
  <c r="H2228" i="21"/>
  <c r="P2227" i="21"/>
  <c r="J2227" i="21"/>
  <c r="N2227" i="21"/>
  <c r="I2227" i="21"/>
  <c r="L2227" i="21"/>
  <c r="Q2226" i="21"/>
  <c r="O2226" i="21"/>
  <c r="K2226" i="21"/>
  <c r="M2226" i="21"/>
  <c r="E2229" i="21"/>
  <c r="D2230" i="21"/>
  <c r="F2229" i="21"/>
  <c r="P2228" i="21"/>
  <c r="I2228" i="21"/>
  <c r="L2228" i="21"/>
  <c r="N2228" i="21"/>
  <c r="H2229" i="21"/>
  <c r="J2228" i="21"/>
  <c r="O2227" i="21"/>
  <c r="K2227" i="21"/>
  <c r="M2227" i="21"/>
  <c r="Q2227" i="21"/>
  <c r="D2231" i="21"/>
  <c r="E2230" i="21"/>
  <c r="F2230" i="21"/>
  <c r="Q2228" i="21"/>
  <c r="M2228" i="21"/>
  <c r="O2228" i="21"/>
  <c r="K2228" i="21"/>
  <c r="I2229" i="21"/>
  <c r="H2230" i="21"/>
  <c r="N2229" i="21"/>
  <c r="J2229" i="21"/>
  <c r="L2229" i="21"/>
  <c r="P2229" i="21"/>
  <c r="E2231" i="21"/>
  <c r="D2232" i="21"/>
  <c r="F2231" i="21"/>
  <c r="O2229" i="21"/>
  <c r="M2229" i="21"/>
  <c r="Q2229" i="21"/>
  <c r="K2229" i="21"/>
  <c r="H2231" i="21"/>
  <c r="J2230" i="21"/>
  <c r="I2230" i="21"/>
  <c r="P2230" i="21"/>
  <c r="L2230" i="21"/>
  <c r="N2230" i="21"/>
  <c r="F2232" i="21"/>
  <c r="D2233" i="21"/>
  <c r="E2232" i="21"/>
  <c r="N2231" i="21"/>
  <c r="I2231" i="21"/>
  <c r="H2232" i="21"/>
  <c r="J2231" i="21"/>
  <c r="P2231" i="21"/>
  <c r="L2231" i="21"/>
  <c r="M2230" i="21"/>
  <c r="O2230" i="21"/>
  <c r="K2230" i="21"/>
  <c r="Q2230" i="21"/>
  <c r="E2233" i="21"/>
  <c r="D2234" i="21"/>
  <c r="F2233" i="21"/>
  <c r="Q2231" i="21"/>
  <c r="O2231" i="21"/>
  <c r="M2231" i="21"/>
  <c r="K2231" i="21"/>
  <c r="L2232" i="21"/>
  <c r="I2232" i="21"/>
  <c r="J2232" i="21"/>
  <c r="P2232" i="21"/>
  <c r="H2233" i="21"/>
  <c r="N2232" i="21"/>
  <c r="D2235" i="21"/>
  <c r="E2234" i="21"/>
  <c r="F2234" i="21"/>
  <c r="K2232" i="21"/>
  <c r="Q2232" i="21"/>
  <c r="M2232" i="21"/>
  <c r="O2232" i="21"/>
  <c r="N2233" i="21"/>
  <c r="J2233" i="21"/>
  <c r="I2233" i="21"/>
  <c r="H2234" i="21"/>
  <c r="L2233" i="21"/>
  <c r="P2233" i="21"/>
  <c r="D2236" i="21"/>
  <c r="E2235" i="21"/>
  <c r="F2235" i="21"/>
  <c r="Q2233" i="21"/>
  <c r="K2233" i="21"/>
  <c r="M2233" i="21"/>
  <c r="O2233" i="21"/>
  <c r="P2234" i="21"/>
  <c r="I2234" i="21"/>
  <c r="L2234" i="21"/>
  <c r="H2235" i="21"/>
  <c r="J2234" i="21"/>
  <c r="N2234" i="21"/>
  <c r="F2236" i="21"/>
  <c r="E2236" i="21"/>
  <c r="D2237" i="21"/>
  <c r="O2234" i="21"/>
  <c r="K2234" i="21"/>
  <c r="Q2234" i="21"/>
  <c r="M2234" i="21"/>
  <c r="P2235" i="21"/>
  <c r="N2235" i="21"/>
  <c r="J2235" i="21"/>
  <c r="L2235" i="21"/>
  <c r="H2236" i="21"/>
  <c r="I2235" i="21"/>
  <c r="F2237" i="21"/>
  <c r="E2237" i="21"/>
  <c r="D2238" i="21"/>
  <c r="H2237" i="21"/>
  <c r="N2236" i="21"/>
  <c r="J2236" i="21"/>
  <c r="P2236" i="21"/>
  <c r="L2236" i="21"/>
  <c r="I2236" i="21"/>
  <c r="O2235" i="21"/>
  <c r="M2235" i="21"/>
  <c r="Q2235" i="21"/>
  <c r="K2235" i="21"/>
  <c r="E2238" i="21"/>
  <c r="D2239" i="21"/>
  <c r="F2238" i="21"/>
  <c r="I2237" i="21"/>
  <c r="N2237" i="21"/>
  <c r="P2237" i="21"/>
  <c r="J2237" i="21"/>
  <c r="H2238" i="21"/>
  <c r="L2237" i="21"/>
  <c r="O2236" i="21"/>
  <c r="M2236" i="21"/>
  <c r="K2236" i="21"/>
  <c r="Q2236" i="21"/>
  <c r="F2239" i="21"/>
  <c r="E2239" i="21"/>
  <c r="D2240" i="21"/>
  <c r="Q2237" i="21"/>
  <c r="M2237" i="21"/>
  <c r="O2237" i="21"/>
  <c r="K2237" i="21"/>
  <c r="I2238" i="21"/>
  <c r="P2238" i="21"/>
  <c r="H2239" i="21"/>
  <c r="N2238" i="21"/>
  <c r="L2238" i="21"/>
  <c r="J2238" i="21"/>
  <c r="E2240" i="21"/>
  <c r="F2240" i="21"/>
  <c r="D2241" i="21"/>
  <c r="M2238" i="21"/>
  <c r="K2238" i="21"/>
  <c r="O2238" i="21"/>
  <c r="Q2238" i="21"/>
  <c r="P2239" i="21"/>
  <c r="J2239" i="21"/>
  <c r="L2239" i="21"/>
  <c r="N2239" i="21"/>
  <c r="I2239" i="21"/>
  <c r="H2240" i="21"/>
  <c r="E2241" i="21"/>
  <c r="F2241" i="21"/>
  <c r="D2242" i="21"/>
  <c r="M2239" i="21"/>
  <c r="Q2239" i="21"/>
  <c r="O2239" i="21"/>
  <c r="K2239" i="21"/>
  <c r="L2240" i="21"/>
  <c r="P2240" i="21"/>
  <c r="H2241" i="21"/>
  <c r="I2240" i="21"/>
  <c r="N2240" i="21"/>
  <c r="J2240" i="21"/>
  <c r="E2242" i="21"/>
  <c r="D2243" i="21"/>
  <c r="F2242" i="21"/>
  <c r="N2241" i="21"/>
  <c r="P2241" i="21"/>
  <c r="I2241" i="21"/>
  <c r="H2242" i="21"/>
  <c r="J2241" i="21"/>
  <c r="L2241" i="21"/>
  <c r="O2240" i="21"/>
  <c r="M2240" i="21"/>
  <c r="Q2240" i="21"/>
  <c r="K2240" i="21"/>
  <c r="E2243" i="21"/>
  <c r="D2244" i="21"/>
  <c r="F2243" i="21"/>
  <c r="Q2241" i="21"/>
  <c r="O2241" i="21"/>
  <c r="M2241" i="21"/>
  <c r="K2241" i="21"/>
  <c r="I2242" i="21"/>
  <c r="J2242" i="21"/>
  <c r="P2242" i="21"/>
  <c r="L2242" i="21"/>
  <c r="N2242" i="21"/>
  <c r="H2243" i="21"/>
  <c r="F2244" i="21"/>
  <c r="E2244" i="21"/>
  <c r="D2245" i="21"/>
  <c r="Q2242" i="21"/>
  <c r="O2242" i="21"/>
  <c r="M2242" i="21"/>
  <c r="K2242" i="21"/>
  <c r="I2243" i="21"/>
  <c r="L2243" i="21"/>
  <c r="P2243" i="21"/>
  <c r="H2244" i="21"/>
  <c r="J2243" i="21"/>
  <c r="N2243" i="21"/>
  <c r="D2246" i="21"/>
  <c r="E2245" i="21"/>
  <c r="F2245" i="21"/>
  <c r="M2243" i="21"/>
  <c r="O2243" i="21"/>
  <c r="K2243" i="21"/>
  <c r="Q2243" i="21"/>
  <c r="P2244" i="21"/>
  <c r="L2244" i="21"/>
  <c r="J2244" i="21"/>
  <c r="N2244" i="21"/>
  <c r="I2244" i="21"/>
  <c r="H2245" i="21"/>
  <c r="E2246" i="21"/>
  <c r="D2247" i="21"/>
  <c r="F2246" i="21"/>
  <c r="M2244" i="21"/>
  <c r="K2244" i="21"/>
  <c r="O2244" i="21"/>
  <c r="Q2244" i="21"/>
  <c r="H2246" i="21"/>
  <c r="I2245" i="21"/>
  <c r="P2245" i="21"/>
  <c r="L2245" i="21"/>
  <c r="J2245" i="21"/>
  <c r="N2245" i="21"/>
  <c r="D2248" i="21"/>
  <c r="F2247" i="21"/>
  <c r="E2247" i="21"/>
  <c r="N2246" i="21"/>
  <c r="P2246" i="21"/>
  <c r="J2246" i="21"/>
  <c r="I2246" i="21"/>
  <c r="L2246" i="21"/>
  <c r="H2247" i="21"/>
  <c r="O2245" i="21"/>
  <c r="Q2245" i="21"/>
  <c r="K2245" i="21"/>
  <c r="M2245" i="21"/>
  <c r="E2248" i="21"/>
  <c r="D2249" i="21"/>
  <c r="F2248" i="21"/>
  <c r="M2246" i="21"/>
  <c r="K2246" i="21"/>
  <c r="Q2246" i="21"/>
  <c r="O2246" i="21"/>
  <c r="P2247" i="21"/>
  <c r="N2247" i="21"/>
  <c r="H2248" i="21"/>
  <c r="I2247" i="21"/>
  <c r="L2247" i="21"/>
  <c r="J2247" i="21"/>
  <c r="F2249" i="21"/>
  <c r="E2249" i="21"/>
  <c r="D2250" i="21"/>
  <c r="J2248" i="21"/>
  <c r="H2249" i="21"/>
  <c r="I2248" i="21"/>
  <c r="P2248" i="21"/>
  <c r="N2248" i="21"/>
  <c r="L2248" i="21"/>
  <c r="Q2247" i="21"/>
  <c r="M2247" i="21"/>
  <c r="K2247" i="21"/>
  <c r="O2247" i="21"/>
  <c r="D2251" i="21"/>
  <c r="E2250" i="21"/>
  <c r="F2250" i="21"/>
  <c r="P2249" i="21"/>
  <c r="N2249" i="21"/>
  <c r="L2249" i="21"/>
  <c r="J2249" i="21"/>
  <c r="I2249" i="21"/>
  <c r="H2250" i="21"/>
  <c r="Q2248" i="21"/>
  <c r="K2248" i="21"/>
  <c r="O2248" i="21"/>
  <c r="M2248" i="21"/>
  <c r="F2251" i="21"/>
  <c r="D2252" i="21"/>
  <c r="E2251" i="21"/>
  <c r="O2249" i="21"/>
  <c r="M2249" i="21"/>
  <c r="K2249" i="21"/>
  <c r="Q2249" i="21"/>
  <c r="J2250" i="21"/>
  <c r="I2250" i="21"/>
  <c r="H2251" i="21"/>
  <c r="N2250" i="21"/>
  <c r="P2250" i="21"/>
  <c r="L2250" i="21"/>
  <c r="D2253" i="21"/>
  <c r="E2252" i="21"/>
  <c r="F2252" i="21"/>
  <c r="M2250" i="21"/>
  <c r="K2250" i="21"/>
  <c r="Q2250" i="21"/>
  <c r="O2250" i="21"/>
  <c r="N2251" i="21"/>
  <c r="I2251" i="21"/>
  <c r="P2251" i="21"/>
  <c r="J2251" i="21"/>
  <c r="L2251" i="21"/>
  <c r="H2252" i="21"/>
  <c r="F2253" i="21"/>
  <c r="E2253" i="21"/>
  <c r="D2254" i="21"/>
  <c r="Q2251" i="21"/>
  <c r="K2251" i="21"/>
  <c r="O2251" i="21"/>
  <c r="M2251" i="21"/>
  <c r="N2252" i="21"/>
  <c r="I2252" i="21"/>
  <c r="P2252" i="21"/>
  <c r="H2253" i="21"/>
  <c r="L2252" i="21"/>
  <c r="J2252" i="21"/>
  <c r="F2254" i="21"/>
  <c r="E2254" i="21"/>
  <c r="D2255" i="21"/>
  <c r="Q2252" i="21"/>
  <c r="M2252" i="21"/>
  <c r="O2252" i="21"/>
  <c r="K2252" i="21"/>
  <c r="L2253" i="21"/>
  <c r="J2253" i="21"/>
  <c r="N2253" i="21"/>
  <c r="H2254" i="21"/>
  <c r="I2253" i="21"/>
  <c r="P2253" i="21"/>
  <c r="F2255" i="21"/>
  <c r="D2256" i="21"/>
  <c r="E2255" i="21"/>
  <c r="N2254" i="21"/>
  <c r="I2254" i="21"/>
  <c r="L2254" i="21"/>
  <c r="J2254" i="21"/>
  <c r="H2255" i="21"/>
  <c r="P2254" i="21"/>
  <c r="O2253" i="21"/>
  <c r="M2253" i="21"/>
  <c r="K2253" i="21"/>
  <c r="Q2253" i="21"/>
  <c r="F2256" i="21"/>
  <c r="D2257" i="21"/>
  <c r="E2256" i="21"/>
  <c r="Q2254" i="21"/>
  <c r="M2254" i="21"/>
  <c r="K2254" i="21"/>
  <c r="O2254" i="21"/>
  <c r="H2256" i="21"/>
  <c r="L2255" i="21"/>
  <c r="J2255" i="21"/>
  <c r="P2255" i="21"/>
  <c r="N2255" i="21"/>
  <c r="I2255" i="21"/>
  <c r="D2258" i="21"/>
  <c r="E2257" i="21"/>
  <c r="F2257" i="21"/>
  <c r="J2256" i="21"/>
  <c r="P2256" i="21"/>
  <c r="I2256" i="21"/>
  <c r="L2256" i="21"/>
  <c r="N2256" i="21"/>
  <c r="H2257" i="21"/>
  <c r="K2255" i="21"/>
  <c r="Q2255" i="21"/>
  <c r="O2255" i="21"/>
  <c r="M2255" i="21"/>
  <c r="E2258" i="21"/>
  <c r="D2259" i="21"/>
  <c r="F2258" i="21"/>
  <c r="K2256" i="21"/>
  <c r="O2256" i="21"/>
  <c r="Q2256" i="21"/>
  <c r="M2256" i="21"/>
  <c r="H2258" i="21"/>
  <c r="N2257" i="21"/>
  <c r="L2257" i="21"/>
  <c r="J2257" i="21"/>
  <c r="P2257" i="21"/>
  <c r="I2257" i="21"/>
  <c r="D2260" i="21"/>
  <c r="E2259" i="21"/>
  <c r="F2259" i="21"/>
  <c r="N2258" i="21"/>
  <c r="L2258" i="21"/>
  <c r="H2259" i="21"/>
  <c r="P2258" i="21"/>
  <c r="I2258" i="21"/>
  <c r="J2258" i="21"/>
  <c r="Q2257" i="21"/>
  <c r="K2257" i="21"/>
  <c r="M2257" i="21"/>
  <c r="O2257" i="21"/>
  <c r="E2260" i="21"/>
  <c r="F2260" i="21"/>
  <c r="D2261" i="21"/>
  <c r="I2259" i="21"/>
  <c r="H2260" i="21"/>
  <c r="J2259" i="21"/>
  <c r="N2259" i="21"/>
  <c r="P2259" i="21"/>
  <c r="L2259" i="21"/>
  <c r="O2258" i="21"/>
  <c r="Q2258" i="21"/>
  <c r="K2258" i="21"/>
  <c r="M2258" i="21"/>
  <c r="E2261" i="21"/>
  <c r="F2261" i="21"/>
  <c r="D2262" i="21"/>
  <c r="M2259" i="21"/>
  <c r="K2259" i="21"/>
  <c r="Q2259" i="21"/>
  <c r="O2259" i="21"/>
  <c r="N2260" i="21"/>
  <c r="J2260" i="21"/>
  <c r="P2260" i="21"/>
  <c r="L2260" i="21"/>
  <c r="H2261" i="21"/>
  <c r="I2260" i="21"/>
  <c r="F2262" i="21"/>
  <c r="E2262" i="21"/>
  <c r="D2263" i="21"/>
  <c r="P2261" i="21"/>
  <c r="J2261" i="21"/>
  <c r="H2262" i="21"/>
  <c r="I2261" i="21"/>
  <c r="N2261" i="21"/>
  <c r="L2261" i="21"/>
  <c r="O2260" i="21"/>
  <c r="M2260" i="21"/>
  <c r="K2260" i="21"/>
  <c r="Q2260" i="21"/>
  <c r="F2263" i="21"/>
  <c r="D2264" i="21"/>
  <c r="E2263" i="21"/>
  <c r="J2262" i="21"/>
  <c r="I2262" i="21"/>
  <c r="L2262" i="21"/>
  <c r="P2262" i="21"/>
  <c r="H2263" i="21"/>
  <c r="N2262" i="21"/>
  <c r="Q2261" i="21"/>
  <c r="K2261" i="21"/>
  <c r="M2261" i="21"/>
  <c r="O2261" i="21"/>
  <c r="E2264" i="21"/>
  <c r="F2264" i="21"/>
  <c r="D2265" i="21"/>
  <c r="K2262" i="21"/>
  <c r="O2262" i="21"/>
  <c r="Q2262" i="21"/>
  <c r="M2262" i="21"/>
  <c r="L2263" i="21"/>
  <c r="I2263" i="21"/>
  <c r="J2263" i="21"/>
  <c r="N2263" i="21"/>
  <c r="P2263" i="21"/>
  <c r="H2264" i="21"/>
  <c r="E2265" i="21"/>
  <c r="F2265" i="21"/>
  <c r="D2266" i="21"/>
  <c r="Q2263" i="21"/>
  <c r="O2263" i="21"/>
  <c r="M2263" i="21"/>
  <c r="K2263" i="21"/>
  <c r="J2264" i="21"/>
  <c r="I2264" i="21"/>
  <c r="H2265" i="21"/>
  <c r="P2264" i="21"/>
  <c r="L2264" i="21"/>
  <c r="N2264" i="21"/>
  <c r="E2266" i="21"/>
  <c r="D2267" i="21"/>
  <c r="F2266" i="21"/>
  <c r="O2264" i="21"/>
  <c r="K2264" i="21"/>
  <c r="M2264" i="21"/>
  <c r="Q2264" i="21"/>
  <c r="H2266" i="21"/>
  <c r="P2265" i="21"/>
  <c r="I2265" i="21"/>
  <c r="L2265" i="21"/>
  <c r="N2265" i="21"/>
  <c r="J2265" i="21"/>
  <c r="D2268" i="21"/>
  <c r="E2267" i="21"/>
  <c r="F2267" i="21"/>
  <c r="L2266" i="21"/>
  <c r="P2266" i="21"/>
  <c r="J2266" i="21"/>
  <c r="H2267" i="21"/>
  <c r="N2266" i="21"/>
  <c r="I2266" i="21"/>
  <c r="Q2265" i="21"/>
  <c r="M2265" i="21"/>
  <c r="O2265" i="21"/>
  <c r="K2265" i="21"/>
  <c r="D2269" i="21"/>
  <c r="E2268" i="21"/>
  <c r="F2268" i="21"/>
  <c r="N2267" i="21"/>
  <c r="I2267" i="21"/>
  <c r="H2268" i="21"/>
  <c r="J2267" i="21"/>
  <c r="P2267" i="21"/>
  <c r="L2267" i="21"/>
  <c r="O2266" i="21"/>
  <c r="Q2266" i="21"/>
  <c r="M2266" i="21"/>
  <c r="K2266" i="21"/>
  <c r="F2269" i="21"/>
  <c r="E2269" i="21"/>
  <c r="D2270" i="21"/>
  <c r="K2267" i="21"/>
  <c r="Q2267" i="21"/>
  <c r="M2267" i="21"/>
  <c r="O2267" i="21"/>
  <c r="N2268" i="21"/>
  <c r="I2268" i="21"/>
  <c r="H2269" i="21"/>
  <c r="P2268" i="21"/>
  <c r="L2268" i="21"/>
  <c r="J2268" i="21"/>
  <c r="F2270" i="21"/>
  <c r="D2271" i="21"/>
  <c r="E2270" i="21"/>
  <c r="O2268" i="21"/>
  <c r="Q2268" i="21"/>
  <c r="K2268" i="21"/>
  <c r="M2268" i="21"/>
  <c r="H2270" i="21"/>
  <c r="J2269" i="21"/>
  <c r="P2269" i="21"/>
  <c r="N2269" i="21"/>
  <c r="I2269" i="21"/>
  <c r="L2269" i="21"/>
  <c r="E2271" i="21"/>
  <c r="F2271" i="21"/>
  <c r="D2272" i="21"/>
  <c r="L2270" i="21"/>
  <c r="N2270" i="21"/>
  <c r="I2270" i="21"/>
  <c r="J2270" i="21"/>
  <c r="P2270" i="21"/>
  <c r="H2271" i="21"/>
  <c r="K2269" i="21"/>
  <c r="O2269" i="21"/>
  <c r="Q2269" i="21"/>
  <c r="M2269" i="21"/>
  <c r="D2273" i="21"/>
  <c r="E2272" i="21"/>
  <c r="F2272" i="21"/>
  <c r="O2270" i="21"/>
  <c r="K2270" i="21"/>
  <c r="M2270" i="21"/>
  <c r="Q2270" i="21"/>
  <c r="J2271" i="21"/>
  <c r="I2271" i="21"/>
  <c r="L2271" i="21"/>
  <c r="N2271" i="21"/>
  <c r="P2271" i="21"/>
  <c r="H2272" i="21"/>
  <c r="F2273" i="21"/>
  <c r="D2274" i="21"/>
  <c r="E2273" i="21"/>
  <c r="Q2271" i="21"/>
  <c r="K2271" i="21"/>
  <c r="O2271" i="21"/>
  <c r="M2271" i="21"/>
  <c r="J2272" i="21"/>
  <c r="N2272" i="21"/>
  <c r="P2272" i="21"/>
  <c r="I2272" i="21"/>
  <c r="H2273" i="21"/>
  <c r="L2272" i="21"/>
  <c r="F2274" i="21"/>
  <c r="E2274" i="21"/>
  <c r="D2275" i="21"/>
  <c r="O2272" i="21"/>
  <c r="Q2272" i="21"/>
  <c r="M2272" i="21"/>
  <c r="K2272" i="21"/>
  <c r="P2273" i="21"/>
  <c r="N2273" i="21"/>
  <c r="J2273" i="21"/>
  <c r="I2273" i="21"/>
  <c r="H2274" i="21"/>
  <c r="L2273" i="21"/>
  <c r="D2276" i="21"/>
  <c r="F2275" i="21"/>
  <c r="E2275" i="21"/>
  <c r="O2273" i="21"/>
  <c r="Q2273" i="21"/>
  <c r="M2273" i="21"/>
  <c r="K2273" i="21"/>
  <c r="H2275" i="21"/>
  <c r="I2274" i="21"/>
  <c r="L2274" i="21"/>
  <c r="J2274" i="21"/>
  <c r="P2274" i="21"/>
  <c r="N2274" i="21"/>
  <c r="E2276" i="21"/>
  <c r="D2277" i="21"/>
  <c r="F2276" i="21"/>
  <c r="J2275" i="21"/>
  <c r="I2275" i="21"/>
  <c r="N2275" i="21"/>
  <c r="H2276" i="21"/>
  <c r="L2275" i="21"/>
  <c r="P2275" i="21"/>
  <c r="O2274" i="21"/>
  <c r="K2274" i="21"/>
  <c r="M2274" i="21"/>
  <c r="Q2274" i="21"/>
  <c r="D2278" i="21"/>
  <c r="F2277" i="21"/>
  <c r="E2277" i="21"/>
  <c r="O2275" i="21"/>
  <c r="Q2275" i="21"/>
  <c r="K2275" i="21"/>
  <c r="M2275" i="21"/>
  <c r="H2277" i="21"/>
  <c r="J2276" i="21"/>
  <c r="L2276" i="21"/>
  <c r="N2276" i="21"/>
  <c r="I2276" i="21"/>
  <c r="P2276" i="21"/>
  <c r="F2278" i="21"/>
  <c r="E2278" i="21"/>
  <c r="D2279" i="21"/>
  <c r="N2277" i="21"/>
  <c r="I2277" i="21"/>
  <c r="H2278" i="21"/>
  <c r="L2277" i="21"/>
  <c r="P2277" i="21"/>
  <c r="J2277" i="21"/>
  <c r="M2276" i="21"/>
  <c r="O2276" i="21"/>
  <c r="Q2276" i="21"/>
  <c r="K2276" i="21"/>
  <c r="F2279" i="21"/>
  <c r="D2280" i="21"/>
  <c r="E2279" i="21"/>
  <c r="K2277" i="21"/>
  <c r="M2277" i="21"/>
  <c r="O2277" i="21"/>
  <c r="Q2277" i="21"/>
  <c r="N2278" i="21"/>
  <c r="P2278" i="21"/>
  <c r="H2279" i="21"/>
  <c r="J2278" i="21"/>
  <c r="I2278" i="21"/>
  <c r="L2278" i="21"/>
  <c r="F2280" i="21"/>
  <c r="E2280" i="21"/>
  <c r="D2281" i="21"/>
  <c r="P2279" i="21"/>
  <c r="N2279" i="21"/>
  <c r="I2279" i="21"/>
  <c r="H2280" i="21"/>
  <c r="J2279" i="21"/>
  <c r="L2279" i="21"/>
  <c r="M2278" i="21"/>
  <c r="Q2278" i="21"/>
  <c r="K2278" i="21"/>
  <c r="O2278" i="21"/>
  <c r="F2281" i="21"/>
  <c r="D2282" i="21"/>
  <c r="E2281" i="21"/>
  <c r="K2279" i="21"/>
  <c r="Q2279" i="21"/>
  <c r="O2279" i="21"/>
  <c r="M2279" i="21"/>
  <c r="P2280" i="21"/>
  <c r="H2281" i="21"/>
  <c r="N2280" i="21"/>
  <c r="J2280" i="21"/>
  <c r="L2280" i="21"/>
  <c r="I2280" i="21"/>
  <c r="E2282" i="21"/>
  <c r="D2283" i="21"/>
  <c r="F2282" i="21"/>
  <c r="I2281" i="21"/>
  <c r="P2281" i="21"/>
  <c r="H2282" i="21"/>
  <c r="N2281" i="21"/>
  <c r="J2281" i="21"/>
  <c r="L2281" i="21"/>
  <c r="Q2280" i="21"/>
  <c r="M2280" i="21"/>
  <c r="O2280" i="21"/>
  <c r="K2280" i="21"/>
  <c r="E2283" i="21"/>
  <c r="F2283" i="21"/>
  <c r="D2284" i="21"/>
  <c r="K2281" i="21"/>
  <c r="O2281" i="21"/>
  <c r="Q2281" i="21"/>
  <c r="M2281" i="21"/>
  <c r="P2282" i="21"/>
  <c r="H2283" i="21"/>
  <c r="I2282" i="21"/>
  <c r="N2282" i="21"/>
  <c r="J2282" i="21"/>
  <c r="L2282" i="21"/>
  <c r="D2285" i="21"/>
  <c r="E2284" i="21"/>
  <c r="F2284" i="21"/>
  <c r="I2283" i="21"/>
  <c r="P2283" i="21"/>
  <c r="J2283" i="21"/>
  <c r="H2284" i="21"/>
  <c r="N2283" i="21"/>
  <c r="L2283" i="21"/>
  <c r="K2282" i="21"/>
  <c r="Q2282" i="21"/>
  <c r="M2282" i="21"/>
  <c r="O2282" i="21"/>
  <c r="F2285" i="21"/>
  <c r="D2286" i="21"/>
  <c r="E2285" i="21"/>
  <c r="O2283" i="21"/>
  <c r="Q2283" i="21"/>
  <c r="K2283" i="21"/>
  <c r="M2283" i="21"/>
  <c r="H2285" i="21"/>
  <c r="I2284" i="21"/>
  <c r="P2284" i="21"/>
  <c r="N2284" i="21"/>
  <c r="L2284" i="21"/>
  <c r="J2284" i="21"/>
  <c r="E2286" i="21"/>
  <c r="D2287" i="21"/>
  <c r="F2286" i="21"/>
  <c r="I2285" i="21"/>
  <c r="P2285" i="21"/>
  <c r="L2285" i="21"/>
  <c r="H2286" i="21"/>
  <c r="N2285" i="21"/>
  <c r="J2285" i="21"/>
  <c r="M2284" i="21"/>
  <c r="Q2284" i="21"/>
  <c r="K2284" i="21"/>
  <c r="O2284" i="21"/>
  <c r="F2287" i="21"/>
  <c r="D2288" i="21"/>
  <c r="E2287" i="21"/>
  <c r="K2285" i="21"/>
  <c r="Q2285" i="21"/>
  <c r="O2285" i="21"/>
  <c r="M2285" i="21"/>
  <c r="I2286" i="21"/>
  <c r="J2286" i="21"/>
  <c r="H2287" i="21"/>
  <c r="P2286" i="21"/>
  <c r="L2286" i="21"/>
  <c r="N2286" i="21"/>
  <c r="D2289" i="21"/>
  <c r="E2288" i="21"/>
  <c r="F2288" i="21"/>
  <c r="M2286" i="21"/>
  <c r="Q2286" i="21"/>
  <c r="K2286" i="21"/>
  <c r="O2286" i="21"/>
  <c r="L2287" i="21"/>
  <c r="H2288" i="21"/>
  <c r="P2287" i="21"/>
  <c r="I2287" i="21"/>
  <c r="N2287" i="21"/>
  <c r="J2287" i="21"/>
  <c r="F2289" i="21"/>
  <c r="D2290" i="21"/>
  <c r="E2289" i="21"/>
  <c r="P2288" i="21"/>
  <c r="N2288" i="21"/>
  <c r="I2288" i="21"/>
  <c r="J2288" i="21"/>
  <c r="H2289" i="21"/>
  <c r="L2288" i="21"/>
  <c r="O2287" i="21"/>
  <c r="K2287" i="21"/>
  <c r="M2287" i="21"/>
  <c r="Q2287" i="21"/>
  <c r="E2290" i="21"/>
  <c r="D2291" i="21"/>
  <c r="F2290" i="21"/>
  <c r="Q2288" i="21"/>
  <c r="O2288" i="21"/>
  <c r="M2288" i="21"/>
  <c r="K2288" i="21"/>
  <c r="H2290" i="21"/>
  <c r="J2289" i="21"/>
  <c r="L2289" i="21"/>
  <c r="N2289" i="21"/>
  <c r="P2289" i="21"/>
  <c r="I2289" i="21"/>
  <c r="D2292" i="21"/>
  <c r="F2291" i="21"/>
  <c r="E2291" i="21"/>
  <c r="N2290" i="21"/>
  <c r="L2290" i="21"/>
  <c r="H2291" i="21"/>
  <c r="J2290" i="21"/>
  <c r="P2290" i="21"/>
  <c r="I2290" i="21"/>
  <c r="K2289" i="21"/>
  <c r="M2289" i="21"/>
  <c r="O2289" i="21"/>
  <c r="Q2289" i="21"/>
  <c r="E2292" i="21"/>
  <c r="D2293" i="21"/>
  <c r="F2292" i="21"/>
  <c r="H2292" i="21"/>
  <c r="I2291" i="21"/>
  <c r="N2291" i="21"/>
  <c r="L2291" i="21"/>
  <c r="P2291" i="21"/>
  <c r="J2291" i="21"/>
  <c r="M2290" i="21"/>
  <c r="K2290" i="21"/>
  <c r="O2290" i="21"/>
  <c r="Q2290" i="21"/>
  <c r="F2293" i="21"/>
  <c r="D2294" i="21"/>
  <c r="E2293" i="21"/>
  <c r="H2293" i="21"/>
  <c r="I2292" i="21"/>
  <c r="N2292" i="21"/>
  <c r="J2292" i="21"/>
  <c r="P2292" i="21"/>
  <c r="L2292" i="21"/>
  <c r="M2291" i="21"/>
  <c r="K2291" i="21"/>
  <c r="O2291" i="21"/>
  <c r="Q2291" i="21"/>
  <c r="F2294" i="21"/>
  <c r="E2294" i="21"/>
  <c r="D2295" i="21"/>
  <c r="P2293" i="21"/>
  <c r="J2293" i="21"/>
  <c r="L2293" i="21"/>
  <c r="I2293" i="21"/>
  <c r="H2294" i="21"/>
  <c r="N2293" i="21"/>
  <c r="Q2292" i="21"/>
  <c r="M2292" i="21"/>
  <c r="K2292" i="21"/>
  <c r="O2292" i="21"/>
  <c r="D2296" i="21"/>
  <c r="F2295" i="21"/>
  <c r="E2295" i="21"/>
  <c r="Q2293" i="21"/>
  <c r="O2293" i="21"/>
  <c r="M2293" i="21"/>
  <c r="K2293" i="21"/>
  <c r="I2294" i="21"/>
  <c r="J2294" i="21"/>
  <c r="L2294" i="21"/>
  <c r="H2295" i="21"/>
  <c r="P2294" i="21"/>
  <c r="N2294" i="21"/>
  <c r="E2296" i="21"/>
  <c r="F2296" i="21"/>
  <c r="D2297" i="21"/>
  <c r="O2294" i="21"/>
  <c r="Q2294" i="21"/>
  <c r="K2294" i="21"/>
  <c r="M2294" i="21"/>
  <c r="H2296" i="21"/>
  <c r="J2295" i="21"/>
  <c r="P2295" i="21"/>
  <c r="L2295" i="21"/>
  <c r="I2295" i="21"/>
  <c r="N2295" i="21"/>
  <c r="F2297" i="21"/>
  <c r="E2297" i="21"/>
  <c r="D2298" i="21"/>
  <c r="J2296" i="21"/>
  <c r="I2296" i="21"/>
  <c r="L2296" i="21"/>
  <c r="P2296" i="21"/>
  <c r="N2296" i="21"/>
  <c r="H2297" i="21"/>
  <c r="Q2295" i="21"/>
  <c r="O2295" i="21"/>
  <c r="M2295" i="21"/>
  <c r="K2295" i="21"/>
  <c r="D2299" i="21"/>
  <c r="F2298" i="21"/>
  <c r="E2298" i="21"/>
  <c r="O2296" i="21"/>
  <c r="M2296" i="21"/>
  <c r="K2296" i="21"/>
  <c r="Q2296" i="21"/>
  <c r="J2297" i="21"/>
  <c r="H2298" i="21"/>
  <c r="P2297" i="21"/>
  <c r="L2297" i="21"/>
  <c r="N2297" i="21"/>
  <c r="I2297" i="21"/>
  <c r="D2300" i="21"/>
  <c r="F2299" i="21"/>
  <c r="E2299" i="21"/>
  <c r="J2298" i="21"/>
  <c r="P2298" i="21"/>
  <c r="L2298" i="21"/>
  <c r="I2298" i="21"/>
  <c r="N2298" i="21"/>
  <c r="H2299" i="21"/>
  <c r="K2297" i="21"/>
  <c r="Q2297" i="21"/>
  <c r="O2297" i="21"/>
  <c r="M2297" i="21"/>
  <c r="F2300" i="21"/>
  <c r="E2300" i="21"/>
  <c r="D2301" i="21"/>
  <c r="K2298" i="21"/>
  <c r="Q2298" i="21"/>
  <c r="M2298" i="21"/>
  <c r="O2298" i="21"/>
  <c r="P2299" i="21"/>
  <c r="I2299" i="21"/>
  <c r="N2299" i="21"/>
  <c r="L2299" i="21"/>
  <c r="J2299" i="21"/>
  <c r="H2300" i="21"/>
  <c r="E2301" i="21"/>
  <c r="D2302" i="21"/>
  <c r="F2301" i="21"/>
  <c r="K2299" i="21"/>
  <c r="Q2299" i="21"/>
  <c r="M2299" i="21"/>
  <c r="O2299" i="21"/>
  <c r="P2300" i="21"/>
  <c r="N2300" i="21"/>
  <c r="H2301" i="21"/>
  <c r="L2300" i="21"/>
  <c r="J2300" i="21"/>
  <c r="I2300" i="21"/>
  <c r="D2303" i="21"/>
  <c r="F2302" i="21"/>
  <c r="E2302" i="21"/>
  <c r="P2301" i="21"/>
  <c r="N2301" i="21"/>
  <c r="I2301" i="21"/>
  <c r="J2301" i="21"/>
  <c r="L2301" i="21"/>
  <c r="H2302" i="21"/>
  <c r="M2300" i="21"/>
  <c r="Q2300" i="21"/>
  <c r="O2300" i="21"/>
  <c r="K2300" i="21"/>
  <c r="F2303" i="21"/>
  <c r="E2303" i="21"/>
  <c r="D2304" i="21"/>
  <c r="K2301" i="21"/>
  <c r="Q2301" i="21"/>
  <c r="M2301" i="21"/>
  <c r="O2301" i="21"/>
  <c r="H2303" i="21"/>
  <c r="J2302" i="21"/>
  <c r="L2302" i="21"/>
  <c r="N2302" i="21"/>
  <c r="I2302" i="21"/>
  <c r="P2302" i="21"/>
  <c r="E2304" i="21"/>
  <c r="D2305" i="21"/>
  <c r="F2304" i="21"/>
  <c r="H2304" i="21"/>
  <c r="P2303" i="21"/>
  <c r="J2303" i="21"/>
  <c r="L2303" i="21"/>
  <c r="I2303" i="21"/>
  <c r="N2303" i="21"/>
  <c r="O2302" i="21"/>
  <c r="K2302" i="21"/>
  <c r="Q2302" i="21"/>
  <c r="M2302" i="21"/>
  <c r="E2305" i="21"/>
  <c r="F2305" i="21"/>
  <c r="D2306" i="21"/>
  <c r="P2304" i="21"/>
  <c r="J2304" i="21"/>
  <c r="H2305" i="21"/>
  <c r="I2304" i="21"/>
  <c r="N2304" i="21"/>
  <c r="L2304" i="21"/>
  <c r="O2303" i="21"/>
  <c r="M2303" i="21"/>
  <c r="K2303" i="21"/>
  <c r="Q2303" i="21"/>
  <c r="F2306" i="21"/>
  <c r="D2307" i="21"/>
  <c r="E2306" i="21"/>
  <c r="P2305" i="21"/>
  <c r="J2305" i="21"/>
  <c r="H2306" i="21"/>
  <c r="N2305" i="21"/>
  <c r="L2305" i="21"/>
  <c r="I2305" i="21"/>
  <c r="Q2304" i="21"/>
  <c r="M2304" i="21"/>
  <c r="O2304" i="21"/>
  <c r="K2304" i="21"/>
  <c r="F2307" i="21"/>
  <c r="E2307" i="21"/>
  <c r="D2308" i="21"/>
  <c r="L2306" i="21"/>
  <c r="H2307" i="21"/>
  <c r="I2306" i="21"/>
  <c r="J2306" i="21"/>
  <c r="P2306" i="21"/>
  <c r="N2306" i="21"/>
  <c r="Q2305" i="21"/>
  <c r="K2305" i="21"/>
  <c r="M2305" i="21"/>
  <c r="O2305" i="21"/>
  <c r="E2308" i="21"/>
  <c r="D2309" i="21"/>
  <c r="F2308" i="21"/>
  <c r="N2307" i="21"/>
  <c r="P2307" i="21"/>
  <c r="J2307" i="21"/>
  <c r="I2307" i="21"/>
  <c r="H2308" i="21"/>
  <c r="L2307" i="21"/>
  <c r="O2306" i="21"/>
  <c r="Q2306" i="21"/>
  <c r="K2306" i="21"/>
  <c r="M2306" i="21"/>
  <c r="E2309" i="21"/>
  <c r="F2309" i="21"/>
  <c r="D2310" i="21"/>
  <c r="K2307" i="21"/>
  <c r="M2307" i="21"/>
  <c r="O2307" i="21"/>
  <c r="Q2307" i="21"/>
  <c r="H2309" i="21"/>
  <c r="J2308" i="21"/>
  <c r="I2308" i="21"/>
  <c r="P2308" i="21"/>
  <c r="N2308" i="21"/>
  <c r="L2308" i="21"/>
  <c r="D2311" i="21"/>
  <c r="F2310" i="21"/>
  <c r="E2310" i="21"/>
  <c r="J2309" i="21"/>
  <c r="I2309" i="21"/>
  <c r="L2309" i="21"/>
  <c r="H2310" i="21"/>
  <c r="P2309" i="21"/>
  <c r="N2309" i="21"/>
  <c r="Q2308" i="21"/>
  <c r="O2308" i="21"/>
  <c r="K2308" i="21"/>
  <c r="M2308" i="21"/>
  <c r="F2311" i="21"/>
  <c r="D2312" i="21"/>
  <c r="E2311" i="21"/>
  <c r="K2309" i="21"/>
  <c r="O2309" i="21"/>
  <c r="M2309" i="21"/>
  <c r="Q2309" i="21"/>
  <c r="L2310" i="21"/>
  <c r="H2311" i="21"/>
  <c r="P2310" i="21"/>
  <c r="I2310" i="21"/>
  <c r="J2310" i="21"/>
  <c r="N2310" i="21"/>
  <c r="D2313" i="21"/>
  <c r="E2312" i="21"/>
  <c r="F2312" i="21"/>
  <c r="I2311" i="21"/>
  <c r="L2311" i="21"/>
  <c r="J2311" i="21"/>
  <c r="N2311" i="21"/>
  <c r="P2311" i="21"/>
  <c r="H2312" i="21"/>
  <c r="Q2310" i="21"/>
  <c r="M2310" i="21"/>
  <c r="O2310" i="21"/>
  <c r="K2310" i="21"/>
  <c r="F2313" i="21"/>
  <c r="E2313" i="21"/>
  <c r="D2314" i="21"/>
  <c r="M2311" i="21"/>
  <c r="Q2311" i="21"/>
  <c r="O2311" i="21"/>
  <c r="K2311" i="21"/>
  <c r="H2313" i="21"/>
  <c r="P2312" i="21"/>
  <c r="N2312" i="21"/>
  <c r="L2312" i="21"/>
  <c r="I2312" i="21"/>
  <c r="J2312" i="21"/>
  <c r="E2314" i="21"/>
  <c r="F2314" i="21"/>
  <c r="D2315" i="21"/>
  <c r="P2313" i="21"/>
  <c r="N2313" i="21"/>
  <c r="H2314" i="21"/>
  <c r="I2313" i="21"/>
  <c r="L2313" i="21"/>
  <c r="J2313" i="21"/>
  <c r="Q2312" i="21"/>
  <c r="M2312" i="21"/>
  <c r="O2312" i="21"/>
  <c r="K2312" i="21"/>
  <c r="D2316" i="21"/>
  <c r="E2315" i="21"/>
  <c r="F2315" i="21"/>
  <c r="L2314" i="21"/>
  <c r="N2314" i="21"/>
  <c r="P2314" i="21"/>
  <c r="I2314" i="21"/>
  <c r="H2315" i="21"/>
  <c r="J2314" i="21"/>
  <c r="K2313" i="21"/>
  <c r="M2313" i="21"/>
  <c r="Q2313" i="21"/>
  <c r="O2313" i="21"/>
  <c r="F2316" i="21"/>
  <c r="E2316" i="21"/>
  <c r="D2317" i="21"/>
  <c r="K2314" i="21"/>
  <c r="O2314" i="21"/>
  <c r="M2314" i="21"/>
  <c r="Q2314" i="21"/>
  <c r="P2315" i="21"/>
  <c r="L2315" i="21"/>
  <c r="J2315" i="21"/>
  <c r="H2316" i="21"/>
  <c r="I2315" i="21"/>
  <c r="N2315" i="21"/>
  <c r="D2318" i="21"/>
  <c r="E2317" i="21"/>
  <c r="F2317" i="21"/>
  <c r="L2316" i="21"/>
  <c r="J2316" i="21"/>
  <c r="N2316" i="21"/>
  <c r="H2317" i="21"/>
  <c r="P2316" i="21"/>
  <c r="I2316" i="21"/>
  <c r="M2315" i="21"/>
  <c r="K2315" i="21"/>
  <c r="O2315" i="21"/>
  <c r="Q2315" i="21"/>
  <c r="F2318" i="21"/>
  <c r="D2319" i="21"/>
  <c r="E2318" i="21"/>
  <c r="I2317" i="21"/>
  <c r="H2318" i="21"/>
  <c r="P2317" i="21"/>
  <c r="N2317" i="21"/>
  <c r="J2317" i="21"/>
  <c r="L2317" i="21"/>
  <c r="Q2316" i="21"/>
  <c r="K2316" i="21"/>
  <c r="M2316" i="21"/>
  <c r="O2316" i="21"/>
  <c r="D2320" i="21"/>
  <c r="E2319" i="21"/>
  <c r="F2319" i="21"/>
  <c r="M2317" i="21"/>
  <c r="O2317" i="21"/>
  <c r="K2317" i="21"/>
  <c r="Q2317" i="21"/>
  <c r="J2318" i="21"/>
  <c r="P2318" i="21"/>
  <c r="I2318" i="21"/>
  <c r="N2318" i="21"/>
  <c r="L2318" i="21"/>
  <c r="H2319" i="21"/>
  <c r="F2320" i="21"/>
  <c r="E2320" i="21"/>
  <c r="D2321" i="21"/>
  <c r="M2318" i="21"/>
  <c r="Q2318" i="21"/>
  <c r="O2318" i="21"/>
  <c r="K2318" i="21"/>
  <c r="I2319" i="21"/>
  <c r="L2319" i="21"/>
  <c r="H2320" i="21"/>
  <c r="N2319" i="21"/>
  <c r="P2319" i="21"/>
  <c r="J2319" i="21"/>
  <c r="D2322" i="21"/>
  <c r="E2321" i="21"/>
  <c r="F2321" i="21"/>
  <c r="K2319" i="21"/>
  <c r="Q2319" i="21"/>
  <c r="O2319" i="21"/>
  <c r="M2319" i="21"/>
  <c r="L2320" i="21"/>
  <c r="N2320" i="21"/>
  <c r="I2320" i="21"/>
  <c r="J2320" i="21"/>
  <c r="P2320" i="21"/>
  <c r="H2321" i="21"/>
  <c r="D2323" i="21"/>
  <c r="E2322" i="21"/>
  <c r="F2322" i="21"/>
  <c r="O2320" i="21"/>
  <c r="Q2320" i="21"/>
  <c r="M2320" i="21"/>
  <c r="K2320" i="21"/>
  <c r="N2321" i="21"/>
  <c r="H2322" i="21"/>
  <c r="L2321" i="21"/>
  <c r="P2321" i="21"/>
  <c r="J2321" i="21"/>
  <c r="I2321" i="21"/>
  <c r="E2323" i="21"/>
  <c r="D2324" i="21"/>
  <c r="F2323" i="21"/>
  <c r="P2322" i="21"/>
  <c r="H2323" i="21"/>
  <c r="N2322" i="21"/>
  <c r="L2322" i="21"/>
  <c r="J2322" i="21"/>
  <c r="I2322" i="21"/>
  <c r="M2321" i="21"/>
  <c r="Q2321" i="21"/>
  <c r="O2321" i="21"/>
  <c r="K2321" i="21"/>
  <c r="D2325" i="21"/>
  <c r="F2324" i="21"/>
  <c r="E2324" i="21"/>
  <c r="H2324" i="21"/>
  <c r="N2323" i="21"/>
  <c r="J2323" i="21"/>
  <c r="I2323" i="21"/>
  <c r="L2323" i="21"/>
  <c r="P2323" i="21"/>
  <c r="M2322" i="21"/>
  <c r="K2322" i="21"/>
  <c r="O2322" i="21"/>
  <c r="Q2322" i="21"/>
  <c r="D2326" i="21"/>
  <c r="F2325" i="21"/>
  <c r="E2325" i="21"/>
  <c r="N2324" i="21"/>
  <c r="I2324" i="21"/>
  <c r="L2324" i="21"/>
  <c r="P2324" i="21"/>
  <c r="H2325" i="21"/>
  <c r="J2324" i="21"/>
  <c r="M2323" i="21"/>
  <c r="O2323" i="21"/>
  <c r="Q2323" i="21"/>
  <c r="K2323" i="21"/>
  <c r="F2326" i="21"/>
  <c r="D2327" i="21"/>
  <c r="E2326" i="21"/>
  <c r="O2324" i="21"/>
  <c r="K2324" i="21"/>
  <c r="Q2324" i="21"/>
  <c r="M2324" i="21"/>
  <c r="I2325" i="21"/>
  <c r="H2326" i="21"/>
  <c r="N2325" i="21"/>
  <c r="J2325" i="21"/>
  <c r="L2325" i="21"/>
  <c r="P2325" i="21"/>
  <c r="F2327" i="21"/>
  <c r="E2327" i="21"/>
  <c r="D2328" i="21"/>
  <c r="Q2325" i="21"/>
  <c r="O2325" i="21"/>
  <c r="K2325" i="21"/>
  <c r="M2325" i="21"/>
  <c r="I2326" i="21"/>
  <c r="N2326" i="21"/>
  <c r="H2327" i="21"/>
  <c r="J2326" i="21"/>
  <c r="L2326" i="21"/>
  <c r="P2326" i="21"/>
  <c r="E2328" i="21"/>
  <c r="F2328" i="21"/>
  <c r="D2329" i="21"/>
  <c r="K2326" i="21"/>
  <c r="O2326" i="21"/>
  <c r="M2326" i="21"/>
  <c r="Q2326" i="21"/>
  <c r="J2327" i="21"/>
  <c r="H2328" i="21"/>
  <c r="L2327" i="21"/>
  <c r="N2327" i="21"/>
  <c r="I2327" i="21"/>
  <c r="P2327" i="21"/>
  <c r="E2329" i="21"/>
  <c r="F2329" i="21"/>
  <c r="D2330" i="21"/>
  <c r="L2328" i="21"/>
  <c r="P2328" i="21"/>
  <c r="I2328" i="21"/>
  <c r="J2328" i="21"/>
  <c r="H2329" i="21"/>
  <c r="N2328" i="21"/>
  <c r="M2327" i="21"/>
  <c r="O2327" i="21"/>
  <c r="K2327" i="21"/>
  <c r="Q2327" i="21"/>
  <c r="E2330" i="21"/>
  <c r="D2331" i="21"/>
  <c r="F2330" i="21"/>
  <c r="O2328" i="21"/>
  <c r="K2328" i="21"/>
  <c r="Q2328" i="21"/>
  <c r="M2328" i="21"/>
  <c r="N2329" i="21"/>
  <c r="J2329" i="21"/>
  <c r="I2329" i="21"/>
  <c r="H2330" i="21"/>
  <c r="P2329" i="21"/>
  <c r="L2329" i="21"/>
  <c r="E2331" i="21"/>
  <c r="D2332" i="21"/>
  <c r="F2331" i="21"/>
  <c r="M2329" i="21"/>
  <c r="O2329" i="21"/>
  <c r="Q2329" i="21"/>
  <c r="K2329" i="21"/>
  <c r="N2330" i="21"/>
  <c r="I2330" i="21"/>
  <c r="H2331" i="21"/>
  <c r="J2330" i="21"/>
  <c r="L2330" i="21"/>
  <c r="P2330" i="21"/>
  <c r="E2332" i="21"/>
  <c r="D2333" i="21"/>
  <c r="F2332" i="21"/>
  <c r="K2330" i="21"/>
  <c r="M2330" i="21"/>
  <c r="O2330" i="21"/>
  <c r="Q2330" i="21"/>
  <c r="I2331" i="21"/>
  <c r="N2331" i="21"/>
  <c r="H2332" i="21"/>
  <c r="L2331" i="21"/>
  <c r="P2331" i="21"/>
  <c r="J2331" i="21"/>
  <c r="F2333" i="21"/>
  <c r="E2333" i="21"/>
  <c r="D2334" i="21"/>
  <c r="K2331" i="21"/>
  <c r="O2331" i="21"/>
  <c r="Q2331" i="21"/>
  <c r="M2331" i="21"/>
  <c r="L2332" i="21"/>
  <c r="P2332" i="21"/>
  <c r="N2332" i="21"/>
  <c r="I2332" i="21"/>
  <c r="H2333" i="21"/>
  <c r="J2332" i="21"/>
  <c r="E2334" i="21"/>
  <c r="D2335" i="21"/>
  <c r="F2334" i="21"/>
  <c r="K2332" i="21"/>
  <c r="Q2332" i="21"/>
  <c r="O2332" i="21"/>
  <c r="M2332" i="21"/>
  <c r="I2333" i="21"/>
  <c r="N2333" i="21"/>
  <c r="L2333" i="21"/>
  <c r="J2333" i="21"/>
  <c r="H2334" i="21"/>
  <c r="P2333" i="21"/>
  <c r="F2335" i="21"/>
  <c r="D2336" i="21"/>
  <c r="E2335" i="21"/>
  <c r="M2333" i="21"/>
  <c r="Q2333" i="21"/>
  <c r="K2333" i="21"/>
  <c r="O2333" i="21"/>
  <c r="P2334" i="21"/>
  <c r="I2334" i="21"/>
  <c r="J2334" i="21"/>
  <c r="H2335" i="21"/>
  <c r="L2334" i="21"/>
  <c r="N2334" i="21"/>
  <c r="D2337" i="21"/>
  <c r="E2336" i="21"/>
  <c r="F2336" i="21"/>
  <c r="O2334" i="21"/>
  <c r="Q2334" i="21"/>
  <c r="K2334" i="21"/>
  <c r="M2334" i="21"/>
  <c r="J2335" i="21"/>
  <c r="H2336" i="21"/>
  <c r="N2335" i="21"/>
  <c r="P2335" i="21"/>
  <c r="L2335" i="21"/>
  <c r="I2335" i="21"/>
  <c r="F2337" i="21"/>
  <c r="E2337" i="21"/>
  <c r="D2338" i="21"/>
  <c r="L2336" i="21"/>
  <c r="H2337" i="21"/>
  <c r="P2336" i="21"/>
  <c r="I2336" i="21"/>
  <c r="N2336" i="21"/>
  <c r="J2336" i="21"/>
  <c r="O2335" i="21"/>
  <c r="Q2335" i="21"/>
  <c r="K2335" i="21"/>
  <c r="M2335" i="21"/>
  <c r="F2338" i="21"/>
  <c r="E2338" i="21"/>
  <c r="D2339" i="21"/>
  <c r="H2338" i="21"/>
  <c r="I2337" i="21"/>
  <c r="P2337" i="21"/>
  <c r="J2337" i="21"/>
  <c r="N2337" i="21"/>
  <c r="L2337" i="21"/>
  <c r="K2336" i="21"/>
  <c r="O2336" i="21"/>
  <c r="Q2336" i="21"/>
  <c r="M2336" i="21"/>
  <c r="D2340" i="21"/>
  <c r="F2339" i="21"/>
  <c r="E2339" i="21"/>
  <c r="N2338" i="21"/>
  <c r="P2338" i="21"/>
  <c r="L2338" i="21"/>
  <c r="I2338" i="21"/>
  <c r="J2338" i="21"/>
  <c r="H2339" i="21"/>
  <c r="K2337" i="21"/>
  <c r="O2337" i="21"/>
  <c r="Q2337" i="21"/>
  <c r="M2337" i="21"/>
  <c r="E2340" i="21"/>
  <c r="F2340" i="21"/>
  <c r="D2341" i="21"/>
  <c r="O2338" i="21"/>
  <c r="M2338" i="21"/>
  <c r="K2338" i="21"/>
  <c r="Q2338" i="21"/>
  <c r="N2339" i="21"/>
  <c r="P2339" i="21"/>
  <c r="J2339" i="21"/>
  <c r="L2339" i="21"/>
  <c r="H2340" i="21"/>
  <c r="I2339" i="21"/>
  <c r="E2341" i="21"/>
  <c r="F2341" i="21"/>
  <c r="D2342" i="21"/>
  <c r="H2341" i="21"/>
  <c r="N2340" i="21"/>
  <c r="I2340" i="21"/>
  <c r="J2340" i="21"/>
  <c r="P2340" i="21"/>
  <c r="L2340" i="21"/>
  <c r="M2339" i="21"/>
  <c r="Q2339" i="21"/>
  <c r="O2339" i="21"/>
  <c r="K2339" i="21"/>
  <c r="F2342" i="21"/>
  <c r="D2343" i="21"/>
  <c r="E2342" i="21"/>
  <c r="H2342" i="21"/>
  <c r="P2341" i="21"/>
  <c r="N2341" i="21"/>
  <c r="J2341" i="21"/>
  <c r="I2341" i="21"/>
  <c r="L2341" i="21"/>
  <c r="M2340" i="21"/>
  <c r="O2340" i="21"/>
  <c r="K2340" i="21"/>
  <c r="Q2340" i="21"/>
  <c r="F2343" i="21"/>
  <c r="E2343" i="21"/>
  <c r="D2344" i="21"/>
  <c r="H2343" i="21"/>
  <c r="P2342" i="21"/>
  <c r="L2342" i="21"/>
  <c r="J2342" i="21"/>
  <c r="N2342" i="21"/>
  <c r="I2342" i="21"/>
  <c r="K2341" i="21"/>
  <c r="M2341" i="21"/>
  <c r="O2341" i="21"/>
  <c r="Q2341" i="21"/>
  <c r="F2344" i="21"/>
  <c r="E2344" i="21"/>
  <c r="D2345" i="21"/>
  <c r="L2343" i="21"/>
  <c r="N2343" i="21"/>
  <c r="H2344" i="21"/>
  <c r="P2343" i="21"/>
  <c r="J2343" i="21"/>
  <c r="I2343" i="21"/>
  <c r="Q2342" i="21"/>
  <c r="O2342" i="21"/>
  <c r="K2342" i="21"/>
  <c r="M2342" i="21"/>
  <c r="E2345" i="21"/>
  <c r="F2345" i="21"/>
  <c r="D2346" i="21"/>
  <c r="P2344" i="21"/>
  <c r="H2345" i="21"/>
  <c r="J2344" i="21"/>
  <c r="I2344" i="21"/>
  <c r="N2344" i="21"/>
  <c r="L2344" i="21"/>
  <c r="K2343" i="21"/>
  <c r="M2343" i="21"/>
  <c r="O2343" i="21"/>
  <c r="Q2343" i="21"/>
  <c r="F2346" i="21"/>
  <c r="E2346" i="21"/>
  <c r="D2347" i="21"/>
  <c r="N2345" i="21"/>
  <c r="I2345" i="21"/>
  <c r="H2346" i="21"/>
  <c r="J2345" i="21"/>
  <c r="L2345" i="21"/>
  <c r="P2345" i="21"/>
  <c r="O2344" i="21"/>
  <c r="M2344" i="21"/>
  <c r="K2344" i="21"/>
  <c r="Q2344" i="21"/>
  <c r="E2347" i="21"/>
  <c r="D2348" i="21"/>
  <c r="F2347" i="21"/>
  <c r="K2345" i="21"/>
  <c r="O2345" i="21"/>
  <c r="Q2345" i="21"/>
  <c r="M2345" i="21"/>
  <c r="I2346" i="21"/>
  <c r="P2346" i="21"/>
  <c r="L2346" i="21"/>
  <c r="N2346" i="21"/>
  <c r="J2346" i="21"/>
  <c r="H2347" i="21"/>
  <c r="D2349" i="21"/>
  <c r="F2348" i="21"/>
  <c r="E2348" i="21"/>
  <c r="K2346" i="21"/>
  <c r="O2346" i="21"/>
  <c r="M2346" i="21"/>
  <c r="Q2346" i="21"/>
  <c r="N2347" i="21"/>
  <c r="I2347" i="21"/>
  <c r="H2348" i="21"/>
  <c r="P2347" i="21"/>
  <c r="L2347" i="21"/>
  <c r="J2347" i="21"/>
  <c r="F2349" i="21"/>
  <c r="D2350" i="21"/>
  <c r="E2349" i="21"/>
  <c r="Q2347" i="21"/>
  <c r="K2347" i="21"/>
  <c r="O2347" i="21"/>
  <c r="M2347" i="21"/>
  <c r="J2348" i="21"/>
  <c r="H2349" i="21"/>
  <c r="I2348" i="21"/>
  <c r="P2348" i="21"/>
  <c r="L2348" i="21"/>
  <c r="N2348" i="21"/>
  <c r="D2351" i="21"/>
  <c r="F2350" i="21"/>
  <c r="E2350" i="21"/>
  <c r="I2349" i="21"/>
  <c r="P2349" i="21"/>
  <c r="H2350" i="21"/>
  <c r="J2349" i="21"/>
  <c r="N2349" i="21"/>
  <c r="L2349" i="21"/>
  <c r="K2348" i="21"/>
  <c r="O2348" i="21"/>
  <c r="Q2348" i="21"/>
  <c r="M2348" i="21"/>
  <c r="D2352" i="21"/>
  <c r="E2351" i="21"/>
  <c r="F2351" i="21"/>
  <c r="Q2349" i="21"/>
  <c r="M2349" i="21"/>
  <c r="O2349" i="21"/>
  <c r="K2349" i="21"/>
  <c r="J2350" i="21"/>
  <c r="H2351" i="21"/>
  <c r="L2350" i="21"/>
  <c r="P2350" i="21"/>
  <c r="I2350" i="21"/>
  <c r="N2350" i="21"/>
  <c r="E2352" i="21"/>
  <c r="F2352" i="21"/>
  <c r="D2353" i="21"/>
  <c r="H2352" i="21"/>
  <c r="I2351" i="21"/>
  <c r="J2351" i="21"/>
  <c r="P2351" i="21"/>
  <c r="L2351" i="21"/>
  <c r="N2351" i="21"/>
  <c r="M2350" i="21"/>
  <c r="Q2350" i="21"/>
  <c r="O2350" i="21"/>
  <c r="K2350" i="21"/>
  <c r="E2353" i="21"/>
  <c r="F2353" i="21"/>
  <c r="D2354" i="21"/>
  <c r="J2352" i="21"/>
  <c r="I2352" i="21"/>
  <c r="L2352" i="21"/>
  <c r="P2352" i="21"/>
  <c r="H2353" i="21"/>
  <c r="N2352" i="21"/>
  <c r="M2351" i="21"/>
  <c r="Q2351" i="21"/>
  <c r="K2351" i="21"/>
  <c r="O2351" i="21"/>
  <c r="F2354" i="21"/>
  <c r="E2354" i="21"/>
  <c r="D2355" i="21"/>
  <c r="M2352" i="21"/>
  <c r="O2352" i="21"/>
  <c r="Q2352" i="21"/>
  <c r="K2352" i="21"/>
  <c r="H2354" i="21"/>
  <c r="N2353" i="21"/>
  <c r="L2353" i="21"/>
  <c r="P2353" i="21"/>
  <c r="I2353" i="21"/>
  <c r="J2353" i="21"/>
  <c r="E2355" i="21"/>
  <c r="D2356" i="21"/>
  <c r="F2355" i="21"/>
  <c r="P2354" i="21"/>
  <c r="H2355" i="21"/>
  <c r="N2354" i="21"/>
  <c r="L2354" i="21"/>
  <c r="J2354" i="21"/>
  <c r="I2354" i="21"/>
  <c r="K2353" i="21"/>
  <c r="M2353" i="21"/>
  <c r="O2353" i="21"/>
  <c r="Q2353" i="21"/>
  <c r="E2356" i="21"/>
  <c r="F2356" i="21"/>
  <c r="D2357" i="21"/>
  <c r="I2355" i="21"/>
  <c r="J2355" i="21"/>
  <c r="L2355" i="21"/>
  <c r="H2356" i="21"/>
  <c r="P2355" i="21"/>
  <c r="N2355" i="21"/>
  <c r="O2354" i="21"/>
  <c r="K2354" i="21"/>
  <c r="Q2354" i="21"/>
  <c r="M2354" i="21"/>
  <c r="E2357" i="21"/>
  <c r="D2358" i="21"/>
  <c r="F2357" i="21"/>
  <c r="Q2355" i="21"/>
  <c r="K2355" i="21"/>
  <c r="O2355" i="21"/>
  <c r="M2355" i="21"/>
  <c r="I2356" i="21"/>
  <c r="J2356" i="21"/>
  <c r="N2356" i="21"/>
  <c r="P2356" i="21"/>
  <c r="L2356" i="21"/>
  <c r="H2357" i="21"/>
  <c r="F2358" i="21"/>
  <c r="E2358" i="21"/>
  <c r="D2359" i="21"/>
  <c r="K2356" i="21"/>
  <c r="Q2356" i="21"/>
  <c r="O2356" i="21"/>
  <c r="M2356" i="21"/>
  <c r="J2357" i="21"/>
  <c r="L2357" i="21"/>
  <c r="I2357" i="21"/>
  <c r="P2357" i="21"/>
  <c r="N2357" i="21"/>
  <c r="H2358" i="21"/>
  <c r="F2359" i="21"/>
  <c r="E2359" i="21"/>
  <c r="D2360" i="21"/>
  <c r="Q2357" i="21"/>
  <c r="O2357" i="21"/>
  <c r="K2357" i="21"/>
  <c r="M2357" i="21"/>
  <c r="J2358" i="21"/>
  <c r="L2358" i="21"/>
  <c r="H2359" i="21"/>
  <c r="P2358" i="21"/>
  <c r="N2358" i="21"/>
  <c r="I2358" i="21"/>
  <c r="F2360" i="21"/>
  <c r="D2361" i="21"/>
  <c r="E2360" i="21"/>
  <c r="I2359" i="21"/>
  <c r="H2360" i="21"/>
  <c r="P2359" i="21"/>
  <c r="L2359" i="21"/>
  <c r="N2359" i="21"/>
  <c r="J2359" i="21"/>
  <c r="M2358" i="21"/>
  <c r="Q2358" i="21"/>
  <c r="K2358" i="21"/>
  <c r="O2358" i="21"/>
  <c r="E2361" i="21"/>
  <c r="F2361" i="21"/>
  <c r="D2362" i="21"/>
  <c r="M2359" i="21"/>
  <c r="O2359" i="21"/>
  <c r="Q2359" i="21"/>
  <c r="K2359" i="21"/>
  <c r="I2360" i="21"/>
  <c r="P2360" i="21"/>
  <c r="N2360" i="21"/>
  <c r="L2360" i="21"/>
  <c r="J2360" i="21"/>
  <c r="H2361" i="21"/>
  <c r="F2362" i="21"/>
  <c r="D2363" i="21"/>
  <c r="E2362" i="21"/>
  <c r="Q2360" i="21"/>
  <c r="M2360" i="21"/>
  <c r="O2360" i="21"/>
  <c r="K2360" i="21"/>
  <c r="L2361" i="21"/>
  <c r="N2361" i="21"/>
  <c r="H2362" i="21"/>
  <c r="P2361" i="21"/>
  <c r="I2361" i="21"/>
  <c r="J2361" i="21"/>
  <c r="D2364" i="21"/>
  <c r="E2363" i="21"/>
  <c r="F2363" i="21"/>
  <c r="H2363" i="21"/>
  <c r="N2362" i="21"/>
  <c r="P2362" i="21"/>
  <c r="J2362" i="21"/>
  <c r="L2362" i="21"/>
  <c r="I2362" i="21"/>
  <c r="K2361" i="21"/>
  <c r="O2361" i="21"/>
  <c r="M2361" i="21"/>
  <c r="Q2361" i="21"/>
  <c r="E2364" i="21"/>
  <c r="F2364" i="21"/>
  <c r="D2365" i="21"/>
  <c r="J2363" i="21"/>
  <c r="H2364" i="21"/>
  <c r="L2363" i="21"/>
  <c r="N2363" i="21"/>
  <c r="P2363" i="21"/>
  <c r="I2363" i="21"/>
  <c r="O2362" i="21"/>
  <c r="Q2362" i="21"/>
  <c r="K2362" i="21"/>
  <c r="M2362" i="21"/>
  <c r="E2365" i="21"/>
  <c r="D2366" i="21"/>
  <c r="F2365" i="21"/>
  <c r="P2364" i="21"/>
  <c r="H2365" i="21"/>
  <c r="L2364" i="21"/>
  <c r="I2364" i="21"/>
  <c r="J2364" i="21"/>
  <c r="N2364" i="21"/>
  <c r="M2363" i="21"/>
  <c r="Q2363" i="21"/>
  <c r="O2363" i="21"/>
  <c r="K2363" i="21"/>
  <c r="D2367" i="21"/>
  <c r="F2366" i="21"/>
  <c r="E2366" i="21"/>
  <c r="N2365" i="21"/>
  <c r="L2365" i="21"/>
  <c r="I2365" i="21"/>
  <c r="J2365" i="21"/>
  <c r="P2365" i="21"/>
  <c r="H2366" i="21"/>
  <c r="Q2364" i="21"/>
  <c r="K2364" i="21"/>
  <c r="O2364" i="21"/>
  <c r="M2364" i="21"/>
  <c r="E2367" i="21"/>
  <c r="F2367" i="21"/>
  <c r="D2368" i="21"/>
  <c r="K2365" i="21"/>
  <c r="Q2365" i="21"/>
  <c r="M2365" i="21"/>
  <c r="O2365" i="21"/>
  <c r="J2366" i="21"/>
  <c r="P2366" i="21"/>
  <c r="H2367" i="21"/>
  <c r="I2366" i="21"/>
  <c r="L2366" i="21"/>
  <c r="N2366" i="21"/>
  <c r="D2369" i="21"/>
  <c r="F2368" i="21"/>
  <c r="E2368" i="21"/>
  <c r="L2367" i="21"/>
  <c r="J2367" i="21"/>
  <c r="P2367" i="21"/>
  <c r="H2368" i="21"/>
  <c r="N2367" i="21"/>
  <c r="I2367" i="21"/>
  <c r="O2366" i="21"/>
  <c r="Q2366" i="21"/>
  <c r="K2366" i="21"/>
  <c r="M2366" i="21"/>
  <c r="F2369" i="21"/>
  <c r="D2370" i="21"/>
  <c r="E2369" i="21"/>
  <c r="I2368" i="21"/>
  <c r="N2368" i="21"/>
  <c r="L2368" i="21"/>
  <c r="P2368" i="21"/>
  <c r="J2368" i="21"/>
  <c r="H2369" i="21"/>
  <c r="M2367" i="21"/>
  <c r="K2367" i="21"/>
  <c r="Q2367" i="21"/>
  <c r="O2367" i="21"/>
  <c r="E2370" i="21"/>
  <c r="F2370" i="21"/>
  <c r="D2371" i="21"/>
  <c r="Q2368" i="21"/>
  <c r="M2368" i="21"/>
  <c r="O2368" i="21"/>
  <c r="K2368" i="21"/>
  <c r="I2369" i="21"/>
  <c r="J2369" i="21"/>
  <c r="P2369" i="21"/>
  <c r="H2370" i="21"/>
  <c r="N2369" i="21"/>
  <c r="L2369" i="21"/>
  <c r="E2371" i="21"/>
  <c r="F2371" i="21"/>
  <c r="D2372" i="21"/>
  <c r="M2369" i="21"/>
  <c r="O2369" i="21"/>
  <c r="Q2369" i="21"/>
  <c r="K2369" i="21"/>
  <c r="J2370" i="21"/>
  <c r="H2371" i="21"/>
  <c r="I2370" i="21"/>
  <c r="N2370" i="21"/>
  <c r="L2370" i="21"/>
  <c r="P2370" i="21"/>
  <c r="F2372" i="21"/>
  <c r="E2372" i="21"/>
  <c r="D2373" i="21"/>
  <c r="I2371" i="21"/>
  <c r="H2372" i="21"/>
  <c r="L2371" i="21"/>
  <c r="J2371" i="21"/>
  <c r="N2371" i="21"/>
  <c r="P2371" i="21"/>
  <c r="K2370" i="21"/>
  <c r="M2370" i="21"/>
  <c r="Q2370" i="21"/>
  <c r="O2370" i="21"/>
  <c r="F2373" i="21"/>
  <c r="E2373" i="21"/>
  <c r="D2374" i="21"/>
  <c r="K2371" i="21"/>
  <c r="O2371" i="21"/>
  <c r="Q2371" i="21"/>
  <c r="M2371" i="21"/>
  <c r="H2373" i="21"/>
  <c r="P2372" i="21"/>
  <c r="N2372" i="21"/>
  <c r="J2372" i="21"/>
  <c r="I2372" i="21"/>
  <c r="L2372" i="21"/>
  <c r="F2374" i="21"/>
  <c r="E2374" i="21"/>
  <c r="D2375" i="21"/>
  <c r="H2374" i="21"/>
  <c r="L2373" i="21"/>
  <c r="J2373" i="21"/>
  <c r="P2373" i="21"/>
  <c r="I2373" i="21"/>
  <c r="N2373" i="21"/>
  <c r="O2372" i="21"/>
  <c r="M2372" i="21"/>
  <c r="Q2372" i="21"/>
  <c r="K2372" i="21"/>
  <c r="E2375" i="21"/>
  <c r="F2375" i="21"/>
  <c r="D2376" i="21"/>
  <c r="N2374" i="21"/>
  <c r="I2374" i="21"/>
  <c r="H2375" i="21"/>
  <c r="P2374" i="21"/>
  <c r="J2374" i="21"/>
  <c r="L2374" i="21"/>
  <c r="O2373" i="21"/>
  <c r="Q2373" i="21"/>
  <c r="M2373" i="21"/>
  <c r="K2373" i="21"/>
  <c r="F2376" i="21"/>
  <c r="D2377" i="21"/>
  <c r="E2376" i="21"/>
  <c r="Q2374" i="21"/>
  <c r="K2374" i="21"/>
  <c r="M2374" i="21"/>
  <c r="O2374" i="21"/>
  <c r="L2375" i="21"/>
  <c r="N2375" i="21"/>
  <c r="H2376" i="21"/>
  <c r="J2375" i="21"/>
  <c r="I2375" i="21"/>
  <c r="P2375" i="21"/>
  <c r="F2377" i="21"/>
  <c r="E2377" i="21"/>
  <c r="D2378" i="21"/>
  <c r="L2376" i="21"/>
  <c r="H2377" i="21"/>
  <c r="N2376" i="21"/>
  <c r="P2376" i="21"/>
  <c r="J2376" i="21"/>
  <c r="I2376" i="21"/>
  <c r="K2375" i="21"/>
  <c r="M2375" i="21"/>
  <c r="O2375" i="21"/>
  <c r="Q2375" i="21"/>
  <c r="D2379" i="21"/>
  <c r="E2378" i="21"/>
  <c r="F2378" i="21"/>
  <c r="L2377" i="21"/>
  <c r="I2377" i="21"/>
  <c r="J2377" i="21"/>
  <c r="H2378" i="21"/>
  <c r="N2377" i="21"/>
  <c r="P2377" i="21"/>
  <c r="Q2376" i="21"/>
  <c r="O2376" i="21"/>
  <c r="M2376" i="21"/>
  <c r="K2376" i="21"/>
  <c r="E2379" i="21"/>
  <c r="D2380" i="21"/>
  <c r="F2379" i="21"/>
  <c r="O2377" i="21"/>
  <c r="K2377" i="21"/>
  <c r="M2377" i="21"/>
  <c r="Q2377" i="21"/>
  <c r="I2378" i="21"/>
  <c r="L2378" i="21"/>
  <c r="J2378" i="21"/>
  <c r="H2379" i="21"/>
  <c r="N2378" i="21"/>
  <c r="P2378" i="21"/>
  <c r="E2380" i="21"/>
  <c r="D2381" i="21"/>
  <c r="F2380" i="21"/>
  <c r="Q2378" i="21"/>
  <c r="O2378" i="21"/>
  <c r="K2378" i="21"/>
  <c r="M2378" i="21"/>
  <c r="I2379" i="21"/>
  <c r="J2379" i="21"/>
  <c r="P2379" i="21"/>
  <c r="H2380" i="21"/>
  <c r="L2379" i="21"/>
  <c r="N2379" i="21"/>
  <c r="F2381" i="21"/>
  <c r="D2382" i="21"/>
  <c r="E2381" i="21"/>
  <c r="Q2379" i="21"/>
  <c r="K2379" i="21"/>
  <c r="O2379" i="21"/>
  <c r="M2379" i="21"/>
  <c r="L2380" i="21"/>
  <c r="J2380" i="21"/>
  <c r="P2380" i="21"/>
  <c r="I2380" i="21"/>
  <c r="N2380" i="21"/>
  <c r="H2381" i="21"/>
  <c r="E2382" i="21"/>
  <c r="F2382" i="21"/>
  <c r="D2383" i="21"/>
  <c r="M2380" i="21"/>
  <c r="Q2380" i="21"/>
  <c r="O2380" i="21"/>
  <c r="K2380" i="21"/>
  <c r="H2382" i="21"/>
  <c r="N2381" i="21"/>
  <c r="I2381" i="21"/>
  <c r="P2381" i="21"/>
  <c r="L2381" i="21"/>
  <c r="J2381" i="21"/>
  <c r="F2383" i="21"/>
  <c r="D2384" i="21"/>
  <c r="E2383" i="21"/>
  <c r="N2382" i="21"/>
  <c r="L2382" i="21"/>
  <c r="I2382" i="21"/>
  <c r="J2382" i="21"/>
  <c r="H2383" i="21"/>
  <c r="P2382" i="21"/>
  <c r="Q2381" i="21"/>
  <c r="M2381" i="21"/>
  <c r="K2381" i="21"/>
  <c r="O2381" i="21"/>
  <c r="D2385" i="21"/>
  <c r="F2384" i="21"/>
  <c r="E2384" i="21"/>
  <c r="K2382" i="21"/>
  <c r="M2382" i="21"/>
  <c r="O2382" i="21"/>
  <c r="Q2382" i="21"/>
  <c r="I2383" i="21"/>
  <c r="H2384" i="21"/>
  <c r="L2383" i="21"/>
  <c r="P2383" i="21"/>
  <c r="N2383" i="21"/>
  <c r="J2383" i="21"/>
  <c r="E2385" i="21"/>
  <c r="D2386" i="21"/>
  <c r="F2385" i="21"/>
  <c r="O2383" i="21"/>
  <c r="M2383" i="21"/>
  <c r="Q2383" i="21"/>
  <c r="K2383" i="21"/>
  <c r="P2384" i="21"/>
  <c r="N2384" i="21"/>
  <c r="I2384" i="21"/>
  <c r="H2385" i="21"/>
  <c r="L2384" i="21"/>
  <c r="J2384" i="21"/>
  <c r="F2386" i="21"/>
  <c r="E2386" i="21"/>
  <c r="D2387" i="21"/>
  <c r="K2384" i="21"/>
  <c r="O2384" i="21"/>
  <c r="Q2384" i="21"/>
  <c r="M2384" i="21"/>
  <c r="N2385" i="21"/>
  <c r="J2385" i="21"/>
  <c r="P2385" i="21"/>
  <c r="I2385" i="21"/>
  <c r="L2385" i="21"/>
  <c r="H2386" i="21"/>
  <c r="F2387" i="21"/>
  <c r="D2388" i="21"/>
  <c r="E2387" i="21"/>
  <c r="M2385" i="21"/>
  <c r="Q2385" i="21"/>
  <c r="K2385" i="21"/>
  <c r="O2385" i="21"/>
  <c r="I2386" i="21"/>
  <c r="P2386" i="21"/>
  <c r="H2387" i="21"/>
  <c r="L2386" i="21"/>
  <c r="N2386" i="21"/>
  <c r="J2386" i="21"/>
  <c r="E2388" i="21"/>
  <c r="F2388" i="21"/>
  <c r="D2389" i="21"/>
  <c r="M2386" i="21"/>
  <c r="K2386" i="21"/>
  <c r="O2386" i="21"/>
  <c r="Q2386" i="21"/>
  <c r="H2388" i="21"/>
  <c r="L2387" i="21"/>
  <c r="J2387" i="21"/>
  <c r="P2387" i="21"/>
  <c r="I2387" i="21"/>
  <c r="N2387" i="21"/>
  <c r="F2389" i="21"/>
  <c r="E2389" i="21"/>
  <c r="D2390" i="21"/>
  <c r="N2388" i="21"/>
  <c r="L2388" i="21"/>
  <c r="H2389" i="21"/>
  <c r="P2388" i="21"/>
  <c r="I2388" i="21"/>
  <c r="J2388" i="21"/>
  <c r="M2387" i="21"/>
  <c r="Q2387" i="21"/>
  <c r="K2387" i="21"/>
  <c r="O2387" i="21"/>
  <c r="E2390" i="21"/>
  <c r="D2391" i="21"/>
  <c r="F2390" i="21"/>
  <c r="L2389" i="21"/>
  <c r="I2389" i="21"/>
  <c r="N2389" i="21"/>
  <c r="P2389" i="21"/>
  <c r="H2390" i="21"/>
  <c r="J2389" i="21"/>
  <c r="M2388" i="21"/>
  <c r="K2388" i="21"/>
  <c r="Q2388" i="21"/>
  <c r="O2388" i="21"/>
  <c r="E2391" i="21"/>
  <c r="D2392" i="21"/>
  <c r="F2391" i="21"/>
  <c r="O2389" i="21"/>
  <c r="Q2389" i="21"/>
  <c r="M2389" i="21"/>
  <c r="K2389" i="21"/>
  <c r="N2390" i="21"/>
  <c r="P2390" i="21"/>
  <c r="H2391" i="21"/>
  <c r="L2390" i="21"/>
  <c r="I2390" i="21"/>
  <c r="J2390" i="21"/>
  <c r="E2392" i="21"/>
  <c r="D2393" i="21"/>
  <c r="F2392" i="21"/>
  <c r="I2391" i="21"/>
  <c r="J2391" i="21"/>
  <c r="N2391" i="21"/>
  <c r="P2391" i="21"/>
  <c r="L2391" i="21"/>
  <c r="H2392" i="21"/>
  <c r="O2390" i="21"/>
  <c r="K2390" i="21"/>
  <c r="Q2390" i="21"/>
  <c r="M2390" i="21"/>
  <c r="E2393" i="21"/>
  <c r="F2393" i="21"/>
  <c r="D2394" i="21"/>
  <c r="O2391" i="21"/>
  <c r="Q2391" i="21"/>
  <c r="K2391" i="21"/>
  <c r="M2391" i="21"/>
  <c r="P2392" i="21"/>
  <c r="J2392" i="21"/>
  <c r="I2392" i="21"/>
  <c r="N2392" i="21"/>
  <c r="L2392" i="21"/>
  <c r="H2393" i="21"/>
  <c r="F2394" i="21"/>
  <c r="D2395" i="21"/>
  <c r="E2394" i="21"/>
  <c r="K2392" i="21"/>
  <c r="M2392" i="21"/>
  <c r="O2392" i="21"/>
  <c r="Q2392" i="21"/>
  <c r="P2393" i="21"/>
  <c r="L2393" i="21"/>
  <c r="J2393" i="21"/>
  <c r="H2394" i="21"/>
  <c r="N2393" i="21"/>
  <c r="I2393" i="21"/>
  <c r="F2395" i="21"/>
  <c r="D2396" i="21"/>
  <c r="E2395" i="21"/>
  <c r="P2394" i="21"/>
  <c r="H2395" i="21"/>
  <c r="I2394" i="21"/>
  <c r="L2394" i="21"/>
  <c r="N2394" i="21"/>
  <c r="J2394" i="21"/>
  <c r="M2393" i="21"/>
  <c r="K2393" i="21"/>
  <c r="Q2393" i="21"/>
  <c r="O2393" i="21"/>
  <c r="F2396" i="21"/>
  <c r="E2396" i="21"/>
  <c r="D2397" i="21"/>
  <c r="I2395" i="21"/>
  <c r="H2396" i="21"/>
  <c r="N2395" i="21"/>
  <c r="J2395" i="21"/>
  <c r="P2395" i="21"/>
  <c r="L2395" i="21"/>
  <c r="M2394" i="21"/>
  <c r="Q2394" i="21"/>
  <c r="K2394" i="21"/>
  <c r="O2394" i="21"/>
  <c r="E2397" i="21"/>
  <c r="F2397" i="21"/>
  <c r="D2398" i="21"/>
  <c r="K2395" i="21"/>
  <c r="Q2395" i="21"/>
  <c r="M2395" i="21"/>
  <c r="O2395" i="21"/>
  <c r="J2396" i="21"/>
  <c r="I2396" i="21"/>
  <c r="P2396" i="21"/>
  <c r="N2396" i="21"/>
  <c r="L2396" i="21"/>
  <c r="H2397" i="21"/>
  <c r="F2398" i="21"/>
  <c r="D2399" i="21"/>
  <c r="E2398" i="21"/>
  <c r="M2396" i="21"/>
  <c r="K2396" i="21"/>
  <c r="Q2396" i="21"/>
  <c r="O2396" i="21"/>
  <c r="H2398" i="21"/>
  <c r="P2397" i="21"/>
  <c r="J2397" i="21"/>
  <c r="N2397" i="21"/>
  <c r="I2397" i="21"/>
  <c r="L2397" i="21"/>
  <c r="E2399" i="21"/>
  <c r="F2399" i="21"/>
  <c r="D2400" i="21"/>
  <c r="P2398" i="21"/>
  <c r="N2398" i="21"/>
  <c r="J2398" i="21"/>
  <c r="H2399" i="21"/>
  <c r="I2398" i="21"/>
  <c r="L2398" i="21"/>
  <c r="M2397" i="21"/>
  <c r="Q2397" i="21"/>
  <c r="K2397" i="21"/>
  <c r="O2397" i="21"/>
  <c r="E2400" i="21"/>
  <c r="F2400" i="21"/>
  <c r="D2401" i="21"/>
  <c r="I2399" i="21"/>
  <c r="J2399" i="21"/>
  <c r="H2400" i="21"/>
  <c r="L2399" i="21"/>
  <c r="P2399" i="21"/>
  <c r="N2399" i="21"/>
  <c r="Q2398" i="21"/>
  <c r="K2398" i="21"/>
  <c r="M2398" i="21"/>
  <c r="O2398" i="21"/>
  <c r="E2401" i="21"/>
  <c r="F2401" i="21"/>
  <c r="D2402" i="21"/>
  <c r="M2399" i="21"/>
  <c r="O2399" i="21"/>
  <c r="Q2399" i="21"/>
  <c r="K2399" i="21"/>
  <c r="L2400" i="21"/>
  <c r="J2400" i="21"/>
  <c r="H2401" i="21"/>
  <c r="I2400" i="21"/>
  <c r="P2400" i="21"/>
  <c r="N2400" i="21"/>
  <c r="E2402" i="21"/>
  <c r="D2403" i="21"/>
  <c r="F2402" i="21"/>
  <c r="N2401" i="21"/>
  <c r="L2401" i="21"/>
  <c r="J2401" i="21"/>
  <c r="P2401" i="21"/>
  <c r="H2402" i="21"/>
  <c r="I2401" i="21"/>
  <c r="M2400" i="21"/>
  <c r="K2400" i="21"/>
  <c r="O2400" i="21"/>
  <c r="Q2400" i="21"/>
  <c r="F2403" i="21"/>
  <c r="E2403" i="21"/>
  <c r="D2404" i="21"/>
  <c r="N2402" i="21"/>
  <c r="L2402" i="21"/>
  <c r="P2402" i="21"/>
  <c r="J2402" i="21"/>
  <c r="I2402" i="21"/>
  <c r="H2403" i="21"/>
  <c r="O2401" i="21"/>
  <c r="K2401" i="21"/>
  <c r="Q2401" i="21"/>
  <c r="M2401" i="21"/>
  <c r="D2405" i="21"/>
  <c r="F2404" i="21"/>
  <c r="E2404" i="21"/>
  <c r="M2402" i="21"/>
  <c r="K2402" i="21"/>
  <c r="Q2402" i="21"/>
  <c r="O2402" i="21"/>
  <c r="N2403" i="21"/>
  <c r="L2403" i="21"/>
  <c r="I2403" i="21"/>
  <c r="J2403" i="21"/>
  <c r="H2404" i="21"/>
  <c r="P2403" i="21"/>
  <c r="F2405" i="21"/>
  <c r="D2406" i="21"/>
  <c r="E2405" i="21"/>
  <c r="O2403" i="21"/>
  <c r="K2403" i="21"/>
  <c r="M2403" i="21"/>
  <c r="Q2403" i="21"/>
  <c r="J2404" i="21"/>
  <c r="L2404" i="21"/>
  <c r="P2404" i="21"/>
  <c r="H2405" i="21"/>
  <c r="I2404" i="21"/>
  <c r="N2404" i="21"/>
  <c r="D2407" i="21"/>
  <c r="E2406" i="21"/>
  <c r="F2406" i="21"/>
  <c r="H2406" i="21"/>
  <c r="N2405" i="21"/>
  <c r="J2405" i="21"/>
  <c r="L2405" i="21"/>
  <c r="P2405" i="21"/>
  <c r="I2405" i="21"/>
  <c r="M2404" i="21"/>
  <c r="Q2404" i="21"/>
  <c r="O2404" i="21"/>
  <c r="K2404" i="21"/>
  <c r="D2408" i="21"/>
  <c r="F2407" i="21"/>
  <c r="E2407" i="21"/>
  <c r="L2406" i="21"/>
  <c r="N2406" i="21"/>
  <c r="H2407" i="21"/>
  <c r="J2406" i="21"/>
  <c r="I2406" i="21"/>
  <c r="P2406" i="21"/>
  <c r="O2405" i="21"/>
  <c r="M2405" i="21"/>
  <c r="K2405" i="21"/>
  <c r="Q2405" i="21"/>
  <c r="D2409" i="21"/>
  <c r="E2408" i="21"/>
  <c r="F2408" i="21"/>
  <c r="P2407" i="21"/>
  <c r="H2408" i="21"/>
  <c r="N2407" i="21"/>
  <c r="I2407" i="21"/>
  <c r="L2407" i="21"/>
  <c r="J2407" i="21"/>
  <c r="Q2406" i="21"/>
  <c r="O2406" i="21"/>
  <c r="M2406" i="21"/>
  <c r="K2406" i="21"/>
  <c r="E2409" i="21"/>
  <c r="F2409" i="21"/>
  <c r="D2410" i="21"/>
  <c r="N2408" i="21"/>
  <c r="L2408" i="21"/>
  <c r="I2408" i="21"/>
  <c r="H2409" i="21"/>
  <c r="J2408" i="21"/>
  <c r="P2408" i="21"/>
  <c r="O2407" i="21"/>
  <c r="Q2407" i="21"/>
  <c r="M2407" i="21"/>
  <c r="K2407" i="21"/>
  <c r="E2410" i="21"/>
  <c r="D2411" i="21"/>
  <c r="F2410" i="21"/>
  <c r="M2408" i="21"/>
  <c r="O2408" i="21"/>
  <c r="K2408" i="21"/>
  <c r="Q2408" i="21"/>
  <c r="P2409" i="21"/>
  <c r="H2410" i="21"/>
  <c r="L2409" i="21"/>
  <c r="N2409" i="21"/>
  <c r="I2409" i="21"/>
  <c r="J2409" i="21"/>
  <c r="F2411" i="21"/>
  <c r="E2411" i="21"/>
  <c r="D2412" i="21"/>
  <c r="H2411" i="21"/>
  <c r="I2410" i="21"/>
  <c r="N2410" i="21"/>
  <c r="L2410" i="21"/>
  <c r="P2410" i="21"/>
  <c r="J2410" i="21"/>
  <c r="K2409" i="21"/>
  <c r="O2409" i="21"/>
  <c r="M2409" i="21"/>
  <c r="Q2409" i="21"/>
  <c r="D2413" i="21"/>
  <c r="F2412" i="21"/>
  <c r="E2412" i="21"/>
  <c r="J2411" i="21"/>
  <c r="L2411" i="21"/>
  <c r="N2411" i="21"/>
  <c r="H2412" i="21"/>
  <c r="I2411" i="21"/>
  <c r="P2411" i="21"/>
  <c r="O2410" i="21"/>
  <c r="K2410" i="21"/>
  <c r="Q2410" i="21"/>
  <c r="M2410" i="21"/>
  <c r="F2413" i="21"/>
  <c r="E2413" i="21"/>
  <c r="D2414" i="21"/>
  <c r="J2412" i="21"/>
  <c r="H2413" i="21"/>
  <c r="P2412" i="21"/>
  <c r="L2412" i="21"/>
  <c r="I2412" i="21"/>
  <c r="N2412" i="21"/>
  <c r="O2411" i="21"/>
  <c r="K2411" i="21"/>
  <c r="M2411" i="21"/>
  <c r="Q2411" i="21"/>
  <c r="E2414" i="21"/>
  <c r="D2415" i="21"/>
  <c r="F2414" i="21"/>
  <c r="I2413" i="21"/>
  <c r="N2413" i="21"/>
  <c r="J2413" i="21"/>
  <c r="L2413" i="21"/>
  <c r="P2413" i="21"/>
  <c r="H2414" i="21"/>
  <c r="Q2412" i="21"/>
  <c r="M2412" i="21"/>
  <c r="O2412" i="21"/>
  <c r="K2412" i="21"/>
  <c r="F2415" i="21"/>
  <c r="E2415" i="21"/>
  <c r="D2416" i="21"/>
  <c r="M2413" i="21"/>
  <c r="K2413" i="21"/>
  <c r="Q2413" i="21"/>
  <c r="O2413" i="21"/>
  <c r="J2414" i="21"/>
  <c r="H2415" i="21"/>
  <c r="N2414" i="21"/>
  <c r="L2414" i="21"/>
  <c r="I2414" i="21"/>
  <c r="P2414" i="21"/>
  <c r="E2416" i="21"/>
  <c r="F2416" i="21"/>
  <c r="D2417" i="21"/>
  <c r="H2416" i="21"/>
  <c r="I2415" i="21"/>
  <c r="P2415" i="21"/>
  <c r="N2415" i="21"/>
  <c r="J2415" i="21"/>
  <c r="L2415" i="21"/>
  <c r="M2414" i="21"/>
  <c r="Q2414" i="21"/>
  <c r="O2414" i="21"/>
  <c r="K2414" i="21"/>
  <c r="E2417" i="21"/>
  <c r="F2417" i="21"/>
  <c r="D2418" i="21"/>
  <c r="I2416" i="21"/>
  <c r="P2416" i="21"/>
  <c r="H2417" i="21"/>
  <c r="N2416" i="21"/>
  <c r="J2416" i="21"/>
  <c r="L2416" i="21"/>
  <c r="O2415" i="21"/>
  <c r="M2415" i="21"/>
  <c r="Q2415" i="21"/>
  <c r="K2415" i="21"/>
  <c r="E2418" i="21"/>
  <c r="D2419" i="21"/>
  <c r="F2418" i="21"/>
  <c r="M2416" i="21"/>
  <c r="K2416" i="21"/>
  <c r="O2416" i="21"/>
  <c r="Q2416" i="21"/>
  <c r="H2418" i="21"/>
  <c r="L2417" i="21"/>
  <c r="N2417" i="21"/>
  <c r="J2417" i="21"/>
  <c r="P2417" i="21"/>
  <c r="I2417" i="21"/>
  <c r="F2419" i="21"/>
  <c r="D2420" i="21"/>
  <c r="E2419" i="21"/>
  <c r="I2418" i="21"/>
  <c r="J2418" i="21"/>
  <c r="L2418" i="21"/>
  <c r="P2418" i="21"/>
  <c r="N2418" i="21"/>
  <c r="H2419" i="21"/>
  <c r="Q2417" i="21"/>
  <c r="K2417" i="21"/>
  <c r="M2417" i="21"/>
  <c r="O2417" i="21"/>
  <c r="E2420" i="21"/>
  <c r="F2420" i="21"/>
  <c r="D2421" i="21"/>
  <c r="K2418" i="21"/>
  <c r="M2418" i="21"/>
  <c r="O2418" i="21"/>
  <c r="Q2418" i="21"/>
  <c r="J2419" i="21"/>
  <c r="L2419" i="21"/>
  <c r="I2419" i="21"/>
  <c r="N2419" i="21"/>
  <c r="P2419" i="21"/>
  <c r="H2420" i="21"/>
  <c r="F2421" i="21"/>
  <c r="E2421" i="21"/>
  <c r="D2422" i="21"/>
  <c r="K2419" i="21"/>
  <c r="M2419" i="21"/>
  <c r="O2419" i="21"/>
  <c r="Q2419" i="21"/>
  <c r="N2420" i="21"/>
  <c r="I2420" i="21"/>
  <c r="H2421" i="21"/>
  <c r="P2420" i="21"/>
  <c r="L2420" i="21"/>
  <c r="J2420" i="21"/>
  <c r="F2422" i="21"/>
  <c r="D2423" i="21"/>
  <c r="E2422" i="21"/>
  <c r="M2420" i="21"/>
  <c r="O2420" i="21"/>
  <c r="K2420" i="21"/>
  <c r="Q2420" i="21"/>
  <c r="I2421" i="21"/>
  <c r="H2422" i="21"/>
  <c r="J2421" i="21"/>
  <c r="P2421" i="21"/>
  <c r="L2421" i="21"/>
  <c r="N2421" i="21"/>
  <c r="E2423" i="21"/>
  <c r="F2423" i="21"/>
  <c r="D2424" i="21"/>
  <c r="O2421" i="21"/>
  <c r="K2421" i="21"/>
  <c r="Q2421" i="21"/>
  <c r="M2421" i="21"/>
  <c r="H2423" i="21"/>
  <c r="I2422" i="21"/>
  <c r="L2422" i="21"/>
  <c r="P2422" i="21"/>
  <c r="J2422" i="21"/>
  <c r="N2422" i="21"/>
  <c r="F2424" i="21"/>
  <c r="D2425" i="21"/>
  <c r="E2424" i="21"/>
  <c r="J2423" i="21"/>
  <c r="N2423" i="21"/>
  <c r="I2423" i="21"/>
  <c r="P2423" i="21"/>
  <c r="L2423" i="21"/>
  <c r="H2424" i="21"/>
  <c r="Q2422" i="21"/>
  <c r="M2422" i="21"/>
  <c r="O2422" i="21"/>
  <c r="K2422" i="21"/>
  <c r="D2426" i="21"/>
  <c r="E2425" i="21"/>
  <c r="F2425" i="21"/>
  <c r="K2423" i="21"/>
  <c r="M2423" i="21"/>
  <c r="Q2423" i="21"/>
  <c r="O2423" i="21"/>
  <c r="I2424" i="21"/>
  <c r="L2424" i="21"/>
  <c r="H2425" i="21"/>
  <c r="N2424" i="21"/>
  <c r="J2424" i="21"/>
  <c r="P2424" i="21"/>
  <c r="D2427" i="21"/>
  <c r="E2426" i="21"/>
  <c r="F2426" i="21"/>
  <c r="O2424" i="21"/>
  <c r="M2424" i="21"/>
  <c r="K2424" i="21"/>
  <c r="Q2424" i="21"/>
  <c r="I2425" i="21"/>
  <c r="H2426" i="21"/>
  <c r="L2425" i="21"/>
  <c r="P2425" i="21"/>
  <c r="N2425" i="21"/>
  <c r="J2425" i="21"/>
  <c r="E2427" i="21"/>
  <c r="F2427" i="21"/>
  <c r="D2428" i="21"/>
  <c r="M2425" i="21"/>
  <c r="K2425" i="21"/>
  <c r="O2425" i="21"/>
  <c r="Q2425" i="21"/>
  <c r="H2427" i="21"/>
  <c r="J2426" i="21"/>
  <c r="N2426" i="21"/>
  <c r="L2426" i="21"/>
  <c r="P2426" i="21"/>
  <c r="I2426" i="21"/>
  <c r="F2428" i="21"/>
  <c r="E2428" i="21"/>
  <c r="D2429" i="21"/>
  <c r="J2427" i="21"/>
  <c r="P2427" i="21"/>
  <c r="N2427" i="21"/>
  <c r="I2427" i="21"/>
  <c r="L2427" i="21"/>
  <c r="H2428" i="21"/>
  <c r="M2426" i="21"/>
  <c r="K2426" i="21"/>
  <c r="Q2426" i="21"/>
  <c r="O2426" i="21"/>
  <c r="E2429" i="21"/>
  <c r="D2430" i="21"/>
  <c r="F2429" i="21"/>
  <c r="Q2427" i="21"/>
  <c r="O2427" i="21"/>
  <c r="M2427" i="21"/>
  <c r="K2427" i="21"/>
  <c r="H2429" i="21"/>
  <c r="P2428" i="21"/>
  <c r="J2428" i="21"/>
  <c r="I2428" i="21"/>
  <c r="L2428" i="21"/>
  <c r="N2428" i="21"/>
  <c r="D2431" i="21"/>
  <c r="F2430" i="21"/>
  <c r="E2430" i="21"/>
  <c r="P2429" i="21"/>
  <c r="J2429" i="21"/>
  <c r="I2429" i="21"/>
  <c r="N2429" i="21"/>
  <c r="L2429" i="21"/>
  <c r="H2430" i="21"/>
  <c r="Q2428" i="21"/>
  <c r="K2428" i="21"/>
  <c r="O2428" i="21"/>
  <c r="M2428" i="21"/>
  <c r="F2431" i="21"/>
  <c r="D2432" i="21"/>
  <c r="E2431" i="21"/>
  <c r="Q2429" i="21"/>
  <c r="M2429" i="21"/>
  <c r="K2429" i="21"/>
  <c r="O2429" i="21"/>
  <c r="H2431" i="21"/>
  <c r="L2430" i="21"/>
  <c r="I2430" i="21"/>
  <c r="P2430" i="21"/>
  <c r="J2430" i="21"/>
  <c r="N2430" i="21"/>
  <c r="F2432" i="21"/>
  <c r="E2432" i="21"/>
  <c r="D2433" i="21"/>
  <c r="J2431" i="21"/>
  <c r="N2431" i="21"/>
  <c r="H2432" i="21"/>
  <c r="L2431" i="21"/>
  <c r="P2431" i="21"/>
  <c r="I2431" i="21"/>
  <c r="Q2430" i="21"/>
  <c r="O2430" i="21"/>
  <c r="K2430" i="21"/>
  <c r="M2430" i="21"/>
  <c r="F2433" i="21"/>
  <c r="E2433" i="21"/>
  <c r="D2434" i="21"/>
  <c r="I2432" i="21"/>
  <c r="J2432" i="21"/>
  <c r="P2432" i="21"/>
  <c r="L2432" i="21"/>
  <c r="N2432" i="21"/>
  <c r="H2433" i="21"/>
  <c r="Q2431" i="21"/>
  <c r="O2431" i="21"/>
  <c r="M2431" i="21"/>
  <c r="K2431" i="21"/>
  <c r="E2434" i="21"/>
  <c r="F2434" i="21"/>
  <c r="D2435" i="21"/>
  <c r="M2432" i="21"/>
  <c r="K2432" i="21"/>
  <c r="Q2432" i="21"/>
  <c r="O2432" i="21"/>
  <c r="J2433" i="21"/>
  <c r="P2433" i="21"/>
  <c r="H2434" i="21"/>
  <c r="L2433" i="21"/>
  <c r="I2433" i="21"/>
  <c r="N2433" i="21"/>
  <c r="F2435" i="21"/>
  <c r="D2436" i="21"/>
  <c r="E2435" i="21"/>
  <c r="N2434" i="21"/>
  <c r="P2434" i="21"/>
  <c r="J2434" i="21"/>
  <c r="I2434" i="21"/>
  <c r="L2434" i="21"/>
  <c r="H2435" i="21"/>
  <c r="Q2433" i="21"/>
  <c r="K2433" i="21"/>
  <c r="O2433" i="21"/>
  <c r="M2433" i="21"/>
  <c r="E2436" i="21"/>
  <c r="D2437" i="21"/>
  <c r="F2436" i="21"/>
  <c r="O2434" i="21"/>
  <c r="M2434" i="21"/>
  <c r="K2434" i="21"/>
  <c r="Q2434" i="21"/>
  <c r="J2435" i="21"/>
  <c r="I2435" i="21"/>
  <c r="H2436" i="21"/>
  <c r="P2435" i="21"/>
  <c r="L2435" i="21"/>
  <c r="N2435" i="21"/>
  <c r="E2437" i="21"/>
  <c r="F2437" i="21"/>
  <c r="D2438" i="21"/>
  <c r="K2435" i="21"/>
  <c r="O2435" i="21"/>
  <c r="Q2435" i="21"/>
  <c r="M2435" i="21"/>
  <c r="N2436" i="21"/>
  <c r="L2436" i="21"/>
  <c r="P2436" i="21"/>
  <c r="J2436" i="21"/>
  <c r="H2437" i="21"/>
  <c r="I2436" i="21"/>
  <c r="F2438" i="21"/>
  <c r="E2438" i="21"/>
  <c r="D2439" i="21"/>
  <c r="J2437" i="21"/>
  <c r="P2437" i="21"/>
  <c r="N2437" i="21"/>
  <c r="H2438" i="21"/>
  <c r="L2437" i="21"/>
  <c r="I2437" i="21"/>
  <c r="M2436" i="21"/>
  <c r="Q2436" i="21"/>
  <c r="K2436" i="21"/>
  <c r="O2436" i="21"/>
  <c r="D2440" i="21"/>
  <c r="F2439" i="21"/>
  <c r="E2439" i="21"/>
  <c r="J2438" i="21"/>
  <c r="H2439" i="21"/>
  <c r="P2438" i="21"/>
  <c r="L2438" i="21"/>
  <c r="N2438" i="21"/>
  <c r="I2438" i="21"/>
  <c r="O2437" i="21"/>
  <c r="K2437" i="21"/>
  <c r="Q2437" i="21"/>
  <c r="M2437" i="21"/>
  <c r="D2441" i="21"/>
  <c r="F2440" i="21"/>
  <c r="E2440" i="21"/>
  <c r="P2439" i="21"/>
  <c r="I2439" i="21"/>
  <c r="J2439" i="21"/>
  <c r="L2439" i="21"/>
  <c r="N2439" i="21"/>
  <c r="H2440" i="21"/>
  <c r="O2438" i="21"/>
  <c r="Q2438" i="21"/>
  <c r="M2438" i="21"/>
  <c r="K2438" i="21"/>
  <c r="D2442" i="21"/>
  <c r="E2441" i="21"/>
  <c r="F2441" i="21"/>
  <c r="O2439" i="21"/>
  <c r="K2439" i="21"/>
  <c r="Q2439" i="21"/>
  <c r="M2439" i="21"/>
  <c r="L2440" i="21"/>
  <c r="N2440" i="21"/>
  <c r="I2440" i="21"/>
  <c r="P2440" i="21"/>
  <c r="J2440" i="21"/>
  <c r="H2441" i="21"/>
  <c r="D2443" i="21"/>
  <c r="F2442" i="21"/>
  <c r="E2442" i="21"/>
  <c r="M2440" i="21"/>
  <c r="K2440" i="21"/>
  <c r="Q2440" i="21"/>
  <c r="O2440" i="21"/>
  <c r="P2441" i="21"/>
  <c r="N2441" i="21"/>
  <c r="H2442" i="21"/>
  <c r="L2441" i="21"/>
  <c r="J2441" i="21"/>
  <c r="I2441" i="21"/>
  <c r="D2444" i="21"/>
  <c r="E2443" i="21"/>
  <c r="F2443" i="21"/>
  <c r="J2442" i="21"/>
  <c r="I2442" i="21"/>
  <c r="H2443" i="21"/>
  <c r="N2442" i="21"/>
  <c r="L2442" i="21"/>
  <c r="P2442" i="21"/>
  <c r="M2441" i="21"/>
  <c r="O2441" i="21"/>
  <c r="K2441" i="21"/>
  <c r="Q2441" i="21"/>
  <c r="D2445" i="21"/>
  <c r="F2444" i="21"/>
  <c r="E2444" i="21"/>
  <c r="O2442" i="21"/>
  <c r="Q2442" i="21"/>
  <c r="K2442" i="21"/>
  <c r="M2442" i="21"/>
  <c r="P2443" i="21"/>
  <c r="J2443" i="21"/>
  <c r="L2443" i="21"/>
  <c r="I2443" i="21"/>
  <c r="H2444" i="21"/>
  <c r="N2443" i="21"/>
  <c r="E2445" i="21"/>
  <c r="F2445" i="21"/>
  <c r="D2446" i="21"/>
  <c r="O2443" i="21"/>
  <c r="M2443" i="21"/>
  <c r="Q2443" i="21"/>
  <c r="K2443" i="21"/>
  <c r="N2444" i="21"/>
  <c r="H2445" i="21"/>
  <c r="J2444" i="21"/>
  <c r="P2444" i="21"/>
  <c r="L2444" i="21"/>
  <c r="I2444" i="21"/>
  <c r="E2446" i="21"/>
  <c r="F2446" i="21"/>
  <c r="D2447" i="21"/>
  <c r="I2445" i="21"/>
  <c r="H2446" i="21"/>
  <c r="P2445" i="21"/>
  <c r="L2445" i="21"/>
  <c r="N2445" i="21"/>
  <c r="J2445" i="21"/>
  <c r="O2444" i="21"/>
  <c r="K2444" i="21"/>
  <c r="M2444" i="21"/>
  <c r="Q2444" i="21"/>
  <c r="E2447" i="21"/>
  <c r="F2447" i="21"/>
  <c r="D2448" i="21"/>
  <c r="Q2445" i="21"/>
  <c r="M2445" i="21"/>
  <c r="K2445" i="21"/>
  <c r="O2445" i="21"/>
  <c r="P2446" i="21"/>
  <c r="J2446" i="21"/>
  <c r="N2446" i="21"/>
  <c r="I2446" i="21"/>
  <c r="H2447" i="21"/>
  <c r="L2446" i="21"/>
  <c r="F2448" i="21"/>
  <c r="E2448" i="21"/>
  <c r="D2449" i="21"/>
  <c r="K2446" i="21"/>
  <c r="M2446" i="21"/>
  <c r="O2446" i="21"/>
  <c r="Q2446" i="21"/>
  <c r="P2447" i="21"/>
  <c r="N2447" i="21"/>
  <c r="J2447" i="21"/>
  <c r="I2447" i="21"/>
  <c r="H2448" i="21"/>
  <c r="L2447" i="21"/>
  <c r="F2449" i="21"/>
  <c r="D2450" i="21"/>
  <c r="E2449" i="21"/>
  <c r="K2447" i="21"/>
  <c r="Q2447" i="21"/>
  <c r="O2447" i="21"/>
  <c r="M2447" i="21"/>
  <c r="P2448" i="21"/>
  <c r="H2449" i="21"/>
  <c r="L2448" i="21"/>
  <c r="I2448" i="21"/>
  <c r="N2448" i="21"/>
  <c r="J2448" i="21"/>
  <c r="D2451" i="21"/>
  <c r="E2450" i="21"/>
  <c r="F2450" i="21"/>
  <c r="P2449" i="21"/>
  <c r="H2450" i="21"/>
  <c r="I2449" i="21"/>
  <c r="N2449" i="21"/>
  <c r="J2449" i="21"/>
  <c r="L2449" i="21"/>
  <c r="O2448" i="21"/>
  <c r="Q2448" i="21"/>
  <c r="M2448" i="21"/>
  <c r="K2448" i="21"/>
  <c r="E2451" i="21"/>
  <c r="F2451" i="21"/>
  <c r="D2452" i="21"/>
  <c r="N2450" i="21"/>
  <c r="H2451" i="21"/>
  <c r="J2450" i="21"/>
  <c r="P2450" i="21"/>
  <c r="I2450" i="21"/>
  <c r="L2450" i="21"/>
  <c r="M2449" i="21"/>
  <c r="O2449" i="21"/>
  <c r="K2449" i="21"/>
  <c r="Q2449" i="21"/>
  <c r="E2452" i="21"/>
  <c r="F2452" i="21"/>
  <c r="D2453" i="21"/>
  <c r="H2452" i="21"/>
  <c r="I2451" i="21"/>
  <c r="J2451" i="21"/>
  <c r="N2451" i="21"/>
  <c r="L2451" i="21"/>
  <c r="P2451" i="21"/>
  <c r="M2450" i="21"/>
  <c r="K2450" i="21"/>
  <c r="O2450" i="21"/>
  <c r="Q2450" i="21"/>
  <c r="E2453" i="21"/>
  <c r="F2453" i="21"/>
  <c r="D2454" i="21"/>
  <c r="N2452" i="21"/>
  <c r="J2452" i="21"/>
  <c r="L2452" i="21"/>
  <c r="P2452" i="21"/>
  <c r="I2452" i="21"/>
  <c r="H2453" i="21"/>
  <c r="Q2451" i="21"/>
  <c r="K2451" i="21"/>
  <c r="M2451" i="21"/>
  <c r="O2451" i="21"/>
  <c r="E2454" i="21"/>
  <c r="F2454" i="21"/>
  <c r="D2455" i="21"/>
  <c r="O2452" i="21"/>
  <c r="K2452" i="21"/>
  <c r="M2452" i="21"/>
  <c r="Q2452" i="21"/>
  <c r="P2453" i="21"/>
  <c r="H2454" i="21"/>
  <c r="I2453" i="21"/>
  <c r="J2453" i="21"/>
  <c r="L2453" i="21"/>
  <c r="N2453" i="21"/>
  <c r="F2455" i="21"/>
  <c r="E2455" i="21"/>
  <c r="D2456" i="21"/>
  <c r="H2455" i="21"/>
  <c r="L2454" i="21"/>
  <c r="J2454" i="21"/>
  <c r="N2454" i="21"/>
  <c r="P2454" i="21"/>
  <c r="I2454" i="21"/>
  <c r="M2453" i="21"/>
  <c r="K2453" i="21"/>
  <c r="Q2453" i="21"/>
  <c r="O2453" i="21"/>
  <c r="D2457" i="21"/>
  <c r="F2456" i="21"/>
  <c r="E2456" i="21"/>
  <c r="H2456" i="21"/>
  <c r="J2455" i="21"/>
  <c r="N2455" i="21"/>
  <c r="P2455" i="21"/>
  <c r="I2455" i="21"/>
  <c r="L2455" i="21"/>
  <c r="Q2454" i="21"/>
  <c r="K2454" i="21"/>
  <c r="O2454" i="21"/>
  <c r="M2454" i="21"/>
  <c r="E2457" i="21"/>
  <c r="F2457" i="21"/>
  <c r="D2458" i="21"/>
  <c r="H2457" i="21"/>
  <c r="J2456" i="21"/>
  <c r="L2456" i="21"/>
  <c r="I2456" i="21"/>
  <c r="N2456" i="21"/>
  <c r="P2456" i="21"/>
  <c r="M2455" i="21"/>
  <c r="Q2455" i="21"/>
  <c r="K2455" i="21"/>
  <c r="O2455" i="21"/>
  <c r="E2458" i="21"/>
  <c r="D2459" i="21"/>
  <c r="F2458" i="21"/>
  <c r="L2457" i="21"/>
  <c r="P2457" i="21"/>
  <c r="J2457" i="21"/>
  <c r="I2457" i="21"/>
  <c r="N2457" i="21"/>
  <c r="H2458" i="21"/>
  <c r="O2456" i="21"/>
  <c r="K2456" i="21"/>
  <c r="Q2456" i="21"/>
  <c r="M2456" i="21"/>
  <c r="E2459" i="21"/>
  <c r="D2460" i="21"/>
  <c r="F2459" i="21"/>
  <c r="O2457" i="21"/>
  <c r="K2457" i="21"/>
  <c r="Q2457" i="21"/>
  <c r="M2457" i="21"/>
  <c r="I2458" i="21"/>
  <c r="P2458" i="21"/>
  <c r="L2458" i="21"/>
  <c r="H2459" i="21"/>
  <c r="N2458" i="21"/>
  <c r="J2458" i="21"/>
  <c r="E2460" i="21"/>
  <c r="F2460" i="21"/>
  <c r="D2461" i="21"/>
  <c r="O2458" i="21"/>
  <c r="K2458" i="21"/>
  <c r="Q2458" i="21"/>
  <c r="M2458" i="21"/>
  <c r="N2459" i="21"/>
  <c r="H2460" i="21"/>
  <c r="I2459" i="21"/>
  <c r="L2459" i="21"/>
  <c r="P2459" i="21"/>
  <c r="J2459" i="21"/>
  <c r="D2462" i="21"/>
  <c r="F2461" i="21"/>
  <c r="E2461" i="21"/>
  <c r="P2460" i="21"/>
  <c r="I2460" i="21"/>
  <c r="N2460" i="21"/>
  <c r="J2460" i="21"/>
  <c r="L2460" i="21"/>
  <c r="H2461" i="21"/>
  <c r="M2459" i="21"/>
  <c r="K2459" i="21"/>
  <c r="Q2459" i="21"/>
  <c r="O2459" i="21"/>
  <c r="E2462" i="21"/>
  <c r="D2463" i="21"/>
  <c r="F2462" i="21"/>
  <c r="Q2460" i="21"/>
  <c r="O2460" i="21"/>
  <c r="K2460" i="21"/>
  <c r="M2460" i="21"/>
  <c r="P2461" i="21"/>
  <c r="N2461" i="21"/>
  <c r="L2461" i="21"/>
  <c r="I2461" i="21"/>
  <c r="J2461" i="21"/>
  <c r="H2462" i="21"/>
  <c r="E2463" i="21"/>
  <c r="F2463" i="21"/>
  <c r="D2464" i="21"/>
  <c r="O2461" i="21"/>
  <c r="Q2461" i="21"/>
  <c r="M2461" i="21"/>
  <c r="K2461" i="21"/>
  <c r="H2463" i="21"/>
  <c r="L2462" i="21"/>
  <c r="I2462" i="21"/>
  <c r="P2462" i="21"/>
  <c r="J2462" i="21"/>
  <c r="N2462" i="21"/>
  <c r="D2465" i="21"/>
  <c r="F2464" i="21"/>
  <c r="E2464" i="21"/>
  <c r="L2463" i="21"/>
  <c r="H2464" i="21"/>
  <c r="I2463" i="21"/>
  <c r="P2463" i="21"/>
  <c r="J2463" i="21"/>
  <c r="N2463" i="21"/>
  <c r="O2462" i="21"/>
  <c r="K2462" i="21"/>
  <c r="Q2462" i="21"/>
  <c r="M2462" i="21"/>
  <c r="E2465" i="21"/>
  <c r="F2465" i="21"/>
  <c r="D2466" i="21"/>
  <c r="I2464" i="21"/>
  <c r="N2464" i="21"/>
  <c r="L2464" i="21"/>
  <c r="J2464" i="21"/>
  <c r="H2465" i="21"/>
  <c r="P2464" i="21"/>
  <c r="O2463" i="21"/>
  <c r="K2463" i="21"/>
  <c r="Q2463" i="21"/>
  <c r="M2463" i="21"/>
  <c r="E2466" i="21"/>
  <c r="D2467" i="21"/>
  <c r="F2466" i="21"/>
  <c r="K2464" i="21"/>
  <c r="O2464" i="21"/>
  <c r="M2464" i="21"/>
  <c r="Q2464" i="21"/>
  <c r="L2465" i="21"/>
  <c r="P2465" i="21"/>
  <c r="N2465" i="21"/>
  <c r="J2465" i="21"/>
  <c r="I2465" i="21"/>
  <c r="H2466" i="21"/>
  <c r="E2467" i="21"/>
  <c r="F2467" i="21"/>
  <c r="D2468" i="21"/>
  <c r="O2465" i="21"/>
  <c r="Q2465" i="21"/>
  <c r="K2465" i="21"/>
  <c r="M2465" i="21"/>
  <c r="I2466" i="21"/>
  <c r="P2466" i="21"/>
  <c r="J2466" i="21"/>
  <c r="N2466" i="21"/>
  <c r="L2466" i="21"/>
  <c r="H2467" i="21"/>
  <c r="D2469" i="21"/>
  <c r="F2468" i="21"/>
  <c r="E2468" i="21"/>
  <c r="K2466" i="21"/>
  <c r="O2466" i="21"/>
  <c r="Q2466" i="21"/>
  <c r="M2466" i="21"/>
  <c r="N2467" i="21"/>
  <c r="L2467" i="21"/>
  <c r="I2467" i="21"/>
  <c r="P2467" i="21"/>
  <c r="H2468" i="21"/>
  <c r="J2467" i="21"/>
  <c r="F2469" i="21"/>
  <c r="D2470" i="21"/>
  <c r="E2469" i="21"/>
  <c r="O2467" i="21"/>
  <c r="Q2467" i="21"/>
  <c r="K2467" i="21"/>
  <c r="M2467" i="21"/>
  <c r="P2468" i="21"/>
  <c r="L2468" i="21"/>
  <c r="N2468" i="21"/>
  <c r="H2469" i="21"/>
  <c r="I2468" i="21"/>
  <c r="J2468" i="21"/>
  <c r="F2470" i="21"/>
  <c r="D2471" i="21"/>
  <c r="E2470" i="21"/>
  <c r="J2469" i="21"/>
  <c r="I2469" i="21"/>
  <c r="N2469" i="21"/>
  <c r="L2469" i="21"/>
  <c r="P2469" i="21"/>
  <c r="H2470" i="21"/>
  <c r="Q2468" i="21"/>
  <c r="O2468" i="21"/>
  <c r="M2468" i="21"/>
  <c r="K2468" i="21"/>
  <c r="D2472" i="21"/>
  <c r="F2471" i="21"/>
  <c r="E2471" i="21"/>
  <c r="M2469" i="21"/>
  <c r="K2469" i="21"/>
  <c r="Q2469" i="21"/>
  <c r="O2469" i="21"/>
  <c r="L2470" i="21"/>
  <c r="I2470" i="21"/>
  <c r="P2470" i="21"/>
  <c r="H2471" i="21"/>
  <c r="J2470" i="21"/>
  <c r="N2470" i="21"/>
  <c r="D2473" i="21"/>
  <c r="F2472" i="21"/>
  <c r="E2472" i="21"/>
  <c r="Q2470" i="21"/>
  <c r="K2470" i="21"/>
  <c r="M2470" i="21"/>
  <c r="O2470" i="21"/>
  <c r="I2471" i="21"/>
  <c r="P2471" i="21"/>
  <c r="L2471" i="21"/>
  <c r="H2472" i="21"/>
  <c r="J2471" i="21"/>
  <c r="N2471" i="21"/>
  <c r="E2473" i="21"/>
  <c r="F2473" i="21"/>
  <c r="D2474" i="21"/>
  <c r="M2471" i="21"/>
  <c r="O2471" i="21"/>
  <c r="Q2471" i="21"/>
  <c r="K2471" i="21"/>
  <c r="N2472" i="21"/>
  <c r="P2472" i="21"/>
  <c r="L2472" i="21"/>
  <c r="I2472" i="21"/>
  <c r="J2472" i="21"/>
  <c r="H2473" i="21"/>
  <c r="D2475" i="21"/>
  <c r="E2474" i="21"/>
  <c r="F2474" i="21"/>
  <c r="Q2472" i="21"/>
  <c r="K2472" i="21"/>
  <c r="M2472" i="21"/>
  <c r="O2472" i="21"/>
  <c r="J2473" i="21"/>
  <c r="P2473" i="21"/>
  <c r="N2473" i="21"/>
  <c r="L2473" i="21"/>
  <c r="H2474" i="21"/>
  <c r="I2473" i="21"/>
  <c r="D2476" i="21"/>
  <c r="F2475" i="21"/>
  <c r="E2475" i="21"/>
  <c r="N2474" i="21"/>
  <c r="H2475" i="21"/>
  <c r="L2474" i="21"/>
  <c r="J2474" i="21"/>
  <c r="P2474" i="21"/>
  <c r="I2474" i="21"/>
  <c r="M2473" i="21"/>
  <c r="Q2473" i="21"/>
  <c r="O2473" i="21"/>
  <c r="K2473" i="21"/>
  <c r="E2476" i="21"/>
  <c r="F2476" i="21"/>
  <c r="D2477" i="21"/>
  <c r="P2475" i="21"/>
  <c r="L2475" i="21"/>
  <c r="J2475" i="21"/>
  <c r="H2476" i="21"/>
  <c r="I2475" i="21"/>
  <c r="N2475" i="21"/>
  <c r="O2474" i="21"/>
  <c r="K2474" i="21"/>
  <c r="M2474" i="21"/>
  <c r="Q2474" i="21"/>
  <c r="E2477" i="21"/>
  <c r="D2478" i="21"/>
  <c r="F2477" i="21"/>
  <c r="J2476" i="21"/>
  <c r="H2477" i="21"/>
  <c r="P2476" i="21"/>
  <c r="L2476" i="21"/>
  <c r="I2476" i="21"/>
  <c r="N2476" i="21"/>
  <c r="O2475" i="21"/>
  <c r="M2475" i="21"/>
  <c r="Q2475" i="21"/>
  <c r="K2475" i="21"/>
  <c r="E2478" i="21"/>
  <c r="D2479" i="21"/>
  <c r="F2478" i="21"/>
  <c r="J2477" i="21"/>
  <c r="N2477" i="21"/>
  <c r="H2478" i="21"/>
  <c r="I2477" i="21"/>
  <c r="P2477" i="21"/>
  <c r="L2477" i="21"/>
  <c r="O2476" i="21"/>
  <c r="Q2476" i="21"/>
  <c r="K2476" i="21"/>
  <c r="M2476" i="21"/>
  <c r="D2480" i="21"/>
  <c r="F2479" i="21"/>
  <c r="E2479" i="21"/>
  <c r="J2478" i="21"/>
  <c r="N2478" i="21"/>
  <c r="P2478" i="21"/>
  <c r="L2478" i="21"/>
  <c r="H2479" i="21"/>
  <c r="I2478" i="21"/>
  <c r="O2477" i="21"/>
  <c r="M2477" i="21"/>
  <c r="Q2477" i="21"/>
  <c r="K2477" i="21"/>
  <c r="E2480" i="21"/>
  <c r="F2480" i="21"/>
  <c r="D2481" i="21"/>
  <c r="P2479" i="21"/>
  <c r="J2479" i="21"/>
  <c r="H2480" i="21"/>
  <c r="I2479" i="21"/>
  <c r="N2479" i="21"/>
  <c r="L2479" i="21"/>
  <c r="Q2478" i="21"/>
  <c r="K2478" i="21"/>
  <c r="O2478" i="21"/>
  <c r="M2478" i="21"/>
  <c r="E2481" i="21"/>
  <c r="F2481" i="21"/>
  <c r="D2482" i="21"/>
  <c r="H2481" i="21"/>
  <c r="P2480" i="21"/>
  <c r="N2480" i="21"/>
  <c r="I2480" i="21"/>
  <c r="J2480" i="21"/>
  <c r="L2480" i="21"/>
  <c r="O2479" i="21"/>
  <c r="K2479" i="21"/>
  <c r="M2479" i="21"/>
  <c r="Q2479" i="21"/>
  <c r="D2483" i="21"/>
  <c r="E2482" i="21"/>
  <c r="F2482" i="21"/>
  <c r="P2481" i="21"/>
  <c r="H2482" i="21"/>
  <c r="L2481" i="21"/>
  <c r="I2481" i="21"/>
  <c r="J2481" i="21"/>
  <c r="N2481" i="21"/>
  <c r="M2480" i="21"/>
  <c r="K2480" i="21"/>
  <c r="O2480" i="21"/>
  <c r="Q2480" i="21"/>
  <c r="E2483" i="21"/>
  <c r="F2483" i="21"/>
  <c r="D2484" i="21"/>
  <c r="I2482" i="21"/>
  <c r="J2482" i="21"/>
  <c r="H2483" i="21"/>
  <c r="L2482" i="21"/>
  <c r="P2482" i="21"/>
  <c r="N2482" i="21"/>
  <c r="K2481" i="21"/>
  <c r="M2481" i="21"/>
  <c r="O2481" i="21"/>
  <c r="Q2481" i="21"/>
  <c r="E2484" i="21"/>
  <c r="F2484" i="21"/>
  <c r="D2485" i="21"/>
  <c r="O2482" i="21"/>
  <c r="K2482" i="21"/>
  <c r="Q2482" i="21"/>
  <c r="M2482" i="21"/>
  <c r="H2484" i="21"/>
  <c r="L2483" i="21"/>
  <c r="J2483" i="21"/>
  <c r="I2483" i="21"/>
  <c r="N2483" i="21"/>
  <c r="P2483" i="21"/>
  <c r="F2485" i="21"/>
  <c r="D2486" i="21"/>
  <c r="E2485" i="21"/>
  <c r="I2484" i="21"/>
  <c r="L2484" i="21"/>
  <c r="N2484" i="21"/>
  <c r="J2484" i="21"/>
  <c r="P2484" i="21"/>
  <c r="H2485" i="21"/>
  <c r="Q2483" i="21"/>
  <c r="K2483" i="21"/>
  <c r="O2483" i="21"/>
  <c r="M2483" i="21"/>
  <c r="D2487" i="21"/>
  <c r="F2486" i="21"/>
  <c r="E2486" i="21"/>
  <c r="O2484" i="21"/>
  <c r="M2484" i="21"/>
  <c r="Q2484" i="21"/>
  <c r="K2484" i="21"/>
  <c r="P2485" i="21"/>
  <c r="I2485" i="21"/>
  <c r="L2485" i="21"/>
  <c r="N2485" i="21"/>
  <c r="J2485" i="21"/>
  <c r="H2486" i="21"/>
  <c r="E2487" i="21"/>
  <c r="F2487" i="21"/>
  <c r="D2488" i="21"/>
  <c r="Q2485" i="21"/>
  <c r="O2485" i="21"/>
  <c r="M2485" i="21"/>
  <c r="K2485" i="21"/>
  <c r="I2486" i="21"/>
  <c r="J2486" i="21"/>
  <c r="H2487" i="21"/>
  <c r="L2486" i="21"/>
  <c r="P2486" i="21"/>
  <c r="N2486" i="21"/>
  <c r="E2488" i="21"/>
  <c r="D2489" i="21"/>
  <c r="F2488" i="21"/>
  <c r="K2486" i="21"/>
  <c r="O2486" i="21"/>
  <c r="Q2486" i="21"/>
  <c r="M2486" i="21"/>
  <c r="I2487" i="21"/>
  <c r="P2487" i="21"/>
  <c r="J2487" i="21"/>
  <c r="L2487" i="21"/>
  <c r="H2488" i="21"/>
  <c r="N2487" i="21"/>
  <c r="E2489" i="21"/>
  <c r="D2490" i="21"/>
  <c r="F2489" i="21"/>
  <c r="Q2487" i="21"/>
  <c r="M2487" i="21"/>
  <c r="K2487" i="21"/>
  <c r="O2487" i="21"/>
  <c r="N2488" i="21"/>
  <c r="L2488" i="21"/>
  <c r="I2488" i="21"/>
  <c r="P2488" i="21"/>
  <c r="H2489" i="21"/>
  <c r="J2488" i="21"/>
  <c r="D2491" i="21"/>
  <c r="E2490" i="21"/>
  <c r="F2490" i="21"/>
  <c r="K2488" i="21"/>
  <c r="M2488" i="21"/>
  <c r="O2488" i="21"/>
  <c r="Q2488" i="21"/>
  <c r="J2489" i="21"/>
  <c r="P2489" i="21"/>
  <c r="N2489" i="21"/>
  <c r="H2490" i="21"/>
  <c r="L2489" i="21"/>
  <c r="I2489" i="21"/>
  <c r="E2491" i="21"/>
  <c r="D2492" i="21"/>
  <c r="F2491" i="21"/>
  <c r="I2490" i="21"/>
  <c r="H2491" i="21"/>
  <c r="P2490" i="21"/>
  <c r="L2490" i="21"/>
  <c r="N2490" i="21"/>
  <c r="J2490" i="21"/>
  <c r="K2489" i="21"/>
  <c r="O2489" i="21"/>
  <c r="M2489" i="21"/>
  <c r="Q2489" i="21"/>
  <c r="F2492" i="21"/>
  <c r="E2492" i="21"/>
  <c r="D2493" i="21"/>
  <c r="M2490" i="21"/>
  <c r="O2490" i="21"/>
  <c r="Q2490" i="21"/>
  <c r="K2490" i="21"/>
  <c r="H2492" i="21"/>
  <c r="L2491" i="21"/>
  <c r="I2491" i="21"/>
  <c r="J2491" i="21"/>
  <c r="N2491" i="21"/>
  <c r="P2491" i="21"/>
  <c r="E2493" i="21"/>
  <c r="D2494" i="21"/>
  <c r="F2493" i="21"/>
  <c r="P2492" i="21"/>
  <c r="N2492" i="21"/>
  <c r="H2493" i="21"/>
  <c r="I2492" i="21"/>
  <c r="J2492" i="21"/>
  <c r="L2492" i="21"/>
  <c r="O2491" i="21"/>
  <c r="M2491" i="21"/>
  <c r="K2491" i="21"/>
  <c r="Q2491" i="21"/>
  <c r="F2494" i="21"/>
  <c r="E2494" i="21"/>
  <c r="D2495" i="21"/>
  <c r="N2493" i="21"/>
  <c r="J2493" i="21"/>
  <c r="P2493" i="21"/>
  <c r="I2493" i="21"/>
  <c r="H2494" i="21"/>
  <c r="L2493" i="21"/>
  <c r="Q2492" i="21"/>
  <c r="O2492" i="21"/>
  <c r="K2492" i="21"/>
  <c r="M2492" i="21"/>
  <c r="D2496" i="21"/>
  <c r="F2495" i="21"/>
  <c r="E2495" i="21"/>
  <c r="O2493" i="21"/>
  <c r="Q2493" i="21"/>
  <c r="M2493" i="21"/>
  <c r="K2493" i="21"/>
  <c r="P2494" i="21"/>
  <c r="L2494" i="21"/>
  <c r="H2495" i="21"/>
  <c r="I2494" i="21"/>
  <c r="N2494" i="21"/>
  <c r="J2494" i="21"/>
  <c r="E2496" i="21"/>
  <c r="D2497" i="21"/>
  <c r="F2496" i="21"/>
  <c r="N2495" i="21"/>
  <c r="J2495" i="21"/>
  <c r="I2495" i="21"/>
  <c r="L2495" i="21"/>
  <c r="P2495" i="21"/>
  <c r="H2496" i="21"/>
  <c r="M2494" i="21"/>
  <c r="Q2494" i="21"/>
  <c r="K2494" i="21"/>
  <c r="O2494" i="21"/>
  <c r="D2498" i="21"/>
  <c r="F2497" i="21"/>
  <c r="E2497" i="21"/>
  <c r="K2495" i="21"/>
  <c r="M2495" i="21"/>
  <c r="Q2495" i="21"/>
  <c r="O2495" i="21"/>
  <c r="L2496" i="21"/>
  <c r="J2496" i="21"/>
  <c r="H2497" i="21"/>
  <c r="P2496" i="21"/>
  <c r="I2496" i="21"/>
  <c r="N2496" i="21"/>
  <c r="E2498" i="21"/>
  <c r="D2499" i="21"/>
  <c r="F2498" i="21"/>
  <c r="I2497" i="21"/>
  <c r="N2497" i="21"/>
  <c r="H2498" i="21"/>
  <c r="P2497" i="21"/>
  <c r="J2497" i="21"/>
  <c r="L2497" i="21"/>
  <c r="K2496" i="21"/>
  <c r="O2496" i="21"/>
  <c r="Q2496" i="21"/>
  <c r="M2496" i="21"/>
  <c r="E2499" i="21"/>
  <c r="F2499" i="21"/>
  <c r="D2500" i="21"/>
  <c r="O2497" i="21"/>
  <c r="Q2497" i="21"/>
  <c r="M2497" i="21"/>
  <c r="K2497" i="21"/>
  <c r="P2498" i="21"/>
  <c r="J2498" i="21"/>
  <c r="I2498" i="21"/>
  <c r="L2498" i="21"/>
  <c r="H2499" i="21"/>
  <c r="N2498" i="21"/>
  <c r="E2500" i="21"/>
  <c r="F2500" i="21"/>
  <c r="D2501" i="21"/>
  <c r="Q2498" i="21"/>
  <c r="K2498" i="21"/>
  <c r="M2498" i="21"/>
  <c r="O2498" i="21"/>
  <c r="I2499" i="21"/>
  <c r="L2499" i="21"/>
  <c r="H2500" i="21"/>
  <c r="N2499" i="21"/>
  <c r="P2499" i="21"/>
  <c r="J2499" i="21"/>
  <c r="D2502" i="21"/>
  <c r="F2501" i="21"/>
  <c r="E2501" i="21"/>
  <c r="O2499" i="21"/>
  <c r="M2499" i="21"/>
  <c r="K2499" i="21"/>
  <c r="Q2499" i="21"/>
  <c r="P2500" i="21"/>
  <c r="H2501" i="21"/>
  <c r="I2500" i="21"/>
  <c r="L2500" i="21"/>
  <c r="N2500" i="21"/>
  <c r="J2500" i="21"/>
  <c r="E2502" i="21"/>
  <c r="D2503" i="21"/>
  <c r="F2502" i="21"/>
  <c r="H2502" i="21"/>
  <c r="P2501" i="21"/>
  <c r="N2501" i="21"/>
  <c r="I2501" i="21"/>
  <c r="L2501" i="21"/>
  <c r="J2501" i="21"/>
  <c r="K2500" i="21"/>
  <c r="M2500" i="21"/>
  <c r="Q2500" i="21"/>
  <c r="O2500" i="21"/>
  <c r="E2503" i="21"/>
  <c r="F2503" i="21"/>
  <c r="D2504" i="21"/>
  <c r="N2502" i="21"/>
  <c r="P2502" i="21"/>
  <c r="L2502" i="21"/>
  <c r="J2502" i="21"/>
  <c r="I2502" i="21"/>
  <c r="H2503" i="21"/>
  <c r="Q2501" i="21"/>
  <c r="O2501" i="21"/>
  <c r="K2501" i="21"/>
  <c r="M2501" i="21"/>
  <c r="D2505" i="21"/>
  <c r="E2504" i="21"/>
  <c r="F2504" i="21"/>
  <c r="M2502" i="21"/>
  <c r="O2502" i="21"/>
  <c r="Q2502" i="21"/>
  <c r="K2502" i="21"/>
  <c r="P2503" i="21"/>
  <c r="L2503" i="21"/>
  <c r="I2503" i="21"/>
  <c r="N2503" i="21"/>
  <c r="J2503" i="21"/>
  <c r="H2504" i="21"/>
  <c r="E2505" i="21"/>
  <c r="F2505" i="21"/>
  <c r="D2506" i="21"/>
  <c r="Q2503" i="21"/>
  <c r="K2503" i="21"/>
  <c r="O2503" i="21"/>
  <c r="M2503" i="21"/>
  <c r="H2505" i="21"/>
  <c r="N2504" i="21"/>
  <c r="J2504" i="21"/>
  <c r="I2504" i="21"/>
  <c r="P2504" i="21"/>
  <c r="L2504" i="21"/>
  <c r="D2507" i="21"/>
  <c r="E2506" i="21"/>
  <c r="F2506" i="21"/>
  <c r="J2505" i="21"/>
  <c r="N2505" i="21"/>
  <c r="I2505" i="21"/>
  <c r="L2505" i="21"/>
  <c r="P2505" i="21"/>
  <c r="H2506" i="21"/>
  <c r="Q2504" i="21"/>
  <c r="K2504" i="21"/>
  <c r="O2504" i="21"/>
  <c r="M2504" i="21"/>
  <c r="E2507" i="21"/>
  <c r="F2507" i="21"/>
  <c r="D2508" i="21"/>
  <c r="M2505" i="21"/>
  <c r="O2505" i="21"/>
  <c r="Q2505" i="21"/>
  <c r="K2505" i="21"/>
  <c r="P2506" i="21"/>
  <c r="L2506" i="21"/>
  <c r="H2507" i="21"/>
  <c r="I2506" i="21"/>
  <c r="N2506" i="21"/>
  <c r="J2506" i="21"/>
  <c r="E2508" i="21"/>
  <c r="D2509" i="21"/>
  <c r="F2508" i="21"/>
  <c r="P2507" i="21"/>
  <c r="L2507" i="21"/>
  <c r="H2508" i="21"/>
  <c r="N2507" i="21"/>
  <c r="J2507" i="21"/>
  <c r="I2507" i="21"/>
  <c r="O2506" i="21"/>
  <c r="Q2506" i="21"/>
  <c r="K2506" i="21"/>
  <c r="M2506" i="21"/>
  <c r="D2510" i="21"/>
  <c r="F2509" i="21"/>
  <c r="E2509" i="21"/>
  <c r="J2508" i="21"/>
  <c r="I2508" i="21"/>
  <c r="N2508" i="21"/>
  <c r="H2509" i="21"/>
  <c r="P2508" i="21"/>
  <c r="L2508" i="21"/>
  <c r="K2507" i="21"/>
  <c r="M2507" i="21"/>
  <c r="O2507" i="21"/>
  <c r="Q2507" i="21"/>
  <c r="F2510" i="21"/>
  <c r="E2510" i="21"/>
  <c r="D2511" i="21"/>
  <c r="O2508" i="21"/>
  <c r="M2508" i="21"/>
  <c r="K2508" i="21"/>
  <c r="Q2508" i="21"/>
  <c r="P2509" i="21"/>
  <c r="N2509" i="21"/>
  <c r="J2509" i="21"/>
  <c r="H2510" i="21"/>
  <c r="I2509" i="21"/>
  <c r="L2509" i="21"/>
  <c r="D2512" i="21"/>
  <c r="E2511" i="21"/>
  <c r="F2511" i="21"/>
  <c r="J2510" i="21"/>
  <c r="I2510" i="21"/>
  <c r="H2511" i="21"/>
  <c r="P2510" i="21"/>
  <c r="N2510" i="21"/>
  <c r="L2510" i="21"/>
  <c r="M2509" i="21"/>
  <c r="K2509" i="21"/>
  <c r="Q2509" i="21"/>
  <c r="O2509" i="21"/>
  <c r="F2512" i="21"/>
  <c r="D2513" i="21"/>
  <c r="E2512" i="21"/>
  <c r="Q2510" i="21"/>
  <c r="M2510" i="21"/>
  <c r="K2510" i="21"/>
  <c r="O2510" i="21"/>
  <c r="H2512" i="21"/>
  <c r="L2511" i="21"/>
  <c r="J2511" i="21"/>
  <c r="N2511" i="21"/>
  <c r="P2511" i="21"/>
  <c r="I2511" i="21"/>
  <c r="F2513" i="21"/>
  <c r="E2513" i="21"/>
  <c r="D2514" i="21"/>
  <c r="L2512" i="21"/>
  <c r="N2512" i="21"/>
  <c r="J2512" i="21"/>
  <c r="H2513" i="21"/>
  <c r="I2512" i="21"/>
  <c r="P2512" i="21"/>
  <c r="O2511" i="21"/>
  <c r="Q2511" i="21"/>
  <c r="M2511" i="21"/>
  <c r="K2511" i="21"/>
  <c r="E2514" i="21"/>
  <c r="D2515" i="21"/>
  <c r="F2514" i="21"/>
  <c r="P2513" i="21"/>
  <c r="N2513" i="21"/>
  <c r="L2513" i="21"/>
  <c r="H2514" i="21"/>
  <c r="I2513" i="21"/>
  <c r="J2513" i="21"/>
  <c r="K2512" i="21"/>
  <c r="Q2512" i="21"/>
  <c r="M2512" i="21"/>
  <c r="O2512" i="21"/>
  <c r="E2515" i="21"/>
  <c r="F2515" i="21"/>
  <c r="D2516" i="21"/>
  <c r="H2515" i="21"/>
  <c r="P2514" i="21"/>
  <c r="L2514" i="21"/>
  <c r="N2514" i="21"/>
  <c r="I2514" i="21"/>
  <c r="J2514" i="21"/>
  <c r="M2513" i="21"/>
  <c r="Q2513" i="21"/>
  <c r="K2513" i="21"/>
  <c r="O2513" i="21"/>
  <c r="E2516" i="21"/>
  <c r="D2517" i="21"/>
  <c r="F2516" i="21"/>
  <c r="P2515" i="21"/>
  <c r="L2515" i="21"/>
  <c r="N2515" i="21"/>
  <c r="J2515" i="21"/>
  <c r="I2515" i="21"/>
  <c r="H2516" i="21"/>
  <c r="K2514" i="21"/>
  <c r="M2514" i="21"/>
  <c r="O2514" i="21"/>
  <c r="Q2514" i="21"/>
  <c r="D2518" i="21"/>
  <c r="F2517" i="21"/>
  <c r="E2517" i="21"/>
  <c r="O2515" i="21"/>
  <c r="M2515" i="21"/>
  <c r="K2515" i="21"/>
  <c r="Q2515" i="21"/>
  <c r="I2516" i="21"/>
  <c r="N2516" i="21"/>
  <c r="H2517" i="21"/>
  <c r="P2516" i="21"/>
  <c r="L2516" i="21"/>
  <c r="J2516" i="21"/>
  <c r="E2518" i="21"/>
  <c r="F2518" i="21"/>
  <c r="D2519" i="21"/>
  <c r="Q2516" i="21"/>
  <c r="M2516" i="21"/>
  <c r="O2516" i="21"/>
  <c r="K2516" i="21"/>
  <c r="P2517" i="21"/>
  <c r="N2517" i="21"/>
  <c r="L2517" i="21"/>
  <c r="I2517" i="21"/>
  <c r="H2518" i="21"/>
  <c r="J2517" i="21"/>
  <c r="D2520" i="21"/>
  <c r="F2519" i="21"/>
  <c r="E2519" i="21"/>
  <c r="Q2517" i="21"/>
  <c r="K2517" i="21"/>
  <c r="M2517" i="21"/>
  <c r="O2517" i="21"/>
  <c r="I2518" i="21"/>
  <c r="N2518" i="21"/>
  <c r="L2518" i="21"/>
  <c r="P2518" i="21"/>
  <c r="H2519" i="21"/>
  <c r="J2518" i="21"/>
  <c r="E2520" i="21"/>
  <c r="F2520" i="21"/>
  <c r="D2521" i="21"/>
  <c r="K2518" i="21"/>
  <c r="O2518" i="21"/>
  <c r="Q2518" i="21"/>
  <c r="M2518" i="21"/>
  <c r="J2519" i="21"/>
  <c r="L2519" i="21"/>
  <c r="H2520" i="21"/>
  <c r="P2519" i="21"/>
  <c r="N2519" i="21"/>
  <c r="I2519" i="21"/>
  <c r="D2522" i="21"/>
  <c r="F2521" i="21"/>
  <c r="E2521" i="21"/>
  <c r="N2520" i="21"/>
  <c r="H2521" i="21"/>
  <c r="P2520" i="21"/>
  <c r="I2520" i="21"/>
  <c r="J2520" i="21"/>
  <c r="L2520" i="21"/>
  <c r="M2519" i="21"/>
  <c r="O2519" i="21"/>
  <c r="Q2519" i="21"/>
  <c r="K2519" i="21"/>
  <c r="D2523" i="21"/>
  <c r="F2522" i="21"/>
  <c r="E2522" i="21"/>
  <c r="N2521" i="21"/>
  <c r="J2521" i="21"/>
  <c r="H2522" i="21"/>
  <c r="I2521" i="21"/>
  <c r="L2521" i="21"/>
  <c r="P2521" i="21"/>
  <c r="K2520" i="21"/>
  <c r="O2520" i="21"/>
  <c r="M2520" i="21"/>
  <c r="Q2520" i="21"/>
  <c r="D2524" i="21"/>
  <c r="E2523" i="21"/>
  <c r="F2523" i="21"/>
  <c r="N2522" i="21"/>
  <c r="L2522" i="21"/>
  <c r="J2522" i="21"/>
  <c r="P2522" i="21"/>
  <c r="I2522" i="21"/>
  <c r="H2523" i="21"/>
  <c r="K2521" i="21"/>
  <c r="Q2521" i="21"/>
  <c r="O2521" i="21"/>
  <c r="M2521" i="21"/>
  <c r="E2524" i="21"/>
  <c r="D2525" i="21"/>
  <c r="F2524" i="21"/>
  <c r="O2522" i="21"/>
  <c r="M2522" i="21"/>
  <c r="Q2522" i="21"/>
  <c r="K2522" i="21"/>
  <c r="L2523" i="21"/>
  <c r="H2524" i="21"/>
  <c r="I2523" i="21"/>
  <c r="J2523" i="21"/>
  <c r="N2523" i="21"/>
  <c r="P2523" i="21"/>
  <c r="E2525" i="21"/>
  <c r="D2526" i="21"/>
  <c r="F2525" i="21"/>
  <c r="I2524" i="21"/>
  <c r="J2524" i="21"/>
  <c r="H2525" i="21"/>
  <c r="P2524" i="21"/>
  <c r="N2524" i="21"/>
  <c r="L2524" i="21"/>
  <c r="O2523" i="21"/>
  <c r="K2523" i="21"/>
  <c r="M2523" i="21"/>
  <c r="Q2523" i="21"/>
  <c r="F2526" i="21"/>
  <c r="E2526" i="21"/>
  <c r="D2527" i="21"/>
  <c r="O2524" i="21"/>
  <c r="M2524" i="21"/>
  <c r="Q2524" i="21"/>
  <c r="K2524" i="21"/>
  <c r="L2525" i="21"/>
  <c r="P2525" i="21"/>
  <c r="H2526" i="21"/>
  <c r="I2525" i="21"/>
  <c r="N2525" i="21"/>
  <c r="J2525" i="21"/>
  <c r="E2527" i="21"/>
  <c r="D2528" i="21"/>
  <c r="F2527" i="21"/>
  <c r="J2526" i="21"/>
  <c r="P2526" i="21"/>
  <c r="H2527" i="21"/>
  <c r="I2526" i="21"/>
  <c r="L2526" i="21"/>
  <c r="N2526" i="21"/>
  <c r="K2525" i="21"/>
  <c r="Q2525" i="21"/>
  <c r="O2525" i="21"/>
  <c r="M2525" i="21"/>
  <c r="D2529" i="21"/>
  <c r="F2528" i="21"/>
  <c r="E2528" i="21"/>
  <c r="L2527" i="21"/>
  <c r="J2527" i="21"/>
  <c r="H2528" i="21"/>
  <c r="P2527" i="21"/>
  <c r="N2527" i="21"/>
  <c r="I2527" i="21"/>
  <c r="K2526" i="21"/>
  <c r="O2526" i="21"/>
  <c r="Q2526" i="21"/>
  <c r="M2526" i="21"/>
  <c r="F2529" i="21"/>
  <c r="D2530" i="21"/>
  <c r="E2529" i="21"/>
  <c r="H2529" i="21"/>
  <c r="P2528" i="21"/>
  <c r="J2528" i="21"/>
  <c r="N2528" i="21"/>
  <c r="L2528" i="21"/>
  <c r="I2528" i="21"/>
  <c r="Q2527" i="21"/>
  <c r="O2527" i="21"/>
  <c r="M2527" i="21"/>
  <c r="K2527" i="21"/>
  <c r="D2531" i="21"/>
  <c r="E2530" i="21"/>
  <c r="F2530" i="21"/>
  <c r="H2530" i="21"/>
  <c r="I2529" i="21"/>
  <c r="P2529" i="21"/>
  <c r="N2529" i="21"/>
  <c r="J2529" i="21"/>
  <c r="L2529" i="21"/>
  <c r="M2528" i="21"/>
  <c r="Q2528" i="21"/>
  <c r="K2528" i="21"/>
  <c r="O2528" i="21"/>
  <c r="E2531" i="21"/>
  <c r="F2531" i="21"/>
  <c r="D2532" i="21"/>
  <c r="I2530" i="21"/>
  <c r="J2530" i="21"/>
  <c r="H2531" i="21"/>
  <c r="L2530" i="21"/>
  <c r="N2530" i="21"/>
  <c r="P2530" i="21"/>
  <c r="K2529" i="21"/>
  <c r="O2529" i="21"/>
  <c r="Q2529" i="21"/>
  <c r="M2529" i="21"/>
  <c r="E2532" i="21"/>
  <c r="D2533" i="21"/>
  <c r="F2532" i="21"/>
  <c r="M2530" i="21"/>
  <c r="Q2530" i="21"/>
  <c r="K2530" i="21"/>
  <c r="O2530" i="21"/>
  <c r="N2531" i="21"/>
  <c r="H2532" i="21"/>
  <c r="J2531" i="21"/>
  <c r="I2531" i="21"/>
  <c r="L2531" i="21"/>
  <c r="P2531" i="21"/>
  <c r="E2533" i="21"/>
  <c r="F2533" i="21"/>
  <c r="D2534" i="21"/>
  <c r="I2532" i="21"/>
  <c r="H2533" i="21"/>
  <c r="L2532" i="21"/>
  <c r="J2532" i="21"/>
  <c r="P2532" i="21"/>
  <c r="N2532" i="21"/>
  <c r="Q2531" i="21"/>
  <c r="O2531" i="21"/>
  <c r="M2531" i="21"/>
  <c r="K2531" i="21"/>
  <c r="D2535" i="21"/>
  <c r="E2534" i="21"/>
  <c r="F2534" i="21"/>
  <c r="Q2532" i="21"/>
  <c r="K2532" i="21"/>
  <c r="M2532" i="21"/>
  <c r="O2532" i="21"/>
  <c r="N2533" i="21"/>
  <c r="J2533" i="21"/>
  <c r="I2533" i="21"/>
  <c r="L2533" i="21"/>
  <c r="P2533" i="21"/>
  <c r="H2534" i="21"/>
  <c r="D2536" i="21"/>
  <c r="F2535" i="21"/>
  <c r="E2535" i="21"/>
  <c r="O2533" i="21"/>
  <c r="M2533" i="21"/>
  <c r="Q2533" i="21"/>
  <c r="K2533" i="21"/>
  <c r="H2535" i="21"/>
  <c r="P2534" i="21"/>
  <c r="J2534" i="21"/>
  <c r="I2534" i="21"/>
  <c r="L2534" i="21"/>
  <c r="N2534" i="21"/>
  <c r="F2536" i="21"/>
  <c r="E2536" i="21"/>
  <c r="D2537" i="21"/>
  <c r="N2535" i="21"/>
  <c r="H2536" i="21"/>
  <c r="P2535" i="21"/>
  <c r="J2535" i="21"/>
  <c r="L2535" i="21"/>
  <c r="I2535" i="21"/>
  <c r="K2534" i="21"/>
  <c r="M2534" i="21"/>
  <c r="Q2534" i="21"/>
  <c r="O2534" i="21"/>
  <c r="F2537" i="21"/>
  <c r="D2538" i="21"/>
  <c r="E2537" i="21"/>
  <c r="L2536" i="21"/>
  <c r="H2537" i="21"/>
  <c r="N2536" i="21"/>
  <c r="J2536" i="21"/>
  <c r="I2536" i="21"/>
  <c r="P2536" i="21"/>
  <c r="K2535" i="21"/>
  <c r="Q2535" i="21"/>
  <c r="O2535" i="21"/>
  <c r="M2535" i="21"/>
  <c r="E2538" i="21"/>
  <c r="F2538" i="21"/>
  <c r="D2539" i="21"/>
  <c r="L2537" i="21"/>
  <c r="H2538" i="21"/>
  <c r="N2537" i="21"/>
  <c r="J2537" i="21"/>
  <c r="I2537" i="21"/>
  <c r="P2537" i="21"/>
  <c r="K2536" i="21"/>
  <c r="Q2536" i="21"/>
  <c r="O2536" i="21"/>
  <c r="M2536" i="21"/>
  <c r="E2539" i="21"/>
  <c r="D2540" i="21"/>
  <c r="F2539" i="21"/>
  <c r="J2538" i="21"/>
  <c r="L2538" i="21"/>
  <c r="P2538" i="21"/>
  <c r="N2538" i="21"/>
  <c r="H2539" i="21"/>
  <c r="I2538" i="21"/>
  <c r="M2537" i="21"/>
  <c r="Q2537" i="21"/>
  <c r="O2537" i="21"/>
  <c r="K2537" i="21"/>
  <c r="D2541" i="21"/>
  <c r="E2540" i="21"/>
  <c r="F2540" i="21"/>
  <c r="H2540" i="21"/>
  <c r="J2539" i="21"/>
  <c r="I2539" i="21"/>
  <c r="N2539" i="21"/>
  <c r="P2539" i="21"/>
  <c r="L2539" i="21"/>
  <c r="Q2538" i="21"/>
  <c r="K2538" i="21"/>
  <c r="M2538" i="21"/>
  <c r="O2538" i="21"/>
  <c r="F2541" i="21"/>
  <c r="E2541" i="21"/>
  <c r="D2542" i="21"/>
  <c r="I2540" i="21"/>
  <c r="P2540" i="21"/>
  <c r="N2540" i="21"/>
  <c r="L2540" i="21"/>
  <c r="H2541" i="21"/>
  <c r="J2540" i="21"/>
  <c r="M2539" i="21"/>
  <c r="K2539" i="21"/>
  <c r="O2539" i="21"/>
  <c r="Q2539" i="21"/>
  <c r="F2542" i="21"/>
  <c r="D2543" i="21"/>
  <c r="E2542" i="21"/>
  <c r="Q2540" i="21"/>
  <c r="K2540" i="21"/>
  <c r="O2540" i="21"/>
  <c r="M2540" i="21"/>
  <c r="H2542" i="21"/>
  <c r="J2541" i="21"/>
  <c r="L2541" i="21"/>
  <c r="N2541" i="21"/>
  <c r="P2541" i="21"/>
  <c r="I2541" i="21"/>
  <c r="D2544" i="21"/>
  <c r="E2543" i="21"/>
  <c r="F2543" i="21"/>
  <c r="J2542" i="21"/>
  <c r="P2542" i="21"/>
  <c r="I2542" i="21"/>
  <c r="L2542" i="21"/>
  <c r="H2543" i="21"/>
  <c r="N2542" i="21"/>
  <c r="Q2541" i="21"/>
  <c r="K2541" i="21"/>
  <c r="M2541" i="21"/>
  <c r="O2541" i="21"/>
  <c r="D2545" i="21"/>
  <c r="E2544" i="21"/>
  <c r="F2544" i="21"/>
  <c r="O2542" i="21"/>
  <c r="M2542" i="21"/>
  <c r="Q2542" i="21"/>
  <c r="K2542" i="21"/>
  <c r="H2544" i="21"/>
  <c r="J2543" i="21"/>
  <c r="L2543" i="21"/>
  <c r="N2543" i="21"/>
  <c r="P2543" i="21"/>
  <c r="I2543" i="21"/>
  <c r="E2545" i="21"/>
  <c r="D2546" i="21"/>
  <c r="F2545" i="21"/>
  <c r="P2544" i="21"/>
  <c r="L2544" i="21"/>
  <c r="N2544" i="21"/>
  <c r="J2544" i="21"/>
  <c r="I2544" i="21"/>
  <c r="H2545" i="21"/>
  <c r="K2543" i="21"/>
  <c r="O2543" i="21"/>
  <c r="Q2543" i="21"/>
  <c r="M2543" i="21"/>
  <c r="F2546" i="21"/>
  <c r="D2547" i="21"/>
  <c r="E2546" i="21"/>
  <c r="Q2544" i="21"/>
  <c r="K2544" i="21"/>
  <c r="M2544" i="21"/>
  <c r="O2544" i="21"/>
  <c r="N2545" i="21"/>
  <c r="H2546" i="21"/>
  <c r="L2545" i="21"/>
  <c r="I2545" i="21"/>
  <c r="P2545" i="21"/>
  <c r="J2545" i="21"/>
  <c r="F2547" i="21"/>
  <c r="D2548" i="21"/>
  <c r="E2547" i="21"/>
  <c r="N2546" i="21"/>
  <c r="H2547" i="21"/>
  <c r="P2546" i="21"/>
  <c r="J2546" i="21"/>
  <c r="L2546" i="21"/>
  <c r="I2546" i="21"/>
  <c r="K2545" i="21"/>
  <c r="O2545" i="21"/>
  <c r="M2545" i="21"/>
  <c r="Q2545" i="21"/>
  <c r="D2549" i="21"/>
  <c r="E2548" i="21"/>
  <c r="F2548" i="21"/>
  <c r="H2548" i="21"/>
  <c r="L2547" i="21"/>
  <c r="N2547" i="21"/>
  <c r="I2547" i="21"/>
  <c r="J2547" i="21"/>
  <c r="P2547" i="21"/>
  <c r="Q2546" i="21"/>
  <c r="K2546" i="21"/>
  <c r="M2546" i="21"/>
  <c r="O2546" i="21"/>
  <c r="F2549" i="21"/>
  <c r="E2549" i="21"/>
  <c r="D2550" i="21"/>
  <c r="P2548" i="21"/>
  <c r="H2549" i="21"/>
  <c r="I2548" i="21"/>
  <c r="L2548" i="21"/>
  <c r="N2548" i="21"/>
  <c r="J2548" i="21"/>
  <c r="K2547" i="21"/>
  <c r="O2547" i="21"/>
  <c r="M2547" i="21"/>
  <c r="Q2547" i="21"/>
  <c r="F2550" i="21"/>
  <c r="E2550" i="21"/>
  <c r="D2551" i="21"/>
  <c r="L2549" i="21"/>
  <c r="H2550" i="21"/>
  <c r="P2549" i="21"/>
  <c r="I2549" i="21"/>
  <c r="J2549" i="21"/>
  <c r="N2549" i="21"/>
  <c r="K2548" i="21"/>
  <c r="Q2548" i="21"/>
  <c r="O2548" i="21"/>
  <c r="M2548" i="21"/>
  <c r="D2552" i="21"/>
  <c r="E2551" i="21"/>
  <c r="F2551" i="21"/>
  <c r="L2550" i="21"/>
  <c r="I2550" i="21"/>
  <c r="H2551" i="21"/>
  <c r="P2550" i="21"/>
  <c r="J2550" i="21"/>
  <c r="N2550" i="21"/>
  <c r="Q2549" i="21"/>
  <c r="M2549" i="21"/>
  <c r="K2549" i="21"/>
  <c r="O2549" i="21"/>
  <c r="E2552" i="21"/>
  <c r="F2552" i="21"/>
  <c r="D2553" i="21"/>
  <c r="M2550" i="21"/>
  <c r="Q2550" i="21"/>
  <c r="O2550" i="21"/>
  <c r="K2550" i="21"/>
  <c r="J2551" i="21"/>
  <c r="N2551" i="21"/>
  <c r="P2551" i="21"/>
  <c r="H2552" i="21"/>
  <c r="L2551" i="21"/>
  <c r="I2551" i="21"/>
  <c r="E2553" i="21"/>
  <c r="F2553" i="21"/>
  <c r="D2554" i="21"/>
  <c r="L2552" i="21"/>
  <c r="I2552" i="21"/>
  <c r="J2552" i="21"/>
  <c r="P2552" i="21"/>
  <c r="N2552" i="21"/>
  <c r="H2553" i="21"/>
  <c r="K2551" i="21"/>
  <c r="O2551" i="21"/>
  <c r="M2551" i="21"/>
  <c r="Q2551" i="21"/>
  <c r="D2555" i="21"/>
  <c r="E2554" i="21"/>
  <c r="F2554" i="21"/>
  <c r="O2552" i="21"/>
  <c r="M2552" i="21"/>
  <c r="K2552" i="21"/>
  <c r="Q2552" i="21"/>
  <c r="H2554" i="21"/>
  <c r="L2553" i="21"/>
  <c r="N2553" i="21"/>
  <c r="J2553" i="21"/>
  <c r="P2553" i="21"/>
  <c r="I2553" i="21"/>
  <c r="F2555" i="21"/>
  <c r="D2556" i="21"/>
  <c r="E2555" i="21"/>
  <c r="N2554" i="21"/>
  <c r="I2554" i="21"/>
  <c r="P2554" i="21"/>
  <c r="H2555" i="21"/>
  <c r="L2554" i="21"/>
  <c r="J2554" i="21"/>
  <c r="O2553" i="21"/>
  <c r="K2553" i="21"/>
  <c r="Q2553" i="21"/>
  <c r="M2553" i="21"/>
  <c r="F2556" i="21"/>
  <c r="E2556" i="21"/>
  <c r="D2557" i="21"/>
  <c r="O2554" i="21"/>
  <c r="K2554" i="21"/>
  <c r="M2554" i="21"/>
  <c r="Q2554" i="21"/>
  <c r="P2555" i="21"/>
  <c r="L2555" i="21"/>
  <c r="N2555" i="21"/>
  <c r="J2555" i="21"/>
  <c r="H2556" i="21"/>
  <c r="I2555" i="21"/>
  <c r="D2558" i="21"/>
  <c r="F2557" i="21"/>
  <c r="E2557" i="21"/>
  <c r="L2556" i="21"/>
  <c r="H2557" i="21"/>
  <c r="P2556" i="21"/>
  <c r="J2556" i="21"/>
  <c r="I2556" i="21"/>
  <c r="N2556" i="21"/>
  <c r="M2555" i="21"/>
  <c r="K2555" i="21"/>
  <c r="O2555" i="21"/>
  <c r="Q2555" i="21"/>
  <c r="F2558" i="21"/>
  <c r="E2558" i="21"/>
  <c r="D2559" i="21"/>
  <c r="N2557" i="21"/>
  <c r="L2557" i="21"/>
  <c r="P2557" i="21"/>
  <c r="J2557" i="21"/>
  <c r="I2557" i="21"/>
  <c r="H2558" i="21"/>
  <c r="M2556" i="21"/>
  <c r="O2556" i="21"/>
  <c r="K2556" i="21"/>
  <c r="Q2556" i="21"/>
  <c r="F2559" i="21"/>
  <c r="D2560" i="21"/>
  <c r="E2559" i="21"/>
  <c r="M2557" i="21"/>
  <c r="O2557" i="21"/>
  <c r="Q2557" i="21"/>
  <c r="K2557" i="21"/>
  <c r="N2558" i="21"/>
  <c r="I2558" i="21"/>
  <c r="H2559" i="21"/>
  <c r="L2558" i="21"/>
  <c r="P2558" i="21"/>
  <c r="J2558" i="21"/>
  <c r="F2560" i="21"/>
  <c r="D2561" i="21"/>
  <c r="E2560" i="21"/>
  <c r="O2558" i="21"/>
  <c r="M2558" i="21"/>
  <c r="K2558" i="21"/>
  <c r="Q2558" i="21"/>
  <c r="N2559" i="21"/>
  <c r="I2559" i="21"/>
  <c r="P2559" i="21"/>
  <c r="H2560" i="21"/>
  <c r="J2559" i="21"/>
  <c r="L2559" i="21"/>
  <c r="D2562" i="21"/>
  <c r="F2561" i="21"/>
  <c r="E2561" i="21"/>
  <c r="M2559" i="21"/>
  <c r="K2559" i="21"/>
  <c r="O2559" i="21"/>
  <c r="Q2559" i="21"/>
  <c r="H2561" i="21"/>
  <c r="N2560" i="21"/>
  <c r="J2560" i="21"/>
  <c r="P2560" i="21"/>
  <c r="I2560" i="21"/>
  <c r="L2560" i="21"/>
  <c r="D2563" i="21"/>
  <c r="F2562" i="21"/>
  <c r="E2562" i="21"/>
  <c r="L2561" i="21"/>
  <c r="H2562" i="21"/>
  <c r="J2561" i="21"/>
  <c r="I2561" i="21"/>
  <c r="N2561" i="21"/>
  <c r="P2561" i="21"/>
  <c r="M2560" i="21"/>
  <c r="Q2560" i="21"/>
  <c r="O2560" i="21"/>
  <c r="K2560" i="21"/>
  <c r="D2564" i="21"/>
  <c r="E2563" i="21"/>
  <c r="F2563" i="21"/>
  <c r="L2562" i="21"/>
  <c r="I2562" i="21"/>
  <c r="N2562" i="21"/>
  <c r="P2562" i="21"/>
  <c r="J2562" i="21"/>
  <c r="H2563" i="21"/>
  <c r="M2561" i="21"/>
  <c r="K2561" i="21"/>
  <c r="O2561" i="21"/>
  <c r="Q2561" i="21"/>
  <c r="D2565" i="21"/>
  <c r="E2564" i="21"/>
  <c r="F2564" i="21"/>
  <c r="M2562" i="21"/>
  <c r="Q2562" i="21"/>
  <c r="O2562" i="21"/>
  <c r="K2562" i="21"/>
  <c r="L2563" i="21"/>
  <c r="J2563" i="21"/>
  <c r="N2563" i="21"/>
  <c r="P2563" i="21"/>
  <c r="I2563" i="21"/>
  <c r="H2564" i="21"/>
  <c r="E2565" i="21"/>
  <c r="D2566" i="21"/>
  <c r="F2565" i="21"/>
  <c r="M2563" i="21"/>
  <c r="O2563" i="21"/>
  <c r="Q2563" i="21"/>
  <c r="K2563" i="21"/>
  <c r="J2564" i="21"/>
  <c r="H2565" i="21"/>
  <c r="P2564" i="21"/>
  <c r="I2564" i="21"/>
  <c r="N2564" i="21"/>
  <c r="L2564" i="21"/>
  <c r="D2567" i="21"/>
  <c r="E2566" i="21"/>
  <c r="F2566" i="21"/>
  <c r="P2565" i="21"/>
  <c r="L2565" i="21"/>
  <c r="I2565" i="21"/>
  <c r="N2565" i="21"/>
  <c r="J2565" i="21"/>
  <c r="H2566" i="21"/>
  <c r="Q2564" i="21"/>
  <c r="M2564" i="21"/>
  <c r="K2564" i="21"/>
  <c r="O2564" i="21"/>
  <c r="E2567" i="21"/>
  <c r="D2568" i="21"/>
  <c r="F2567" i="21"/>
  <c r="O2565" i="21"/>
  <c r="M2565" i="21"/>
  <c r="Q2565" i="21"/>
  <c r="K2565" i="21"/>
  <c r="J2566" i="21"/>
  <c r="N2566" i="21"/>
  <c r="H2567" i="21"/>
  <c r="I2566" i="21"/>
  <c r="L2566" i="21"/>
  <c r="P2566" i="21"/>
  <c r="E2568" i="21"/>
  <c r="D2569" i="21"/>
  <c r="F2568" i="21"/>
  <c r="I2567" i="21"/>
  <c r="N2567" i="21"/>
  <c r="P2567" i="21"/>
  <c r="H2568" i="21"/>
  <c r="J2567" i="21"/>
  <c r="L2567" i="21"/>
  <c r="M2566" i="21"/>
  <c r="O2566" i="21"/>
  <c r="K2566" i="21"/>
  <c r="Q2566" i="21"/>
  <c r="F2569" i="21"/>
  <c r="D2570" i="21"/>
  <c r="E2569" i="21"/>
  <c r="O2567" i="21"/>
  <c r="Q2567" i="21"/>
  <c r="M2567" i="21"/>
  <c r="K2567" i="21"/>
  <c r="J2568" i="21"/>
  <c r="L2568" i="21"/>
  <c r="I2568" i="21"/>
  <c r="N2568" i="21"/>
  <c r="P2568" i="21"/>
  <c r="H2569" i="21"/>
  <c r="F2570" i="21"/>
  <c r="E2570" i="21"/>
  <c r="D2571" i="21"/>
  <c r="M2568" i="21"/>
  <c r="O2568" i="21"/>
  <c r="K2568" i="21"/>
  <c r="Q2568" i="21"/>
  <c r="J2569" i="21"/>
  <c r="H2570" i="21"/>
  <c r="N2569" i="21"/>
  <c r="I2569" i="21"/>
  <c r="L2569" i="21"/>
  <c r="P2569" i="21"/>
  <c r="D2572" i="21"/>
  <c r="E2571" i="21"/>
  <c r="F2571" i="21"/>
  <c r="H2571" i="21"/>
  <c r="N2570" i="21"/>
  <c r="L2570" i="21"/>
  <c r="I2570" i="21"/>
  <c r="J2570" i="21"/>
  <c r="P2570" i="21"/>
  <c r="O2569" i="21"/>
  <c r="K2569" i="21"/>
  <c r="M2569" i="21"/>
  <c r="Q2569" i="21"/>
  <c r="E2572" i="21"/>
  <c r="F2572" i="21"/>
  <c r="D2573" i="21"/>
  <c r="N2571" i="21"/>
  <c r="J2571" i="21"/>
  <c r="I2571" i="21"/>
  <c r="P2571" i="21"/>
  <c r="L2571" i="21"/>
  <c r="H2572" i="21"/>
  <c r="M2570" i="21"/>
  <c r="K2570" i="21"/>
  <c r="O2570" i="21"/>
  <c r="Q2570" i="21"/>
  <c r="E2573" i="21"/>
  <c r="D2574" i="21"/>
  <c r="F2573" i="21"/>
  <c r="Q2571" i="21"/>
  <c r="O2571" i="21"/>
  <c r="K2571" i="21"/>
  <c r="M2571" i="21"/>
  <c r="I2572" i="21"/>
  <c r="N2572" i="21"/>
  <c r="P2572" i="21"/>
  <c r="J2572" i="21"/>
  <c r="H2573" i="21"/>
  <c r="L2572" i="21"/>
  <c r="E2574" i="21"/>
  <c r="F2574" i="21"/>
  <c r="D2575" i="21"/>
  <c r="O2572" i="21"/>
  <c r="Q2572" i="21"/>
  <c r="M2572" i="21"/>
  <c r="K2572" i="21"/>
  <c r="P2573" i="21"/>
  <c r="L2573" i="21"/>
  <c r="I2573" i="21"/>
  <c r="H2574" i="21"/>
  <c r="J2573" i="21"/>
  <c r="N2573" i="21"/>
  <c r="F2575" i="21"/>
  <c r="D2576" i="21"/>
  <c r="E2575" i="21"/>
  <c r="O2573" i="21"/>
  <c r="K2573" i="21"/>
  <c r="M2573" i="21"/>
  <c r="Q2573" i="21"/>
  <c r="P2574" i="21"/>
  <c r="I2574" i="21"/>
  <c r="J2574" i="21"/>
  <c r="N2574" i="21"/>
  <c r="L2574" i="21"/>
  <c r="H2575" i="21"/>
  <c r="D2577" i="21"/>
  <c r="E2576" i="21"/>
  <c r="F2576" i="21"/>
  <c r="O2574" i="21"/>
  <c r="Q2574" i="21"/>
  <c r="M2574" i="21"/>
  <c r="K2574" i="21"/>
  <c r="L2575" i="21"/>
  <c r="P2575" i="21"/>
  <c r="J2575" i="21"/>
  <c r="N2575" i="21"/>
  <c r="H2576" i="21"/>
  <c r="I2575" i="21"/>
  <c r="D2578" i="21"/>
  <c r="E2577" i="21"/>
  <c r="F2577" i="21"/>
  <c r="N2576" i="21"/>
  <c r="J2576" i="21"/>
  <c r="I2576" i="21"/>
  <c r="L2576" i="21"/>
  <c r="P2576" i="21"/>
  <c r="H2577" i="21"/>
  <c r="M2575" i="21"/>
  <c r="O2575" i="21"/>
  <c r="Q2575" i="21"/>
  <c r="K2575" i="21"/>
  <c r="F2578" i="21"/>
  <c r="E2578" i="21"/>
  <c r="D2579" i="21"/>
  <c r="O2576" i="21"/>
  <c r="K2576" i="21"/>
  <c r="Q2576" i="21"/>
  <c r="M2576" i="21"/>
  <c r="J2577" i="21"/>
  <c r="L2577" i="21"/>
  <c r="H2578" i="21"/>
  <c r="N2577" i="21"/>
  <c r="I2577" i="21"/>
  <c r="P2577" i="21"/>
  <c r="E2579" i="21"/>
  <c r="F2579" i="21"/>
  <c r="D2580" i="21"/>
  <c r="J2578" i="21"/>
  <c r="I2578" i="21"/>
  <c r="N2578" i="21"/>
  <c r="H2579" i="21"/>
  <c r="P2578" i="21"/>
  <c r="L2578" i="21"/>
  <c r="O2577" i="21"/>
  <c r="M2577" i="21"/>
  <c r="K2577" i="21"/>
  <c r="Q2577" i="21"/>
  <c r="E2580" i="21"/>
  <c r="F2580" i="21"/>
  <c r="D2581" i="21"/>
  <c r="M2578" i="21"/>
  <c r="K2578" i="21"/>
  <c r="O2578" i="21"/>
  <c r="Q2578" i="21"/>
  <c r="I2579" i="21"/>
  <c r="L2579" i="21"/>
  <c r="N2579" i="21"/>
  <c r="J2579" i="21"/>
  <c r="P2579" i="21"/>
  <c r="H2580" i="21"/>
  <c r="D2582" i="21"/>
  <c r="E2581" i="21"/>
  <c r="F2581" i="21"/>
  <c r="O2579" i="21"/>
  <c r="Q2579" i="21"/>
  <c r="M2579" i="21"/>
  <c r="K2579" i="21"/>
  <c r="P2580" i="21"/>
  <c r="L2580" i="21"/>
  <c r="H2581" i="21"/>
  <c r="N2580" i="21"/>
  <c r="J2580" i="21"/>
  <c r="I2580" i="21"/>
  <c r="F2582" i="21"/>
  <c r="D2583" i="21"/>
  <c r="E2582" i="21"/>
  <c r="J2581" i="21"/>
  <c r="I2581" i="21"/>
  <c r="H2582" i="21"/>
  <c r="L2581" i="21"/>
  <c r="P2581" i="21"/>
  <c r="N2581" i="21"/>
  <c r="Q2580" i="21"/>
  <c r="O2580" i="21"/>
  <c r="M2580" i="21"/>
  <c r="K2580" i="21"/>
  <c r="D2584" i="21"/>
  <c r="E2583" i="21"/>
  <c r="F2583" i="21"/>
  <c r="K2581" i="21"/>
  <c r="M2581" i="21"/>
  <c r="O2581" i="21"/>
  <c r="Q2581" i="21"/>
  <c r="L2582" i="21"/>
  <c r="J2582" i="21"/>
  <c r="P2582" i="21"/>
  <c r="N2582" i="21"/>
  <c r="H2583" i="21"/>
  <c r="I2582" i="21"/>
  <c r="E2584" i="21"/>
  <c r="D2585" i="21"/>
  <c r="F2584" i="21"/>
  <c r="N2583" i="21"/>
  <c r="I2583" i="21"/>
  <c r="J2583" i="21"/>
  <c r="L2583" i="21"/>
  <c r="H2584" i="21"/>
  <c r="P2583" i="21"/>
  <c r="K2582" i="21"/>
  <c r="M2582" i="21"/>
  <c r="O2582" i="21"/>
  <c r="Q2582" i="21"/>
  <c r="E2585" i="21"/>
  <c r="F2585" i="21"/>
  <c r="D2586" i="21"/>
  <c r="Q2583" i="21"/>
  <c r="M2583" i="21"/>
  <c r="K2583" i="21"/>
  <c r="O2583" i="21"/>
  <c r="J2584" i="21"/>
  <c r="P2584" i="21"/>
  <c r="H2585" i="21"/>
  <c r="N2584" i="21"/>
  <c r="L2584" i="21"/>
  <c r="I2584" i="21"/>
  <c r="F2586" i="21"/>
  <c r="E2586" i="21"/>
  <c r="D2587" i="21"/>
  <c r="I2585" i="21"/>
  <c r="H2586" i="21"/>
  <c r="P2585" i="21"/>
  <c r="L2585" i="21"/>
  <c r="N2585" i="21"/>
  <c r="J2585" i="21"/>
  <c r="M2584" i="21"/>
  <c r="O2584" i="21"/>
  <c r="K2584" i="21"/>
  <c r="Q2584" i="21"/>
  <c r="F2587" i="21"/>
  <c r="D2588" i="21"/>
  <c r="E2587" i="21"/>
  <c r="Q2585" i="21"/>
  <c r="M2585" i="21"/>
  <c r="O2585" i="21"/>
  <c r="K2585" i="21"/>
  <c r="L2586" i="21"/>
  <c r="J2586" i="21"/>
  <c r="P2586" i="21"/>
  <c r="H2587" i="21"/>
  <c r="N2586" i="21"/>
  <c r="I2586" i="21"/>
  <c r="E2588" i="21"/>
  <c r="F2588" i="21"/>
  <c r="D2589" i="21"/>
  <c r="I2587" i="21"/>
  <c r="L2587" i="21"/>
  <c r="P2587" i="21"/>
  <c r="J2587" i="21"/>
  <c r="H2588" i="21"/>
  <c r="N2587" i="21"/>
  <c r="Q2586" i="21"/>
  <c r="K2586" i="21"/>
  <c r="O2586" i="21"/>
  <c r="M2586" i="21"/>
  <c r="E2589" i="21"/>
  <c r="F2589" i="21"/>
  <c r="D2590" i="21"/>
  <c r="Q2587" i="21"/>
  <c r="M2587" i="21"/>
  <c r="K2587" i="21"/>
  <c r="O2587" i="21"/>
  <c r="L2588" i="21"/>
  <c r="J2588" i="21"/>
  <c r="N2588" i="21"/>
  <c r="I2588" i="21"/>
  <c r="P2588" i="21"/>
  <c r="H2589" i="21"/>
  <c r="E2590" i="21"/>
  <c r="F2590" i="21"/>
  <c r="D2591" i="21"/>
  <c r="O2588" i="21"/>
  <c r="Q2588" i="21"/>
  <c r="M2588" i="21"/>
  <c r="K2588" i="21"/>
  <c r="J2589" i="21"/>
  <c r="N2589" i="21"/>
  <c r="I2589" i="21"/>
  <c r="L2589" i="21"/>
  <c r="H2590" i="21"/>
  <c r="P2589" i="21"/>
  <c r="D2592" i="21"/>
  <c r="E2591" i="21"/>
  <c r="F2591" i="21"/>
  <c r="O2589" i="21"/>
  <c r="K2589" i="21"/>
  <c r="M2589" i="21"/>
  <c r="Q2589" i="21"/>
  <c r="N2590" i="21"/>
  <c r="L2590" i="21"/>
  <c r="J2590" i="21"/>
  <c r="P2590" i="21"/>
  <c r="I2590" i="21"/>
  <c r="H2591" i="21"/>
  <c r="D2593" i="21"/>
  <c r="E2592" i="21"/>
  <c r="F2592" i="21"/>
  <c r="Q2590" i="21"/>
  <c r="K2590" i="21"/>
  <c r="O2590" i="21"/>
  <c r="M2590" i="21"/>
  <c r="P2591" i="21"/>
  <c r="H2592" i="21"/>
  <c r="I2591" i="21"/>
  <c r="J2591" i="21"/>
  <c r="N2591" i="21"/>
  <c r="L2591" i="21"/>
  <c r="D2594" i="21"/>
  <c r="F2593" i="21"/>
  <c r="E2593" i="21"/>
  <c r="H2593" i="21"/>
  <c r="I2592" i="21"/>
  <c r="N2592" i="21"/>
  <c r="P2592" i="21"/>
  <c r="L2592" i="21"/>
  <c r="J2592" i="21"/>
  <c r="O2591" i="21"/>
  <c r="K2591" i="21"/>
  <c r="M2591" i="21"/>
  <c r="Q2591" i="21"/>
  <c r="F2594" i="21"/>
  <c r="D2595" i="21"/>
  <c r="E2594" i="21"/>
  <c r="N2593" i="21"/>
  <c r="J2593" i="21"/>
  <c r="H2594" i="21"/>
  <c r="P2593" i="21"/>
  <c r="I2593" i="21"/>
  <c r="L2593" i="21"/>
  <c r="K2592" i="21"/>
  <c r="O2592" i="21"/>
  <c r="Q2592" i="21"/>
  <c r="M2592" i="21"/>
  <c r="E2595" i="21"/>
  <c r="F2595" i="21"/>
  <c r="D2596" i="21"/>
  <c r="P2594" i="21"/>
  <c r="J2594" i="21"/>
  <c r="H2595" i="21"/>
  <c r="N2594" i="21"/>
  <c r="I2594" i="21"/>
  <c r="L2594" i="21"/>
  <c r="K2593" i="21"/>
  <c r="M2593" i="21"/>
  <c r="Q2593" i="21"/>
  <c r="O2593" i="21"/>
  <c r="E2596" i="21"/>
  <c r="F2596" i="21"/>
  <c r="D2597" i="21"/>
  <c r="H2596" i="21"/>
  <c r="N2595" i="21"/>
  <c r="L2595" i="21"/>
  <c r="I2595" i="21"/>
  <c r="J2595" i="21"/>
  <c r="P2595" i="21"/>
  <c r="K2594" i="21"/>
  <c r="O2594" i="21"/>
  <c r="M2594" i="21"/>
  <c r="Q2594" i="21"/>
  <c r="D2598" i="21"/>
  <c r="F2597" i="21"/>
  <c r="E2597" i="21"/>
  <c r="L2596" i="21"/>
  <c r="H2597" i="21"/>
  <c r="I2596" i="21"/>
  <c r="P2596" i="21"/>
  <c r="J2596" i="21"/>
  <c r="N2596" i="21"/>
  <c r="M2595" i="21"/>
  <c r="K2595" i="21"/>
  <c r="O2595" i="21"/>
  <c r="Q2595" i="21"/>
  <c r="F2598" i="21"/>
  <c r="D2599" i="21"/>
  <c r="E2598" i="21"/>
  <c r="N2597" i="21"/>
  <c r="P2597" i="21"/>
  <c r="L2597" i="21"/>
  <c r="H2598" i="21"/>
  <c r="J2597" i="21"/>
  <c r="I2597" i="21"/>
  <c r="Q2596" i="21"/>
  <c r="M2596" i="21"/>
  <c r="O2596" i="21"/>
  <c r="K2596" i="21"/>
  <c r="E2599" i="21"/>
  <c r="D2600" i="21"/>
  <c r="F2599" i="21"/>
  <c r="L2598" i="21"/>
  <c r="I2598" i="21"/>
  <c r="H2599" i="21"/>
  <c r="P2598" i="21"/>
  <c r="J2598" i="21"/>
  <c r="N2598" i="21"/>
  <c r="O2597" i="21"/>
  <c r="K2597" i="21"/>
  <c r="Q2597" i="21"/>
  <c r="M2597" i="21"/>
  <c r="D2601" i="21"/>
  <c r="F2600" i="21"/>
  <c r="E2600" i="21"/>
  <c r="M2598" i="21"/>
  <c r="Q2598" i="21"/>
  <c r="O2598" i="21"/>
  <c r="K2598" i="21"/>
  <c r="L2599" i="21"/>
  <c r="N2599" i="21"/>
  <c r="P2599" i="21"/>
  <c r="I2599" i="21"/>
  <c r="J2599" i="21"/>
  <c r="H2600" i="21"/>
  <c r="E2601" i="21"/>
  <c r="F2601" i="21"/>
  <c r="D2602" i="21"/>
  <c r="O2599" i="21"/>
  <c r="M2599" i="21"/>
  <c r="Q2599" i="21"/>
  <c r="K2599" i="21"/>
  <c r="I2600" i="21"/>
  <c r="P2600" i="21"/>
  <c r="N2600" i="21"/>
  <c r="L2600" i="21"/>
  <c r="H2601" i="21"/>
  <c r="J2600" i="21"/>
  <c r="D2603" i="21"/>
  <c r="E2602" i="21"/>
  <c r="F2602" i="21"/>
  <c r="M2600" i="21"/>
  <c r="K2600" i="21"/>
  <c r="Q2600" i="21"/>
  <c r="O2600" i="21"/>
  <c r="N2601" i="21"/>
  <c r="I2601" i="21"/>
  <c r="J2601" i="21"/>
  <c r="H2602" i="21"/>
  <c r="L2601" i="21"/>
  <c r="P2601" i="21"/>
  <c r="F2603" i="21"/>
  <c r="D2604" i="21"/>
  <c r="E2603" i="21"/>
  <c r="M2601" i="21"/>
  <c r="O2601" i="21"/>
  <c r="Q2601" i="21"/>
  <c r="K2601" i="21"/>
  <c r="I2602" i="21"/>
  <c r="L2602" i="21"/>
  <c r="H2603" i="21"/>
  <c r="N2602" i="21"/>
  <c r="J2602" i="21"/>
  <c r="P2602" i="21"/>
  <c r="E2604" i="21"/>
  <c r="F2604" i="21"/>
  <c r="D2605" i="21"/>
  <c r="Q2602" i="21"/>
  <c r="M2602" i="21"/>
  <c r="K2602" i="21"/>
  <c r="O2602" i="21"/>
  <c r="H2604" i="21"/>
  <c r="I2603" i="21"/>
  <c r="P2603" i="21"/>
  <c r="J2603" i="21"/>
  <c r="L2603" i="21"/>
  <c r="N2603" i="21"/>
  <c r="F2605" i="21"/>
  <c r="E2605" i="21"/>
  <c r="D2606" i="21"/>
  <c r="I2604" i="21"/>
  <c r="N2604" i="21"/>
  <c r="P2604" i="21"/>
  <c r="H2605" i="21"/>
  <c r="J2604" i="21"/>
  <c r="L2604" i="21"/>
  <c r="K2603" i="21"/>
  <c r="Q2603" i="21"/>
  <c r="O2603" i="21"/>
  <c r="M2603" i="21"/>
  <c r="F2606" i="21"/>
  <c r="E2606" i="21"/>
  <c r="D2607" i="21"/>
  <c r="O2604" i="21"/>
  <c r="M2604" i="21"/>
  <c r="Q2604" i="21"/>
  <c r="K2604" i="21"/>
  <c r="J2605" i="21"/>
  <c r="L2605" i="21"/>
  <c r="P2605" i="21"/>
  <c r="H2606" i="21"/>
  <c r="I2605" i="21"/>
  <c r="N2605" i="21"/>
  <c r="F2607" i="21"/>
  <c r="E2607" i="21"/>
  <c r="D2608" i="21"/>
  <c r="J2606" i="21"/>
  <c r="N2606" i="21"/>
  <c r="I2606" i="21"/>
  <c r="H2607" i="21"/>
  <c r="P2606" i="21"/>
  <c r="L2606" i="21"/>
  <c r="M2605" i="21"/>
  <c r="O2605" i="21"/>
  <c r="Q2605" i="21"/>
  <c r="K2605" i="21"/>
  <c r="E2608" i="21"/>
  <c r="F2608" i="21"/>
  <c r="D2609" i="21"/>
  <c r="O2606" i="21"/>
  <c r="M2606" i="21"/>
  <c r="Q2606" i="21"/>
  <c r="K2606" i="21"/>
  <c r="H2608" i="21"/>
  <c r="J2607" i="21"/>
  <c r="L2607" i="21"/>
  <c r="N2607" i="21"/>
  <c r="P2607" i="21"/>
  <c r="I2607" i="21"/>
  <c r="D2610" i="21"/>
  <c r="F2609" i="21"/>
  <c r="E2609" i="21"/>
  <c r="J2608" i="21"/>
  <c r="I2608" i="21"/>
  <c r="L2608" i="21"/>
  <c r="N2608" i="21"/>
  <c r="H2609" i="21"/>
  <c r="P2608" i="21"/>
  <c r="Q2607" i="21"/>
  <c r="O2607" i="21"/>
  <c r="M2607" i="21"/>
  <c r="K2607" i="21"/>
  <c r="E2610" i="21"/>
  <c r="F2610" i="21"/>
  <c r="D2611" i="21"/>
  <c r="M2608" i="21"/>
  <c r="K2608" i="21"/>
  <c r="O2608" i="21"/>
  <c r="Q2608" i="21"/>
  <c r="N2609" i="21"/>
  <c r="J2609" i="21"/>
  <c r="I2609" i="21"/>
  <c r="L2609" i="21"/>
  <c r="P2609" i="21"/>
  <c r="H2610" i="21"/>
  <c r="D2612" i="21"/>
  <c r="F2611" i="21"/>
  <c r="E2611" i="21"/>
  <c r="Q2609" i="21"/>
  <c r="K2609" i="21"/>
  <c r="M2609" i="21"/>
  <c r="O2609" i="21"/>
  <c r="I2610" i="21"/>
  <c r="H2611" i="21"/>
  <c r="J2610" i="21"/>
  <c r="L2610" i="21"/>
  <c r="N2610" i="21"/>
  <c r="P2610" i="21"/>
  <c r="E2612" i="21"/>
  <c r="F2612" i="21"/>
  <c r="D2613" i="21"/>
  <c r="K2610" i="21"/>
  <c r="O2610" i="21"/>
  <c r="M2610" i="21"/>
  <c r="Q2610" i="21"/>
  <c r="L2611" i="21"/>
  <c r="N2611" i="21"/>
  <c r="I2611" i="21"/>
  <c r="P2611" i="21"/>
  <c r="J2611" i="21"/>
  <c r="H2612" i="21"/>
  <c r="D2614" i="21"/>
  <c r="F2613" i="21"/>
  <c r="E2613" i="21"/>
  <c r="M2611" i="21"/>
  <c r="K2611" i="21"/>
  <c r="O2611" i="21"/>
  <c r="Q2611" i="21"/>
  <c r="L2612" i="21"/>
  <c r="N2612" i="21"/>
  <c r="I2612" i="21"/>
  <c r="J2612" i="21"/>
  <c r="P2612" i="21"/>
  <c r="H2613" i="21"/>
  <c r="E2614" i="21"/>
  <c r="F2614" i="21"/>
  <c r="D2615" i="21"/>
  <c r="M2612" i="21"/>
  <c r="Q2612" i="21"/>
  <c r="K2612" i="21"/>
  <c r="O2612" i="21"/>
  <c r="H2614" i="21"/>
  <c r="N2613" i="21"/>
  <c r="I2613" i="21"/>
  <c r="L2613" i="21"/>
  <c r="J2613" i="21"/>
  <c r="P2613" i="21"/>
  <c r="D2616" i="21"/>
  <c r="E2615" i="21"/>
  <c r="F2615" i="21"/>
  <c r="L2614" i="21"/>
  <c r="N2614" i="21"/>
  <c r="J2614" i="21"/>
  <c r="I2614" i="21"/>
  <c r="H2615" i="21"/>
  <c r="P2614" i="21"/>
  <c r="M2613" i="21"/>
  <c r="Q2613" i="21"/>
  <c r="K2613" i="21"/>
  <c r="O2613" i="21"/>
  <c r="D2617" i="21"/>
  <c r="E2616" i="21"/>
  <c r="F2616" i="21"/>
  <c r="K2614" i="21"/>
  <c r="O2614" i="21"/>
  <c r="Q2614" i="21"/>
  <c r="M2614" i="21"/>
  <c r="I2615" i="21"/>
  <c r="N2615" i="21"/>
  <c r="P2615" i="21"/>
  <c r="H2616" i="21"/>
  <c r="J2615" i="21"/>
  <c r="L2615" i="21"/>
  <c r="E2617" i="21"/>
  <c r="F2617" i="21"/>
  <c r="D2618" i="21"/>
  <c r="K2615" i="21"/>
  <c r="M2615" i="21"/>
  <c r="O2615" i="21"/>
  <c r="Q2615" i="21"/>
  <c r="H2617" i="21"/>
  <c r="J2616" i="21"/>
  <c r="I2616" i="21"/>
  <c r="L2616" i="21"/>
  <c r="P2616" i="21"/>
  <c r="N2616" i="21"/>
  <c r="D2619" i="21"/>
  <c r="E2618" i="21"/>
  <c r="F2618" i="21"/>
  <c r="L2617" i="21"/>
  <c r="J2617" i="21"/>
  <c r="H2618" i="21"/>
  <c r="I2617" i="21"/>
  <c r="N2617" i="21"/>
  <c r="P2617" i="21"/>
  <c r="M2616" i="21"/>
  <c r="Q2616" i="21"/>
  <c r="O2616" i="21"/>
  <c r="K2616" i="21"/>
  <c r="D2620" i="21"/>
  <c r="F2619" i="21"/>
  <c r="E2619" i="21"/>
  <c r="L2618" i="21"/>
  <c r="J2618" i="21"/>
  <c r="P2618" i="21"/>
  <c r="N2618" i="21"/>
  <c r="H2619" i="21"/>
  <c r="I2618" i="21"/>
  <c r="O2617" i="21"/>
  <c r="M2617" i="21"/>
  <c r="Q2617" i="21"/>
  <c r="K2617" i="21"/>
  <c r="F2620" i="21"/>
  <c r="E2620" i="21"/>
  <c r="D2621" i="21"/>
  <c r="L2619" i="21"/>
  <c r="J2619" i="21"/>
  <c r="I2619" i="21"/>
  <c r="N2619" i="21"/>
  <c r="H2620" i="21"/>
  <c r="P2619" i="21"/>
  <c r="K2618" i="21"/>
  <c r="Q2618" i="21"/>
  <c r="M2618" i="21"/>
  <c r="O2618" i="21"/>
  <c r="D2622" i="21"/>
  <c r="E2621" i="21"/>
  <c r="F2621" i="21"/>
  <c r="O2619" i="21"/>
  <c r="M2619" i="21"/>
  <c r="K2619" i="21"/>
  <c r="Q2619" i="21"/>
  <c r="L2620" i="21"/>
  <c r="H2621" i="21"/>
  <c r="I2620" i="21"/>
  <c r="P2620" i="21"/>
  <c r="N2620" i="21"/>
  <c r="J2620" i="21"/>
  <c r="F2622" i="21"/>
  <c r="E2622" i="21"/>
  <c r="D2623" i="21"/>
  <c r="J2621" i="21"/>
  <c r="L2621" i="21"/>
  <c r="P2621" i="21"/>
  <c r="N2621" i="21"/>
  <c r="I2621" i="21"/>
  <c r="H2622" i="21"/>
  <c r="Q2620" i="21"/>
  <c r="K2620" i="21"/>
  <c r="M2620" i="21"/>
  <c r="O2620" i="21"/>
  <c r="F2623" i="21"/>
  <c r="D2624" i="21"/>
  <c r="E2623" i="21"/>
  <c r="M2621" i="21"/>
  <c r="O2621" i="21"/>
  <c r="Q2621" i="21"/>
  <c r="K2621" i="21"/>
  <c r="I2622" i="21"/>
  <c r="N2622" i="21"/>
  <c r="H2623" i="21"/>
  <c r="L2622" i="21"/>
  <c r="P2622" i="21"/>
  <c r="J2622" i="21"/>
  <c r="F2624" i="21"/>
  <c r="E2624" i="21"/>
  <c r="D2625" i="21"/>
  <c r="K2622" i="21"/>
  <c r="Q2622" i="21"/>
  <c r="M2622" i="21"/>
  <c r="O2622" i="21"/>
  <c r="H2624" i="21"/>
  <c r="L2623" i="21"/>
  <c r="I2623" i="21"/>
  <c r="J2623" i="21"/>
  <c r="N2623" i="21"/>
  <c r="P2623" i="21"/>
  <c r="E2625" i="21"/>
  <c r="F2625" i="21"/>
  <c r="D2626" i="21"/>
  <c r="I2624" i="21"/>
  <c r="J2624" i="21"/>
  <c r="H2625" i="21"/>
  <c r="P2624" i="21"/>
  <c r="L2624" i="21"/>
  <c r="N2624" i="21"/>
  <c r="M2623" i="21"/>
  <c r="O2623" i="21"/>
  <c r="K2623" i="21"/>
  <c r="Q2623" i="21"/>
  <c r="D2627" i="21"/>
  <c r="F2626" i="21"/>
  <c r="E2626" i="21"/>
  <c r="M2624" i="21"/>
  <c r="K2624" i="21"/>
  <c r="O2624" i="21"/>
  <c r="Q2624" i="21"/>
  <c r="I2625" i="21"/>
  <c r="L2625" i="21"/>
  <c r="J2625" i="21"/>
  <c r="H2626" i="21"/>
  <c r="P2625" i="21"/>
  <c r="N2625" i="21"/>
  <c r="E2627" i="21"/>
  <c r="D2628" i="21"/>
  <c r="F2627" i="21"/>
  <c r="O2625" i="21"/>
  <c r="K2625" i="21"/>
  <c r="Q2625" i="21"/>
  <c r="M2625" i="21"/>
  <c r="J2626" i="21"/>
  <c r="N2626" i="21"/>
  <c r="L2626" i="21"/>
  <c r="P2626" i="21"/>
  <c r="I2626" i="21"/>
  <c r="H2627" i="21"/>
  <c r="D2629" i="21"/>
  <c r="E2628" i="21"/>
  <c r="F2628" i="21"/>
  <c r="K2626" i="21"/>
  <c r="M2626" i="21"/>
  <c r="O2626" i="21"/>
  <c r="Q2626" i="21"/>
  <c r="L2627" i="21"/>
  <c r="H2628" i="21"/>
  <c r="P2627" i="21"/>
  <c r="N2627" i="21"/>
  <c r="I2627" i="21"/>
  <c r="J2627" i="21"/>
  <c r="F2629" i="21"/>
  <c r="E2629" i="21"/>
  <c r="D2630" i="21"/>
  <c r="J2628" i="21"/>
  <c r="N2628" i="21"/>
  <c r="I2628" i="21"/>
  <c r="P2628" i="21"/>
  <c r="L2628" i="21"/>
  <c r="H2629" i="21"/>
  <c r="M2627" i="21"/>
  <c r="O2627" i="21"/>
  <c r="K2627" i="21"/>
  <c r="Q2627" i="21"/>
  <c r="F2630" i="21"/>
  <c r="D2631" i="21"/>
  <c r="E2630" i="21"/>
  <c r="O2628" i="21"/>
  <c r="M2628" i="21"/>
  <c r="K2628" i="21"/>
  <c r="Q2628" i="21"/>
  <c r="L2629" i="21"/>
  <c r="H2630" i="21"/>
  <c r="N2629" i="21"/>
  <c r="I2629" i="21"/>
  <c r="P2629" i="21"/>
  <c r="J2629" i="21"/>
  <c r="F2631" i="21"/>
  <c r="E2631" i="21"/>
  <c r="D2632" i="21"/>
  <c r="P2630" i="21"/>
  <c r="I2630" i="21"/>
  <c r="H2631" i="21"/>
  <c r="L2630" i="21"/>
  <c r="N2630" i="21"/>
  <c r="J2630" i="21"/>
  <c r="K2629" i="21"/>
  <c r="O2629" i="21"/>
  <c r="M2629" i="21"/>
  <c r="Q2629" i="21"/>
  <c r="E2632" i="21"/>
  <c r="D2633" i="21"/>
  <c r="F2632" i="21"/>
  <c r="O2630" i="21"/>
  <c r="Q2630" i="21"/>
  <c r="M2630" i="21"/>
  <c r="K2630" i="21"/>
  <c r="I2631" i="21"/>
  <c r="P2631" i="21"/>
  <c r="J2631" i="21"/>
  <c r="L2631" i="21"/>
  <c r="H2632" i="21"/>
  <c r="N2631" i="21"/>
  <c r="F2633" i="21"/>
  <c r="D2634" i="21"/>
  <c r="E2633" i="21"/>
  <c r="K2631" i="21"/>
  <c r="Q2631" i="21"/>
  <c r="M2631" i="21"/>
  <c r="O2631" i="21"/>
  <c r="H2633" i="21"/>
  <c r="J2632" i="21"/>
  <c r="N2632" i="21"/>
  <c r="P2632" i="21"/>
  <c r="I2632" i="21"/>
  <c r="L2632" i="21"/>
  <c r="F2634" i="21"/>
  <c r="E2634" i="21"/>
  <c r="D2635" i="21"/>
  <c r="I2633" i="21"/>
  <c r="J2633" i="21"/>
  <c r="H2634" i="21"/>
  <c r="L2633" i="21"/>
  <c r="N2633" i="21"/>
  <c r="P2633" i="21"/>
  <c r="O2632" i="21"/>
  <c r="K2632" i="21"/>
  <c r="M2632" i="21"/>
  <c r="Q2632" i="21"/>
  <c r="D2636" i="21"/>
  <c r="E2635" i="21"/>
  <c r="F2635" i="21"/>
  <c r="M2633" i="21"/>
  <c r="O2633" i="21"/>
  <c r="Q2633" i="21"/>
  <c r="K2633" i="21"/>
  <c r="H2635" i="21"/>
  <c r="I2634" i="21"/>
  <c r="J2634" i="21"/>
  <c r="L2634" i="21"/>
  <c r="N2634" i="21"/>
  <c r="P2634" i="21"/>
  <c r="E2636" i="21"/>
  <c r="F2636" i="21"/>
  <c r="D2637" i="21"/>
  <c r="L2635" i="21"/>
  <c r="J2635" i="21"/>
  <c r="I2635" i="21"/>
  <c r="P2635" i="21"/>
  <c r="N2635" i="21"/>
  <c r="H2636" i="21"/>
  <c r="M2634" i="21"/>
  <c r="O2634" i="21"/>
  <c r="K2634" i="21"/>
  <c r="Q2634" i="21"/>
  <c r="E2637" i="21"/>
  <c r="F2637" i="21"/>
  <c r="D2638" i="21"/>
  <c r="Q2635" i="21"/>
  <c r="M2635" i="21"/>
  <c r="K2635" i="21"/>
  <c r="O2635" i="21"/>
  <c r="J2636" i="21"/>
  <c r="P2636" i="21"/>
  <c r="N2636" i="21"/>
  <c r="L2636" i="21"/>
  <c r="H2637" i="21"/>
  <c r="I2636" i="21"/>
  <c r="D2639" i="21"/>
  <c r="F2638" i="21"/>
  <c r="E2638" i="21"/>
  <c r="J2637" i="21"/>
  <c r="I2637" i="21"/>
  <c r="H2638" i="21"/>
  <c r="N2637" i="21"/>
  <c r="P2637" i="21"/>
  <c r="L2637" i="21"/>
  <c r="Q2636" i="21"/>
  <c r="O2636" i="21"/>
  <c r="M2636" i="21"/>
  <c r="K2636" i="21"/>
  <c r="F2639" i="21"/>
  <c r="E2639" i="21"/>
  <c r="D2640" i="21"/>
  <c r="M2637" i="21"/>
  <c r="O2637" i="21"/>
  <c r="Q2637" i="21"/>
  <c r="K2637" i="21"/>
  <c r="H2639" i="21"/>
  <c r="N2638" i="21"/>
  <c r="P2638" i="21"/>
  <c r="L2638" i="21"/>
  <c r="I2638" i="21"/>
  <c r="J2638" i="21"/>
  <c r="D2641" i="21"/>
  <c r="F2640" i="21"/>
  <c r="E2640" i="21"/>
  <c r="N2639" i="21"/>
  <c r="J2639" i="21"/>
  <c r="L2639" i="21"/>
  <c r="I2639" i="21"/>
  <c r="P2639" i="21"/>
  <c r="H2640" i="21"/>
  <c r="M2638" i="21"/>
  <c r="Q2638" i="21"/>
  <c r="K2638" i="21"/>
  <c r="O2638" i="21"/>
  <c r="D2642" i="21"/>
  <c r="E2641" i="21"/>
  <c r="F2641" i="21"/>
  <c r="O2639" i="21"/>
  <c r="K2639" i="21"/>
  <c r="M2639" i="21"/>
  <c r="Q2639" i="21"/>
  <c r="J2640" i="21"/>
  <c r="H2641" i="21"/>
  <c r="P2640" i="21"/>
  <c r="L2640" i="21"/>
  <c r="N2640" i="21"/>
  <c r="I2640" i="21"/>
  <c r="F2642" i="21"/>
  <c r="E2642" i="21"/>
  <c r="D2643" i="21"/>
  <c r="H2642" i="21"/>
  <c r="N2641" i="21"/>
  <c r="J2641" i="21"/>
  <c r="I2641" i="21"/>
  <c r="P2641" i="21"/>
  <c r="L2641" i="21"/>
  <c r="Q2640" i="21"/>
  <c r="K2640" i="21"/>
  <c r="M2640" i="21"/>
  <c r="O2640" i="21"/>
  <c r="E2643" i="21"/>
  <c r="F2643" i="21"/>
  <c r="D2644" i="21"/>
  <c r="H2643" i="21"/>
  <c r="L2642" i="21"/>
  <c r="J2642" i="21"/>
  <c r="N2642" i="21"/>
  <c r="P2642" i="21"/>
  <c r="I2642" i="21"/>
  <c r="Q2641" i="21"/>
  <c r="M2641" i="21"/>
  <c r="K2641" i="21"/>
  <c r="O2641" i="21"/>
  <c r="D2645" i="21"/>
  <c r="F2644" i="21"/>
  <c r="E2644" i="21"/>
  <c r="P2643" i="21"/>
  <c r="H2644" i="21"/>
  <c r="I2643" i="21"/>
  <c r="L2643" i="21"/>
  <c r="J2643" i="21"/>
  <c r="N2643" i="21"/>
  <c r="O2642" i="21"/>
  <c r="K2642" i="21"/>
  <c r="M2642" i="21"/>
  <c r="Q2642" i="21"/>
  <c r="F2645" i="21"/>
  <c r="E2645" i="21"/>
  <c r="D2646" i="21"/>
  <c r="I2644" i="21"/>
  <c r="P2644" i="21"/>
  <c r="H2645" i="21"/>
  <c r="L2644" i="21"/>
  <c r="N2644" i="21"/>
  <c r="J2644" i="21"/>
  <c r="K2643" i="21"/>
  <c r="O2643" i="21"/>
  <c r="M2643" i="21"/>
  <c r="Q2643" i="21"/>
  <c r="F2646" i="21"/>
  <c r="E2646" i="21"/>
  <c r="D2647" i="21"/>
  <c r="O2644" i="21"/>
  <c r="Q2644" i="21"/>
  <c r="M2644" i="21"/>
  <c r="K2644" i="21"/>
  <c r="L2645" i="21"/>
  <c r="I2645" i="21"/>
  <c r="P2645" i="21"/>
  <c r="H2646" i="21"/>
  <c r="J2645" i="21"/>
  <c r="N2645" i="21"/>
  <c r="E2647" i="21"/>
  <c r="D2648" i="21"/>
  <c r="F2647" i="21"/>
  <c r="M2645" i="21"/>
  <c r="K2645" i="21"/>
  <c r="O2645" i="21"/>
  <c r="Q2645" i="21"/>
  <c r="N2646" i="21"/>
  <c r="P2646" i="21"/>
  <c r="I2646" i="21"/>
  <c r="J2646" i="21"/>
  <c r="H2647" i="21"/>
  <c r="L2646" i="21"/>
  <c r="D2649" i="21"/>
  <c r="E2648" i="21"/>
  <c r="F2648" i="21"/>
  <c r="O2646" i="21"/>
  <c r="K2646" i="21"/>
  <c r="Q2646" i="21"/>
  <c r="M2646" i="21"/>
  <c r="I2647" i="21"/>
  <c r="N2647" i="21"/>
  <c r="P2647" i="21"/>
  <c r="J2647" i="21"/>
  <c r="L2647" i="21"/>
  <c r="H2648" i="21"/>
  <c r="D2650" i="21"/>
  <c r="F2649" i="21"/>
  <c r="E2649" i="21"/>
  <c r="Q2647" i="21"/>
  <c r="O2647" i="21"/>
  <c r="M2647" i="21"/>
  <c r="K2647" i="21"/>
  <c r="H2649" i="21"/>
  <c r="N2648" i="21"/>
  <c r="L2648" i="21"/>
  <c r="I2648" i="21"/>
  <c r="P2648" i="21"/>
  <c r="J2648" i="21"/>
  <c r="F2650" i="21"/>
  <c r="E2650" i="21"/>
  <c r="D2651" i="21"/>
  <c r="J2649" i="21"/>
  <c r="L2649" i="21"/>
  <c r="P2649" i="21"/>
  <c r="N2649" i="21"/>
  <c r="H2650" i="21"/>
  <c r="I2649" i="21"/>
  <c r="Q2648" i="21"/>
  <c r="O2648" i="21"/>
  <c r="M2648" i="21"/>
  <c r="K2648" i="21"/>
  <c r="D2652" i="21"/>
  <c r="E2651" i="21"/>
  <c r="F2651" i="21"/>
  <c r="P2650" i="21"/>
  <c r="N2650" i="21"/>
  <c r="L2650" i="21"/>
  <c r="I2650" i="21"/>
  <c r="H2651" i="21"/>
  <c r="J2650" i="21"/>
  <c r="O2649" i="21"/>
  <c r="Q2649" i="21"/>
  <c r="K2649" i="21"/>
  <c r="M2649" i="21"/>
  <c r="D2653" i="21"/>
  <c r="F2652" i="21"/>
  <c r="E2652" i="21"/>
  <c r="K2650" i="21"/>
  <c r="Q2650" i="21"/>
  <c r="M2650" i="21"/>
  <c r="O2650" i="21"/>
  <c r="I2651" i="21"/>
  <c r="N2651" i="21"/>
  <c r="J2651" i="21"/>
  <c r="P2651" i="21"/>
  <c r="L2651" i="21"/>
  <c r="H2652" i="21"/>
  <c r="D2654" i="21"/>
  <c r="E2653" i="21"/>
  <c r="F2653" i="21"/>
  <c r="M2651" i="21"/>
  <c r="Q2651" i="21"/>
  <c r="K2651" i="21"/>
  <c r="O2651" i="21"/>
  <c r="L2652" i="21"/>
  <c r="H2653" i="21"/>
  <c r="I2652" i="21"/>
  <c r="N2652" i="21"/>
  <c r="J2652" i="21"/>
  <c r="P2652" i="21"/>
  <c r="D2655" i="21"/>
  <c r="F2654" i="21"/>
  <c r="E2654" i="21"/>
  <c r="L2653" i="21"/>
  <c r="P2653" i="21"/>
  <c r="I2653" i="21"/>
  <c r="J2653" i="21"/>
  <c r="H2654" i="21"/>
  <c r="N2653" i="21"/>
  <c r="K2652" i="21"/>
  <c r="M2652" i="21"/>
  <c r="O2652" i="21"/>
  <c r="Q2652" i="21"/>
  <c r="F2655" i="21"/>
  <c r="D2656" i="21"/>
  <c r="E2655" i="21"/>
  <c r="O2653" i="21"/>
  <c r="M2653" i="21"/>
  <c r="K2653" i="21"/>
  <c r="Q2653" i="21"/>
  <c r="L2654" i="21"/>
  <c r="I2654" i="21"/>
  <c r="N2654" i="21"/>
  <c r="H2655" i="21"/>
  <c r="P2654" i="21"/>
  <c r="J2654" i="21"/>
  <c r="D2657" i="21"/>
  <c r="E2656" i="21"/>
  <c r="F2656" i="21"/>
  <c r="Q2654" i="21"/>
  <c r="K2654" i="21"/>
  <c r="M2654" i="21"/>
  <c r="O2654" i="21"/>
  <c r="H2656" i="21"/>
  <c r="I2655" i="21"/>
  <c r="P2655" i="21"/>
  <c r="N2655" i="21"/>
  <c r="L2655" i="21"/>
  <c r="J2655" i="21"/>
  <c r="D2658" i="21"/>
  <c r="F2657" i="21"/>
  <c r="E2657" i="21"/>
  <c r="P2656" i="21"/>
  <c r="H2657" i="21"/>
  <c r="N2656" i="21"/>
  <c r="J2656" i="21"/>
  <c r="L2656" i="21"/>
  <c r="I2656" i="21"/>
  <c r="O2655" i="21"/>
  <c r="K2655" i="21"/>
  <c r="E2658" i="21"/>
  <c r="D2659" i="21"/>
  <c r="F2658" i="21"/>
  <c r="L2657" i="21"/>
  <c r="I2657" i="21"/>
  <c r="N2657" i="21"/>
  <c r="J2657" i="21"/>
  <c r="H2658" i="21"/>
  <c r="P2657" i="21"/>
  <c r="M2656" i="21"/>
  <c r="K2656" i="21"/>
  <c r="Q2656" i="21"/>
  <c r="O2656" i="21"/>
  <c r="F2659" i="21"/>
  <c r="E2659" i="21"/>
  <c r="D2660" i="21"/>
  <c r="O2657" i="21"/>
  <c r="M2657" i="21"/>
  <c r="Q2657" i="21"/>
  <c r="K2657" i="21"/>
  <c r="L2658" i="21"/>
  <c r="N2658" i="21"/>
  <c r="I2658" i="21"/>
  <c r="P2658" i="21"/>
  <c r="H2659" i="21"/>
  <c r="J2658" i="21"/>
  <c r="F2660" i="21"/>
  <c r="E2660" i="21"/>
  <c r="D2661" i="21"/>
  <c r="O2658" i="21"/>
  <c r="M2658" i="21"/>
  <c r="K2658" i="21"/>
  <c r="Q2658" i="21"/>
  <c r="L2659" i="21"/>
  <c r="H2660" i="21"/>
  <c r="J2659" i="21"/>
  <c r="I2659" i="21"/>
  <c r="P2659" i="21"/>
  <c r="N2659" i="21"/>
  <c r="F2661" i="21"/>
  <c r="D2662" i="21"/>
  <c r="E2661" i="21"/>
  <c r="L2660" i="21"/>
  <c r="J2660" i="21"/>
  <c r="P2660" i="21"/>
  <c r="H2661" i="21"/>
  <c r="N2660" i="21"/>
  <c r="I2660" i="21"/>
  <c r="M2659" i="21"/>
  <c r="O2659" i="21"/>
  <c r="K2659" i="21"/>
  <c r="Q2659" i="21"/>
  <c r="E2662" i="21"/>
  <c r="D2663" i="21"/>
  <c r="F2662" i="21"/>
  <c r="I2661" i="21"/>
  <c r="L2661" i="21"/>
  <c r="J2661" i="21"/>
  <c r="H2662" i="21"/>
  <c r="P2661" i="21"/>
  <c r="N2661" i="21"/>
  <c r="K2660" i="21"/>
  <c r="O2660" i="21"/>
  <c r="M2660" i="21"/>
  <c r="Q2660" i="21"/>
  <c r="D2664" i="21"/>
  <c r="E2663" i="21"/>
  <c r="F2663" i="21"/>
  <c r="Q2661" i="21"/>
  <c r="K2661" i="21"/>
  <c r="M2661" i="21"/>
  <c r="O2661" i="21"/>
  <c r="J2662" i="21"/>
  <c r="I2662" i="21"/>
  <c r="H2663" i="21"/>
  <c r="N2662" i="21"/>
  <c r="L2662" i="21"/>
  <c r="P2662" i="21"/>
  <c r="E2664" i="21"/>
  <c r="D2665" i="21"/>
  <c r="F2664" i="21"/>
  <c r="K2662" i="21"/>
  <c r="M2662" i="21"/>
  <c r="Q2662" i="21"/>
  <c r="O2662" i="21"/>
  <c r="L2663" i="21"/>
  <c r="P2663" i="21"/>
  <c r="I2663" i="21"/>
  <c r="N2663" i="21"/>
  <c r="J2663" i="21"/>
  <c r="H2664" i="21"/>
  <c r="D2666" i="21"/>
  <c r="F2665" i="21"/>
  <c r="E2665" i="21"/>
  <c r="Q2663" i="21"/>
  <c r="O2663" i="21"/>
  <c r="M2663" i="21"/>
  <c r="K2663" i="21"/>
  <c r="I2664" i="21"/>
  <c r="H2665" i="21"/>
  <c r="P2664" i="21"/>
  <c r="L2664" i="21"/>
  <c r="J2664" i="21"/>
  <c r="N2664" i="21"/>
  <c r="F2666" i="21"/>
  <c r="E2666" i="21"/>
  <c r="D2667" i="21"/>
  <c r="Q2664" i="21"/>
  <c r="K2664" i="21"/>
  <c r="M2664" i="21"/>
  <c r="O2664" i="21"/>
  <c r="L2665" i="21"/>
  <c r="I2665" i="21"/>
  <c r="H2666" i="21"/>
  <c r="N2665" i="21"/>
  <c r="P2665" i="21"/>
  <c r="J2665" i="21"/>
  <c r="D2668" i="21"/>
  <c r="E2667" i="21"/>
  <c r="F2667" i="21"/>
  <c r="O2665" i="21"/>
  <c r="K2665" i="21"/>
  <c r="M2665" i="21"/>
  <c r="Q2665" i="21"/>
  <c r="L2666" i="21"/>
  <c r="J2666" i="21"/>
  <c r="I2666" i="21"/>
  <c r="H2667" i="21"/>
  <c r="P2666" i="21"/>
  <c r="N2666" i="21"/>
  <c r="F2668" i="21"/>
  <c r="D2669" i="21"/>
  <c r="E2668" i="21"/>
  <c r="M2666" i="21"/>
  <c r="K2666" i="21"/>
  <c r="O2666" i="21"/>
  <c r="Q2666" i="21"/>
  <c r="N2667" i="21"/>
  <c r="I2667" i="21"/>
  <c r="L2667" i="21"/>
  <c r="J2667" i="21"/>
  <c r="H2668" i="21"/>
  <c r="P2667" i="21"/>
  <c r="E2669" i="21"/>
  <c r="F2669" i="21"/>
  <c r="D2670" i="21"/>
  <c r="M2667" i="21"/>
  <c r="K2667" i="21"/>
  <c r="Q2667" i="21"/>
  <c r="O2667" i="21"/>
  <c r="P2668" i="21"/>
  <c r="J2668" i="21"/>
  <c r="L2668" i="21"/>
  <c r="N2668" i="21"/>
  <c r="I2668" i="21"/>
  <c r="H2669" i="21"/>
  <c r="D2671" i="21"/>
  <c r="E2670" i="21"/>
  <c r="F2670" i="21"/>
  <c r="Q2668" i="21"/>
  <c r="K2668" i="21"/>
  <c r="M2668" i="21"/>
  <c r="O2668" i="21"/>
  <c r="J2669" i="21"/>
  <c r="I2669" i="21"/>
  <c r="H2670" i="21"/>
  <c r="N2669" i="21"/>
  <c r="L2669" i="21"/>
  <c r="P2669" i="21"/>
  <c r="F2671" i="21"/>
  <c r="D2672" i="21"/>
  <c r="E2671" i="21"/>
  <c r="K2669" i="21"/>
  <c r="O2669" i="21"/>
  <c r="M2669" i="21"/>
  <c r="Q2669" i="21"/>
  <c r="L2670" i="21"/>
  <c r="J2670" i="21"/>
  <c r="I2670" i="21"/>
  <c r="H2671" i="21"/>
  <c r="P2670" i="21"/>
  <c r="N2670" i="21"/>
  <c r="D2673" i="21"/>
  <c r="E2672" i="21"/>
  <c r="F2672" i="21"/>
  <c r="M2670" i="21"/>
  <c r="K2670" i="21"/>
  <c r="O2670" i="21"/>
  <c r="Q2670" i="21"/>
  <c r="N2671" i="21"/>
  <c r="I2671" i="21"/>
  <c r="L2671" i="21"/>
  <c r="J2671" i="21"/>
  <c r="H2672" i="21"/>
  <c r="P2671" i="21"/>
  <c r="D2674" i="21"/>
  <c r="F2673" i="21"/>
  <c r="E2673" i="21"/>
  <c r="M2671" i="21"/>
  <c r="K2671" i="21"/>
  <c r="Q2671" i="21"/>
  <c r="O2671" i="21"/>
  <c r="P2672" i="21"/>
  <c r="N2672" i="21"/>
  <c r="J2672" i="21"/>
  <c r="L2672" i="21"/>
  <c r="I2672" i="21"/>
  <c r="H2673" i="21"/>
  <c r="D2675" i="21"/>
  <c r="F2674" i="21"/>
  <c r="E2674" i="21"/>
  <c r="Q2672" i="21"/>
  <c r="M2672" i="21"/>
  <c r="O2672" i="21"/>
  <c r="K2672" i="21"/>
  <c r="I2673" i="21"/>
  <c r="J2673" i="21"/>
  <c r="H2674" i="21"/>
  <c r="N2673" i="21"/>
  <c r="L2673" i="21"/>
  <c r="P2673" i="21"/>
  <c r="F2675" i="21"/>
  <c r="E2675" i="21"/>
  <c r="D2676" i="21"/>
  <c r="O2673" i="21"/>
  <c r="Q2673" i="21"/>
  <c r="K2673" i="21"/>
  <c r="M2673" i="21"/>
  <c r="L2674" i="21"/>
  <c r="J2674" i="21"/>
  <c r="I2674" i="21"/>
  <c r="P2674" i="21"/>
  <c r="N2674" i="21"/>
  <c r="H2675" i="21"/>
  <c r="F2676" i="21"/>
  <c r="E2676" i="21"/>
  <c r="D2677" i="21"/>
  <c r="M2674" i="21"/>
  <c r="O2674" i="21"/>
  <c r="K2674" i="21"/>
  <c r="Q2674" i="21"/>
  <c r="N2675" i="21"/>
  <c r="I2675" i="21"/>
  <c r="L2675" i="21"/>
  <c r="J2675" i="21"/>
  <c r="H2676" i="21"/>
  <c r="P2675" i="21"/>
  <c r="D2678" i="21"/>
  <c r="E2677" i="21"/>
  <c r="F2677" i="21"/>
  <c r="M2675" i="21"/>
  <c r="K2675" i="21"/>
  <c r="Q2675" i="21"/>
  <c r="O2675" i="21"/>
  <c r="L2676" i="21"/>
  <c r="P2676" i="21"/>
  <c r="J2676" i="21"/>
  <c r="N2676" i="21"/>
  <c r="I2676" i="21"/>
  <c r="H2677" i="21"/>
  <c r="D2679" i="21"/>
  <c r="F2678" i="21"/>
  <c r="E2678" i="21"/>
  <c r="Q2676" i="21"/>
  <c r="M2676" i="21"/>
  <c r="O2676" i="21"/>
  <c r="K2676" i="21"/>
  <c r="J2677" i="21"/>
  <c r="I2677" i="21"/>
  <c r="H2678" i="21"/>
  <c r="N2677" i="21"/>
  <c r="L2677" i="21"/>
  <c r="P2677" i="21"/>
  <c r="D2680" i="21"/>
  <c r="E2679" i="21"/>
  <c r="F2679" i="21"/>
  <c r="O2677" i="21"/>
  <c r="Q2677" i="21"/>
  <c r="K2677" i="21"/>
  <c r="M2677" i="21"/>
  <c r="L2678" i="21"/>
  <c r="J2678" i="21"/>
  <c r="I2678" i="21"/>
  <c r="P2678" i="21"/>
  <c r="H2679" i="21"/>
  <c r="N2678" i="21"/>
  <c r="D2681" i="21"/>
  <c r="E2680" i="21"/>
  <c r="F2680" i="21"/>
  <c r="K2678" i="21"/>
  <c r="M2678" i="21"/>
  <c r="O2678" i="21"/>
  <c r="Q2678" i="21"/>
  <c r="N2679" i="21"/>
  <c r="I2679" i="21"/>
  <c r="L2679" i="21"/>
  <c r="J2679" i="21"/>
  <c r="H2680" i="21"/>
  <c r="P2679" i="21"/>
  <c r="D2682" i="21"/>
  <c r="E2681" i="21"/>
  <c r="F2681" i="21"/>
  <c r="M2679" i="21"/>
  <c r="K2679" i="21"/>
  <c r="Q2679" i="21"/>
  <c r="O2679" i="21"/>
  <c r="P2680" i="21"/>
  <c r="J2680" i="21"/>
  <c r="L2680" i="21"/>
  <c r="N2680" i="21"/>
  <c r="I2680" i="21"/>
  <c r="H2681" i="21"/>
  <c r="F2682" i="21"/>
  <c r="E2682" i="21"/>
  <c r="D2683" i="21"/>
  <c r="Q2680" i="21"/>
  <c r="O2680" i="21"/>
  <c r="K2680" i="21"/>
  <c r="M2680" i="21"/>
  <c r="J2681" i="21"/>
  <c r="I2681" i="21"/>
  <c r="H2682" i="21"/>
  <c r="N2681" i="21"/>
  <c r="L2681" i="21"/>
  <c r="P2681" i="21"/>
  <c r="F2683" i="21"/>
  <c r="E2683" i="21"/>
  <c r="D2684" i="21"/>
  <c r="O2681" i="21"/>
  <c r="M2681" i="21"/>
  <c r="Q2681" i="21"/>
  <c r="K2681" i="21"/>
  <c r="L2682" i="21"/>
  <c r="J2682" i="21"/>
  <c r="I2682" i="21"/>
  <c r="H2683" i="21"/>
  <c r="P2682" i="21"/>
  <c r="N2682" i="21"/>
  <c r="E2684" i="21"/>
  <c r="D2685" i="21"/>
  <c r="F2684" i="21"/>
  <c r="M2682" i="21"/>
  <c r="K2682" i="21"/>
  <c r="O2682" i="21"/>
  <c r="Q2682" i="21"/>
  <c r="N2683" i="21"/>
  <c r="I2683" i="21"/>
  <c r="L2683" i="21"/>
  <c r="J2683" i="21"/>
  <c r="H2684" i="21"/>
  <c r="P2683" i="21"/>
  <c r="E2685" i="21"/>
  <c r="F2685" i="21"/>
  <c r="D2686" i="21"/>
  <c r="M2683" i="21"/>
  <c r="K2683" i="21"/>
  <c r="Q2683" i="21"/>
  <c r="O2683" i="21"/>
  <c r="P2684" i="21"/>
  <c r="L2684" i="21"/>
  <c r="N2684" i="21"/>
  <c r="J2684" i="21"/>
  <c r="I2684" i="21"/>
  <c r="H2685" i="21"/>
  <c r="D2687" i="21"/>
  <c r="E2686" i="21"/>
  <c r="F2686" i="21"/>
  <c r="Q2684" i="21"/>
  <c r="K2684" i="21"/>
  <c r="M2684" i="21"/>
  <c r="O2684" i="21"/>
  <c r="J2685" i="21"/>
  <c r="I2685" i="21"/>
  <c r="H2686" i="21"/>
  <c r="N2685" i="21"/>
  <c r="L2685" i="21"/>
  <c r="P2685" i="21"/>
  <c r="F2687" i="21"/>
  <c r="D2688" i="21"/>
  <c r="E2687" i="21"/>
  <c r="K2685" i="21"/>
  <c r="O2685" i="21"/>
  <c r="M2685" i="21"/>
  <c r="Q2685" i="21"/>
  <c r="L2686" i="21"/>
  <c r="J2686" i="21"/>
  <c r="I2686" i="21"/>
  <c r="H2687" i="21"/>
  <c r="P2686" i="21"/>
  <c r="N2686" i="21"/>
  <c r="D2689" i="21"/>
  <c r="E2688" i="21"/>
  <c r="F2688" i="21"/>
  <c r="M2686" i="21"/>
  <c r="Q2686" i="21"/>
  <c r="O2686" i="21"/>
  <c r="K2686" i="21"/>
  <c r="N2687" i="21"/>
  <c r="I2687" i="21"/>
  <c r="L2687" i="21"/>
  <c r="J2687" i="21"/>
  <c r="H2688" i="21"/>
  <c r="P2687" i="21"/>
  <c r="D2690" i="21"/>
  <c r="F2689" i="21"/>
  <c r="E2689" i="21"/>
  <c r="M2687" i="21"/>
  <c r="K2687" i="21"/>
  <c r="Q2687" i="21"/>
  <c r="O2687" i="21"/>
  <c r="N2688" i="21"/>
  <c r="J2688" i="21"/>
  <c r="L2688" i="21"/>
  <c r="P2688" i="21"/>
  <c r="I2688" i="21"/>
  <c r="H2689" i="21"/>
  <c r="E2690" i="21"/>
  <c r="F2690" i="21"/>
  <c r="D2691" i="21"/>
  <c r="Q2688" i="21"/>
  <c r="O2688" i="21"/>
  <c r="K2688" i="21"/>
  <c r="M2688" i="21"/>
  <c r="I2689" i="21"/>
  <c r="J2689" i="21"/>
  <c r="H2690" i="21"/>
  <c r="L2689" i="21"/>
  <c r="N2689" i="21"/>
  <c r="P2689" i="21"/>
  <c r="D2692" i="21"/>
  <c r="F2691" i="21"/>
  <c r="E2691" i="21"/>
  <c r="M2689" i="21"/>
  <c r="O2689" i="21"/>
  <c r="K2689" i="21"/>
  <c r="Q2689" i="21"/>
  <c r="L2690" i="21"/>
  <c r="J2690" i="21"/>
  <c r="I2690" i="21"/>
  <c r="H2691" i="21"/>
  <c r="P2690" i="21"/>
  <c r="N2690" i="21"/>
  <c r="E2692" i="21"/>
  <c r="F2692" i="21"/>
  <c r="D2693" i="21"/>
  <c r="M2690" i="21"/>
  <c r="K2690" i="21"/>
  <c r="O2690" i="21"/>
  <c r="Q2690" i="21"/>
  <c r="P2691" i="21"/>
  <c r="I2691" i="21"/>
  <c r="L2691" i="21"/>
  <c r="J2691" i="21"/>
  <c r="H2692" i="21"/>
  <c r="N2691" i="21"/>
  <c r="E2693" i="21"/>
  <c r="F2693" i="21"/>
  <c r="D2694" i="21"/>
  <c r="M2691" i="21"/>
  <c r="K2691" i="21"/>
  <c r="Q2691" i="21"/>
  <c r="O2691" i="21"/>
  <c r="L2692" i="21"/>
  <c r="P2692" i="21"/>
  <c r="N2692" i="21"/>
  <c r="J2692" i="21"/>
  <c r="I2692" i="21"/>
  <c r="H2693" i="21"/>
  <c r="E2694" i="21"/>
  <c r="D2695" i="21"/>
  <c r="F2694" i="21"/>
  <c r="M2692" i="21"/>
  <c r="Q2692" i="21"/>
  <c r="O2692" i="21"/>
  <c r="K2692" i="21"/>
  <c r="J2693" i="21"/>
  <c r="I2693" i="21"/>
  <c r="H2694" i="21"/>
  <c r="L2693" i="21"/>
  <c r="N2693" i="21"/>
  <c r="P2693" i="21"/>
  <c r="E2695" i="21"/>
  <c r="D2696" i="21"/>
  <c r="F2695" i="21"/>
  <c r="Q2693" i="21"/>
  <c r="K2693" i="21"/>
  <c r="M2693" i="21"/>
  <c r="O2693" i="21"/>
  <c r="L2694" i="21"/>
  <c r="J2694" i="21"/>
  <c r="I2694" i="21"/>
  <c r="H2695" i="21"/>
  <c r="P2694" i="21"/>
  <c r="N2694" i="21"/>
  <c r="E2696" i="21"/>
  <c r="D2697" i="21"/>
  <c r="F2696" i="21"/>
  <c r="O2694" i="21"/>
  <c r="M2694" i="21"/>
  <c r="Q2694" i="21"/>
  <c r="K2694" i="21"/>
  <c r="P2695" i="21"/>
  <c r="I2695" i="21"/>
  <c r="L2695" i="21"/>
  <c r="J2695" i="21"/>
  <c r="H2696" i="21"/>
  <c r="N2695" i="21"/>
  <c r="F2697" i="21"/>
  <c r="D2698" i="21"/>
  <c r="E2697" i="21"/>
  <c r="M2695" i="21"/>
  <c r="K2695" i="21"/>
  <c r="Q2695" i="21"/>
  <c r="O2695" i="21"/>
  <c r="P2696" i="21"/>
  <c r="L2696" i="21"/>
  <c r="N2696" i="21"/>
  <c r="J2696" i="21"/>
  <c r="I2696" i="21"/>
  <c r="H2697" i="21"/>
  <c r="E2698" i="21"/>
  <c r="D2699" i="21"/>
  <c r="F2698" i="21"/>
  <c r="K2696" i="21"/>
  <c r="M2696" i="21"/>
  <c r="Q2696" i="21"/>
  <c r="O2696" i="21"/>
  <c r="J2697" i="21"/>
  <c r="I2697" i="21"/>
  <c r="H2698" i="21"/>
  <c r="L2697" i="21"/>
  <c r="N2697" i="21"/>
  <c r="P2697" i="21"/>
  <c r="D2700" i="21"/>
  <c r="F2699" i="21"/>
  <c r="E2699" i="21"/>
  <c r="O2697" i="21"/>
  <c r="M2697" i="21"/>
  <c r="Q2697" i="21"/>
  <c r="K2697" i="21"/>
  <c r="L2698" i="21"/>
  <c r="J2698" i="21"/>
  <c r="I2698" i="21"/>
  <c r="H2699" i="21"/>
  <c r="P2698" i="21"/>
  <c r="N2698" i="21"/>
  <c r="F2700" i="21"/>
  <c r="D2701" i="21"/>
  <c r="E2700" i="21"/>
  <c r="M2698" i="21"/>
  <c r="Q2698" i="21"/>
  <c r="K2698" i="21"/>
  <c r="O2698" i="21"/>
  <c r="P2699" i="21"/>
  <c r="I2699" i="21"/>
  <c r="L2699" i="21"/>
  <c r="J2699" i="21"/>
  <c r="H2700" i="21"/>
  <c r="N2699" i="21"/>
  <c r="E2701" i="21"/>
  <c r="F2701" i="21"/>
  <c r="D2702" i="21"/>
  <c r="M2699" i="21"/>
  <c r="Q2699" i="21"/>
  <c r="O2699" i="21"/>
  <c r="K2699" i="21"/>
  <c r="P2700" i="21"/>
  <c r="J2700" i="21"/>
  <c r="N2700" i="21"/>
  <c r="L2700" i="21"/>
  <c r="I2700" i="21"/>
  <c r="H2701" i="21"/>
  <c r="D2703" i="21"/>
  <c r="F2702" i="21"/>
  <c r="E2702" i="21"/>
  <c r="Q2700" i="21"/>
  <c r="O2700" i="21"/>
  <c r="K2700" i="21"/>
  <c r="M2700" i="21"/>
  <c r="J2701" i="21"/>
  <c r="L2701" i="21"/>
  <c r="I2701" i="21"/>
  <c r="H2702" i="21"/>
  <c r="N2701" i="21"/>
  <c r="P2701" i="21"/>
  <c r="F2703" i="21"/>
  <c r="E2703" i="21"/>
  <c r="D2704" i="21"/>
  <c r="Q2701" i="21"/>
  <c r="M2701" i="21"/>
  <c r="K2701" i="21"/>
  <c r="O2701" i="21"/>
  <c r="N2702" i="21"/>
  <c r="H2703" i="21"/>
  <c r="P2702" i="21"/>
  <c r="J2702" i="21"/>
  <c r="L2702" i="21"/>
  <c r="I2702" i="21"/>
  <c r="E2704" i="21"/>
  <c r="F2704" i="21"/>
  <c r="D2705" i="21"/>
  <c r="P2703" i="21"/>
  <c r="I2703" i="21"/>
  <c r="L2703" i="21"/>
  <c r="H2704" i="21"/>
  <c r="N2703" i="21"/>
  <c r="J2703" i="21"/>
  <c r="M2702" i="21"/>
  <c r="K2702" i="21"/>
  <c r="O2702" i="21"/>
  <c r="Q2702" i="21"/>
  <c r="D2706" i="21"/>
  <c r="E2705" i="21"/>
  <c r="F2705" i="21"/>
  <c r="M2703" i="21"/>
  <c r="Q2703" i="21"/>
  <c r="K2703" i="21"/>
  <c r="O2703" i="21"/>
  <c r="N2704" i="21"/>
  <c r="J2704" i="21"/>
  <c r="L2704" i="21"/>
  <c r="I2704" i="21"/>
  <c r="H2705" i="21"/>
  <c r="P2704" i="21"/>
  <c r="D2707" i="21"/>
  <c r="E2706" i="21"/>
  <c r="F2706" i="21"/>
  <c r="K2704" i="21"/>
  <c r="M2704" i="21"/>
  <c r="Q2704" i="21"/>
  <c r="O2704" i="21"/>
  <c r="N2705" i="21"/>
  <c r="P2705" i="21"/>
  <c r="J2705" i="21"/>
  <c r="I2705" i="21"/>
  <c r="L2705" i="21"/>
  <c r="H2706" i="21"/>
  <c r="E2707" i="21"/>
  <c r="D2708" i="21"/>
  <c r="F2707" i="21"/>
  <c r="O2705" i="21"/>
  <c r="Q2705" i="21"/>
  <c r="K2705" i="21"/>
  <c r="M2705" i="21"/>
  <c r="N2706" i="21"/>
  <c r="H2707" i="21"/>
  <c r="J2706" i="21"/>
  <c r="P2706" i="21"/>
  <c r="L2706" i="21"/>
  <c r="I2706" i="21"/>
  <c r="F2708" i="21"/>
  <c r="D2709" i="21"/>
  <c r="E2708" i="21"/>
  <c r="N2707" i="21"/>
  <c r="J2707" i="21"/>
  <c r="L2707" i="21"/>
  <c r="H2708" i="21"/>
  <c r="P2707" i="21"/>
  <c r="I2707" i="21"/>
  <c r="M2706" i="21"/>
  <c r="K2706" i="21"/>
  <c r="O2706" i="21"/>
  <c r="Q2706" i="21"/>
  <c r="D2710" i="21"/>
  <c r="F2709" i="21"/>
  <c r="E2709" i="21"/>
  <c r="P2708" i="21"/>
  <c r="J2708" i="21"/>
  <c r="I2708" i="21"/>
  <c r="N2708" i="21"/>
  <c r="H2709" i="21"/>
  <c r="L2708" i="21"/>
  <c r="M2707" i="21"/>
  <c r="Q2707" i="21"/>
  <c r="O2707" i="21"/>
  <c r="K2707" i="21"/>
  <c r="F2710" i="21"/>
  <c r="E2710" i="21"/>
  <c r="D2711" i="21"/>
  <c r="O2708" i="21"/>
  <c r="K2708" i="21"/>
  <c r="M2708" i="21"/>
  <c r="Q2708" i="21"/>
  <c r="N2709" i="21"/>
  <c r="P2709" i="21"/>
  <c r="J2709" i="21"/>
  <c r="I2709" i="21"/>
  <c r="L2709" i="21"/>
  <c r="H2710" i="21"/>
  <c r="D2712" i="21"/>
  <c r="E2711" i="21"/>
  <c r="F2711" i="21"/>
  <c r="O2709" i="21"/>
  <c r="Q2709" i="21"/>
  <c r="M2709" i="21"/>
  <c r="K2709" i="21"/>
  <c r="H2711" i="21"/>
  <c r="N2710" i="21"/>
  <c r="P2710" i="21"/>
  <c r="J2710" i="21"/>
  <c r="L2710" i="21"/>
  <c r="I2710" i="21"/>
  <c r="D2713" i="21"/>
  <c r="E2712" i="21"/>
  <c r="F2712" i="21"/>
  <c r="P2711" i="21"/>
  <c r="N2711" i="21"/>
  <c r="L2711" i="21"/>
  <c r="I2711" i="21"/>
  <c r="J2711" i="21"/>
  <c r="H2712" i="21"/>
  <c r="K2710" i="21"/>
  <c r="M2710" i="21"/>
  <c r="O2710" i="21"/>
  <c r="Q2710" i="21"/>
  <c r="E2713" i="21"/>
  <c r="F2713" i="21"/>
  <c r="D2714" i="21"/>
  <c r="K2711" i="21"/>
  <c r="Q2711" i="21"/>
  <c r="M2711" i="21"/>
  <c r="O2711" i="21"/>
  <c r="L2712" i="21"/>
  <c r="J2712" i="21"/>
  <c r="I2712" i="21"/>
  <c r="H2713" i="21"/>
  <c r="P2712" i="21"/>
  <c r="N2712" i="21"/>
  <c r="E2714" i="21"/>
  <c r="D2715" i="21"/>
  <c r="F2714" i="21"/>
  <c r="M2712" i="21"/>
  <c r="Q2712" i="21"/>
  <c r="O2712" i="21"/>
  <c r="K2712" i="21"/>
  <c r="J2713" i="21"/>
  <c r="H2714" i="21"/>
  <c r="L2713" i="21"/>
  <c r="I2713" i="21"/>
  <c r="N2713" i="21"/>
  <c r="P2713" i="21"/>
  <c r="E2715" i="21"/>
  <c r="F2715" i="21"/>
  <c r="D2716" i="21"/>
  <c r="L2714" i="21"/>
  <c r="N2714" i="21"/>
  <c r="J2714" i="21"/>
  <c r="I2714" i="21"/>
  <c r="H2715" i="21"/>
  <c r="P2714" i="21"/>
  <c r="O2713" i="21"/>
  <c r="K2713" i="21"/>
  <c r="M2713" i="21"/>
  <c r="Q2713" i="21"/>
  <c r="F2716" i="21"/>
  <c r="E2716" i="21"/>
  <c r="D2717" i="21"/>
  <c r="M2714" i="21"/>
  <c r="K2714" i="21"/>
  <c r="O2714" i="21"/>
  <c r="Q2714" i="21"/>
  <c r="I2715" i="21"/>
  <c r="N2715" i="21"/>
  <c r="L2715" i="21"/>
  <c r="J2715" i="21"/>
  <c r="H2716" i="21"/>
  <c r="P2715" i="21"/>
  <c r="F2717" i="21"/>
  <c r="D2718" i="21"/>
  <c r="E2717" i="21"/>
  <c r="M2715" i="21"/>
  <c r="O2715" i="21"/>
  <c r="K2715" i="21"/>
  <c r="Q2715" i="21"/>
  <c r="N2716" i="21"/>
  <c r="I2716" i="21"/>
  <c r="L2716" i="21"/>
  <c r="J2716" i="21"/>
  <c r="H2717" i="21"/>
  <c r="P2716" i="21"/>
  <c r="D2719" i="21"/>
  <c r="F2718" i="21"/>
  <c r="E2718" i="21"/>
  <c r="Q2716" i="21"/>
  <c r="O2716" i="21"/>
  <c r="K2716" i="21"/>
  <c r="M2716" i="21"/>
  <c r="I2717" i="21"/>
  <c r="N2717" i="21"/>
  <c r="J2717" i="21"/>
  <c r="P2717" i="21"/>
  <c r="L2717" i="21"/>
  <c r="H2718" i="21"/>
  <c r="D2720" i="21"/>
  <c r="E2719" i="21"/>
  <c r="F2719" i="21"/>
  <c r="O2717" i="21"/>
  <c r="M2717" i="21"/>
  <c r="K2717" i="21"/>
  <c r="Q2717" i="21"/>
  <c r="L2718" i="21"/>
  <c r="H2719" i="21"/>
  <c r="P2718" i="21"/>
  <c r="N2718" i="21"/>
  <c r="I2718" i="21"/>
  <c r="J2718" i="21"/>
  <c r="D2721" i="21"/>
  <c r="F2720" i="21"/>
  <c r="E2720" i="21"/>
  <c r="L2719" i="21"/>
  <c r="J2719" i="21"/>
  <c r="N2719" i="21"/>
  <c r="H2720" i="21"/>
  <c r="P2719" i="21"/>
  <c r="I2719" i="21"/>
  <c r="Q2718" i="21"/>
  <c r="O2718" i="21"/>
  <c r="M2718" i="21"/>
  <c r="K2718" i="21"/>
  <c r="D2722" i="21"/>
  <c r="F2721" i="21"/>
  <c r="E2721" i="21"/>
  <c r="N2720" i="21"/>
  <c r="J2720" i="21"/>
  <c r="L2720" i="21"/>
  <c r="P2720" i="21"/>
  <c r="I2720" i="21"/>
  <c r="H2721" i="21"/>
  <c r="M2719" i="21"/>
  <c r="O2719" i="21"/>
  <c r="K2719" i="21"/>
  <c r="Q2719" i="21"/>
  <c r="E2722" i="21"/>
  <c r="D2723" i="21"/>
  <c r="F2722" i="21"/>
  <c r="Q2720" i="21"/>
  <c r="O2720" i="21"/>
  <c r="M2720" i="21"/>
  <c r="K2720" i="21"/>
  <c r="I2721" i="21"/>
  <c r="J2721" i="21"/>
  <c r="H2722" i="21"/>
  <c r="N2721" i="21"/>
  <c r="P2721" i="21"/>
  <c r="L2721" i="21"/>
  <c r="F2723" i="21"/>
  <c r="E2723" i="21"/>
  <c r="D2724" i="21"/>
  <c r="O2721" i="21"/>
  <c r="M2721" i="21"/>
  <c r="Q2721" i="21"/>
  <c r="K2721" i="21"/>
  <c r="L2722" i="21"/>
  <c r="I2722" i="21"/>
  <c r="P2722" i="21"/>
  <c r="N2722" i="21"/>
  <c r="J2722" i="21"/>
  <c r="H2723" i="21"/>
  <c r="F2724" i="21"/>
  <c r="E2724" i="21"/>
  <c r="D2725" i="21"/>
  <c r="M2722" i="21"/>
  <c r="K2722" i="21"/>
  <c r="O2722" i="21"/>
  <c r="Q2722" i="21"/>
  <c r="H2724" i="21"/>
  <c r="N2723" i="21"/>
  <c r="L2723" i="21"/>
  <c r="P2723" i="21"/>
  <c r="I2723" i="21"/>
  <c r="J2723" i="21"/>
  <c r="F2725" i="21"/>
  <c r="E2725" i="21"/>
  <c r="D2726" i="21"/>
  <c r="N2724" i="21"/>
  <c r="L2724" i="21"/>
  <c r="J2724" i="21"/>
  <c r="I2724" i="21"/>
  <c r="H2725" i="21"/>
  <c r="P2724" i="21"/>
  <c r="K2723" i="21"/>
  <c r="Q2723" i="21"/>
  <c r="M2723" i="21"/>
  <c r="O2723" i="21"/>
  <c r="F2726" i="21"/>
  <c r="D2727" i="21"/>
  <c r="E2726" i="21"/>
  <c r="K2724" i="21"/>
  <c r="M2724" i="21"/>
  <c r="Q2724" i="21"/>
  <c r="O2724" i="21"/>
  <c r="J2725" i="21"/>
  <c r="I2725" i="21"/>
  <c r="L2725" i="21"/>
  <c r="N2725" i="21"/>
  <c r="P2725" i="21"/>
  <c r="H2726" i="21"/>
  <c r="E2727" i="21"/>
  <c r="D2728" i="21"/>
  <c r="F2727" i="21"/>
  <c r="K2725" i="21"/>
  <c r="O2725" i="21"/>
  <c r="Q2725" i="21"/>
  <c r="M2725" i="21"/>
  <c r="N2726" i="21"/>
  <c r="H2727" i="21"/>
  <c r="J2726" i="21"/>
  <c r="I2726" i="21"/>
  <c r="L2726" i="21"/>
  <c r="P2726" i="21"/>
  <c r="F2728" i="21"/>
  <c r="E2728" i="21"/>
  <c r="D2729" i="21"/>
  <c r="J2727" i="21"/>
  <c r="L2727" i="21"/>
  <c r="N2727" i="21"/>
  <c r="H2728" i="21"/>
  <c r="P2727" i="21"/>
  <c r="I2727" i="21"/>
  <c r="Q2726" i="21"/>
  <c r="K2726" i="21"/>
  <c r="M2726" i="21"/>
  <c r="O2726" i="21"/>
  <c r="E2729" i="21"/>
  <c r="F2729" i="21"/>
  <c r="D2730" i="21"/>
  <c r="P2728" i="21"/>
  <c r="N2728" i="21"/>
  <c r="J2728" i="21"/>
  <c r="L2728" i="21"/>
  <c r="I2728" i="21"/>
  <c r="H2729" i="21"/>
  <c r="M2727" i="21"/>
  <c r="Q2727" i="21"/>
  <c r="O2727" i="21"/>
  <c r="K2727" i="21"/>
  <c r="F2730" i="21"/>
  <c r="E2730" i="21"/>
  <c r="D2731" i="21"/>
  <c r="Q2728" i="21"/>
  <c r="O2728" i="21"/>
  <c r="K2728" i="21"/>
  <c r="M2728" i="21"/>
  <c r="J2729" i="21"/>
  <c r="P2729" i="21"/>
  <c r="N2729" i="21"/>
  <c r="L2729" i="21"/>
  <c r="H2730" i="21"/>
  <c r="I2729" i="21"/>
  <c r="E2731" i="21"/>
  <c r="D2732" i="21"/>
  <c r="F2731" i="21"/>
  <c r="L2730" i="21"/>
  <c r="H2731" i="21"/>
  <c r="P2730" i="21"/>
  <c r="N2730" i="21"/>
  <c r="J2730" i="21"/>
  <c r="I2730" i="21"/>
  <c r="Q2729" i="21"/>
  <c r="K2729" i="21"/>
  <c r="M2729" i="21"/>
  <c r="O2729" i="21"/>
  <c r="F2732" i="21"/>
  <c r="D2733" i="21"/>
  <c r="E2732" i="21"/>
  <c r="L2731" i="21"/>
  <c r="I2731" i="21"/>
  <c r="P2731" i="21"/>
  <c r="N2731" i="21"/>
  <c r="J2731" i="21"/>
  <c r="H2732" i="21"/>
  <c r="K2730" i="21"/>
  <c r="Q2730" i="21"/>
  <c r="M2730" i="21"/>
  <c r="O2730" i="21"/>
  <c r="E2733" i="21"/>
  <c r="F2733" i="21"/>
  <c r="D2734" i="21"/>
  <c r="K2731" i="21"/>
  <c r="Q2731" i="21"/>
  <c r="M2731" i="21"/>
  <c r="O2731" i="21"/>
  <c r="J2732" i="21"/>
  <c r="I2732" i="21"/>
  <c r="H2733" i="21"/>
  <c r="N2732" i="21"/>
  <c r="L2732" i="21"/>
  <c r="P2732" i="21"/>
  <c r="E2734" i="21"/>
  <c r="D2735" i="21"/>
  <c r="F2734" i="21"/>
  <c r="Q2732" i="21"/>
  <c r="O2732" i="21"/>
  <c r="K2732" i="21"/>
  <c r="M2732" i="21"/>
  <c r="L2733" i="21"/>
  <c r="H2734" i="21"/>
  <c r="J2733" i="21"/>
  <c r="N2733" i="21"/>
  <c r="P2733" i="21"/>
  <c r="I2733" i="21"/>
  <c r="F2735" i="21"/>
  <c r="D2736" i="21"/>
  <c r="E2735" i="21"/>
  <c r="N2734" i="21"/>
  <c r="L2734" i="21"/>
  <c r="J2734" i="21"/>
  <c r="P2734" i="21"/>
  <c r="I2734" i="21"/>
  <c r="H2735" i="21"/>
  <c r="K2733" i="21"/>
  <c r="O2733" i="21"/>
  <c r="Q2733" i="21"/>
  <c r="M2733" i="21"/>
  <c r="E2736" i="21"/>
  <c r="D2737" i="21"/>
  <c r="F2736" i="21"/>
  <c r="Q2734" i="21"/>
  <c r="O2734" i="21"/>
  <c r="M2734" i="21"/>
  <c r="K2734" i="21"/>
  <c r="H2736" i="21"/>
  <c r="P2735" i="21"/>
  <c r="N2735" i="21"/>
  <c r="L2735" i="21"/>
  <c r="J2735" i="21"/>
  <c r="I2735" i="21"/>
  <c r="E2737" i="21"/>
  <c r="F2737" i="21"/>
  <c r="D2738" i="21"/>
  <c r="I2736" i="21"/>
  <c r="H2737" i="21"/>
  <c r="N2736" i="21"/>
  <c r="L2736" i="21"/>
  <c r="J2736" i="21"/>
  <c r="P2736" i="21"/>
  <c r="K2735" i="21"/>
  <c r="Q2735" i="21"/>
  <c r="O2735" i="21"/>
  <c r="M2735" i="21"/>
  <c r="F2738" i="21"/>
  <c r="E2738" i="21"/>
  <c r="D2739" i="21"/>
  <c r="Q2736" i="21"/>
  <c r="O2736" i="21"/>
  <c r="K2736" i="21"/>
  <c r="M2736" i="21"/>
  <c r="H2738" i="21"/>
  <c r="L2737" i="21"/>
  <c r="J2737" i="21"/>
  <c r="I2737" i="21"/>
  <c r="N2737" i="21"/>
  <c r="P2737" i="21"/>
  <c r="F2739" i="21"/>
  <c r="E2739" i="21"/>
  <c r="D2740" i="21"/>
  <c r="N2738" i="21"/>
  <c r="L2738" i="21"/>
  <c r="J2738" i="21"/>
  <c r="H2739" i="21"/>
  <c r="P2738" i="21"/>
  <c r="I2738" i="21"/>
  <c r="O2737" i="21"/>
  <c r="K2737" i="21"/>
  <c r="M2737" i="21"/>
  <c r="Q2737" i="21"/>
  <c r="F2740" i="21"/>
  <c r="E2740" i="21"/>
  <c r="D2741" i="21"/>
  <c r="N2739" i="21"/>
  <c r="J2739" i="21"/>
  <c r="L2739" i="21"/>
  <c r="P2739" i="21"/>
  <c r="I2739" i="21"/>
  <c r="H2740" i="21"/>
  <c r="O2738" i="21"/>
  <c r="K2738" i="21"/>
  <c r="Q2738" i="21"/>
  <c r="M2738" i="21"/>
  <c r="E2741" i="21"/>
  <c r="D2742" i="21"/>
  <c r="F2741" i="21"/>
  <c r="K2739" i="21"/>
  <c r="Q2739" i="21"/>
  <c r="O2739" i="21"/>
  <c r="M2739" i="21"/>
  <c r="I2740" i="21"/>
  <c r="J2740" i="21"/>
  <c r="P2740" i="21"/>
  <c r="N2740" i="21"/>
  <c r="L2740" i="21"/>
  <c r="H2741" i="21"/>
  <c r="E2742" i="21"/>
  <c r="F2742" i="21"/>
  <c r="D2743" i="21"/>
  <c r="Q2740" i="21"/>
  <c r="O2740" i="21"/>
  <c r="M2740" i="21"/>
  <c r="K2740" i="21"/>
  <c r="L2741" i="21"/>
  <c r="H2742" i="21"/>
  <c r="J2741" i="21"/>
  <c r="P2741" i="21"/>
  <c r="I2741" i="21"/>
  <c r="N2741" i="21"/>
  <c r="E2743" i="21"/>
  <c r="D2744" i="21"/>
  <c r="F2743" i="21"/>
  <c r="N2742" i="21"/>
  <c r="L2742" i="21"/>
  <c r="J2742" i="21"/>
  <c r="H2743" i="21"/>
  <c r="P2742" i="21"/>
  <c r="I2742" i="21"/>
  <c r="Q2741" i="21"/>
  <c r="K2741" i="21"/>
  <c r="M2741" i="21"/>
  <c r="O2741" i="21"/>
  <c r="E2744" i="21"/>
  <c r="F2744" i="21"/>
  <c r="D2745" i="21"/>
  <c r="J2743" i="21"/>
  <c r="N2743" i="21"/>
  <c r="L2743" i="21"/>
  <c r="H2744" i="21"/>
  <c r="P2743" i="21"/>
  <c r="I2743" i="21"/>
  <c r="O2742" i="21"/>
  <c r="K2742" i="21"/>
  <c r="Q2742" i="21"/>
  <c r="M2742" i="21"/>
  <c r="D2746" i="21"/>
  <c r="E2745" i="21"/>
  <c r="F2745" i="21"/>
  <c r="J2744" i="21"/>
  <c r="P2744" i="21"/>
  <c r="H2745" i="21"/>
  <c r="N2744" i="21"/>
  <c r="I2744" i="21"/>
  <c r="L2744" i="21"/>
  <c r="O2743" i="21"/>
  <c r="M2743" i="21"/>
  <c r="K2743" i="21"/>
  <c r="Q2743" i="21"/>
  <c r="F2746" i="21"/>
  <c r="E2746" i="21"/>
  <c r="D2747" i="21"/>
  <c r="L2745" i="21"/>
  <c r="H2746" i="21"/>
  <c r="J2745" i="21"/>
  <c r="N2745" i="21"/>
  <c r="P2745" i="21"/>
  <c r="I2745" i="21"/>
  <c r="Q2744" i="21"/>
  <c r="K2744" i="21"/>
  <c r="M2744" i="21"/>
  <c r="O2744" i="21"/>
  <c r="E2747" i="21"/>
  <c r="D2748" i="21"/>
  <c r="F2747" i="21"/>
  <c r="N2746" i="21"/>
  <c r="L2746" i="21"/>
  <c r="J2746" i="21"/>
  <c r="H2747" i="21"/>
  <c r="P2746" i="21"/>
  <c r="I2746" i="21"/>
  <c r="K2745" i="21"/>
  <c r="Q2745" i="21"/>
  <c r="O2745" i="21"/>
  <c r="M2745" i="21"/>
  <c r="E2748" i="21"/>
  <c r="D2749" i="21"/>
  <c r="F2748" i="21"/>
  <c r="N2747" i="21"/>
  <c r="J2747" i="21"/>
  <c r="L2747" i="21"/>
  <c r="H2748" i="21"/>
  <c r="P2747" i="21"/>
  <c r="I2747" i="21"/>
  <c r="K2746" i="21"/>
  <c r="O2746" i="21"/>
  <c r="Q2746" i="21"/>
  <c r="M2746" i="21"/>
  <c r="F2749" i="21"/>
  <c r="E2749" i="21"/>
  <c r="D2750" i="21"/>
  <c r="L2748" i="21"/>
  <c r="H2749" i="21"/>
  <c r="J2748" i="21"/>
  <c r="P2748" i="21"/>
  <c r="I2748" i="21"/>
  <c r="N2748" i="21"/>
  <c r="O2747" i="21"/>
  <c r="M2747" i="21"/>
  <c r="K2747" i="21"/>
  <c r="Q2747" i="21"/>
  <c r="E2750" i="21"/>
  <c r="D2751" i="21"/>
  <c r="F2750" i="21"/>
  <c r="L2749" i="21"/>
  <c r="H2750" i="21"/>
  <c r="J2749" i="21"/>
  <c r="I2749" i="21"/>
  <c r="N2749" i="21"/>
  <c r="P2749" i="21"/>
  <c r="K2748" i="21"/>
  <c r="M2748" i="21"/>
  <c r="Q2748" i="21"/>
  <c r="O2748" i="21"/>
  <c r="F2751" i="21"/>
  <c r="E2751" i="21"/>
  <c r="D2752" i="21"/>
  <c r="N2750" i="21"/>
  <c r="L2750" i="21"/>
  <c r="J2750" i="21"/>
  <c r="H2751" i="21"/>
  <c r="P2750" i="21"/>
  <c r="I2750" i="21"/>
  <c r="O2749" i="21"/>
  <c r="M2749" i="21"/>
  <c r="K2749" i="21"/>
  <c r="Q2749" i="21"/>
  <c r="F2752" i="21"/>
  <c r="E2752" i="21"/>
  <c r="D2753" i="21"/>
  <c r="N2751" i="21"/>
  <c r="J2751" i="21"/>
  <c r="L2751" i="21"/>
  <c r="H2752" i="21"/>
  <c r="P2751" i="21"/>
  <c r="I2751" i="21"/>
  <c r="K2750" i="21"/>
  <c r="O2750" i="21"/>
  <c r="Q2750" i="21"/>
  <c r="M2750" i="21"/>
  <c r="F2753" i="21"/>
  <c r="E2753" i="21"/>
  <c r="D2754" i="21"/>
  <c r="N2752" i="21"/>
  <c r="J2752" i="21"/>
  <c r="L2752" i="21"/>
  <c r="H2753" i="21"/>
  <c r="I2752" i="21"/>
  <c r="P2752" i="21"/>
  <c r="O2751" i="21"/>
  <c r="M2751" i="21"/>
  <c r="K2751" i="21"/>
  <c r="Q2751" i="21"/>
  <c r="E2754" i="21"/>
  <c r="F2754" i="21"/>
  <c r="D2755" i="21"/>
  <c r="H2754" i="21"/>
  <c r="L2753" i="21"/>
  <c r="J2753" i="21"/>
  <c r="I2753" i="21"/>
  <c r="N2753" i="21"/>
  <c r="P2753" i="21"/>
  <c r="M2752" i="21"/>
  <c r="O2752" i="21"/>
  <c r="Q2752" i="21"/>
  <c r="K2752" i="21"/>
  <c r="F2755" i="21"/>
  <c r="E2755" i="21"/>
  <c r="D2756" i="21"/>
  <c r="N2754" i="21"/>
  <c r="L2754" i="21"/>
  <c r="J2754" i="21"/>
  <c r="I2754" i="21"/>
  <c r="H2755" i="21"/>
  <c r="P2754" i="21"/>
  <c r="Q2753" i="21"/>
  <c r="K2753" i="21"/>
  <c r="M2753" i="21"/>
  <c r="O2753" i="21"/>
  <c r="D2757" i="21"/>
  <c r="F2756" i="21"/>
  <c r="E2756" i="21"/>
  <c r="Q2754" i="21"/>
  <c r="O2754" i="21"/>
  <c r="M2754" i="21"/>
  <c r="K2754" i="21"/>
  <c r="P2755" i="21"/>
  <c r="I2755" i="21"/>
  <c r="N2755" i="21"/>
  <c r="L2755" i="21"/>
  <c r="J2755" i="21"/>
  <c r="H2756" i="21"/>
  <c r="F2757" i="21"/>
  <c r="E2757" i="21"/>
  <c r="D2758" i="21"/>
  <c r="O2755" i="21"/>
  <c r="M2755" i="21"/>
  <c r="K2755" i="21"/>
  <c r="Q2755" i="21"/>
  <c r="L2756" i="21"/>
  <c r="P2756" i="21"/>
  <c r="N2756" i="21"/>
  <c r="J2756" i="21"/>
  <c r="I2756" i="21"/>
  <c r="H2757" i="21"/>
  <c r="E2758" i="21"/>
  <c r="F2758" i="21"/>
  <c r="D2759" i="21"/>
  <c r="K2756" i="21"/>
  <c r="M2756" i="21"/>
  <c r="Q2756" i="21"/>
  <c r="O2756" i="21"/>
  <c r="L2757" i="21"/>
  <c r="H2758" i="21"/>
  <c r="J2757" i="21"/>
  <c r="I2757" i="21"/>
  <c r="N2757" i="21"/>
  <c r="P2757" i="21"/>
  <c r="E2759" i="21"/>
  <c r="D2760" i="21"/>
  <c r="F2759" i="21"/>
  <c r="N2758" i="21"/>
  <c r="L2758" i="21"/>
  <c r="J2758" i="21"/>
  <c r="P2758" i="21"/>
  <c r="H2759" i="21"/>
  <c r="I2758" i="21"/>
  <c r="O2757" i="21"/>
  <c r="M2757" i="21"/>
  <c r="Q2757" i="21"/>
  <c r="K2757" i="21"/>
  <c r="E2760" i="21"/>
  <c r="F2760" i="21"/>
  <c r="D2761" i="21"/>
  <c r="J2759" i="21"/>
  <c r="N2759" i="21"/>
  <c r="L2759" i="21"/>
  <c r="I2759" i="21"/>
  <c r="H2760" i="21"/>
  <c r="P2759" i="21"/>
  <c r="K2758" i="21"/>
  <c r="O2758" i="21"/>
  <c r="Q2758" i="21"/>
  <c r="M2758" i="21"/>
  <c r="E2761" i="21"/>
  <c r="F2761" i="21"/>
  <c r="D2762" i="21"/>
  <c r="K2759" i="21"/>
  <c r="Q2759" i="21"/>
  <c r="O2759" i="21"/>
  <c r="M2759" i="21"/>
  <c r="I2760" i="21"/>
  <c r="H2761" i="21"/>
  <c r="P2760" i="21"/>
  <c r="J2760" i="21"/>
  <c r="N2760" i="21"/>
  <c r="L2760" i="21"/>
  <c r="E2762" i="21"/>
  <c r="D2763" i="21"/>
  <c r="F2762" i="21"/>
  <c r="O2760" i="21"/>
  <c r="K2760" i="21"/>
  <c r="M2760" i="21"/>
  <c r="Q2760" i="21"/>
  <c r="L2761" i="21"/>
  <c r="H2762" i="21"/>
  <c r="J2761" i="21"/>
  <c r="I2761" i="21"/>
  <c r="N2761" i="21"/>
  <c r="P2761" i="21"/>
  <c r="F2763" i="21"/>
  <c r="D2764" i="21"/>
  <c r="E2763" i="21"/>
  <c r="N2762" i="21"/>
  <c r="L2762" i="21"/>
  <c r="J2762" i="21"/>
  <c r="I2762" i="21"/>
  <c r="H2763" i="21"/>
  <c r="P2762" i="21"/>
  <c r="O2761" i="21"/>
  <c r="M2761" i="21"/>
  <c r="Q2761" i="21"/>
  <c r="K2761" i="21"/>
  <c r="E2764" i="21"/>
  <c r="D2765" i="21"/>
  <c r="F2764" i="21"/>
  <c r="Q2762" i="21"/>
  <c r="O2762" i="21"/>
  <c r="M2762" i="21"/>
  <c r="K2762" i="21"/>
  <c r="H2764" i="21"/>
  <c r="I2763" i="21"/>
  <c r="N2763" i="21"/>
  <c r="L2763" i="21"/>
  <c r="J2763" i="21"/>
  <c r="P2763" i="21"/>
  <c r="F2765" i="21"/>
  <c r="D2766" i="21"/>
  <c r="E2765" i="21"/>
  <c r="H2765" i="21"/>
  <c r="N2764" i="21"/>
  <c r="P2764" i="21"/>
  <c r="J2764" i="21"/>
  <c r="I2764" i="21"/>
  <c r="L2764" i="21"/>
  <c r="O2763" i="21"/>
  <c r="M2763" i="21"/>
  <c r="K2763" i="21"/>
  <c r="Q2763" i="21"/>
  <c r="E2766" i="21"/>
  <c r="D2767" i="21"/>
  <c r="F2766" i="21"/>
  <c r="L2765" i="21"/>
  <c r="N2765" i="21"/>
  <c r="J2765" i="21"/>
  <c r="P2765" i="21"/>
  <c r="H2766" i="21"/>
  <c r="I2765" i="21"/>
  <c r="Q2764" i="21"/>
  <c r="M2764" i="21"/>
  <c r="O2764" i="21"/>
  <c r="K2764" i="21"/>
  <c r="F2767" i="21"/>
  <c r="D2768" i="21"/>
  <c r="E2767" i="21"/>
  <c r="N2766" i="21"/>
  <c r="L2766" i="21"/>
  <c r="H2767" i="21"/>
  <c r="P2766" i="21"/>
  <c r="J2766" i="21"/>
  <c r="I2766" i="21"/>
  <c r="O2765" i="21"/>
  <c r="M2765" i="21"/>
  <c r="K2765" i="21"/>
  <c r="Q2765" i="21"/>
  <c r="E2768" i="21"/>
  <c r="D2769" i="21"/>
  <c r="F2768" i="21"/>
  <c r="N2767" i="21"/>
  <c r="J2767" i="21"/>
  <c r="L2767" i="21"/>
  <c r="I2767" i="21"/>
  <c r="H2768" i="21"/>
  <c r="P2767" i="21"/>
  <c r="O2766" i="21"/>
  <c r="K2766" i="21"/>
  <c r="Q2766" i="21"/>
  <c r="M2766" i="21"/>
  <c r="E2769" i="21"/>
  <c r="F2769" i="21"/>
  <c r="D2770" i="21"/>
  <c r="K2767" i="21"/>
  <c r="Q2767" i="21"/>
  <c r="O2767" i="21"/>
  <c r="M2767" i="21"/>
  <c r="I2768" i="21"/>
  <c r="H2769" i="21"/>
  <c r="P2768" i="21"/>
  <c r="N2768" i="21"/>
  <c r="L2768" i="21"/>
  <c r="J2768" i="21"/>
  <c r="D2771" i="21"/>
  <c r="E2770" i="21"/>
  <c r="F2770" i="21"/>
  <c r="Q2768" i="21"/>
  <c r="O2768" i="21"/>
  <c r="K2768" i="21"/>
  <c r="M2768" i="21"/>
  <c r="H2770" i="21"/>
  <c r="L2769" i="21"/>
  <c r="J2769" i="21"/>
  <c r="I2769" i="21"/>
  <c r="N2769" i="21"/>
  <c r="P2769" i="21"/>
  <c r="F2771" i="21"/>
  <c r="E2771" i="21"/>
  <c r="D2772" i="21"/>
  <c r="N2770" i="21"/>
  <c r="L2770" i="21"/>
  <c r="H2771" i="21"/>
  <c r="P2770" i="21"/>
  <c r="J2770" i="21"/>
  <c r="I2770" i="21"/>
  <c r="M2769" i="21"/>
  <c r="O2769" i="21"/>
  <c r="K2769" i="21"/>
  <c r="Q2769" i="21"/>
  <c r="E2772" i="21"/>
  <c r="D2773" i="21"/>
  <c r="F2772" i="21"/>
  <c r="N2771" i="21"/>
  <c r="J2771" i="21"/>
  <c r="L2771" i="21"/>
  <c r="H2772" i="21"/>
  <c r="P2771" i="21"/>
  <c r="I2771" i="21"/>
  <c r="O2770" i="21"/>
  <c r="K2770" i="21"/>
  <c r="Q2770" i="21"/>
  <c r="M2770" i="21"/>
  <c r="D2774" i="21"/>
  <c r="F2773" i="21"/>
  <c r="E2773" i="21"/>
  <c r="H2773" i="21"/>
  <c r="L2772" i="21"/>
  <c r="I2772" i="21"/>
  <c r="J2772" i="21"/>
  <c r="P2772" i="21"/>
  <c r="N2772" i="21"/>
  <c r="O2771" i="21"/>
  <c r="M2771" i="21"/>
  <c r="K2771" i="21"/>
  <c r="Q2771" i="21"/>
  <c r="E2774" i="21"/>
  <c r="D2775" i="21"/>
  <c r="F2774" i="21"/>
  <c r="L2773" i="21"/>
  <c r="H2774" i="21"/>
  <c r="J2773" i="21"/>
  <c r="I2773" i="21"/>
  <c r="N2773" i="21"/>
  <c r="P2773" i="21"/>
  <c r="K2772" i="21"/>
  <c r="M2772" i="21"/>
  <c r="Q2772" i="21"/>
  <c r="O2772" i="21"/>
  <c r="D2776" i="21"/>
  <c r="E2775" i="21"/>
  <c r="F2775" i="21"/>
  <c r="N2774" i="21"/>
  <c r="L2774" i="21"/>
  <c r="J2774" i="21"/>
  <c r="I2774" i="21"/>
  <c r="P2774" i="21"/>
  <c r="H2775" i="21"/>
  <c r="O2773" i="21"/>
  <c r="M2773" i="21"/>
  <c r="Q2773" i="21"/>
  <c r="K2773" i="21"/>
  <c r="D2777" i="21"/>
  <c r="F2776" i="21"/>
  <c r="E2776" i="21"/>
  <c r="O2774" i="21"/>
  <c r="Q2774" i="21"/>
  <c r="M2774" i="21"/>
  <c r="K2774" i="21"/>
  <c r="J2775" i="21"/>
  <c r="H2776" i="21"/>
  <c r="N2775" i="21"/>
  <c r="L2775" i="21"/>
  <c r="P2775" i="21"/>
  <c r="I2775" i="21"/>
  <c r="F2777" i="21"/>
  <c r="D2778" i="21"/>
  <c r="E2777" i="21"/>
  <c r="L2776" i="21"/>
  <c r="J2776" i="21"/>
  <c r="H2777" i="21"/>
  <c r="P2776" i="21"/>
  <c r="N2776" i="21"/>
  <c r="I2776" i="21"/>
  <c r="K2775" i="21"/>
  <c r="Q2775" i="21"/>
  <c r="O2775" i="21"/>
  <c r="M2775" i="21"/>
  <c r="D2779" i="21"/>
  <c r="E2778" i="21"/>
  <c r="F2778" i="21"/>
  <c r="N2777" i="21"/>
  <c r="P2777" i="21"/>
  <c r="L2777" i="21"/>
  <c r="J2777" i="21"/>
  <c r="H2778" i="21"/>
  <c r="I2777" i="21"/>
  <c r="Q2776" i="21"/>
  <c r="O2776" i="21"/>
  <c r="K2776" i="21"/>
  <c r="M2776" i="21"/>
  <c r="F2779" i="21"/>
  <c r="D2780" i="21"/>
  <c r="E2779" i="21"/>
  <c r="N2778" i="21"/>
  <c r="L2778" i="21"/>
  <c r="H2779" i="21"/>
  <c r="P2778" i="21"/>
  <c r="J2778" i="21"/>
  <c r="I2778" i="21"/>
  <c r="O2777" i="21"/>
  <c r="M2777" i="21"/>
  <c r="Q2777" i="21"/>
  <c r="K2777" i="21"/>
  <c r="D2781" i="21"/>
  <c r="F2780" i="21"/>
  <c r="E2780" i="21"/>
  <c r="N2779" i="21"/>
  <c r="P2779" i="21"/>
  <c r="L2779" i="21"/>
  <c r="I2779" i="21"/>
  <c r="J2779" i="21"/>
  <c r="H2780" i="21"/>
  <c r="O2778" i="21"/>
  <c r="K2778" i="21"/>
  <c r="Q2778" i="21"/>
  <c r="M2778" i="21"/>
  <c r="F2781" i="21"/>
  <c r="E2781" i="21"/>
  <c r="D2782" i="21"/>
  <c r="K2779" i="21"/>
  <c r="Q2779" i="21"/>
  <c r="O2779" i="21"/>
  <c r="M2779" i="21"/>
  <c r="I2780" i="21"/>
  <c r="H2781" i="21"/>
  <c r="P2780" i="21"/>
  <c r="N2780" i="21"/>
  <c r="L2780" i="21"/>
  <c r="J2780" i="21"/>
  <c r="F2782" i="21"/>
  <c r="D2783" i="21"/>
  <c r="E2782" i="21"/>
  <c r="Q2780" i="21"/>
  <c r="K2780" i="21"/>
  <c r="M2780" i="21"/>
  <c r="O2780" i="21"/>
  <c r="L2781" i="21"/>
  <c r="N2781" i="21"/>
  <c r="J2781" i="21"/>
  <c r="P2781" i="21"/>
  <c r="H2782" i="21"/>
  <c r="I2781" i="21"/>
  <c r="D2784" i="21"/>
  <c r="E2783" i="21"/>
  <c r="F2783" i="21"/>
  <c r="N2782" i="21"/>
  <c r="L2782" i="21"/>
  <c r="H2783" i="21"/>
  <c r="P2782" i="21"/>
  <c r="J2782" i="21"/>
  <c r="I2782" i="21"/>
  <c r="Q2781" i="21"/>
  <c r="M2781" i="21"/>
  <c r="K2781" i="21"/>
  <c r="O2781" i="21"/>
  <c r="D2785" i="21"/>
  <c r="E2784" i="21"/>
  <c r="F2784" i="21"/>
  <c r="N2783" i="21"/>
  <c r="J2783" i="21"/>
  <c r="L2783" i="21"/>
  <c r="H2784" i="21"/>
  <c r="P2783" i="21"/>
  <c r="I2783" i="21"/>
  <c r="O2782" i="21"/>
  <c r="K2782" i="21"/>
  <c r="Q2782" i="21"/>
  <c r="M2782" i="21"/>
  <c r="D2786" i="21"/>
  <c r="F2785" i="21"/>
  <c r="E2785" i="21"/>
  <c r="P2784" i="21"/>
  <c r="N2784" i="21"/>
  <c r="J2784" i="21"/>
  <c r="L2784" i="21"/>
  <c r="I2784" i="21"/>
  <c r="H2785" i="21"/>
  <c r="O2783" i="21"/>
  <c r="M2783" i="21"/>
  <c r="K2783" i="21"/>
  <c r="Q2783" i="21"/>
  <c r="D2787" i="21"/>
  <c r="E2786" i="21"/>
  <c r="F2786" i="21"/>
  <c r="Q2784" i="21"/>
  <c r="O2784" i="21"/>
  <c r="K2784" i="21"/>
  <c r="M2784" i="21"/>
  <c r="H2786" i="21"/>
  <c r="L2785" i="21"/>
  <c r="J2785" i="21"/>
  <c r="I2785" i="21"/>
  <c r="N2785" i="21"/>
  <c r="P2785" i="21"/>
  <c r="D2788" i="21"/>
  <c r="E2787" i="21"/>
  <c r="F2787" i="21"/>
  <c r="N2786" i="21"/>
  <c r="L2786" i="21"/>
  <c r="H2787" i="21"/>
  <c r="P2786" i="21"/>
  <c r="J2786" i="21"/>
  <c r="I2786" i="21"/>
  <c r="O2785" i="21"/>
  <c r="M2785" i="21"/>
  <c r="Q2785" i="21"/>
  <c r="K2785" i="21"/>
  <c r="E2788" i="21"/>
  <c r="D2789" i="21"/>
  <c r="F2788" i="21"/>
  <c r="N2787" i="21"/>
  <c r="J2787" i="21"/>
  <c r="L2787" i="21"/>
  <c r="H2788" i="21"/>
  <c r="P2787" i="21"/>
  <c r="I2787" i="21"/>
  <c r="O2786" i="21"/>
  <c r="K2786" i="21"/>
  <c r="Q2786" i="21"/>
  <c r="M2786" i="21"/>
  <c r="E2789" i="21"/>
  <c r="D2790" i="21"/>
  <c r="F2789" i="21"/>
  <c r="H2789" i="21"/>
  <c r="L2788" i="21"/>
  <c r="I2788" i="21"/>
  <c r="J2788" i="21"/>
  <c r="P2788" i="21"/>
  <c r="N2788" i="21"/>
  <c r="O2787" i="21"/>
  <c r="M2787" i="21"/>
  <c r="K2787" i="21"/>
  <c r="Q2787" i="21"/>
  <c r="F2790" i="21"/>
  <c r="D2791" i="21"/>
  <c r="E2790" i="21"/>
  <c r="L2789" i="21"/>
  <c r="I2789" i="21"/>
  <c r="H2790" i="21"/>
  <c r="N2789" i="21"/>
  <c r="P2789" i="21"/>
  <c r="J2789" i="21"/>
  <c r="O2788" i="21"/>
  <c r="K2788" i="21"/>
  <c r="M2788" i="21"/>
  <c r="Q2788" i="21"/>
  <c r="D2792" i="21"/>
  <c r="E2791" i="21"/>
  <c r="F2791" i="21"/>
  <c r="K2789" i="21"/>
  <c r="O2789" i="21"/>
  <c r="M2789" i="21"/>
  <c r="Q2789" i="21"/>
  <c r="N2790" i="21"/>
  <c r="H2791" i="21"/>
  <c r="P2790" i="21"/>
  <c r="L2790" i="21"/>
  <c r="J2790" i="21"/>
  <c r="I2790" i="21"/>
  <c r="E2792" i="21"/>
  <c r="D2793" i="21"/>
  <c r="F2792" i="21"/>
  <c r="J2791" i="21"/>
  <c r="N2791" i="21"/>
  <c r="L2791" i="21"/>
  <c r="H2792" i="21"/>
  <c r="P2791" i="21"/>
  <c r="I2791" i="21"/>
  <c r="O2790" i="21"/>
  <c r="K2790" i="21"/>
  <c r="Q2790" i="21"/>
  <c r="M2790" i="21"/>
  <c r="F2793" i="21"/>
  <c r="E2793" i="21"/>
  <c r="D2794" i="21"/>
  <c r="L2792" i="21"/>
  <c r="P2792" i="21"/>
  <c r="J2792" i="21"/>
  <c r="N2792" i="21"/>
  <c r="I2792" i="21"/>
  <c r="H2793" i="21"/>
  <c r="O2791" i="21"/>
  <c r="K2791" i="21"/>
  <c r="Q2791" i="21"/>
  <c r="M2791" i="21"/>
  <c r="F2794" i="21"/>
  <c r="D2795" i="21"/>
  <c r="E2794" i="21"/>
  <c r="Q2792" i="21"/>
  <c r="O2792" i="21"/>
  <c r="K2792" i="21"/>
  <c r="M2792" i="21"/>
  <c r="L2793" i="21"/>
  <c r="N2793" i="21"/>
  <c r="I2793" i="21"/>
  <c r="P2793" i="21"/>
  <c r="J2793" i="21"/>
  <c r="H2794" i="21"/>
  <c r="F2795" i="21"/>
  <c r="D2796" i="21"/>
  <c r="E2795" i="21"/>
  <c r="O2793" i="21"/>
  <c r="Q2793" i="21"/>
  <c r="M2793" i="21"/>
  <c r="K2793" i="21"/>
  <c r="P2794" i="21"/>
  <c r="J2794" i="21"/>
  <c r="L2794" i="21"/>
  <c r="I2794" i="21"/>
  <c r="N2794" i="21"/>
  <c r="H2795" i="21"/>
  <c r="D2797" i="21"/>
  <c r="F2796" i="21"/>
  <c r="E2796" i="21"/>
  <c r="K2794" i="21"/>
  <c r="M2794" i="21"/>
  <c r="Q2794" i="21"/>
  <c r="O2794" i="21"/>
  <c r="N2795" i="21"/>
  <c r="H2796" i="21"/>
  <c r="I2795" i="21"/>
  <c r="P2795" i="21"/>
  <c r="L2795" i="21"/>
  <c r="J2795" i="21"/>
  <c r="F2797" i="21"/>
  <c r="E2797" i="21"/>
  <c r="D2798" i="21"/>
  <c r="L2796" i="21"/>
  <c r="J2796" i="21"/>
  <c r="I2796" i="21"/>
  <c r="H2797" i="21"/>
  <c r="P2796" i="21"/>
  <c r="N2796" i="21"/>
  <c r="Q2795" i="21"/>
  <c r="K2795" i="21"/>
  <c r="O2795" i="21"/>
  <c r="M2795" i="21"/>
  <c r="F2798" i="21"/>
  <c r="E2798" i="21"/>
  <c r="D2799" i="21"/>
  <c r="M2796" i="21"/>
  <c r="Q2796" i="21"/>
  <c r="O2796" i="21"/>
  <c r="K2796" i="21"/>
  <c r="L2797" i="21"/>
  <c r="H2798" i="21"/>
  <c r="J2797" i="21"/>
  <c r="I2797" i="21"/>
  <c r="N2797" i="21"/>
  <c r="P2797" i="21"/>
  <c r="D2800" i="21"/>
  <c r="F2799" i="21"/>
  <c r="E2799" i="21"/>
  <c r="N2798" i="21"/>
  <c r="L2798" i="21"/>
  <c r="J2798" i="21"/>
  <c r="I2798" i="21"/>
  <c r="P2798" i="21"/>
  <c r="H2799" i="21"/>
  <c r="M2797" i="21"/>
  <c r="O2797" i="21"/>
  <c r="Q2797" i="21"/>
  <c r="K2797" i="21"/>
  <c r="F2800" i="21"/>
  <c r="D2801" i="21"/>
  <c r="E2800" i="21"/>
  <c r="Q2798" i="21"/>
  <c r="M2798" i="21"/>
  <c r="K2798" i="21"/>
  <c r="O2798" i="21"/>
  <c r="L2799" i="21"/>
  <c r="I2799" i="21"/>
  <c r="N2799" i="21"/>
  <c r="J2799" i="21"/>
  <c r="H2800" i="21"/>
  <c r="P2799" i="21"/>
  <c r="D2802" i="21"/>
  <c r="F2801" i="21"/>
  <c r="E2801" i="21"/>
  <c r="O2799" i="21"/>
  <c r="M2799" i="21"/>
  <c r="K2799" i="21"/>
  <c r="Q2799" i="21"/>
  <c r="N2800" i="21"/>
  <c r="L2800" i="21"/>
  <c r="I2800" i="21"/>
  <c r="J2800" i="21"/>
  <c r="H2801" i="21"/>
  <c r="P2800" i="21"/>
  <c r="D2803" i="21"/>
  <c r="F2802" i="21"/>
  <c r="E2802" i="21"/>
  <c r="Q2800" i="21"/>
  <c r="O2800" i="21"/>
  <c r="K2800" i="21"/>
  <c r="M2800" i="21"/>
  <c r="I2801" i="21"/>
  <c r="N2801" i="21"/>
  <c r="L2801" i="21"/>
  <c r="P2801" i="21"/>
  <c r="J2801" i="21"/>
  <c r="H2802" i="21"/>
  <c r="D2804" i="21"/>
  <c r="F2803" i="21"/>
  <c r="E2803" i="21"/>
  <c r="M2801" i="21"/>
  <c r="O2801" i="21"/>
  <c r="K2801" i="21"/>
  <c r="Q2801" i="21"/>
  <c r="N2802" i="21"/>
  <c r="H2803" i="21"/>
  <c r="P2802" i="21"/>
  <c r="L2802" i="21"/>
  <c r="J2802" i="21"/>
  <c r="I2802" i="21"/>
  <c r="D2805" i="21"/>
  <c r="E2804" i="21"/>
  <c r="F2804" i="21"/>
  <c r="N2803" i="21"/>
  <c r="J2803" i="21"/>
  <c r="L2803" i="21"/>
  <c r="H2804" i="21"/>
  <c r="P2803" i="21"/>
  <c r="I2803" i="21"/>
  <c r="M2802" i="21"/>
  <c r="O2802" i="21"/>
  <c r="Q2802" i="21"/>
  <c r="K2802" i="21"/>
  <c r="F2805" i="21"/>
  <c r="E2805" i="21"/>
  <c r="D2806" i="21"/>
  <c r="J2804" i="21"/>
  <c r="N2804" i="21"/>
  <c r="L2804" i="21"/>
  <c r="H2805" i="21"/>
  <c r="I2804" i="21"/>
  <c r="P2804" i="21"/>
  <c r="O2803" i="21"/>
  <c r="M2803" i="21"/>
  <c r="K2803" i="21"/>
  <c r="Q2803" i="21"/>
  <c r="E2806" i="21"/>
  <c r="F2806" i="21"/>
  <c r="D2807" i="21"/>
  <c r="L2805" i="21"/>
  <c r="I2805" i="21"/>
  <c r="H2806" i="21"/>
  <c r="N2805" i="21"/>
  <c r="J2805" i="21"/>
  <c r="P2805" i="21"/>
  <c r="Q2804" i="21"/>
  <c r="O2804" i="21"/>
  <c r="K2804" i="21"/>
  <c r="M2804" i="21"/>
  <c r="E2807" i="21"/>
  <c r="D2808" i="21"/>
  <c r="F2807" i="21"/>
  <c r="O2805" i="21"/>
  <c r="M2805" i="21"/>
  <c r="Q2805" i="21"/>
  <c r="K2805" i="21"/>
  <c r="N2806" i="21"/>
  <c r="I2806" i="21"/>
  <c r="H2807" i="21"/>
  <c r="P2806" i="21"/>
  <c r="L2806" i="21"/>
  <c r="J2806" i="21"/>
  <c r="D2809" i="21"/>
  <c r="E2808" i="21"/>
  <c r="F2808" i="21"/>
  <c r="K2806" i="21"/>
  <c r="Q2806" i="21"/>
  <c r="O2806" i="21"/>
  <c r="M2806" i="21"/>
  <c r="J2807" i="21"/>
  <c r="H2808" i="21"/>
  <c r="N2807" i="21"/>
  <c r="P2807" i="21"/>
  <c r="I2807" i="21"/>
  <c r="L2807" i="21"/>
  <c r="F2809" i="21"/>
  <c r="D2810" i="21"/>
  <c r="E2809" i="21"/>
  <c r="N2808" i="21"/>
  <c r="L2808" i="21"/>
  <c r="J2808" i="21"/>
  <c r="I2808" i="21"/>
  <c r="H2809" i="21"/>
  <c r="P2808" i="21"/>
  <c r="K2807" i="21"/>
  <c r="Q2807" i="21"/>
  <c r="O2807" i="21"/>
  <c r="M2807" i="21"/>
  <c r="F2810" i="21"/>
  <c r="D2811" i="21"/>
  <c r="E2810" i="21"/>
  <c r="K2808" i="21"/>
  <c r="M2808" i="21"/>
  <c r="Q2808" i="21"/>
  <c r="O2808" i="21"/>
  <c r="L2809" i="21"/>
  <c r="P2809" i="21"/>
  <c r="J2809" i="21"/>
  <c r="H2810" i="21"/>
  <c r="I2809" i="21"/>
  <c r="N2809" i="21"/>
  <c r="D2812" i="21"/>
  <c r="E2811" i="21"/>
  <c r="F2811" i="21"/>
  <c r="P2810" i="21"/>
  <c r="J2810" i="21"/>
  <c r="N2810" i="21"/>
  <c r="L2810" i="21"/>
  <c r="H2811" i="21"/>
  <c r="I2810" i="21"/>
  <c r="O2809" i="21"/>
  <c r="M2809" i="21"/>
  <c r="Q2809" i="21"/>
  <c r="K2809" i="21"/>
  <c r="F2812" i="21"/>
  <c r="E2812" i="21"/>
  <c r="D2813" i="21"/>
  <c r="P2811" i="21"/>
  <c r="J2811" i="21"/>
  <c r="L2811" i="21"/>
  <c r="H2812" i="21"/>
  <c r="I2811" i="21"/>
  <c r="N2811" i="21"/>
  <c r="K2810" i="21"/>
  <c r="M2810" i="21"/>
  <c r="Q2810" i="21"/>
  <c r="O2810" i="21"/>
  <c r="D2814" i="21"/>
  <c r="E2813" i="21"/>
  <c r="F2813" i="21"/>
  <c r="P2812" i="21"/>
  <c r="L2812" i="21"/>
  <c r="N2812" i="21"/>
  <c r="J2812" i="21"/>
  <c r="I2812" i="21"/>
  <c r="H2813" i="21"/>
  <c r="M2811" i="21"/>
  <c r="Q2811" i="21"/>
  <c r="K2811" i="21"/>
  <c r="O2811" i="21"/>
  <c r="F2814" i="21"/>
  <c r="D2815" i="21"/>
  <c r="E2814" i="21"/>
  <c r="Q2812" i="21"/>
  <c r="M2812" i="21"/>
  <c r="K2812" i="21"/>
  <c r="O2812" i="21"/>
  <c r="I2813" i="21"/>
  <c r="P2813" i="21"/>
  <c r="N2813" i="21"/>
  <c r="L2813" i="21"/>
  <c r="J2813" i="21"/>
  <c r="H2814" i="21"/>
  <c r="F2815" i="21"/>
  <c r="D2816" i="21"/>
  <c r="E2815" i="21"/>
  <c r="Q2813" i="21"/>
  <c r="O2813" i="21"/>
  <c r="K2813" i="21"/>
  <c r="M2813" i="21"/>
  <c r="H2815" i="21"/>
  <c r="N2814" i="21"/>
  <c r="L2814" i="21"/>
  <c r="J2814" i="21"/>
  <c r="P2814" i="21"/>
  <c r="I2814" i="21"/>
  <c r="D2817" i="21"/>
  <c r="F2816" i="21"/>
  <c r="E2816" i="21"/>
  <c r="L2815" i="21"/>
  <c r="J2815" i="21"/>
  <c r="H2816" i="21"/>
  <c r="N2815" i="21"/>
  <c r="I2815" i="21"/>
  <c r="P2815" i="21"/>
  <c r="M2814" i="21"/>
  <c r="Q2814" i="21"/>
  <c r="K2814" i="21"/>
  <c r="O2814" i="21"/>
  <c r="D2818" i="21"/>
  <c r="F2817" i="21"/>
  <c r="E2817" i="21"/>
  <c r="H2817" i="21"/>
  <c r="N2816" i="21"/>
  <c r="P2816" i="21"/>
  <c r="L2816" i="21"/>
  <c r="J2816" i="21"/>
  <c r="I2816" i="21"/>
  <c r="M2815" i="21"/>
  <c r="O2815" i="21"/>
  <c r="K2815" i="21"/>
  <c r="Q2815" i="21"/>
  <c r="E2818" i="21"/>
  <c r="F2818" i="21"/>
  <c r="D2819" i="21"/>
  <c r="J2817" i="21"/>
  <c r="I2817" i="21"/>
  <c r="L2817" i="21"/>
  <c r="H2818" i="21"/>
  <c r="N2817" i="21"/>
  <c r="P2817" i="21"/>
  <c r="K2816" i="21"/>
  <c r="O2816" i="21"/>
  <c r="Q2816" i="21"/>
  <c r="M2816" i="21"/>
  <c r="D2820" i="21"/>
  <c r="F2819" i="21"/>
  <c r="E2819" i="21"/>
  <c r="Q2817" i="21"/>
  <c r="O2817" i="21"/>
  <c r="K2817" i="21"/>
  <c r="M2817" i="21"/>
  <c r="J2818" i="21"/>
  <c r="N2818" i="21"/>
  <c r="I2818" i="21"/>
  <c r="P2818" i="21"/>
  <c r="L2818" i="21"/>
  <c r="H2819" i="21"/>
  <c r="E2820" i="21"/>
  <c r="F2820" i="21"/>
  <c r="D2821" i="21"/>
  <c r="Q2818" i="21"/>
  <c r="O2818" i="21"/>
  <c r="M2818" i="21"/>
  <c r="K2818" i="21"/>
  <c r="H2820" i="21"/>
  <c r="L2819" i="21"/>
  <c r="P2819" i="21"/>
  <c r="J2819" i="21"/>
  <c r="N2819" i="21"/>
  <c r="I2819" i="21"/>
  <c r="D2822" i="21"/>
  <c r="E2821" i="21"/>
  <c r="F2821" i="21"/>
  <c r="J2820" i="21"/>
  <c r="L2820" i="21"/>
  <c r="H2821" i="21"/>
  <c r="I2820" i="21"/>
  <c r="P2820" i="21"/>
  <c r="N2820" i="21"/>
  <c r="M2819" i="21"/>
  <c r="O2819" i="21"/>
  <c r="K2819" i="21"/>
  <c r="Q2819" i="21"/>
  <c r="D2823" i="21"/>
  <c r="E2822" i="21"/>
  <c r="F2822" i="21"/>
  <c r="L2821" i="21"/>
  <c r="J2821" i="21"/>
  <c r="I2821" i="21"/>
  <c r="H2822" i="21"/>
  <c r="N2821" i="21"/>
  <c r="P2821" i="21"/>
  <c r="M2820" i="21"/>
  <c r="K2820" i="21"/>
  <c r="O2820" i="21"/>
  <c r="Q2820" i="21"/>
  <c r="E2823" i="21"/>
  <c r="D2824" i="21"/>
  <c r="F2823" i="21"/>
  <c r="Q2821" i="21"/>
  <c r="O2821" i="21"/>
  <c r="K2821" i="21"/>
  <c r="M2821" i="21"/>
  <c r="H2823" i="21"/>
  <c r="P2822" i="21"/>
  <c r="J2822" i="21"/>
  <c r="I2822" i="21"/>
  <c r="N2822" i="21"/>
  <c r="L2822" i="21"/>
  <c r="E2824" i="21"/>
  <c r="F2824" i="21"/>
  <c r="D2825" i="21"/>
  <c r="I2823" i="21"/>
  <c r="H2824" i="21"/>
  <c r="N2823" i="21"/>
  <c r="P2823" i="21"/>
  <c r="L2823" i="21"/>
  <c r="J2823" i="21"/>
  <c r="K2822" i="21"/>
  <c r="Q2822" i="21"/>
  <c r="M2822" i="21"/>
  <c r="O2822" i="21"/>
  <c r="E2825" i="21"/>
  <c r="D2826" i="21"/>
  <c r="F2825" i="21"/>
  <c r="M2823" i="21"/>
  <c r="K2823" i="21"/>
  <c r="Q2823" i="21"/>
  <c r="O2823" i="21"/>
  <c r="J2824" i="21"/>
  <c r="N2824" i="21"/>
  <c r="P2824" i="21"/>
  <c r="L2824" i="21"/>
  <c r="I2824" i="21"/>
  <c r="H2825" i="21"/>
  <c r="F2826" i="21"/>
  <c r="D2827" i="21"/>
  <c r="E2826" i="21"/>
  <c r="Q2824" i="21"/>
  <c r="M2824" i="21"/>
  <c r="K2824" i="21"/>
  <c r="O2824" i="21"/>
  <c r="I2825" i="21"/>
  <c r="N2825" i="21"/>
  <c r="H2826" i="21"/>
  <c r="P2825" i="21"/>
  <c r="L2825" i="21"/>
  <c r="J2825" i="21"/>
  <c r="F2827" i="21"/>
  <c r="E2827" i="21"/>
  <c r="D2828" i="21"/>
  <c r="Q2825" i="21"/>
  <c r="K2825" i="21"/>
  <c r="M2825" i="21"/>
  <c r="O2825" i="21"/>
  <c r="I2826" i="21"/>
  <c r="H2827" i="21"/>
  <c r="L2826" i="21"/>
  <c r="N2826" i="21"/>
  <c r="J2826" i="21"/>
  <c r="P2826" i="21"/>
  <c r="D2829" i="21"/>
  <c r="F2828" i="21"/>
  <c r="E2828" i="21"/>
  <c r="M2826" i="21"/>
  <c r="Q2826" i="21"/>
  <c r="K2826" i="21"/>
  <c r="O2826" i="21"/>
  <c r="I2827" i="21"/>
  <c r="P2827" i="21"/>
  <c r="H2828" i="21"/>
  <c r="J2827" i="21"/>
  <c r="L2827" i="21"/>
  <c r="N2827" i="21"/>
  <c r="E2829" i="21"/>
  <c r="F2829" i="21"/>
  <c r="D2830" i="21"/>
  <c r="M2827" i="21"/>
  <c r="O2827" i="21"/>
  <c r="K2827" i="21"/>
  <c r="Q2827" i="21"/>
  <c r="I2828" i="21"/>
  <c r="P2828" i="21"/>
  <c r="H2829" i="21"/>
  <c r="N2828" i="21"/>
  <c r="L2828" i="21"/>
  <c r="J2828" i="21"/>
  <c r="E2830" i="21"/>
  <c r="F2830" i="21"/>
  <c r="D2831" i="21"/>
  <c r="O2828" i="21"/>
  <c r="Q2828" i="21"/>
  <c r="M2828" i="21"/>
  <c r="K2828" i="21"/>
  <c r="I2829" i="21"/>
  <c r="J2829" i="21"/>
  <c r="L2829" i="21"/>
  <c r="H2830" i="21"/>
  <c r="N2829" i="21"/>
  <c r="P2829" i="21"/>
  <c r="F2831" i="21"/>
  <c r="D2832" i="21"/>
  <c r="E2831" i="21"/>
  <c r="Q2829" i="21"/>
  <c r="M2829" i="21"/>
  <c r="O2829" i="21"/>
  <c r="K2829" i="21"/>
  <c r="I2830" i="21"/>
  <c r="J2830" i="21"/>
  <c r="P2830" i="21"/>
  <c r="N2830" i="21"/>
  <c r="L2830" i="21"/>
  <c r="H2831" i="21"/>
  <c r="D2833" i="21"/>
  <c r="F2832" i="21"/>
  <c r="E2832" i="21"/>
  <c r="K2830" i="21"/>
  <c r="Q2830" i="21"/>
  <c r="M2830" i="21"/>
  <c r="O2830" i="21"/>
  <c r="H2832" i="21"/>
  <c r="P2831" i="21"/>
  <c r="I2831" i="21"/>
  <c r="L2831" i="21"/>
  <c r="N2831" i="21"/>
  <c r="J2831" i="21"/>
  <c r="F2833" i="21"/>
  <c r="D2834" i="21"/>
  <c r="E2833" i="21"/>
  <c r="N2832" i="21"/>
  <c r="L2832" i="21"/>
  <c r="I2832" i="21"/>
  <c r="J2832" i="21"/>
  <c r="H2833" i="21"/>
  <c r="P2832" i="21"/>
  <c r="M2831" i="21"/>
  <c r="O2831" i="21"/>
  <c r="K2831" i="21"/>
  <c r="Q2831" i="21"/>
  <c r="F2834" i="21"/>
  <c r="D2835" i="21"/>
  <c r="E2834" i="21"/>
  <c r="Q2832" i="21"/>
  <c r="M2832" i="21"/>
  <c r="K2832" i="21"/>
  <c r="O2832" i="21"/>
  <c r="H2834" i="21"/>
  <c r="N2833" i="21"/>
  <c r="I2833" i="21"/>
  <c r="P2833" i="21"/>
  <c r="L2833" i="21"/>
  <c r="J2833" i="21"/>
  <c r="E2835" i="21"/>
  <c r="D2836" i="21"/>
  <c r="F2835" i="21"/>
  <c r="P2834" i="21"/>
  <c r="H2835" i="21"/>
  <c r="L2834" i="21"/>
  <c r="J2834" i="21"/>
  <c r="I2834" i="21"/>
  <c r="N2834" i="21"/>
  <c r="Q2833" i="21"/>
  <c r="O2833" i="21"/>
  <c r="K2833" i="21"/>
  <c r="M2833" i="21"/>
  <c r="E2836" i="21"/>
  <c r="D2837" i="21"/>
  <c r="F2836" i="21"/>
  <c r="L2835" i="21"/>
  <c r="J2835" i="21"/>
  <c r="H2836" i="21"/>
  <c r="N2835" i="21"/>
  <c r="I2835" i="21"/>
  <c r="P2835" i="21"/>
  <c r="M2834" i="21"/>
  <c r="O2834" i="21"/>
  <c r="Q2834" i="21"/>
  <c r="K2834" i="21"/>
  <c r="D2838" i="21"/>
  <c r="F2837" i="21"/>
  <c r="E2837" i="21"/>
  <c r="H2837" i="21"/>
  <c r="L2836" i="21"/>
  <c r="J2836" i="21"/>
  <c r="P2836" i="21"/>
  <c r="I2836" i="21"/>
  <c r="N2836" i="21"/>
  <c r="M2835" i="21"/>
  <c r="O2835" i="21"/>
  <c r="K2835" i="21"/>
  <c r="Q2835" i="21"/>
  <c r="F2838" i="21"/>
  <c r="D2839" i="21"/>
  <c r="E2838" i="21"/>
  <c r="I2837" i="21"/>
  <c r="H2838" i="21"/>
  <c r="J2837" i="21"/>
  <c r="N2837" i="21"/>
  <c r="P2837" i="21"/>
  <c r="L2837" i="21"/>
  <c r="Q2836" i="21"/>
  <c r="K2836" i="21"/>
  <c r="M2836" i="21"/>
  <c r="O2836" i="21"/>
  <c r="D2840" i="21"/>
  <c r="E2839" i="21"/>
  <c r="F2839" i="21"/>
  <c r="O2837" i="21"/>
  <c r="K2837" i="21"/>
  <c r="M2837" i="21"/>
  <c r="Q2837" i="21"/>
  <c r="I2838" i="21"/>
  <c r="J2838" i="21"/>
  <c r="N2838" i="21"/>
  <c r="P2838" i="21"/>
  <c r="L2838" i="21"/>
  <c r="H2839" i="21"/>
  <c r="F2840" i="21"/>
  <c r="E2840" i="21"/>
  <c r="D2841" i="21"/>
  <c r="K2838" i="21"/>
  <c r="Q2838" i="21"/>
  <c r="M2838" i="21"/>
  <c r="O2838" i="21"/>
  <c r="H2840" i="21"/>
  <c r="I2839" i="21"/>
  <c r="P2839" i="21"/>
  <c r="N2839" i="21"/>
  <c r="J2839" i="21"/>
  <c r="L2839" i="21"/>
  <c r="F2841" i="21"/>
  <c r="D2842" i="21"/>
  <c r="E2841" i="21"/>
  <c r="I2840" i="21"/>
  <c r="H2841" i="21"/>
  <c r="P2840" i="21"/>
  <c r="N2840" i="21"/>
  <c r="J2840" i="21"/>
  <c r="L2840" i="21"/>
  <c r="M2839" i="21"/>
  <c r="O2839" i="21"/>
  <c r="K2839" i="21"/>
  <c r="Q2839" i="21"/>
  <c r="D2843" i="21"/>
  <c r="F2842" i="21"/>
  <c r="E2842" i="21"/>
  <c r="Q2840" i="21"/>
  <c r="M2840" i="21"/>
  <c r="K2840" i="21"/>
  <c r="O2840" i="21"/>
  <c r="J2841" i="21"/>
  <c r="L2841" i="21"/>
  <c r="H2842" i="21"/>
  <c r="P2841" i="21"/>
  <c r="I2841" i="21"/>
  <c r="N2841" i="21"/>
  <c r="E2843" i="21"/>
  <c r="F2843" i="21"/>
  <c r="D2844" i="21"/>
  <c r="L2842" i="21"/>
  <c r="H2843" i="21"/>
  <c r="P2842" i="21"/>
  <c r="J2842" i="21"/>
  <c r="I2842" i="21"/>
  <c r="N2842" i="21"/>
  <c r="O2841" i="21"/>
  <c r="Q2841" i="21"/>
  <c r="K2841" i="21"/>
  <c r="M2841" i="21"/>
  <c r="E2844" i="21"/>
  <c r="F2844" i="21"/>
  <c r="D2845" i="21"/>
  <c r="I2843" i="21"/>
  <c r="H2844" i="21"/>
  <c r="P2843" i="21"/>
  <c r="N2843" i="21"/>
  <c r="L2843" i="21"/>
  <c r="J2843" i="21"/>
  <c r="M2842" i="21"/>
  <c r="O2842" i="21"/>
  <c r="Q2842" i="21"/>
  <c r="K2842" i="21"/>
  <c r="F2845" i="21"/>
  <c r="E2845" i="21"/>
  <c r="D2846" i="21"/>
  <c r="O2843" i="21"/>
  <c r="M2843" i="21"/>
  <c r="K2843" i="21"/>
  <c r="Q2843" i="21"/>
  <c r="I2844" i="21"/>
  <c r="H2845" i="21"/>
  <c r="P2844" i="21"/>
  <c r="N2844" i="21"/>
  <c r="L2844" i="21"/>
  <c r="J2844" i="21"/>
  <c r="F2846" i="21"/>
  <c r="E2846" i="21"/>
  <c r="D2847" i="21"/>
  <c r="K2844" i="21"/>
  <c r="O2844" i="21"/>
  <c r="Q2844" i="21"/>
  <c r="M2844" i="21"/>
  <c r="J2845" i="21"/>
  <c r="I2845" i="21"/>
  <c r="H2846" i="21"/>
  <c r="L2845" i="21"/>
  <c r="P2845" i="21"/>
  <c r="N2845" i="21"/>
  <c r="D2848" i="21"/>
  <c r="E2847" i="21"/>
  <c r="F2847" i="21"/>
  <c r="O2845" i="21"/>
  <c r="Q2845" i="21"/>
  <c r="M2845" i="21"/>
  <c r="K2845" i="21"/>
  <c r="L2846" i="21"/>
  <c r="H2847" i="21"/>
  <c r="J2846" i="21"/>
  <c r="P2846" i="21"/>
  <c r="N2846" i="21"/>
  <c r="I2846" i="21"/>
  <c r="D2849" i="21"/>
  <c r="F2848" i="21"/>
  <c r="E2848" i="21"/>
  <c r="I2847" i="21"/>
  <c r="L2847" i="21"/>
  <c r="P2847" i="21"/>
  <c r="J2847" i="21"/>
  <c r="H2848" i="21"/>
  <c r="N2847" i="21"/>
  <c r="O2846" i="21"/>
  <c r="M2846" i="21"/>
  <c r="K2846" i="21"/>
  <c r="Q2846" i="21"/>
  <c r="E2849" i="21"/>
  <c r="F2849" i="21"/>
  <c r="D2850" i="21"/>
  <c r="M2847" i="21"/>
  <c r="O2847" i="21"/>
  <c r="K2847" i="21"/>
  <c r="Q2847" i="21"/>
  <c r="I2848" i="21"/>
  <c r="H2849" i="21"/>
  <c r="L2848" i="21"/>
  <c r="J2848" i="21"/>
  <c r="P2848" i="21"/>
  <c r="N2848" i="21"/>
  <c r="D2851" i="21"/>
  <c r="E2850" i="21"/>
  <c r="F2850" i="21"/>
  <c r="M2848" i="21"/>
  <c r="Q2848" i="21"/>
  <c r="K2848" i="21"/>
  <c r="O2848" i="21"/>
  <c r="I2849" i="21"/>
  <c r="J2849" i="21"/>
  <c r="H2850" i="21"/>
  <c r="L2849" i="21"/>
  <c r="N2849" i="21"/>
  <c r="P2849" i="21"/>
  <c r="F2851" i="21"/>
  <c r="D2852" i="21"/>
  <c r="E2851" i="21"/>
  <c r="K2849" i="21"/>
  <c r="O2849" i="21"/>
  <c r="M2849" i="21"/>
  <c r="Q2849" i="21"/>
  <c r="L2850" i="21"/>
  <c r="I2850" i="21"/>
  <c r="J2850" i="21"/>
  <c r="P2850" i="21"/>
  <c r="H2851" i="21"/>
  <c r="N2850" i="21"/>
  <c r="E2852" i="21"/>
  <c r="D2853" i="21"/>
  <c r="F2852" i="21"/>
  <c r="M2850" i="21"/>
  <c r="Q2850" i="21"/>
  <c r="O2850" i="21"/>
  <c r="K2850" i="21"/>
  <c r="P2851" i="21"/>
  <c r="N2851" i="21"/>
  <c r="I2851" i="21"/>
  <c r="H2852" i="21"/>
  <c r="L2851" i="21"/>
  <c r="J2851" i="21"/>
  <c r="D2854" i="21"/>
  <c r="E2853" i="21"/>
  <c r="F2853" i="21"/>
  <c r="K2851" i="21"/>
  <c r="M2851" i="21"/>
  <c r="O2851" i="21"/>
  <c r="Q2851" i="21"/>
  <c r="H2853" i="21"/>
  <c r="P2852" i="21"/>
  <c r="J2852" i="21"/>
  <c r="I2852" i="21"/>
  <c r="N2852" i="21"/>
  <c r="L2852" i="21"/>
  <c r="D2855" i="21"/>
  <c r="E2854" i="21"/>
  <c r="F2854" i="21"/>
  <c r="I2853" i="21"/>
  <c r="L2853" i="21"/>
  <c r="J2853" i="21"/>
  <c r="P2853" i="21"/>
  <c r="N2853" i="21"/>
  <c r="H2854" i="21"/>
  <c r="K2852" i="21"/>
  <c r="Q2852" i="21"/>
  <c r="O2852" i="21"/>
  <c r="M2852" i="21"/>
  <c r="E2855" i="21"/>
  <c r="D2856" i="21"/>
  <c r="F2855" i="21"/>
  <c r="M2853" i="21"/>
  <c r="O2853" i="21"/>
  <c r="K2853" i="21"/>
  <c r="Q2853" i="21"/>
  <c r="N2854" i="21"/>
  <c r="L2854" i="21"/>
  <c r="I2854" i="21"/>
  <c r="P2854" i="21"/>
  <c r="J2854" i="21"/>
  <c r="H2855" i="21"/>
  <c r="E2856" i="21"/>
  <c r="F2856" i="21"/>
  <c r="D2857" i="21"/>
  <c r="Q2854" i="21"/>
  <c r="O2854" i="21"/>
  <c r="K2854" i="21"/>
  <c r="M2854" i="21"/>
  <c r="I2855" i="21"/>
  <c r="N2855" i="21"/>
  <c r="J2855" i="21"/>
  <c r="P2855" i="21"/>
  <c r="H2856" i="21"/>
  <c r="L2855" i="21"/>
  <c r="F2857" i="21"/>
  <c r="E2857" i="21"/>
  <c r="D2858" i="21"/>
  <c r="O2855" i="21"/>
  <c r="M2855" i="21"/>
  <c r="K2855" i="21"/>
  <c r="Q2855" i="21"/>
  <c r="L2856" i="21"/>
  <c r="N2856" i="21"/>
  <c r="J2856" i="21"/>
  <c r="H2857" i="21"/>
  <c r="I2856" i="21"/>
  <c r="P2856" i="21"/>
  <c r="D2859" i="21"/>
  <c r="E2858" i="21"/>
  <c r="F2858" i="21"/>
  <c r="J2857" i="21"/>
  <c r="L2857" i="21"/>
  <c r="P2857" i="21"/>
  <c r="I2857" i="21"/>
  <c r="N2857" i="21"/>
  <c r="H2858" i="21"/>
  <c r="O2856" i="21"/>
  <c r="M2856" i="21"/>
  <c r="Q2856" i="21"/>
  <c r="K2856" i="21"/>
  <c r="E2859" i="21"/>
  <c r="D2860" i="21"/>
  <c r="F2859" i="21"/>
  <c r="M2857" i="21"/>
  <c r="K2857" i="21"/>
  <c r="Q2857" i="21"/>
  <c r="O2857" i="21"/>
  <c r="J2858" i="21"/>
  <c r="L2858" i="21"/>
  <c r="N2858" i="21"/>
  <c r="I2858" i="21"/>
  <c r="H2859" i="21"/>
  <c r="P2858" i="21"/>
  <c r="D2861" i="21"/>
  <c r="F2860" i="21"/>
  <c r="E2860" i="21"/>
  <c r="O2858" i="21"/>
  <c r="K2858" i="21"/>
  <c r="M2858" i="21"/>
  <c r="Q2858" i="21"/>
  <c r="J2859" i="21"/>
  <c r="H2860" i="21"/>
  <c r="P2859" i="21"/>
  <c r="I2859" i="21"/>
  <c r="N2859" i="21"/>
  <c r="L2859" i="21"/>
  <c r="E2861" i="21"/>
  <c r="F2861" i="21"/>
  <c r="D2862" i="21"/>
  <c r="L2860" i="21"/>
  <c r="I2860" i="21"/>
  <c r="J2860" i="21"/>
  <c r="P2860" i="21"/>
  <c r="H2861" i="21"/>
  <c r="N2860" i="21"/>
  <c r="Q2859" i="21"/>
  <c r="K2859" i="21"/>
  <c r="M2859" i="21"/>
  <c r="O2859" i="21"/>
  <c r="D2863" i="21"/>
  <c r="E2862" i="21"/>
  <c r="F2862" i="21"/>
  <c r="Q2860" i="21"/>
  <c r="O2860" i="21"/>
  <c r="M2860" i="21"/>
  <c r="K2860" i="21"/>
  <c r="J2861" i="21"/>
  <c r="L2861" i="21"/>
  <c r="I2861" i="21"/>
  <c r="H2862" i="21"/>
  <c r="N2861" i="21"/>
  <c r="P2861" i="21"/>
  <c r="F2863" i="21"/>
  <c r="E2863" i="21"/>
  <c r="D2864" i="21"/>
  <c r="O2861" i="21"/>
  <c r="K2861" i="21"/>
  <c r="Q2861" i="21"/>
  <c r="M2861" i="21"/>
  <c r="N2862" i="21"/>
  <c r="I2862" i="21"/>
  <c r="P2862" i="21"/>
  <c r="H2863" i="21"/>
  <c r="L2862" i="21"/>
  <c r="J2862" i="21"/>
  <c r="F2864" i="21"/>
  <c r="D2865" i="21"/>
  <c r="E2864" i="21"/>
  <c r="Q2862" i="21"/>
  <c r="O2862" i="21"/>
  <c r="M2862" i="21"/>
  <c r="K2862" i="21"/>
  <c r="L2863" i="21"/>
  <c r="J2863" i="21"/>
  <c r="N2863" i="21"/>
  <c r="P2863" i="21"/>
  <c r="I2863" i="21"/>
  <c r="H2864" i="21"/>
  <c r="E2865" i="21"/>
  <c r="F2865" i="21"/>
  <c r="D2866" i="21"/>
  <c r="K2863" i="21"/>
  <c r="Q2863" i="21"/>
  <c r="M2863" i="21"/>
  <c r="O2863" i="21"/>
  <c r="I2864" i="21"/>
  <c r="L2864" i="21"/>
  <c r="J2864" i="21"/>
  <c r="H2865" i="21"/>
  <c r="P2864" i="21"/>
  <c r="N2864" i="21"/>
  <c r="E2866" i="21"/>
  <c r="F2866" i="21"/>
  <c r="D2867" i="21"/>
  <c r="Q2864" i="21"/>
  <c r="O2864" i="21"/>
  <c r="M2864" i="21"/>
  <c r="K2864" i="21"/>
  <c r="I2865" i="21"/>
  <c r="N2865" i="21"/>
  <c r="P2865" i="21"/>
  <c r="L2865" i="21"/>
  <c r="J2865" i="21"/>
  <c r="H2866" i="21"/>
  <c r="D2868" i="21"/>
  <c r="E2867" i="21"/>
  <c r="F2867" i="21"/>
  <c r="Q2865" i="21"/>
  <c r="M2865" i="21"/>
  <c r="O2865" i="21"/>
  <c r="K2865" i="21"/>
  <c r="I2866" i="21"/>
  <c r="J2866" i="21"/>
  <c r="P2866" i="21"/>
  <c r="H2867" i="21"/>
  <c r="L2866" i="21"/>
  <c r="N2866" i="21"/>
  <c r="E2868" i="21"/>
  <c r="D2869" i="21"/>
  <c r="F2868" i="21"/>
  <c r="Q2866" i="21"/>
  <c r="K2866" i="21"/>
  <c r="O2866" i="21"/>
  <c r="M2866" i="21"/>
  <c r="L2867" i="21"/>
  <c r="J2867" i="21"/>
  <c r="N2867" i="21"/>
  <c r="P2867" i="21"/>
  <c r="H2868" i="21"/>
  <c r="I2867" i="21"/>
  <c r="E2869" i="21"/>
  <c r="D2870" i="21"/>
  <c r="F2869" i="21"/>
  <c r="I2868" i="21"/>
  <c r="H2869" i="21"/>
  <c r="L2868" i="21"/>
  <c r="N2868" i="21"/>
  <c r="P2868" i="21"/>
  <c r="J2868" i="21"/>
  <c r="M2867" i="21"/>
  <c r="O2867" i="21"/>
  <c r="K2867" i="21"/>
  <c r="Q2867" i="21"/>
  <c r="D2871" i="21"/>
  <c r="F2870" i="21"/>
  <c r="E2870" i="21"/>
  <c r="K2868" i="21"/>
  <c r="O2868" i="21"/>
  <c r="Q2868" i="21"/>
  <c r="M2868" i="21"/>
  <c r="J2869" i="21"/>
  <c r="I2869" i="21"/>
  <c r="N2869" i="21"/>
  <c r="L2869" i="21"/>
  <c r="P2869" i="21"/>
  <c r="H2870" i="21"/>
  <c r="E2871" i="21"/>
  <c r="D2872" i="21"/>
  <c r="F2871" i="21"/>
  <c r="Q2869" i="21"/>
  <c r="O2869" i="21"/>
  <c r="M2869" i="21"/>
  <c r="K2869" i="21"/>
  <c r="H2871" i="21"/>
  <c r="L2870" i="21"/>
  <c r="I2870" i="21"/>
  <c r="P2870" i="21"/>
  <c r="N2870" i="21"/>
  <c r="J2870" i="21"/>
  <c r="E2872" i="21"/>
  <c r="F2872" i="21"/>
  <c r="D2873" i="21"/>
  <c r="P2871" i="21"/>
  <c r="N2871" i="21"/>
  <c r="J2871" i="21"/>
  <c r="L2871" i="21"/>
  <c r="I2871" i="21"/>
  <c r="H2872" i="21"/>
  <c r="K2870" i="21"/>
  <c r="M2870" i="21"/>
  <c r="Q2870" i="21"/>
  <c r="O2870" i="21"/>
  <c r="F2873" i="21"/>
  <c r="E2873" i="21"/>
  <c r="D2874" i="21"/>
  <c r="O2871" i="21"/>
  <c r="Q2871" i="21"/>
  <c r="K2871" i="21"/>
  <c r="M2871" i="21"/>
  <c r="I2872" i="21"/>
  <c r="P2872" i="21"/>
  <c r="L2872" i="21"/>
  <c r="N2872" i="21"/>
  <c r="J2872" i="21"/>
  <c r="H2873" i="21"/>
  <c r="F2874" i="21"/>
  <c r="E2874" i="21"/>
  <c r="D2875" i="21"/>
  <c r="Q2872" i="21"/>
  <c r="K2872" i="21"/>
  <c r="O2872" i="21"/>
  <c r="M2872" i="21"/>
  <c r="L2873" i="21"/>
  <c r="N2873" i="21"/>
  <c r="P2873" i="21"/>
  <c r="I2873" i="21"/>
  <c r="J2873" i="21"/>
  <c r="H2874" i="21"/>
  <c r="F2875" i="21"/>
  <c r="D2876" i="21"/>
  <c r="E2875" i="21"/>
  <c r="M2873" i="21"/>
  <c r="K2873" i="21"/>
  <c r="O2873" i="21"/>
  <c r="Q2873" i="21"/>
  <c r="P2874" i="21"/>
  <c r="J2874" i="21"/>
  <c r="L2874" i="21"/>
  <c r="I2874" i="21"/>
  <c r="N2874" i="21"/>
  <c r="H2875" i="21"/>
  <c r="F2876" i="21"/>
  <c r="D2877" i="21"/>
  <c r="E2876" i="21"/>
  <c r="K2874" i="21"/>
  <c r="M2874" i="21"/>
  <c r="Q2874" i="21"/>
  <c r="O2874" i="21"/>
  <c r="L2875" i="21"/>
  <c r="H2876" i="21"/>
  <c r="I2875" i="21"/>
  <c r="N2875" i="21"/>
  <c r="J2875" i="21"/>
  <c r="P2875" i="21"/>
  <c r="F2877" i="21"/>
  <c r="D2878" i="21"/>
  <c r="E2877" i="21"/>
  <c r="I2876" i="21"/>
  <c r="N2876" i="21"/>
  <c r="J2876" i="21"/>
  <c r="H2877" i="21"/>
  <c r="P2876" i="21"/>
  <c r="L2876" i="21"/>
  <c r="O2875" i="21"/>
  <c r="Q2875" i="21"/>
  <c r="K2875" i="21"/>
  <c r="M2875" i="21"/>
  <c r="E2878" i="21"/>
  <c r="D2879" i="21"/>
  <c r="F2878" i="21"/>
  <c r="Q2876" i="21"/>
  <c r="M2876" i="21"/>
  <c r="K2876" i="21"/>
  <c r="O2876" i="21"/>
  <c r="J2877" i="21"/>
  <c r="L2877" i="21"/>
  <c r="H2878" i="21"/>
  <c r="P2877" i="21"/>
  <c r="N2877" i="21"/>
  <c r="I2877" i="21"/>
  <c r="F2879" i="21"/>
  <c r="D2880" i="21"/>
  <c r="E2879" i="21"/>
  <c r="N2878" i="21"/>
  <c r="J2878" i="21"/>
  <c r="I2878" i="21"/>
  <c r="H2879" i="21"/>
  <c r="P2878" i="21"/>
  <c r="L2878" i="21"/>
  <c r="K2877" i="21"/>
  <c r="Q2877" i="21"/>
  <c r="M2877" i="21"/>
  <c r="O2877" i="21"/>
  <c r="F2880" i="21"/>
  <c r="D2881" i="21"/>
  <c r="E2880" i="21"/>
  <c r="Q2878" i="21"/>
  <c r="O2878" i="21"/>
  <c r="M2878" i="21"/>
  <c r="K2878" i="21"/>
  <c r="H2880" i="21"/>
  <c r="N2879" i="21"/>
  <c r="J2879" i="21"/>
  <c r="P2879" i="21"/>
  <c r="L2879" i="21"/>
  <c r="I2879" i="21"/>
  <c r="D2882" i="21"/>
  <c r="F2881" i="21"/>
  <c r="E2881" i="21"/>
  <c r="I2880" i="21"/>
  <c r="L2880" i="21"/>
  <c r="N2880" i="21"/>
  <c r="J2880" i="21"/>
  <c r="H2881" i="21"/>
  <c r="P2880" i="21"/>
  <c r="Q2879" i="21"/>
  <c r="M2879" i="21"/>
  <c r="K2879" i="21"/>
  <c r="O2879" i="21"/>
  <c r="E2882" i="21"/>
  <c r="F2882" i="21"/>
  <c r="D2883" i="21"/>
  <c r="Q2880" i="21"/>
  <c r="O2880" i="21"/>
  <c r="M2880" i="21"/>
  <c r="K2880" i="21"/>
  <c r="P2881" i="21"/>
  <c r="I2881" i="21"/>
  <c r="N2881" i="21"/>
  <c r="L2881" i="21"/>
  <c r="J2881" i="21"/>
  <c r="H2882" i="21"/>
  <c r="F2883" i="21"/>
  <c r="D2884" i="21"/>
  <c r="E2883" i="21"/>
  <c r="M2881" i="21"/>
  <c r="K2881" i="21"/>
  <c r="O2881" i="21"/>
  <c r="Q2881" i="21"/>
  <c r="J2882" i="21"/>
  <c r="H2883" i="21"/>
  <c r="I2882" i="21"/>
  <c r="P2882" i="21"/>
  <c r="N2882" i="21"/>
  <c r="L2882" i="21"/>
  <c r="D2885" i="21"/>
  <c r="F2884" i="21"/>
  <c r="E2884" i="21"/>
  <c r="I2883" i="21"/>
  <c r="J2883" i="21"/>
  <c r="H2884" i="21"/>
  <c r="N2883" i="21"/>
  <c r="P2883" i="21"/>
  <c r="L2883" i="21"/>
  <c r="Q2882" i="21"/>
  <c r="K2882" i="21"/>
  <c r="O2882" i="21"/>
  <c r="M2882" i="21"/>
  <c r="F2885" i="21"/>
  <c r="E2885" i="21"/>
  <c r="D2886" i="21"/>
  <c r="K2883" i="21"/>
  <c r="M2883" i="21"/>
  <c r="O2883" i="21"/>
  <c r="Q2883" i="21"/>
  <c r="N2884" i="21"/>
  <c r="P2884" i="21"/>
  <c r="L2884" i="21"/>
  <c r="J2884" i="21"/>
  <c r="I2884" i="21"/>
  <c r="H2885" i="21"/>
  <c r="D2887" i="21"/>
  <c r="E2886" i="21"/>
  <c r="F2886" i="21"/>
  <c r="Q2884" i="21"/>
  <c r="M2884" i="21"/>
  <c r="K2884" i="21"/>
  <c r="O2884" i="21"/>
  <c r="J2885" i="21"/>
  <c r="N2885" i="21"/>
  <c r="P2885" i="21"/>
  <c r="L2885" i="21"/>
  <c r="H2886" i="21"/>
  <c r="I2885" i="21"/>
  <c r="D2888" i="21"/>
  <c r="E2887" i="21"/>
  <c r="F2887" i="21"/>
  <c r="N2886" i="21"/>
  <c r="J2886" i="21"/>
  <c r="I2886" i="21"/>
  <c r="P2886" i="21"/>
  <c r="L2886" i="21"/>
  <c r="H2887" i="21"/>
  <c r="O2885" i="21"/>
  <c r="M2885" i="21"/>
  <c r="Q2885" i="21"/>
  <c r="K2885" i="21"/>
  <c r="F2888" i="21"/>
  <c r="E2888" i="21"/>
  <c r="D2889" i="21"/>
  <c r="O2886" i="21"/>
  <c r="K2886" i="21"/>
  <c r="Q2886" i="21"/>
  <c r="M2886" i="21"/>
  <c r="N2887" i="21"/>
  <c r="J2887" i="21"/>
  <c r="H2888" i="21"/>
  <c r="L2887" i="21"/>
  <c r="P2887" i="21"/>
  <c r="I2887" i="21"/>
  <c r="E2889" i="21"/>
  <c r="D2890" i="21"/>
  <c r="F2889" i="21"/>
  <c r="L2888" i="21"/>
  <c r="H2889" i="21"/>
  <c r="I2888" i="21"/>
  <c r="J2888" i="21"/>
  <c r="N2888" i="21"/>
  <c r="P2888" i="21"/>
  <c r="K2887" i="21"/>
  <c r="Q2887" i="21"/>
  <c r="M2887" i="21"/>
  <c r="O2887" i="21"/>
  <c r="F2890" i="21"/>
  <c r="D2891" i="21"/>
  <c r="E2890" i="21"/>
  <c r="L2889" i="21"/>
  <c r="I2889" i="21"/>
  <c r="J2889" i="21"/>
  <c r="P2889" i="21"/>
  <c r="N2889" i="21"/>
  <c r="H2890" i="21"/>
  <c r="K2888" i="21"/>
  <c r="Q2888" i="21"/>
  <c r="M2888" i="21"/>
  <c r="O2888" i="21"/>
  <c r="F2891" i="21"/>
  <c r="E2891" i="21"/>
  <c r="D2892" i="21"/>
  <c r="K2889" i="21"/>
  <c r="M2889" i="21"/>
  <c r="Q2889" i="21"/>
  <c r="O2889" i="21"/>
  <c r="P2890" i="21"/>
  <c r="N2890" i="21"/>
  <c r="L2890" i="21"/>
  <c r="H2891" i="21"/>
  <c r="J2890" i="21"/>
  <c r="I2890" i="21"/>
  <c r="E2892" i="21"/>
  <c r="F2892" i="21"/>
  <c r="D2893" i="21"/>
  <c r="J2891" i="21"/>
  <c r="I2891" i="21"/>
  <c r="H2892" i="21"/>
  <c r="N2891" i="21"/>
  <c r="P2891" i="21"/>
  <c r="L2891" i="21"/>
  <c r="O2890" i="21"/>
  <c r="Q2890" i="21"/>
  <c r="M2890" i="21"/>
  <c r="K2890" i="21"/>
  <c r="D2894" i="21"/>
  <c r="E2893" i="21"/>
  <c r="F2893" i="21"/>
  <c r="M2891" i="21"/>
  <c r="K2891" i="21"/>
  <c r="Q2891" i="21"/>
  <c r="O2891" i="21"/>
  <c r="L2892" i="21"/>
  <c r="N2892" i="21"/>
  <c r="H2893" i="21"/>
  <c r="J2892" i="21"/>
  <c r="I2892" i="21"/>
  <c r="P2892" i="21"/>
  <c r="F2894" i="21"/>
  <c r="E2894" i="21"/>
  <c r="D2895" i="21"/>
  <c r="J2893" i="21"/>
  <c r="P2893" i="21"/>
  <c r="I2893" i="21"/>
  <c r="N2893" i="21"/>
  <c r="L2893" i="21"/>
  <c r="H2894" i="21"/>
  <c r="O2892" i="21"/>
  <c r="M2892" i="21"/>
  <c r="Q2892" i="21"/>
  <c r="K2892" i="21"/>
  <c r="F2895" i="21"/>
  <c r="D2896" i="21"/>
  <c r="E2895" i="21"/>
  <c r="Q2893" i="21"/>
  <c r="M2893" i="21"/>
  <c r="K2893" i="21"/>
  <c r="O2893" i="21"/>
  <c r="I2894" i="21"/>
  <c r="L2894" i="21"/>
  <c r="P2894" i="21"/>
  <c r="N2894" i="21"/>
  <c r="J2894" i="21"/>
  <c r="H2895" i="21"/>
  <c r="F2896" i="21"/>
  <c r="D2897" i="21"/>
  <c r="E2896" i="21"/>
  <c r="O2894" i="21"/>
  <c r="K2894" i="21"/>
  <c r="Q2894" i="21"/>
  <c r="M2894" i="21"/>
  <c r="N2895" i="21"/>
  <c r="P2895" i="21"/>
  <c r="H2896" i="21"/>
  <c r="L2895" i="21"/>
  <c r="J2895" i="21"/>
  <c r="I2895" i="21"/>
  <c r="F2897" i="21"/>
  <c r="D2898" i="21"/>
  <c r="E2897" i="21"/>
  <c r="L2896" i="21"/>
  <c r="H2897" i="21"/>
  <c r="N2896" i="21"/>
  <c r="I2896" i="21"/>
  <c r="J2896" i="21"/>
  <c r="P2896" i="21"/>
  <c r="O2895" i="21"/>
  <c r="K2895" i="21"/>
  <c r="M2895" i="21"/>
  <c r="Q2895" i="21"/>
  <c r="F2898" i="21"/>
  <c r="D2899" i="21"/>
  <c r="E2898" i="21"/>
  <c r="I2897" i="21"/>
  <c r="J2897" i="21"/>
  <c r="H2898" i="21"/>
  <c r="P2897" i="21"/>
  <c r="L2897" i="21"/>
  <c r="N2897" i="21"/>
  <c r="M2896" i="21"/>
  <c r="Q2896" i="21"/>
  <c r="K2896" i="21"/>
  <c r="O2896" i="21"/>
  <c r="D2900" i="21"/>
  <c r="E2899" i="21"/>
  <c r="F2899" i="21"/>
  <c r="M2897" i="21"/>
  <c r="K2897" i="21"/>
  <c r="O2897" i="21"/>
  <c r="Q2897" i="21"/>
  <c r="N2898" i="21"/>
  <c r="J2898" i="21"/>
  <c r="I2898" i="21"/>
  <c r="H2899" i="21"/>
  <c r="P2898" i="21"/>
  <c r="L2898" i="21"/>
  <c r="D2901" i="21"/>
  <c r="E2900" i="21"/>
  <c r="F2900" i="21"/>
  <c r="Q2898" i="21"/>
  <c r="K2898" i="21"/>
  <c r="O2898" i="21"/>
  <c r="M2898" i="21"/>
  <c r="H2900" i="21"/>
  <c r="L2899" i="21"/>
  <c r="N2899" i="21"/>
  <c r="J2899" i="21"/>
  <c r="P2899" i="21"/>
  <c r="I2899" i="21"/>
  <c r="D2902" i="21"/>
  <c r="F2901" i="21"/>
  <c r="E2901" i="21"/>
  <c r="I2900" i="21"/>
  <c r="J2900" i="21"/>
  <c r="L2900" i="21"/>
  <c r="N2900" i="21"/>
  <c r="H2901" i="21"/>
  <c r="P2900" i="21"/>
  <c r="M2899" i="21"/>
  <c r="O2899" i="21"/>
  <c r="K2899" i="21"/>
  <c r="Q2899" i="21"/>
  <c r="F2902" i="21"/>
  <c r="D2903" i="21"/>
  <c r="E2902" i="21"/>
  <c r="M2900" i="21"/>
  <c r="Q2900" i="21"/>
  <c r="K2900" i="21"/>
  <c r="O2900" i="21"/>
  <c r="N2901" i="21"/>
  <c r="J2901" i="21"/>
  <c r="I2901" i="21"/>
  <c r="P2901" i="21"/>
  <c r="L2901" i="21"/>
  <c r="H2902" i="21"/>
  <c r="D2904" i="21"/>
  <c r="E2903" i="21"/>
  <c r="F2903" i="21"/>
  <c r="M2901" i="21"/>
  <c r="O2901" i="21"/>
  <c r="Q2901" i="21"/>
  <c r="K2901" i="21"/>
  <c r="H2903" i="21"/>
  <c r="L2902" i="21"/>
  <c r="P2902" i="21"/>
  <c r="J2902" i="21"/>
  <c r="N2902" i="21"/>
  <c r="I2902" i="21"/>
  <c r="E2904" i="21"/>
  <c r="F2904" i="21"/>
  <c r="D2905" i="21"/>
  <c r="N2903" i="21"/>
  <c r="I2903" i="21"/>
  <c r="P2903" i="21"/>
  <c r="H2904" i="21"/>
  <c r="L2903" i="21"/>
  <c r="J2903" i="21"/>
  <c r="K2902" i="21"/>
  <c r="Q2902" i="21"/>
  <c r="O2902" i="21"/>
  <c r="M2902" i="21"/>
  <c r="D2906" i="21"/>
  <c r="F2905" i="21"/>
  <c r="E2905" i="21"/>
  <c r="K2903" i="21"/>
  <c r="M2903" i="21"/>
  <c r="O2903" i="21"/>
  <c r="Q2903" i="21"/>
  <c r="L2904" i="21"/>
  <c r="J2904" i="21"/>
  <c r="H2905" i="21"/>
  <c r="I2904" i="21"/>
  <c r="P2904" i="21"/>
  <c r="N2904" i="21"/>
  <c r="E2906" i="21"/>
  <c r="F2906" i="21"/>
  <c r="D2907" i="21"/>
  <c r="P2905" i="21"/>
  <c r="H2906" i="21"/>
  <c r="N2905" i="21"/>
  <c r="J2905" i="21"/>
  <c r="I2905" i="21"/>
  <c r="L2905" i="21"/>
  <c r="M2904" i="21"/>
  <c r="Q2904" i="21"/>
  <c r="O2904" i="21"/>
  <c r="K2904" i="21"/>
  <c r="E2907" i="21"/>
  <c r="F2907" i="21"/>
  <c r="D2908" i="21"/>
  <c r="J2906" i="21"/>
  <c r="H2907" i="21"/>
  <c r="L2906" i="21"/>
  <c r="P2906" i="21"/>
  <c r="I2906" i="21"/>
  <c r="N2906" i="21"/>
  <c r="Q2905" i="21"/>
  <c r="M2905" i="21"/>
  <c r="O2905" i="21"/>
  <c r="K2905" i="21"/>
  <c r="D2909" i="21"/>
  <c r="F2908" i="21"/>
  <c r="E2908" i="21"/>
  <c r="L2907" i="21"/>
  <c r="J2907" i="21"/>
  <c r="N2907" i="21"/>
  <c r="I2907" i="21"/>
  <c r="H2908" i="21"/>
  <c r="P2907" i="21"/>
  <c r="K2906" i="21"/>
  <c r="M2906" i="21"/>
  <c r="Q2906" i="21"/>
  <c r="O2906" i="21"/>
  <c r="F2909" i="21"/>
  <c r="D2910" i="21"/>
  <c r="E2909" i="21"/>
  <c r="M2907" i="21"/>
  <c r="O2907" i="21"/>
  <c r="K2907" i="21"/>
  <c r="Q2907" i="21"/>
  <c r="N2908" i="21"/>
  <c r="J2908" i="21"/>
  <c r="P2908" i="21"/>
  <c r="I2908" i="21"/>
  <c r="H2909" i="21"/>
  <c r="L2908" i="21"/>
  <c r="F2910" i="21"/>
  <c r="D2911" i="21"/>
  <c r="E2910" i="21"/>
  <c r="K2908" i="21"/>
  <c r="Q2908" i="21"/>
  <c r="O2908" i="21"/>
  <c r="M2908" i="21"/>
  <c r="I2909" i="21"/>
  <c r="N2909" i="21"/>
  <c r="L2909" i="21"/>
  <c r="H2910" i="21"/>
  <c r="J2909" i="21"/>
  <c r="P2909" i="21"/>
  <c r="E2911" i="21"/>
  <c r="D2912" i="21"/>
  <c r="F2911" i="21"/>
  <c r="Q2909" i="21"/>
  <c r="K2909" i="21"/>
  <c r="O2909" i="21"/>
  <c r="M2909" i="21"/>
  <c r="H2911" i="21"/>
  <c r="I2910" i="21"/>
  <c r="L2910" i="21"/>
  <c r="N2910" i="21"/>
  <c r="J2910" i="21"/>
  <c r="P2910" i="21"/>
  <c r="D2913" i="21"/>
  <c r="F2912" i="21"/>
  <c r="E2912" i="21"/>
  <c r="L2911" i="21"/>
  <c r="N2911" i="21"/>
  <c r="H2912" i="21"/>
  <c r="J2911" i="21"/>
  <c r="I2911" i="21"/>
  <c r="P2911" i="21"/>
  <c r="O2910" i="21"/>
  <c r="Q2910" i="21"/>
  <c r="K2910" i="21"/>
  <c r="M2910" i="21"/>
  <c r="E2913" i="21"/>
  <c r="F2913" i="21"/>
  <c r="D2914" i="21"/>
  <c r="J2912" i="21"/>
  <c r="N2912" i="21"/>
  <c r="P2912" i="21"/>
  <c r="L2912" i="21"/>
  <c r="H2913" i="21"/>
  <c r="I2912" i="21"/>
  <c r="M2911" i="21"/>
  <c r="O2911" i="21"/>
  <c r="Q2911" i="21"/>
  <c r="K2911" i="21"/>
  <c r="E2914" i="21"/>
  <c r="F2914" i="21"/>
  <c r="D2915" i="21"/>
  <c r="I2913" i="21"/>
  <c r="L2913" i="21"/>
  <c r="H2914" i="21"/>
  <c r="J2913" i="21"/>
  <c r="N2913" i="21"/>
  <c r="P2913" i="21"/>
  <c r="Q2912" i="21"/>
  <c r="M2912" i="21"/>
  <c r="O2912" i="21"/>
  <c r="K2912" i="21"/>
  <c r="E2915" i="21"/>
  <c r="D2916" i="21"/>
  <c r="F2915" i="21"/>
  <c r="M2913" i="21"/>
  <c r="K2913" i="21"/>
  <c r="Q2913" i="21"/>
  <c r="O2913" i="21"/>
  <c r="P2914" i="21"/>
  <c r="H2915" i="21"/>
  <c r="L2914" i="21"/>
  <c r="J2914" i="21"/>
  <c r="I2914" i="21"/>
  <c r="N2914" i="21"/>
  <c r="D2917" i="21"/>
  <c r="E2916" i="21"/>
  <c r="F2916" i="21"/>
  <c r="I2915" i="21"/>
  <c r="N2915" i="21"/>
  <c r="J2915" i="21"/>
  <c r="P2915" i="21"/>
  <c r="H2916" i="21"/>
  <c r="L2915" i="21"/>
  <c r="M2914" i="21"/>
  <c r="O2914" i="21"/>
  <c r="K2914" i="21"/>
  <c r="Q2914" i="21"/>
  <c r="E2917" i="21"/>
  <c r="F2917" i="21"/>
  <c r="D2918" i="21"/>
  <c r="Q2915" i="21"/>
  <c r="O2915" i="21"/>
  <c r="K2915" i="21"/>
  <c r="M2915" i="21"/>
  <c r="P2916" i="21"/>
  <c r="N2916" i="21"/>
  <c r="J2916" i="21"/>
  <c r="I2916" i="21"/>
  <c r="H2917" i="21"/>
  <c r="L2916" i="21"/>
  <c r="F2918" i="21"/>
  <c r="E2918" i="21"/>
  <c r="D2919" i="21"/>
  <c r="Q2916" i="21"/>
  <c r="K2916" i="21"/>
  <c r="O2916" i="21"/>
  <c r="M2916" i="21"/>
  <c r="L2917" i="21"/>
  <c r="P2917" i="21"/>
  <c r="I2917" i="21"/>
  <c r="J2917" i="21"/>
  <c r="H2918" i="21"/>
  <c r="N2917" i="21"/>
  <c r="E2919" i="21"/>
  <c r="F2919" i="21"/>
  <c r="D2920" i="21"/>
  <c r="K2917" i="21"/>
  <c r="O2917" i="21"/>
  <c r="M2917" i="21"/>
  <c r="Q2917" i="21"/>
  <c r="H2919" i="21"/>
  <c r="J2918" i="21"/>
  <c r="N2918" i="21"/>
  <c r="P2918" i="21"/>
  <c r="L2918" i="21"/>
  <c r="I2918" i="21"/>
  <c r="F2920" i="21"/>
  <c r="D2921" i="21"/>
  <c r="E2920" i="21"/>
  <c r="P2919" i="21"/>
  <c r="N2919" i="21"/>
  <c r="J2919" i="21"/>
  <c r="H2920" i="21"/>
  <c r="I2919" i="21"/>
  <c r="L2919" i="21"/>
  <c r="Q2918" i="21"/>
  <c r="O2918" i="21"/>
  <c r="K2918" i="21"/>
  <c r="M2918" i="21"/>
  <c r="F2921" i="21"/>
  <c r="E2921" i="21"/>
  <c r="D2922" i="21"/>
  <c r="I2920" i="21"/>
  <c r="N2920" i="21"/>
  <c r="J2920" i="21"/>
  <c r="L2920" i="21"/>
  <c r="P2920" i="21"/>
  <c r="H2921" i="21"/>
  <c r="M2919" i="21"/>
  <c r="O2919" i="21"/>
  <c r="K2919" i="21"/>
  <c r="Q2919" i="21"/>
  <c r="F2922" i="21"/>
  <c r="E2922" i="21"/>
  <c r="D2923" i="21"/>
  <c r="K2920" i="21"/>
  <c r="M2920" i="21"/>
  <c r="O2920" i="21"/>
  <c r="Q2920" i="21"/>
  <c r="P2921" i="21"/>
  <c r="J2921" i="21"/>
  <c r="I2921" i="21"/>
  <c r="L2921" i="21"/>
  <c r="H2922" i="21"/>
  <c r="N2921" i="21"/>
  <c r="D2924" i="21"/>
  <c r="F2923" i="21"/>
  <c r="E2923" i="21"/>
  <c r="K2921" i="21"/>
  <c r="M2921" i="21"/>
  <c r="O2921" i="21"/>
  <c r="Q2921" i="21"/>
  <c r="J2922" i="21"/>
  <c r="L2922" i="21"/>
  <c r="P2922" i="21"/>
  <c r="H2923" i="21"/>
  <c r="I2922" i="21"/>
  <c r="N2922" i="21"/>
  <c r="D2925" i="21"/>
  <c r="E2924" i="21"/>
  <c r="F2924" i="21"/>
  <c r="I2923" i="21"/>
  <c r="L2923" i="21"/>
  <c r="P2923" i="21"/>
  <c r="J2923" i="21"/>
  <c r="H2924" i="21"/>
  <c r="N2923" i="21"/>
  <c r="K2922" i="21"/>
  <c r="M2922" i="21"/>
  <c r="Q2922" i="21"/>
  <c r="O2922" i="21"/>
  <c r="D2926" i="21"/>
  <c r="E2925" i="21"/>
  <c r="F2925" i="21"/>
  <c r="M2923" i="21"/>
  <c r="Q2923" i="21"/>
  <c r="O2923" i="21"/>
  <c r="K2923" i="21"/>
  <c r="P2924" i="21"/>
  <c r="N2924" i="21"/>
  <c r="J2924" i="21"/>
  <c r="L2924" i="21"/>
  <c r="H2925" i="21"/>
  <c r="I2924" i="21"/>
  <c r="F2926" i="21"/>
  <c r="E2926" i="21"/>
  <c r="D2927" i="21"/>
  <c r="P2925" i="21"/>
  <c r="J2925" i="21"/>
  <c r="I2925" i="21"/>
  <c r="L2925" i="21"/>
  <c r="H2926" i="21"/>
  <c r="N2925" i="21"/>
  <c r="Q2924" i="21"/>
  <c r="O2924" i="21"/>
  <c r="K2924" i="21"/>
  <c r="M2924" i="21"/>
  <c r="F2927" i="21"/>
  <c r="D2928" i="21"/>
  <c r="E2927" i="21"/>
  <c r="K2925" i="21"/>
  <c r="M2925" i="21"/>
  <c r="O2925" i="21"/>
  <c r="Q2925" i="21"/>
  <c r="N2926" i="21"/>
  <c r="H2927" i="21"/>
  <c r="P2926" i="21"/>
  <c r="J2926" i="21"/>
  <c r="I2926" i="21"/>
  <c r="L2926" i="21"/>
  <c r="F2928" i="21"/>
  <c r="D2929" i="21"/>
  <c r="E2928" i="21"/>
  <c r="J2927" i="21"/>
  <c r="P2927" i="21"/>
  <c r="H2928" i="21"/>
  <c r="L2927" i="21"/>
  <c r="I2927" i="21"/>
  <c r="N2927" i="21"/>
  <c r="K2926" i="21"/>
  <c r="M2926" i="21"/>
  <c r="Q2926" i="21"/>
  <c r="O2926" i="21"/>
  <c r="F2929" i="21"/>
  <c r="E2929" i="21"/>
  <c r="D2930" i="21"/>
  <c r="L2928" i="21"/>
  <c r="I2928" i="21"/>
  <c r="H2929" i="21"/>
  <c r="J2928" i="21"/>
  <c r="P2928" i="21"/>
  <c r="N2928" i="21"/>
  <c r="K2927" i="21"/>
  <c r="Q2927" i="21"/>
  <c r="M2927" i="21"/>
  <c r="O2927" i="21"/>
  <c r="E2930" i="21"/>
  <c r="F2930" i="21"/>
  <c r="D2931" i="21"/>
  <c r="M2928" i="21"/>
  <c r="K2928" i="21"/>
  <c r="Q2928" i="21"/>
  <c r="O2928" i="21"/>
  <c r="P2929" i="21"/>
  <c r="J2929" i="21"/>
  <c r="I2929" i="21"/>
  <c r="L2929" i="21"/>
  <c r="H2930" i="21"/>
  <c r="N2929" i="21"/>
  <c r="D2932" i="21"/>
  <c r="F2931" i="21"/>
  <c r="E2931" i="21"/>
  <c r="Q2929" i="21"/>
  <c r="M2929" i="21"/>
  <c r="O2929" i="21"/>
  <c r="K2929" i="21"/>
  <c r="H2931" i="21"/>
  <c r="P2930" i="21"/>
  <c r="J2930" i="21"/>
  <c r="N2930" i="21"/>
  <c r="I2930" i="21"/>
  <c r="L2930" i="21"/>
  <c r="E2932" i="21"/>
  <c r="D2933" i="21"/>
  <c r="F2932" i="21"/>
  <c r="I2931" i="21"/>
  <c r="P2931" i="21"/>
  <c r="L2931" i="21"/>
  <c r="J2931" i="21"/>
  <c r="H2932" i="21"/>
  <c r="N2931" i="21"/>
  <c r="K2930" i="21"/>
  <c r="M2930" i="21"/>
  <c r="Q2930" i="21"/>
  <c r="O2930" i="21"/>
  <c r="E2933" i="21"/>
  <c r="D2934" i="21"/>
  <c r="F2933" i="21"/>
  <c r="K2931" i="21"/>
  <c r="Q2931" i="21"/>
  <c r="M2931" i="21"/>
  <c r="O2931" i="21"/>
  <c r="H2933" i="21"/>
  <c r="L2932" i="21"/>
  <c r="I2932" i="21"/>
  <c r="N2932" i="21"/>
  <c r="J2932" i="21"/>
  <c r="P2932" i="21"/>
  <c r="D2935" i="21"/>
  <c r="F2934" i="21"/>
  <c r="E2934" i="21"/>
  <c r="N2933" i="21"/>
  <c r="H2934" i="21"/>
  <c r="J2933" i="21"/>
  <c r="L2933" i="21"/>
  <c r="I2933" i="21"/>
  <c r="P2933" i="21"/>
  <c r="O2932" i="21"/>
  <c r="Q2932" i="21"/>
  <c r="M2932" i="21"/>
  <c r="K2932" i="21"/>
  <c r="D2936" i="21"/>
  <c r="E2935" i="21"/>
  <c r="F2935" i="21"/>
  <c r="H2935" i="21"/>
  <c r="J2934" i="21"/>
  <c r="I2934" i="21"/>
  <c r="P2934" i="21"/>
  <c r="N2934" i="21"/>
  <c r="L2934" i="21"/>
  <c r="Q2933" i="21"/>
  <c r="O2933" i="21"/>
  <c r="K2933" i="21"/>
  <c r="M2933" i="21"/>
  <c r="E2936" i="21"/>
  <c r="F2936" i="21"/>
  <c r="D2937" i="21"/>
  <c r="N2935" i="21"/>
  <c r="P2935" i="21"/>
  <c r="L2935" i="21"/>
  <c r="J2935" i="21"/>
  <c r="I2935" i="21"/>
  <c r="H2936" i="21"/>
  <c r="K2934" i="21"/>
  <c r="Q2934" i="21"/>
  <c r="M2934" i="21"/>
  <c r="O2934" i="21"/>
  <c r="F2937" i="21"/>
  <c r="D2938" i="21"/>
  <c r="E2937" i="21"/>
  <c r="M2935" i="21"/>
  <c r="Q2935" i="21"/>
  <c r="O2935" i="21"/>
  <c r="K2935" i="21"/>
  <c r="L2936" i="21"/>
  <c r="P2936" i="21"/>
  <c r="I2936" i="21"/>
  <c r="H2937" i="21"/>
  <c r="N2936" i="21"/>
  <c r="J2936" i="21"/>
  <c r="F2938" i="21"/>
  <c r="D2939" i="21"/>
  <c r="E2938" i="21"/>
  <c r="Q2936" i="21"/>
  <c r="K2936" i="21"/>
  <c r="O2936" i="21"/>
  <c r="M2936" i="21"/>
  <c r="L2937" i="21"/>
  <c r="H2938" i="21"/>
  <c r="J2937" i="21"/>
  <c r="N2937" i="21"/>
  <c r="P2937" i="21"/>
  <c r="I2937" i="21"/>
  <c r="E2939" i="21"/>
  <c r="F2939" i="21"/>
  <c r="D2940" i="21"/>
  <c r="N2938" i="21"/>
  <c r="H2939" i="21"/>
  <c r="I2938" i="21"/>
  <c r="P2938" i="21"/>
  <c r="J2938" i="21"/>
  <c r="L2938" i="21"/>
  <c r="O2937" i="21"/>
  <c r="K2937" i="21"/>
  <c r="Q2937" i="21"/>
  <c r="M2937" i="21"/>
  <c r="F2940" i="21"/>
  <c r="D2941" i="21"/>
  <c r="E2940" i="21"/>
  <c r="I2939" i="21"/>
  <c r="J2939" i="21"/>
  <c r="L2939" i="21"/>
  <c r="P2939" i="21"/>
  <c r="H2940" i="21"/>
  <c r="N2939" i="21"/>
  <c r="K2938" i="21"/>
  <c r="Q2938" i="21"/>
  <c r="M2938" i="21"/>
  <c r="O2938" i="21"/>
  <c r="F2941" i="21"/>
  <c r="E2941" i="21"/>
  <c r="D2942" i="21"/>
  <c r="M2939" i="21"/>
  <c r="K2939" i="21"/>
  <c r="Q2939" i="21"/>
  <c r="O2939" i="21"/>
  <c r="H2941" i="21"/>
  <c r="L2940" i="21"/>
  <c r="N2940" i="21"/>
  <c r="J2940" i="21"/>
  <c r="I2940" i="21"/>
  <c r="P2940" i="21"/>
  <c r="F2942" i="21"/>
  <c r="D2943" i="21"/>
  <c r="E2942" i="21"/>
  <c r="P2941" i="21"/>
  <c r="L2941" i="21"/>
  <c r="J2941" i="21"/>
  <c r="N2941" i="21"/>
  <c r="H2942" i="21"/>
  <c r="I2941" i="21"/>
  <c r="O2940" i="21"/>
  <c r="M2940" i="21"/>
  <c r="K2940" i="21"/>
  <c r="Q2940" i="21"/>
  <c r="F2943" i="21"/>
  <c r="D2944" i="21"/>
  <c r="E2943" i="21"/>
  <c r="P2942" i="21"/>
  <c r="L2942" i="21"/>
  <c r="N2942" i="21"/>
  <c r="J2942" i="21"/>
  <c r="I2942" i="21"/>
  <c r="H2943" i="21"/>
  <c r="K2941" i="21"/>
  <c r="O2941" i="21"/>
  <c r="M2941" i="21"/>
  <c r="Q2941" i="21"/>
  <c r="E2944" i="21"/>
  <c r="D2945" i="21"/>
  <c r="F2944" i="21"/>
  <c r="M2942" i="21"/>
  <c r="O2942" i="21"/>
  <c r="Q2942" i="21"/>
  <c r="K2942" i="21"/>
  <c r="N2943" i="21"/>
  <c r="H2944" i="21"/>
  <c r="I2943" i="21"/>
  <c r="J2943" i="21"/>
  <c r="P2943" i="21"/>
  <c r="L2943" i="21"/>
  <c r="F2945" i="21"/>
  <c r="D2946" i="21"/>
  <c r="E2945" i="21"/>
  <c r="H2945" i="21"/>
  <c r="J2944" i="21"/>
  <c r="P2944" i="21"/>
  <c r="L2944" i="21"/>
  <c r="I2944" i="21"/>
  <c r="N2944" i="21"/>
  <c r="O2943" i="21"/>
  <c r="K2943" i="21"/>
  <c r="M2943" i="21"/>
  <c r="Q2943" i="21"/>
  <c r="E2946" i="21"/>
  <c r="F2946" i="21"/>
  <c r="D2947" i="21"/>
  <c r="L2945" i="21"/>
  <c r="H2946" i="21"/>
  <c r="J2945" i="21"/>
  <c r="I2945" i="21"/>
  <c r="N2945" i="21"/>
  <c r="P2945" i="21"/>
  <c r="O2944" i="21"/>
  <c r="Q2944" i="21"/>
  <c r="M2944" i="21"/>
  <c r="K2944" i="21"/>
  <c r="F2947" i="21"/>
  <c r="D2948" i="21"/>
  <c r="E2947" i="21"/>
  <c r="I2946" i="21"/>
  <c r="N2946" i="21"/>
  <c r="J2946" i="21"/>
  <c r="P2946" i="21"/>
  <c r="H2947" i="21"/>
  <c r="L2946" i="21"/>
  <c r="O2945" i="21"/>
  <c r="M2945" i="21"/>
  <c r="K2945" i="21"/>
  <c r="Q2945" i="21"/>
  <c r="D2949" i="21"/>
  <c r="F2948" i="21"/>
  <c r="E2948" i="21"/>
  <c r="Q2946" i="21"/>
  <c r="M2946" i="21"/>
  <c r="O2946" i="21"/>
  <c r="K2946" i="21"/>
  <c r="H2948" i="21"/>
  <c r="I2947" i="21"/>
  <c r="J2947" i="21"/>
  <c r="N2947" i="21"/>
  <c r="P2947" i="21"/>
  <c r="L2947" i="21"/>
  <c r="E2949" i="21"/>
  <c r="D2950" i="21"/>
  <c r="F2949" i="21"/>
  <c r="L2948" i="21"/>
  <c r="N2948" i="21"/>
  <c r="P2948" i="21"/>
  <c r="I2948" i="21"/>
  <c r="J2948" i="21"/>
  <c r="H2949" i="21"/>
  <c r="K2947" i="21"/>
  <c r="Q2947" i="21"/>
  <c r="M2947" i="21"/>
  <c r="O2947" i="21"/>
  <c r="F2950" i="21"/>
  <c r="E2950" i="21"/>
  <c r="D2951" i="21"/>
  <c r="Q2948" i="21"/>
  <c r="K2948" i="21"/>
  <c r="O2948" i="21"/>
  <c r="M2948" i="21"/>
  <c r="H2950" i="21"/>
  <c r="N2949" i="21"/>
  <c r="L2949" i="21"/>
  <c r="P2949" i="21"/>
  <c r="I2949" i="21"/>
  <c r="J2949" i="21"/>
  <c r="D2952" i="21"/>
  <c r="E2951" i="21"/>
  <c r="F2951" i="21"/>
  <c r="I2950" i="21"/>
  <c r="H2951" i="21"/>
  <c r="N2950" i="21"/>
  <c r="J2950" i="21"/>
  <c r="L2950" i="21"/>
  <c r="P2950" i="21"/>
  <c r="O2949" i="21"/>
  <c r="M2949" i="21"/>
  <c r="K2949" i="21"/>
  <c r="Q2949" i="21"/>
  <c r="E2952" i="21"/>
  <c r="F2952" i="21"/>
  <c r="D2953" i="21"/>
  <c r="Q2950" i="21"/>
  <c r="K2950" i="21"/>
  <c r="M2950" i="21"/>
  <c r="O2950" i="21"/>
  <c r="N2951" i="21"/>
  <c r="H2952" i="21"/>
  <c r="I2951" i="21"/>
  <c r="L2951" i="21"/>
  <c r="P2951" i="21"/>
  <c r="J2951" i="21"/>
  <c r="F2953" i="21"/>
  <c r="E2953" i="21"/>
  <c r="D2954" i="21"/>
  <c r="N2952" i="21"/>
  <c r="L2952" i="21"/>
  <c r="J2952" i="21"/>
  <c r="I2952" i="21"/>
  <c r="P2952" i="21"/>
  <c r="H2953" i="21"/>
  <c r="Q2951" i="21"/>
  <c r="M2951" i="21"/>
  <c r="O2951" i="21"/>
  <c r="K2951" i="21"/>
  <c r="E2954" i="21"/>
  <c r="D2955" i="21"/>
  <c r="F2954" i="21"/>
  <c r="Q2952" i="21"/>
  <c r="O2952" i="21"/>
  <c r="K2952" i="21"/>
  <c r="M2952" i="21"/>
  <c r="J2953" i="21"/>
  <c r="L2953" i="21"/>
  <c r="I2953" i="21"/>
  <c r="P2953" i="21"/>
  <c r="H2954" i="21"/>
  <c r="N2953" i="21"/>
  <c r="D2956" i="21"/>
  <c r="E2955" i="21"/>
  <c r="F2955" i="21"/>
  <c r="O2953" i="21"/>
  <c r="M2953" i="21"/>
  <c r="K2953" i="21"/>
  <c r="Q2953" i="21"/>
  <c r="N2954" i="21"/>
  <c r="L2954" i="21"/>
  <c r="P2954" i="21"/>
  <c r="H2955" i="21"/>
  <c r="J2954" i="21"/>
  <c r="I2954" i="21"/>
  <c r="D2957" i="21"/>
  <c r="F2956" i="21"/>
  <c r="E2956" i="21"/>
  <c r="N2955" i="21"/>
  <c r="I2955" i="21"/>
  <c r="L2955" i="21"/>
  <c r="H2956" i="21"/>
  <c r="P2955" i="21"/>
  <c r="J2955" i="21"/>
  <c r="Q2954" i="21"/>
  <c r="O2954" i="21"/>
  <c r="M2954" i="21"/>
  <c r="K2954" i="21"/>
  <c r="F2957" i="21"/>
  <c r="E2957" i="21"/>
  <c r="D2958" i="21"/>
  <c r="K2955" i="21"/>
  <c r="Q2955" i="21"/>
  <c r="O2955" i="21"/>
  <c r="M2955" i="21"/>
  <c r="P2956" i="21"/>
  <c r="N2956" i="21"/>
  <c r="L2956" i="21"/>
  <c r="J2956" i="21"/>
  <c r="H2957" i="21"/>
  <c r="I2956" i="21"/>
  <c r="E2958" i="21"/>
  <c r="F2958" i="21"/>
  <c r="D2959" i="21"/>
  <c r="P2957" i="21"/>
  <c r="N2957" i="21"/>
  <c r="L2957" i="21"/>
  <c r="J2957" i="21"/>
  <c r="H2958" i="21"/>
  <c r="I2957" i="21"/>
  <c r="Q2956" i="21"/>
  <c r="K2956" i="21"/>
  <c r="O2956" i="21"/>
  <c r="M2956" i="21"/>
  <c r="E2959" i="21"/>
  <c r="D2960" i="21"/>
  <c r="F2959" i="21"/>
  <c r="L2958" i="21"/>
  <c r="I2958" i="21"/>
  <c r="N2958" i="21"/>
  <c r="P2958" i="21"/>
  <c r="J2958" i="21"/>
  <c r="H2959" i="21"/>
  <c r="Q2957" i="21"/>
  <c r="O2957" i="21"/>
  <c r="M2957" i="21"/>
  <c r="K2957" i="21"/>
  <c r="D2961" i="21"/>
  <c r="F2960" i="21"/>
  <c r="E2960" i="21"/>
  <c r="M2958" i="21"/>
  <c r="Q2958" i="21"/>
  <c r="O2958" i="21"/>
  <c r="K2958" i="21"/>
  <c r="J2959" i="21"/>
  <c r="P2959" i="21"/>
  <c r="I2959" i="21"/>
  <c r="L2959" i="21"/>
  <c r="N2959" i="21"/>
  <c r="H2960" i="21"/>
  <c r="D2962" i="21"/>
  <c r="E2961" i="21"/>
  <c r="F2961" i="21"/>
  <c r="K2959" i="21"/>
  <c r="Q2959" i="21"/>
  <c r="O2959" i="21"/>
  <c r="M2959" i="21"/>
  <c r="P2960" i="21"/>
  <c r="L2960" i="21"/>
  <c r="I2960" i="21"/>
  <c r="H2961" i="21"/>
  <c r="N2960" i="21"/>
  <c r="J2960" i="21"/>
  <c r="D2963" i="21"/>
  <c r="F2962" i="21"/>
  <c r="E2962" i="21"/>
  <c r="Q2960" i="21"/>
  <c r="O2960" i="21"/>
  <c r="K2960" i="21"/>
  <c r="M2960" i="21"/>
  <c r="H2962" i="21"/>
  <c r="I2961" i="21"/>
  <c r="J2961" i="21"/>
  <c r="P2961" i="21"/>
  <c r="N2961" i="21"/>
  <c r="L2961" i="21"/>
  <c r="E2963" i="21"/>
  <c r="F2963" i="21"/>
  <c r="D2964" i="21"/>
  <c r="L2962" i="21"/>
  <c r="I2962" i="21"/>
  <c r="N2962" i="21"/>
  <c r="H2963" i="21"/>
  <c r="J2962" i="21"/>
  <c r="P2962" i="21"/>
  <c r="O2961" i="21"/>
  <c r="M2961" i="21"/>
  <c r="K2961" i="21"/>
  <c r="Q2961" i="21"/>
  <c r="D2965" i="21"/>
  <c r="E2964" i="21"/>
  <c r="F2964" i="21"/>
  <c r="O2962" i="21"/>
  <c r="M2962" i="21"/>
  <c r="K2962" i="21"/>
  <c r="Q2962" i="21"/>
  <c r="N2963" i="21"/>
  <c r="L2963" i="21"/>
  <c r="P2963" i="21"/>
  <c r="J2963" i="21"/>
  <c r="I2963" i="21"/>
  <c r="H2964" i="21"/>
  <c r="E2965" i="21"/>
  <c r="F2965" i="21"/>
  <c r="D2966" i="21"/>
  <c r="Q2963" i="21"/>
  <c r="O2963" i="21"/>
  <c r="K2963" i="21"/>
  <c r="M2963" i="21"/>
  <c r="N2964" i="21"/>
  <c r="J2964" i="21"/>
  <c r="I2964" i="21"/>
  <c r="P2964" i="21"/>
  <c r="H2965" i="21"/>
  <c r="L2964" i="21"/>
  <c r="D2967" i="21"/>
  <c r="E2966" i="21"/>
  <c r="F2966" i="21"/>
  <c r="M2964" i="21"/>
  <c r="K2964" i="21"/>
  <c r="Q2964" i="21"/>
  <c r="O2964" i="21"/>
  <c r="N2965" i="21"/>
  <c r="I2965" i="21"/>
  <c r="H2966" i="21"/>
  <c r="L2965" i="21"/>
  <c r="P2965" i="21"/>
  <c r="J2965" i="21"/>
  <c r="E2967" i="21"/>
  <c r="D2968" i="21"/>
  <c r="F2967" i="21"/>
  <c r="Q2965" i="21"/>
  <c r="O2965" i="21"/>
  <c r="K2965" i="21"/>
  <c r="M2965" i="21"/>
  <c r="J2966" i="21"/>
  <c r="P2966" i="21"/>
  <c r="N2966" i="21"/>
  <c r="I2966" i="21"/>
  <c r="H2967" i="21"/>
  <c r="L2966" i="21"/>
  <c r="F2968" i="21"/>
  <c r="D2969" i="21"/>
  <c r="E2968" i="21"/>
  <c r="K2966" i="21"/>
  <c r="M2966" i="21"/>
  <c r="O2966" i="21"/>
  <c r="Q2966" i="21"/>
  <c r="P2967" i="21"/>
  <c r="H2968" i="21"/>
  <c r="I2967" i="21"/>
  <c r="N2967" i="21"/>
  <c r="J2967" i="21"/>
  <c r="L2967" i="21"/>
  <c r="F2969" i="21"/>
  <c r="E2969" i="21"/>
  <c r="D2970" i="21"/>
  <c r="H2969" i="21"/>
  <c r="L2968" i="21"/>
  <c r="J2968" i="21"/>
  <c r="P2968" i="21"/>
  <c r="I2968" i="21"/>
  <c r="N2968" i="21"/>
  <c r="O2967" i="21"/>
  <c r="M2967" i="21"/>
  <c r="K2967" i="21"/>
  <c r="Q2967" i="21"/>
  <c r="D2971" i="21"/>
  <c r="F2970" i="21"/>
  <c r="E2970" i="21"/>
  <c r="N2969" i="21"/>
  <c r="L2969" i="21"/>
  <c r="P2969" i="21"/>
  <c r="H2970" i="21"/>
  <c r="J2969" i="21"/>
  <c r="I2969" i="21"/>
  <c r="Q2968" i="21"/>
  <c r="M2968" i="21"/>
  <c r="K2968" i="21"/>
  <c r="O2968" i="21"/>
  <c r="E2971" i="21"/>
  <c r="F2971" i="21"/>
  <c r="D2972" i="21"/>
  <c r="J2970" i="21"/>
  <c r="H2971" i="21"/>
  <c r="L2970" i="21"/>
  <c r="P2970" i="21"/>
  <c r="I2970" i="21"/>
  <c r="N2970" i="21"/>
  <c r="M2969" i="21"/>
  <c r="K2969" i="21"/>
  <c r="O2969" i="21"/>
  <c r="Q2969" i="21"/>
  <c r="D2973" i="21"/>
  <c r="E2972" i="21"/>
  <c r="F2972" i="21"/>
  <c r="I2971" i="21"/>
  <c r="J2971" i="21"/>
  <c r="L2971" i="21"/>
  <c r="P2971" i="21"/>
  <c r="N2971" i="21"/>
  <c r="H2972" i="21"/>
  <c r="Q2970" i="21"/>
  <c r="O2970" i="21"/>
  <c r="M2970" i="21"/>
  <c r="K2970" i="21"/>
  <c r="F2973" i="21"/>
  <c r="D2974" i="21"/>
  <c r="E2973" i="21"/>
  <c r="M2971" i="21"/>
  <c r="K2971" i="21"/>
  <c r="Q2971" i="21"/>
  <c r="O2971" i="21"/>
  <c r="J2972" i="21"/>
  <c r="P2972" i="21"/>
  <c r="N2972" i="21"/>
  <c r="I2972" i="21"/>
  <c r="H2973" i="21"/>
  <c r="L2972" i="21"/>
  <c r="F2974" i="21"/>
  <c r="E2974" i="21"/>
  <c r="D2975" i="21"/>
  <c r="Q2972" i="21"/>
  <c r="O2972" i="21"/>
  <c r="M2972" i="21"/>
  <c r="K2972" i="21"/>
  <c r="J2973" i="21"/>
  <c r="P2973" i="21"/>
  <c r="L2973" i="21"/>
  <c r="H2974" i="21"/>
  <c r="I2973" i="21"/>
  <c r="N2973" i="21"/>
  <c r="E2975" i="21"/>
  <c r="F2975" i="21"/>
  <c r="D2976" i="21"/>
  <c r="H2975" i="21"/>
  <c r="P2974" i="21"/>
  <c r="I2974" i="21"/>
  <c r="N2974" i="21"/>
  <c r="J2974" i="21"/>
  <c r="L2974" i="21"/>
  <c r="K2973" i="21"/>
  <c r="O2973" i="21"/>
  <c r="Q2973" i="21"/>
  <c r="M2973" i="21"/>
  <c r="D2977" i="21"/>
  <c r="F2976" i="21"/>
  <c r="E2976" i="21"/>
  <c r="L2975" i="21"/>
  <c r="N2975" i="21"/>
  <c r="H2976" i="21"/>
  <c r="J2975" i="21"/>
  <c r="P2975" i="21"/>
  <c r="I2975" i="21"/>
  <c r="M2974" i="21"/>
  <c r="O2974" i="21"/>
  <c r="K2974" i="21"/>
  <c r="Q2974" i="21"/>
  <c r="D2978" i="21"/>
  <c r="E2977" i="21"/>
  <c r="F2977" i="21"/>
  <c r="I2976" i="21"/>
  <c r="J2976" i="21"/>
  <c r="N2976" i="21"/>
  <c r="L2976" i="21"/>
  <c r="P2976" i="21"/>
  <c r="H2977" i="21"/>
  <c r="M2975" i="21"/>
  <c r="Q2975" i="21"/>
  <c r="O2975" i="21"/>
  <c r="K2975" i="21"/>
  <c r="E2978" i="21"/>
  <c r="F2978" i="21"/>
  <c r="D2979" i="21"/>
  <c r="K2976" i="21"/>
  <c r="O2976" i="21"/>
  <c r="Q2976" i="21"/>
  <c r="M2976" i="21"/>
  <c r="J2977" i="21"/>
  <c r="N2977" i="21"/>
  <c r="L2977" i="21"/>
  <c r="P2977" i="21"/>
  <c r="I2977" i="21"/>
  <c r="H2978" i="21"/>
  <c r="F2979" i="21"/>
  <c r="D2980" i="21"/>
  <c r="E2979" i="21"/>
  <c r="M2977" i="21"/>
  <c r="K2977" i="21"/>
  <c r="Q2977" i="21"/>
  <c r="O2977" i="21"/>
  <c r="J2978" i="21"/>
  <c r="N2978" i="21"/>
  <c r="L2978" i="21"/>
  <c r="I2978" i="21"/>
  <c r="P2978" i="21"/>
  <c r="H2979" i="21"/>
  <c r="F2980" i="21"/>
  <c r="E2980" i="21"/>
  <c r="D2981" i="21"/>
  <c r="K2978" i="21"/>
  <c r="M2978" i="21"/>
  <c r="Q2978" i="21"/>
  <c r="O2978" i="21"/>
  <c r="I2979" i="21"/>
  <c r="P2979" i="21"/>
  <c r="J2979" i="21"/>
  <c r="L2979" i="21"/>
  <c r="N2979" i="21"/>
  <c r="H2980" i="21"/>
  <c r="D2982" i="21"/>
  <c r="F2981" i="21"/>
  <c r="E2981" i="21"/>
  <c r="K2979" i="21"/>
  <c r="M2979" i="21"/>
  <c r="O2979" i="21"/>
  <c r="Q2979" i="21"/>
  <c r="J2980" i="21"/>
  <c r="N2980" i="21"/>
  <c r="L2980" i="21"/>
  <c r="H2981" i="21"/>
  <c r="P2980" i="21"/>
  <c r="I2980" i="21"/>
  <c r="D2983" i="21"/>
  <c r="E2982" i="21"/>
  <c r="F2982" i="21"/>
  <c r="L2981" i="21"/>
  <c r="P2981" i="21"/>
  <c r="N2981" i="21"/>
  <c r="H2982" i="21"/>
  <c r="I2981" i="21"/>
  <c r="J2981" i="21"/>
  <c r="O2980" i="21"/>
  <c r="K2980" i="21"/>
  <c r="M2980" i="21"/>
  <c r="Q2980" i="21"/>
  <c r="D2984" i="21"/>
  <c r="E2983" i="21"/>
  <c r="F2983" i="21"/>
  <c r="I2982" i="21"/>
  <c r="L2982" i="21"/>
  <c r="H2983" i="21"/>
  <c r="P2982" i="21"/>
  <c r="N2982" i="21"/>
  <c r="J2982" i="21"/>
  <c r="Q2981" i="21"/>
  <c r="O2981" i="21"/>
  <c r="K2981" i="21"/>
  <c r="M2981" i="21"/>
  <c r="E2984" i="21"/>
  <c r="D2985" i="21"/>
  <c r="F2984" i="21"/>
  <c r="O2982" i="21"/>
  <c r="M2982" i="21"/>
  <c r="K2982" i="21"/>
  <c r="Q2982" i="21"/>
  <c r="P2983" i="21"/>
  <c r="L2983" i="21"/>
  <c r="J2983" i="21"/>
  <c r="I2983" i="21"/>
  <c r="H2984" i="21"/>
  <c r="N2983" i="21"/>
  <c r="E2985" i="21"/>
  <c r="D2986" i="21"/>
  <c r="F2985" i="21"/>
  <c r="O2983" i="21"/>
  <c r="Q2983" i="21"/>
  <c r="M2983" i="21"/>
  <c r="K2983" i="21"/>
  <c r="P2984" i="21"/>
  <c r="N2984" i="21"/>
  <c r="I2984" i="21"/>
  <c r="J2984" i="21"/>
  <c r="L2984" i="21"/>
  <c r="H2985" i="21"/>
  <c r="F2986" i="21"/>
  <c r="E2986" i="21"/>
  <c r="D2987" i="21"/>
  <c r="K2984" i="21"/>
  <c r="Q2984" i="21"/>
  <c r="O2984" i="21"/>
  <c r="M2984" i="21"/>
  <c r="L2985" i="21"/>
  <c r="N2985" i="21"/>
  <c r="H2986" i="21"/>
  <c r="J2985" i="21"/>
  <c r="P2985" i="21"/>
  <c r="I2985" i="21"/>
  <c r="F2987" i="21"/>
  <c r="D2988" i="21"/>
  <c r="E2987" i="21"/>
  <c r="H2987" i="21"/>
  <c r="N2986" i="21"/>
  <c r="J2986" i="21"/>
  <c r="I2986" i="21"/>
  <c r="P2986" i="21"/>
  <c r="L2986" i="21"/>
  <c r="M2985" i="21"/>
  <c r="K2985" i="21"/>
  <c r="Q2985" i="21"/>
  <c r="O2985" i="21"/>
  <c r="E2988" i="21"/>
  <c r="D2989" i="21"/>
  <c r="F2988" i="21"/>
  <c r="H2988" i="21"/>
  <c r="I2987" i="21"/>
  <c r="L2987" i="21"/>
  <c r="P2987" i="21"/>
  <c r="J2987" i="21"/>
  <c r="N2987" i="21"/>
  <c r="O2986" i="21"/>
  <c r="Q2986" i="21"/>
  <c r="M2986" i="21"/>
  <c r="K2986" i="21"/>
  <c r="D2990" i="21"/>
  <c r="E2989" i="21"/>
  <c r="F2989" i="21"/>
  <c r="N2988" i="21"/>
  <c r="H2989" i="21"/>
  <c r="J2988" i="21"/>
  <c r="I2988" i="21"/>
  <c r="P2988" i="21"/>
  <c r="L2988" i="21"/>
  <c r="M2987" i="21"/>
  <c r="Q2987" i="21"/>
  <c r="O2987" i="21"/>
  <c r="K2987" i="21"/>
  <c r="E2990" i="21"/>
  <c r="D2991" i="21"/>
  <c r="F2990" i="21"/>
  <c r="N2989" i="21"/>
  <c r="J2989" i="21"/>
  <c r="I2989" i="21"/>
  <c r="H2990" i="21"/>
  <c r="L2989" i="21"/>
  <c r="P2989" i="21"/>
  <c r="K2988" i="21"/>
  <c r="Q2988" i="21"/>
  <c r="O2988" i="21"/>
  <c r="M2988" i="21"/>
  <c r="F2991" i="21"/>
  <c r="D2992" i="21"/>
  <c r="E2991" i="21"/>
  <c r="Q2989" i="21"/>
  <c r="K2989" i="21"/>
  <c r="O2989" i="21"/>
  <c r="M2989" i="21"/>
  <c r="L2990" i="21"/>
  <c r="H2991" i="21"/>
  <c r="N2990" i="21"/>
  <c r="P2990" i="21"/>
  <c r="I2990" i="21"/>
  <c r="J2990" i="21"/>
  <c r="D2993" i="21"/>
  <c r="F2992" i="21"/>
  <c r="E2992" i="21"/>
  <c r="L2991" i="21"/>
  <c r="P2991" i="21"/>
  <c r="I2991" i="21"/>
  <c r="N2991" i="21"/>
  <c r="J2991" i="21"/>
  <c r="H2992" i="21"/>
  <c r="M2990" i="21"/>
  <c r="K2990" i="21"/>
  <c r="Q2990" i="21"/>
  <c r="O2990" i="21"/>
  <c r="E2993" i="21"/>
  <c r="D2994" i="21"/>
  <c r="F2993" i="21"/>
  <c r="M2991" i="21"/>
  <c r="Q2991" i="21"/>
  <c r="O2991" i="21"/>
  <c r="K2991" i="21"/>
  <c r="J2992" i="21"/>
  <c r="N2992" i="21"/>
  <c r="I2992" i="21"/>
  <c r="H2993" i="21"/>
  <c r="L2992" i="21"/>
  <c r="P2992" i="21"/>
  <c r="E2994" i="21"/>
  <c r="F2994" i="21"/>
  <c r="D2995" i="21"/>
  <c r="O2992" i="21"/>
  <c r="Q2992" i="21"/>
  <c r="K2992" i="21"/>
  <c r="M2992" i="21"/>
  <c r="I2993" i="21"/>
  <c r="N2993" i="21"/>
  <c r="H2994" i="21"/>
  <c r="P2993" i="21"/>
  <c r="J2993" i="21"/>
  <c r="L2993" i="21"/>
  <c r="F2995" i="21"/>
  <c r="D2996" i="21"/>
  <c r="E2995" i="21"/>
  <c r="O2993" i="21"/>
  <c r="M2993" i="21"/>
  <c r="Q2993" i="21"/>
  <c r="K2993" i="21"/>
  <c r="I2994" i="21"/>
  <c r="P2994" i="21"/>
  <c r="H2995" i="21"/>
  <c r="N2994" i="21"/>
  <c r="J2994" i="21"/>
  <c r="L2994" i="21"/>
  <c r="F2996" i="21"/>
  <c r="D2997" i="21"/>
  <c r="E2996" i="21"/>
  <c r="M2994" i="21"/>
  <c r="O2994" i="21"/>
  <c r="Q2994" i="21"/>
  <c r="K2994" i="21"/>
  <c r="L2995" i="21"/>
  <c r="J2995" i="21"/>
  <c r="I2995" i="21"/>
  <c r="P2995" i="21"/>
  <c r="H2996" i="21"/>
  <c r="N2995" i="21"/>
  <c r="F2997" i="21"/>
  <c r="D2998" i="21"/>
  <c r="E2997" i="21"/>
  <c r="K2995" i="21"/>
  <c r="Q2995" i="21"/>
  <c r="M2995" i="21"/>
  <c r="O2995" i="21"/>
  <c r="P2996" i="21"/>
  <c r="J2996" i="21"/>
  <c r="L2996" i="21"/>
  <c r="N2996" i="21"/>
  <c r="H2997" i="21"/>
  <c r="I2996" i="21"/>
  <c r="D2999" i="21"/>
  <c r="E2998" i="21"/>
  <c r="F2998" i="21"/>
  <c r="J2997" i="21"/>
  <c r="L2997" i="21"/>
  <c r="P2997" i="21"/>
  <c r="I2997" i="21"/>
  <c r="H2998" i="21"/>
  <c r="N2997" i="21"/>
  <c r="K2996" i="21"/>
  <c r="O2996" i="21"/>
  <c r="Q2996" i="21"/>
  <c r="M2996" i="21"/>
  <c r="D3000" i="21"/>
  <c r="F2999" i="21"/>
  <c r="E2999" i="21"/>
  <c r="K2997" i="21"/>
  <c r="Q2997" i="21"/>
  <c r="M2997" i="21"/>
  <c r="O2997" i="21"/>
  <c r="N2998" i="21"/>
  <c r="I2998" i="21"/>
  <c r="P2998" i="21"/>
  <c r="L2998" i="21"/>
  <c r="H2999" i="21"/>
  <c r="J2998" i="21"/>
  <c r="F3000" i="21"/>
  <c r="D3001" i="21"/>
  <c r="E3000" i="21"/>
  <c r="M2998" i="21"/>
  <c r="O2998" i="21"/>
  <c r="Q2998" i="21"/>
  <c r="K2998" i="21"/>
  <c r="H3000" i="21"/>
  <c r="I2999" i="21"/>
  <c r="P2999" i="21"/>
  <c r="J2999" i="21"/>
  <c r="N2999" i="21"/>
  <c r="L2999" i="21"/>
  <c r="D3002" i="21"/>
  <c r="E3001" i="21"/>
  <c r="F3001" i="21"/>
  <c r="L3000" i="21"/>
  <c r="N3000" i="21"/>
  <c r="H3001" i="21"/>
  <c r="I3000" i="21"/>
  <c r="P3000" i="21"/>
  <c r="J3000" i="21"/>
  <c r="O2999" i="21"/>
  <c r="M2999" i="21"/>
  <c r="K2999" i="21"/>
  <c r="Q2999" i="21"/>
  <c r="D3003" i="21"/>
  <c r="E3002" i="21"/>
  <c r="F3002" i="21"/>
  <c r="J3001" i="21"/>
  <c r="H3002" i="21"/>
  <c r="P3001" i="21"/>
  <c r="N3001" i="21"/>
  <c r="L3001" i="21"/>
  <c r="I3001" i="21"/>
  <c r="Q3000" i="21"/>
  <c r="O3000" i="21"/>
  <c r="M3000" i="21"/>
  <c r="K3000" i="21"/>
  <c r="D3004" i="21"/>
  <c r="F3003" i="21"/>
  <c r="E3003" i="21"/>
  <c r="H3003" i="21"/>
  <c r="N3002" i="21"/>
  <c r="I3002" i="21"/>
  <c r="L3002" i="21"/>
  <c r="P3002" i="21"/>
  <c r="J3002" i="21"/>
  <c r="M3001" i="21"/>
  <c r="O3001" i="21"/>
  <c r="K3001" i="21"/>
  <c r="Q3001" i="21"/>
  <c r="E3004" i="21"/>
  <c r="F3004" i="21"/>
  <c r="D3005" i="21"/>
  <c r="L3003" i="21"/>
  <c r="I3003" i="21"/>
  <c r="P3003" i="21"/>
  <c r="J3003" i="21"/>
  <c r="N3003" i="21"/>
  <c r="H3004" i="21"/>
  <c r="Q3002" i="21"/>
  <c r="K3002" i="21"/>
  <c r="M3002" i="21"/>
  <c r="O3002" i="21"/>
  <c r="F3005" i="21"/>
  <c r="D3006" i="21"/>
  <c r="E3005" i="21"/>
  <c r="O3003" i="21"/>
  <c r="M3003" i="21"/>
  <c r="Q3003" i="21"/>
  <c r="K3003" i="21"/>
  <c r="I3004" i="21"/>
  <c r="N3004" i="21"/>
  <c r="P3004" i="21"/>
  <c r="J3004" i="21"/>
  <c r="H3005" i="21"/>
  <c r="L3004" i="21"/>
  <c r="D3007" i="21"/>
  <c r="E3006" i="21"/>
  <c r="F3006" i="21"/>
  <c r="K3004" i="21"/>
  <c r="O3004" i="21"/>
  <c r="Q3004" i="21"/>
  <c r="M3004" i="21"/>
  <c r="L3005" i="21"/>
  <c r="I3005" i="21"/>
  <c r="N3005" i="21"/>
  <c r="H3006" i="21"/>
  <c r="P3005" i="21"/>
  <c r="J3005" i="21"/>
  <c r="F3007" i="21"/>
  <c r="D3008" i="21"/>
  <c r="E3007" i="21"/>
  <c r="M3005" i="21"/>
  <c r="O3005" i="21"/>
  <c r="K3005" i="21"/>
  <c r="Q3005" i="21"/>
  <c r="H3007" i="21"/>
  <c r="I3006" i="21"/>
  <c r="N3006" i="21"/>
  <c r="P3006" i="21"/>
  <c r="L3006" i="21"/>
  <c r="J3006" i="21"/>
  <c r="F3008" i="21"/>
  <c r="D3009" i="21"/>
  <c r="E3008" i="21"/>
  <c r="H3008" i="21"/>
  <c r="J3007" i="21"/>
  <c r="I3007" i="21"/>
  <c r="L3007" i="21"/>
  <c r="N3007" i="21"/>
  <c r="P3007" i="21"/>
  <c r="M3006" i="21"/>
  <c r="O3006" i="21"/>
  <c r="K3006" i="21"/>
  <c r="Q3006" i="21"/>
  <c r="F3009" i="21"/>
  <c r="E3009" i="21"/>
  <c r="D3010" i="21"/>
  <c r="P3008" i="21"/>
  <c r="H3009" i="21"/>
  <c r="J3008" i="21"/>
  <c r="N3008" i="21"/>
  <c r="L3008" i="21"/>
  <c r="I3008" i="21"/>
  <c r="Q3007" i="21"/>
  <c r="M3007" i="21"/>
  <c r="K3007" i="21"/>
  <c r="O3007" i="21"/>
  <c r="D3011" i="21"/>
  <c r="E3010" i="21"/>
  <c r="F3010" i="21"/>
  <c r="H3010" i="21"/>
  <c r="N3009" i="21"/>
  <c r="L3009" i="21"/>
  <c r="I3009" i="21"/>
  <c r="P3009" i="21"/>
  <c r="J3009" i="21"/>
  <c r="K3008" i="21"/>
  <c r="M3008" i="21"/>
  <c r="O3008" i="21"/>
  <c r="Q3008" i="21"/>
  <c r="D3012" i="21"/>
  <c r="F3011" i="21"/>
  <c r="E3011" i="21"/>
  <c r="J3010" i="21"/>
  <c r="N3010" i="21"/>
  <c r="H3011" i="21"/>
  <c r="I3010" i="21"/>
  <c r="L3010" i="21"/>
  <c r="P3010" i="21"/>
  <c r="O3009" i="21"/>
  <c r="M3009" i="21"/>
  <c r="Q3009" i="21"/>
  <c r="K3009" i="21"/>
  <c r="D3013" i="21"/>
  <c r="F3012" i="21"/>
  <c r="E3012" i="21"/>
  <c r="H3012" i="21"/>
  <c r="N3011" i="21"/>
  <c r="P3011" i="21"/>
  <c r="I3011" i="21"/>
  <c r="J3011" i="21"/>
  <c r="L3011" i="21"/>
  <c r="K3010" i="21"/>
  <c r="Q3010" i="21"/>
  <c r="M3010" i="21"/>
  <c r="O3010" i="21"/>
  <c r="F3013" i="21"/>
  <c r="D3014" i="21"/>
  <c r="E3013" i="21"/>
  <c r="J3012" i="21"/>
  <c r="I3012" i="21"/>
  <c r="H3013" i="21"/>
  <c r="N3012" i="21"/>
  <c r="L3012" i="21"/>
  <c r="P3012" i="21"/>
  <c r="O3011" i="21"/>
  <c r="K3011" i="21"/>
  <c r="M3011" i="21"/>
  <c r="Q3011" i="21"/>
  <c r="F3014" i="21"/>
  <c r="D3015" i="21"/>
  <c r="E3014" i="21"/>
  <c r="Q3012" i="21"/>
  <c r="O3012" i="21"/>
  <c r="K3012" i="21"/>
  <c r="M3012" i="21"/>
  <c r="I3013" i="21"/>
  <c r="H3014" i="21"/>
  <c r="L3013" i="21"/>
  <c r="P3013" i="21"/>
  <c r="N3013" i="21"/>
  <c r="J3013" i="21"/>
  <c r="D3016" i="21"/>
  <c r="F3015" i="21"/>
  <c r="E3015" i="21"/>
  <c r="K3013" i="21"/>
  <c r="O3013" i="21"/>
  <c r="Q3013" i="21"/>
  <c r="M3013" i="21"/>
  <c r="N3014" i="21"/>
  <c r="H3015" i="21"/>
  <c r="L3014" i="21"/>
  <c r="J3014" i="21"/>
  <c r="I3014" i="21"/>
  <c r="P3014" i="21"/>
  <c r="D3017" i="21"/>
  <c r="E3016" i="21"/>
  <c r="F3016" i="21"/>
  <c r="N3015" i="21"/>
  <c r="J3015" i="21"/>
  <c r="P3015" i="21"/>
  <c r="H3016" i="21"/>
  <c r="I3015" i="21"/>
  <c r="L3015" i="21"/>
  <c r="Q3014" i="21"/>
  <c r="M3014" i="21"/>
  <c r="K3014" i="21"/>
  <c r="O3014" i="21"/>
  <c r="F3017" i="21"/>
  <c r="E3017" i="21"/>
  <c r="D3018" i="21"/>
  <c r="J3016" i="21"/>
  <c r="P3016" i="21"/>
  <c r="H3017" i="21"/>
  <c r="I3016" i="21"/>
  <c r="N3016" i="21"/>
  <c r="L3016" i="21"/>
  <c r="O3015" i="21"/>
  <c r="K3015" i="21"/>
  <c r="M3015" i="21"/>
  <c r="Q3015" i="21"/>
  <c r="E3018" i="21"/>
  <c r="F3018" i="21"/>
  <c r="D3019" i="21"/>
  <c r="N3017" i="21"/>
  <c r="H3018" i="21"/>
  <c r="P3017" i="21"/>
  <c r="J3017" i="21"/>
  <c r="I3017" i="21"/>
  <c r="L3017" i="21"/>
  <c r="O3016" i="21"/>
  <c r="M3016" i="21"/>
  <c r="K3016" i="21"/>
  <c r="Q3016" i="21"/>
  <c r="F3019" i="21"/>
  <c r="D3020" i="21"/>
  <c r="E3019" i="21"/>
  <c r="L3018" i="21"/>
  <c r="J3018" i="21"/>
  <c r="H3019" i="21"/>
  <c r="P3018" i="21"/>
  <c r="I3018" i="21"/>
  <c r="N3018" i="21"/>
  <c r="M3017" i="21"/>
  <c r="O3017" i="21"/>
  <c r="K3017" i="21"/>
  <c r="Q3017" i="21"/>
  <c r="E3020" i="21"/>
  <c r="F3020" i="21"/>
  <c r="D3021" i="21"/>
  <c r="L3019" i="21"/>
  <c r="P3019" i="21"/>
  <c r="J3019" i="21"/>
  <c r="N3019" i="21"/>
  <c r="H3020" i="21"/>
  <c r="I3019" i="21"/>
  <c r="Q3018" i="21"/>
  <c r="O3018" i="21"/>
  <c r="M3018" i="21"/>
  <c r="K3018" i="21"/>
  <c r="D3022" i="21"/>
  <c r="F3021" i="21"/>
  <c r="E3021" i="21"/>
  <c r="N3020" i="21"/>
  <c r="L3020" i="21"/>
  <c r="P3020" i="21"/>
  <c r="J3020" i="21"/>
  <c r="H3021" i="21"/>
  <c r="I3020" i="21"/>
  <c r="M3019" i="21"/>
  <c r="Q3019" i="21"/>
  <c r="K3019" i="21"/>
  <c r="O3019" i="21"/>
  <c r="D3023" i="21"/>
  <c r="F3022" i="21"/>
  <c r="E3022" i="21"/>
  <c r="P3021" i="21"/>
  <c r="L3021" i="21"/>
  <c r="H3022" i="21"/>
  <c r="I3021" i="21"/>
  <c r="J3021" i="21"/>
  <c r="N3021" i="21"/>
  <c r="O3020" i="21"/>
  <c r="Q3020" i="21"/>
  <c r="K3020" i="21"/>
  <c r="M3020" i="21"/>
  <c r="D3024" i="21"/>
  <c r="F3023" i="21"/>
  <c r="E3023" i="21"/>
  <c r="P3022" i="21"/>
  <c r="N3022" i="21"/>
  <c r="I3022" i="21"/>
  <c r="H3023" i="21"/>
  <c r="L3022" i="21"/>
  <c r="J3022" i="21"/>
  <c r="M3021" i="21"/>
  <c r="Q3021" i="21"/>
  <c r="K3021" i="21"/>
  <c r="O3021" i="21"/>
  <c r="F3024" i="21"/>
  <c r="D3025" i="21"/>
  <c r="E3024" i="21"/>
  <c r="M3022" i="21"/>
  <c r="O3022" i="21"/>
  <c r="K3022" i="21"/>
  <c r="Q3022" i="21"/>
  <c r="I3023" i="21"/>
  <c r="J3023" i="21"/>
  <c r="N3023" i="21"/>
  <c r="H3024" i="21"/>
  <c r="P3023" i="21"/>
  <c r="L3023" i="21"/>
  <c r="D3026" i="21"/>
  <c r="F3025" i="21"/>
  <c r="E3025" i="21"/>
  <c r="K3023" i="21"/>
  <c r="M3023" i="21"/>
  <c r="O3023" i="21"/>
  <c r="Q3023" i="21"/>
  <c r="J3024" i="21"/>
  <c r="P3024" i="21"/>
  <c r="H3025" i="21"/>
  <c r="N3024" i="21"/>
  <c r="L3024" i="21"/>
  <c r="I3024" i="21"/>
  <c r="D3027" i="21"/>
  <c r="F3026" i="21"/>
  <c r="E3026" i="21"/>
  <c r="P3025" i="21"/>
  <c r="J3025" i="21"/>
  <c r="N3025" i="21"/>
  <c r="I3025" i="21"/>
  <c r="H3026" i="21"/>
  <c r="L3025" i="21"/>
  <c r="O3024" i="21"/>
  <c r="K3024" i="21"/>
  <c r="M3024" i="21"/>
  <c r="Q3024" i="21"/>
  <c r="E3027" i="21"/>
  <c r="F3027" i="21"/>
  <c r="D3028" i="21"/>
  <c r="M3025" i="21"/>
  <c r="K3025" i="21"/>
  <c r="Q3025" i="21"/>
  <c r="O3025" i="21"/>
  <c r="L3026" i="21"/>
  <c r="I3026" i="21"/>
  <c r="H3027" i="21"/>
  <c r="P3026" i="21"/>
  <c r="N3026" i="21"/>
  <c r="J3026" i="21"/>
  <c r="D3029" i="21"/>
  <c r="E3028" i="21"/>
  <c r="F3028" i="21"/>
  <c r="O3026" i="21"/>
  <c r="M3026" i="21"/>
  <c r="Q3026" i="21"/>
  <c r="K3026" i="21"/>
  <c r="I3027" i="21"/>
  <c r="L3027" i="21"/>
  <c r="P3027" i="21"/>
  <c r="J3027" i="21"/>
  <c r="N3027" i="21"/>
  <c r="H3028" i="21"/>
  <c r="F3029" i="21"/>
  <c r="E3029" i="21"/>
  <c r="D3030" i="21"/>
  <c r="Q3027" i="21"/>
  <c r="K3027" i="21"/>
  <c r="M3027" i="21"/>
  <c r="O3027" i="21"/>
  <c r="I3028" i="21"/>
  <c r="H3029" i="21"/>
  <c r="L3028" i="21"/>
  <c r="J3028" i="21"/>
  <c r="N3028" i="21"/>
  <c r="P3028" i="21"/>
  <c r="E3030" i="21"/>
  <c r="F3030" i="21"/>
  <c r="D3031" i="21"/>
  <c r="O3028" i="21"/>
  <c r="Q3028" i="21"/>
  <c r="K3028" i="21"/>
  <c r="M3028" i="21"/>
  <c r="P3029" i="21"/>
  <c r="J3029" i="21"/>
  <c r="L3029" i="21"/>
  <c r="I3029" i="21"/>
  <c r="N3029" i="21"/>
  <c r="H3030" i="21"/>
  <c r="E3031" i="21"/>
  <c r="F3031" i="21"/>
  <c r="D3032" i="21"/>
  <c r="K3029" i="21"/>
  <c r="O3029" i="21"/>
  <c r="Q3029" i="21"/>
  <c r="M3029" i="21"/>
  <c r="H3031" i="21"/>
  <c r="N3030" i="21"/>
  <c r="P3030" i="21"/>
  <c r="J3030" i="21"/>
  <c r="L3030" i="21"/>
  <c r="I3030" i="21"/>
  <c r="F3032" i="21"/>
  <c r="D3033" i="21"/>
  <c r="E3032" i="21"/>
  <c r="H3032" i="21"/>
  <c r="I3031" i="21"/>
  <c r="J3031" i="21"/>
  <c r="P3031" i="21"/>
  <c r="L3031" i="21"/>
  <c r="N3031" i="21"/>
  <c r="Q3030" i="21"/>
  <c r="M3030" i="21"/>
  <c r="K3030" i="21"/>
  <c r="O3030" i="21"/>
  <c r="D3034" i="21"/>
  <c r="F3033" i="21"/>
  <c r="E3033" i="21"/>
  <c r="P3032" i="21"/>
  <c r="L3032" i="21"/>
  <c r="I3032" i="21"/>
  <c r="J3032" i="21"/>
  <c r="H3033" i="21"/>
  <c r="N3032" i="21"/>
  <c r="M3031" i="21"/>
  <c r="Q3031" i="21"/>
  <c r="K3031" i="21"/>
  <c r="O3031" i="21"/>
  <c r="F3034" i="21"/>
  <c r="E3034" i="21"/>
  <c r="D3035" i="21"/>
  <c r="Q3032" i="21"/>
  <c r="M3032" i="21"/>
  <c r="K3032" i="21"/>
  <c r="O3032" i="21"/>
  <c r="P3033" i="21"/>
  <c r="L3033" i="21"/>
  <c r="N3033" i="21"/>
  <c r="I3033" i="21"/>
  <c r="J3033" i="21"/>
  <c r="H3034" i="21"/>
  <c r="E3035" i="21"/>
  <c r="F3035" i="21"/>
  <c r="D3036" i="21"/>
  <c r="O3033" i="21"/>
  <c r="K3033" i="21"/>
  <c r="Q3033" i="21"/>
  <c r="M3033" i="21"/>
  <c r="L3034" i="21"/>
  <c r="I3034" i="21"/>
  <c r="J3034" i="21"/>
  <c r="N3034" i="21"/>
  <c r="P3034" i="21"/>
  <c r="H3035" i="21"/>
  <c r="E3036" i="21"/>
  <c r="D3037" i="21"/>
  <c r="F3036" i="21"/>
  <c r="K3034" i="21"/>
  <c r="M3034" i="21"/>
  <c r="Q3034" i="21"/>
  <c r="O3034" i="21"/>
  <c r="L3035" i="21"/>
  <c r="N3035" i="21"/>
  <c r="H3036" i="21"/>
  <c r="I3035" i="21"/>
  <c r="P3035" i="21"/>
  <c r="J3035" i="21"/>
  <c r="D3038" i="21"/>
  <c r="E3037" i="21"/>
  <c r="F3037" i="21"/>
  <c r="H3037" i="21"/>
  <c r="L3036" i="21"/>
  <c r="I3036" i="21"/>
  <c r="N3036" i="21"/>
  <c r="P3036" i="21"/>
  <c r="J3036" i="21"/>
  <c r="M3035" i="21"/>
  <c r="Q3035" i="21"/>
  <c r="O3035" i="21"/>
  <c r="K3035" i="21"/>
  <c r="D3039" i="21"/>
  <c r="F3038" i="21"/>
  <c r="E3038" i="21"/>
  <c r="I3037" i="21"/>
  <c r="L3037" i="21"/>
  <c r="J3037" i="21"/>
  <c r="H3038" i="21"/>
  <c r="N3037" i="21"/>
  <c r="P3037" i="21"/>
  <c r="M3036" i="21"/>
  <c r="O3036" i="21"/>
  <c r="Q3036" i="21"/>
  <c r="K3036" i="21"/>
  <c r="E3039" i="21"/>
  <c r="F3039" i="21"/>
  <c r="D3040" i="21"/>
  <c r="M3037" i="21"/>
  <c r="Q3037" i="21"/>
  <c r="O3037" i="21"/>
  <c r="K3037" i="21"/>
  <c r="H3039" i="21"/>
  <c r="N3038" i="21"/>
  <c r="I3038" i="21"/>
  <c r="L3038" i="21"/>
  <c r="P3038" i="21"/>
  <c r="J3038" i="21"/>
  <c r="E3040" i="21"/>
  <c r="D3041" i="21"/>
  <c r="F3040" i="21"/>
  <c r="H3040" i="21"/>
  <c r="N3039" i="21"/>
  <c r="P3039" i="21"/>
  <c r="I3039" i="21"/>
  <c r="L3039" i="21"/>
  <c r="J3039" i="21"/>
  <c r="O3038" i="21"/>
  <c r="Q3038" i="21"/>
  <c r="M3038" i="21"/>
  <c r="K3038" i="21"/>
  <c r="D3042" i="21"/>
  <c r="E3041" i="21"/>
  <c r="F3041" i="21"/>
  <c r="N3040" i="21"/>
  <c r="P3040" i="21"/>
  <c r="J3040" i="21"/>
  <c r="I3040" i="21"/>
  <c r="L3040" i="21"/>
  <c r="H3041" i="21"/>
  <c r="K3039" i="21"/>
  <c r="M3039" i="21"/>
  <c r="Q3039" i="21"/>
  <c r="O3039" i="21"/>
  <c r="E3042" i="21"/>
  <c r="F3042" i="21"/>
  <c r="D3043" i="21"/>
  <c r="Q3040" i="21"/>
  <c r="O3040" i="21"/>
  <c r="M3040" i="21"/>
  <c r="K3040" i="21"/>
  <c r="J3041" i="21"/>
  <c r="P3041" i="21"/>
  <c r="L3041" i="21"/>
  <c r="N3041" i="21"/>
  <c r="H3042" i="21"/>
  <c r="I3041" i="21"/>
  <c r="E3043" i="21"/>
  <c r="F3043" i="21"/>
  <c r="D3044" i="21"/>
  <c r="J3042" i="21"/>
  <c r="N3042" i="21"/>
  <c r="I3042" i="21"/>
  <c r="L3042" i="21"/>
  <c r="P3042" i="21"/>
  <c r="H3043" i="21"/>
  <c r="K3041" i="21"/>
  <c r="M3041" i="21"/>
  <c r="Q3041" i="21"/>
  <c r="O3041" i="21"/>
  <c r="F3044" i="21"/>
  <c r="D3045" i="21"/>
  <c r="E3044" i="21"/>
  <c r="Q3042" i="21"/>
  <c r="M3042" i="21"/>
  <c r="O3042" i="21"/>
  <c r="K3042" i="21"/>
  <c r="P3043" i="21"/>
  <c r="N3043" i="21"/>
  <c r="J3043" i="21"/>
  <c r="L3043" i="21"/>
  <c r="H3044" i="21"/>
  <c r="I3043" i="21"/>
  <c r="E3045" i="21"/>
  <c r="F3045" i="21"/>
  <c r="D3046" i="21"/>
  <c r="I3044" i="21"/>
  <c r="J3044" i="21"/>
  <c r="P3044" i="21"/>
  <c r="L3044" i="21"/>
  <c r="H3045" i="21"/>
  <c r="N3044" i="21"/>
  <c r="O3043" i="21"/>
  <c r="M3043" i="21"/>
  <c r="Q3043" i="21"/>
  <c r="K3043" i="21"/>
  <c r="F3046" i="21"/>
  <c r="E3046" i="21"/>
  <c r="D3047" i="21"/>
  <c r="M3044" i="21"/>
  <c r="Q3044" i="21"/>
  <c r="O3044" i="21"/>
  <c r="K3044" i="21"/>
  <c r="I3045" i="21"/>
  <c r="H3046" i="21"/>
  <c r="J3045" i="21"/>
  <c r="P3045" i="21"/>
  <c r="L3045" i="21"/>
  <c r="N3045" i="21"/>
  <c r="F3047" i="21"/>
  <c r="D3048" i="21"/>
  <c r="E3047" i="21"/>
  <c r="Q3045" i="21"/>
  <c r="M3045" i="21"/>
  <c r="O3045" i="21"/>
  <c r="K3045" i="21"/>
  <c r="H3047" i="21"/>
  <c r="N3046" i="21"/>
  <c r="L3046" i="21"/>
  <c r="P3046" i="21"/>
  <c r="I3046" i="21"/>
  <c r="J3046" i="21"/>
  <c r="D3049" i="21"/>
  <c r="F3048" i="21"/>
  <c r="E3048" i="21"/>
  <c r="I3047" i="21"/>
  <c r="L3047" i="21"/>
  <c r="P3047" i="21"/>
  <c r="J3047" i="21"/>
  <c r="H3048" i="21"/>
  <c r="N3047" i="21"/>
  <c r="O3046" i="21"/>
  <c r="Q3046" i="21"/>
  <c r="M3046" i="21"/>
  <c r="K3046" i="21"/>
  <c r="D3050" i="21"/>
  <c r="F3049" i="21"/>
  <c r="E3049" i="21"/>
  <c r="Q3047" i="21"/>
  <c r="O3047" i="21"/>
  <c r="K3047" i="21"/>
  <c r="M3047" i="21"/>
  <c r="J3048" i="21"/>
  <c r="H3049" i="21"/>
  <c r="L3048" i="21"/>
  <c r="I3048" i="21"/>
  <c r="P3048" i="21"/>
  <c r="N3048" i="21"/>
  <c r="E3050" i="21"/>
  <c r="D3051" i="21"/>
  <c r="F3050" i="21"/>
  <c r="H3050" i="21"/>
  <c r="J3049" i="21"/>
  <c r="P3049" i="21"/>
  <c r="I3049" i="21"/>
  <c r="L3049" i="21"/>
  <c r="N3049" i="21"/>
  <c r="Q3048" i="21"/>
  <c r="O3048" i="21"/>
  <c r="M3048" i="21"/>
  <c r="K3048" i="21"/>
  <c r="D3052" i="21"/>
  <c r="E3051" i="21"/>
  <c r="F3051" i="21"/>
  <c r="H3051" i="21"/>
  <c r="P3050" i="21"/>
  <c r="I3050" i="21"/>
  <c r="L3050" i="21"/>
  <c r="J3050" i="21"/>
  <c r="N3050" i="21"/>
  <c r="Q3049" i="21"/>
  <c r="K3049" i="21"/>
  <c r="M3049" i="21"/>
  <c r="O3049" i="21"/>
  <c r="E3052" i="21"/>
  <c r="F3052" i="21"/>
  <c r="D3053" i="21"/>
  <c r="P3051" i="21"/>
  <c r="L3051" i="21"/>
  <c r="H3052" i="21"/>
  <c r="I3051" i="21"/>
  <c r="J3051" i="21"/>
  <c r="N3051" i="21"/>
  <c r="K3050" i="21"/>
  <c r="M3050" i="21"/>
  <c r="O3050" i="21"/>
  <c r="Q3050" i="21"/>
  <c r="F3053" i="21"/>
  <c r="D3054" i="21"/>
  <c r="E3053" i="21"/>
  <c r="N3052" i="21"/>
  <c r="P3052" i="21"/>
  <c r="L3052" i="21"/>
  <c r="I3052" i="21"/>
  <c r="J3052" i="21"/>
  <c r="H3053" i="21"/>
  <c r="K3051" i="21"/>
  <c r="M3051" i="21"/>
  <c r="Q3051" i="21"/>
  <c r="O3051" i="21"/>
  <c r="D3055" i="21"/>
  <c r="F3054" i="21"/>
  <c r="E3054" i="21"/>
  <c r="K3052" i="21"/>
  <c r="O3052" i="21"/>
  <c r="M3052" i="21"/>
  <c r="Q3052" i="21"/>
  <c r="L3053" i="21"/>
  <c r="P3053" i="21"/>
  <c r="J3053" i="21"/>
  <c r="I3053" i="21"/>
  <c r="N3053" i="21"/>
  <c r="H3054" i="21"/>
  <c r="D3056" i="21"/>
  <c r="F3055" i="21"/>
  <c r="E3055" i="21"/>
  <c r="K3053" i="21"/>
  <c r="O3053" i="21"/>
  <c r="M3053" i="21"/>
  <c r="Q3053" i="21"/>
  <c r="H3055" i="21"/>
  <c r="P3054" i="21"/>
  <c r="J3054" i="21"/>
  <c r="N3054" i="21"/>
  <c r="I3054" i="21"/>
  <c r="L3054" i="21"/>
  <c r="E3056" i="21"/>
  <c r="F3056" i="21"/>
  <c r="D3057" i="21"/>
  <c r="J3055" i="21"/>
  <c r="H3056" i="21"/>
  <c r="P3055" i="21"/>
  <c r="N3055" i="21"/>
  <c r="I3055" i="21"/>
  <c r="L3055" i="21"/>
  <c r="O3054" i="21"/>
  <c r="K3054" i="21"/>
  <c r="Q3054" i="21"/>
  <c r="M3054" i="21"/>
  <c r="F3057" i="21"/>
  <c r="E3057" i="21"/>
  <c r="D3058" i="21"/>
  <c r="N3056" i="21"/>
  <c r="P3056" i="21"/>
  <c r="L3056" i="21"/>
  <c r="J3056" i="21"/>
  <c r="H3057" i="21"/>
  <c r="I3056" i="21"/>
  <c r="O3055" i="21"/>
  <c r="M3055" i="21"/>
  <c r="K3055" i="21"/>
  <c r="Q3055" i="21"/>
  <c r="E3058" i="21"/>
  <c r="D3059" i="21"/>
  <c r="F3058" i="21"/>
  <c r="P3057" i="21"/>
  <c r="H3058" i="21"/>
  <c r="L3057" i="21"/>
  <c r="N3057" i="21"/>
  <c r="J3057" i="21"/>
  <c r="I3057" i="21"/>
  <c r="O3056" i="21"/>
  <c r="Q3056" i="21"/>
  <c r="K3056" i="21"/>
  <c r="M3056" i="21"/>
  <c r="F3059" i="21"/>
  <c r="E3059" i="21"/>
  <c r="D3060" i="21"/>
  <c r="I3058" i="21"/>
  <c r="J3058" i="21"/>
  <c r="L3058" i="21"/>
  <c r="P3058" i="21"/>
  <c r="H3059" i="21"/>
  <c r="N3058" i="21"/>
  <c r="Q3057" i="21"/>
  <c r="O3057" i="21"/>
  <c r="M3057" i="21"/>
  <c r="K3057" i="21"/>
  <c r="D3061" i="21"/>
  <c r="F3060" i="21"/>
  <c r="E3060" i="21"/>
  <c r="K3058" i="21"/>
  <c r="O3058" i="21"/>
  <c r="Q3058" i="21"/>
  <c r="M3058" i="21"/>
  <c r="N3059" i="21"/>
  <c r="H3060" i="21"/>
  <c r="P3059" i="21"/>
  <c r="I3059" i="21"/>
  <c r="L3059" i="21"/>
  <c r="J3059" i="21"/>
  <c r="F3061" i="21"/>
  <c r="E3061" i="21"/>
  <c r="D3062" i="21"/>
  <c r="N3060" i="21"/>
  <c r="L3060" i="21"/>
  <c r="H3061" i="21"/>
  <c r="P3060" i="21"/>
  <c r="I3060" i="21"/>
  <c r="J3060" i="21"/>
  <c r="M3059" i="21"/>
  <c r="K3059" i="21"/>
  <c r="Q3059" i="21"/>
  <c r="O3059" i="21"/>
  <c r="D3063" i="21"/>
  <c r="E3062" i="21"/>
  <c r="F3062" i="21"/>
  <c r="I3061" i="21"/>
  <c r="P3061" i="21"/>
  <c r="L3061" i="21"/>
  <c r="N3061" i="21"/>
  <c r="J3061" i="21"/>
  <c r="H3062" i="21"/>
  <c r="M3060" i="21"/>
  <c r="Q3060" i="21"/>
  <c r="K3060" i="21"/>
  <c r="O3060" i="21"/>
  <c r="E3063" i="21"/>
  <c r="D3064" i="21"/>
  <c r="F3063" i="21"/>
  <c r="K3061" i="21"/>
  <c r="O3061" i="21"/>
  <c r="Q3061" i="21"/>
  <c r="M3061" i="21"/>
  <c r="I3062" i="21"/>
  <c r="N3062" i="21"/>
  <c r="J3062" i="21"/>
  <c r="P3062" i="21"/>
  <c r="H3063" i="21"/>
  <c r="L3062" i="21"/>
  <c r="E3064" i="21"/>
  <c r="F3064" i="21"/>
  <c r="D3065" i="21"/>
  <c r="M3062" i="21"/>
  <c r="Q3062" i="21"/>
  <c r="O3062" i="21"/>
  <c r="K3062" i="21"/>
  <c r="P3063" i="21"/>
  <c r="J3063" i="21"/>
  <c r="L3063" i="21"/>
  <c r="I3063" i="21"/>
  <c r="N3063" i="21"/>
  <c r="H3064" i="21"/>
  <c r="F3065" i="21"/>
  <c r="E3065" i="21"/>
  <c r="D3066" i="21"/>
  <c r="Q3063" i="21"/>
  <c r="K3063" i="21"/>
  <c r="M3063" i="21"/>
  <c r="O3063" i="21"/>
  <c r="H3065" i="21"/>
  <c r="J3064" i="21"/>
  <c r="N3064" i="21"/>
  <c r="P3064" i="21"/>
  <c r="I3064" i="21"/>
  <c r="L3064" i="21"/>
  <c r="F3066" i="21"/>
  <c r="D3067" i="21"/>
  <c r="E3066" i="21"/>
  <c r="P3065" i="21"/>
  <c r="N3065" i="21"/>
  <c r="I3065" i="21"/>
  <c r="L3065" i="21"/>
  <c r="H3066" i="21"/>
  <c r="J3065" i="21"/>
  <c r="O3064" i="21"/>
  <c r="Q3064" i="21"/>
  <c r="M3064" i="21"/>
  <c r="K3064" i="21"/>
  <c r="E3067" i="21"/>
  <c r="D3068" i="21"/>
  <c r="F3067" i="21"/>
  <c r="Q3065" i="21"/>
  <c r="M3065" i="21"/>
  <c r="O3065" i="21"/>
  <c r="K3065" i="21"/>
  <c r="J3066" i="21"/>
  <c r="L3066" i="21"/>
  <c r="H3067" i="21"/>
  <c r="P3066" i="21"/>
  <c r="I3066" i="21"/>
  <c r="N3066" i="21"/>
  <c r="D3069" i="21"/>
  <c r="F3068" i="21"/>
  <c r="E3068" i="21"/>
  <c r="I3067" i="21"/>
  <c r="L3067" i="21"/>
  <c r="H3068" i="21"/>
  <c r="P3067" i="21"/>
  <c r="J3067" i="21"/>
  <c r="N3067" i="21"/>
  <c r="O3066" i="21"/>
  <c r="K3066" i="21"/>
  <c r="Q3066" i="21"/>
  <c r="M3066" i="21"/>
  <c r="D3070" i="21"/>
  <c r="F3069" i="21"/>
  <c r="E3069" i="21"/>
  <c r="K3067" i="21"/>
  <c r="Q3067" i="21"/>
  <c r="O3067" i="21"/>
  <c r="M3067" i="21"/>
  <c r="J3068" i="21"/>
  <c r="H3069" i="21"/>
  <c r="I3068" i="21"/>
  <c r="P3068" i="21"/>
  <c r="N3068" i="21"/>
  <c r="L3068" i="21"/>
  <c r="D3071" i="21"/>
  <c r="F3070" i="21"/>
  <c r="E3070" i="21"/>
  <c r="P3069" i="21"/>
  <c r="J3069" i="21"/>
  <c r="H3070" i="21"/>
  <c r="N3069" i="21"/>
  <c r="I3069" i="21"/>
  <c r="L3069" i="21"/>
  <c r="M3068" i="21"/>
  <c r="O3068" i="21"/>
  <c r="K3068" i="21"/>
  <c r="Q3068" i="21"/>
  <c r="E3071" i="21"/>
  <c r="F3071" i="21"/>
  <c r="D3072" i="21"/>
  <c r="N3070" i="21"/>
  <c r="I3070" i="21"/>
  <c r="H3071" i="21"/>
  <c r="J3070" i="21"/>
  <c r="P3070" i="21"/>
  <c r="L3070" i="21"/>
  <c r="K3069" i="21"/>
  <c r="M3069" i="21"/>
  <c r="O3069" i="21"/>
  <c r="Q3069" i="21"/>
  <c r="D3073" i="21"/>
  <c r="F3072" i="21"/>
  <c r="E3072" i="21"/>
  <c r="M3070" i="21"/>
  <c r="O3070" i="21"/>
  <c r="K3070" i="21"/>
  <c r="Q3070" i="21"/>
  <c r="I3071" i="21"/>
  <c r="H3072" i="21"/>
  <c r="N3071" i="21"/>
  <c r="L3071" i="21"/>
  <c r="P3071" i="21"/>
  <c r="J3071" i="21"/>
  <c r="F3073" i="21"/>
  <c r="D3074" i="21"/>
  <c r="E3073" i="21"/>
  <c r="Q3071" i="21"/>
  <c r="M3071" i="21"/>
  <c r="O3071" i="21"/>
  <c r="K3071" i="21"/>
  <c r="N3072" i="21"/>
  <c r="L3072" i="21"/>
  <c r="J3072" i="21"/>
  <c r="H3073" i="21"/>
  <c r="I3072" i="21"/>
  <c r="P3072" i="21"/>
  <c r="E3074" i="21"/>
  <c r="D3075" i="21"/>
  <c r="F3074" i="21"/>
  <c r="J3073" i="21"/>
  <c r="L3073" i="21"/>
  <c r="P3073" i="21"/>
  <c r="I3073" i="21"/>
  <c r="H3074" i="21"/>
  <c r="N3073" i="21"/>
  <c r="M3072" i="21"/>
  <c r="Q3072" i="21"/>
  <c r="K3072" i="21"/>
  <c r="O3072" i="21"/>
  <c r="F3075" i="21"/>
  <c r="D3076" i="21"/>
  <c r="E3075" i="21"/>
  <c r="Q3073" i="21"/>
  <c r="K3073" i="21"/>
  <c r="M3073" i="21"/>
  <c r="O3073" i="21"/>
  <c r="N3074" i="21"/>
  <c r="P3074" i="21"/>
  <c r="H3075" i="21"/>
  <c r="I3074" i="21"/>
  <c r="J3074" i="21"/>
  <c r="L3074" i="21"/>
  <c r="F3076" i="21"/>
  <c r="E3076" i="21"/>
  <c r="D3077" i="21"/>
  <c r="N3075" i="21"/>
  <c r="I3075" i="21"/>
  <c r="L3075" i="21"/>
  <c r="H3076" i="21"/>
  <c r="P3075" i="21"/>
  <c r="J3075" i="21"/>
  <c r="K3074" i="21"/>
  <c r="Q3074" i="21"/>
  <c r="O3074" i="21"/>
  <c r="M3074" i="21"/>
  <c r="D3078" i="21"/>
  <c r="E3077" i="21"/>
  <c r="F3077" i="21"/>
  <c r="O3075" i="21"/>
  <c r="Q3075" i="21"/>
  <c r="M3075" i="21"/>
  <c r="K3075" i="21"/>
  <c r="H3077" i="21"/>
  <c r="P3076" i="21"/>
  <c r="L3076" i="21"/>
  <c r="J3076" i="21"/>
  <c r="N3076" i="21"/>
  <c r="I3076" i="21"/>
  <c r="F3078" i="21"/>
  <c r="E3078" i="21"/>
  <c r="D3079" i="21"/>
  <c r="I3077" i="21"/>
  <c r="P3077" i="21"/>
  <c r="J3077" i="21"/>
  <c r="L3077" i="21"/>
  <c r="N3077" i="21"/>
  <c r="H3078" i="21"/>
  <c r="M3076" i="21"/>
  <c r="K3076" i="21"/>
  <c r="O3076" i="21"/>
  <c r="Q3076" i="21"/>
  <c r="D3080" i="21"/>
  <c r="F3079" i="21"/>
  <c r="E3079" i="21"/>
  <c r="Q3077" i="21"/>
  <c r="M3077" i="21"/>
  <c r="O3077" i="21"/>
  <c r="K3077" i="21"/>
  <c r="N3078" i="21"/>
  <c r="L3078" i="21"/>
  <c r="P3078" i="21"/>
  <c r="J3078" i="21"/>
  <c r="I3078" i="21"/>
  <c r="H3079" i="21"/>
  <c r="D3081" i="21"/>
  <c r="E3080" i="21"/>
  <c r="F3080" i="21"/>
  <c r="Q3078" i="21"/>
  <c r="O3078" i="21"/>
  <c r="K3078" i="21"/>
  <c r="M3078" i="21"/>
  <c r="P3079" i="21"/>
  <c r="J3079" i="21"/>
  <c r="N3079" i="21"/>
  <c r="I3079" i="21"/>
  <c r="H3080" i="21"/>
  <c r="L3079" i="21"/>
  <c r="E3081" i="21"/>
  <c r="D3082" i="21"/>
  <c r="F3081" i="21"/>
  <c r="M3079" i="21"/>
  <c r="O3079" i="21"/>
  <c r="Q3079" i="21"/>
  <c r="K3079" i="21"/>
  <c r="J3080" i="21"/>
  <c r="P3080" i="21"/>
  <c r="L3080" i="21"/>
  <c r="N3080" i="21"/>
  <c r="I3080" i="21"/>
  <c r="H3081" i="21"/>
  <c r="E3082" i="21"/>
  <c r="D3083" i="21"/>
  <c r="F3082" i="21"/>
  <c r="M3080" i="21"/>
  <c r="K3080" i="21"/>
  <c r="O3080" i="21"/>
  <c r="Q3080" i="21"/>
  <c r="J3081" i="21"/>
  <c r="H3082" i="21"/>
  <c r="P3081" i="21"/>
  <c r="I3081" i="21"/>
  <c r="N3081" i="21"/>
  <c r="L3081" i="21"/>
  <c r="F3083" i="21"/>
  <c r="D3084" i="21"/>
  <c r="E3083" i="21"/>
  <c r="I3082" i="21"/>
  <c r="L3082" i="21"/>
  <c r="N3082" i="21"/>
  <c r="P3082" i="21"/>
  <c r="H3083" i="21"/>
  <c r="J3082" i="21"/>
  <c r="O3081" i="21"/>
  <c r="Q3081" i="21"/>
  <c r="K3081" i="21"/>
  <c r="M3081" i="21"/>
  <c r="D3085" i="21"/>
  <c r="F3084" i="21"/>
  <c r="E3084" i="21"/>
  <c r="M3082" i="21"/>
  <c r="Q3082" i="21"/>
  <c r="K3082" i="21"/>
  <c r="O3082" i="21"/>
  <c r="P3083" i="21"/>
  <c r="J3083" i="21"/>
  <c r="H3084" i="21"/>
  <c r="N3083" i="21"/>
  <c r="I3083" i="21"/>
  <c r="L3083" i="21"/>
  <c r="D3086" i="21"/>
  <c r="F3085" i="21"/>
  <c r="E3085" i="21"/>
  <c r="P3084" i="21"/>
  <c r="N3084" i="21"/>
  <c r="I3084" i="21"/>
  <c r="L3084" i="21"/>
  <c r="H3085" i="21"/>
  <c r="J3084" i="21"/>
  <c r="Q3083" i="21"/>
  <c r="M3083" i="21"/>
  <c r="O3083" i="21"/>
  <c r="K3083" i="21"/>
  <c r="D3087" i="21"/>
  <c r="F3086" i="21"/>
  <c r="E3086" i="21"/>
  <c r="M3084" i="21"/>
  <c r="O3084" i="21"/>
  <c r="Q3084" i="21"/>
  <c r="K3084" i="21"/>
  <c r="J3085" i="21"/>
  <c r="I3085" i="21"/>
  <c r="P3085" i="21"/>
  <c r="N3085" i="21"/>
  <c r="L3085" i="21"/>
  <c r="H3086" i="21"/>
  <c r="E3087" i="21"/>
  <c r="F3087" i="21"/>
  <c r="D3088" i="21"/>
  <c r="M3085" i="21"/>
  <c r="K3085" i="21"/>
  <c r="Q3085" i="21"/>
  <c r="O3085" i="21"/>
  <c r="J3086" i="21"/>
  <c r="L3086" i="21"/>
  <c r="H3087" i="21"/>
  <c r="N3086" i="21"/>
  <c r="P3086" i="21"/>
  <c r="I3086" i="21"/>
  <c r="D3089" i="21"/>
  <c r="E3088" i="21"/>
  <c r="F3088" i="21"/>
  <c r="N3087" i="21"/>
  <c r="J3087" i="21"/>
  <c r="I3087" i="21"/>
  <c r="H3088" i="21"/>
  <c r="P3087" i="21"/>
  <c r="L3087" i="21"/>
  <c r="M3086" i="21"/>
  <c r="Q3086" i="21"/>
  <c r="O3086" i="21"/>
  <c r="K3086" i="21"/>
  <c r="D3090" i="21"/>
  <c r="F3089" i="21"/>
  <c r="E3089" i="21"/>
  <c r="K3087" i="21"/>
  <c r="Q3087" i="21"/>
  <c r="O3087" i="21"/>
  <c r="M3087" i="21"/>
  <c r="N3088" i="21"/>
  <c r="H3089" i="21"/>
  <c r="P3088" i="21"/>
  <c r="J3088" i="21"/>
  <c r="L3088" i="21"/>
  <c r="I3088" i="21"/>
  <c r="D3091" i="21"/>
  <c r="E3090" i="21"/>
  <c r="F3090" i="21"/>
  <c r="I3089" i="21"/>
  <c r="L3089" i="21"/>
  <c r="J3089" i="21"/>
  <c r="P3089" i="21"/>
  <c r="H3090" i="21"/>
  <c r="N3089" i="21"/>
  <c r="Q3088" i="21"/>
  <c r="K3088" i="21"/>
  <c r="O3088" i="21"/>
  <c r="M3088" i="21"/>
  <c r="D3092" i="21"/>
  <c r="F3091" i="21"/>
  <c r="E3091" i="21"/>
  <c r="Q3089" i="21"/>
  <c r="O3089" i="21"/>
  <c r="M3089" i="21"/>
  <c r="K3089" i="21"/>
  <c r="I3090" i="21"/>
  <c r="L3090" i="21"/>
  <c r="J3090" i="21"/>
  <c r="H3091" i="21"/>
  <c r="P3090" i="21"/>
  <c r="N3090" i="21"/>
  <c r="D3093" i="21"/>
  <c r="F3092" i="21"/>
  <c r="E3092" i="21"/>
  <c r="Q3090" i="21"/>
  <c r="O3090" i="21"/>
  <c r="M3090" i="21"/>
  <c r="K3090" i="21"/>
  <c r="N3091" i="21"/>
  <c r="H3092" i="21"/>
  <c r="J3091" i="21"/>
  <c r="I3091" i="21"/>
  <c r="P3091" i="21"/>
  <c r="L3091" i="21"/>
  <c r="F3093" i="21"/>
  <c r="D3094" i="21"/>
  <c r="E3093" i="21"/>
  <c r="N3092" i="21"/>
  <c r="I3092" i="21"/>
  <c r="J3092" i="21"/>
  <c r="L3092" i="21"/>
  <c r="P3092" i="21"/>
  <c r="H3093" i="21"/>
  <c r="M3091" i="21"/>
  <c r="K3091" i="21"/>
  <c r="Q3091" i="21"/>
  <c r="O3091" i="21"/>
  <c r="F3094" i="21"/>
  <c r="D3095" i="21"/>
  <c r="E3094" i="21"/>
  <c r="K3092" i="21"/>
  <c r="O3092" i="21"/>
  <c r="M3092" i="21"/>
  <c r="Q3092" i="21"/>
  <c r="N3093" i="21"/>
  <c r="H3094" i="21"/>
  <c r="J3093" i="21"/>
  <c r="P3093" i="21"/>
  <c r="I3093" i="21"/>
  <c r="L3093" i="21"/>
  <c r="F3095" i="21"/>
  <c r="E3095" i="21"/>
  <c r="D3096" i="21"/>
  <c r="L3094" i="21"/>
  <c r="N3094" i="21"/>
  <c r="J3094" i="21"/>
  <c r="H3095" i="21"/>
  <c r="P3094" i="21"/>
  <c r="I3094" i="21"/>
  <c r="K3093" i="21"/>
  <c r="Q3093" i="21"/>
  <c r="O3093" i="21"/>
  <c r="M3093" i="21"/>
  <c r="D3097" i="21"/>
  <c r="E3096" i="21"/>
  <c r="F3096" i="21"/>
  <c r="H3096" i="21"/>
  <c r="L3095" i="21"/>
  <c r="N3095" i="21"/>
  <c r="P3095" i="21"/>
  <c r="J3095" i="21"/>
  <c r="I3095" i="21"/>
  <c r="M3094" i="21"/>
  <c r="K3094" i="21"/>
  <c r="O3094" i="21"/>
  <c r="Q3094" i="21"/>
  <c r="F3097" i="21"/>
  <c r="D3098" i="21"/>
  <c r="E3097" i="21"/>
  <c r="P3096" i="21"/>
  <c r="L3096" i="21"/>
  <c r="J3096" i="21"/>
  <c r="N3096" i="21"/>
  <c r="H3097" i="21"/>
  <c r="I3096" i="21"/>
  <c r="O3095" i="21"/>
  <c r="K3095" i="21"/>
  <c r="M3095" i="21"/>
  <c r="Q3095" i="21"/>
  <c r="F3098" i="21"/>
  <c r="D3099" i="21"/>
  <c r="E3098" i="21"/>
  <c r="L3097" i="21"/>
  <c r="P3097" i="21"/>
  <c r="J3097" i="21"/>
  <c r="I3097" i="21"/>
  <c r="H3098" i="21"/>
  <c r="N3097" i="21"/>
  <c r="O3096" i="21"/>
  <c r="K3096" i="21"/>
  <c r="Q3096" i="21"/>
  <c r="M3096" i="21"/>
  <c r="E3099" i="21"/>
  <c r="F3099" i="21"/>
  <c r="D3100" i="21"/>
  <c r="K3097" i="21"/>
  <c r="Q3097" i="21"/>
  <c r="O3097" i="21"/>
  <c r="M3097" i="21"/>
  <c r="N3098" i="21"/>
  <c r="L3098" i="21"/>
  <c r="H3099" i="21"/>
  <c r="P3098" i="21"/>
  <c r="I3098" i="21"/>
  <c r="J3098" i="21"/>
  <c r="D3101" i="21"/>
  <c r="F3100" i="21"/>
  <c r="E3100" i="21"/>
  <c r="J3099" i="21"/>
  <c r="I3099" i="21"/>
  <c r="P3099" i="21"/>
  <c r="H3100" i="21"/>
  <c r="L3099" i="21"/>
  <c r="N3099" i="21"/>
  <c r="K3098" i="21"/>
  <c r="Q3098" i="21"/>
  <c r="O3098" i="21"/>
  <c r="M3098" i="21"/>
  <c r="D3102" i="21"/>
  <c r="F3101" i="21"/>
  <c r="E3101" i="21"/>
  <c r="O3099" i="21"/>
  <c r="K3099" i="21"/>
  <c r="Q3099" i="21"/>
  <c r="M3099" i="21"/>
  <c r="J3100" i="21"/>
  <c r="H3101" i="21"/>
  <c r="I3100" i="21"/>
  <c r="N3100" i="21"/>
  <c r="L3100" i="21"/>
  <c r="P3100" i="21"/>
  <c r="D3103" i="21"/>
  <c r="E3102" i="21"/>
  <c r="F3102" i="21"/>
  <c r="J3101" i="21"/>
  <c r="L3101" i="21"/>
  <c r="P3101" i="21"/>
  <c r="N3101" i="21"/>
  <c r="I3101" i="21"/>
  <c r="H3102" i="21"/>
  <c r="M3100" i="21"/>
  <c r="O3100" i="21"/>
  <c r="K3100" i="21"/>
  <c r="Q3100" i="21"/>
  <c r="F3103" i="21"/>
  <c r="E3103" i="21"/>
  <c r="D3104" i="21"/>
  <c r="O3101" i="21"/>
  <c r="M3101" i="21"/>
  <c r="Q3101" i="21"/>
  <c r="K3101" i="21"/>
  <c r="N3102" i="21"/>
  <c r="I3102" i="21"/>
  <c r="J3102" i="21"/>
  <c r="P3102" i="21"/>
  <c r="L3102" i="21"/>
  <c r="H3103" i="21"/>
  <c r="D3105" i="21"/>
  <c r="E3104" i="21"/>
  <c r="F3104" i="21"/>
  <c r="M3102" i="21"/>
  <c r="O3102" i="21"/>
  <c r="K3102" i="21"/>
  <c r="Q3102" i="21"/>
  <c r="H3104" i="21"/>
  <c r="I3103" i="21"/>
  <c r="L3103" i="21"/>
  <c r="P3103" i="21"/>
  <c r="J3103" i="21"/>
  <c r="N3103" i="21"/>
  <c r="F3105" i="21"/>
  <c r="E3105" i="21"/>
  <c r="D3106" i="21"/>
  <c r="P3104" i="21"/>
  <c r="N3104" i="21"/>
  <c r="J3104" i="21"/>
  <c r="H3105" i="21"/>
  <c r="I3104" i="21"/>
  <c r="L3104" i="21"/>
  <c r="Q3103" i="21"/>
  <c r="M3103" i="21"/>
  <c r="K3103" i="21"/>
  <c r="O3103" i="21"/>
  <c r="D3107" i="21"/>
  <c r="F3106" i="21"/>
  <c r="E3106" i="21"/>
  <c r="P3105" i="21"/>
  <c r="L3105" i="21"/>
  <c r="H3106" i="21"/>
  <c r="I3105" i="21"/>
  <c r="J3105" i="21"/>
  <c r="N3105" i="21"/>
  <c r="O3104" i="21"/>
  <c r="M3104" i="21"/>
  <c r="K3104" i="21"/>
  <c r="Q3104" i="21"/>
  <c r="D3108" i="21"/>
  <c r="E3107" i="21"/>
  <c r="F3107" i="21"/>
  <c r="H3107" i="21"/>
  <c r="J3106" i="21"/>
  <c r="N3106" i="21"/>
  <c r="L3106" i="21"/>
  <c r="I3106" i="21"/>
  <c r="P3106" i="21"/>
  <c r="Q3105" i="21"/>
  <c r="O3105" i="21"/>
  <c r="M3105" i="21"/>
  <c r="K3105" i="21"/>
  <c r="D3109" i="21"/>
  <c r="F3108" i="21"/>
  <c r="E3108" i="21"/>
  <c r="J3107" i="21"/>
  <c r="P3107" i="21"/>
  <c r="I3107" i="21"/>
  <c r="L3107" i="21"/>
  <c r="N3107" i="21"/>
  <c r="H3108" i="21"/>
  <c r="K3106" i="21"/>
  <c r="Q3106" i="21"/>
  <c r="O3106" i="21"/>
  <c r="M3106" i="21"/>
  <c r="D3110" i="21"/>
  <c r="F3109" i="21"/>
  <c r="E3109" i="21"/>
  <c r="O3107" i="21"/>
  <c r="Q3107" i="21"/>
  <c r="M3107" i="21"/>
  <c r="K3107" i="21"/>
  <c r="P3108" i="21"/>
  <c r="I3108" i="21"/>
  <c r="L3108" i="21"/>
  <c r="J3108" i="21"/>
  <c r="N3108" i="21"/>
  <c r="H3109" i="21"/>
  <c r="D3111" i="21"/>
  <c r="E3110" i="21"/>
  <c r="F3110" i="21"/>
  <c r="K3108" i="21"/>
  <c r="O3108" i="21"/>
  <c r="M3108" i="21"/>
  <c r="Q3108" i="21"/>
  <c r="J3109" i="21"/>
  <c r="N3109" i="21"/>
  <c r="H3110" i="21"/>
  <c r="I3109" i="21"/>
  <c r="L3109" i="21"/>
  <c r="P3109" i="21"/>
  <c r="F3111" i="21"/>
  <c r="E3111" i="21"/>
  <c r="D3112" i="21"/>
  <c r="H3111" i="21"/>
  <c r="L3110" i="21"/>
  <c r="P3110" i="21"/>
  <c r="N3110" i="21"/>
  <c r="I3110" i="21"/>
  <c r="J3110" i="21"/>
  <c r="M3109" i="21"/>
  <c r="O3109" i="21"/>
  <c r="K3109" i="21"/>
  <c r="Q3109" i="21"/>
  <c r="D3113" i="21"/>
  <c r="F3112" i="21"/>
  <c r="E3112" i="21"/>
  <c r="P3111" i="21"/>
  <c r="J3111" i="21"/>
  <c r="I3111" i="21"/>
  <c r="N3111" i="21"/>
  <c r="L3111" i="21"/>
  <c r="H3112" i="21"/>
  <c r="Q3110" i="21"/>
  <c r="M3110" i="21"/>
  <c r="O3110" i="21"/>
  <c r="K3110" i="21"/>
  <c r="E3113" i="21"/>
  <c r="D3114" i="21"/>
  <c r="F3113" i="21"/>
  <c r="Q3111" i="21"/>
  <c r="O3111" i="21"/>
  <c r="K3111" i="21"/>
  <c r="M3111" i="21"/>
  <c r="I3112" i="21"/>
  <c r="L3112" i="21"/>
  <c r="N3112" i="21"/>
  <c r="P3112" i="21"/>
  <c r="H3113" i="21"/>
  <c r="J3112" i="21"/>
  <c r="F3114" i="21"/>
  <c r="E3114" i="21"/>
  <c r="D3115" i="21"/>
  <c r="Q3112" i="21"/>
  <c r="M3112" i="21"/>
  <c r="O3112" i="21"/>
  <c r="K3112" i="21"/>
  <c r="J3113" i="21"/>
  <c r="H3114" i="21"/>
  <c r="L3113" i="21"/>
  <c r="P3113" i="21"/>
  <c r="I3113" i="21"/>
  <c r="N3113" i="21"/>
  <c r="D3116" i="21"/>
  <c r="F3115" i="21"/>
  <c r="E3115" i="21"/>
  <c r="P3114" i="21"/>
  <c r="N3114" i="21"/>
  <c r="J3114" i="21"/>
  <c r="I3114" i="21"/>
  <c r="H3115" i="21"/>
  <c r="L3114" i="21"/>
  <c r="O3113" i="21"/>
  <c r="K3113" i="21"/>
  <c r="M3113" i="21"/>
  <c r="Q3113" i="21"/>
  <c r="E3116" i="21"/>
  <c r="F3116" i="21"/>
  <c r="D3117" i="21"/>
  <c r="Q3114" i="21"/>
  <c r="O3114" i="21"/>
  <c r="K3114" i="21"/>
  <c r="M3114" i="21"/>
  <c r="I3115" i="21"/>
  <c r="P3115" i="21"/>
  <c r="L3115" i="21"/>
  <c r="N3115" i="21"/>
  <c r="J3115" i="21"/>
  <c r="H3116" i="21"/>
  <c r="E3117" i="21"/>
  <c r="D3118" i="21"/>
  <c r="F3117" i="21"/>
  <c r="Q3115" i="21"/>
  <c r="K3115" i="21"/>
  <c r="M3115" i="21"/>
  <c r="O3115" i="21"/>
  <c r="P3116" i="21"/>
  <c r="J3116" i="21"/>
  <c r="I3116" i="21"/>
  <c r="L3116" i="21"/>
  <c r="H3117" i="21"/>
  <c r="N3116" i="21"/>
  <c r="F3118" i="21"/>
  <c r="D3119" i="21"/>
  <c r="E3118" i="21"/>
  <c r="M3116" i="21"/>
  <c r="O3116" i="21"/>
  <c r="Q3116" i="21"/>
  <c r="K3116" i="21"/>
  <c r="P3117" i="21"/>
  <c r="J3117" i="21"/>
  <c r="I3117" i="21"/>
  <c r="N3117" i="21"/>
  <c r="L3117" i="21"/>
  <c r="H3118" i="21"/>
  <c r="D3120" i="21"/>
  <c r="F3119" i="21"/>
  <c r="E3119" i="21"/>
  <c r="K3117" i="21"/>
  <c r="O3117" i="21"/>
  <c r="Q3117" i="21"/>
  <c r="M3117" i="21"/>
  <c r="H3119" i="21"/>
  <c r="N3118" i="21"/>
  <c r="J3118" i="21"/>
  <c r="P3118" i="21"/>
  <c r="I3118" i="21"/>
  <c r="L3118" i="21"/>
  <c r="E3120" i="21"/>
  <c r="F3120" i="21"/>
  <c r="D3121" i="21"/>
  <c r="N3119" i="21"/>
  <c r="H3120" i="21"/>
  <c r="I3119" i="21"/>
  <c r="J3119" i="21"/>
  <c r="P3119" i="21"/>
  <c r="L3119" i="21"/>
  <c r="M3118" i="21"/>
  <c r="Q3118" i="21"/>
  <c r="O3118" i="21"/>
  <c r="K3118" i="21"/>
  <c r="E3121" i="21"/>
  <c r="D3122" i="21"/>
  <c r="F3121" i="21"/>
  <c r="L3120" i="21"/>
  <c r="H3121" i="21"/>
  <c r="N3120" i="21"/>
  <c r="J3120" i="21"/>
  <c r="P3120" i="21"/>
  <c r="I3120" i="21"/>
  <c r="K3119" i="21"/>
  <c r="M3119" i="21"/>
  <c r="Q3119" i="21"/>
  <c r="O3119" i="21"/>
  <c r="D3123" i="21"/>
  <c r="F3122" i="21"/>
  <c r="E3122" i="21"/>
  <c r="I3121" i="21"/>
  <c r="H3122" i="21"/>
  <c r="N3121" i="21"/>
  <c r="P3121" i="21"/>
  <c r="J3121" i="21"/>
  <c r="L3121" i="21"/>
  <c r="O3120" i="21"/>
  <c r="Q3120" i="21"/>
  <c r="M3120" i="21"/>
  <c r="K3120" i="21"/>
  <c r="E3123" i="21"/>
  <c r="D3124" i="21"/>
  <c r="F3123" i="21"/>
  <c r="O3121" i="21"/>
  <c r="Q3121" i="21"/>
  <c r="K3121" i="21"/>
  <c r="M3121" i="21"/>
  <c r="L3122" i="21"/>
  <c r="J3122" i="21"/>
  <c r="H3123" i="21"/>
  <c r="N3122" i="21"/>
  <c r="P3122" i="21"/>
  <c r="I3122" i="21"/>
  <c r="E3124" i="21"/>
  <c r="F3124" i="21"/>
  <c r="D3125" i="21"/>
  <c r="I3123" i="21"/>
  <c r="P3123" i="21"/>
  <c r="N3123" i="21"/>
  <c r="J3123" i="21"/>
  <c r="H3124" i="21"/>
  <c r="L3123" i="21"/>
  <c r="Q3122" i="21"/>
  <c r="K3122" i="21"/>
  <c r="M3122" i="21"/>
  <c r="O3122" i="21"/>
  <c r="F3125" i="21"/>
  <c r="D3126" i="21"/>
  <c r="E3125" i="21"/>
  <c r="M3123" i="21"/>
  <c r="K3123" i="21"/>
  <c r="Q3123" i="21"/>
  <c r="O3123" i="21"/>
  <c r="N3124" i="21"/>
  <c r="I3124" i="21"/>
  <c r="L3124" i="21"/>
  <c r="P3124" i="21"/>
  <c r="H3125" i="21"/>
  <c r="J3124" i="21"/>
  <c r="F3126" i="21"/>
  <c r="D3127" i="21"/>
  <c r="E3126" i="21"/>
  <c r="K3124" i="21"/>
  <c r="O3124" i="21"/>
  <c r="M3124" i="21"/>
  <c r="Q3124" i="21"/>
  <c r="N3125" i="21"/>
  <c r="P3125" i="21"/>
  <c r="J3125" i="21"/>
  <c r="L3125" i="21"/>
  <c r="I3125" i="21"/>
  <c r="H3126" i="21"/>
  <c r="E3127" i="21"/>
  <c r="D3128" i="21"/>
  <c r="F3127" i="21"/>
  <c r="K3125" i="21"/>
  <c r="Q3125" i="21"/>
  <c r="O3125" i="21"/>
  <c r="M3125" i="21"/>
  <c r="P3126" i="21"/>
  <c r="N3126" i="21"/>
  <c r="J3126" i="21"/>
  <c r="H3127" i="21"/>
  <c r="I3126" i="21"/>
  <c r="L3126" i="21"/>
  <c r="F3128" i="21"/>
  <c r="E3128" i="21"/>
  <c r="D3129" i="21"/>
  <c r="I3127" i="21"/>
  <c r="N3127" i="21"/>
  <c r="H3128" i="21"/>
  <c r="P3127" i="21"/>
  <c r="L3127" i="21"/>
  <c r="J3127" i="21"/>
  <c r="K3126" i="21"/>
  <c r="Q3126" i="21"/>
  <c r="M3126" i="21"/>
  <c r="O3126" i="21"/>
  <c r="E3129" i="21"/>
  <c r="F3129" i="21"/>
  <c r="D3130" i="21"/>
  <c r="K3127" i="21"/>
  <c r="O3127" i="21"/>
  <c r="Q3127" i="21"/>
  <c r="M3127" i="21"/>
  <c r="H3129" i="21"/>
  <c r="I3128" i="21"/>
  <c r="N3128" i="21"/>
  <c r="P3128" i="21"/>
  <c r="L3128" i="21"/>
  <c r="J3128" i="21"/>
  <c r="D3131" i="21"/>
  <c r="E3130" i="21"/>
  <c r="F3130" i="21"/>
  <c r="L3129" i="21"/>
  <c r="H3130" i="21"/>
  <c r="P3129" i="21"/>
  <c r="I3129" i="21"/>
  <c r="J3129" i="21"/>
  <c r="N3129" i="21"/>
  <c r="O3128" i="21"/>
  <c r="K3128" i="21"/>
  <c r="Q3128" i="21"/>
  <c r="M3128" i="21"/>
  <c r="F3131" i="21"/>
  <c r="D3132" i="21"/>
  <c r="E3131" i="21"/>
  <c r="L3130" i="21"/>
  <c r="J3130" i="21"/>
  <c r="H3131" i="21"/>
  <c r="N3130" i="21"/>
  <c r="I3130" i="21"/>
  <c r="P3130" i="21"/>
  <c r="K3129" i="21"/>
  <c r="Q3129" i="21"/>
  <c r="O3129" i="21"/>
  <c r="M3129" i="21"/>
  <c r="E3132" i="21"/>
  <c r="D3133" i="21"/>
  <c r="F3132" i="21"/>
  <c r="J3131" i="21"/>
  <c r="P3131" i="21"/>
  <c r="H3132" i="21"/>
  <c r="L3131" i="21"/>
  <c r="N3131" i="21"/>
  <c r="I3131" i="21"/>
  <c r="Q3130" i="21"/>
  <c r="O3130" i="21"/>
  <c r="K3130" i="21"/>
  <c r="M3130" i="21"/>
  <c r="D3134" i="21"/>
  <c r="F3133" i="21"/>
  <c r="E3133" i="21"/>
  <c r="P3132" i="21"/>
  <c r="N3132" i="21"/>
  <c r="H3133" i="21"/>
  <c r="L3132" i="21"/>
  <c r="J3132" i="21"/>
  <c r="I3132" i="21"/>
  <c r="O3131" i="21"/>
  <c r="M3131" i="21"/>
  <c r="K3131" i="21"/>
  <c r="Q3131" i="21"/>
  <c r="D3135" i="21"/>
  <c r="E3134" i="21"/>
  <c r="F3134" i="21"/>
  <c r="N3133" i="21"/>
  <c r="L3133" i="21"/>
  <c r="H3134" i="21"/>
  <c r="I3133" i="21"/>
  <c r="P3133" i="21"/>
  <c r="J3133" i="21"/>
  <c r="Q3132" i="21"/>
  <c r="M3132" i="21"/>
  <c r="K3132" i="21"/>
  <c r="O3132" i="21"/>
  <c r="F3135" i="21"/>
  <c r="E3135" i="21"/>
  <c r="D3136" i="21"/>
  <c r="H3135" i="21"/>
  <c r="I3134" i="21"/>
  <c r="P3134" i="21"/>
  <c r="L3134" i="21"/>
  <c r="J3134" i="21"/>
  <c r="N3134" i="21"/>
  <c r="O3133" i="21"/>
  <c r="M3133" i="21"/>
  <c r="Q3133" i="21"/>
  <c r="K3133" i="21"/>
  <c r="D3137" i="21"/>
  <c r="F3136" i="21"/>
  <c r="E3136" i="21"/>
  <c r="H3136" i="21"/>
  <c r="L3135" i="21"/>
  <c r="J3135" i="21"/>
  <c r="N3135" i="21"/>
  <c r="I3135" i="21"/>
  <c r="P3135" i="21"/>
  <c r="K3134" i="21"/>
  <c r="O3134" i="21"/>
  <c r="Q3134" i="21"/>
  <c r="M3134" i="21"/>
  <c r="E3137" i="21"/>
  <c r="D3138" i="21"/>
  <c r="F3137" i="21"/>
  <c r="J3136" i="21"/>
  <c r="P3136" i="21"/>
  <c r="H3137" i="21"/>
  <c r="I3136" i="21"/>
  <c r="L3136" i="21"/>
  <c r="N3136" i="21"/>
  <c r="Q3135" i="21"/>
  <c r="O3135" i="21"/>
  <c r="M3135" i="21"/>
  <c r="K3135" i="21"/>
  <c r="E3138" i="21"/>
  <c r="D3139" i="21"/>
  <c r="F3138" i="21"/>
  <c r="N3137" i="21"/>
  <c r="L3137" i="21"/>
  <c r="I3137" i="21"/>
  <c r="J3137" i="21"/>
  <c r="P3137" i="21"/>
  <c r="H3138" i="21"/>
  <c r="M3136" i="21"/>
  <c r="O3136" i="21"/>
  <c r="K3136" i="21"/>
  <c r="Q3136" i="21"/>
  <c r="E3139" i="21"/>
  <c r="D3140" i="21"/>
  <c r="F3139" i="21"/>
  <c r="O3137" i="21"/>
  <c r="K3137" i="21"/>
  <c r="Q3137" i="21"/>
  <c r="M3137" i="21"/>
  <c r="P3138" i="21"/>
  <c r="I3138" i="21"/>
  <c r="L3138" i="21"/>
  <c r="H3139" i="21"/>
  <c r="J3138" i="21"/>
  <c r="N3138" i="21"/>
  <c r="D3141" i="21"/>
  <c r="E3140" i="21"/>
  <c r="F3140" i="21"/>
  <c r="K3138" i="21"/>
  <c r="M3138" i="21"/>
  <c r="O3138" i="21"/>
  <c r="Q3138" i="21"/>
  <c r="J3139" i="21"/>
  <c r="P3139" i="21"/>
  <c r="N3139" i="21"/>
  <c r="H3140" i="21"/>
  <c r="I3139" i="21"/>
  <c r="L3139" i="21"/>
  <c r="E3141" i="21"/>
  <c r="D3142" i="21"/>
  <c r="F3141" i="21"/>
  <c r="J3140" i="21"/>
  <c r="I3140" i="21"/>
  <c r="L3140" i="21"/>
  <c r="P3140" i="21"/>
  <c r="N3140" i="21"/>
  <c r="H3141" i="21"/>
  <c r="K3139" i="21"/>
  <c r="M3139" i="21"/>
  <c r="Q3139" i="21"/>
  <c r="O3139" i="21"/>
  <c r="F3142" i="21"/>
  <c r="E3142" i="21"/>
  <c r="D3143" i="21"/>
  <c r="Q3140" i="21"/>
  <c r="O3140" i="21"/>
  <c r="K3140" i="21"/>
  <c r="M3140" i="21"/>
  <c r="H3142" i="21"/>
  <c r="L3141" i="21"/>
  <c r="J3141" i="21"/>
  <c r="N3141" i="21"/>
  <c r="P3141" i="21"/>
  <c r="I3141" i="21"/>
  <c r="D3144" i="21"/>
  <c r="F3143" i="21"/>
  <c r="E3143" i="21"/>
  <c r="N3142" i="21"/>
  <c r="I3142" i="21"/>
  <c r="L3142" i="21"/>
  <c r="P3142" i="21"/>
  <c r="H3143" i="21"/>
  <c r="J3142" i="21"/>
  <c r="M3141" i="21"/>
  <c r="Q3141" i="21"/>
  <c r="O3141" i="21"/>
  <c r="K3141" i="21"/>
  <c r="E3144" i="21"/>
  <c r="D3145" i="21"/>
  <c r="F3144" i="21"/>
  <c r="M3142" i="21"/>
  <c r="K3142" i="21"/>
  <c r="Q3142" i="21"/>
  <c r="O3142" i="21"/>
  <c r="P3143" i="21"/>
  <c r="I3143" i="21"/>
  <c r="N3143" i="21"/>
  <c r="L3143" i="21"/>
  <c r="H3144" i="21"/>
  <c r="J3143" i="21"/>
  <c r="F3145" i="21"/>
  <c r="E3145" i="21"/>
  <c r="D3146" i="21"/>
  <c r="Q3143" i="21"/>
  <c r="K3143" i="21"/>
  <c r="O3143" i="21"/>
  <c r="M3143" i="21"/>
  <c r="P3144" i="21"/>
  <c r="J3144" i="21"/>
  <c r="N3144" i="21"/>
  <c r="L3144" i="21"/>
  <c r="H3145" i="21"/>
  <c r="I3144" i="21"/>
  <c r="D3147" i="21"/>
  <c r="E3146" i="21"/>
  <c r="F3146" i="21"/>
  <c r="J3145" i="21"/>
  <c r="H3146" i="21"/>
  <c r="P3145" i="21"/>
  <c r="N3145" i="21"/>
  <c r="I3145" i="21"/>
  <c r="L3145" i="21"/>
  <c r="Q3144" i="21"/>
  <c r="O3144" i="21"/>
  <c r="M3144" i="21"/>
  <c r="K3144" i="21"/>
  <c r="D3148" i="21"/>
  <c r="E3147" i="21"/>
  <c r="F3147" i="21"/>
  <c r="P3146" i="21"/>
  <c r="J3146" i="21"/>
  <c r="I3146" i="21"/>
  <c r="L3146" i="21"/>
  <c r="N3146" i="21"/>
  <c r="H3147" i="21"/>
  <c r="M3145" i="21"/>
  <c r="O3145" i="21"/>
  <c r="Q3145" i="21"/>
  <c r="K3145" i="21"/>
  <c r="E3148" i="21"/>
  <c r="F3148" i="21"/>
  <c r="D3149" i="21"/>
  <c r="O3146" i="21"/>
  <c r="K3146" i="21"/>
  <c r="Q3146" i="21"/>
  <c r="M3146" i="21"/>
  <c r="P3147" i="21"/>
  <c r="J3147" i="21"/>
  <c r="I3147" i="21"/>
  <c r="N3147" i="21"/>
  <c r="H3148" i="21"/>
  <c r="L3147" i="21"/>
  <c r="F3149" i="21"/>
  <c r="E3149" i="21"/>
  <c r="D3150" i="21"/>
  <c r="Q3147" i="21"/>
  <c r="O3147" i="21"/>
  <c r="M3147" i="21"/>
  <c r="K3147" i="21"/>
  <c r="P3148" i="21"/>
  <c r="H3149" i="21"/>
  <c r="L3148" i="21"/>
  <c r="J3148" i="21"/>
  <c r="I3148" i="21"/>
  <c r="N3148" i="21"/>
  <c r="D3151" i="21"/>
  <c r="F3150" i="21"/>
  <c r="E3150" i="21"/>
  <c r="P3149" i="21"/>
  <c r="I3149" i="21"/>
  <c r="L3149" i="21"/>
  <c r="N3149" i="21"/>
  <c r="H3150" i="21"/>
  <c r="J3149" i="21"/>
  <c r="O3148" i="21"/>
  <c r="M3148" i="21"/>
  <c r="K3148" i="21"/>
  <c r="Q3148" i="21"/>
  <c r="E3151" i="21"/>
  <c r="D3152" i="21"/>
  <c r="F3151" i="21"/>
  <c r="M3149" i="21"/>
  <c r="K3149" i="21"/>
  <c r="Q3149" i="21"/>
  <c r="O3149" i="21"/>
  <c r="I3150" i="21"/>
  <c r="N3150" i="21"/>
  <c r="J3150" i="21"/>
  <c r="P3150" i="21"/>
  <c r="H3151" i="21"/>
  <c r="L3150" i="21"/>
  <c r="D3153" i="21"/>
  <c r="F3152" i="21"/>
  <c r="E3152" i="21"/>
  <c r="M3150" i="21"/>
  <c r="Q3150" i="21"/>
  <c r="O3150" i="21"/>
  <c r="K3150" i="21"/>
  <c r="P3151" i="21"/>
  <c r="N3151" i="21"/>
  <c r="H3152" i="21"/>
  <c r="L3151" i="21"/>
  <c r="I3151" i="21"/>
  <c r="J3151" i="21"/>
  <c r="E3153" i="21"/>
  <c r="D3154" i="21"/>
  <c r="F3153" i="21"/>
  <c r="I3152" i="21"/>
  <c r="J3152" i="21"/>
  <c r="N3152" i="21"/>
  <c r="L3152" i="21"/>
  <c r="H3153" i="21"/>
  <c r="P3152" i="21"/>
  <c r="K3151" i="21"/>
  <c r="Q3151" i="21"/>
  <c r="M3151" i="21"/>
  <c r="O3151" i="21"/>
  <c r="E3154" i="21"/>
  <c r="F3154" i="21"/>
  <c r="D3155" i="21"/>
  <c r="O3152" i="21"/>
  <c r="K3152" i="21"/>
  <c r="Q3152" i="21"/>
  <c r="M3152" i="21"/>
  <c r="I3153" i="21"/>
  <c r="N3153" i="21"/>
  <c r="J3153" i="21"/>
  <c r="H3154" i="21"/>
  <c r="P3153" i="21"/>
  <c r="L3153" i="21"/>
  <c r="F3155" i="21"/>
  <c r="D3156" i="21"/>
  <c r="E3155" i="21"/>
  <c r="K3153" i="21"/>
  <c r="M3153" i="21"/>
  <c r="O3153" i="21"/>
  <c r="Q3153" i="21"/>
  <c r="P3154" i="21"/>
  <c r="L3154" i="21"/>
  <c r="I3154" i="21"/>
  <c r="H3155" i="21"/>
  <c r="J3154" i="21"/>
  <c r="N3154" i="21"/>
  <c r="E3156" i="21"/>
  <c r="D3157" i="21"/>
  <c r="F3156" i="21"/>
  <c r="O3154" i="21"/>
  <c r="K3154" i="21"/>
  <c r="Q3154" i="21"/>
  <c r="M3154" i="21"/>
  <c r="I3155" i="21"/>
  <c r="H3156" i="21"/>
  <c r="P3155" i="21"/>
  <c r="N3155" i="21"/>
  <c r="L3155" i="21"/>
  <c r="J3155" i="21"/>
  <c r="E3157" i="21"/>
  <c r="F3157" i="21"/>
  <c r="D3158" i="21"/>
  <c r="O3155" i="21"/>
  <c r="M3155" i="21"/>
  <c r="K3155" i="21"/>
  <c r="Q3155" i="21"/>
  <c r="L3156" i="21"/>
  <c r="H3157" i="21"/>
  <c r="I3156" i="21"/>
  <c r="N3156" i="21"/>
  <c r="P3156" i="21"/>
  <c r="J3156" i="21"/>
  <c r="E3158" i="21"/>
  <c r="D3159" i="21"/>
  <c r="F3158" i="21"/>
  <c r="P3157" i="21"/>
  <c r="N3157" i="21"/>
  <c r="H3158" i="21"/>
  <c r="L3157" i="21"/>
  <c r="I3157" i="21"/>
  <c r="J3157" i="21"/>
  <c r="K3156" i="21"/>
  <c r="Q3156" i="21"/>
  <c r="O3156" i="21"/>
  <c r="M3156" i="21"/>
  <c r="F3159" i="21"/>
  <c r="D3160" i="21"/>
  <c r="E3159" i="21"/>
  <c r="I3158" i="21"/>
  <c r="L3158" i="21"/>
  <c r="P3158" i="21"/>
  <c r="J3158" i="21"/>
  <c r="H3159" i="21"/>
  <c r="N3158" i="21"/>
  <c r="O3157" i="21"/>
  <c r="K3157" i="21"/>
  <c r="Q3157" i="21"/>
  <c r="M3157" i="21"/>
  <c r="E3160" i="21"/>
  <c r="D3161" i="21"/>
  <c r="F3160" i="21"/>
  <c r="K3158" i="21"/>
  <c r="M3158" i="21"/>
  <c r="Q3158" i="21"/>
  <c r="O3158" i="21"/>
  <c r="L3159" i="21"/>
  <c r="H3160" i="21"/>
  <c r="N3159" i="21"/>
  <c r="J3159" i="21"/>
  <c r="I3159" i="21"/>
  <c r="P3159" i="21"/>
  <c r="E3161" i="21"/>
  <c r="F3161" i="21"/>
  <c r="D3162" i="21"/>
  <c r="P3160" i="21"/>
  <c r="J3160" i="21"/>
  <c r="N3160" i="21"/>
  <c r="I3160" i="21"/>
  <c r="H3161" i="21"/>
  <c r="L3160" i="21"/>
  <c r="M3159" i="21"/>
  <c r="K3159" i="21"/>
  <c r="O3159" i="21"/>
  <c r="Q3159" i="21"/>
  <c r="E3162" i="21"/>
  <c r="D3163" i="21"/>
  <c r="F3162" i="21"/>
  <c r="K3160" i="21"/>
  <c r="O3160" i="21"/>
  <c r="Q3160" i="21"/>
  <c r="M3160" i="21"/>
  <c r="N3161" i="21"/>
  <c r="J3161" i="21"/>
  <c r="I3161" i="21"/>
  <c r="P3161" i="21"/>
  <c r="L3161" i="21"/>
  <c r="H3162" i="21"/>
  <c r="F3163" i="21"/>
  <c r="E3163" i="21"/>
  <c r="D3164" i="21"/>
  <c r="M3161" i="21"/>
  <c r="O3161" i="21"/>
  <c r="K3161" i="21"/>
  <c r="Q3161" i="21"/>
  <c r="P3162" i="21"/>
  <c r="I3162" i="21"/>
  <c r="N3162" i="21"/>
  <c r="L3162" i="21"/>
  <c r="H3163" i="21"/>
  <c r="J3162" i="21"/>
  <c r="D3165" i="21"/>
  <c r="E3164" i="21"/>
  <c r="F3164" i="21"/>
  <c r="K3162" i="21"/>
  <c r="O3162" i="21"/>
  <c r="M3162" i="21"/>
  <c r="Q3162" i="21"/>
  <c r="P3163" i="21"/>
  <c r="L3163" i="21"/>
  <c r="H3164" i="21"/>
  <c r="N3163" i="21"/>
  <c r="I3163" i="21"/>
  <c r="J3163" i="21"/>
  <c r="E3165" i="21"/>
  <c r="D3166" i="21"/>
  <c r="F3165" i="21"/>
  <c r="I3164" i="21"/>
  <c r="J3164" i="21"/>
  <c r="H3165" i="21"/>
  <c r="L3164" i="21"/>
  <c r="P3164" i="21"/>
  <c r="N3164" i="21"/>
  <c r="O3163" i="21"/>
  <c r="M3163" i="21"/>
  <c r="Q3163" i="21"/>
  <c r="K3163" i="21"/>
  <c r="E3166" i="21"/>
  <c r="D3167" i="21"/>
  <c r="F3166" i="21"/>
  <c r="O3164" i="21"/>
  <c r="Q3164" i="21"/>
  <c r="K3164" i="21"/>
  <c r="M3164" i="21"/>
  <c r="P3165" i="21"/>
  <c r="H3166" i="21"/>
  <c r="I3165" i="21"/>
  <c r="L3165" i="21"/>
  <c r="N3165" i="21"/>
  <c r="J3165" i="21"/>
  <c r="E3167" i="21"/>
  <c r="F3167" i="21"/>
  <c r="D3168" i="21"/>
  <c r="N3166" i="21"/>
  <c r="J3166" i="21"/>
  <c r="I3166" i="21"/>
  <c r="H3167" i="21"/>
  <c r="P3166" i="21"/>
  <c r="L3166" i="21"/>
  <c r="O3165" i="21"/>
  <c r="Q3165" i="21"/>
  <c r="M3165" i="21"/>
  <c r="K3165" i="21"/>
  <c r="E3168" i="21"/>
  <c r="F3168" i="21"/>
  <c r="D3169" i="21"/>
  <c r="M3166" i="21"/>
  <c r="O3166" i="21"/>
  <c r="K3166" i="21"/>
  <c r="Q3166" i="21"/>
  <c r="P3167" i="21"/>
  <c r="N3167" i="21"/>
  <c r="L3167" i="21"/>
  <c r="H3168" i="21"/>
  <c r="J3167" i="21"/>
  <c r="I3167" i="21"/>
  <c r="F3169" i="21"/>
  <c r="D3170" i="21"/>
  <c r="E3169" i="21"/>
  <c r="J3168" i="21"/>
  <c r="P3168" i="21"/>
  <c r="H3169" i="21"/>
  <c r="N3168" i="21"/>
  <c r="L3168" i="21"/>
  <c r="I3168" i="21"/>
  <c r="O3167" i="21"/>
  <c r="M3167" i="21"/>
  <c r="K3167" i="21"/>
  <c r="Q3167" i="21"/>
  <c r="E3170" i="21"/>
  <c r="F3170" i="21"/>
  <c r="D3171" i="21"/>
  <c r="N3169" i="21"/>
  <c r="I3169" i="21"/>
  <c r="P3169" i="21"/>
  <c r="J3169" i="21"/>
  <c r="H3170" i="21"/>
  <c r="L3169" i="21"/>
  <c r="Q3168" i="21"/>
  <c r="M3168" i="21"/>
  <c r="O3168" i="21"/>
  <c r="K3168" i="21"/>
  <c r="E3171" i="21"/>
  <c r="D3172" i="21"/>
  <c r="F3171" i="21"/>
  <c r="M3169" i="21"/>
  <c r="O3169" i="21"/>
  <c r="K3169" i="21"/>
  <c r="Q3169" i="21"/>
  <c r="J3170" i="21"/>
  <c r="H3171" i="21"/>
  <c r="L3170" i="21"/>
  <c r="I3170" i="21"/>
  <c r="P3170" i="21"/>
  <c r="N3170" i="21"/>
  <c r="D3173" i="21"/>
  <c r="E3172" i="21"/>
  <c r="F3172" i="21"/>
  <c r="L3171" i="21"/>
  <c r="N3171" i="21"/>
  <c r="J3171" i="21"/>
  <c r="I3171" i="21"/>
  <c r="H3172" i="21"/>
  <c r="P3171" i="21"/>
  <c r="Q3170" i="21"/>
  <c r="M3170" i="21"/>
  <c r="O3170" i="21"/>
  <c r="K3170" i="21"/>
  <c r="E3173" i="21"/>
  <c r="F3173" i="21"/>
  <c r="D3174" i="21"/>
  <c r="Q3171" i="21"/>
  <c r="K3171" i="21"/>
  <c r="M3171" i="21"/>
  <c r="O3171" i="21"/>
  <c r="P3172" i="21"/>
  <c r="J3172" i="21"/>
  <c r="I3172" i="21"/>
  <c r="H3173" i="21"/>
  <c r="N3172" i="21"/>
  <c r="L3172" i="21"/>
  <c r="E3174" i="21"/>
  <c r="D3175" i="21"/>
  <c r="F3174" i="21"/>
  <c r="Q3172" i="21"/>
  <c r="M3172" i="21"/>
  <c r="O3172" i="21"/>
  <c r="K3172" i="21"/>
  <c r="I3173" i="21"/>
  <c r="H3174" i="21"/>
  <c r="P3173" i="21"/>
  <c r="N3173" i="21"/>
  <c r="J3173" i="21"/>
  <c r="L3173" i="21"/>
  <c r="E3175" i="21"/>
  <c r="F3175" i="21"/>
  <c r="D3176" i="21"/>
  <c r="O3173" i="21"/>
  <c r="Q3173" i="21"/>
  <c r="K3173" i="21"/>
  <c r="M3173" i="21"/>
  <c r="J3174" i="21"/>
  <c r="H3175" i="21"/>
  <c r="I3174" i="21"/>
  <c r="N3174" i="21"/>
  <c r="L3174" i="21"/>
  <c r="P3174" i="21"/>
  <c r="D3177" i="21"/>
  <c r="F3176" i="21"/>
  <c r="E3176" i="21"/>
  <c r="N3175" i="21"/>
  <c r="P3175" i="21"/>
  <c r="L3175" i="21"/>
  <c r="H3176" i="21"/>
  <c r="I3175" i="21"/>
  <c r="J3175" i="21"/>
  <c r="Q3174" i="21"/>
  <c r="O3174" i="21"/>
  <c r="M3174" i="21"/>
  <c r="K3174" i="21"/>
  <c r="E3177" i="21"/>
  <c r="D3178" i="21"/>
  <c r="F3177" i="21"/>
  <c r="H3177" i="21"/>
  <c r="L3176" i="21"/>
  <c r="N3176" i="21"/>
  <c r="I3176" i="21"/>
  <c r="P3176" i="21"/>
  <c r="J3176" i="21"/>
  <c r="Q3175" i="21"/>
  <c r="K3175" i="21"/>
  <c r="M3175" i="21"/>
  <c r="O3175" i="21"/>
  <c r="F3178" i="21"/>
  <c r="E3178" i="21"/>
  <c r="D3179" i="21"/>
  <c r="I3177" i="21"/>
  <c r="P3177" i="21"/>
  <c r="J3177" i="21"/>
  <c r="N3177" i="21"/>
  <c r="L3177" i="21"/>
  <c r="H3178" i="21"/>
  <c r="O3176" i="21"/>
  <c r="Q3176" i="21"/>
  <c r="K3176" i="21"/>
  <c r="M3176" i="21"/>
  <c r="E3179" i="21"/>
  <c r="F3179" i="21"/>
  <c r="D3180" i="21"/>
  <c r="M3177" i="21"/>
  <c r="Q3177" i="21"/>
  <c r="K3177" i="21"/>
  <c r="O3177" i="21"/>
  <c r="I3178" i="21"/>
  <c r="P3178" i="21"/>
  <c r="J3178" i="21"/>
  <c r="N3178" i="21"/>
  <c r="L3178" i="21"/>
  <c r="H3179" i="21"/>
  <c r="E3180" i="21"/>
  <c r="D3181" i="21"/>
  <c r="F3180" i="21"/>
  <c r="O3178" i="21"/>
  <c r="M3178" i="21"/>
  <c r="K3178" i="21"/>
  <c r="Q3178" i="21"/>
  <c r="L3179" i="21"/>
  <c r="I3179" i="21"/>
  <c r="J3179" i="21"/>
  <c r="N3179" i="21"/>
  <c r="P3179" i="21"/>
  <c r="H3180" i="21"/>
  <c r="D3182" i="21"/>
  <c r="F3181" i="21"/>
  <c r="E3181" i="21"/>
  <c r="O3179" i="21"/>
  <c r="Q3179" i="21"/>
  <c r="K3179" i="21"/>
  <c r="M3179" i="21"/>
  <c r="P3180" i="21"/>
  <c r="H3181" i="21"/>
  <c r="L3180" i="21"/>
  <c r="J3180" i="21"/>
  <c r="N3180" i="21"/>
  <c r="I3180" i="21"/>
  <c r="D3183" i="21"/>
  <c r="F3182" i="21"/>
  <c r="E3182" i="21"/>
  <c r="I3181" i="21"/>
  <c r="L3181" i="21"/>
  <c r="H3182" i="21"/>
  <c r="J3181" i="21"/>
  <c r="P3181" i="21"/>
  <c r="N3181" i="21"/>
  <c r="O3180" i="21"/>
  <c r="K3180" i="21"/>
  <c r="Q3180" i="21"/>
  <c r="M3180" i="21"/>
  <c r="E3183" i="21"/>
  <c r="F3183" i="21"/>
  <c r="D3184" i="21"/>
  <c r="Q3181" i="21"/>
  <c r="O3181" i="21"/>
  <c r="M3181" i="21"/>
  <c r="K3181" i="21"/>
  <c r="P3182" i="21"/>
  <c r="L3182" i="21"/>
  <c r="J3182" i="21"/>
  <c r="N3182" i="21"/>
  <c r="H3183" i="21"/>
  <c r="I3182" i="21"/>
  <c r="E3184" i="21"/>
  <c r="F3184" i="21"/>
  <c r="D3185" i="21"/>
  <c r="I3183" i="21"/>
  <c r="L3183" i="21"/>
  <c r="P3183" i="21"/>
  <c r="H3184" i="21"/>
  <c r="N3183" i="21"/>
  <c r="J3183" i="21"/>
  <c r="M3182" i="21"/>
  <c r="K3182" i="21"/>
  <c r="O3182" i="21"/>
  <c r="Q3182" i="21"/>
  <c r="D3186" i="21"/>
  <c r="E3185" i="21"/>
  <c r="F3185" i="21"/>
  <c r="Q3183" i="21"/>
  <c r="M3183" i="21"/>
  <c r="K3183" i="21"/>
  <c r="O3183" i="21"/>
  <c r="H3185" i="21"/>
  <c r="J3184" i="21"/>
  <c r="N3184" i="21"/>
  <c r="P3184" i="21"/>
  <c r="L3184" i="21"/>
  <c r="I3184" i="21"/>
  <c r="E3186" i="21"/>
  <c r="D3187" i="21"/>
  <c r="F3186" i="21"/>
  <c r="J3185" i="21"/>
  <c r="L3185" i="21"/>
  <c r="H3186" i="21"/>
  <c r="P3185" i="21"/>
  <c r="N3185" i="21"/>
  <c r="I3185" i="21"/>
  <c r="Q3184" i="21"/>
  <c r="K3184" i="21"/>
  <c r="O3184" i="21"/>
  <c r="M3184" i="21"/>
  <c r="F3187" i="21"/>
  <c r="E3187" i="21"/>
  <c r="D3188" i="21"/>
  <c r="J3186" i="21"/>
  <c r="H3187" i="21"/>
  <c r="N3186" i="21"/>
  <c r="I3186" i="21"/>
  <c r="L3186" i="21"/>
  <c r="P3186" i="21"/>
  <c r="M3185" i="21"/>
  <c r="K3185" i="21"/>
  <c r="Q3185" i="21"/>
  <c r="O3185" i="21"/>
  <c r="E3188" i="21"/>
  <c r="F3188" i="21"/>
  <c r="D3189" i="21"/>
  <c r="J3187" i="21"/>
  <c r="L3187" i="21"/>
  <c r="N3187" i="21"/>
  <c r="P3187" i="21"/>
  <c r="H3188" i="21"/>
  <c r="I3187" i="21"/>
  <c r="Q3186" i="21"/>
  <c r="O3186" i="21"/>
  <c r="M3186" i="21"/>
  <c r="K3186" i="21"/>
  <c r="E3189" i="21"/>
  <c r="F3189" i="21"/>
  <c r="D3190" i="21"/>
  <c r="N3188" i="21"/>
  <c r="J3188" i="21"/>
  <c r="P3188" i="21"/>
  <c r="I3188" i="21"/>
  <c r="L3188" i="21"/>
  <c r="H3189" i="21"/>
  <c r="K3187" i="21"/>
  <c r="Q3187" i="21"/>
  <c r="M3187" i="21"/>
  <c r="O3187" i="21"/>
  <c r="E3190" i="21"/>
  <c r="D3191" i="21"/>
  <c r="F3190" i="21"/>
  <c r="M3188" i="21"/>
  <c r="Q3188" i="21"/>
  <c r="O3188" i="21"/>
  <c r="K3188" i="21"/>
  <c r="H3190" i="21"/>
  <c r="L3189" i="21"/>
  <c r="J3189" i="21"/>
  <c r="N3189" i="21"/>
  <c r="I3189" i="21"/>
  <c r="P3189" i="21"/>
  <c r="F3191" i="21"/>
  <c r="E3191" i="21"/>
  <c r="D3192" i="21"/>
  <c r="I3190" i="21"/>
  <c r="L3190" i="21"/>
  <c r="H3191" i="21"/>
  <c r="P3190" i="21"/>
  <c r="J3190" i="21"/>
  <c r="N3190" i="21"/>
  <c r="O3189" i="21"/>
  <c r="K3189" i="21"/>
  <c r="Q3189" i="21"/>
  <c r="M3189" i="21"/>
  <c r="E3192" i="21"/>
  <c r="F3192" i="21"/>
  <c r="D3193" i="21"/>
  <c r="Q3190" i="21"/>
  <c r="K3190" i="21"/>
  <c r="O3190" i="21"/>
  <c r="M3190" i="21"/>
  <c r="J3191" i="21"/>
  <c r="P3191" i="21"/>
  <c r="I3191" i="21"/>
  <c r="H3192" i="21"/>
  <c r="L3191" i="21"/>
  <c r="N3191" i="21"/>
  <c r="D3194" i="21"/>
  <c r="E3193" i="21"/>
  <c r="F3193" i="21"/>
  <c r="O3191" i="21"/>
  <c r="M3191" i="21"/>
  <c r="Q3191" i="21"/>
  <c r="K3191" i="21"/>
  <c r="H3193" i="21"/>
  <c r="L3192" i="21"/>
  <c r="I3192" i="21"/>
  <c r="P3192" i="21"/>
  <c r="J3192" i="21"/>
  <c r="N3192" i="21"/>
  <c r="D3195" i="21"/>
  <c r="F3194" i="21"/>
  <c r="E3194" i="21"/>
  <c r="N3193" i="21"/>
  <c r="J3193" i="21"/>
  <c r="L3193" i="21"/>
  <c r="I3193" i="21"/>
  <c r="H3194" i="21"/>
  <c r="P3193" i="21"/>
  <c r="Q3192" i="21"/>
  <c r="M3192" i="21"/>
  <c r="K3192" i="21"/>
  <c r="O3192" i="21"/>
  <c r="F3195" i="21"/>
  <c r="E3195" i="21"/>
  <c r="D3196" i="21"/>
  <c r="K3193" i="21"/>
  <c r="O3193" i="21"/>
  <c r="Q3193" i="21"/>
  <c r="M3193" i="21"/>
  <c r="P3194" i="21"/>
  <c r="J3194" i="21"/>
  <c r="N3194" i="21"/>
  <c r="H3195" i="21"/>
  <c r="I3194" i="21"/>
  <c r="L3194" i="21"/>
  <c r="D3197" i="21"/>
  <c r="F3196" i="21"/>
  <c r="E3196" i="21"/>
  <c r="P3195" i="21"/>
  <c r="H3196" i="21"/>
  <c r="L3195" i="21"/>
  <c r="I3195" i="21"/>
  <c r="N3195" i="21"/>
  <c r="J3195" i="21"/>
  <c r="Q3194" i="21"/>
  <c r="O3194" i="21"/>
  <c r="M3194" i="21"/>
  <c r="K3194" i="21"/>
  <c r="F3197" i="21"/>
  <c r="E3197" i="21"/>
  <c r="D3198" i="21"/>
  <c r="J3196" i="21"/>
  <c r="P3196" i="21"/>
  <c r="N3196" i="21"/>
  <c r="L3196" i="21"/>
  <c r="I3196" i="21"/>
  <c r="H3197" i="21"/>
  <c r="M3195" i="21"/>
  <c r="K3195" i="21"/>
  <c r="Q3195" i="21"/>
  <c r="O3195" i="21"/>
  <c r="E3198" i="21"/>
  <c r="F3198" i="21"/>
  <c r="D3199" i="21"/>
  <c r="Q3196" i="21"/>
  <c r="M3196" i="21"/>
  <c r="O3196" i="21"/>
  <c r="K3196" i="21"/>
  <c r="I3197" i="21"/>
  <c r="J3197" i="21"/>
  <c r="N3197" i="21"/>
  <c r="L3197" i="21"/>
  <c r="P3197" i="21"/>
  <c r="H3198" i="21"/>
  <c r="F3199" i="21"/>
  <c r="D3200" i="21"/>
  <c r="E3199" i="21"/>
  <c r="Q3197" i="21"/>
  <c r="M3197" i="21"/>
  <c r="O3197" i="21"/>
  <c r="K3197" i="21"/>
  <c r="I3198" i="21"/>
  <c r="L3198" i="21"/>
  <c r="P3198" i="21"/>
  <c r="N3198" i="21"/>
  <c r="J3198" i="21"/>
  <c r="H3199" i="21"/>
  <c r="F3200" i="21"/>
  <c r="E3200" i="21"/>
  <c r="D3201" i="21"/>
  <c r="M3198" i="21"/>
  <c r="Q3198" i="21"/>
  <c r="O3198" i="21"/>
  <c r="K3198" i="21"/>
  <c r="H3200" i="21"/>
  <c r="P3199" i="21"/>
  <c r="I3199" i="21"/>
  <c r="N3199" i="21"/>
  <c r="J3199" i="21"/>
  <c r="L3199" i="21"/>
  <c r="D3202" i="21"/>
  <c r="E3201" i="21"/>
  <c r="F3201" i="21"/>
  <c r="I3200" i="21"/>
  <c r="J3200" i="21"/>
  <c r="H3201" i="21"/>
  <c r="N3200" i="21"/>
  <c r="P3200" i="21"/>
  <c r="L3200" i="21"/>
  <c r="Q3199" i="21"/>
  <c r="O3199" i="21"/>
  <c r="M3199" i="21"/>
  <c r="K3199" i="21"/>
  <c r="D3203" i="21"/>
  <c r="E3202" i="21"/>
  <c r="F3202" i="21"/>
  <c r="Q3200" i="21"/>
  <c r="O3200" i="21"/>
  <c r="K3200" i="21"/>
  <c r="M3200" i="21"/>
  <c r="H3202" i="21"/>
  <c r="L3201" i="21"/>
  <c r="J3201" i="21"/>
  <c r="I3201" i="21"/>
  <c r="N3201" i="21"/>
  <c r="P3201" i="21"/>
  <c r="F3203" i="21"/>
  <c r="E3203" i="21"/>
  <c r="D3204" i="21"/>
  <c r="J3202" i="21"/>
  <c r="H3203" i="21"/>
  <c r="N3202" i="21"/>
  <c r="P3202" i="21"/>
  <c r="L3202" i="21"/>
  <c r="I3202" i="21"/>
  <c r="M3201" i="21"/>
  <c r="Q3201" i="21"/>
  <c r="O3201" i="21"/>
  <c r="K3201" i="21"/>
  <c r="D3205" i="21"/>
  <c r="E3204" i="21"/>
  <c r="F3204" i="21"/>
  <c r="P3203" i="21"/>
  <c r="N3203" i="21"/>
  <c r="I3203" i="21"/>
  <c r="L3203" i="21"/>
  <c r="J3203" i="21"/>
  <c r="H3204" i="21"/>
  <c r="K3202" i="21"/>
  <c r="Q3202" i="21"/>
  <c r="O3202" i="21"/>
  <c r="M3202" i="21"/>
  <c r="F3205" i="21"/>
  <c r="E3205" i="21"/>
  <c r="D3206" i="21"/>
  <c r="O3203" i="21"/>
  <c r="K3203" i="21"/>
  <c r="Q3203" i="21"/>
  <c r="M3203" i="21"/>
  <c r="L3204" i="21"/>
  <c r="J3204" i="21"/>
  <c r="N3204" i="21"/>
  <c r="I3204" i="21"/>
  <c r="P3204" i="21"/>
  <c r="H3205" i="21"/>
  <c r="F3206" i="21"/>
  <c r="E3206" i="21"/>
  <c r="D3207" i="21"/>
  <c r="O3204" i="21"/>
  <c r="K3204" i="21"/>
  <c r="M3204" i="21"/>
  <c r="Q3204" i="21"/>
  <c r="N3205" i="21"/>
  <c r="I3205" i="21"/>
  <c r="H3206" i="21"/>
  <c r="L3205" i="21"/>
  <c r="J3205" i="21"/>
  <c r="P3205" i="21"/>
  <c r="F3207" i="21"/>
  <c r="E3207" i="21"/>
  <c r="D3208" i="21"/>
  <c r="Q3205" i="21"/>
  <c r="K3205" i="21"/>
  <c r="O3205" i="21"/>
  <c r="M3205" i="21"/>
  <c r="P3206" i="21"/>
  <c r="I3206" i="21"/>
  <c r="L3206" i="21"/>
  <c r="H3207" i="21"/>
  <c r="N3206" i="21"/>
  <c r="J3206" i="21"/>
  <c r="D3209" i="21"/>
  <c r="F3208" i="21"/>
  <c r="E3208" i="21"/>
  <c r="Q3206" i="21"/>
  <c r="O3206" i="21"/>
  <c r="M3206" i="21"/>
  <c r="K3206" i="21"/>
  <c r="I3207" i="21"/>
  <c r="H3208" i="21"/>
  <c r="N3207" i="21"/>
  <c r="L3207" i="21"/>
  <c r="J3207" i="21"/>
  <c r="P3207" i="21"/>
  <c r="D3210" i="21"/>
  <c r="F3209" i="21"/>
  <c r="E3209" i="21"/>
  <c r="K3207" i="21"/>
  <c r="O3207" i="21"/>
  <c r="Q3207" i="21"/>
  <c r="M3207" i="21"/>
  <c r="J3208" i="21"/>
  <c r="P3208" i="21"/>
  <c r="H3209" i="21"/>
  <c r="N3208" i="21"/>
  <c r="L3208" i="21"/>
  <c r="I3208" i="21"/>
  <c r="E3210" i="21"/>
  <c r="F3210" i="21"/>
  <c r="D3211" i="21"/>
  <c r="J3209" i="21"/>
  <c r="I3209" i="21"/>
  <c r="L3209" i="21"/>
  <c r="P3209" i="21"/>
  <c r="N3209" i="21"/>
  <c r="H3210" i="21"/>
  <c r="K3208" i="21"/>
  <c r="Q3208" i="21"/>
  <c r="O3208" i="21"/>
  <c r="M3208" i="21"/>
  <c r="D3212" i="21"/>
  <c r="E3211" i="21"/>
  <c r="F3211" i="21"/>
  <c r="O3209" i="21"/>
  <c r="Q3209" i="21"/>
  <c r="K3209" i="21"/>
  <c r="M3209" i="21"/>
  <c r="P3210" i="21"/>
  <c r="I3210" i="21"/>
  <c r="J3210" i="21"/>
  <c r="H3211" i="21"/>
  <c r="L3210" i="21"/>
  <c r="N3210" i="21"/>
  <c r="F3212" i="21"/>
  <c r="D3213" i="21"/>
  <c r="E3212" i="21"/>
  <c r="K3210" i="21"/>
  <c r="O3210" i="21"/>
  <c r="M3210" i="21"/>
  <c r="Q3210" i="21"/>
  <c r="N3211" i="21"/>
  <c r="I3211" i="21"/>
  <c r="H3212" i="21"/>
  <c r="P3211" i="21"/>
  <c r="J3211" i="21"/>
  <c r="L3211" i="21"/>
  <c r="D3214" i="21"/>
  <c r="F3213" i="21"/>
  <c r="E3213" i="21"/>
  <c r="O3211" i="21"/>
  <c r="Q3211" i="21"/>
  <c r="K3211" i="21"/>
  <c r="M3211" i="21"/>
  <c r="H3213" i="21"/>
  <c r="N3212" i="21"/>
  <c r="L3212" i="21"/>
  <c r="P3212" i="21"/>
  <c r="J3212" i="21"/>
  <c r="I3212" i="21"/>
  <c r="F3214" i="21"/>
  <c r="D3215" i="21"/>
  <c r="E3214" i="21"/>
  <c r="N3213" i="21"/>
  <c r="I3213" i="21"/>
  <c r="H3214" i="21"/>
  <c r="P3213" i="21"/>
  <c r="J3213" i="21"/>
  <c r="L3213" i="21"/>
  <c r="O3212" i="21"/>
  <c r="M3212" i="21"/>
  <c r="K3212" i="21"/>
  <c r="Q3212" i="21"/>
  <c r="F3215" i="21"/>
  <c r="D3216" i="21"/>
  <c r="E3215" i="21"/>
  <c r="K3213" i="21"/>
  <c r="O3213" i="21"/>
  <c r="Q3213" i="21"/>
  <c r="M3213" i="21"/>
  <c r="J3214" i="21"/>
  <c r="N3214" i="21"/>
  <c r="L3214" i="21"/>
  <c r="H3215" i="21"/>
  <c r="I3214" i="21"/>
  <c r="P3214" i="21"/>
  <c r="F3216" i="21"/>
  <c r="D3217" i="21"/>
  <c r="E3216" i="21"/>
  <c r="N3215" i="21"/>
  <c r="H3216" i="21"/>
  <c r="P3215" i="21"/>
  <c r="I3215" i="21"/>
  <c r="J3215" i="21"/>
  <c r="L3215" i="21"/>
  <c r="O3214" i="21"/>
  <c r="Q3214" i="21"/>
  <c r="K3214" i="21"/>
  <c r="M3214" i="21"/>
  <c r="E3217" i="21"/>
  <c r="F3217" i="21"/>
  <c r="D3218" i="21"/>
  <c r="J3216" i="21"/>
  <c r="L3216" i="21"/>
  <c r="I3216" i="21"/>
  <c r="P3216" i="21"/>
  <c r="H3217" i="21"/>
  <c r="N3216" i="21"/>
  <c r="Q3215" i="21"/>
  <c r="M3215" i="21"/>
  <c r="O3215" i="21"/>
  <c r="K3215" i="21"/>
  <c r="F3218" i="21"/>
  <c r="E3218" i="21"/>
  <c r="D3219" i="21"/>
  <c r="Q3216" i="21"/>
  <c r="K3216" i="21"/>
  <c r="M3216" i="21"/>
  <c r="O3216" i="21"/>
  <c r="J3217" i="21"/>
  <c r="N3217" i="21"/>
  <c r="P3217" i="21"/>
  <c r="H3218" i="21"/>
  <c r="I3217" i="21"/>
  <c r="L3217" i="21"/>
  <c r="F3219" i="21"/>
  <c r="E3219" i="21"/>
  <c r="D3220" i="21"/>
  <c r="I3218" i="21"/>
  <c r="N3218" i="21"/>
  <c r="P3218" i="21"/>
  <c r="L3218" i="21"/>
  <c r="J3218" i="21"/>
  <c r="H3219" i="21"/>
  <c r="Q3217" i="21"/>
  <c r="O3217" i="21"/>
  <c r="K3217" i="21"/>
  <c r="M3217" i="21"/>
  <c r="F3220" i="21"/>
  <c r="D3221" i="21"/>
  <c r="E3220" i="21"/>
  <c r="M3218" i="21"/>
  <c r="O3218" i="21"/>
  <c r="K3218" i="21"/>
  <c r="Q3218" i="21"/>
  <c r="L3219" i="21"/>
  <c r="P3219" i="21"/>
  <c r="I3219" i="21"/>
  <c r="H3220" i="21"/>
  <c r="J3219" i="21"/>
  <c r="N3219" i="21"/>
  <c r="F3221" i="21"/>
  <c r="D3222" i="21"/>
  <c r="E3221" i="21"/>
  <c r="O3219" i="21"/>
  <c r="K3219" i="21"/>
  <c r="M3219" i="21"/>
  <c r="Q3219" i="21"/>
  <c r="J3220" i="21"/>
  <c r="I3220" i="21"/>
  <c r="L3220" i="21"/>
  <c r="P3220" i="21"/>
  <c r="N3220" i="21"/>
  <c r="H3221" i="21"/>
  <c r="D3223" i="21"/>
  <c r="E3222" i="21"/>
  <c r="F3222" i="21"/>
  <c r="Q3220" i="21"/>
  <c r="M3220" i="21"/>
  <c r="K3220" i="21"/>
  <c r="O3220" i="21"/>
  <c r="N3221" i="21"/>
  <c r="H3222" i="21"/>
  <c r="I3221" i="21"/>
  <c r="J3221" i="21"/>
  <c r="P3221" i="21"/>
  <c r="L3221" i="21"/>
  <c r="F3223" i="21"/>
  <c r="D3224" i="21"/>
  <c r="E3223" i="21"/>
  <c r="H3223" i="21"/>
  <c r="J3222" i="21"/>
  <c r="P3222" i="21"/>
  <c r="L3222" i="21"/>
  <c r="N3222" i="21"/>
  <c r="I3222" i="21"/>
  <c r="K3221" i="21"/>
  <c r="O3221" i="21"/>
  <c r="M3221" i="21"/>
  <c r="Q3221" i="21"/>
  <c r="D3225" i="21"/>
  <c r="E3224" i="21"/>
  <c r="F3224" i="21"/>
  <c r="H3224" i="21"/>
  <c r="J3223" i="21"/>
  <c r="P3223" i="21"/>
  <c r="L3223" i="21"/>
  <c r="I3223" i="21"/>
  <c r="N3223" i="21"/>
  <c r="Q3222" i="21"/>
  <c r="M3222" i="21"/>
  <c r="O3222" i="21"/>
  <c r="K3222" i="21"/>
  <c r="D3226" i="21"/>
  <c r="F3225" i="21"/>
  <c r="E3225" i="21"/>
  <c r="I3224" i="21"/>
  <c r="J3224" i="21"/>
  <c r="N3224" i="21"/>
  <c r="L3224" i="21"/>
  <c r="H3225" i="21"/>
  <c r="P3224" i="21"/>
  <c r="O3223" i="21"/>
  <c r="M3223" i="21"/>
  <c r="Q3223" i="21"/>
  <c r="K3223" i="21"/>
  <c r="E3226" i="21"/>
  <c r="F3226" i="21"/>
  <c r="D3227" i="21"/>
  <c r="Q3224" i="21"/>
  <c r="K3224" i="21"/>
  <c r="M3224" i="21"/>
  <c r="O3224" i="21"/>
  <c r="N3225" i="21"/>
  <c r="P3225" i="21"/>
  <c r="H3226" i="21"/>
  <c r="L3225" i="21"/>
  <c r="I3225" i="21"/>
  <c r="J3225" i="21"/>
  <c r="D3228" i="21"/>
  <c r="F3227" i="21"/>
  <c r="E3227" i="21"/>
  <c r="P3226" i="21"/>
  <c r="I3226" i="21"/>
  <c r="H3227" i="21"/>
  <c r="N3226" i="21"/>
  <c r="J3226" i="21"/>
  <c r="L3226" i="21"/>
  <c r="K3225" i="21"/>
  <c r="O3225" i="21"/>
  <c r="M3225" i="21"/>
  <c r="Q3225" i="21"/>
  <c r="E3228" i="21"/>
  <c r="D3229" i="21"/>
  <c r="F3228" i="21"/>
  <c r="O3226" i="21"/>
  <c r="M3226" i="21"/>
  <c r="K3226" i="21"/>
  <c r="Q3226" i="21"/>
  <c r="L3227" i="21"/>
  <c r="J3227" i="21"/>
  <c r="P3227" i="21"/>
  <c r="N3227" i="21"/>
  <c r="H3228" i="21"/>
  <c r="I3227" i="21"/>
  <c r="D3230" i="21"/>
  <c r="F3229" i="21"/>
  <c r="E3229" i="21"/>
  <c r="I3228" i="21"/>
  <c r="H3229" i="21"/>
  <c r="J3228" i="21"/>
  <c r="P3228" i="21"/>
  <c r="L3228" i="21"/>
  <c r="N3228" i="21"/>
  <c r="Q3227" i="21"/>
  <c r="O3227" i="21"/>
  <c r="K3227" i="21"/>
  <c r="M3227" i="21"/>
  <c r="D3231" i="21"/>
  <c r="F3230" i="21"/>
  <c r="E3230" i="21"/>
  <c r="K3228" i="21"/>
  <c r="O3228" i="21"/>
  <c r="M3228" i="21"/>
  <c r="Q3228" i="21"/>
  <c r="P3229" i="21"/>
  <c r="N3229" i="21"/>
  <c r="I3229" i="21"/>
  <c r="J3229" i="21"/>
  <c r="H3230" i="21"/>
  <c r="L3229" i="21"/>
  <c r="E3231" i="21"/>
  <c r="F3231" i="21"/>
  <c r="D3232" i="21"/>
  <c r="M3229" i="21"/>
  <c r="O3229" i="21"/>
  <c r="Q3229" i="21"/>
  <c r="K3229" i="21"/>
  <c r="I3230" i="21"/>
  <c r="N3230" i="21"/>
  <c r="P3230" i="21"/>
  <c r="L3230" i="21"/>
  <c r="H3231" i="21"/>
  <c r="J3230" i="21"/>
  <c r="F3232" i="21"/>
  <c r="D3233" i="21"/>
  <c r="E3232" i="21"/>
  <c r="O3230" i="21"/>
  <c r="M3230" i="21"/>
  <c r="K3230" i="21"/>
  <c r="Q3230" i="21"/>
  <c r="I3231" i="21"/>
  <c r="H3232" i="21"/>
  <c r="J3231" i="21"/>
  <c r="L3231" i="21"/>
  <c r="P3231" i="21"/>
  <c r="N3231" i="21"/>
  <c r="E3233" i="21"/>
  <c r="D3234" i="21"/>
  <c r="F3233" i="21"/>
  <c r="K3231" i="21"/>
  <c r="Q3231" i="21"/>
  <c r="O3231" i="21"/>
  <c r="M3231" i="21"/>
  <c r="J3232" i="21"/>
  <c r="N3232" i="21"/>
  <c r="H3233" i="21"/>
  <c r="L3232" i="21"/>
  <c r="I3232" i="21"/>
  <c r="P3232" i="21"/>
  <c r="F3234" i="21"/>
  <c r="E3234" i="21"/>
  <c r="D3235" i="21"/>
  <c r="N3233" i="21"/>
  <c r="J3233" i="21"/>
  <c r="H3234" i="21"/>
  <c r="L3233" i="21"/>
  <c r="I3233" i="21"/>
  <c r="P3233" i="21"/>
  <c r="M3232" i="21"/>
  <c r="O3232" i="21"/>
  <c r="Q3232" i="21"/>
  <c r="K3232" i="21"/>
  <c r="D3236" i="21"/>
  <c r="E3235" i="21"/>
  <c r="F3235" i="21"/>
  <c r="N3234" i="21"/>
  <c r="H3235" i="21"/>
  <c r="P3234" i="21"/>
  <c r="I3234" i="21"/>
  <c r="J3234" i="21"/>
  <c r="L3234" i="21"/>
  <c r="M3233" i="21"/>
  <c r="Q3233" i="21"/>
  <c r="O3233" i="21"/>
  <c r="K3233" i="21"/>
  <c r="E3236" i="21"/>
  <c r="D3237" i="21"/>
  <c r="F3236" i="21"/>
  <c r="H3236" i="21"/>
  <c r="P3235" i="21"/>
  <c r="I3235" i="21"/>
  <c r="L3235" i="21"/>
  <c r="J3235" i="21"/>
  <c r="N3235" i="21"/>
  <c r="K3234" i="21"/>
  <c r="Q3234" i="21"/>
  <c r="M3234" i="21"/>
  <c r="O3234" i="21"/>
  <c r="D3238" i="21"/>
  <c r="E3237" i="21"/>
  <c r="F3237" i="21"/>
  <c r="L3236" i="21"/>
  <c r="N3236" i="21"/>
  <c r="J3236" i="21"/>
  <c r="P3236" i="21"/>
  <c r="H3237" i="21"/>
  <c r="I3236" i="21"/>
  <c r="M3235" i="21"/>
  <c r="K3235" i="21"/>
  <c r="O3235" i="21"/>
  <c r="Q3235" i="21"/>
  <c r="F3238" i="21"/>
  <c r="D3239" i="21"/>
  <c r="E3238" i="21"/>
  <c r="P3237" i="21"/>
  <c r="J3237" i="21"/>
  <c r="I3237" i="21"/>
  <c r="N3237" i="21"/>
  <c r="H3238" i="21"/>
  <c r="L3237" i="21"/>
  <c r="O3236" i="21"/>
  <c r="K3236" i="21"/>
  <c r="Q3236" i="21"/>
  <c r="M3236" i="21"/>
  <c r="E3239" i="21"/>
  <c r="F3239" i="21"/>
  <c r="D3240" i="21"/>
  <c r="K3237" i="21"/>
  <c r="Q3237" i="21"/>
  <c r="M3237" i="21"/>
  <c r="O3237" i="21"/>
  <c r="L3238" i="21"/>
  <c r="H3239" i="21"/>
  <c r="I3238" i="21"/>
  <c r="P3238" i="21"/>
  <c r="N3238" i="21"/>
  <c r="J3238" i="21"/>
  <c r="E3240" i="21"/>
  <c r="F3240" i="21"/>
  <c r="D3241" i="21"/>
  <c r="H3240" i="21"/>
  <c r="J3239" i="21"/>
  <c r="P3239" i="21"/>
  <c r="N3239" i="21"/>
  <c r="I3239" i="21"/>
  <c r="L3239" i="21"/>
  <c r="M3238" i="21"/>
  <c r="O3238" i="21"/>
  <c r="K3238" i="21"/>
  <c r="Q3238" i="21"/>
  <c r="D3242" i="21"/>
  <c r="E3241" i="21"/>
  <c r="F3241" i="21"/>
  <c r="J3240" i="21"/>
  <c r="I3240" i="21"/>
  <c r="H3241" i="21"/>
  <c r="P3240" i="21"/>
  <c r="L3240" i="21"/>
  <c r="N3240" i="21"/>
  <c r="Q3239" i="21"/>
  <c r="M3239" i="21"/>
  <c r="O3239" i="21"/>
  <c r="K3239" i="21"/>
  <c r="D3243" i="21"/>
  <c r="F3242" i="21"/>
  <c r="E3242" i="21"/>
  <c r="K3240" i="21"/>
  <c r="M3240" i="21"/>
  <c r="O3240" i="21"/>
  <c r="Q3240" i="21"/>
  <c r="L3241" i="21"/>
  <c r="H3242" i="21"/>
  <c r="J3241" i="21"/>
  <c r="P3241" i="21"/>
  <c r="I3241" i="21"/>
  <c r="N3241" i="21"/>
  <c r="F3243" i="21"/>
  <c r="E3243" i="21"/>
  <c r="D3244" i="21"/>
  <c r="N3242" i="21"/>
  <c r="H3243" i="21"/>
  <c r="P3242" i="21"/>
  <c r="I3242" i="21"/>
  <c r="J3242" i="21"/>
  <c r="L3242" i="21"/>
  <c r="Q3241" i="21"/>
  <c r="K3241" i="21"/>
  <c r="M3241" i="21"/>
  <c r="O3241" i="21"/>
  <c r="E3244" i="21"/>
  <c r="F3244" i="21"/>
  <c r="D3245" i="21"/>
  <c r="I3243" i="21"/>
  <c r="L3243" i="21"/>
  <c r="P3243" i="21"/>
  <c r="J3243" i="21"/>
  <c r="N3243" i="21"/>
  <c r="H3244" i="21"/>
  <c r="O3242" i="21"/>
  <c r="Q3242" i="21"/>
  <c r="K3242" i="21"/>
  <c r="M3242" i="21"/>
  <c r="D3246" i="21"/>
  <c r="F3245" i="21"/>
  <c r="E3245" i="21"/>
  <c r="O3243" i="21"/>
  <c r="M3243" i="21"/>
  <c r="K3243" i="21"/>
  <c r="Q3243" i="21"/>
  <c r="P3244" i="21"/>
  <c r="I3244" i="21"/>
  <c r="H3245" i="21"/>
  <c r="J3244" i="21"/>
  <c r="L3244" i="21"/>
  <c r="N3244" i="21"/>
  <c r="D3247" i="21"/>
  <c r="F3246" i="21"/>
  <c r="E3246" i="21"/>
  <c r="M3244" i="21"/>
  <c r="O3244" i="21"/>
  <c r="K3244" i="21"/>
  <c r="Q3244" i="21"/>
  <c r="J3245" i="21"/>
  <c r="P3245" i="21"/>
  <c r="I3245" i="21"/>
  <c r="N3245" i="21"/>
  <c r="L3245" i="21"/>
  <c r="H3246" i="21"/>
  <c r="F3247" i="21"/>
  <c r="E3247" i="21"/>
  <c r="D3248" i="21"/>
  <c r="M3245" i="21"/>
  <c r="K3245" i="21"/>
  <c r="O3245" i="21"/>
  <c r="Q3245" i="21"/>
  <c r="N3246" i="21"/>
  <c r="I3246" i="21"/>
  <c r="H3247" i="21"/>
  <c r="L3246" i="21"/>
  <c r="J3246" i="21"/>
  <c r="P3246" i="21"/>
  <c r="F3248" i="21"/>
  <c r="E3248" i="21"/>
  <c r="D3249" i="21"/>
  <c r="Q3246" i="21"/>
  <c r="O3246" i="21"/>
  <c r="M3246" i="21"/>
  <c r="K3246" i="21"/>
  <c r="I3247" i="21"/>
  <c r="P3247" i="21"/>
  <c r="J3247" i="21"/>
  <c r="H3248" i="21"/>
  <c r="N3247" i="21"/>
  <c r="L3247" i="21"/>
  <c r="F3249" i="21"/>
  <c r="D3250" i="21"/>
  <c r="E3249" i="21"/>
  <c r="Q3247" i="21"/>
  <c r="O3247" i="21"/>
  <c r="K3247" i="21"/>
  <c r="M3247" i="21"/>
  <c r="N3248" i="21"/>
  <c r="H3249" i="21"/>
  <c r="P3248" i="21"/>
  <c r="J3248" i="21"/>
  <c r="L3248" i="21"/>
  <c r="I3248" i="21"/>
  <c r="E3250" i="21"/>
  <c r="F3250" i="21"/>
  <c r="D3251" i="21"/>
  <c r="I3249" i="21"/>
  <c r="L3249" i="21"/>
  <c r="H3250" i="21"/>
  <c r="N3249" i="21"/>
  <c r="P3249" i="21"/>
  <c r="J3249" i="21"/>
  <c r="K3248" i="21"/>
  <c r="M3248" i="21"/>
  <c r="Q3248" i="21"/>
  <c r="O3248" i="21"/>
  <c r="D3252" i="21"/>
  <c r="E3251" i="21"/>
  <c r="F3251" i="21"/>
  <c r="K3249" i="21"/>
  <c r="Q3249" i="21"/>
  <c r="M3249" i="21"/>
  <c r="O3249" i="21"/>
  <c r="L3250" i="21"/>
  <c r="J3250" i="21"/>
  <c r="H3251" i="21"/>
  <c r="N3250" i="21"/>
  <c r="I3250" i="21"/>
  <c r="P3250" i="21"/>
  <c r="E3252" i="21"/>
  <c r="D3253" i="21"/>
  <c r="F3252" i="21"/>
  <c r="J3251" i="21"/>
  <c r="H3252" i="21"/>
  <c r="L3251" i="21"/>
  <c r="P3251" i="21"/>
  <c r="I3251" i="21"/>
  <c r="N3251" i="21"/>
  <c r="M3250" i="21"/>
  <c r="Q3250" i="21"/>
  <c r="O3250" i="21"/>
  <c r="K3250" i="21"/>
  <c r="E3253" i="21"/>
  <c r="D3254" i="21"/>
  <c r="F3253" i="21"/>
  <c r="I3252" i="21"/>
  <c r="J3252" i="21"/>
  <c r="H3253" i="21"/>
  <c r="P3252" i="21"/>
  <c r="L3252" i="21"/>
  <c r="N3252" i="21"/>
  <c r="Q3251" i="21"/>
  <c r="O3251" i="21"/>
  <c r="K3251" i="21"/>
  <c r="M3251" i="21"/>
  <c r="E3254" i="21"/>
  <c r="D3255" i="21"/>
  <c r="F3254" i="21"/>
  <c r="K3252" i="21"/>
  <c r="M3252" i="21"/>
  <c r="O3252" i="21"/>
  <c r="Q3252" i="21"/>
  <c r="P3253" i="21"/>
  <c r="I3253" i="21"/>
  <c r="J3253" i="21"/>
  <c r="L3253" i="21"/>
  <c r="N3253" i="21"/>
  <c r="H3254" i="21"/>
  <c r="D3256" i="21"/>
  <c r="F3255" i="21"/>
  <c r="E3255" i="21"/>
  <c r="Q3253" i="21"/>
  <c r="O3253" i="21"/>
  <c r="M3253" i="21"/>
  <c r="K3253" i="21"/>
  <c r="N3254" i="21"/>
  <c r="I3254" i="21"/>
  <c r="P3254" i="21"/>
  <c r="H3255" i="21"/>
  <c r="L3254" i="21"/>
  <c r="J3254" i="21"/>
  <c r="F3256" i="21"/>
  <c r="D3257" i="21"/>
  <c r="E3256" i="21"/>
  <c r="Q3254" i="21"/>
  <c r="O3254" i="21"/>
  <c r="K3254" i="21"/>
  <c r="M3254" i="21"/>
  <c r="N3255" i="21"/>
  <c r="I3255" i="21"/>
  <c r="L3255" i="21"/>
  <c r="P3255" i="21"/>
  <c r="J3255" i="21"/>
  <c r="H3256" i="21"/>
  <c r="E3257" i="21"/>
  <c r="D3258" i="21"/>
  <c r="F3257" i="21"/>
  <c r="O3255" i="21"/>
  <c r="M3255" i="21"/>
  <c r="K3255" i="21"/>
  <c r="Q3255" i="21"/>
  <c r="J3256" i="21"/>
  <c r="H3257" i="21"/>
  <c r="N3256" i="21"/>
  <c r="I3256" i="21"/>
  <c r="P3256" i="21"/>
  <c r="L3256" i="21"/>
  <c r="E3258" i="21"/>
  <c r="D3259" i="21"/>
  <c r="F3258" i="21"/>
  <c r="P3257" i="21"/>
  <c r="I3257" i="21"/>
  <c r="H3258" i="21"/>
  <c r="L3257" i="21"/>
  <c r="J3257" i="21"/>
  <c r="N3257" i="21"/>
  <c r="K3256" i="21"/>
  <c r="Q3256" i="21"/>
  <c r="O3256" i="21"/>
  <c r="M3256" i="21"/>
  <c r="F3259" i="21"/>
  <c r="E3259" i="21"/>
  <c r="D3260" i="21"/>
  <c r="M3257" i="21"/>
  <c r="Q3257" i="21"/>
  <c r="K3257" i="21"/>
  <c r="O3257" i="21"/>
  <c r="I3258" i="21"/>
  <c r="H3259" i="21"/>
  <c r="P3258" i="21"/>
  <c r="N3258" i="21"/>
  <c r="J3258" i="21"/>
  <c r="L3258" i="21"/>
  <c r="F3260" i="21"/>
  <c r="E3260" i="21"/>
  <c r="D3261" i="21"/>
  <c r="O3258" i="21"/>
  <c r="Q3258" i="21"/>
  <c r="K3258" i="21"/>
  <c r="M3258" i="21"/>
  <c r="I3259" i="21"/>
  <c r="L3259" i="21"/>
  <c r="H3260" i="21"/>
  <c r="P3259" i="21"/>
  <c r="N3259" i="21"/>
  <c r="J3259" i="21"/>
  <c r="F3261" i="21"/>
  <c r="D3262" i="21"/>
  <c r="E3261" i="21"/>
  <c r="O3259" i="21"/>
  <c r="K3259" i="21"/>
  <c r="Q3259" i="21"/>
  <c r="M3259" i="21"/>
  <c r="H3261" i="21"/>
  <c r="P3260" i="21"/>
  <c r="I3260" i="21"/>
  <c r="L3260" i="21"/>
  <c r="N3260" i="21"/>
  <c r="J3260" i="21"/>
  <c r="F3262" i="21"/>
  <c r="E3262" i="21"/>
  <c r="D3263" i="21"/>
  <c r="L3261" i="21"/>
  <c r="H3262" i="21"/>
  <c r="I3261" i="21"/>
  <c r="P3261" i="21"/>
  <c r="N3261" i="21"/>
  <c r="J3261" i="21"/>
  <c r="Q3260" i="21"/>
  <c r="M3260" i="21"/>
  <c r="O3260" i="21"/>
  <c r="K3260" i="21"/>
  <c r="F3263" i="21"/>
  <c r="D3264" i="21"/>
  <c r="E3263" i="21"/>
  <c r="L3262" i="21"/>
  <c r="J3262" i="21"/>
  <c r="N3262" i="21"/>
  <c r="P3262" i="21"/>
  <c r="H3263" i="21"/>
  <c r="I3262" i="21"/>
  <c r="O3261" i="21"/>
  <c r="Q3261" i="21"/>
  <c r="M3261" i="21"/>
  <c r="K3261" i="21"/>
  <c r="D3265" i="21"/>
  <c r="E3264" i="21"/>
  <c r="F3264" i="21"/>
  <c r="I3263" i="21"/>
  <c r="J3263" i="21"/>
  <c r="N3263" i="21"/>
  <c r="H3264" i="21"/>
  <c r="P3263" i="21"/>
  <c r="L3263" i="21"/>
  <c r="K3262" i="21"/>
  <c r="M3262" i="21"/>
  <c r="Q3262" i="21"/>
  <c r="O3262" i="21"/>
  <c r="F3265" i="21"/>
  <c r="D3266" i="21"/>
  <c r="E3265" i="21"/>
  <c r="Q3263" i="21"/>
  <c r="K3263" i="21"/>
  <c r="O3263" i="21"/>
  <c r="M3263" i="21"/>
  <c r="P3264" i="21"/>
  <c r="N3264" i="21"/>
  <c r="J3264" i="21"/>
  <c r="I3264" i="21"/>
  <c r="L3264" i="21"/>
  <c r="H3265" i="21"/>
  <c r="D3267" i="21"/>
  <c r="F3266" i="21"/>
  <c r="E3266" i="21"/>
  <c r="M3264" i="21"/>
  <c r="K3264" i="21"/>
  <c r="O3264" i="21"/>
  <c r="Q3264" i="21"/>
  <c r="J3265" i="21"/>
  <c r="I3265" i="21"/>
  <c r="L3265" i="21"/>
  <c r="H3266" i="21"/>
  <c r="P3265" i="21"/>
  <c r="N3265" i="21"/>
  <c r="E3267" i="21"/>
  <c r="D3268" i="21"/>
  <c r="F3267" i="21"/>
  <c r="M3265" i="21"/>
  <c r="Q3265" i="21"/>
  <c r="K3265" i="21"/>
  <c r="O3265" i="21"/>
  <c r="I3266" i="21"/>
  <c r="L3266" i="21"/>
  <c r="H3267" i="21"/>
  <c r="N3266" i="21"/>
  <c r="J3266" i="21"/>
  <c r="P3266" i="21"/>
  <c r="D3269" i="21"/>
  <c r="E3268" i="21"/>
  <c r="F3268" i="21"/>
  <c r="Q3266" i="21"/>
  <c r="O3266" i="21"/>
  <c r="K3266" i="21"/>
  <c r="M3266" i="21"/>
  <c r="N3267" i="21"/>
  <c r="L3267" i="21"/>
  <c r="I3267" i="21"/>
  <c r="J3267" i="21"/>
  <c r="H3268" i="21"/>
  <c r="P3267" i="21"/>
  <c r="E3269" i="21"/>
  <c r="D3270" i="21"/>
  <c r="F3269" i="21"/>
  <c r="O3267" i="21"/>
  <c r="K3267" i="21"/>
  <c r="Q3267" i="21"/>
  <c r="M3267" i="21"/>
  <c r="I3268" i="21"/>
  <c r="J3268" i="21"/>
  <c r="H3269" i="21"/>
  <c r="P3268" i="21"/>
  <c r="N3268" i="21"/>
  <c r="L3268" i="21"/>
  <c r="D3271" i="21"/>
  <c r="F3270" i="21"/>
  <c r="E3270" i="21"/>
  <c r="M3268" i="21"/>
  <c r="O3268" i="21"/>
  <c r="Q3268" i="21"/>
  <c r="K3268" i="21"/>
  <c r="P3269" i="21"/>
  <c r="I3269" i="21"/>
  <c r="H3270" i="21"/>
  <c r="N3269" i="21"/>
  <c r="L3269" i="21"/>
  <c r="J3269" i="21"/>
  <c r="F3271" i="21"/>
  <c r="E3271" i="21"/>
  <c r="D3272" i="21"/>
  <c r="Q3269" i="21"/>
  <c r="K3269" i="21"/>
  <c r="M3269" i="21"/>
  <c r="O3269" i="21"/>
  <c r="P3270" i="21"/>
  <c r="H3271" i="21"/>
  <c r="L3270" i="21"/>
  <c r="I3270" i="21"/>
  <c r="J3270" i="21"/>
  <c r="N3270" i="21"/>
  <c r="F3272" i="21"/>
  <c r="D3273" i="21"/>
  <c r="E3272" i="21"/>
  <c r="J3271" i="21"/>
  <c r="N3271" i="21"/>
  <c r="L3271" i="21"/>
  <c r="H3272" i="21"/>
  <c r="I3271" i="21"/>
  <c r="P3271" i="21"/>
  <c r="M3270" i="21"/>
  <c r="O3270" i="21"/>
  <c r="K3270" i="21"/>
  <c r="Q3270" i="21"/>
  <c r="D3274" i="21"/>
  <c r="F3273" i="21"/>
  <c r="E3273" i="21"/>
  <c r="H3273" i="21"/>
  <c r="L3272" i="21"/>
  <c r="J3272" i="21"/>
  <c r="I3272" i="21"/>
  <c r="N3272" i="21"/>
  <c r="P3272" i="21"/>
  <c r="Q3271" i="21"/>
  <c r="O3271" i="21"/>
  <c r="K3271" i="21"/>
  <c r="M3271" i="21"/>
  <c r="D3275" i="21"/>
  <c r="E3274" i="21"/>
  <c r="F3274" i="21"/>
  <c r="N3273" i="21"/>
  <c r="P3273" i="21"/>
  <c r="J3273" i="21"/>
  <c r="H3274" i="21"/>
  <c r="L3273" i="21"/>
  <c r="I3273" i="21"/>
  <c r="O3272" i="21"/>
  <c r="Q3272" i="21"/>
  <c r="M3272" i="21"/>
  <c r="K3272" i="21"/>
  <c r="E3275" i="21"/>
  <c r="D3276" i="21"/>
  <c r="F3275" i="21"/>
  <c r="N3274" i="21"/>
  <c r="H3275" i="21"/>
  <c r="P3274" i="21"/>
  <c r="L3274" i="21"/>
  <c r="I3274" i="21"/>
  <c r="J3274" i="21"/>
  <c r="K3273" i="21"/>
  <c r="O3273" i="21"/>
  <c r="M3273" i="21"/>
  <c r="Q3273" i="21"/>
  <c r="F3276" i="21"/>
  <c r="E3276" i="21"/>
  <c r="D3277" i="21"/>
  <c r="I3275" i="21"/>
  <c r="J3275" i="21"/>
  <c r="L3275" i="21"/>
  <c r="P3275" i="21"/>
  <c r="N3275" i="21"/>
  <c r="H3276" i="21"/>
  <c r="Q3274" i="21"/>
  <c r="M3274" i="21"/>
  <c r="O3274" i="21"/>
  <c r="K3274" i="21"/>
  <c r="F3277" i="21"/>
  <c r="D3278" i="21"/>
  <c r="E3277" i="21"/>
  <c r="M3275" i="21"/>
  <c r="Q3275" i="21"/>
  <c r="O3275" i="21"/>
  <c r="K3275" i="21"/>
  <c r="N3276" i="21"/>
  <c r="J3276" i="21"/>
  <c r="L3276" i="21"/>
  <c r="H3277" i="21"/>
  <c r="I3276" i="21"/>
  <c r="P3276" i="21"/>
  <c r="F3278" i="21"/>
  <c r="E3278" i="21"/>
  <c r="D3279" i="21"/>
  <c r="N3277" i="21"/>
  <c r="L3277" i="21"/>
  <c r="P3277" i="21"/>
  <c r="I3277" i="21"/>
  <c r="H3278" i="21"/>
  <c r="J3277" i="21"/>
  <c r="O3276" i="21"/>
  <c r="K3276" i="21"/>
  <c r="M3276" i="21"/>
  <c r="Q3276" i="21"/>
  <c r="D3280" i="21"/>
  <c r="F3279" i="21"/>
  <c r="E3279" i="21"/>
  <c r="M3277" i="21"/>
  <c r="Q3277" i="21"/>
  <c r="K3277" i="21"/>
  <c r="O3277" i="21"/>
  <c r="J3278" i="21"/>
  <c r="L3278" i="21"/>
  <c r="H3279" i="21"/>
  <c r="I3278" i="21"/>
  <c r="N3278" i="21"/>
  <c r="P3278" i="21"/>
  <c r="D3281" i="21"/>
  <c r="E3280" i="21"/>
  <c r="F3280" i="21"/>
  <c r="N3279" i="21"/>
  <c r="J3279" i="21"/>
  <c r="P3279" i="21"/>
  <c r="H3280" i="21"/>
  <c r="L3279" i="21"/>
  <c r="I3279" i="21"/>
  <c r="K3278" i="21"/>
  <c r="Q3278" i="21"/>
  <c r="O3278" i="21"/>
  <c r="M3278" i="21"/>
  <c r="F3281" i="21"/>
  <c r="E3281" i="21"/>
  <c r="D3282" i="21"/>
  <c r="L3280" i="21"/>
  <c r="P3280" i="21"/>
  <c r="H3281" i="21"/>
  <c r="J3280" i="21"/>
  <c r="I3280" i="21"/>
  <c r="N3280" i="21"/>
  <c r="K3279" i="21"/>
  <c r="Q3279" i="21"/>
  <c r="O3279" i="21"/>
  <c r="M3279" i="21"/>
  <c r="E3282" i="21"/>
  <c r="F3282" i="21"/>
  <c r="D3283" i="21"/>
  <c r="P3281" i="21"/>
  <c r="H3282" i="21"/>
  <c r="J3281" i="21"/>
  <c r="I3281" i="21"/>
  <c r="L3281" i="21"/>
  <c r="N3281" i="21"/>
  <c r="K3280" i="21"/>
  <c r="O3280" i="21"/>
  <c r="M3280" i="21"/>
  <c r="Q3280" i="21"/>
  <c r="D3284" i="21"/>
  <c r="E3283" i="21"/>
  <c r="F3283" i="21"/>
  <c r="I3282" i="21"/>
  <c r="L3282" i="21"/>
  <c r="N3282" i="21"/>
  <c r="P3282" i="21"/>
  <c r="J3282" i="21"/>
  <c r="H3283" i="21"/>
  <c r="O3281" i="21"/>
  <c r="M3281" i="21"/>
  <c r="Q3281" i="21"/>
  <c r="K3281" i="21"/>
  <c r="E3284" i="21"/>
  <c r="D3285" i="21"/>
  <c r="F3284" i="21"/>
  <c r="Q3282" i="21"/>
  <c r="O3282" i="21"/>
  <c r="M3282" i="21"/>
  <c r="K3282" i="21"/>
  <c r="P3283" i="21"/>
  <c r="L3283" i="21"/>
  <c r="J3283" i="21"/>
  <c r="I3283" i="21"/>
  <c r="N3283" i="21"/>
  <c r="H3284" i="21"/>
  <c r="F3285" i="21"/>
  <c r="E3285" i="21"/>
  <c r="D3286" i="21"/>
  <c r="Q3283" i="21"/>
  <c r="M3283" i="21"/>
  <c r="K3283" i="21"/>
  <c r="O3283" i="21"/>
  <c r="L3284" i="21"/>
  <c r="I3284" i="21"/>
  <c r="H3285" i="21"/>
  <c r="J3284" i="21"/>
  <c r="N3284" i="21"/>
  <c r="P3284" i="21"/>
  <c r="E3286" i="21"/>
  <c r="D3287" i="21"/>
  <c r="F3286" i="21"/>
  <c r="O3284" i="21"/>
  <c r="K3284" i="21"/>
  <c r="Q3284" i="21"/>
  <c r="M3284" i="21"/>
  <c r="H3286" i="21"/>
  <c r="I3285" i="21"/>
  <c r="N3285" i="21"/>
  <c r="J3285" i="21"/>
  <c r="L3285" i="21"/>
  <c r="P3285" i="21"/>
  <c r="F3287" i="21"/>
  <c r="E3287" i="21"/>
  <c r="D3288" i="21"/>
  <c r="L3286" i="21"/>
  <c r="J3286" i="21"/>
  <c r="H3287" i="21"/>
  <c r="I3286" i="21"/>
  <c r="N3286" i="21"/>
  <c r="P3286" i="21"/>
  <c r="M3285" i="21"/>
  <c r="Q3285" i="21"/>
  <c r="O3285" i="21"/>
  <c r="K3285" i="21"/>
  <c r="F3288" i="21"/>
  <c r="D3289" i="21"/>
  <c r="E3288" i="21"/>
  <c r="L3287" i="21"/>
  <c r="I3287" i="21"/>
  <c r="H3288" i="21"/>
  <c r="P3287" i="21"/>
  <c r="N3287" i="21"/>
  <c r="J3287" i="21"/>
  <c r="K3286" i="21"/>
  <c r="Q3286" i="21"/>
  <c r="M3286" i="21"/>
  <c r="O3286" i="21"/>
  <c r="F3289" i="21"/>
  <c r="D3290" i="21"/>
  <c r="E3289" i="21"/>
  <c r="K3287" i="21"/>
  <c r="Q3287" i="21"/>
  <c r="M3287" i="21"/>
  <c r="O3287" i="21"/>
  <c r="P3288" i="21"/>
  <c r="J3288" i="21"/>
  <c r="N3288" i="21"/>
  <c r="H3289" i="21"/>
  <c r="I3288" i="21"/>
  <c r="L3288" i="21"/>
  <c r="D3291" i="21"/>
  <c r="F3290" i="21"/>
  <c r="E3290" i="21"/>
  <c r="J3289" i="21"/>
  <c r="P3289" i="21"/>
  <c r="I3289" i="21"/>
  <c r="L3289" i="21"/>
  <c r="N3289" i="21"/>
  <c r="H3290" i="21"/>
  <c r="K3288" i="21"/>
  <c r="O3288" i="21"/>
  <c r="Q3288" i="21"/>
  <c r="M3288" i="21"/>
  <c r="F3291" i="21"/>
  <c r="E3291" i="21"/>
  <c r="D3292" i="21"/>
  <c r="M3289" i="21"/>
  <c r="K3289" i="21"/>
  <c r="O3289" i="21"/>
  <c r="Q3289" i="21"/>
  <c r="N3290" i="21"/>
  <c r="H3291" i="21"/>
  <c r="I3290" i="21"/>
  <c r="J3290" i="21"/>
  <c r="P3290" i="21"/>
  <c r="L3290" i="21"/>
  <c r="F3292" i="21"/>
  <c r="E3292" i="21"/>
  <c r="D3293" i="21"/>
  <c r="J3291" i="21"/>
  <c r="P3291" i="21"/>
  <c r="L3291" i="21"/>
  <c r="H3292" i="21"/>
  <c r="I3291" i="21"/>
  <c r="N3291" i="21"/>
  <c r="K3290" i="21"/>
  <c r="Q3290" i="21"/>
  <c r="O3290" i="21"/>
  <c r="M3290" i="21"/>
  <c r="E3293" i="21"/>
  <c r="D3294" i="21"/>
  <c r="F3293" i="21"/>
  <c r="J3292" i="21"/>
  <c r="L3292" i="21"/>
  <c r="N3292" i="21"/>
  <c r="H3293" i="21"/>
  <c r="I3292" i="21"/>
  <c r="P3292" i="21"/>
  <c r="K3291" i="21"/>
  <c r="Q3291" i="21"/>
  <c r="O3291" i="21"/>
  <c r="M3291" i="21"/>
  <c r="E3294" i="21"/>
  <c r="F3294" i="21"/>
  <c r="D3295" i="21"/>
  <c r="N3293" i="21"/>
  <c r="L3293" i="21"/>
  <c r="H3294" i="21"/>
  <c r="I3293" i="21"/>
  <c r="J3293" i="21"/>
  <c r="P3293" i="21"/>
  <c r="K3292" i="21"/>
  <c r="Q3292" i="21"/>
  <c r="M3292" i="21"/>
  <c r="O3292" i="21"/>
  <c r="D3296" i="21"/>
  <c r="E3295" i="21"/>
  <c r="F3295" i="21"/>
  <c r="I3294" i="21"/>
  <c r="N3294" i="21"/>
  <c r="H3295" i="21"/>
  <c r="L3294" i="21"/>
  <c r="J3294" i="21"/>
  <c r="P3294" i="21"/>
  <c r="M3293" i="21"/>
  <c r="K3293" i="21"/>
  <c r="O3293" i="21"/>
  <c r="Q3293" i="21"/>
  <c r="E3296" i="21"/>
  <c r="D3297" i="21"/>
  <c r="F3296" i="21"/>
  <c r="Q3294" i="21"/>
  <c r="M3294" i="21"/>
  <c r="O3294" i="21"/>
  <c r="K3294" i="21"/>
  <c r="H3296" i="21"/>
  <c r="P3295" i="21"/>
  <c r="L3295" i="21"/>
  <c r="I3295" i="21"/>
  <c r="N3295" i="21"/>
  <c r="J3295" i="21"/>
  <c r="D3298" i="21"/>
  <c r="F3297" i="21"/>
  <c r="E3297" i="21"/>
  <c r="L3296" i="21"/>
  <c r="P3296" i="21"/>
  <c r="N3296" i="21"/>
  <c r="I3296" i="21"/>
  <c r="J3296" i="21"/>
  <c r="H3297" i="21"/>
  <c r="O3295" i="21"/>
  <c r="K3295" i="21"/>
  <c r="M3295" i="21"/>
  <c r="Q3295" i="21"/>
  <c r="E3298" i="21"/>
  <c r="F3298" i="21"/>
  <c r="D3299" i="21"/>
  <c r="K3296" i="21"/>
  <c r="O3296" i="21"/>
  <c r="M3296" i="21"/>
  <c r="Q3296" i="21"/>
  <c r="I3297" i="21"/>
  <c r="H3298" i="21"/>
  <c r="N3297" i="21"/>
  <c r="J3297" i="21"/>
  <c r="L3297" i="21"/>
  <c r="P3297" i="21"/>
  <c r="D3300" i="21"/>
  <c r="E3299" i="21"/>
  <c r="F3299" i="21"/>
  <c r="Q3297" i="21"/>
  <c r="O3297" i="21"/>
  <c r="K3297" i="21"/>
  <c r="M3297" i="21"/>
  <c r="L3298" i="21"/>
  <c r="I3298" i="21"/>
  <c r="J3298" i="21"/>
  <c r="N3298" i="21"/>
  <c r="P3298" i="21"/>
  <c r="H3299" i="21"/>
  <c r="D3301" i="21"/>
  <c r="F3300" i="21"/>
  <c r="E3300" i="21"/>
  <c r="K3298" i="21"/>
  <c r="Q3298" i="21"/>
  <c r="O3298" i="21"/>
  <c r="M3298" i="21"/>
  <c r="L3299" i="21"/>
  <c r="P3299" i="21"/>
  <c r="J3299" i="21"/>
  <c r="I3299" i="21"/>
  <c r="N3299" i="21"/>
  <c r="H3300" i="21"/>
  <c r="F3301" i="21"/>
  <c r="E3301" i="21"/>
  <c r="D3302" i="21"/>
  <c r="Q3299" i="21"/>
  <c r="O3299" i="21"/>
  <c r="K3299" i="21"/>
  <c r="M3299" i="21"/>
  <c r="L3300" i="21"/>
  <c r="N3300" i="21"/>
  <c r="I3300" i="21"/>
  <c r="P3300" i="21"/>
  <c r="J3300" i="21"/>
  <c r="H3301" i="21"/>
  <c r="F3302" i="21"/>
  <c r="E3302" i="21"/>
  <c r="D3303" i="21"/>
  <c r="O3300" i="21"/>
  <c r="K3300" i="21"/>
  <c r="M3300" i="21"/>
  <c r="Q3300" i="21"/>
  <c r="N3301" i="21"/>
  <c r="I3301" i="21"/>
  <c r="H3302" i="21"/>
  <c r="L3301" i="21"/>
  <c r="P3301" i="21"/>
  <c r="J3301" i="21"/>
  <c r="D3304" i="21"/>
  <c r="E3303" i="21"/>
  <c r="F3303" i="21"/>
  <c r="Q3301" i="21"/>
  <c r="O3301" i="21"/>
  <c r="M3301" i="21"/>
  <c r="K3301" i="21"/>
  <c r="N3302" i="21"/>
  <c r="H3303" i="21"/>
  <c r="L3302" i="21"/>
  <c r="P3302" i="21"/>
  <c r="J3302" i="21"/>
  <c r="I3302" i="21"/>
  <c r="F3304" i="21"/>
  <c r="D3305" i="21"/>
  <c r="E3304" i="21"/>
  <c r="J3303" i="21"/>
  <c r="L3303" i="21"/>
  <c r="N3303" i="21"/>
  <c r="H3304" i="21"/>
  <c r="I3303" i="21"/>
  <c r="P3303" i="21"/>
  <c r="M3302" i="21"/>
  <c r="K3302" i="21"/>
  <c r="Q3302" i="21"/>
  <c r="O3302" i="21"/>
  <c r="E3305" i="21"/>
  <c r="D3306" i="21"/>
  <c r="F3305" i="21"/>
  <c r="N3304" i="21"/>
  <c r="L3304" i="21"/>
  <c r="I3304" i="21"/>
  <c r="J3304" i="21"/>
  <c r="H3305" i="21"/>
  <c r="P3304" i="21"/>
  <c r="M3303" i="21"/>
  <c r="K3303" i="21"/>
  <c r="Q3303" i="21"/>
  <c r="O3303" i="21"/>
  <c r="F3306" i="21"/>
  <c r="E3306" i="21"/>
  <c r="D3307" i="21"/>
  <c r="M3304" i="21"/>
  <c r="O3304" i="21"/>
  <c r="Q3304" i="21"/>
  <c r="K3304" i="21"/>
  <c r="L3305" i="21"/>
  <c r="H3306" i="21"/>
  <c r="I3305" i="21"/>
  <c r="P3305" i="21"/>
  <c r="N3305" i="21"/>
  <c r="J3305" i="21"/>
  <c r="D3308" i="21"/>
  <c r="E3307" i="21"/>
  <c r="F3307" i="21"/>
  <c r="H3307" i="21"/>
  <c r="L3306" i="21"/>
  <c r="N3306" i="21"/>
  <c r="I3306" i="21"/>
  <c r="J3306" i="21"/>
  <c r="P3306" i="21"/>
  <c r="O3305" i="21"/>
  <c r="M3305" i="21"/>
  <c r="Q3305" i="21"/>
  <c r="K3305" i="21"/>
  <c r="E3308" i="21"/>
  <c r="D3309" i="21"/>
  <c r="F3308" i="21"/>
  <c r="N3307" i="21"/>
  <c r="H3308" i="21"/>
  <c r="P3307" i="21"/>
  <c r="L3307" i="21"/>
  <c r="J3307" i="21"/>
  <c r="I3307" i="21"/>
  <c r="O3306" i="21"/>
  <c r="Q3306" i="21"/>
  <c r="M3306" i="21"/>
  <c r="K3306" i="21"/>
  <c r="D3310" i="21"/>
  <c r="F3309" i="21"/>
  <c r="E3309" i="21"/>
  <c r="L3308" i="21"/>
  <c r="J3308" i="21"/>
  <c r="P3308" i="21"/>
  <c r="I3308" i="21"/>
  <c r="N3308" i="21"/>
  <c r="H3309" i="21"/>
  <c r="K3307" i="21"/>
  <c r="Q3307" i="21"/>
  <c r="M3307" i="21"/>
  <c r="O3307" i="21"/>
  <c r="D3311" i="21"/>
  <c r="E3310" i="21"/>
  <c r="F3310" i="21"/>
  <c r="M3308" i="21"/>
  <c r="O3308" i="21"/>
  <c r="K3308" i="21"/>
  <c r="Q3308" i="21"/>
  <c r="N3309" i="21"/>
  <c r="I3309" i="21"/>
  <c r="J3309" i="21"/>
  <c r="L3309" i="21"/>
  <c r="H3310" i="21"/>
  <c r="P3309" i="21"/>
  <c r="F3311" i="21"/>
  <c r="D3312" i="21"/>
  <c r="E3311" i="21"/>
  <c r="K3309" i="21"/>
  <c r="M3309" i="21"/>
  <c r="Q3309" i="21"/>
  <c r="O3309" i="21"/>
  <c r="P3310" i="21"/>
  <c r="I3310" i="21"/>
  <c r="N3310" i="21"/>
  <c r="H3311" i="21"/>
  <c r="J3310" i="21"/>
  <c r="L3310" i="21"/>
  <c r="E3312" i="21"/>
  <c r="D3313" i="21"/>
  <c r="F3312" i="21"/>
  <c r="M3310" i="21"/>
  <c r="O3310" i="21"/>
  <c r="Q3310" i="21"/>
  <c r="K3310" i="21"/>
  <c r="H3312" i="21"/>
  <c r="J3311" i="21"/>
  <c r="I3311" i="21"/>
  <c r="P3311" i="21"/>
  <c r="N3311" i="21"/>
  <c r="L3311" i="21"/>
  <c r="F3313" i="21"/>
  <c r="E3313" i="21"/>
  <c r="D3314" i="21"/>
  <c r="P3312" i="21"/>
  <c r="N3312" i="21"/>
  <c r="J3312" i="21"/>
  <c r="L3312" i="21"/>
  <c r="H3313" i="21"/>
  <c r="I3312" i="21"/>
  <c r="Q3311" i="21"/>
  <c r="O3311" i="21"/>
  <c r="M3311" i="21"/>
  <c r="K3311" i="21"/>
  <c r="E3314" i="21"/>
  <c r="F3314" i="21"/>
  <c r="D3315" i="21"/>
  <c r="J3313" i="21"/>
  <c r="I3313" i="21"/>
  <c r="P3313" i="21"/>
  <c r="H3314" i="21"/>
  <c r="L3313" i="21"/>
  <c r="N3313" i="21"/>
  <c r="O3312" i="21"/>
  <c r="Q3312" i="21"/>
  <c r="M3312" i="21"/>
  <c r="K3312" i="21"/>
  <c r="E3315" i="21"/>
  <c r="D3316" i="21"/>
  <c r="F3315" i="21"/>
  <c r="O3313" i="21"/>
  <c r="M3313" i="21"/>
  <c r="Q3313" i="21"/>
  <c r="K3313" i="21"/>
  <c r="N3314" i="21"/>
  <c r="I3314" i="21"/>
  <c r="H3315" i="21"/>
  <c r="P3314" i="21"/>
  <c r="L3314" i="21"/>
  <c r="J3314" i="21"/>
  <c r="F3316" i="21"/>
  <c r="D3317" i="21"/>
  <c r="E3316" i="21"/>
  <c r="M3314" i="21"/>
  <c r="K3314" i="21"/>
  <c r="O3314" i="21"/>
  <c r="Q3314" i="21"/>
  <c r="H3316" i="21"/>
  <c r="J3315" i="21"/>
  <c r="I3315" i="21"/>
  <c r="P3315" i="21"/>
  <c r="N3315" i="21"/>
  <c r="L3315" i="21"/>
  <c r="F3317" i="21"/>
  <c r="D3318" i="21"/>
  <c r="E3317" i="21"/>
  <c r="I3316" i="21"/>
  <c r="P3316" i="21"/>
  <c r="H3317" i="21"/>
  <c r="N3316" i="21"/>
  <c r="J3316" i="21"/>
  <c r="L3316" i="21"/>
  <c r="Q3315" i="21"/>
  <c r="M3315" i="21"/>
  <c r="O3315" i="21"/>
  <c r="K3315" i="21"/>
  <c r="E3318" i="21"/>
  <c r="D3319" i="21"/>
  <c r="F3318" i="21"/>
  <c r="M3316" i="21"/>
  <c r="K3316" i="21"/>
  <c r="Q3316" i="21"/>
  <c r="O3316" i="21"/>
  <c r="N3317" i="21"/>
  <c r="L3317" i="21"/>
  <c r="J3317" i="21"/>
  <c r="P3317" i="21"/>
  <c r="H3318" i="21"/>
  <c r="I3317" i="21"/>
  <c r="F3319" i="21"/>
  <c r="E3319" i="21"/>
  <c r="D3320" i="21"/>
  <c r="J3318" i="21"/>
  <c r="L3318" i="21"/>
  <c r="I3318" i="21"/>
  <c r="N3318" i="21"/>
  <c r="H3319" i="21"/>
  <c r="P3318" i="21"/>
  <c r="O3317" i="21"/>
  <c r="K3317" i="21"/>
  <c r="M3317" i="21"/>
  <c r="Q3317" i="21"/>
  <c r="E3320" i="21"/>
  <c r="F3320" i="21"/>
  <c r="D3321" i="21"/>
  <c r="O3318" i="21"/>
  <c r="K3318" i="21"/>
  <c r="M3318" i="21"/>
  <c r="Q3318" i="21"/>
  <c r="P3319" i="21"/>
  <c r="I3319" i="21"/>
  <c r="L3319" i="21"/>
  <c r="H3320" i="21"/>
  <c r="N3319" i="21"/>
  <c r="J3319" i="21"/>
  <c r="D3322" i="21"/>
  <c r="F3321" i="21"/>
  <c r="E3321" i="21"/>
  <c r="M3319" i="21"/>
  <c r="O3319" i="21"/>
  <c r="Q3319" i="21"/>
  <c r="K3319" i="21"/>
  <c r="I3320" i="21"/>
  <c r="N3320" i="21"/>
  <c r="P3320" i="21"/>
  <c r="H3321" i="21"/>
  <c r="L3320" i="21"/>
  <c r="J3320" i="21"/>
  <c r="E3322" i="21"/>
  <c r="D3323" i="21"/>
  <c r="F3322" i="21"/>
  <c r="Q3320" i="21"/>
  <c r="K3320" i="21"/>
  <c r="O3320" i="21"/>
  <c r="M3320" i="21"/>
  <c r="N3321" i="21"/>
  <c r="J3321" i="21"/>
  <c r="H3322" i="21"/>
  <c r="I3321" i="21"/>
  <c r="P3321" i="21"/>
  <c r="L3321" i="21"/>
  <c r="E3323" i="21"/>
  <c r="D3324" i="21"/>
  <c r="F3323" i="21"/>
  <c r="J3322" i="21"/>
  <c r="H3323" i="21"/>
  <c r="I3322" i="21"/>
  <c r="P3322" i="21"/>
  <c r="N3322" i="21"/>
  <c r="L3322" i="21"/>
  <c r="K3321" i="21"/>
  <c r="Q3321" i="21"/>
  <c r="M3321" i="21"/>
  <c r="O3321" i="21"/>
  <c r="F3324" i="21"/>
  <c r="D3325" i="21"/>
  <c r="E3324" i="21"/>
  <c r="J3323" i="21"/>
  <c r="L3323" i="21"/>
  <c r="I3323" i="21"/>
  <c r="P3323" i="21"/>
  <c r="H3324" i="21"/>
  <c r="N3323" i="21"/>
  <c r="M3322" i="21"/>
  <c r="Q3322" i="21"/>
  <c r="O3322" i="21"/>
  <c r="K3322" i="21"/>
  <c r="E3325" i="21"/>
  <c r="F3325" i="21"/>
  <c r="D3326" i="21"/>
  <c r="Q3323" i="21"/>
  <c r="M3323" i="21"/>
  <c r="K3323" i="21"/>
  <c r="O3323" i="21"/>
  <c r="H3325" i="21"/>
  <c r="I3324" i="21"/>
  <c r="J3324" i="21"/>
  <c r="P3324" i="21"/>
  <c r="N3324" i="21"/>
  <c r="L3324" i="21"/>
  <c r="E3326" i="21"/>
  <c r="F3326" i="21"/>
  <c r="D3327" i="21"/>
  <c r="P3325" i="21"/>
  <c r="H3326" i="21"/>
  <c r="I3325" i="21"/>
  <c r="J3325" i="21"/>
  <c r="N3325" i="21"/>
  <c r="L3325" i="21"/>
  <c r="K3324" i="21"/>
  <c r="Q3324" i="21"/>
  <c r="M3324" i="21"/>
  <c r="O3324" i="21"/>
  <c r="F3327" i="21"/>
  <c r="D3328" i="21"/>
  <c r="E3327" i="21"/>
  <c r="I3326" i="21"/>
  <c r="P3326" i="21"/>
  <c r="L3326" i="21"/>
  <c r="H3327" i="21"/>
  <c r="N3326" i="21"/>
  <c r="J3326" i="21"/>
  <c r="Q3325" i="21"/>
  <c r="K3325" i="21"/>
  <c r="M3325" i="21"/>
  <c r="O3325" i="21"/>
  <c r="D3329" i="21"/>
  <c r="E3328" i="21"/>
  <c r="F3328" i="21"/>
  <c r="M3326" i="21"/>
  <c r="O3326" i="21"/>
  <c r="K3326" i="21"/>
  <c r="Q3326" i="21"/>
  <c r="P3327" i="21"/>
  <c r="J3327" i="21"/>
  <c r="N3327" i="21"/>
  <c r="I3327" i="21"/>
  <c r="H3328" i="21"/>
  <c r="L3327" i="21"/>
  <c r="F3329" i="21"/>
  <c r="D3330" i="21"/>
  <c r="E3329" i="21"/>
  <c r="K3327" i="21"/>
  <c r="M3327" i="21"/>
  <c r="Q3327" i="21"/>
  <c r="O3327" i="21"/>
  <c r="J3328" i="21"/>
  <c r="H3329" i="21"/>
  <c r="L3328" i="21"/>
  <c r="N3328" i="21"/>
  <c r="P3328" i="21"/>
  <c r="I3328" i="21"/>
  <c r="F3330" i="21"/>
  <c r="D3331" i="21"/>
  <c r="E3330" i="21"/>
  <c r="J3329" i="21"/>
  <c r="P3329" i="21"/>
  <c r="I3329" i="21"/>
  <c r="N3329" i="21"/>
  <c r="L3329" i="21"/>
  <c r="H3330" i="21"/>
  <c r="O3328" i="21"/>
  <c r="Q3328" i="21"/>
  <c r="K3328" i="21"/>
  <c r="M3328" i="21"/>
  <c r="F3331" i="21"/>
  <c r="E3331" i="21"/>
  <c r="D3332" i="21"/>
  <c r="K3329" i="21"/>
  <c r="Q3329" i="21"/>
  <c r="M3329" i="21"/>
  <c r="O3329" i="21"/>
  <c r="I3330" i="21"/>
  <c r="H3331" i="21"/>
  <c r="P3330" i="21"/>
  <c r="N3330" i="21"/>
  <c r="J3330" i="21"/>
  <c r="L3330" i="21"/>
  <c r="D3333" i="21"/>
  <c r="E3332" i="21"/>
  <c r="F3332" i="21"/>
  <c r="K3330" i="21"/>
  <c r="O3330" i="21"/>
  <c r="Q3330" i="21"/>
  <c r="M3330" i="21"/>
  <c r="P3331" i="21"/>
  <c r="L3331" i="21"/>
  <c r="J3331" i="21"/>
  <c r="I3331" i="21"/>
  <c r="H3332" i="21"/>
  <c r="N3331" i="21"/>
  <c r="F3333" i="21"/>
  <c r="E3333" i="21"/>
  <c r="D3334" i="21"/>
  <c r="O3331" i="21"/>
  <c r="M3331" i="21"/>
  <c r="K3331" i="21"/>
  <c r="Q3331" i="21"/>
  <c r="L3332" i="21"/>
  <c r="P3332" i="21"/>
  <c r="N3332" i="21"/>
  <c r="H3333" i="21"/>
  <c r="J3332" i="21"/>
  <c r="I3332" i="21"/>
  <c r="E3334" i="21"/>
  <c r="D3335" i="21"/>
  <c r="F3334" i="21"/>
  <c r="P3333" i="21"/>
  <c r="L3333" i="21"/>
  <c r="N3333" i="21"/>
  <c r="J3333" i="21"/>
  <c r="H3334" i="21"/>
  <c r="I3333" i="21"/>
  <c r="Q3332" i="21"/>
  <c r="O3332" i="21"/>
  <c r="K3332" i="21"/>
  <c r="M3332" i="21"/>
  <c r="F3335" i="21"/>
  <c r="E3335" i="21"/>
  <c r="D3336" i="21"/>
  <c r="H3335" i="21"/>
  <c r="N3334" i="21"/>
  <c r="J3334" i="21"/>
  <c r="P3334" i="21"/>
  <c r="L3334" i="21"/>
  <c r="I3334" i="21"/>
  <c r="K3333" i="21"/>
  <c r="M3333" i="21"/>
  <c r="Q3333" i="21"/>
  <c r="O3333" i="21"/>
  <c r="E3336" i="21"/>
  <c r="F3336" i="21"/>
  <c r="D3337" i="21"/>
  <c r="H3336" i="21"/>
  <c r="P3335" i="21"/>
  <c r="I3335" i="21"/>
  <c r="N3335" i="21"/>
  <c r="J3335" i="21"/>
  <c r="L3335" i="21"/>
  <c r="M3334" i="21"/>
  <c r="O3334" i="21"/>
  <c r="K3334" i="21"/>
  <c r="Q3334" i="21"/>
  <c r="F3337" i="21"/>
  <c r="D3338" i="21"/>
  <c r="E3337" i="21"/>
  <c r="I3336" i="21"/>
  <c r="L3336" i="21"/>
  <c r="N3336" i="21"/>
  <c r="H3337" i="21"/>
  <c r="J3336" i="21"/>
  <c r="P3336" i="21"/>
  <c r="M3335" i="21"/>
  <c r="K3335" i="21"/>
  <c r="Q3335" i="21"/>
  <c r="O3335" i="21"/>
  <c r="E3338" i="21"/>
  <c r="D3339" i="21"/>
  <c r="F3338" i="21"/>
  <c r="K3336" i="21"/>
  <c r="O3336" i="21"/>
  <c r="Q3336" i="21"/>
  <c r="M3336" i="21"/>
  <c r="I3337" i="21"/>
  <c r="J3337" i="21"/>
  <c r="P3337" i="21"/>
  <c r="N3337" i="21"/>
  <c r="L3337" i="21"/>
  <c r="H3338" i="21"/>
  <c r="D3340" i="21"/>
  <c r="F3339" i="21"/>
  <c r="E3339" i="21"/>
  <c r="Q3337" i="21"/>
  <c r="O3337" i="21"/>
  <c r="K3337" i="21"/>
  <c r="M3337" i="21"/>
  <c r="J3338" i="21"/>
  <c r="N3338" i="21"/>
  <c r="P3338" i="21"/>
  <c r="L3338" i="21"/>
  <c r="H3339" i="21"/>
  <c r="I3338" i="21"/>
  <c r="F3340" i="21"/>
  <c r="E3340" i="21"/>
  <c r="D3341" i="21"/>
  <c r="I3339" i="21"/>
  <c r="H3340" i="21"/>
  <c r="J3339" i="21"/>
  <c r="L3339" i="21"/>
  <c r="P3339" i="21"/>
  <c r="N3339" i="21"/>
  <c r="O3338" i="21"/>
  <c r="Q3338" i="21"/>
  <c r="K3338" i="21"/>
  <c r="M3338" i="21"/>
  <c r="D3342" i="21"/>
  <c r="F3341" i="21"/>
  <c r="E3341" i="21"/>
  <c r="O3339" i="21"/>
  <c r="M3339" i="21"/>
  <c r="K3339" i="21"/>
  <c r="Q3339" i="21"/>
  <c r="H3341" i="21"/>
  <c r="L3340" i="21"/>
  <c r="P3340" i="21"/>
  <c r="N3340" i="21"/>
  <c r="I3340" i="21"/>
  <c r="J3340" i="21"/>
  <c r="F3342" i="21"/>
  <c r="E3342" i="21"/>
  <c r="D3343" i="21"/>
  <c r="P3341" i="21"/>
  <c r="L3341" i="21"/>
  <c r="J3341" i="21"/>
  <c r="H3342" i="21"/>
  <c r="I3341" i="21"/>
  <c r="N3341" i="21"/>
  <c r="M3340" i="21"/>
  <c r="O3340" i="21"/>
  <c r="K3340" i="21"/>
  <c r="Q3340" i="21"/>
  <c r="F3343" i="21"/>
  <c r="D3344" i="21"/>
  <c r="E3343" i="21"/>
  <c r="I3342" i="21"/>
  <c r="N3342" i="21"/>
  <c r="H3343" i="21"/>
  <c r="L3342" i="21"/>
  <c r="P3342" i="21"/>
  <c r="J3342" i="21"/>
  <c r="M3341" i="21"/>
  <c r="K3341" i="21"/>
  <c r="Q3341" i="21"/>
  <c r="O3341" i="21"/>
  <c r="D3345" i="21"/>
  <c r="F3344" i="21"/>
  <c r="E3344" i="21"/>
  <c r="M3342" i="21"/>
  <c r="O3342" i="21"/>
  <c r="K3342" i="21"/>
  <c r="Q3342" i="21"/>
  <c r="J3343" i="21"/>
  <c r="L3343" i="21"/>
  <c r="P3343" i="21"/>
  <c r="H3344" i="21"/>
  <c r="N3343" i="21"/>
  <c r="I3343" i="21"/>
  <c r="E3345" i="21"/>
  <c r="F3345" i="21"/>
  <c r="D3346" i="21"/>
  <c r="N3344" i="21"/>
  <c r="I3344" i="21"/>
  <c r="L3344" i="21"/>
  <c r="H3345" i="21"/>
  <c r="P3344" i="21"/>
  <c r="J3344" i="21"/>
  <c r="K3343" i="21"/>
  <c r="M3343" i="21"/>
  <c r="Q3343" i="21"/>
  <c r="O3343" i="21"/>
  <c r="E3346" i="21"/>
  <c r="D3347" i="21"/>
  <c r="F3346" i="21"/>
  <c r="O3344" i="21"/>
  <c r="Q3344" i="21"/>
  <c r="K3344" i="21"/>
  <c r="M3344" i="21"/>
  <c r="J3345" i="21"/>
  <c r="L3345" i="21"/>
  <c r="H3346" i="21"/>
  <c r="N3345" i="21"/>
  <c r="P3345" i="21"/>
  <c r="I3345" i="21"/>
  <c r="D3348" i="21"/>
  <c r="F3347" i="21"/>
  <c r="E3347" i="21"/>
  <c r="L3346" i="21"/>
  <c r="I3346" i="21"/>
  <c r="J3346" i="21"/>
  <c r="N3346" i="21"/>
  <c r="H3347" i="21"/>
  <c r="P3346" i="21"/>
  <c r="K3345" i="21"/>
  <c r="M3345" i="21"/>
  <c r="Q3345" i="21"/>
  <c r="O3345" i="21"/>
  <c r="E3348" i="21"/>
  <c r="F3348" i="21"/>
  <c r="D3349" i="21"/>
  <c r="K3346" i="21"/>
  <c r="M3346" i="21"/>
  <c r="O3346" i="21"/>
  <c r="Q3346" i="21"/>
  <c r="L3347" i="21"/>
  <c r="I3347" i="21"/>
  <c r="H3348" i="21"/>
  <c r="N3347" i="21"/>
  <c r="J3347" i="21"/>
  <c r="P3347" i="21"/>
  <c r="E3349" i="21"/>
  <c r="F3349" i="21"/>
  <c r="D3350" i="21"/>
  <c r="Q3347" i="21"/>
  <c r="M3347" i="21"/>
  <c r="O3347" i="21"/>
  <c r="K3347" i="21"/>
  <c r="J3348" i="21"/>
  <c r="H3349" i="21"/>
  <c r="L3348" i="21"/>
  <c r="P3348" i="21"/>
  <c r="N3348" i="21"/>
  <c r="I3348" i="21"/>
  <c r="F3350" i="21"/>
  <c r="E3350" i="21"/>
  <c r="D3351" i="21"/>
  <c r="N3349" i="21"/>
  <c r="P3349" i="21"/>
  <c r="J3349" i="21"/>
  <c r="L3349" i="21"/>
  <c r="I3349" i="21"/>
  <c r="H3350" i="21"/>
  <c r="Q3348" i="21"/>
  <c r="O3348" i="21"/>
  <c r="K3348" i="21"/>
  <c r="M3348" i="21"/>
  <c r="F3351" i="21"/>
  <c r="D3352" i="21"/>
  <c r="E3351" i="21"/>
  <c r="Q3349" i="21"/>
  <c r="K3349" i="21"/>
  <c r="M3349" i="21"/>
  <c r="O3349" i="21"/>
  <c r="P3350" i="21"/>
  <c r="J3350" i="21"/>
  <c r="I3350" i="21"/>
  <c r="H3351" i="21"/>
  <c r="L3350" i="21"/>
  <c r="N3350" i="21"/>
  <c r="F3352" i="21"/>
  <c r="E3352" i="21"/>
  <c r="D3353" i="21"/>
  <c r="M3350" i="21"/>
  <c r="Q3350" i="21"/>
  <c r="K3350" i="21"/>
  <c r="O3350" i="21"/>
  <c r="P3351" i="21"/>
  <c r="I3351" i="21"/>
  <c r="N3351" i="21"/>
  <c r="J3351" i="21"/>
  <c r="H3352" i="21"/>
  <c r="L3351" i="21"/>
  <c r="F3353" i="21"/>
  <c r="D3354" i="21"/>
  <c r="E3353" i="21"/>
  <c r="O3351" i="21"/>
  <c r="M3351" i="21"/>
  <c r="K3351" i="21"/>
  <c r="Q3351" i="21"/>
  <c r="I3352" i="21"/>
  <c r="H3353" i="21"/>
  <c r="P3352" i="21"/>
  <c r="N3352" i="21"/>
  <c r="L3352" i="21"/>
  <c r="J3352" i="21"/>
  <c r="D3355" i="21"/>
  <c r="F3354" i="21"/>
  <c r="E3354" i="21"/>
  <c r="O3352" i="21"/>
  <c r="Q3352" i="21"/>
  <c r="K3352" i="21"/>
  <c r="M3352" i="21"/>
  <c r="H3354" i="21"/>
  <c r="I3353" i="21"/>
  <c r="J3353" i="21"/>
  <c r="L3353" i="21"/>
  <c r="P3353" i="21"/>
  <c r="N3353" i="21"/>
  <c r="F3355" i="21"/>
  <c r="D3356" i="21"/>
  <c r="E3355" i="21"/>
  <c r="H3355" i="21"/>
  <c r="I3354" i="21"/>
  <c r="L3354" i="21"/>
  <c r="P3354" i="21"/>
  <c r="J3354" i="21"/>
  <c r="N3354" i="21"/>
  <c r="K3353" i="21"/>
  <c r="Q3353" i="21"/>
  <c r="M3353" i="21"/>
  <c r="O3353" i="21"/>
  <c r="F3356" i="21"/>
  <c r="D3357" i="21"/>
  <c r="E3356" i="21"/>
  <c r="L3355" i="21"/>
  <c r="P3355" i="21"/>
  <c r="J3355" i="21"/>
  <c r="I3355" i="21"/>
  <c r="H3356" i="21"/>
  <c r="N3355" i="21"/>
  <c r="Q3354" i="21"/>
  <c r="M3354" i="21"/>
  <c r="K3354" i="21"/>
  <c r="O3354" i="21"/>
  <c r="E3357" i="21"/>
  <c r="D3358" i="21"/>
  <c r="F3357" i="21"/>
  <c r="K3355" i="21"/>
  <c r="M3355" i="21"/>
  <c r="O3355" i="21"/>
  <c r="Q3355" i="21"/>
  <c r="H3357" i="21"/>
  <c r="N3356" i="21"/>
  <c r="P3356" i="21"/>
  <c r="L3356" i="21"/>
  <c r="I3356" i="21"/>
  <c r="J3356" i="21"/>
  <c r="E3358" i="21"/>
  <c r="D3359" i="21"/>
  <c r="F3358" i="21"/>
  <c r="H3358" i="21"/>
  <c r="L3357" i="21"/>
  <c r="J3357" i="21"/>
  <c r="P3357" i="21"/>
  <c r="I3357" i="21"/>
  <c r="N3357" i="21"/>
  <c r="Q3356" i="21"/>
  <c r="O3356" i="21"/>
  <c r="K3356" i="21"/>
  <c r="M3356" i="21"/>
  <c r="F3359" i="21"/>
  <c r="D3360" i="21"/>
  <c r="E3359" i="21"/>
  <c r="L3358" i="21"/>
  <c r="H3359" i="21"/>
  <c r="P3358" i="21"/>
  <c r="J3358" i="21"/>
  <c r="N3358" i="21"/>
  <c r="I3358" i="21"/>
  <c r="O3357" i="21"/>
  <c r="M3357" i="21"/>
  <c r="K3357" i="21"/>
  <c r="Q3357" i="21"/>
  <c r="D3361" i="21"/>
  <c r="F3360" i="21"/>
  <c r="E3360" i="21"/>
  <c r="P3359" i="21"/>
  <c r="H3360" i="21"/>
  <c r="I3359" i="21"/>
  <c r="J3359" i="21"/>
  <c r="L3359" i="21"/>
  <c r="N3359" i="21"/>
  <c r="M3358" i="21"/>
  <c r="K3358" i="21"/>
  <c r="O3358" i="21"/>
  <c r="Q3358" i="21"/>
  <c r="F3361" i="21"/>
  <c r="D3362" i="21"/>
  <c r="E3361" i="21"/>
  <c r="I3360" i="21"/>
  <c r="N3360" i="21"/>
  <c r="H3361" i="21"/>
  <c r="J3360" i="21"/>
  <c r="P3360" i="21"/>
  <c r="L3360" i="21"/>
  <c r="M3359" i="21"/>
  <c r="K3359" i="21"/>
  <c r="O3359" i="21"/>
  <c r="Q3359" i="21"/>
  <c r="F3362" i="21"/>
  <c r="E3362" i="21"/>
  <c r="D3363" i="21"/>
  <c r="K3360" i="21"/>
  <c r="O3360" i="21"/>
  <c r="M3360" i="21"/>
  <c r="Q3360" i="21"/>
  <c r="P3361" i="21"/>
  <c r="J3361" i="21"/>
  <c r="L3361" i="21"/>
  <c r="I3361" i="21"/>
  <c r="H3362" i="21"/>
  <c r="N3361" i="21"/>
  <c r="D3364" i="21"/>
  <c r="E3363" i="21"/>
  <c r="F3363" i="21"/>
  <c r="Q3361" i="21"/>
  <c r="M3361" i="21"/>
  <c r="K3361" i="21"/>
  <c r="O3361" i="21"/>
  <c r="N3362" i="21"/>
  <c r="P3362" i="21"/>
  <c r="L3362" i="21"/>
  <c r="I3362" i="21"/>
  <c r="J3362" i="21"/>
  <c r="H3363" i="21"/>
  <c r="F3364" i="21"/>
  <c r="D3365" i="21"/>
  <c r="E3364" i="21"/>
  <c r="K3362" i="21"/>
  <c r="M3362" i="21"/>
  <c r="O3362" i="21"/>
  <c r="Q3362" i="21"/>
  <c r="L3363" i="21"/>
  <c r="H3364" i="21"/>
  <c r="P3363" i="21"/>
  <c r="N3363" i="21"/>
  <c r="J3363" i="21"/>
  <c r="I3363" i="21"/>
  <c r="F3365" i="21"/>
  <c r="D3366" i="21"/>
  <c r="E3365" i="21"/>
  <c r="J3364" i="21"/>
  <c r="L3364" i="21"/>
  <c r="I3364" i="21"/>
  <c r="H3365" i="21"/>
  <c r="N3364" i="21"/>
  <c r="P3364" i="21"/>
  <c r="K3363" i="21"/>
  <c r="M3363" i="21"/>
  <c r="Q3363" i="21"/>
  <c r="O3363" i="21"/>
  <c r="D3367" i="21"/>
  <c r="E3366" i="21"/>
  <c r="F3366" i="21"/>
  <c r="O3364" i="21"/>
  <c r="K3364" i="21"/>
  <c r="M3364" i="21"/>
  <c r="Q3364" i="21"/>
  <c r="P3365" i="21"/>
  <c r="H3366" i="21"/>
  <c r="L3365" i="21"/>
  <c r="I3365" i="21"/>
  <c r="J3365" i="21"/>
  <c r="N3365" i="21"/>
  <c r="D3368" i="21"/>
  <c r="F3367" i="21"/>
  <c r="E3367" i="21"/>
  <c r="N3366" i="21"/>
  <c r="J3366" i="21"/>
  <c r="H3367" i="21"/>
  <c r="I3366" i="21"/>
  <c r="P3366" i="21"/>
  <c r="L3366" i="21"/>
  <c r="M3365" i="21"/>
  <c r="O3365" i="21"/>
  <c r="K3365" i="21"/>
  <c r="Q3365" i="21"/>
  <c r="F3368" i="21"/>
  <c r="E3368" i="21"/>
  <c r="D3369" i="21"/>
  <c r="I3367" i="21"/>
  <c r="H3368" i="21"/>
  <c r="N3367" i="21"/>
  <c r="J3367" i="21"/>
  <c r="L3367" i="21"/>
  <c r="P3367" i="21"/>
  <c r="K3366" i="21"/>
  <c r="Q3366" i="21"/>
  <c r="M3366" i="21"/>
  <c r="O3366" i="21"/>
  <c r="E3369" i="21"/>
  <c r="F3369" i="21"/>
  <c r="D3370" i="21"/>
  <c r="K3367" i="21"/>
  <c r="M3367" i="21"/>
  <c r="Q3367" i="21"/>
  <c r="O3367" i="21"/>
  <c r="L3368" i="21"/>
  <c r="P3368" i="21"/>
  <c r="J3368" i="21"/>
  <c r="I3368" i="21"/>
  <c r="H3369" i="21"/>
  <c r="N3368" i="21"/>
  <c r="D3371" i="21"/>
  <c r="F3370" i="21"/>
  <c r="E3370" i="21"/>
  <c r="Q3368" i="21"/>
  <c r="O3368" i="21"/>
  <c r="K3368" i="21"/>
  <c r="M3368" i="21"/>
  <c r="H3370" i="21"/>
  <c r="P3369" i="21"/>
  <c r="L3369" i="21"/>
  <c r="N3369" i="21"/>
  <c r="J3369" i="21"/>
  <c r="I3369" i="21"/>
  <c r="F3371" i="21"/>
  <c r="D3372" i="21"/>
  <c r="E3371" i="21"/>
  <c r="J3370" i="21"/>
  <c r="P3370" i="21"/>
  <c r="L3370" i="21"/>
  <c r="N3370" i="21"/>
  <c r="I3370" i="21"/>
  <c r="H3371" i="21"/>
  <c r="M3369" i="21"/>
  <c r="Q3369" i="21"/>
  <c r="O3369" i="21"/>
  <c r="K3369" i="21"/>
  <c r="F3372" i="21"/>
  <c r="D3373" i="21"/>
  <c r="E3372" i="21"/>
  <c r="M3370" i="21"/>
  <c r="O3370" i="21"/>
  <c r="K3370" i="21"/>
  <c r="Q3370" i="21"/>
  <c r="H3372" i="21"/>
  <c r="L3371" i="21"/>
  <c r="I3371" i="21"/>
  <c r="P3371" i="21"/>
  <c r="J3371" i="21"/>
  <c r="N3371" i="21"/>
  <c r="F3373" i="21"/>
  <c r="E3373" i="21"/>
  <c r="D3374" i="21"/>
  <c r="P3372" i="21"/>
  <c r="J3372" i="21"/>
  <c r="N3372" i="21"/>
  <c r="H3373" i="21"/>
  <c r="I3372" i="21"/>
  <c r="L3372" i="21"/>
  <c r="O3371" i="21"/>
  <c r="Q3371" i="21"/>
  <c r="M3371" i="21"/>
  <c r="K3371" i="21"/>
  <c r="E3374" i="21"/>
  <c r="D3375" i="21"/>
  <c r="F3374" i="21"/>
  <c r="I3373" i="21"/>
  <c r="H3374" i="21"/>
  <c r="P3373" i="21"/>
  <c r="N3373" i="21"/>
  <c r="J3373" i="21"/>
  <c r="L3373" i="21"/>
  <c r="O3372" i="21"/>
  <c r="M3372" i="21"/>
  <c r="K3372" i="21"/>
  <c r="Q3372" i="21"/>
  <c r="F3375" i="21"/>
  <c r="E3375" i="21"/>
  <c r="D3376" i="21"/>
  <c r="O3373" i="21"/>
  <c r="Q3373" i="21"/>
  <c r="M3373" i="21"/>
  <c r="K3373" i="21"/>
  <c r="J3374" i="21"/>
  <c r="P3374" i="21"/>
  <c r="H3375" i="21"/>
  <c r="L3374" i="21"/>
  <c r="N3374" i="21"/>
  <c r="I3374" i="21"/>
  <c r="D3377" i="21"/>
  <c r="E3376" i="21"/>
  <c r="F3376" i="21"/>
  <c r="I3375" i="21"/>
  <c r="L3375" i="21"/>
  <c r="J3375" i="21"/>
  <c r="N3375" i="21"/>
  <c r="H3376" i="21"/>
  <c r="P3375" i="21"/>
  <c r="Q3374" i="21"/>
  <c r="O3374" i="21"/>
  <c r="M3374" i="21"/>
  <c r="K3374" i="21"/>
  <c r="E3377" i="21"/>
  <c r="D3378" i="21"/>
  <c r="F3377" i="21"/>
  <c r="O3375" i="21"/>
  <c r="Q3375" i="21"/>
  <c r="M3375" i="21"/>
  <c r="K3375" i="21"/>
  <c r="L3376" i="21"/>
  <c r="P3376" i="21"/>
  <c r="I3376" i="21"/>
  <c r="H3377" i="21"/>
  <c r="J3376" i="21"/>
  <c r="N3376" i="21"/>
  <c r="E3378" i="21"/>
  <c r="F3378" i="21"/>
  <c r="D3379" i="21"/>
  <c r="O3376" i="21"/>
  <c r="K3376" i="21"/>
  <c r="M3376" i="21"/>
  <c r="Q3376" i="21"/>
  <c r="H3378" i="21"/>
  <c r="P3377" i="21"/>
  <c r="I3377" i="21"/>
  <c r="J3377" i="21"/>
  <c r="N3377" i="21"/>
  <c r="L3377" i="21"/>
  <c r="F3379" i="21"/>
  <c r="E3379" i="21"/>
  <c r="D3380" i="21"/>
  <c r="L3378" i="21"/>
  <c r="J3378" i="21"/>
  <c r="P3378" i="21"/>
  <c r="H3379" i="21"/>
  <c r="N3378" i="21"/>
  <c r="I3378" i="21"/>
  <c r="O3377" i="21"/>
  <c r="Q3377" i="21"/>
  <c r="M3377" i="21"/>
  <c r="K3377" i="21"/>
  <c r="F3380" i="21"/>
  <c r="D3381" i="21"/>
  <c r="E3380" i="21"/>
  <c r="I3379" i="21"/>
  <c r="L3379" i="21"/>
  <c r="P3379" i="21"/>
  <c r="H3380" i="21"/>
  <c r="J3379" i="21"/>
  <c r="N3379" i="21"/>
  <c r="K3378" i="21"/>
  <c r="M3378" i="21"/>
  <c r="O3378" i="21"/>
  <c r="Q3378" i="21"/>
  <c r="E3381" i="21"/>
  <c r="F3381" i="21"/>
  <c r="D3382" i="21"/>
  <c r="Q3379" i="21"/>
  <c r="M3379" i="21"/>
  <c r="K3379" i="21"/>
  <c r="O3379" i="21"/>
  <c r="N3380" i="21"/>
  <c r="L3380" i="21"/>
  <c r="H3381" i="21"/>
  <c r="J3380" i="21"/>
  <c r="P3380" i="21"/>
  <c r="I3380" i="21"/>
  <c r="F3382" i="21"/>
  <c r="D3383" i="21"/>
  <c r="E3382" i="21"/>
  <c r="H3382" i="21"/>
  <c r="I3381" i="21"/>
  <c r="P3381" i="21"/>
  <c r="N3381" i="21"/>
  <c r="L3381" i="21"/>
  <c r="J3381" i="21"/>
  <c r="K3380" i="21"/>
  <c r="O3380" i="21"/>
  <c r="Q3380" i="21"/>
  <c r="M3380" i="21"/>
  <c r="F3383" i="21"/>
  <c r="E3383" i="21"/>
  <c r="D3384" i="21"/>
  <c r="N3382" i="21"/>
  <c r="J3382" i="21"/>
  <c r="I3382" i="21"/>
  <c r="P3382" i="21"/>
  <c r="H3383" i="21"/>
  <c r="L3382" i="21"/>
  <c r="M3381" i="21"/>
  <c r="Q3381" i="21"/>
  <c r="K3381" i="21"/>
  <c r="O3381" i="21"/>
  <c r="F3384" i="21"/>
  <c r="D3385" i="21"/>
  <c r="E3384" i="21"/>
  <c r="M3382" i="21"/>
  <c r="K3382" i="21"/>
  <c r="O3382" i="21"/>
  <c r="Q3382" i="21"/>
  <c r="I3383" i="21"/>
  <c r="P3383" i="21"/>
  <c r="N3383" i="21"/>
  <c r="H3384" i="21"/>
  <c r="L3383" i="21"/>
  <c r="J3383" i="21"/>
  <c r="E3385" i="21"/>
  <c r="D3386" i="21"/>
  <c r="F3385" i="21"/>
  <c r="K3383" i="21"/>
  <c r="Q3383" i="21"/>
  <c r="O3383" i="21"/>
  <c r="M3383" i="21"/>
  <c r="L3384" i="21"/>
  <c r="P3384" i="21"/>
  <c r="J3384" i="21"/>
  <c r="H3385" i="21"/>
  <c r="N3384" i="21"/>
  <c r="I3384" i="21"/>
  <c r="E3386" i="21"/>
  <c r="F3386" i="21"/>
  <c r="D3387" i="21"/>
  <c r="L3385" i="21"/>
  <c r="J3385" i="21"/>
  <c r="H3386" i="21"/>
  <c r="I3385" i="21"/>
  <c r="P3385" i="21"/>
  <c r="N3385" i="21"/>
  <c r="K3384" i="21"/>
  <c r="O3384" i="21"/>
  <c r="Q3384" i="21"/>
  <c r="M3384" i="21"/>
  <c r="D3388" i="21"/>
  <c r="F3387" i="21"/>
  <c r="E3387" i="21"/>
  <c r="I3386" i="21"/>
  <c r="L3386" i="21"/>
  <c r="H3387" i="21"/>
  <c r="P3386" i="21"/>
  <c r="N3386" i="21"/>
  <c r="J3386" i="21"/>
  <c r="Q3385" i="21"/>
  <c r="M3385" i="21"/>
  <c r="O3385" i="21"/>
  <c r="K3385" i="21"/>
  <c r="F3388" i="21"/>
  <c r="D3389" i="21"/>
  <c r="E3388" i="21"/>
  <c r="Q3386" i="21"/>
  <c r="M3386" i="21"/>
  <c r="K3386" i="21"/>
  <c r="O3386" i="21"/>
  <c r="P3387" i="21"/>
  <c r="J3387" i="21"/>
  <c r="L3387" i="21"/>
  <c r="I3387" i="21"/>
  <c r="H3388" i="21"/>
  <c r="N3387" i="21"/>
  <c r="E3389" i="21"/>
  <c r="F3389" i="21"/>
  <c r="D3390" i="21"/>
  <c r="Q3387" i="21"/>
  <c r="O3387" i="21"/>
  <c r="K3387" i="21"/>
  <c r="M3387" i="21"/>
  <c r="P3388" i="21"/>
  <c r="J3388" i="21"/>
  <c r="H3389" i="21"/>
  <c r="N3388" i="21"/>
  <c r="I3388" i="21"/>
  <c r="L3388" i="21"/>
  <c r="D3391" i="21"/>
  <c r="E3390" i="21"/>
  <c r="F3390" i="21"/>
  <c r="P3389" i="21"/>
  <c r="J3389" i="21"/>
  <c r="L3389" i="21"/>
  <c r="N3389" i="21"/>
  <c r="H3390" i="21"/>
  <c r="I3389" i="21"/>
  <c r="M3388" i="21"/>
  <c r="K3388" i="21"/>
  <c r="O3388" i="21"/>
  <c r="Q3388" i="21"/>
  <c r="F3391" i="21"/>
  <c r="D3392" i="21"/>
  <c r="E3391" i="21"/>
  <c r="L3390" i="21"/>
  <c r="I3390" i="21"/>
  <c r="P3390" i="21"/>
  <c r="H3391" i="21"/>
  <c r="J3390" i="21"/>
  <c r="N3390" i="21"/>
  <c r="O3389" i="21"/>
  <c r="Q3389" i="21"/>
  <c r="M3389" i="21"/>
  <c r="K3389" i="21"/>
  <c r="F3392" i="21"/>
  <c r="E3392" i="21"/>
  <c r="D3393" i="21"/>
  <c r="Q3390" i="21"/>
  <c r="M3390" i="21"/>
  <c r="O3390" i="21"/>
  <c r="K3390" i="21"/>
  <c r="N3391" i="21"/>
  <c r="J3391" i="21"/>
  <c r="H3392" i="21"/>
  <c r="L3391" i="21"/>
  <c r="P3391" i="21"/>
  <c r="I3391" i="21"/>
  <c r="D3394" i="21"/>
  <c r="E3393" i="21"/>
  <c r="F3393" i="21"/>
  <c r="P3392" i="21"/>
  <c r="N3392" i="21"/>
  <c r="H3393" i="21"/>
  <c r="J3392" i="21"/>
  <c r="I3392" i="21"/>
  <c r="L3392" i="21"/>
  <c r="Q3391" i="21"/>
  <c r="K3391" i="21"/>
  <c r="O3391" i="21"/>
  <c r="M3391" i="21"/>
  <c r="E3394" i="21"/>
  <c r="D3395" i="21"/>
  <c r="F3394" i="21"/>
  <c r="H3394" i="21"/>
  <c r="N3393" i="21"/>
  <c r="P3393" i="21"/>
  <c r="L3393" i="21"/>
  <c r="I3393" i="21"/>
  <c r="J3393" i="21"/>
  <c r="O3392" i="21"/>
  <c r="M3392" i="21"/>
  <c r="K3392" i="21"/>
  <c r="Q3392" i="21"/>
  <c r="F3395" i="21"/>
  <c r="E3395" i="21"/>
  <c r="D3396" i="21"/>
  <c r="P3394" i="21"/>
  <c r="L3394" i="21"/>
  <c r="J3394" i="21"/>
  <c r="I3394" i="21"/>
  <c r="N3394" i="21"/>
  <c r="H3395" i="21"/>
  <c r="M3393" i="21"/>
  <c r="K3393" i="21"/>
  <c r="O3393" i="21"/>
  <c r="Q3393" i="21"/>
  <c r="D3397" i="21"/>
  <c r="F3396" i="21"/>
  <c r="E3396" i="21"/>
  <c r="K3394" i="21"/>
  <c r="O3394" i="21"/>
  <c r="M3394" i="21"/>
  <c r="Q3394" i="21"/>
  <c r="N3395" i="21"/>
  <c r="H3396" i="21"/>
  <c r="I3395" i="21"/>
  <c r="P3395" i="21"/>
  <c r="L3395" i="21"/>
  <c r="J3395" i="21"/>
  <c r="F3397" i="21"/>
  <c r="E3397" i="21"/>
  <c r="D3398" i="21"/>
  <c r="I3396" i="21"/>
  <c r="J3396" i="21"/>
  <c r="P3396" i="21"/>
  <c r="N3396" i="21"/>
  <c r="L3396" i="21"/>
  <c r="H3397" i="21"/>
  <c r="K3395" i="21"/>
  <c r="Q3395" i="21"/>
  <c r="M3395" i="21"/>
  <c r="O3395" i="21"/>
  <c r="E3398" i="21"/>
  <c r="D3399" i="21"/>
  <c r="F3398" i="21"/>
  <c r="M3396" i="21"/>
  <c r="O3396" i="21"/>
  <c r="K3396" i="21"/>
  <c r="Q3396" i="21"/>
  <c r="L3397" i="21"/>
  <c r="P3397" i="21"/>
  <c r="N3397" i="21"/>
  <c r="H3398" i="21"/>
  <c r="I3397" i="21"/>
  <c r="J3397" i="21"/>
  <c r="E3399" i="21"/>
  <c r="D3400" i="21"/>
  <c r="F3399" i="21"/>
  <c r="J3398" i="21"/>
  <c r="L3398" i="21"/>
  <c r="I3398" i="21"/>
  <c r="H3399" i="21"/>
  <c r="P3398" i="21"/>
  <c r="N3398" i="21"/>
  <c r="O3397" i="21"/>
  <c r="K3397" i="21"/>
  <c r="M3397" i="21"/>
  <c r="Q3397" i="21"/>
  <c r="D3401" i="21"/>
  <c r="E3400" i="21"/>
  <c r="F3400" i="21"/>
  <c r="Q3398" i="21"/>
  <c r="M3398" i="21"/>
  <c r="K3398" i="21"/>
  <c r="O3398" i="21"/>
  <c r="I3399" i="21"/>
  <c r="J3399" i="21"/>
  <c r="L3399" i="21"/>
  <c r="P3399" i="21"/>
  <c r="H3400" i="21"/>
  <c r="N3399" i="21"/>
  <c r="F3401" i="21"/>
  <c r="D3402" i="21"/>
  <c r="E3401" i="21"/>
  <c r="K3399" i="21"/>
  <c r="O3399" i="21"/>
  <c r="M3399" i="21"/>
  <c r="Q3399" i="21"/>
  <c r="H3401" i="21"/>
  <c r="J3400" i="21"/>
  <c r="L3400" i="21"/>
  <c r="P3400" i="21"/>
  <c r="N3400" i="21"/>
  <c r="I3400" i="21"/>
  <c r="E3402" i="21"/>
  <c r="F3402" i="21"/>
  <c r="D3403" i="21"/>
  <c r="J3401" i="21"/>
  <c r="H3402" i="21"/>
  <c r="I3401" i="21"/>
  <c r="P3401" i="21"/>
  <c r="N3401" i="21"/>
  <c r="L3401" i="21"/>
  <c r="Q3400" i="21"/>
  <c r="M3400" i="21"/>
  <c r="O3400" i="21"/>
  <c r="K3400" i="21"/>
  <c r="F3403" i="21"/>
  <c r="D3404" i="21"/>
  <c r="E3403" i="21"/>
  <c r="N3402" i="21"/>
  <c r="J3402" i="21"/>
  <c r="L3402" i="21"/>
  <c r="I3402" i="21"/>
  <c r="P3402" i="21"/>
  <c r="H3403" i="21"/>
  <c r="O3401" i="21"/>
  <c r="Q3401" i="21"/>
  <c r="K3401" i="21"/>
  <c r="M3401" i="21"/>
  <c r="E3404" i="21"/>
  <c r="F3404" i="21"/>
  <c r="D3405" i="21"/>
  <c r="K3402" i="21"/>
  <c r="O3402" i="21"/>
  <c r="M3402" i="21"/>
  <c r="Q3402" i="21"/>
  <c r="I3403" i="21"/>
  <c r="J3403" i="21"/>
  <c r="H3404" i="21"/>
  <c r="L3403" i="21"/>
  <c r="N3403" i="21"/>
  <c r="P3403" i="21"/>
  <c r="F3405" i="21"/>
  <c r="E3405" i="21"/>
  <c r="D3406" i="21"/>
  <c r="O3403" i="21"/>
  <c r="Q3403" i="21"/>
  <c r="M3403" i="21"/>
  <c r="K3403" i="21"/>
  <c r="J3404" i="21"/>
  <c r="P3404" i="21"/>
  <c r="L3404" i="21"/>
  <c r="I3404" i="21"/>
  <c r="N3404" i="21"/>
  <c r="H3405" i="21"/>
  <c r="F3406" i="21"/>
  <c r="E3406" i="21"/>
  <c r="D3407" i="21"/>
  <c r="M3404" i="21"/>
  <c r="O3404" i="21"/>
  <c r="Q3404" i="21"/>
  <c r="K3404" i="21"/>
  <c r="I3405" i="21"/>
  <c r="J3405" i="21"/>
  <c r="P3405" i="21"/>
  <c r="L3405" i="21"/>
  <c r="N3405" i="21"/>
  <c r="H3406" i="21"/>
  <c r="F3407" i="21"/>
  <c r="E3407" i="21"/>
  <c r="D3408" i="21"/>
  <c r="O3405" i="21"/>
  <c r="M3405" i="21"/>
  <c r="K3405" i="21"/>
  <c r="Q3405" i="21"/>
  <c r="H3407" i="21"/>
  <c r="I3406" i="21"/>
  <c r="L3406" i="21"/>
  <c r="N3406" i="21"/>
  <c r="J3406" i="21"/>
  <c r="P3406" i="21"/>
  <c r="F3408" i="21"/>
  <c r="E3408" i="21"/>
  <c r="D3409" i="21"/>
  <c r="I3407" i="21"/>
  <c r="H3408" i="21"/>
  <c r="N3407" i="21"/>
  <c r="J3407" i="21"/>
  <c r="L3407" i="21"/>
  <c r="P3407" i="21"/>
  <c r="Q3406" i="21"/>
  <c r="M3406" i="21"/>
  <c r="K3406" i="21"/>
  <c r="O3406" i="21"/>
  <c r="D3410" i="21"/>
  <c r="F3409" i="21"/>
  <c r="E3409" i="21"/>
  <c r="K3407" i="21"/>
  <c r="O3407" i="21"/>
  <c r="M3407" i="21"/>
  <c r="Q3407" i="21"/>
  <c r="L3408" i="21"/>
  <c r="J3408" i="21"/>
  <c r="H3409" i="21"/>
  <c r="I3408" i="21"/>
  <c r="N3408" i="21"/>
  <c r="P3408" i="21"/>
  <c r="E3410" i="21"/>
  <c r="D3411" i="21"/>
  <c r="F3410" i="21"/>
  <c r="J3409" i="21"/>
  <c r="P3409" i="21"/>
  <c r="I3409" i="21"/>
  <c r="H3410" i="21"/>
  <c r="L3409" i="21"/>
  <c r="N3409" i="21"/>
  <c r="K3408" i="21"/>
  <c r="M3408" i="21"/>
  <c r="Q3408" i="21"/>
  <c r="O3408" i="21"/>
  <c r="D3412" i="21"/>
  <c r="F3411" i="21"/>
  <c r="E3411" i="21"/>
  <c r="O3409" i="21"/>
  <c r="M3409" i="21"/>
  <c r="K3409" i="21"/>
  <c r="Q3409" i="21"/>
  <c r="H3411" i="21"/>
  <c r="J3410" i="21"/>
  <c r="I3410" i="21"/>
  <c r="L3410" i="21"/>
  <c r="P3410" i="21"/>
  <c r="N3410" i="21"/>
  <c r="E3412" i="21"/>
  <c r="D3413" i="21"/>
  <c r="F3412" i="21"/>
  <c r="P3411" i="21"/>
  <c r="I3411" i="21"/>
  <c r="H3412" i="21"/>
  <c r="N3411" i="21"/>
  <c r="J3411" i="21"/>
  <c r="L3411" i="21"/>
  <c r="O3410" i="21"/>
  <c r="M3410" i="21"/>
  <c r="K3410" i="21"/>
  <c r="Q3410" i="21"/>
  <c r="E3413" i="21"/>
  <c r="F3413" i="21"/>
  <c r="D3414" i="21"/>
  <c r="K3411" i="21"/>
  <c r="O3411" i="21"/>
  <c r="M3411" i="21"/>
  <c r="Q3411" i="21"/>
  <c r="H3413" i="21"/>
  <c r="I3412" i="21"/>
  <c r="N3412" i="21"/>
  <c r="J3412" i="21"/>
  <c r="L3412" i="21"/>
  <c r="P3412" i="21"/>
  <c r="E3414" i="21"/>
  <c r="D3415" i="21"/>
  <c r="F3414" i="21"/>
  <c r="I3413" i="21"/>
  <c r="N3413" i="21"/>
  <c r="P3413" i="21"/>
  <c r="J3413" i="21"/>
  <c r="L3413" i="21"/>
  <c r="H3414" i="21"/>
  <c r="O3412" i="21"/>
  <c r="K3412" i="21"/>
  <c r="Q3412" i="21"/>
  <c r="M3412" i="21"/>
  <c r="F3415" i="21"/>
  <c r="D3416" i="21"/>
  <c r="E3415" i="21"/>
  <c r="Q3413" i="21"/>
  <c r="M3413" i="21"/>
  <c r="K3413" i="21"/>
  <c r="O3413" i="21"/>
  <c r="J3414" i="21"/>
  <c r="I3414" i="21"/>
  <c r="P3414" i="21"/>
  <c r="L3414" i="21"/>
  <c r="N3414" i="21"/>
  <c r="H3415" i="21"/>
  <c r="E3416" i="21"/>
  <c r="D3417" i="21"/>
  <c r="F3416" i="21"/>
  <c r="M3414" i="21"/>
  <c r="K3414" i="21"/>
  <c r="Q3414" i="21"/>
  <c r="O3414" i="21"/>
  <c r="P3415" i="21"/>
  <c r="N3415" i="21"/>
  <c r="L3415" i="21"/>
  <c r="H3416" i="21"/>
  <c r="I3415" i="21"/>
  <c r="J3415" i="21"/>
  <c r="D3418" i="21"/>
  <c r="E3417" i="21"/>
  <c r="F3417" i="21"/>
  <c r="J3416" i="21"/>
  <c r="I3416" i="21"/>
  <c r="L3416" i="21"/>
  <c r="N3416" i="21"/>
  <c r="H3417" i="21"/>
  <c r="P3416" i="21"/>
  <c r="Q3415" i="21"/>
  <c r="M3415" i="21"/>
  <c r="O3415" i="21"/>
  <c r="K3415" i="21"/>
  <c r="E3418" i="21"/>
  <c r="D3419" i="21"/>
  <c r="F3418" i="21"/>
  <c r="Q3416" i="21"/>
  <c r="O3416" i="21"/>
  <c r="M3416" i="21"/>
  <c r="K3416" i="21"/>
  <c r="L3417" i="21"/>
  <c r="I3417" i="21"/>
  <c r="J3417" i="21"/>
  <c r="N3417" i="21"/>
  <c r="H3418" i="21"/>
  <c r="P3417" i="21"/>
  <c r="F3419" i="21"/>
  <c r="D3420" i="21"/>
  <c r="E3419" i="21"/>
  <c r="M3417" i="21"/>
  <c r="Q3417" i="21"/>
  <c r="K3417" i="21"/>
  <c r="O3417" i="21"/>
  <c r="H3419" i="21"/>
  <c r="P3418" i="21"/>
  <c r="N3418" i="21"/>
  <c r="L3418" i="21"/>
  <c r="I3418" i="21"/>
  <c r="J3418" i="21"/>
  <c r="F3420" i="21"/>
  <c r="D3421" i="21"/>
  <c r="E3420" i="21"/>
  <c r="P3419" i="21"/>
  <c r="J3419" i="21"/>
  <c r="N3419" i="21"/>
  <c r="I3419" i="21"/>
  <c r="H3420" i="21"/>
  <c r="L3419" i="21"/>
  <c r="M3418" i="21"/>
  <c r="Q3418" i="21"/>
  <c r="K3418" i="21"/>
  <c r="O3418" i="21"/>
  <c r="F3421" i="21"/>
  <c r="D3422" i="21"/>
  <c r="E3421" i="21"/>
  <c r="K3419" i="21"/>
  <c r="O3419" i="21"/>
  <c r="M3419" i="21"/>
  <c r="Q3419" i="21"/>
  <c r="L3420" i="21"/>
  <c r="I3420" i="21"/>
  <c r="H3421" i="21"/>
  <c r="N3420" i="21"/>
  <c r="J3420" i="21"/>
  <c r="P3420" i="21"/>
  <c r="F3422" i="21"/>
  <c r="E3422" i="21"/>
  <c r="D3423" i="21"/>
  <c r="M3420" i="21"/>
  <c r="Q3420" i="21"/>
  <c r="O3420" i="21"/>
  <c r="K3420" i="21"/>
  <c r="L3421" i="21"/>
  <c r="H3422" i="21"/>
  <c r="J3421" i="21"/>
  <c r="I3421" i="21"/>
  <c r="P3421" i="21"/>
  <c r="N3421" i="21"/>
  <c r="D3424" i="21"/>
  <c r="F3423" i="21"/>
  <c r="E3423" i="21"/>
  <c r="L3422" i="21"/>
  <c r="J3422" i="21"/>
  <c r="P3422" i="21"/>
  <c r="H3423" i="21"/>
  <c r="I3422" i="21"/>
  <c r="N3422" i="21"/>
  <c r="M3421" i="21"/>
  <c r="O3421" i="21"/>
  <c r="K3421" i="21"/>
  <c r="Q3421" i="21"/>
  <c r="D3425" i="21"/>
  <c r="F3424" i="21"/>
  <c r="E3424" i="21"/>
  <c r="P3423" i="21"/>
  <c r="N3423" i="21"/>
  <c r="I3423" i="21"/>
  <c r="L3423" i="21"/>
  <c r="H3424" i="21"/>
  <c r="J3423" i="21"/>
  <c r="O3422" i="21"/>
  <c r="K3422" i="21"/>
  <c r="Q3422" i="21"/>
  <c r="M3422" i="21"/>
  <c r="E3425" i="21"/>
  <c r="F3425" i="21"/>
  <c r="D3426" i="21"/>
  <c r="Q3423" i="21"/>
  <c r="O3423" i="21"/>
  <c r="M3423" i="21"/>
  <c r="K3423" i="21"/>
  <c r="L3424" i="21"/>
  <c r="P3424" i="21"/>
  <c r="J3424" i="21"/>
  <c r="N3424" i="21"/>
  <c r="I3424" i="21"/>
  <c r="H3425" i="21"/>
  <c r="F3426" i="21"/>
  <c r="E3426" i="21"/>
  <c r="D3427" i="21"/>
  <c r="M3424" i="21"/>
  <c r="Q3424" i="21"/>
  <c r="O3424" i="21"/>
  <c r="K3424" i="21"/>
  <c r="N3425" i="21"/>
  <c r="P3425" i="21"/>
  <c r="J3425" i="21"/>
  <c r="I3425" i="21"/>
  <c r="H3426" i="21"/>
  <c r="L3425" i="21"/>
  <c r="D3428" i="21"/>
  <c r="E3427" i="21"/>
  <c r="F3427" i="21"/>
  <c r="Q3425" i="21"/>
  <c r="O3425" i="21"/>
  <c r="K3425" i="21"/>
  <c r="M3425" i="21"/>
  <c r="I3426" i="21"/>
  <c r="P3426" i="21"/>
  <c r="J3426" i="21"/>
  <c r="L3426" i="21"/>
  <c r="H3427" i="21"/>
  <c r="N3426" i="21"/>
  <c r="E3428" i="21"/>
  <c r="F3428" i="21"/>
  <c r="D3429" i="21"/>
  <c r="M3426" i="21"/>
  <c r="K3426" i="21"/>
  <c r="Q3426" i="21"/>
  <c r="O3426" i="21"/>
  <c r="I3427" i="21"/>
  <c r="H3428" i="21"/>
  <c r="N3427" i="21"/>
  <c r="L3427" i="21"/>
  <c r="J3427" i="21"/>
  <c r="P3427" i="21"/>
  <c r="E3429" i="21"/>
  <c r="D3430" i="21"/>
  <c r="F3429" i="21"/>
  <c r="K3427" i="21"/>
  <c r="O3427" i="21"/>
  <c r="Q3427" i="21"/>
  <c r="M3427" i="21"/>
  <c r="L3428" i="21"/>
  <c r="H3429" i="21"/>
  <c r="J3428" i="21"/>
  <c r="I3428" i="21"/>
  <c r="P3428" i="21"/>
  <c r="N3428" i="21"/>
  <c r="E3430" i="21"/>
  <c r="D3431" i="21"/>
  <c r="F3430" i="21"/>
  <c r="I3429" i="21"/>
  <c r="N3429" i="21"/>
  <c r="J3429" i="21"/>
  <c r="H3430" i="21"/>
  <c r="L3429" i="21"/>
  <c r="P3429" i="21"/>
  <c r="K3428" i="21"/>
  <c r="O3428" i="21"/>
  <c r="M3428" i="21"/>
  <c r="Q3428" i="21"/>
  <c r="E3431" i="21"/>
  <c r="F3431" i="21"/>
  <c r="D3432" i="21"/>
  <c r="K3429" i="21"/>
  <c r="O3429" i="21"/>
  <c r="M3429" i="21"/>
  <c r="Q3429" i="21"/>
  <c r="L3430" i="21"/>
  <c r="I3430" i="21"/>
  <c r="H3431" i="21"/>
  <c r="N3430" i="21"/>
  <c r="J3430" i="21"/>
  <c r="P3430" i="21"/>
  <c r="E3432" i="21"/>
  <c r="F3432" i="21"/>
  <c r="D3433" i="21"/>
  <c r="K3430" i="21"/>
  <c r="M3430" i="21"/>
  <c r="Q3430" i="21"/>
  <c r="O3430" i="21"/>
  <c r="I3431" i="21"/>
  <c r="N3431" i="21"/>
  <c r="P3431" i="21"/>
  <c r="H3432" i="21"/>
  <c r="J3431" i="21"/>
  <c r="L3431" i="21"/>
  <c r="D3434" i="21"/>
  <c r="E3433" i="21"/>
  <c r="F3433" i="21"/>
  <c r="K3431" i="21"/>
  <c r="M3431" i="21"/>
  <c r="Q3431" i="21"/>
  <c r="O3431" i="21"/>
  <c r="P3432" i="21"/>
  <c r="I3432" i="21"/>
  <c r="J3432" i="21"/>
  <c r="N3432" i="21"/>
  <c r="L3432" i="21"/>
  <c r="H3433" i="21"/>
  <c r="E3434" i="21"/>
  <c r="D3435" i="21"/>
  <c r="F3434" i="21"/>
  <c r="M3432" i="21"/>
  <c r="Q3432" i="21"/>
  <c r="O3432" i="21"/>
  <c r="K3432" i="21"/>
  <c r="H3434" i="21"/>
  <c r="P3433" i="21"/>
  <c r="L3433" i="21"/>
  <c r="J3433" i="21"/>
  <c r="N3433" i="21"/>
  <c r="I3433" i="21"/>
  <c r="F3435" i="21"/>
  <c r="E3435" i="21"/>
  <c r="D3436" i="21"/>
  <c r="L3434" i="21"/>
  <c r="J3434" i="21"/>
  <c r="H3435" i="21"/>
  <c r="P3434" i="21"/>
  <c r="I3434" i="21"/>
  <c r="N3434" i="21"/>
  <c r="K3433" i="21"/>
  <c r="O3433" i="21"/>
  <c r="Q3433" i="21"/>
  <c r="M3433" i="21"/>
  <c r="E3436" i="21"/>
  <c r="F3436" i="21"/>
  <c r="D3437" i="21"/>
  <c r="L3435" i="21"/>
  <c r="I3435" i="21"/>
  <c r="N3435" i="21"/>
  <c r="H3436" i="21"/>
  <c r="J3435" i="21"/>
  <c r="P3435" i="21"/>
  <c r="Q3434" i="21"/>
  <c r="M3434" i="21"/>
  <c r="O3434" i="21"/>
  <c r="K3434" i="21"/>
  <c r="E3437" i="21"/>
  <c r="D3438" i="21"/>
  <c r="F3437" i="21"/>
  <c r="K3435" i="21"/>
  <c r="Q3435" i="21"/>
  <c r="M3435" i="21"/>
  <c r="O3435" i="21"/>
  <c r="P3436" i="21"/>
  <c r="H3437" i="21"/>
  <c r="J3436" i="21"/>
  <c r="L3436" i="21"/>
  <c r="I3436" i="21"/>
  <c r="N3436" i="21"/>
  <c r="D3439" i="21"/>
  <c r="E3438" i="21"/>
  <c r="F3438" i="21"/>
  <c r="H3438" i="21"/>
  <c r="P3437" i="21"/>
  <c r="N3437" i="21"/>
  <c r="L3437" i="21"/>
  <c r="J3437" i="21"/>
  <c r="I3437" i="21"/>
  <c r="O3436" i="21"/>
  <c r="K3436" i="21"/>
  <c r="Q3436" i="21"/>
  <c r="M3436" i="21"/>
  <c r="E3439" i="21"/>
  <c r="F3439" i="21"/>
  <c r="D3440" i="21"/>
  <c r="P3438" i="21"/>
  <c r="I3438" i="21"/>
  <c r="N3438" i="21"/>
  <c r="J3438" i="21"/>
  <c r="H3439" i="21"/>
  <c r="L3438" i="21"/>
  <c r="O3437" i="21"/>
  <c r="M3437" i="21"/>
  <c r="Q3437" i="21"/>
  <c r="K3437" i="21"/>
  <c r="E3440" i="21"/>
  <c r="F3440" i="21"/>
  <c r="D3441" i="21"/>
  <c r="K3438" i="21"/>
  <c r="M3438" i="21"/>
  <c r="Q3438" i="21"/>
  <c r="O3438" i="21"/>
  <c r="L3439" i="21"/>
  <c r="N3439" i="21"/>
  <c r="I3439" i="21"/>
  <c r="J3439" i="21"/>
  <c r="H3440" i="21"/>
  <c r="P3439" i="21"/>
  <c r="D3442" i="21"/>
  <c r="F3441" i="21"/>
  <c r="E3441" i="21"/>
  <c r="K3439" i="21"/>
  <c r="Q3439" i="21"/>
  <c r="M3439" i="21"/>
  <c r="O3439" i="21"/>
  <c r="H3441" i="21"/>
  <c r="J3440" i="21"/>
  <c r="L3440" i="21"/>
  <c r="I3440" i="21"/>
  <c r="N3440" i="21"/>
  <c r="P3440" i="21"/>
  <c r="E3442" i="21"/>
  <c r="F3442" i="21"/>
  <c r="D3443" i="21"/>
  <c r="P3441" i="21"/>
  <c r="N3441" i="21"/>
  <c r="L3441" i="21"/>
  <c r="H3442" i="21"/>
  <c r="I3441" i="21"/>
  <c r="J3441" i="21"/>
  <c r="Q3440" i="21"/>
  <c r="K3440" i="21"/>
  <c r="M3440" i="21"/>
  <c r="O3440" i="21"/>
  <c r="D3444" i="21"/>
  <c r="E3443" i="21"/>
  <c r="F3443" i="21"/>
  <c r="P3442" i="21"/>
  <c r="N3442" i="21"/>
  <c r="H3443" i="21"/>
  <c r="L3442" i="21"/>
  <c r="I3442" i="21"/>
  <c r="J3442" i="21"/>
  <c r="M3441" i="21"/>
  <c r="K3441" i="21"/>
  <c r="O3441" i="21"/>
  <c r="Q3441" i="21"/>
  <c r="F3444" i="21"/>
  <c r="D3445" i="21"/>
  <c r="E3444" i="21"/>
  <c r="J3443" i="21"/>
  <c r="P3443" i="21"/>
  <c r="I3443" i="21"/>
  <c r="N3443" i="21"/>
  <c r="H3444" i="21"/>
  <c r="L3443" i="21"/>
  <c r="K3442" i="21"/>
  <c r="Q3442" i="21"/>
  <c r="M3442" i="21"/>
  <c r="O3442" i="21"/>
  <c r="D3446" i="21"/>
  <c r="E3445" i="21"/>
  <c r="F3445" i="21"/>
  <c r="Q3443" i="21"/>
  <c r="M3443" i="21"/>
  <c r="O3443" i="21"/>
  <c r="K3443" i="21"/>
  <c r="I3444" i="21"/>
  <c r="P3444" i="21"/>
  <c r="H3445" i="21"/>
  <c r="N3444" i="21"/>
  <c r="L3444" i="21"/>
  <c r="J3444" i="21"/>
  <c r="E3446" i="21"/>
  <c r="D3447" i="21"/>
  <c r="F3446" i="21"/>
  <c r="K3444" i="21"/>
  <c r="O3444" i="21"/>
  <c r="M3444" i="21"/>
  <c r="Q3444" i="21"/>
  <c r="N3445" i="21"/>
  <c r="I3445" i="21"/>
  <c r="J3445" i="21"/>
  <c r="P3445" i="21"/>
  <c r="L3445" i="21"/>
  <c r="H3446" i="21"/>
  <c r="F3447" i="21"/>
  <c r="E3447" i="21"/>
  <c r="D3448" i="21"/>
  <c r="M3445" i="21"/>
  <c r="Q3445" i="21"/>
  <c r="O3445" i="21"/>
  <c r="K3445" i="21"/>
  <c r="P3446" i="21"/>
  <c r="L3446" i="21"/>
  <c r="J3446" i="21"/>
  <c r="I3446" i="21"/>
  <c r="H3447" i="21"/>
  <c r="N3446" i="21"/>
  <c r="E3448" i="21"/>
  <c r="D3449" i="21"/>
  <c r="F3448" i="21"/>
  <c r="O3446" i="21"/>
  <c r="Q3446" i="21"/>
  <c r="K3446" i="21"/>
  <c r="M3446" i="21"/>
  <c r="L3447" i="21"/>
  <c r="H3448" i="21"/>
  <c r="N3447" i="21"/>
  <c r="I3447" i="21"/>
  <c r="J3447" i="21"/>
  <c r="P3447" i="21"/>
  <c r="D3450" i="21"/>
  <c r="F3449" i="21"/>
  <c r="E3449" i="21"/>
  <c r="H3449" i="21"/>
  <c r="N3448" i="21"/>
  <c r="L3448" i="21"/>
  <c r="I3448" i="21"/>
  <c r="J3448" i="21"/>
  <c r="P3448" i="21"/>
  <c r="Q3447" i="21"/>
  <c r="M3447" i="21"/>
  <c r="O3447" i="21"/>
  <c r="K3447" i="21"/>
  <c r="D3451" i="21"/>
  <c r="F3450" i="21"/>
  <c r="E3450" i="21"/>
  <c r="N3449" i="21"/>
  <c r="P3449" i="21"/>
  <c r="H3450" i="21"/>
  <c r="L3449" i="21"/>
  <c r="J3449" i="21"/>
  <c r="I3449" i="21"/>
  <c r="Q3448" i="21"/>
  <c r="K3448" i="21"/>
  <c r="M3448" i="21"/>
  <c r="O3448" i="21"/>
  <c r="F3451" i="21"/>
  <c r="E3451" i="21"/>
  <c r="D3452" i="21"/>
  <c r="J3450" i="21"/>
  <c r="P3450" i="21"/>
  <c r="I3450" i="21"/>
  <c r="H3451" i="21"/>
  <c r="L3450" i="21"/>
  <c r="N3450" i="21"/>
  <c r="O3449" i="21"/>
  <c r="K3449" i="21"/>
  <c r="Q3449" i="21"/>
  <c r="M3449" i="21"/>
  <c r="F3452" i="21"/>
  <c r="D3453" i="21"/>
  <c r="E3452" i="21"/>
  <c r="K3450" i="21"/>
  <c r="Q3450" i="21"/>
  <c r="M3450" i="21"/>
  <c r="O3450" i="21"/>
  <c r="N3451" i="21"/>
  <c r="P3451" i="21"/>
  <c r="J3451" i="21"/>
  <c r="H3452" i="21"/>
  <c r="L3451" i="21"/>
  <c r="I3451" i="21"/>
  <c r="F3453" i="21"/>
  <c r="E3453" i="21"/>
  <c r="D3454" i="21"/>
  <c r="L3452" i="21"/>
  <c r="N3452" i="21"/>
  <c r="J3452" i="21"/>
  <c r="I3452" i="21"/>
  <c r="P3452" i="21"/>
  <c r="H3453" i="21"/>
  <c r="Q3451" i="21"/>
  <c r="O3451" i="21"/>
  <c r="K3451" i="21"/>
  <c r="M3451" i="21"/>
  <c r="D3455" i="21"/>
  <c r="E3454" i="21"/>
  <c r="F3454" i="21"/>
  <c r="Q3452" i="21"/>
  <c r="K3452" i="21"/>
  <c r="M3452" i="21"/>
  <c r="O3452" i="21"/>
  <c r="H3454" i="21"/>
  <c r="I3453" i="21"/>
  <c r="N3453" i="21"/>
  <c r="P3453" i="21"/>
  <c r="L3453" i="21"/>
  <c r="J3453" i="21"/>
  <c r="F3455" i="21"/>
  <c r="E3455" i="21"/>
  <c r="D3456" i="21"/>
  <c r="P3454" i="21"/>
  <c r="H3455" i="21"/>
  <c r="J3454" i="21"/>
  <c r="L3454" i="21"/>
  <c r="N3454" i="21"/>
  <c r="I3454" i="21"/>
  <c r="O3453" i="21"/>
  <c r="K3453" i="21"/>
  <c r="Q3453" i="21"/>
  <c r="M3453" i="21"/>
  <c r="D3457" i="21"/>
  <c r="E3456" i="21"/>
  <c r="F3456" i="21"/>
  <c r="P3455" i="21"/>
  <c r="L3455" i="21"/>
  <c r="H3456" i="21"/>
  <c r="I3455" i="21"/>
  <c r="N3455" i="21"/>
  <c r="J3455" i="21"/>
  <c r="Q3454" i="21"/>
  <c r="K3454" i="21"/>
  <c r="M3454" i="21"/>
  <c r="O3454" i="21"/>
  <c r="E3457" i="21"/>
  <c r="D3458" i="21"/>
  <c r="F3457" i="21"/>
  <c r="J3456" i="21"/>
  <c r="L3456" i="21"/>
  <c r="H3457" i="21"/>
  <c r="P3456" i="21"/>
  <c r="I3456" i="21"/>
  <c r="N3456" i="21"/>
  <c r="O3455" i="21"/>
  <c r="Q3455" i="21"/>
  <c r="K3455" i="21"/>
  <c r="M3455" i="21"/>
  <c r="D3459" i="21"/>
  <c r="F3458" i="21"/>
  <c r="E3458" i="21"/>
  <c r="H3458" i="21"/>
  <c r="J3457" i="21"/>
  <c r="L3457" i="21"/>
  <c r="N3457" i="21"/>
  <c r="P3457" i="21"/>
  <c r="I3457" i="21"/>
  <c r="M3456" i="21"/>
  <c r="O3456" i="21"/>
  <c r="Q3456" i="21"/>
  <c r="K3456" i="21"/>
  <c r="F3459" i="21"/>
  <c r="E3459" i="21"/>
  <c r="D3460" i="21"/>
  <c r="I3458" i="21"/>
  <c r="P3458" i="21"/>
  <c r="N3458" i="21"/>
  <c r="L3458" i="21"/>
  <c r="H3459" i="21"/>
  <c r="J3458" i="21"/>
  <c r="M3457" i="21"/>
  <c r="K3457" i="21"/>
  <c r="O3457" i="21"/>
  <c r="Q3457" i="21"/>
  <c r="D3461" i="21"/>
  <c r="E3460" i="21"/>
  <c r="F3460" i="21"/>
  <c r="O3458" i="21"/>
  <c r="M3458" i="21"/>
  <c r="K3458" i="21"/>
  <c r="Q3458" i="21"/>
  <c r="I3459" i="21"/>
  <c r="P3459" i="21"/>
  <c r="N3459" i="21"/>
  <c r="H3460" i="21"/>
  <c r="J3459" i="21"/>
  <c r="L3459" i="21"/>
  <c r="F3461" i="21"/>
  <c r="D3462" i="21"/>
  <c r="E3461" i="21"/>
  <c r="O3459" i="21"/>
  <c r="M3459" i="21"/>
  <c r="K3459" i="21"/>
  <c r="Q3459" i="21"/>
  <c r="P3460" i="21"/>
  <c r="J3460" i="21"/>
  <c r="I3460" i="21"/>
  <c r="L3460" i="21"/>
  <c r="N3460" i="21"/>
  <c r="H3461" i="21"/>
  <c r="D3463" i="21"/>
  <c r="F3462" i="21"/>
  <c r="E3462" i="21"/>
  <c r="Q3460" i="21"/>
  <c r="O3460" i="21"/>
  <c r="M3460" i="21"/>
  <c r="K3460" i="21"/>
  <c r="J3461" i="21"/>
  <c r="P3461" i="21"/>
  <c r="N3461" i="21"/>
  <c r="H3462" i="21"/>
  <c r="L3461" i="21"/>
  <c r="I3461" i="21"/>
  <c r="D3464" i="21"/>
  <c r="F3463" i="21"/>
  <c r="E3463" i="21"/>
  <c r="L3462" i="21"/>
  <c r="J3462" i="21"/>
  <c r="H3463" i="21"/>
  <c r="N3462" i="21"/>
  <c r="P3462" i="21"/>
  <c r="I3462" i="21"/>
  <c r="K3461" i="21"/>
  <c r="O3461" i="21"/>
  <c r="Q3461" i="21"/>
  <c r="M3461" i="21"/>
  <c r="E3464" i="21"/>
  <c r="F3464" i="21"/>
  <c r="D3465" i="21"/>
  <c r="P3463" i="21"/>
  <c r="I3463" i="21"/>
  <c r="N3463" i="21"/>
  <c r="J3463" i="21"/>
  <c r="L3463" i="21"/>
  <c r="H3464" i="21"/>
  <c r="K3462" i="21"/>
  <c r="M3462" i="21"/>
  <c r="O3462" i="21"/>
  <c r="Q3462" i="21"/>
  <c r="D3466" i="21"/>
  <c r="E3465" i="21"/>
  <c r="F3465" i="21"/>
  <c r="M3463" i="21"/>
  <c r="K3463" i="21"/>
  <c r="Q3463" i="21"/>
  <c r="O3463" i="21"/>
  <c r="H3465" i="21"/>
  <c r="J3464" i="21"/>
  <c r="N3464" i="21"/>
  <c r="L3464" i="21"/>
  <c r="I3464" i="21"/>
  <c r="P3464" i="21"/>
  <c r="E3466" i="21"/>
  <c r="D3467" i="21"/>
  <c r="F3466" i="21"/>
  <c r="H3466" i="21"/>
  <c r="J3465" i="21"/>
  <c r="N3465" i="21"/>
  <c r="P3465" i="21"/>
  <c r="I3465" i="21"/>
  <c r="L3465" i="21"/>
  <c r="K3464" i="21"/>
  <c r="O3464" i="21"/>
  <c r="M3464" i="21"/>
  <c r="Q3464" i="21"/>
  <c r="E3467" i="21"/>
  <c r="D3468" i="21"/>
  <c r="F3467" i="21"/>
  <c r="L3466" i="21"/>
  <c r="N3466" i="21"/>
  <c r="I3466" i="21"/>
  <c r="H3467" i="21"/>
  <c r="J3466" i="21"/>
  <c r="P3466" i="21"/>
  <c r="Q3465" i="21"/>
  <c r="M3465" i="21"/>
  <c r="O3465" i="21"/>
  <c r="K3465" i="21"/>
  <c r="E3468" i="21"/>
  <c r="D3469" i="21"/>
  <c r="F3468" i="21"/>
  <c r="O3466" i="21"/>
  <c r="Q3466" i="21"/>
  <c r="M3466" i="21"/>
  <c r="K3466" i="21"/>
  <c r="H3468" i="21"/>
  <c r="L3467" i="21"/>
  <c r="J3467" i="21"/>
  <c r="P3467" i="21"/>
  <c r="I3467" i="21"/>
  <c r="N3467" i="21"/>
  <c r="E3469" i="21"/>
  <c r="F3469" i="21"/>
  <c r="D3470" i="21"/>
  <c r="P3468" i="21"/>
  <c r="H3469" i="21"/>
  <c r="I3468" i="21"/>
  <c r="J3468" i="21"/>
  <c r="L3468" i="21"/>
  <c r="N3468" i="21"/>
  <c r="K3467" i="21"/>
  <c r="O3467" i="21"/>
  <c r="Q3467" i="21"/>
  <c r="M3467" i="21"/>
  <c r="D3471" i="21"/>
  <c r="E3470" i="21"/>
  <c r="F3470" i="21"/>
  <c r="N3469" i="21"/>
  <c r="I3469" i="21"/>
  <c r="J3469" i="21"/>
  <c r="H3470" i="21"/>
  <c r="L3469" i="21"/>
  <c r="P3469" i="21"/>
  <c r="Q3468" i="21"/>
  <c r="M3468" i="21"/>
  <c r="O3468" i="21"/>
  <c r="K3468" i="21"/>
  <c r="E3471" i="21"/>
  <c r="F3471" i="21"/>
  <c r="D3472" i="21"/>
  <c r="K3469" i="21"/>
  <c r="M3469" i="21"/>
  <c r="Q3469" i="21"/>
  <c r="O3469" i="21"/>
  <c r="H3471" i="21"/>
  <c r="J3470" i="21"/>
  <c r="N3470" i="21"/>
  <c r="P3470" i="21"/>
  <c r="L3470" i="21"/>
  <c r="I3470" i="21"/>
  <c r="E3472" i="21"/>
  <c r="F3472" i="21"/>
  <c r="D3473" i="21"/>
  <c r="I3471" i="21"/>
  <c r="H3472" i="21"/>
  <c r="L3471" i="21"/>
  <c r="J3471" i="21"/>
  <c r="N3471" i="21"/>
  <c r="P3471" i="21"/>
  <c r="M3470" i="21"/>
  <c r="K3470" i="21"/>
  <c r="Q3470" i="21"/>
  <c r="O3470" i="21"/>
  <c r="F3473" i="21"/>
  <c r="D3474" i="21"/>
  <c r="E3473" i="21"/>
  <c r="M3471" i="21"/>
  <c r="K3471" i="21"/>
  <c r="Q3471" i="21"/>
  <c r="O3471" i="21"/>
  <c r="P3472" i="21"/>
  <c r="H3473" i="21"/>
  <c r="I3472" i="21"/>
  <c r="L3472" i="21"/>
  <c r="J3472" i="21"/>
  <c r="N3472" i="21"/>
  <c r="D3475" i="21"/>
  <c r="F3474" i="21"/>
  <c r="E3474" i="21"/>
  <c r="I3473" i="21"/>
  <c r="J3473" i="21"/>
  <c r="L3473" i="21"/>
  <c r="N3473" i="21"/>
  <c r="H3474" i="21"/>
  <c r="P3473" i="21"/>
  <c r="K3472" i="21"/>
  <c r="O3472" i="21"/>
  <c r="Q3472" i="21"/>
  <c r="M3472" i="21"/>
  <c r="E3475" i="21"/>
  <c r="F3475" i="21"/>
  <c r="D3476" i="21"/>
  <c r="M3473" i="21"/>
  <c r="O3473" i="21"/>
  <c r="K3473" i="21"/>
  <c r="Q3473" i="21"/>
  <c r="L3474" i="21"/>
  <c r="H3475" i="21"/>
  <c r="J3474" i="21"/>
  <c r="N3474" i="21"/>
  <c r="I3474" i="21"/>
  <c r="P3474" i="21"/>
  <c r="D3477" i="21"/>
  <c r="F3476" i="21"/>
  <c r="E3476" i="21"/>
  <c r="J3475" i="21"/>
  <c r="N3475" i="21"/>
  <c r="H3476" i="21"/>
  <c r="I3475" i="21"/>
  <c r="P3475" i="21"/>
  <c r="L3475" i="21"/>
  <c r="Q3474" i="21"/>
  <c r="M3474" i="21"/>
  <c r="K3474" i="21"/>
  <c r="O3474" i="21"/>
  <c r="D3478" i="21"/>
  <c r="F3477" i="21"/>
  <c r="E3477" i="21"/>
  <c r="N3476" i="21"/>
  <c r="H3477" i="21"/>
  <c r="L3476" i="21"/>
  <c r="I3476" i="21"/>
  <c r="P3476" i="21"/>
  <c r="J3476" i="21"/>
  <c r="M3475" i="21"/>
  <c r="O3475" i="21"/>
  <c r="K3475" i="21"/>
  <c r="Q3475" i="21"/>
  <c r="D3479" i="21"/>
  <c r="F3478" i="21"/>
  <c r="E3478" i="21"/>
  <c r="H3478" i="21"/>
  <c r="J3477" i="21"/>
  <c r="P3477" i="21"/>
  <c r="N3477" i="21"/>
  <c r="L3477" i="21"/>
  <c r="I3477" i="21"/>
  <c r="Q3476" i="21"/>
  <c r="K3476" i="21"/>
  <c r="O3476" i="21"/>
  <c r="M3476" i="21"/>
  <c r="F3479" i="21"/>
  <c r="E3479" i="21"/>
  <c r="D3480" i="21"/>
  <c r="L3478" i="21"/>
  <c r="H3479" i="21"/>
  <c r="P3478" i="21"/>
  <c r="I3478" i="21"/>
  <c r="N3478" i="21"/>
  <c r="J3478" i="21"/>
  <c r="M3477" i="21"/>
  <c r="K3477" i="21"/>
  <c r="O3477" i="21"/>
  <c r="Q3477" i="21"/>
  <c r="D3481" i="21"/>
  <c r="E3480" i="21"/>
  <c r="F3480" i="21"/>
  <c r="J3479" i="21"/>
  <c r="I3479" i="21"/>
  <c r="N3479" i="21"/>
  <c r="L3479" i="21"/>
  <c r="H3480" i="21"/>
  <c r="P3479" i="21"/>
  <c r="M3478" i="21"/>
  <c r="Q3478" i="21"/>
  <c r="O3478" i="21"/>
  <c r="K3478" i="21"/>
  <c r="F3481" i="21"/>
  <c r="E3481" i="21"/>
  <c r="D3482" i="21"/>
  <c r="Q3479" i="21"/>
  <c r="M3479" i="21"/>
  <c r="K3479" i="21"/>
  <c r="O3479" i="21"/>
  <c r="P3480" i="21"/>
  <c r="H3481" i="21"/>
  <c r="N3480" i="21"/>
  <c r="L3480" i="21"/>
  <c r="J3480" i="21"/>
  <c r="I3480" i="21"/>
  <c r="D3483" i="21"/>
  <c r="F3482" i="21"/>
  <c r="E3482" i="21"/>
  <c r="J3481" i="21"/>
  <c r="N3481" i="21"/>
  <c r="P3481" i="21"/>
  <c r="L3481" i="21"/>
  <c r="H3482" i="21"/>
  <c r="I3481" i="21"/>
  <c r="Q3480" i="21"/>
  <c r="O3480" i="21"/>
  <c r="K3480" i="21"/>
  <c r="M3480" i="21"/>
  <c r="E3483" i="21"/>
  <c r="D3484" i="21"/>
  <c r="F3483" i="21"/>
  <c r="L3482" i="21"/>
  <c r="P3482" i="21"/>
  <c r="H3483" i="21"/>
  <c r="N3482" i="21"/>
  <c r="I3482" i="21"/>
  <c r="J3482" i="21"/>
  <c r="K3481" i="21"/>
  <c r="M3481" i="21"/>
  <c r="Q3481" i="21"/>
  <c r="O3481" i="21"/>
  <c r="E3484" i="21"/>
  <c r="F3484" i="21"/>
  <c r="D3485" i="21"/>
  <c r="J3483" i="21"/>
  <c r="L3483" i="21"/>
  <c r="P3483" i="21"/>
  <c r="I3483" i="21"/>
  <c r="H3484" i="21"/>
  <c r="N3483" i="21"/>
  <c r="Q3482" i="21"/>
  <c r="K3482" i="21"/>
  <c r="O3482" i="21"/>
  <c r="M3482" i="21"/>
  <c r="F3485" i="21"/>
  <c r="D3486" i="21"/>
  <c r="E3485" i="21"/>
  <c r="O3483" i="21"/>
  <c r="M3483" i="21"/>
  <c r="K3483" i="21"/>
  <c r="Q3483" i="21"/>
  <c r="P3484" i="21"/>
  <c r="J3484" i="21"/>
  <c r="N3484" i="21"/>
  <c r="H3485" i="21"/>
  <c r="L3484" i="21"/>
  <c r="I3484" i="21"/>
  <c r="D3487" i="21"/>
  <c r="E3486" i="21"/>
  <c r="F3486" i="21"/>
  <c r="P3485" i="21"/>
  <c r="H3486" i="21"/>
  <c r="N3485" i="21"/>
  <c r="J3485" i="21"/>
  <c r="I3485" i="21"/>
  <c r="L3485" i="21"/>
  <c r="O3484" i="21"/>
  <c r="M3484" i="21"/>
  <c r="Q3484" i="21"/>
  <c r="K3484" i="21"/>
  <c r="E3487" i="21"/>
  <c r="F3487" i="21"/>
  <c r="D3488" i="21"/>
  <c r="P3486" i="21"/>
  <c r="N3486" i="21"/>
  <c r="J3486" i="21"/>
  <c r="L3486" i="21"/>
  <c r="I3486" i="21"/>
  <c r="H3487" i="21"/>
  <c r="K3485" i="21"/>
  <c r="O3485" i="21"/>
  <c r="Q3485" i="21"/>
  <c r="M3485" i="21"/>
  <c r="F3488" i="21"/>
  <c r="E3488" i="21"/>
  <c r="D3489" i="21"/>
  <c r="Q3486" i="21"/>
  <c r="O3486" i="21"/>
  <c r="M3486" i="21"/>
  <c r="K3486" i="21"/>
  <c r="H3488" i="21"/>
  <c r="I3487" i="21"/>
  <c r="P3487" i="21"/>
  <c r="J3487" i="21"/>
  <c r="N3487" i="21"/>
  <c r="L3487" i="21"/>
  <c r="D3490" i="21"/>
  <c r="E3489" i="21"/>
  <c r="F3489" i="21"/>
  <c r="P3488" i="21"/>
  <c r="I3488" i="21"/>
  <c r="H3489" i="21"/>
  <c r="L3488" i="21"/>
  <c r="N3488" i="21"/>
  <c r="J3488" i="21"/>
  <c r="O3487" i="21"/>
  <c r="K3487" i="21"/>
  <c r="M3487" i="21"/>
  <c r="Q3487" i="21"/>
  <c r="F3490" i="21"/>
  <c r="E3490" i="21"/>
  <c r="D3491" i="21"/>
  <c r="K3488" i="21"/>
  <c r="M3488" i="21"/>
  <c r="Q3488" i="21"/>
  <c r="O3488" i="21"/>
  <c r="P3489" i="21"/>
  <c r="J3489" i="21"/>
  <c r="I3489" i="21"/>
  <c r="L3489" i="21"/>
  <c r="N3489" i="21"/>
  <c r="H3490" i="21"/>
  <c r="E3491" i="21"/>
  <c r="D3492" i="21"/>
  <c r="F3491" i="21"/>
  <c r="O3489" i="21"/>
  <c r="K3489" i="21"/>
  <c r="Q3489" i="21"/>
  <c r="M3489" i="21"/>
  <c r="J3490" i="21"/>
  <c r="L3490" i="21"/>
  <c r="N3490" i="21"/>
  <c r="I3490" i="21"/>
  <c r="H3491" i="21"/>
  <c r="P3490" i="21"/>
  <c r="F3492" i="21"/>
  <c r="D3493" i="21"/>
  <c r="E3492" i="21"/>
  <c r="K3490" i="21"/>
  <c r="Q3490" i="21"/>
  <c r="M3490" i="21"/>
  <c r="O3490" i="21"/>
  <c r="P3491" i="21"/>
  <c r="J3491" i="21"/>
  <c r="H3492" i="21"/>
  <c r="N3491" i="21"/>
  <c r="I3491" i="21"/>
  <c r="L3491" i="21"/>
  <c r="D3494" i="21"/>
  <c r="E3493" i="21"/>
  <c r="F3493" i="21"/>
  <c r="L3492" i="21"/>
  <c r="N3492" i="21"/>
  <c r="I3492" i="21"/>
  <c r="H3493" i="21"/>
  <c r="P3492" i="21"/>
  <c r="J3492" i="21"/>
  <c r="K3491" i="21"/>
  <c r="Q3491" i="21"/>
  <c r="M3491" i="21"/>
  <c r="O3491" i="21"/>
  <c r="E3494" i="21"/>
  <c r="D3495" i="21"/>
  <c r="F3494" i="21"/>
  <c r="O3492" i="21"/>
  <c r="Q3492" i="21"/>
  <c r="M3492" i="21"/>
  <c r="K3492" i="21"/>
  <c r="I3493" i="21"/>
  <c r="H3494" i="21"/>
  <c r="J3493" i="21"/>
  <c r="P3493" i="21"/>
  <c r="L3493" i="21"/>
  <c r="N3493" i="21"/>
  <c r="F3495" i="21"/>
  <c r="D3496" i="21"/>
  <c r="E3495" i="21"/>
  <c r="O3493" i="21"/>
  <c r="M3493" i="21"/>
  <c r="Q3493" i="21"/>
  <c r="K3493" i="21"/>
  <c r="N3494" i="21"/>
  <c r="J3494" i="21"/>
  <c r="H3495" i="21"/>
  <c r="I3494" i="21"/>
  <c r="L3494" i="21"/>
  <c r="P3494" i="21"/>
  <c r="E3496" i="21"/>
  <c r="F3496" i="21"/>
  <c r="D3497" i="21"/>
  <c r="I3495" i="21"/>
  <c r="P3495" i="21"/>
  <c r="N3495" i="21"/>
  <c r="H3496" i="21"/>
  <c r="L3495" i="21"/>
  <c r="J3495" i="21"/>
  <c r="Q3494" i="21"/>
  <c r="O3494" i="21"/>
  <c r="M3494" i="21"/>
  <c r="K3494" i="21"/>
  <c r="D3498" i="21"/>
  <c r="E3497" i="21"/>
  <c r="F3497" i="21"/>
  <c r="Q3495" i="21"/>
  <c r="O3495" i="21"/>
  <c r="K3495" i="21"/>
  <c r="M3495" i="21"/>
  <c r="N3496" i="21"/>
  <c r="I3496" i="21"/>
  <c r="L3496" i="21"/>
  <c r="P3496" i="21"/>
  <c r="J3496" i="21"/>
  <c r="H3497" i="21"/>
  <c r="F3498" i="21"/>
  <c r="E3498" i="21"/>
  <c r="D3499" i="21"/>
  <c r="O3496" i="21"/>
  <c r="K3496" i="21"/>
  <c r="M3496" i="21"/>
  <c r="Q3496" i="21"/>
  <c r="J3497" i="21"/>
  <c r="I3497" i="21"/>
  <c r="N3497" i="21"/>
  <c r="H3498" i="21"/>
  <c r="P3497" i="21"/>
  <c r="L3497" i="21"/>
  <c r="E3499" i="21"/>
  <c r="D3500" i="21"/>
  <c r="F3499" i="21"/>
  <c r="M3497" i="21"/>
  <c r="K3497" i="21"/>
  <c r="O3497" i="21"/>
  <c r="Q3497" i="21"/>
  <c r="J3498" i="21"/>
  <c r="H3499" i="21"/>
  <c r="L3498" i="21"/>
  <c r="I3498" i="21"/>
  <c r="N3498" i="21"/>
  <c r="P3498" i="21"/>
  <c r="F3500" i="21"/>
  <c r="E3500" i="21"/>
  <c r="D3501" i="21"/>
  <c r="H3500" i="21"/>
  <c r="N3499" i="21"/>
  <c r="L3499" i="21"/>
  <c r="I3499" i="21"/>
  <c r="J3499" i="21"/>
  <c r="P3499" i="21"/>
  <c r="K3498" i="21"/>
  <c r="Q3498" i="21"/>
  <c r="O3498" i="21"/>
  <c r="M3498" i="21"/>
  <c r="F3501" i="21"/>
  <c r="E3501" i="21"/>
  <c r="D3502" i="21"/>
  <c r="J3500" i="21"/>
  <c r="H3501" i="21"/>
  <c r="P3500" i="21"/>
  <c r="I3500" i="21"/>
  <c r="L3500" i="21"/>
  <c r="N3500" i="21"/>
  <c r="O3499" i="21"/>
  <c r="M3499" i="21"/>
  <c r="K3499" i="21"/>
  <c r="Q3499" i="21"/>
  <c r="D3503" i="21"/>
  <c r="E3502" i="21"/>
  <c r="F3502" i="21"/>
  <c r="L3501" i="21"/>
  <c r="H3502" i="21"/>
  <c r="P3501" i="21"/>
  <c r="N3501" i="21"/>
  <c r="J3501" i="21"/>
  <c r="I3501" i="21"/>
  <c r="K3500" i="21"/>
  <c r="M3500" i="21"/>
  <c r="Q3500" i="21"/>
  <c r="O3500" i="21"/>
  <c r="E3503" i="21"/>
  <c r="F3503" i="21"/>
  <c r="D3504" i="21"/>
  <c r="J3502" i="21"/>
  <c r="L3502" i="21"/>
  <c r="P3502" i="21"/>
  <c r="H3503" i="21"/>
  <c r="N3502" i="21"/>
  <c r="I3502" i="21"/>
  <c r="O3501" i="21"/>
  <c r="M3501" i="21"/>
  <c r="Q3501" i="21"/>
  <c r="K3501" i="21"/>
  <c r="E3504" i="21"/>
  <c r="F3504" i="21"/>
  <c r="D3505" i="21"/>
  <c r="I3503" i="21"/>
  <c r="H3504" i="21"/>
  <c r="P3503" i="21"/>
  <c r="J3503" i="21"/>
  <c r="N3503" i="21"/>
  <c r="L3503" i="21"/>
  <c r="K3502" i="21"/>
  <c r="Q3502" i="21"/>
  <c r="O3502" i="21"/>
  <c r="M3502" i="21"/>
  <c r="F3505" i="21"/>
  <c r="D3506" i="21"/>
  <c r="E3505" i="21"/>
  <c r="K3503" i="21"/>
  <c r="O3503" i="21"/>
  <c r="M3503" i="21"/>
  <c r="Q3503" i="21"/>
  <c r="I3504" i="21"/>
  <c r="N3504" i="21"/>
  <c r="H3505" i="21"/>
  <c r="J3504" i="21"/>
  <c r="P3504" i="21"/>
  <c r="L3504" i="21"/>
  <c r="D3507" i="21"/>
  <c r="F3506" i="21"/>
  <c r="E3506" i="21"/>
  <c r="Q3504" i="21"/>
  <c r="K3504" i="21"/>
  <c r="M3504" i="21"/>
  <c r="O3504" i="21"/>
  <c r="P3505" i="21"/>
  <c r="H3506" i="21"/>
  <c r="I3505" i="21"/>
  <c r="N3505" i="21"/>
  <c r="J3505" i="21"/>
  <c r="L3505" i="21"/>
  <c r="E3507" i="21"/>
  <c r="D3508" i="21"/>
  <c r="F3507" i="21"/>
  <c r="N3506" i="21"/>
  <c r="I3506" i="21"/>
  <c r="L3506" i="21"/>
  <c r="J3506" i="21"/>
  <c r="P3506" i="21"/>
  <c r="H3507" i="21"/>
  <c r="Q3505" i="21"/>
  <c r="K3505" i="21"/>
  <c r="O3505" i="21"/>
  <c r="M3505" i="21"/>
  <c r="D3509" i="21"/>
  <c r="E3508" i="21"/>
  <c r="F3508" i="21"/>
  <c r="Q3506" i="21"/>
  <c r="K3506" i="21"/>
  <c r="O3506" i="21"/>
  <c r="M3506" i="21"/>
  <c r="J3507" i="21"/>
  <c r="H3508" i="21"/>
  <c r="L3507" i="21"/>
  <c r="P3507" i="21"/>
  <c r="N3507" i="21"/>
  <c r="I3507" i="21"/>
  <c r="E3509" i="21"/>
  <c r="D3510" i="21"/>
  <c r="F3509" i="21"/>
  <c r="H3509" i="21"/>
  <c r="P3508" i="21"/>
  <c r="N3508" i="21"/>
  <c r="I3508" i="21"/>
  <c r="J3508" i="21"/>
  <c r="L3508" i="21"/>
  <c r="K3507" i="21"/>
  <c r="M3507" i="21"/>
  <c r="Q3507" i="21"/>
  <c r="O3507" i="21"/>
  <c r="D3511" i="21"/>
  <c r="F3510" i="21"/>
  <c r="E3510" i="21"/>
  <c r="L3509" i="21"/>
  <c r="P3509" i="21"/>
  <c r="N3509" i="21"/>
  <c r="J3509" i="21"/>
  <c r="I3509" i="21"/>
  <c r="H3510" i="21"/>
  <c r="Q3508" i="21"/>
  <c r="M3508" i="21"/>
  <c r="K3508" i="21"/>
  <c r="O3508" i="21"/>
  <c r="E3511" i="21"/>
  <c r="D3512" i="21"/>
  <c r="F3511" i="21"/>
  <c r="Q3509" i="21"/>
  <c r="K3509" i="21"/>
  <c r="M3509" i="21"/>
  <c r="O3509" i="21"/>
  <c r="P3510" i="21"/>
  <c r="J3510" i="21"/>
  <c r="L3510" i="21"/>
  <c r="I3510" i="21"/>
  <c r="H3511" i="21"/>
  <c r="N3510" i="21"/>
  <c r="F3512" i="21"/>
  <c r="D3513" i="21"/>
  <c r="E3512" i="21"/>
  <c r="K3510" i="21"/>
  <c r="Q3510" i="21"/>
  <c r="O3510" i="21"/>
  <c r="M3510" i="21"/>
  <c r="J3511" i="21"/>
  <c r="P3511" i="21"/>
  <c r="L3511" i="21"/>
  <c r="H3512" i="21"/>
  <c r="N3511" i="21"/>
  <c r="I3511" i="21"/>
  <c r="F3513" i="21"/>
  <c r="D3514" i="21"/>
  <c r="E3513" i="21"/>
  <c r="L3512" i="21"/>
  <c r="H3513" i="21"/>
  <c r="J3512" i="21"/>
  <c r="N3512" i="21"/>
  <c r="I3512" i="21"/>
  <c r="P3512" i="21"/>
  <c r="K3511" i="21"/>
  <c r="M3511" i="21"/>
  <c r="Q3511" i="21"/>
  <c r="O3511" i="21"/>
  <c r="D3515" i="21"/>
  <c r="F3514" i="21"/>
  <c r="E3514" i="21"/>
  <c r="L3513" i="21"/>
  <c r="P3513" i="21"/>
  <c r="H3514" i="21"/>
  <c r="N3513" i="21"/>
  <c r="J3513" i="21"/>
  <c r="I3513" i="21"/>
  <c r="O3512" i="21"/>
  <c r="M3512" i="21"/>
  <c r="K3512" i="21"/>
  <c r="Q3512" i="21"/>
  <c r="F3515" i="21"/>
  <c r="D3516" i="21"/>
  <c r="E3515" i="21"/>
  <c r="I3514" i="21"/>
  <c r="N3514" i="21"/>
  <c r="P3514" i="21"/>
  <c r="L3514" i="21"/>
  <c r="J3514" i="21"/>
  <c r="H3515" i="21"/>
  <c r="K3513" i="21"/>
  <c r="Q3513" i="21"/>
  <c r="M3513" i="21"/>
  <c r="O3513" i="21"/>
  <c r="F3516" i="21"/>
  <c r="E3516" i="21"/>
  <c r="D3517" i="21"/>
  <c r="O3514" i="21"/>
  <c r="M3514" i="21"/>
  <c r="K3514" i="21"/>
  <c r="Q3514" i="21"/>
  <c r="N3515" i="21"/>
  <c r="J3515" i="21"/>
  <c r="L3515" i="21"/>
  <c r="P3515" i="21"/>
  <c r="I3515" i="21"/>
  <c r="H3516" i="21"/>
  <c r="D3518" i="21"/>
  <c r="F3517" i="21"/>
  <c r="E3517" i="21"/>
  <c r="O3515" i="21"/>
  <c r="K3515" i="21"/>
  <c r="Q3515" i="21"/>
  <c r="M3515" i="21"/>
  <c r="J3516" i="21"/>
  <c r="P3516" i="21"/>
  <c r="N3516" i="21"/>
  <c r="H3517" i="21"/>
  <c r="L3516" i="21"/>
  <c r="I3516" i="21"/>
  <c r="E3518" i="21"/>
  <c r="F3518" i="21"/>
  <c r="D3519" i="21"/>
  <c r="J3517" i="21"/>
  <c r="N3517" i="21"/>
  <c r="I3517" i="21"/>
  <c r="H3518" i="21"/>
  <c r="P3517" i="21"/>
  <c r="L3517" i="21"/>
  <c r="Q3516" i="21"/>
  <c r="O3516" i="21"/>
  <c r="M3516" i="21"/>
  <c r="K3516" i="21"/>
  <c r="E3519" i="21"/>
  <c r="D3520" i="21"/>
  <c r="F3519" i="21"/>
  <c r="O3517" i="21"/>
  <c r="M3517" i="21"/>
  <c r="Q3517" i="21"/>
  <c r="K3517" i="21"/>
  <c r="L3518" i="21"/>
  <c r="P3518" i="21"/>
  <c r="N3518" i="21"/>
  <c r="H3519" i="21"/>
  <c r="I3518" i="21"/>
  <c r="J3518" i="21"/>
  <c r="E3520" i="21"/>
  <c r="D3521" i="21"/>
  <c r="F3520" i="21"/>
  <c r="H3520" i="21"/>
  <c r="I3519" i="21"/>
  <c r="L3519" i="21"/>
  <c r="N3519" i="21"/>
  <c r="P3519" i="21"/>
  <c r="J3519" i="21"/>
  <c r="M3518" i="21"/>
  <c r="O3518" i="21"/>
  <c r="K3518" i="21"/>
  <c r="Q3518" i="21"/>
  <c r="E3521" i="21"/>
  <c r="D3522" i="21"/>
  <c r="F3521" i="21"/>
  <c r="P3520" i="21"/>
  <c r="H3521" i="21"/>
  <c r="J3520" i="21"/>
  <c r="L3520" i="21"/>
  <c r="I3520" i="21"/>
  <c r="N3520" i="21"/>
  <c r="M3519" i="21"/>
  <c r="O3519" i="21"/>
  <c r="Q3519" i="21"/>
  <c r="K3519" i="21"/>
  <c r="D3523" i="21"/>
  <c r="F3522" i="21"/>
  <c r="E3522" i="21"/>
  <c r="N3521" i="21"/>
  <c r="L3521" i="21"/>
  <c r="J3521" i="21"/>
  <c r="P3521" i="21"/>
  <c r="H3522" i="21"/>
  <c r="I3521" i="21"/>
  <c r="Q3520" i="21"/>
  <c r="K3520" i="21"/>
  <c r="M3520" i="21"/>
  <c r="O3520" i="21"/>
  <c r="D3524" i="21"/>
  <c r="E3523" i="21"/>
  <c r="F3523" i="21"/>
  <c r="I3522" i="21"/>
  <c r="P3522" i="21"/>
  <c r="L3522" i="21"/>
  <c r="H3523" i="21"/>
  <c r="J3522" i="21"/>
  <c r="N3522" i="21"/>
  <c r="O3521" i="21"/>
  <c r="K3521" i="21"/>
  <c r="M3521" i="21"/>
  <c r="Q3521" i="21"/>
  <c r="D3525" i="21"/>
  <c r="F3524" i="21"/>
  <c r="E3524" i="21"/>
  <c r="O3522" i="21"/>
  <c r="Q3522" i="21"/>
  <c r="K3522" i="21"/>
  <c r="M3522" i="21"/>
  <c r="I3523" i="21"/>
  <c r="P3523" i="21"/>
  <c r="J3523" i="21"/>
  <c r="H3524" i="21"/>
  <c r="L3523" i="21"/>
  <c r="N3523" i="21"/>
  <c r="F3525" i="21"/>
  <c r="D3526" i="21"/>
  <c r="E3525" i="21"/>
  <c r="K3523" i="21"/>
  <c r="O3523" i="21"/>
  <c r="M3523" i="21"/>
  <c r="Q3523" i="21"/>
  <c r="I3524" i="21"/>
  <c r="N3524" i="21"/>
  <c r="L3524" i="21"/>
  <c r="H3525" i="21"/>
  <c r="P3524" i="21"/>
  <c r="J3524" i="21"/>
  <c r="E3526" i="21"/>
  <c r="F3526" i="21"/>
  <c r="D3527" i="21"/>
  <c r="K3524" i="21"/>
  <c r="O3524" i="21"/>
  <c r="M3524" i="21"/>
  <c r="Q3524" i="21"/>
  <c r="I3525" i="21"/>
  <c r="H3526" i="21"/>
  <c r="J3525" i="21"/>
  <c r="L3525" i="21"/>
  <c r="N3525" i="21"/>
  <c r="P3525" i="21"/>
  <c r="E3527" i="21"/>
  <c r="D3528" i="21"/>
  <c r="F3527" i="21"/>
  <c r="Q3525" i="21"/>
  <c r="K3525" i="21"/>
  <c r="M3525" i="21"/>
  <c r="O3525" i="21"/>
  <c r="I3526" i="21"/>
  <c r="J3526" i="21"/>
  <c r="H3527" i="21"/>
  <c r="L3526" i="21"/>
  <c r="N3526" i="21"/>
  <c r="P3526" i="21"/>
  <c r="D3529" i="21"/>
  <c r="E3528" i="21"/>
  <c r="F3528" i="21"/>
  <c r="O3526" i="21"/>
  <c r="M3526" i="21"/>
  <c r="K3526" i="21"/>
  <c r="Q3526" i="21"/>
  <c r="H3528" i="21"/>
  <c r="L3527" i="21"/>
  <c r="N3527" i="21"/>
  <c r="P3527" i="21"/>
  <c r="I3527" i="21"/>
  <c r="J3527" i="21"/>
  <c r="E3529" i="21"/>
  <c r="F3529" i="21"/>
  <c r="D3530" i="21"/>
  <c r="H3529" i="21"/>
  <c r="I3528" i="21"/>
  <c r="L3528" i="21"/>
  <c r="P3528" i="21"/>
  <c r="N3528" i="21"/>
  <c r="J3528" i="21"/>
  <c r="O3527" i="21"/>
  <c r="M3527" i="21"/>
  <c r="Q3527" i="21"/>
  <c r="K3527" i="21"/>
  <c r="E3530" i="21"/>
  <c r="F3530" i="21"/>
  <c r="D3531" i="21"/>
  <c r="H3530" i="21"/>
  <c r="J3529" i="21"/>
  <c r="L3529" i="21"/>
  <c r="N3529" i="21"/>
  <c r="P3529" i="21"/>
  <c r="I3529" i="21"/>
  <c r="M3528" i="21"/>
  <c r="Q3528" i="21"/>
  <c r="O3528" i="21"/>
  <c r="K3528" i="21"/>
  <c r="F3531" i="21"/>
  <c r="E3531" i="21"/>
  <c r="D3532" i="21"/>
  <c r="H3531" i="21"/>
  <c r="J3530" i="21"/>
  <c r="P3530" i="21"/>
  <c r="I3530" i="21"/>
  <c r="N3530" i="21"/>
  <c r="L3530" i="21"/>
  <c r="Q3529" i="21"/>
  <c r="M3529" i="21"/>
  <c r="O3529" i="21"/>
  <c r="K3529" i="21"/>
  <c r="D3533" i="21"/>
  <c r="F3532" i="21"/>
  <c r="E3532" i="21"/>
  <c r="J3531" i="21"/>
  <c r="P3531" i="21"/>
  <c r="I3531" i="21"/>
  <c r="N3531" i="21"/>
  <c r="L3531" i="21"/>
  <c r="H3532" i="21"/>
  <c r="M3530" i="21"/>
  <c r="K3530" i="21"/>
  <c r="Q3530" i="21"/>
  <c r="O3530" i="21"/>
  <c r="E3533" i="21"/>
  <c r="F3533" i="21"/>
  <c r="D3534" i="21"/>
  <c r="O3531" i="21"/>
  <c r="Q3531" i="21"/>
  <c r="K3531" i="21"/>
  <c r="M3531" i="21"/>
  <c r="N3532" i="21"/>
  <c r="H3533" i="21"/>
  <c r="P3532" i="21"/>
  <c r="L3532" i="21"/>
  <c r="J3532" i="21"/>
  <c r="I3532" i="21"/>
  <c r="E3534" i="21"/>
  <c r="D3535" i="21"/>
  <c r="F3534" i="21"/>
  <c r="L3533" i="21"/>
  <c r="N3533" i="21"/>
  <c r="I3533" i="21"/>
  <c r="P3533" i="21"/>
  <c r="J3533" i="21"/>
  <c r="H3534" i="21"/>
  <c r="K3532" i="21"/>
  <c r="M3532" i="21"/>
  <c r="O3532" i="21"/>
  <c r="Q3532" i="21"/>
  <c r="E3535" i="21"/>
  <c r="F3535" i="21"/>
  <c r="D3536" i="21"/>
  <c r="K3533" i="21"/>
  <c r="O3533" i="21"/>
  <c r="Q3533" i="21"/>
  <c r="M3533" i="21"/>
  <c r="P3534" i="21"/>
  <c r="L3534" i="21"/>
  <c r="I3534" i="21"/>
  <c r="N3534" i="21"/>
  <c r="H3535" i="21"/>
  <c r="J3534" i="21"/>
  <c r="E3536" i="21"/>
  <c r="F3536" i="21"/>
  <c r="D3537" i="21"/>
  <c r="M3534" i="21"/>
  <c r="Q3534" i="21"/>
  <c r="O3534" i="21"/>
  <c r="K3534" i="21"/>
  <c r="P3535" i="21"/>
  <c r="L3535" i="21"/>
  <c r="I3535" i="21"/>
  <c r="N3535" i="21"/>
  <c r="J3535" i="21"/>
  <c r="H3536" i="21"/>
  <c r="E3537" i="21"/>
  <c r="F3537" i="21"/>
  <c r="K3535" i="21"/>
  <c r="O3535" i="21"/>
  <c r="M3535" i="21"/>
  <c r="Q3535" i="21"/>
  <c r="J3536" i="21"/>
  <c r="L3536" i="21"/>
  <c r="P3536" i="21"/>
  <c r="N3536" i="21"/>
  <c r="I3536" i="21"/>
  <c r="K3536" i="21"/>
  <c r="O3536" i="21"/>
  <c r="Q3536" i="21"/>
  <c r="M3536" i="21"/>
  <c r="AI31" i="13" l="1"/>
  <c r="AJ31" i="13" s="1"/>
  <c r="AI30" i="13"/>
  <c r="AJ30" i="13" s="1"/>
  <c r="AI29" i="13"/>
  <c r="AJ29" i="13" s="1"/>
  <c r="AI28" i="13"/>
  <c r="AJ28" i="13" s="1"/>
  <c r="AI27" i="13"/>
  <c r="AJ27" i="13" s="1"/>
  <c r="X31" i="13"/>
  <c r="X27" i="13"/>
  <c r="X23" i="13"/>
  <c r="D19" i="22"/>
  <c r="D6" i="13"/>
  <c r="D12" i="13"/>
  <c r="AI26" i="13"/>
  <c r="AJ26" i="13" s="1"/>
  <c r="X33" i="13"/>
  <c r="E15" i="13"/>
  <c r="E14" i="28"/>
  <c r="E8" i="28"/>
  <c r="E15" i="28"/>
  <c r="E7" i="28"/>
  <c r="E12" i="28"/>
  <c r="E10" i="27"/>
  <c r="E10" i="13"/>
  <c r="E3" i="28"/>
  <c r="E12" i="26"/>
  <c r="E3" i="26"/>
  <c r="E14" i="26"/>
  <c r="E11" i="28"/>
  <c r="E3" i="29"/>
  <c r="E6" i="26"/>
  <c r="E13" i="13"/>
  <c r="E15" i="26"/>
  <c r="E6" i="28"/>
  <c r="E5" i="13"/>
  <c r="E9" i="28"/>
  <c r="E3" i="13"/>
  <c r="E13" i="28"/>
  <c r="E9" i="26"/>
  <c r="E7" i="27"/>
  <c r="E12" i="13"/>
  <c r="E16" i="28"/>
  <c r="E7" i="13"/>
  <c r="E9" i="29"/>
  <c r="E12" i="27"/>
  <c r="E8" i="26"/>
  <c r="E10" i="28"/>
  <c r="E4" i="13"/>
  <c r="E4" i="28"/>
  <c r="E16" i="26"/>
  <c r="E14" i="13"/>
  <c r="E11" i="27"/>
  <c r="E8" i="13"/>
  <c r="E7" i="26"/>
  <c r="E5" i="29"/>
  <c r="E11" i="26"/>
  <c r="E14" i="27"/>
  <c r="E16" i="27"/>
  <c r="E4" i="27"/>
  <c r="E8" i="27"/>
  <c r="E6" i="13"/>
  <c r="E6" i="27"/>
  <c r="E8" i="29"/>
  <c r="E15" i="27"/>
  <c r="E6" i="29"/>
  <c r="E5" i="27"/>
  <c r="E16" i="13"/>
  <c r="E11" i="13"/>
  <c r="E13" i="26"/>
  <c r="E4" i="26"/>
  <c r="E9" i="13"/>
  <c r="E4" i="29"/>
  <c r="E5" i="26"/>
  <c r="E9" i="27"/>
  <c r="E7" i="29"/>
  <c r="E13" i="27"/>
  <c r="E10" i="26"/>
  <c r="E3" i="27"/>
  <c r="E5" i="28"/>
  <c r="D10" i="13"/>
  <c r="D11" i="13"/>
  <c r="AI25" i="13"/>
  <c r="AJ25" i="13" s="1"/>
  <c r="AI32" i="13"/>
  <c r="AJ32" i="13" s="1"/>
  <c r="X30" i="13"/>
  <c r="X32" i="13"/>
  <c r="M2655" i="21"/>
  <c r="R33" i="28"/>
  <c r="U33" i="28" s="1"/>
  <c r="R39" i="28"/>
  <c r="U39" i="28" s="1"/>
  <c r="R35" i="28"/>
  <c r="U35" i="28" s="1"/>
  <c r="R31" i="26"/>
  <c r="U31" i="26" s="1"/>
  <c r="R36" i="26"/>
  <c r="U36" i="26" s="1"/>
  <c r="R30" i="26"/>
  <c r="U30" i="26" s="1"/>
  <c r="U111" i="13"/>
  <c r="I10" i="27"/>
  <c r="G10" i="27"/>
  <c r="I10" i="28"/>
  <c r="G10" i="28"/>
  <c r="G5" i="29"/>
  <c r="I5" i="29"/>
  <c r="G8" i="29"/>
  <c r="I8" i="29"/>
  <c r="I9" i="13"/>
  <c r="G9" i="13"/>
  <c r="I4" i="13"/>
  <c r="G4" i="13"/>
  <c r="G15" i="27"/>
  <c r="I15" i="27"/>
  <c r="P10" i="21"/>
  <c r="R32" i="28"/>
  <c r="U32" i="28" s="1"/>
  <c r="R26" i="28"/>
  <c r="U26" i="28" s="1"/>
  <c r="U37" i="26"/>
  <c r="G6" i="28"/>
  <c r="I6" i="28"/>
  <c r="I16" i="27"/>
  <c r="G16" i="27"/>
  <c r="H3537" i="21"/>
  <c r="P3537" i="21" s="1"/>
  <c r="R42" i="28"/>
  <c r="U42" i="28" s="1"/>
  <c r="U28" i="13"/>
  <c r="G8" i="28"/>
  <c r="I8" i="28"/>
  <c r="I7" i="29"/>
  <c r="G7" i="29"/>
  <c r="AH33" i="13"/>
  <c r="R43" i="28"/>
  <c r="U43" i="28" s="1"/>
  <c r="R40" i="28"/>
  <c r="U40" i="28" s="1"/>
  <c r="R45" i="28"/>
  <c r="U45" i="28" s="1"/>
  <c r="U25" i="26"/>
  <c r="R25" i="13"/>
  <c r="U25" i="13" s="1"/>
  <c r="G7" i="27"/>
  <c r="I7" i="27"/>
  <c r="G4" i="29"/>
  <c r="I4" i="29"/>
  <c r="G9" i="27"/>
  <c r="I9" i="27"/>
  <c r="G5" i="13"/>
  <c r="I5" i="13"/>
  <c r="Q2655" i="21"/>
  <c r="O9" i="21"/>
  <c r="N6" i="21"/>
  <c r="R34" i="28"/>
  <c r="U34" i="28" s="1"/>
  <c r="R28" i="28"/>
  <c r="U28" i="28" s="1"/>
  <c r="R38" i="28"/>
  <c r="U38" i="28" s="1"/>
  <c r="U26" i="13"/>
  <c r="U34" i="26"/>
  <c r="R38" i="26"/>
  <c r="U38" i="26" s="1"/>
  <c r="G3" i="28"/>
  <c r="I3" i="28"/>
  <c r="G15" i="26"/>
  <c r="I15" i="26"/>
  <c r="I4" i="28"/>
  <c r="G4" i="28"/>
  <c r="G14" i="27"/>
  <c r="I14" i="27"/>
  <c r="I6" i="29"/>
  <c r="G6" i="29"/>
  <c r="T24" i="27"/>
  <c r="R46" i="28"/>
  <c r="U46" i="28" s="1"/>
  <c r="G14" i="28"/>
  <c r="I14" i="28"/>
  <c r="I5" i="27"/>
  <c r="G5" i="27"/>
  <c r="R36" i="28"/>
  <c r="U36" i="28" s="1"/>
  <c r="U24" i="26"/>
  <c r="G4" i="27"/>
  <c r="I4" i="27"/>
  <c r="L3537" i="21"/>
  <c r="U26" i="26"/>
  <c r="R27" i="28"/>
  <c r="U27" i="28" s="1"/>
  <c r="U24" i="13"/>
  <c r="G7" i="13"/>
  <c r="I7" i="13"/>
  <c r="T28" i="27"/>
  <c r="N3537" i="21"/>
  <c r="M8" i="21"/>
  <c r="R41" i="28"/>
  <c r="U41" i="28" s="1"/>
  <c r="R24" i="28"/>
  <c r="U24" i="28" s="1"/>
  <c r="R30" i="28"/>
  <c r="U30" i="28" s="1"/>
  <c r="R33" i="26"/>
  <c r="U28" i="26"/>
  <c r="T33" i="27"/>
  <c r="G15" i="28"/>
  <c r="I15" i="28"/>
  <c r="I14" i="26"/>
  <c r="G14" i="26"/>
  <c r="G9" i="28"/>
  <c r="I9" i="28"/>
  <c r="I9" i="29"/>
  <c r="G9" i="29"/>
  <c r="G11" i="27"/>
  <c r="I11" i="27"/>
  <c r="G8" i="27"/>
  <c r="I8" i="27"/>
  <c r="I11" i="13"/>
  <c r="G11" i="13"/>
  <c r="I13" i="27"/>
  <c r="G13" i="27"/>
  <c r="N9" i="21"/>
  <c r="R29" i="28"/>
  <c r="U29" i="28" s="1"/>
  <c r="R37" i="28"/>
  <c r="U37" i="28" s="1"/>
  <c r="R44" i="28"/>
  <c r="U44" i="28" s="1"/>
  <c r="R29" i="13"/>
  <c r="U29" i="13" s="1"/>
  <c r="U29" i="26"/>
  <c r="R39" i="26"/>
  <c r="U39" i="26" s="1"/>
  <c r="G7" i="28"/>
  <c r="I7" i="28"/>
  <c r="G11" i="28"/>
  <c r="I11" i="28"/>
  <c r="G3" i="13"/>
  <c r="I3" i="13"/>
  <c r="I12" i="27"/>
  <c r="G12" i="27"/>
  <c r="G8" i="13"/>
  <c r="I8" i="13"/>
  <c r="G6" i="13"/>
  <c r="I6" i="13"/>
  <c r="I13" i="26"/>
  <c r="G13" i="26"/>
  <c r="I10" i="26"/>
  <c r="G10" i="26"/>
  <c r="AH102" i="13"/>
  <c r="S114" i="13" s="1"/>
  <c r="I3537" i="21"/>
  <c r="U40" i="26"/>
  <c r="I12" i="28"/>
  <c r="G12" i="28"/>
  <c r="I3" i="29"/>
  <c r="G3" i="29"/>
  <c r="G8" i="26"/>
  <c r="I8" i="26"/>
  <c r="I7" i="26"/>
  <c r="G7" i="26"/>
  <c r="I6" i="27"/>
  <c r="G6" i="27"/>
  <c r="I3" i="27"/>
  <c r="G3" i="27"/>
  <c r="R31" i="28"/>
  <c r="U31" i="28" s="1"/>
  <c r="R25" i="28"/>
  <c r="U25" i="28" s="1"/>
  <c r="R23" i="28"/>
  <c r="U23" i="28" s="1"/>
  <c r="R34" i="13"/>
  <c r="U34" i="13" s="1"/>
  <c r="I13" i="28"/>
  <c r="G13" i="28"/>
  <c r="I4" i="26"/>
  <c r="G4" i="26"/>
  <c r="J3537" i="21"/>
  <c r="G16" i="26"/>
  <c r="G16" i="28"/>
  <c r="I16" i="28"/>
  <c r="I16" i="26"/>
  <c r="I5" i="28"/>
  <c r="G5" i="28"/>
  <c r="G11" i="26"/>
  <c r="I11" i="26"/>
  <c r="G12" i="26"/>
  <c r="I12" i="26"/>
  <c r="G9" i="26"/>
  <c r="I9" i="26"/>
  <c r="I6" i="26"/>
  <c r="G6" i="26"/>
  <c r="I12" i="13"/>
  <c r="G12" i="13"/>
  <c r="G15" i="13"/>
  <c r="I15" i="13"/>
  <c r="G16" i="13"/>
  <c r="I16" i="13"/>
  <c r="I13" i="13"/>
  <c r="G13" i="13"/>
  <c r="I10" i="13"/>
  <c r="G10" i="13"/>
  <c r="I14" i="13"/>
  <c r="G14" i="13"/>
  <c r="I3" i="26"/>
  <c r="G3" i="26"/>
  <c r="I5" i="26"/>
  <c r="G5" i="26"/>
  <c r="AA114" i="13"/>
  <c r="R114" i="13"/>
  <c r="M3537" i="21"/>
  <c r="K3537" i="21"/>
  <c r="Q3537" i="21"/>
  <c r="T114" i="13"/>
  <c r="U114" i="13"/>
  <c r="H5" i="26" l="1"/>
  <c r="J5" i="26"/>
  <c r="H3" i="26"/>
  <c r="J3" i="26"/>
  <c r="H14" i="13"/>
  <c r="J14" i="13"/>
  <c r="K14" i="13" s="1"/>
  <c r="H10" i="13"/>
  <c r="J10" i="13"/>
  <c r="H13" i="13"/>
  <c r="J13" i="13"/>
  <c r="J16" i="13"/>
  <c r="H16" i="13"/>
  <c r="J15" i="13"/>
  <c r="H15" i="13"/>
  <c r="H12" i="13"/>
  <c r="J12" i="13"/>
  <c r="H6" i="26"/>
  <c r="J6" i="26"/>
  <c r="J9" i="26"/>
  <c r="H9" i="26"/>
  <c r="J12" i="26"/>
  <c r="H12" i="26"/>
  <c r="J11" i="26"/>
  <c r="H11" i="26"/>
  <c r="H5" i="28"/>
  <c r="J5" i="28"/>
  <c r="H4" i="26"/>
  <c r="J4" i="26"/>
  <c r="K4" i="26" s="1"/>
  <c r="H13" i="28"/>
  <c r="J13" i="28"/>
  <c r="X34" i="13"/>
  <c r="X23" i="28"/>
  <c r="Y23" i="28" s="1"/>
  <c r="X25" i="28"/>
  <c r="Y25" i="28" s="1"/>
  <c r="X31" i="28"/>
  <c r="Y31" i="28" s="1"/>
  <c r="H3" i="27"/>
  <c r="J3" i="27"/>
  <c r="K3" i="27" s="1"/>
  <c r="H6" i="27"/>
  <c r="J6" i="27"/>
  <c r="K6" i="27" s="1"/>
  <c r="H7" i="26"/>
  <c r="J7" i="26"/>
  <c r="J8" i="26"/>
  <c r="K8" i="26" s="1"/>
  <c r="H8" i="26"/>
  <c r="H3" i="29"/>
  <c r="J3" i="29"/>
  <c r="H12" i="28"/>
  <c r="J12" i="28"/>
  <c r="K12" i="28" s="1"/>
  <c r="H10" i="26"/>
  <c r="J10" i="26"/>
  <c r="H13" i="26"/>
  <c r="J13" i="26"/>
  <c r="J6" i="13"/>
  <c r="H6" i="13"/>
  <c r="J8" i="13"/>
  <c r="H8" i="13"/>
  <c r="H12" i="27"/>
  <c r="J12" i="27"/>
  <c r="J3" i="13"/>
  <c r="K3" i="13" s="1"/>
  <c r="H3" i="13"/>
  <c r="J11" i="28"/>
  <c r="H11" i="28"/>
  <c r="J7" i="28"/>
  <c r="H7" i="28"/>
  <c r="X29" i="13"/>
  <c r="X44" i="28"/>
  <c r="Y44" i="28" s="1"/>
  <c r="X37" i="28"/>
  <c r="Y37" i="28" s="1"/>
  <c r="X29" i="28"/>
  <c r="Y29" i="28" s="1"/>
  <c r="H13" i="27"/>
  <c r="J13" i="27"/>
  <c r="H11" i="13"/>
  <c r="J11" i="13"/>
  <c r="K11" i="13" s="1"/>
  <c r="J8" i="27"/>
  <c r="H8" i="27"/>
  <c r="J11" i="27"/>
  <c r="H11" i="27"/>
  <c r="H14" i="26"/>
  <c r="J14" i="26"/>
  <c r="J15" i="28"/>
  <c r="H15" i="28"/>
  <c r="X30" i="28"/>
  <c r="Y30" i="28" s="1"/>
  <c r="X24" i="28"/>
  <c r="Y24" i="28" s="1"/>
  <c r="X41" i="28"/>
  <c r="Y41" i="28" s="1"/>
  <c r="J7" i="13"/>
  <c r="H7" i="13"/>
  <c r="X24" i="13"/>
  <c r="X27" i="28"/>
  <c r="Y27" i="28" s="1"/>
  <c r="J4" i="27"/>
  <c r="H4" i="27"/>
  <c r="X36" i="28"/>
  <c r="Y36" i="28" s="1"/>
  <c r="H5" i="27"/>
  <c r="J5" i="27"/>
  <c r="J14" i="28"/>
  <c r="H14" i="28"/>
  <c r="X46" i="28"/>
  <c r="Y46" i="28" s="1"/>
  <c r="H6" i="29"/>
  <c r="J6" i="29"/>
  <c r="J14" i="27"/>
  <c r="H14" i="27"/>
  <c r="H4" i="28"/>
  <c r="J4" i="28"/>
  <c r="J15" i="26"/>
  <c r="H15" i="26"/>
  <c r="J3" i="28"/>
  <c r="H3" i="28"/>
  <c r="X26" i="13"/>
  <c r="X38" i="28"/>
  <c r="Y38" i="28" s="1"/>
  <c r="X28" i="28"/>
  <c r="Y28" i="28" s="1"/>
  <c r="X34" i="28"/>
  <c r="Y34" i="28" s="1"/>
  <c r="J5" i="13"/>
  <c r="H5" i="13"/>
  <c r="J4" i="29"/>
  <c r="H4" i="29"/>
  <c r="J7" i="27"/>
  <c r="H7" i="27"/>
  <c r="X25" i="13"/>
  <c r="X45" i="28"/>
  <c r="Y45" i="28" s="1"/>
  <c r="X40" i="28"/>
  <c r="Y40" i="28" s="1"/>
  <c r="X43" i="28"/>
  <c r="Y43" i="28" s="1"/>
  <c r="AI33" i="13"/>
  <c r="AJ33" i="13" s="1"/>
  <c r="H7" i="29"/>
  <c r="J7" i="29"/>
  <c r="J8" i="28"/>
  <c r="H8" i="28"/>
  <c r="X28" i="13"/>
  <c r="X42" i="28"/>
  <c r="Y42" i="28" s="1"/>
  <c r="J6" i="28"/>
  <c r="H6" i="28"/>
  <c r="X26" i="28"/>
  <c r="Y26" i="28" s="1"/>
  <c r="X32" i="28"/>
  <c r="Y32" i="28" s="1"/>
  <c r="J15" i="27"/>
  <c r="H15" i="27"/>
  <c r="H4" i="13"/>
  <c r="J4" i="13"/>
  <c r="K4" i="13" s="1"/>
  <c r="H9" i="13"/>
  <c r="J9" i="13"/>
  <c r="K9" i="13" s="1"/>
  <c r="J8" i="29"/>
  <c r="H8" i="29"/>
  <c r="J5" i="29"/>
  <c r="H5" i="29"/>
  <c r="H10" i="28"/>
  <c r="J10" i="28"/>
  <c r="K10" i="28" s="1"/>
  <c r="H10" i="27"/>
  <c r="J10" i="27"/>
  <c r="K10" i="27" s="1"/>
  <c r="X35" i="28"/>
  <c r="Y35" i="28" s="1"/>
  <c r="X39" i="28"/>
  <c r="Y39" i="28" s="1"/>
  <c r="X33" i="28"/>
  <c r="Y33" i="28" s="1"/>
  <c r="D13" i="13"/>
  <c r="K3" i="29"/>
  <c r="K3" i="26"/>
  <c r="K11" i="28"/>
  <c r="J16" i="26"/>
  <c r="H16" i="26"/>
  <c r="H9" i="29"/>
  <c r="J9" i="29"/>
  <c r="H9" i="28"/>
  <c r="H16" i="28"/>
  <c r="J9" i="28"/>
  <c r="J16" i="28"/>
  <c r="H9" i="27"/>
  <c r="H16" i="27"/>
  <c r="J9" i="27"/>
  <c r="J16" i="27"/>
  <c r="D7" i="13"/>
  <c r="U33" i="26"/>
  <c r="O3537" i="21"/>
  <c r="AH34" i="13"/>
  <c r="K5" i="27" l="1"/>
  <c r="K13" i="26"/>
  <c r="K5" i="28"/>
  <c r="K6" i="26"/>
  <c r="K13" i="13"/>
  <c r="K9" i="26"/>
  <c r="K7" i="28"/>
  <c r="K5" i="29"/>
  <c r="K12" i="27"/>
  <c r="K10" i="26"/>
  <c r="K7" i="26"/>
  <c r="K11" i="26"/>
  <c r="K12" i="13"/>
  <c r="K10" i="13"/>
  <c r="K3" i="28"/>
  <c r="K12" i="26"/>
  <c r="K16" i="13"/>
  <c r="K6" i="29"/>
  <c r="K15" i="28"/>
  <c r="K4" i="28"/>
  <c r="K6" i="13"/>
  <c r="AI34" i="13"/>
  <c r="AJ34" i="13" s="1"/>
  <c r="D14" i="13"/>
  <c r="D8" i="13"/>
  <c r="K4" i="29"/>
  <c r="K4" i="27"/>
  <c r="K5" i="13"/>
  <c r="K8" i="13"/>
  <c r="K14" i="28"/>
  <c r="K15" i="27"/>
  <c r="K7" i="13"/>
  <c r="K13" i="27"/>
  <c r="K6" i="28"/>
  <c r="K8" i="27"/>
  <c r="K15" i="26"/>
  <c r="K13" i="28"/>
  <c r="K15" i="13"/>
  <c r="K8" i="28"/>
  <c r="K14" i="26"/>
  <c r="K8" i="29"/>
  <c r="K7" i="29"/>
  <c r="K7" i="27"/>
  <c r="K14" i="27"/>
  <c r="K11" i="27"/>
  <c r="K5" i="26"/>
  <c r="K16" i="28"/>
  <c r="K16" i="26"/>
  <c r="K9" i="28"/>
  <c r="K9" i="27"/>
  <c r="K9" i="29"/>
  <c r="K16" i="27"/>
  <c r="AH35" i="13"/>
  <c r="AI35" i="13" l="1"/>
  <c r="AJ35" i="13" s="1"/>
  <c r="D15" i="13"/>
  <c r="D9" i="13"/>
  <c r="D16" i="13" s="1"/>
  <c r="AH36" i="13"/>
  <c r="AH37" i="13"/>
  <c r="AH38" i="13"/>
  <c r="AH39" i="13"/>
  <c r="AH40" i="13"/>
  <c r="AH41" i="13" s="1"/>
  <c r="AH42" i="13" s="1"/>
  <c r="AH43" i="13" s="1"/>
  <c r="AI39" i="13" l="1"/>
  <c r="AJ39" i="13" s="1"/>
  <c r="AI38" i="13"/>
  <c r="AJ38" i="13" s="1"/>
  <c r="AI37" i="13"/>
  <c r="AJ37" i="13" s="1"/>
  <c r="AI36" i="13"/>
  <c r="AJ36" i="13" s="1"/>
  <c r="AI42" i="13"/>
  <c r="AJ42" i="13" s="1"/>
  <c r="AI41" i="13"/>
  <c r="AJ41" i="13" s="1"/>
  <c r="AI40" i="13"/>
  <c r="AJ40" i="13" s="1"/>
  <c r="AI43" i="13"/>
  <c r="AJ43" i="13" s="1"/>
  <c r="AH44" i="13"/>
  <c r="AI44" i="13" l="1"/>
  <c r="AJ44" i="13" s="1"/>
  <c r="AH45" i="13"/>
  <c r="AI45" i="13" l="1"/>
  <c r="AJ45" i="13" s="1"/>
  <c r="AH46" i="13"/>
  <c r="AI46" i="13" l="1"/>
  <c r="AJ46" i="13" s="1"/>
  <c r="AH47" i="13"/>
  <c r="AI47" i="13" l="1"/>
  <c r="AJ47" i="13" s="1"/>
  <c r="AH48" i="13"/>
  <c r="AI48" i="13" l="1"/>
  <c r="AJ48" i="13" s="1"/>
  <c r="AH49" i="13"/>
  <c r="AI49" i="13" l="1"/>
  <c r="AJ49" i="13" s="1"/>
  <c r="AH50" i="13"/>
  <c r="AI50" i="13" l="1"/>
  <c r="AJ50" i="13" s="1"/>
  <c r="AH51" i="13"/>
  <c r="AI51" i="13" l="1"/>
  <c r="AJ51" i="13" s="1"/>
  <c r="AH52" i="13"/>
  <c r="AI52" i="13" l="1"/>
  <c r="AJ52" i="13" s="1"/>
  <c r="AH53" i="13"/>
  <c r="AI53" i="13" l="1"/>
  <c r="AJ53" i="13" s="1"/>
  <c r="AH54" i="13"/>
  <c r="AI54" i="13" l="1"/>
  <c r="AJ54" i="13" s="1"/>
  <c r="AH55" i="13"/>
  <c r="AI55" i="13" l="1"/>
  <c r="AJ55" i="13" s="1"/>
  <c r="AH56" i="13"/>
  <c r="AI56" i="13" l="1"/>
  <c r="AJ56" i="13" s="1"/>
  <c r="AH57" i="13"/>
  <c r="AI57" i="13" l="1"/>
  <c r="AJ57" i="13" s="1"/>
  <c r="AH58" i="13"/>
  <c r="AI58" i="13" l="1"/>
  <c r="AJ58" i="13" s="1"/>
  <c r="AH59" i="13"/>
  <c r="AI59" i="13" l="1"/>
  <c r="O35" i="13" a="1"/>
  <c r="O39" i="13" l="1"/>
  <c r="O59" i="13"/>
  <c r="O65" i="13"/>
  <c r="O48" i="13"/>
  <c r="O35" i="13"/>
  <c r="O41" i="13"/>
  <c r="O53" i="13"/>
  <c r="O50" i="13"/>
  <c r="O60" i="13"/>
  <c r="O55" i="13"/>
  <c r="O36" i="13"/>
  <c r="O62" i="13"/>
  <c r="O51" i="13"/>
  <c r="O57" i="13"/>
  <c r="O38" i="13"/>
  <c r="O66" i="13"/>
  <c r="O64" i="13"/>
  <c r="O45" i="13"/>
  <c r="O42" i="13"/>
  <c r="O40" i="13"/>
  <c r="O52" i="13"/>
  <c r="O47" i="13"/>
  <c r="O67" i="13"/>
  <c r="O58" i="13"/>
  <c r="O43" i="13"/>
  <c r="O61" i="13"/>
  <c r="O56" i="13"/>
  <c r="O63" i="13"/>
  <c r="O46" i="13"/>
  <c r="O49" i="13"/>
  <c r="O44" i="13"/>
  <c r="O37" i="13"/>
  <c r="O54" i="13"/>
  <c r="AJ59" i="13"/>
  <c r="S54" i="13"/>
  <c r="S52" i="13"/>
  <c r="S63" i="13"/>
  <c r="S50" i="13"/>
  <c r="S56" i="13"/>
  <c r="S64" i="13"/>
  <c r="S47" i="13"/>
  <c r="S67" i="13"/>
  <c r="S49" i="13"/>
  <c r="S53" i="13"/>
  <c r="S48" i="13"/>
  <c r="S62" i="13"/>
  <c r="S36" i="13"/>
  <c r="S37" i="13"/>
  <c r="S58" i="13"/>
  <c r="T58" i="13" s="1"/>
  <c r="S59" i="13"/>
  <c r="S44" i="13"/>
  <c r="S65" i="13"/>
  <c r="S35" i="13"/>
  <c r="S55" i="13"/>
  <c r="S66" i="13"/>
  <c r="S46" i="13"/>
  <c r="S41" i="13"/>
  <c r="S42" i="13"/>
  <c r="S39" i="13"/>
  <c r="S43" i="13"/>
  <c r="S61" i="13"/>
  <c r="O68" i="13" a="1"/>
  <c r="S38" i="13"/>
  <c r="S40" i="13"/>
  <c r="S57" i="13"/>
  <c r="S60" i="13"/>
  <c r="T48" i="13"/>
  <c r="S45" i="13"/>
  <c r="S51" i="13"/>
  <c r="R60" i="13"/>
  <c r="O68" i="13" l="1"/>
  <c r="O70" i="13"/>
  <c r="O69" i="13"/>
  <c r="O71" i="13"/>
  <c r="Q37" i="13"/>
  <c r="P37" i="13"/>
  <c r="Q58" i="13"/>
  <c r="P58" i="13"/>
  <c r="Q66" i="13"/>
  <c r="P66" i="13"/>
  <c r="Q50" i="13"/>
  <c r="P50" i="13"/>
  <c r="Q44" i="13"/>
  <c r="P44" i="13"/>
  <c r="Q67" i="13"/>
  <c r="P67" i="13"/>
  <c r="Q38" i="13"/>
  <c r="P38" i="13"/>
  <c r="Q53" i="13"/>
  <c r="P53" i="13"/>
  <c r="Q49" i="13"/>
  <c r="P49" i="13"/>
  <c r="Q47" i="13"/>
  <c r="P47" i="13"/>
  <c r="Q57" i="13"/>
  <c r="P57" i="13"/>
  <c r="Q41" i="13"/>
  <c r="P41" i="13"/>
  <c r="Q46" i="13"/>
  <c r="P46" i="13"/>
  <c r="Q52" i="13"/>
  <c r="P52" i="13"/>
  <c r="Q51" i="13"/>
  <c r="P51" i="13"/>
  <c r="Q35" i="13"/>
  <c r="P35" i="13"/>
  <c r="Q63" i="13"/>
  <c r="P63" i="13"/>
  <c r="Q40" i="13"/>
  <c r="P40" i="13"/>
  <c r="Q62" i="13"/>
  <c r="P62" i="13"/>
  <c r="Q48" i="13"/>
  <c r="P48" i="13"/>
  <c r="Q56" i="13"/>
  <c r="P56" i="13"/>
  <c r="Q42" i="13"/>
  <c r="P42" i="13"/>
  <c r="Q36" i="13"/>
  <c r="P36" i="13"/>
  <c r="Q65" i="13"/>
  <c r="P65" i="13"/>
  <c r="Q61" i="13"/>
  <c r="P61" i="13"/>
  <c r="Q45" i="13"/>
  <c r="P45" i="13"/>
  <c r="Q55" i="13"/>
  <c r="P55" i="13"/>
  <c r="Q59" i="13"/>
  <c r="P59" i="13"/>
  <c r="Q54" i="13"/>
  <c r="P54" i="13"/>
  <c r="Q43" i="13"/>
  <c r="P43" i="13"/>
  <c r="Q64" i="13"/>
  <c r="P64" i="13"/>
  <c r="Q60" i="13"/>
  <c r="P60" i="13"/>
  <c r="Q39" i="13"/>
  <c r="P39" i="13"/>
  <c r="T60" i="13"/>
  <c r="R65" i="13"/>
  <c r="R52" i="13"/>
  <c r="T42" i="13"/>
  <c r="V66" i="13"/>
  <c r="T43" i="13"/>
  <c r="S70" i="13"/>
  <c r="R57" i="13"/>
  <c r="V61" i="13"/>
  <c r="R49" i="13"/>
  <c r="T63" i="13"/>
  <c r="T46" i="13"/>
  <c r="V43" i="13"/>
  <c r="R53" i="13"/>
  <c r="R48" i="13"/>
  <c r="V64" i="13"/>
  <c r="R45" i="13"/>
  <c r="V53" i="13"/>
  <c r="V45" i="13"/>
  <c r="T59" i="13"/>
  <c r="S69" i="13"/>
  <c r="V57" i="13"/>
  <c r="T56" i="13"/>
  <c r="T67" i="13"/>
  <c r="R61" i="13"/>
  <c r="V36" i="13"/>
  <c r="R58" i="13"/>
  <c r="T44" i="13"/>
  <c r="V56" i="13"/>
  <c r="V51" i="13"/>
  <c r="T66" i="13"/>
  <c r="V54" i="13"/>
  <c r="R56" i="13"/>
  <c r="U56" i="13" s="1"/>
  <c r="R51" i="13"/>
  <c r="T40" i="13"/>
  <c r="T39" i="13"/>
  <c r="T41" i="13"/>
  <c r="R43" i="13"/>
  <c r="V39" i="13"/>
  <c r="U60" i="13"/>
  <c r="R42" i="13"/>
  <c r="R62" i="13"/>
  <c r="V37" i="13"/>
  <c r="V52" i="13"/>
  <c r="R44" i="13"/>
  <c r="V58" i="13"/>
  <c r="T36" i="13"/>
  <c r="S68" i="13"/>
  <c r="V40" i="13"/>
  <c r="V63" i="13"/>
  <c r="R47" i="13"/>
  <c r="V48" i="13"/>
  <c r="V35" i="13"/>
  <c r="R37" i="13"/>
  <c r="T53" i="13"/>
  <c r="S71" i="13"/>
  <c r="R36" i="13"/>
  <c r="U36" i="13" s="1"/>
  <c r="T38" i="13"/>
  <c r="V47" i="13"/>
  <c r="R63" i="13"/>
  <c r="T65" i="13"/>
  <c r="R41" i="13"/>
  <c r="R50" i="13"/>
  <c r="T49" i="13"/>
  <c r="U58" i="13"/>
  <c r="T45" i="13"/>
  <c r="V44" i="13"/>
  <c r="U53" i="13"/>
  <c r="R35" i="13"/>
  <c r="V62" i="13"/>
  <c r="R46" i="13"/>
  <c r="T52" i="13"/>
  <c r="V41" i="13"/>
  <c r="R54" i="13"/>
  <c r="T62" i="13"/>
  <c r="T57" i="13"/>
  <c r="R39" i="13"/>
  <c r="V46" i="13"/>
  <c r="V55" i="13"/>
  <c r="V50" i="13"/>
  <c r="R38" i="13"/>
  <c r="U50" i="13"/>
  <c r="T64" i="13"/>
  <c r="V49" i="13"/>
  <c r="V60" i="13"/>
  <c r="T55" i="13"/>
  <c r="T35" i="13"/>
  <c r="T47" i="13"/>
  <c r="R66" i="13"/>
  <c r="R40" i="13"/>
  <c r="V59" i="13"/>
  <c r="V67" i="13"/>
  <c r="T51" i="13"/>
  <c r="R67" i="13"/>
  <c r="T50" i="13"/>
  <c r="R55" i="13"/>
  <c r="U55" i="13"/>
  <c r="V38" i="13"/>
  <c r="R64" i="13"/>
  <c r="V42" i="13"/>
  <c r="V65" i="13"/>
  <c r="T61" i="13"/>
  <c r="T54" i="13"/>
  <c r="T37" i="13"/>
  <c r="R59" i="13"/>
  <c r="Q71" i="13" l="1"/>
  <c r="P71" i="13"/>
  <c r="Q69" i="13"/>
  <c r="P69" i="13"/>
  <c r="Q70" i="13"/>
  <c r="P70" i="13"/>
  <c r="Q68" i="13"/>
  <c r="P68" i="13"/>
  <c r="U47" i="13"/>
  <c r="U40" i="13"/>
  <c r="T68" i="13"/>
  <c r="U66" i="13"/>
  <c r="R69" i="13"/>
  <c r="U62" i="13"/>
  <c r="V68" i="13"/>
  <c r="U35" i="13"/>
  <c r="R71" i="13"/>
  <c r="U45" i="13"/>
  <c r="U42" i="13"/>
  <c r="U38" i="13"/>
  <c r="U44" i="13"/>
  <c r="U43" i="13"/>
  <c r="T69" i="13"/>
  <c r="U51" i="13"/>
  <c r="U48" i="13"/>
  <c r="U67" i="13"/>
  <c r="R70" i="13"/>
  <c r="V71" i="13"/>
  <c r="U49" i="13"/>
  <c r="U65" i="13"/>
  <c r="U41" i="13"/>
  <c r="V69" i="13"/>
  <c r="U57" i="13"/>
  <c r="U46" i="13"/>
  <c r="U52" i="13"/>
  <c r="R68" i="13"/>
  <c r="T70" i="13"/>
  <c r="U54" i="13"/>
  <c r="U61" i="13"/>
  <c r="U37" i="13"/>
  <c r="U64" i="13"/>
  <c r="T71" i="13"/>
  <c r="V70" i="13"/>
  <c r="U59" i="13"/>
  <c r="U63" i="13"/>
  <c r="U39" i="13"/>
  <c r="W40" i="26" l="1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X40" i="26"/>
  <c r="X39" i="26"/>
  <c r="X38" i="26"/>
  <c r="X30" i="26"/>
  <c r="X28" i="26"/>
  <c r="X35" i="26"/>
  <c r="X34" i="26"/>
  <c r="X33" i="26"/>
  <c r="X32" i="26"/>
  <c r="X31" i="26"/>
  <c r="X37" i="26"/>
  <c r="X29" i="26"/>
  <c r="X36" i="26"/>
  <c r="X27" i="26"/>
  <c r="X26" i="26"/>
  <c r="X25" i="26"/>
  <c r="X24" i="26"/>
  <c r="X23" i="26"/>
  <c r="W114" i="13"/>
  <c r="W113" i="13"/>
  <c r="W112" i="13"/>
  <c r="W111" i="13"/>
  <c r="W110" i="13"/>
  <c r="W109" i="13"/>
  <c r="W101" i="13"/>
  <c r="W93" i="13"/>
  <c r="W85" i="13"/>
  <c r="W77" i="13"/>
  <c r="W99" i="13"/>
  <c r="W83" i="13"/>
  <c r="W106" i="13"/>
  <c r="W90" i="13"/>
  <c r="W74" i="13"/>
  <c r="W97" i="13"/>
  <c r="W73" i="13"/>
  <c r="W96" i="13"/>
  <c r="W80" i="13"/>
  <c r="W95" i="13"/>
  <c r="W79" i="13"/>
  <c r="W94" i="13"/>
  <c r="W78" i="13"/>
  <c r="W108" i="13"/>
  <c r="W100" i="13"/>
  <c r="W92" i="13"/>
  <c r="W84" i="13"/>
  <c r="W76" i="13"/>
  <c r="W107" i="13"/>
  <c r="W91" i="13"/>
  <c r="W75" i="13"/>
  <c r="W98" i="13"/>
  <c r="W82" i="13"/>
  <c r="W105" i="13"/>
  <c r="W89" i="13"/>
  <c r="W81" i="13"/>
  <c r="W104" i="13"/>
  <c r="W88" i="13"/>
  <c r="W103" i="13"/>
  <c r="W87" i="13"/>
  <c r="W102" i="13"/>
  <c r="W86" i="13"/>
  <c r="W72" i="13"/>
  <c r="W71" i="13"/>
  <c r="W63" i="13"/>
  <c r="W55" i="13"/>
  <c r="W47" i="13"/>
  <c r="W39" i="13"/>
  <c r="W52" i="13"/>
  <c r="W67" i="13"/>
  <c r="W43" i="13"/>
  <c r="W50" i="13"/>
  <c r="W65" i="13"/>
  <c r="W64" i="13"/>
  <c r="W40" i="13"/>
  <c r="W70" i="13"/>
  <c r="W62" i="13"/>
  <c r="W54" i="13"/>
  <c r="W46" i="13"/>
  <c r="W38" i="13"/>
  <c r="W60" i="13"/>
  <c r="W36" i="13"/>
  <c r="W51" i="13"/>
  <c r="W66" i="13"/>
  <c r="W57" i="13"/>
  <c r="W41" i="13"/>
  <c r="W48" i="13"/>
  <c r="W69" i="13"/>
  <c r="W61" i="13"/>
  <c r="W53" i="13"/>
  <c r="W45" i="13"/>
  <c r="W37" i="13"/>
  <c r="W68" i="13"/>
  <c r="W44" i="13"/>
  <c r="W59" i="13"/>
  <c r="W58" i="13"/>
  <c r="W42" i="13"/>
  <c r="W49" i="13"/>
  <c r="W56" i="13"/>
  <c r="W35" i="13"/>
  <c r="X114" i="13"/>
  <c r="X113" i="13"/>
  <c r="X112" i="13"/>
  <c r="X111" i="13"/>
  <c r="X110" i="13"/>
  <c r="X109" i="13"/>
  <c r="X101" i="13"/>
  <c r="X93" i="13"/>
  <c r="X85" i="13"/>
  <c r="X77" i="13"/>
  <c r="X82" i="13"/>
  <c r="X74" i="13"/>
  <c r="X89" i="13"/>
  <c r="X104" i="13"/>
  <c r="X80" i="13"/>
  <c r="X87" i="13"/>
  <c r="X102" i="13"/>
  <c r="X108" i="13"/>
  <c r="X100" i="13"/>
  <c r="X92" i="13"/>
  <c r="X84" i="13"/>
  <c r="X76" i="13"/>
  <c r="X90" i="13"/>
  <c r="X105" i="13"/>
  <c r="X73" i="13"/>
  <c r="X88" i="13"/>
  <c r="X95" i="13"/>
  <c r="X79" i="13"/>
  <c r="X94" i="13"/>
  <c r="X107" i="13"/>
  <c r="X99" i="13"/>
  <c r="X91" i="13"/>
  <c r="X83" i="13"/>
  <c r="X75" i="13"/>
  <c r="X98" i="13"/>
  <c r="X97" i="13"/>
  <c r="X81" i="13"/>
  <c r="X96" i="13"/>
  <c r="X103" i="13"/>
  <c r="X86" i="13"/>
  <c r="X106" i="13"/>
  <c r="X78" i="13"/>
  <c r="X72" i="13"/>
  <c r="X63" i="13"/>
  <c r="Y63" i="13" s="1"/>
  <c r="X55" i="13"/>
  <c r="Y55" i="13" s="1"/>
  <c r="X47" i="13"/>
  <c r="Y47" i="13" s="1"/>
  <c r="X39" i="13"/>
  <c r="Y39" i="13" s="1"/>
  <c r="X45" i="13"/>
  <c r="Y45" i="13" s="1"/>
  <c r="X52" i="13"/>
  <c r="Y52" i="13" s="1"/>
  <c r="X36" i="13"/>
  <c r="Y36" i="13" s="1"/>
  <c r="X59" i="13"/>
  <c r="Y59" i="13" s="1"/>
  <c r="X43" i="13"/>
  <c r="Y43" i="13" s="1"/>
  <c r="X58" i="13"/>
  <c r="Y58" i="13" s="1"/>
  <c r="X42" i="13"/>
  <c r="Y42" i="13" s="1"/>
  <c r="X57" i="13"/>
  <c r="Y57" i="13" s="1"/>
  <c r="X41" i="13"/>
  <c r="Y41" i="13" s="1"/>
  <c r="X56" i="13"/>
  <c r="Y56" i="13" s="1"/>
  <c r="X40" i="13"/>
  <c r="Y40" i="13" s="1"/>
  <c r="X62" i="13"/>
  <c r="Y62" i="13" s="1"/>
  <c r="X54" i="13"/>
  <c r="Y54" i="13" s="1"/>
  <c r="X46" i="13"/>
  <c r="Y46" i="13" s="1"/>
  <c r="X38" i="13"/>
  <c r="Y38" i="13" s="1"/>
  <c r="X61" i="13"/>
  <c r="Y61" i="13" s="1"/>
  <c r="X53" i="13"/>
  <c r="Y53" i="13" s="1"/>
  <c r="X37" i="13"/>
  <c r="Y37" i="13" s="1"/>
  <c r="X60" i="13"/>
  <c r="Y60" i="13" s="1"/>
  <c r="X44" i="13"/>
  <c r="Y44" i="13" s="1"/>
  <c r="X67" i="13"/>
  <c r="Y67" i="13" s="1"/>
  <c r="X51" i="13"/>
  <c r="Y51" i="13" s="1"/>
  <c r="X66" i="13"/>
  <c r="Y66" i="13" s="1"/>
  <c r="X50" i="13"/>
  <c r="Y50" i="13" s="1"/>
  <c r="X65" i="13"/>
  <c r="Y65" i="13" s="1"/>
  <c r="X49" i="13"/>
  <c r="Y49" i="13" s="1"/>
  <c r="X64" i="13"/>
  <c r="Y64" i="13" s="1"/>
  <c r="X48" i="13"/>
  <c r="Y48" i="13" s="1"/>
  <c r="X35" i="13"/>
  <c r="Y35" i="13" s="1"/>
  <c r="W36" i="27"/>
  <c r="W28" i="27"/>
  <c r="W34" i="27"/>
  <c r="W33" i="27"/>
  <c r="W32" i="27"/>
  <c r="W31" i="27"/>
  <c r="W29" i="27"/>
  <c r="W35" i="27"/>
  <c r="W27" i="27"/>
  <c r="W26" i="27"/>
  <c r="W25" i="27"/>
  <c r="W24" i="27"/>
  <c r="W30" i="27"/>
  <c r="W23" i="27"/>
  <c r="X36" i="27"/>
  <c r="X28" i="27"/>
  <c r="X25" i="27"/>
  <c r="X30" i="27"/>
  <c r="X35" i="27"/>
  <c r="X27" i="27"/>
  <c r="X26" i="27"/>
  <c r="X24" i="27"/>
  <c r="X34" i="27"/>
  <c r="X33" i="27"/>
  <c r="X32" i="27"/>
  <c r="X31" i="27"/>
  <c r="X29" i="27"/>
  <c r="X23" i="27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71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X76" i="29"/>
  <c r="Y76" i="29" s="1"/>
  <c r="X68" i="29"/>
  <c r="Y68" i="29" s="1"/>
  <c r="X60" i="29"/>
  <c r="Y60" i="29" s="1"/>
  <c r="X52" i="29"/>
  <c r="Y52" i="29" s="1"/>
  <c r="X44" i="29"/>
  <c r="Y44" i="29" s="1"/>
  <c r="X36" i="29"/>
  <c r="Y36" i="29" s="1"/>
  <c r="X28" i="29"/>
  <c r="Y28" i="29" s="1"/>
  <c r="X66" i="29"/>
  <c r="Y66" i="29" s="1"/>
  <c r="X50" i="29"/>
  <c r="Y50" i="29" s="1"/>
  <c r="X34" i="29"/>
  <c r="Y34" i="29" s="1"/>
  <c r="X73" i="29"/>
  <c r="Y73" i="29" s="1"/>
  <c r="X57" i="29"/>
  <c r="Y57" i="29" s="1"/>
  <c r="X41" i="29"/>
  <c r="Y41" i="29" s="1"/>
  <c r="X25" i="29"/>
  <c r="Y25" i="29" s="1"/>
  <c r="X64" i="29"/>
  <c r="Y64" i="29" s="1"/>
  <c r="X48" i="29"/>
  <c r="Y48" i="29" s="1"/>
  <c r="X32" i="29"/>
  <c r="Y32" i="29" s="1"/>
  <c r="X71" i="29"/>
  <c r="Y71" i="29" s="1"/>
  <c r="X55" i="29"/>
  <c r="Y55" i="29" s="1"/>
  <c r="X39" i="29"/>
  <c r="Y39" i="29" s="1"/>
  <c r="X70" i="29"/>
  <c r="Y70" i="29" s="1"/>
  <c r="X54" i="29"/>
  <c r="Y54" i="29" s="1"/>
  <c r="X38" i="29"/>
  <c r="Y38" i="29" s="1"/>
  <c r="X69" i="29"/>
  <c r="Y69" i="29" s="1"/>
  <c r="X53" i="29"/>
  <c r="Y53" i="29" s="1"/>
  <c r="X37" i="29"/>
  <c r="Y37" i="29" s="1"/>
  <c r="X75" i="29"/>
  <c r="Y75" i="29" s="1"/>
  <c r="X67" i="29"/>
  <c r="Y67" i="29" s="1"/>
  <c r="X59" i="29"/>
  <c r="Y59" i="29" s="1"/>
  <c r="X51" i="29"/>
  <c r="Y51" i="29" s="1"/>
  <c r="X43" i="29"/>
  <c r="Y43" i="29" s="1"/>
  <c r="X35" i="29"/>
  <c r="Y35" i="29" s="1"/>
  <c r="X27" i="29"/>
  <c r="Y27" i="29" s="1"/>
  <c r="X74" i="29"/>
  <c r="Y74" i="29" s="1"/>
  <c r="X58" i="29"/>
  <c r="Y58" i="29" s="1"/>
  <c r="X42" i="29"/>
  <c r="Y42" i="29" s="1"/>
  <c r="X26" i="29"/>
  <c r="Y26" i="29" s="1"/>
  <c r="X65" i="29"/>
  <c r="Y65" i="29" s="1"/>
  <c r="X49" i="29"/>
  <c r="Y49" i="29" s="1"/>
  <c r="X33" i="29"/>
  <c r="Y33" i="29" s="1"/>
  <c r="X72" i="29"/>
  <c r="Y72" i="29" s="1"/>
  <c r="X56" i="29"/>
  <c r="Y56" i="29" s="1"/>
  <c r="X40" i="29"/>
  <c r="Y40" i="29" s="1"/>
  <c r="X24" i="29"/>
  <c r="Y24" i="29" s="1"/>
  <c r="X63" i="29"/>
  <c r="Y63" i="29" s="1"/>
  <c r="X47" i="29"/>
  <c r="Y47" i="29" s="1"/>
  <c r="X31" i="29"/>
  <c r="Y31" i="29" s="1"/>
  <c r="X62" i="29"/>
  <c r="Y62" i="29" s="1"/>
  <c r="X46" i="29"/>
  <c r="Y46" i="29" s="1"/>
  <c r="X30" i="29"/>
  <c r="Y30" i="29" s="1"/>
  <c r="X61" i="29"/>
  <c r="Y61" i="29" s="1"/>
  <c r="X45" i="29"/>
  <c r="Y45" i="29" s="1"/>
  <c r="X29" i="29"/>
  <c r="Y29" i="29" s="1"/>
  <c r="X23" i="29"/>
  <c r="Y23" i="29" s="1"/>
  <c r="U71" i="13"/>
  <c r="U68" i="13"/>
  <c r="U70" i="13"/>
  <c r="U69" i="13"/>
  <c r="X71" i="13" l="1"/>
  <c r="Y71" i="13" s="1"/>
  <c r="X69" i="13"/>
  <c r="Y69" i="13" s="1"/>
  <c r="X70" i="13"/>
  <c r="Y70" i="13" s="1"/>
  <c r="X68" i="13"/>
  <c r="Y68" i="13" s="1"/>
  <c r="I6" i="22"/>
  <c r="I5" i="22"/>
  <c r="I7" i="22" l="1"/>
  <c r="Y39" i="26" l="1"/>
  <c r="Y36" i="26"/>
  <c r="Y23" i="26"/>
  <c r="Y37" i="26"/>
  <c r="Y28" i="26"/>
  <c r="Y38" i="26"/>
  <c r="Y27" i="26"/>
  <c r="Y32" i="26"/>
  <c r="Y34" i="26"/>
  <c r="Y35" i="26"/>
  <c r="Y24" i="26"/>
  <c r="Y29" i="26"/>
  <c r="Y30" i="26"/>
  <c r="Y40" i="26"/>
  <c r="Y31" i="26"/>
  <c r="Y33" i="26"/>
  <c r="Y26" i="26"/>
  <c r="Y25" i="26"/>
  <c r="L6" i="22" l="1"/>
  <c r="M6" i="22"/>
  <c r="Y30" i="27" l="1"/>
  <c r="Y36" i="27"/>
  <c r="Y32" i="27"/>
  <c r="Y35" i="27"/>
  <c r="Y27" i="27"/>
  <c r="Y26" i="27"/>
  <c r="Y31" i="27"/>
  <c r="Y24" i="27"/>
  <c r="Y34" i="27"/>
  <c r="Y33" i="27"/>
  <c r="Y25" i="27"/>
  <c r="Y23" i="27"/>
  <c r="Y28" i="27"/>
  <c r="Y29" i="27"/>
  <c r="Y25" i="13"/>
  <c r="Y31" i="13"/>
  <c r="Y29" i="13"/>
  <c r="Y26" i="13"/>
  <c r="Y24" i="13"/>
  <c r="Y23" i="13"/>
  <c r="Y28" i="13"/>
  <c r="Y27" i="13"/>
  <c r="Y33" i="13"/>
  <c r="Y34" i="13"/>
  <c r="Y32" i="13"/>
  <c r="Y30" i="13"/>
  <c r="Y85" i="13"/>
  <c r="Y87" i="13"/>
  <c r="Y100" i="13"/>
  <c r="Y92" i="13"/>
  <c r="Y90" i="13"/>
  <c r="Y104" i="13"/>
  <c r="Y80" i="13"/>
  <c r="Y73" i="13"/>
  <c r="Y88" i="13"/>
  <c r="Y91" i="13"/>
  <c r="Y96" i="13"/>
  <c r="Y72" i="13"/>
  <c r="Y82" i="13"/>
  <c r="Y81" i="13"/>
  <c r="Y95" i="13"/>
  <c r="Y79" i="13"/>
  <c r="Y94" i="13"/>
  <c r="Y107" i="13"/>
  <c r="Y84" i="13"/>
  <c r="Y74" i="13"/>
  <c r="Y102" i="13"/>
  <c r="Y76" i="13"/>
  <c r="Y83" i="13"/>
  <c r="Y101" i="13"/>
  <c r="Y105" i="13"/>
  <c r="Y75" i="13"/>
  <c r="Y98" i="13"/>
  <c r="Y77" i="13"/>
  <c r="Y108" i="13"/>
  <c r="Y89" i="13"/>
  <c r="Y86" i="13"/>
  <c r="Y97" i="13"/>
  <c r="Y99" i="13"/>
  <c r="Y109" i="13"/>
  <c r="Y93" i="13"/>
  <c r="Y103" i="13"/>
  <c r="Y78" i="13"/>
  <c r="Y106" i="13"/>
  <c r="Y112" i="13"/>
  <c r="Y111" i="13"/>
  <c r="Y113" i="13"/>
  <c r="Y114" i="13"/>
  <c r="Y110" i="13"/>
  <c r="K5" i="22"/>
  <c r="J6" i="22" l="1"/>
  <c r="K6" i="22"/>
  <c r="K7" i="22" s="1"/>
  <c r="M5" i="22"/>
  <c r="L5" i="22"/>
  <c r="J5" i="22"/>
  <c r="J7" i="22" l="1"/>
  <c r="M7" i="22"/>
  <c r="L7" i="22"/>
  <c r="D7" i="22" l="1"/>
</calcChain>
</file>

<file path=xl/sharedStrings.xml><?xml version="1.0" encoding="utf-8"?>
<sst xmlns="http://schemas.openxmlformats.org/spreadsheetml/2006/main" count="4166" uniqueCount="179">
  <si>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</si>
  <si>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</si>
  <si>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</si>
  <si>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</si>
  <si>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</si>
  <si>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</si>
  <si>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</si>
  <si>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</si>
  <si>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</si>
  <si>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</si>
  <si>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</si>
  <si>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</si>
  <si>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</si>
  <si>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</si>
  <si>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</si>
  <si>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</si>
  <si>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</si>
  <si>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</si>
  <si>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</si>
  <si>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</si>
  <si>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</si>
  <si>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</si>
  <si>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</si>
  <si>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</si>
  <si>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</si>
  <si>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</si>
  <si>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</si>
  <si>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</si>
  <si>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</si>
  <si>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</si>
  <si>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</si>
  <si>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</si>
  <si>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</si>
  <si>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</si>
  <si>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</si>
  <si>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</si>
  <si>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</si>
  <si>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</si>
  <si>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</si>
  <si>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</si>
  <si>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</si>
  <si>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</si>
  <si>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</si>
  <si>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</si>
  <si>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</si>
  <si>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</si>
  <si>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</si>
  <si>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</si>
  <si>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</si>
  <si>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</si>
  <si>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</si>
  <si>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</si>
  <si>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</si>
  <si>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</si>
  <si>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</si>
  <si>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</si>
  <si>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</si>
  <si>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</si>
  <si>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</si>
  <si>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</si>
  <si>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</si>
  <si>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</si>
  <si>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</si>
  <si>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</si>
  <si>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</si>
  <si>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</si>
  <si>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</si>
  <si>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</si>
  <si>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</si>
  <si>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</si>
  <si>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</si>
  <si>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</si>
  <si>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</si>
  <si>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</si>
  <si>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</si>
  <si>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</si>
  <si>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</si>
  <si>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</si>
  <si>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</si>
  <si>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</si>
  <si>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</si>
  <si>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</si>
  <si>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</si>
  <si>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</si>
  <si>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</si>
  <si>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</si>
  <si>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</si>
  <si>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</si>
  <si>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</si>
  <si>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</si>
  <si>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</si>
  <si>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</si>
  <si>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</si>
  <si>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</si>
  <si>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</si>
  <si>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</si>
  <si>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</si>
  <si>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</si>
  <si>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</si>
  <si>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</si>
  <si>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</si>
  <si>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</si>
  <si>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</si>
  <si>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</si>
  <si>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</si>
  <si>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</si>
  <si>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</si>
  <si>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</si>
  <si>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</si>
  <si>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</si>
  <si>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</si>
  <si>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</si>
  <si>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</si>
  <si>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</si>
  <si>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</si>
  <si>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</si>
  <si>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</si>
  <si>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</si>
  <si>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</si>
  <si>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</si>
  <si>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</si>
  <si>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</si>
  <si>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</si>
  <si>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</si>
  <si>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</si>
  <si>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</si>
  <si>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</si>
  <si>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</si>
  <si>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</si>
  <si>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</si>
  <si>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</si>
  <si>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</si>
  <si>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</si>
  <si>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</si>
  <si>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</si>
  <si>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</si>
  <si>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</si>
  <si>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</si>
  <si>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</si>
  <si>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</si>
  <si>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</si>
  <si>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</si>
  <si>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</si>
  <si>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</si>
  <si>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</si>
  <si>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</si>
  <si>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</si>
  <si>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</si>
  <si>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</si>
  <si>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</si>
  <si>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</si>
  <si>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</si>
  <si>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</si>
  <si>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</si>
  <si>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</si>
  <si>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</si>
  <si>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</si>
  <si>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</si>
  <si>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</si>
  <si>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</si>
  <si>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</si>
  <si>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</si>
  <si>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</si>
  <si>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</si>
  <si>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</si>
  <si>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</si>
  <si>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</si>
  <si>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</si>
  <si>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</si>
  <si>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</si>
  <si>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</si>
  <si>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</si>
  <si>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</si>
  <si>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</si>
  <si>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</si>
  <si>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</si>
  <si>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</si>
  <si>
    <t>Instruments Used</t>
  </si>
  <si>
    <t>AM1L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</si>
</sst>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0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62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0" fontId="9" fillId="4" borderId="0" xfId="1" applyNumberFormat="1" applyFont="1" applyFill="1" applyBorder="1"/>
    <xf numFmtId="0" fontId="9" fillId="8" borderId="12" xfId="1" applyFont="1" applyFill="1" applyBorder="1"/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9" borderId="11" xfId="1" applyNumberFormat="1" applyFont="1" applyFill="1" applyBorder="1" applyAlignment="1">
      <alignment horizontal="center" vertical="center"/>
    </xf>
    <xf numFmtId="166" fontId="9" fillId="3" borderId="12" xfId="1" applyNumberFormat="1" applyFont="1" applyFill="1" applyBorder="1" applyAlignment="1">
      <alignment horizontal="right"/>
    </xf>
    <xf numFmtId="166" fontId="9" fillId="3" borderId="11" xfId="1" applyNumberFormat="1" applyFont="1" applyFill="1" applyBorder="1" applyAlignment="1">
      <alignment horizontal="right"/>
    </xf>
    <xf numFmtId="173" fontId="9" fillId="9" borderId="10" xfId="1" applyNumberFormat="1" applyFont="1" applyFill="1" applyBorder="1" applyAlignment="1">
      <alignment horizontal="center" vertical="center"/>
    </xf>
    <xf numFmtId="166" fontId="9" fillId="3" borderId="10" xfId="1" applyNumberFormat="1" applyFont="1" applyFill="1" applyBorder="1" applyAlignment="1">
      <alignment horizontal="right"/>
    </xf>
    <xf numFmtId="173" fontId="9" fillId="9" borderId="12" xfId="1" applyNumberFormat="1" applyFont="1" applyFill="1" applyBorder="1" applyAlignment="1">
      <alignment horizontal="center" vertical="center"/>
    </xf>
    <xf numFmtId="173" fontId="9" fillId="3" borderId="12" xfId="1" applyNumberFormat="1" applyFont="1" applyFill="1" applyBorder="1" applyAlignment="1">
      <alignment horizontal="center" vertical="center"/>
    </xf>
    <xf numFmtId="173" fontId="9" fillId="3" borderId="11" xfId="1" applyNumberFormat="1" applyFont="1" applyFill="1" applyBorder="1" applyAlignment="1">
      <alignment horizontal="center" vertical="center"/>
    </xf>
    <xf numFmtId="173" fontId="9" fillId="3" borderId="10" xfId="1" applyNumberFormat="1" applyFont="1" applyFill="1" applyBorder="1" applyAlignment="1">
      <alignment horizontal="center" vertical="center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8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42654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42688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42699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42732</c:v>
                </c:pt>
                <c:pt idx="62">
                  <c:v>42733</c:v>
                </c:pt>
                <c:pt idx="63">
                  <c:v>42734</c:v>
                </c:pt>
                <c:pt idx="64">
                  <c:v>42738</c:v>
                </c:pt>
                <c:pt idx="65">
                  <c:v>42739</c:v>
                </c:pt>
                <c:pt idx="66">
                  <c:v>42740</c:v>
                </c:pt>
                <c:pt idx="67">
                  <c:v>42741</c:v>
                </c:pt>
                <c:pt idx="68">
                  <c:v>42744</c:v>
                </c:pt>
                <c:pt idx="69">
                  <c:v>42745</c:v>
                </c:pt>
                <c:pt idx="70">
                  <c:v>42746</c:v>
                </c:pt>
                <c:pt idx="71">
                  <c:v>42747</c:v>
                </c:pt>
                <c:pt idx="72">
                  <c:v>42748</c:v>
                </c:pt>
                <c:pt idx="73">
                  <c:v>42752</c:v>
                </c:pt>
                <c:pt idx="74">
                  <c:v>42752</c:v>
                </c:pt>
                <c:pt idx="75">
                  <c:v>42753</c:v>
                </c:pt>
                <c:pt idx="76">
                  <c:v>42754</c:v>
                </c:pt>
                <c:pt idx="77">
                  <c:v>42755</c:v>
                </c:pt>
                <c:pt idx="78">
                  <c:v>42758</c:v>
                </c:pt>
                <c:pt idx="79">
                  <c:v>42759</c:v>
                </c:pt>
                <c:pt idx="80">
                  <c:v>42760</c:v>
                </c:pt>
                <c:pt idx="81">
                  <c:v>42761</c:v>
                </c:pt>
                <c:pt idx="82">
                  <c:v>42762</c:v>
                </c:pt>
                <c:pt idx="83">
                  <c:v>42765</c:v>
                </c:pt>
                <c:pt idx="84">
                  <c:v>42766</c:v>
                </c:pt>
                <c:pt idx="85">
                  <c:v>42767</c:v>
                </c:pt>
                <c:pt idx="86">
                  <c:v>42768</c:v>
                </c:pt>
                <c:pt idx="87">
                  <c:v>42769</c:v>
                </c:pt>
                <c:pt idx="88">
                  <c:v>42772</c:v>
                </c:pt>
                <c:pt idx="89">
                  <c:v>42773</c:v>
                </c:pt>
                <c:pt idx="90">
                  <c:v>42774</c:v>
                </c:pt>
                <c:pt idx="91">
                  <c:v>42775</c:v>
                </c:pt>
                <c:pt idx="92">
                  <c:v>42776</c:v>
                </c:pt>
                <c:pt idx="93">
                  <c:v>42779</c:v>
                </c:pt>
                <c:pt idx="94">
                  <c:v>42780</c:v>
                </c:pt>
                <c:pt idx="95">
                  <c:v>42781</c:v>
                </c:pt>
                <c:pt idx="96">
                  <c:v>42782</c:v>
                </c:pt>
                <c:pt idx="97">
                  <c:v>42783</c:v>
                </c:pt>
                <c:pt idx="98">
                  <c:v>42787</c:v>
                </c:pt>
                <c:pt idx="99">
                  <c:v>42787</c:v>
                </c:pt>
                <c:pt idx="100">
                  <c:v>42788</c:v>
                </c:pt>
                <c:pt idx="101">
                  <c:v>42789</c:v>
                </c:pt>
                <c:pt idx="102">
                  <c:v>42790</c:v>
                </c:pt>
                <c:pt idx="103">
                  <c:v>42793</c:v>
                </c:pt>
                <c:pt idx="104">
                  <c:v>42794</c:v>
                </c:pt>
                <c:pt idx="105">
                  <c:v>42795</c:v>
                </c:pt>
                <c:pt idx="106">
                  <c:v>42796</c:v>
                </c:pt>
                <c:pt idx="107">
                  <c:v>42797</c:v>
                </c:pt>
                <c:pt idx="108">
                  <c:v>42800</c:v>
                </c:pt>
                <c:pt idx="109">
                  <c:v>42801</c:v>
                </c:pt>
                <c:pt idx="110">
                  <c:v>42802</c:v>
                </c:pt>
                <c:pt idx="111">
                  <c:v>42803</c:v>
                </c:pt>
                <c:pt idx="112">
                  <c:v>42804</c:v>
                </c:pt>
                <c:pt idx="113">
                  <c:v>42807</c:v>
                </c:pt>
                <c:pt idx="114">
                  <c:v>42808</c:v>
                </c:pt>
                <c:pt idx="115">
                  <c:v>42809</c:v>
                </c:pt>
                <c:pt idx="116">
                  <c:v>42810</c:v>
                </c:pt>
                <c:pt idx="117">
                  <c:v>42811</c:v>
                </c:pt>
                <c:pt idx="118">
                  <c:v>42814</c:v>
                </c:pt>
                <c:pt idx="119">
                  <c:v>42815</c:v>
                </c:pt>
                <c:pt idx="120">
                  <c:v>42816</c:v>
                </c:pt>
                <c:pt idx="121">
                  <c:v>42817</c:v>
                </c:pt>
                <c:pt idx="122">
                  <c:v>42818</c:v>
                </c:pt>
                <c:pt idx="123">
                  <c:v>42821</c:v>
                </c:pt>
                <c:pt idx="124">
                  <c:v>42822</c:v>
                </c:pt>
                <c:pt idx="125">
                  <c:v>42823</c:v>
                </c:pt>
                <c:pt idx="126">
                  <c:v>42824</c:v>
                </c:pt>
                <c:pt idx="127">
                  <c:v>42825</c:v>
                </c:pt>
                <c:pt idx="128">
                  <c:v>42828</c:v>
                </c:pt>
                <c:pt idx="129">
                  <c:v>42829</c:v>
                </c:pt>
                <c:pt idx="130">
                  <c:v>42830</c:v>
                </c:pt>
                <c:pt idx="131">
                  <c:v>42831</c:v>
                </c:pt>
                <c:pt idx="132">
                  <c:v>42832</c:v>
                </c:pt>
                <c:pt idx="133">
                  <c:v>42835</c:v>
                </c:pt>
                <c:pt idx="134">
                  <c:v>42836</c:v>
                </c:pt>
                <c:pt idx="135">
                  <c:v>42837</c:v>
                </c:pt>
                <c:pt idx="136">
                  <c:v>42838</c:v>
                </c:pt>
                <c:pt idx="137">
                  <c:v>42843</c:v>
                </c:pt>
                <c:pt idx="138">
                  <c:v>42844</c:v>
                </c:pt>
                <c:pt idx="139">
                  <c:v>42845</c:v>
                </c:pt>
                <c:pt idx="140">
                  <c:v>42846</c:v>
                </c:pt>
                <c:pt idx="141">
                  <c:v>42849</c:v>
                </c:pt>
                <c:pt idx="142">
                  <c:v>42850</c:v>
                </c:pt>
                <c:pt idx="143">
                  <c:v>42851</c:v>
                </c:pt>
                <c:pt idx="144">
                  <c:v>42852</c:v>
                </c:pt>
                <c:pt idx="145">
                  <c:v>42853</c:v>
                </c:pt>
                <c:pt idx="146">
                  <c:v>42857</c:v>
                </c:pt>
                <c:pt idx="147">
                  <c:v>42858</c:v>
                </c:pt>
                <c:pt idx="148">
                  <c:v>42859</c:v>
                </c:pt>
                <c:pt idx="149">
                  <c:v>42860</c:v>
                </c:pt>
                <c:pt idx="150">
                  <c:v>42863</c:v>
                </c:pt>
                <c:pt idx="151">
                  <c:v>42864</c:v>
                </c:pt>
                <c:pt idx="152">
                  <c:v>42865</c:v>
                </c:pt>
                <c:pt idx="153">
                  <c:v>42866</c:v>
                </c:pt>
                <c:pt idx="154">
                  <c:v>42867</c:v>
                </c:pt>
                <c:pt idx="155">
                  <c:v>42870</c:v>
                </c:pt>
                <c:pt idx="156">
                  <c:v>42871</c:v>
                </c:pt>
                <c:pt idx="157">
                  <c:v>42872</c:v>
                </c:pt>
                <c:pt idx="158">
                  <c:v>42873</c:v>
                </c:pt>
                <c:pt idx="159">
                  <c:v>42874</c:v>
                </c:pt>
                <c:pt idx="160">
                  <c:v>42877</c:v>
                </c:pt>
                <c:pt idx="161">
                  <c:v>42878</c:v>
                </c:pt>
                <c:pt idx="162">
                  <c:v>42879</c:v>
                </c:pt>
                <c:pt idx="163">
                  <c:v>42880</c:v>
                </c:pt>
                <c:pt idx="164">
                  <c:v>42881</c:v>
                </c:pt>
                <c:pt idx="165">
                  <c:v>42885</c:v>
                </c:pt>
                <c:pt idx="166">
                  <c:v>42886</c:v>
                </c:pt>
                <c:pt idx="167">
                  <c:v>42887</c:v>
                </c:pt>
                <c:pt idx="168">
                  <c:v>42888</c:v>
                </c:pt>
                <c:pt idx="169">
                  <c:v>42891</c:v>
                </c:pt>
                <c:pt idx="170">
                  <c:v>42892</c:v>
                </c:pt>
                <c:pt idx="171">
                  <c:v>42893</c:v>
                </c:pt>
                <c:pt idx="172">
                  <c:v>42894</c:v>
                </c:pt>
                <c:pt idx="173">
                  <c:v>42895</c:v>
                </c:pt>
                <c:pt idx="174">
                  <c:v>42898</c:v>
                </c:pt>
                <c:pt idx="175">
                  <c:v>42899</c:v>
                </c:pt>
                <c:pt idx="176">
                  <c:v>42900</c:v>
                </c:pt>
                <c:pt idx="177">
                  <c:v>42901</c:v>
                </c:pt>
                <c:pt idx="178">
                  <c:v>42902</c:v>
                </c:pt>
                <c:pt idx="179">
                  <c:v>42905</c:v>
                </c:pt>
                <c:pt idx="180">
                  <c:v>42906</c:v>
                </c:pt>
                <c:pt idx="181">
                  <c:v>42907</c:v>
                </c:pt>
                <c:pt idx="182">
                  <c:v>42908</c:v>
                </c:pt>
                <c:pt idx="183">
                  <c:v>42909</c:v>
                </c:pt>
                <c:pt idx="184">
                  <c:v>42912</c:v>
                </c:pt>
                <c:pt idx="185">
                  <c:v>42913</c:v>
                </c:pt>
                <c:pt idx="186">
                  <c:v>42914</c:v>
                </c:pt>
                <c:pt idx="187">
                  <c:v>42915</c:v>
                </c:pt>
                <c:pt idx="188">
                  <c:v>42916</c:v>
                </c:pt>
                <c:pt idx="189">
                  <c:v>42919</c:v>
                </c:pt>
                <c:pt idx="190">
                  <c:v>42921</c:v>
                </c:pt>
                <c:pt idx="191">
                  <c:v>42921</c:v>
                </c:pt>
                <c:pt idx="192">
                  <c:v>42922</c:v>
                </c:pt>
                <c:pt idx="193">
                  <c:v>42923</c:v>
                </c:pt>
                <c:pt idx="194">
                  <c:v>42926</c:v>
                </c:pt>
                <c:pt idx="195">
                  <c:v>42927</c:v>
                </c:pt>
                <c:pt idx="196">
                  <c:v>42928</c:v>
                </c:pt>
                <c:pt idx="197">
                  <c:v>42929</c:v>
                </c:pt>
                <c:pt idx="198">
                  <c:v>42930</c:v>
                </c:pt>
                <c:pt idx="199">
                  <c:v>42933</c:v>
                </c:pt>
                <c:pt idx="200">
                  <c:v>42934</c:v>
                </c:pt>
                <c:pt idx="201">
                  <c:v>42935</c:v>
                </c:pt>
                <c:pt idx="202">
                  <c:v>42936</c:v>
                </c:pt>
                <c:pt idx="203">
                  <c:v>42937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42947</c:v>
                </c:pt>
                <c:pt idx="210">
                  <c:v>42948</c:v>
                </c:pt>
                <c:pt idx="211">
                  <c:v>42949</c:v>
                </c:pt>
                <c:pt idx="212">
                  <c:v>42950</c:v>
                </c:pt>
                <c:pt idx="213">
                  <c:v>42951</c:v>
                </c:pt>
                <c:pt idx="214">
                  <c:v>42954</c:v>
                </c:pt>
                <c:pt idx="215">
                  <c:v>42955</c:v>
                </c:pt>
                <c:pt idx="216">
                  <c:v>42956</c:v>
                </c:pt>
                <c:pt idx="217">
                  <c:v>42957</c:v>
                </c:pt>
                <c:pt idx="218">
                  <c:v>42958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42983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42996</c:v>
                </c:pt>
                <c:pt idx="244">
                  <c:v>42997</c:v>
                </c:pt>
                <c:pt idx="245">
                  <c:v>42998</c:v>
                </c:pt>
                <c:pt idx="246">
                  <c:v>42999</c:v>
                </c:pt>
                <c:pt idx="247">
                  <c:v>43000</c:v>
                </c:pt>
                <c:pt idx="248">
                  <c:v>43003</c:v>
                </c:pt>
                <c:pt idx="249">
                  <c:v>43004</c:v>
                </c:pt>
                <c:pt idx="250">
                  <c:v>43005</c:v>
                </c:pt>
                <c:pt idx="251">
                  <c:v>43006</c:v>
                </c:pt>
                <c:pt idx="252">
                  <c:v>43007</c:v>
                </c:pt>
                <c:pt idx="253">
                  <c:v>43010</c:v>
                </c:pt>
                <c:pt idx="254">
                  <c:v>43011</c:v>
                </c:pt>
                <c:pt idx="255">
                  <c:v>43012</c:v>
                </c:pt>
                <c:pt idx="256">
                  <c:v>43013</c:v>
                </c:pt>
                <c:pt idx="257">
                  <c:v>43014</c:v>
                </c:pt>
                <c:pt idx="258">
                  <c:v>43018</c:v>
                </c:pt>
                <c:pt idx="259">
                  <c:v>43018</c:v>
                </c:pt>
                <c:pt idx="260">
                  <c:v>43019</c:v>
                </c:pt>
                <c:pt idx="261">
                  <c:v>43020</c:v>
                </c:pt>
                <c:pt idx="262">
                  <c:v>43021</c:v>
                </c:pt>
                <c:pt idx="263">
                  <c:v>43024</c:v>
                </c:pt>
                <c:pt idx="264">
                  <c:v>43025</c:v>
                </c:pt>
                <c:pt idx="265">
                  <c:v>43026</c:v>
                </c:pt>
                <c:pt idx="266">
                  <c:v>43027</c:v>
                </c:pt>
                <c:pt idx="267">
                  <c:v>43028</c:v>
                </c:pt>
                <c:pt idx="268">
                  <c:v>43031</c:v>
                </c:pt>
                <c:pt idx="269">
                  <c:v>43032</c:v>
                </c:pt>
                <c:pt idx="270">
                  <c:v>43033</c:v>
                </c:pt>
                <c:pt idx="271">
                  <c:v>43034</c:v>
                </c:pt>
                <c:pt idx="272">
                  <c:v>43035</c:v>
                </c:pt>
                <c:pt idx="273">
                  <c:v>43038</c:v>
                </c:pt>
                <c:pt idx="274">
                  <c:v>43039</c:v>
                </c:pt>
                <c:pt idx="275">
                  <c:v>43040</c:v>
                </c:pt>
                <c:pt idx="276">
                  <c:v>43041</c:v>
                </c:pt>
                <c:pt idx="277">
                  <c:v>43042</c:v>
                </c:pt>
                <c:pt idx="278">
                  <c:v>43045</c:v>
                </c:pt>
                <c:pt idx="279">
                  <c:v>43046</c:v>
                </c:pt>
                <c:pt idx="280">
                  <c:v>43047</c:v>
                </c:pt>
                <c:pt idx="281">
                  <c:v>43048</c:v>
                </c:pt>
                <c:pt idx="282">
                  <c:v>43052</c:v>
                </c:pt>
                <c:pt idx="283">
                  <c:v>43052</c:v>
                </c:pt>
                <c:pt idx="284">
                  <c:v>43053</c:v>
                </c:pt>
                <c:pt idx="285">
                  <c:v>43054</c:v>
                </c:pt>
                <c:pt idx="286">
                  <c:v>43055</c:v>
                </c:pt>
                <c:pt idx="287">
                  <c:v>43056</c:v>
                </c:pt>
                <c:pt idx="288">
                  <c:v>43059</c:v>
                </c:pt>
                <c:pt idx="289">
                  <c:v>43060</c:v>
                </c:pt>
                <c:pt idx="290">
                  <c:v>43061</c:v>
                </c:pt>
                <c:pt idx="291">
                  <c:v>43063</c:v>
                </c:pt>
                <c:pt idx="292">
                  <c:v>43063</c:v>
                </c:pt>
                <c:pt idx="293">
                  <c:v>43066</c:v>
                </c:pt>
                <c:pt idx="294">
                  <c:v>43067</c:v>
                </c:pt>
                <c:pt idx="295">
                  <c:v>43068</c:v>
                </c:pt>
                <c:pt idx="296">
                  <c:v>43069</c:v>
                </c:pt>
                <c:pt idx="297">
                  <c:v>43070</c:v>
                </c:pt>
                <c:pt idx="298">
                  <c:v>43073</c:v>
                </c:pt>
                <c:pt idx="299">
                  <c:v>43074</c:v>
                </c:pt>
                <c:pt idx="300">
                  <c:v>43075</c:v>
                </c:pt>
                <c:pt idx="301">
                  <c:v>43076</c:v>
                </c:pt>
                <c:pt idx="302">
                  <c:v>43077</c:v>
                </c:pt>
                <c:pt idx="303">
                  <c:v>43080</c:v>
                </c:pt>
                <c:pt idx="304">
                  <c:v>43081</c:v>
                </c:pt>
                <c:pt idx="305">
                  <c:v>43082</c:v>
                </c:pt>
                <c:pt idx="306">
                  <c:v>43083</c:v>
                </c:pt>
                <c:pt idx="307">
                  <c:v>43084</c:v>
                </c:pt>
                <c:pt idx="308">
                  <c:v>43087</c:v>
                </c:pt>
                <c:pt idx="309">
                  <c:v>43088</c:v>
                </c:pt>
                <c:pt idx="310">
                  <c:v>43089</c:v>
                </c:pt>
                <c:pt idx="311">
                  <c:v>43090</c:v>
                </c:pt>
                <c:pt idx="312">
                  <c:v>43091</c:v>
                </c:pt>
                <c:pt idx="313">
                  <c:v>43096</c:v>
                </c:pt>
                <c:pt idx="314">
                  <c:v>43097</c:v>
                </c:pt>
                <c:pt idx="315">
                  <c:v>43098</c:v>
                </c:pt>
                <c:pt idx="316">
                  <c:v>43102</c:v>
                </c:pt>
                <c:pt idx="317">
                  <c:v>43103</c:v>
                </c:pt>
                <c:pt idx="318">
                  <c:v>43104</c:v>
                </c:pt>
                <c:pt idx="319">
                  <c:v>43105</c:v>
                </c:pt>
                <c:pt idx="320">
                  <c:v>43108</c:v>
                </c:pt>
                <c:pt idx="321">
                  <c:v>43109</c:v>
                </c:pt>
                <c:pt idx="322">
                  <c:v>43110</c:v>
                </c:pt>
                <c:pt idx="323">
                  <c:v>43111</c:v>
                </c:pt>
                <c:pt idx="324">
                  <c:v>43112</c:v>
                </c:pt>
                <c:pt idx="325">
                  <c:v>43116</c:v>
                </c:pt>
                <c:pt idx="326">
                  <c:v>43116</c:v>
                </c:pt>
                <c:pt idx="327">
                  <c:v>43117</c:v>
                </c:pt>
                <c:pt idx="328">
                  <c:v>43118</c:v>
                </c:pt>
                <c:pt idx="329">
                  <c:v>43119</c:v>
                </c:pt>
                <c:pt idx="330">
                  <c:v>43122</c:v>
                </c:pt>
                <c:pt idx="331">
                  <c:v>43123</c:v>
                </c:pt>
                <c:pt idx="332">
                  <c:v>43124</c:v>
                </c:pt>
                <c:pt idx="333">
                  <c:v>43125</c:v>
                </c:pt>
                <c:pt idx="334">
                  <c:v>43126</c:v>
                </c:pt>
                <c:pt idx="335">
                  <c:v>43129</c:v>
                </c:pt>
                <c:pt idx="336">
                  <c:v>43130</c:v>
                </c:pt>
                <c:pt idx="337">
                  <c:v>43131</c:v>
                </c:pt>
                <c:pt idx="338">
                  <c:v>43132</c:v>
                </c:pt>
                <c:pt idx="339">
                  <c:v>43133</c:v>
                </c:pt>
                <c:pt idx="340">
                  <c:v>43136</c:v>
                </c:pt>
                <c:pt idx="341">
                  <c:v>43137</c:v>
                </c:pt>
                <c:pt idx="342">
                  <c:v>43138</c:v>
                </c:pt>
                <c:pt idx="343">
                  <c:v>43139</c:v>
                </c:pt>
                <c:pt idx="344">
                  <c:v>43140</c:v>
                </c:pt>
                <c:pt idx="345">
                  <c:v>43143</c:v>
                </c:pt>
                <c:pt idx="346">
                  <c:v>43144</c:v>
                </c:pt>
                <c:pt idx="347">
                  <c:v>43145</c:v>
                </c:pt>
                <c:pt idx="348">
                  <c:v>43146</c:v>
                </c:pt>
                <c:pt idx="349">
                  <c:v>43147</c:v>
                </c:pt>
                <c:pt idx="350">
                  <c:v>43151</c:v>
                </c:pt>
                <c:pt idx="351">
                  <c:v>43151</c:v>
                </c:pt>
                <c:pt idx="352">
                  <c:v>43152</c:v>
                </c:pt>
                <c:pt idx="353">
                  <c:v>43153</c:v>
                </c:pt>
                <c:pt idx="354">
                  <c:v>43154</c:v>
                </c:pt>
                <c:pt idx="355">
                  <c:v>43157</c:v>
                </c:pt>
                <c:pt idx="356">
                  <c:v>43158</c:v>
                </c:pt>
                <c:pt idx="357">
                  <c:v>43159</c:v>
                </c:pt>
                <c:pt idx="358">
                  <c:v>43160</c:v>
                </c:pt>
                <c:pt idx="359">
                  <c:v>43161</c:v>
                </c:pt>
                <c:pt idx="360">
                  <c:v>43164</c:v>
                </c:pt>
                <c:pt idx="361">
                  <c:v>43165</c:v>
                </c:pt>
                <c:pt idx="362">
                  <c:v>43166</c:v>
                </c:pt>
                <c:pt idx="363">
                  <c:v>43167</c:v>
                </c:pt>
                <c:pt idx="364">
                  <c:v>43168</c:v>
                </c:pt>
                <c:pt idx="365">
                  <c:v>43171</c:v>
                </c:pt>
                <c:pt idx="366">
                  <c:v>43172</c:v>
                </c:pt>
                <c:pt idx="367">
                  <c:v>43173</c:v>
                </c:pt>
                <c:pt idx="368">
                  <c:v>43174</c:v>
                </c:pt>
                <c:pt idx="369">
                  <c:v>43175</c:v>
                </c:pt>
                <c:pt idx="370">
                  <c:v>43178</c:v>
                </c:pt>
                <c:pt idx="371">
                  <c:v>43179</c:v>
                </c:pt>
                <c:pt idx="372">
                  <c:v>43180</c:v>
                </c:pt>
                <c:pt idx="373">
                  <c:v>43181</c:v>
                </c:pt>
                <c:pt idx="374">
                  <c:v>43182</c:v>
                </c:pt>
                <c:pt idx="375">
                  <c:v>43185</c:v>
                </c:pt>
                <c:pt idx="376">
                  <c:v>43186</c:v>
                </c:pt>
                <c:pt idx="377">
                  <c:v>43187</c:v>
                </c:pt>
                <c:pt idx="378">
                  <c:v>43188</c:v>
                </c:pt>
                <c:pt idx="379">
                  <c:v>43193</c:v>
                </c:pt>
                <c:pt idx="380">
                  <c:v>43194</c:v>
                </c:pt>
                <c:pt idx="381">
                  <c:v>43195</c:v>
                </c:pt>
                <c:pt idx="382">
                  <c:v>43196</c:v>
                </c:pt>
                <c:pt idx="383">
                  <c:v>43199</c:v>
                </c:pt>
                <c:pt idx="384">
                  <c:v>43200</c:v>
                </c:pt>
                <c:pt idx="385">
                  <c:v>43201</c:v>
                </c:pt>
                <c:pt idx="386">
                  <c:v>43202</c:v>
                </c:pt>
                <c:pt idx="387">
                  <c:v>43203</c:v>
                </c:pt>
                <c:pt idx="388">
                  <c:v>43206</c:v>
                </c:pt>
                <c:pt idx="389">
                  <c:v>43207</c:v>
                </c:pt>
                <c:pt idx="390">
                  <c:v>43208</c:v>
                </c:pt>
                <c:pt idx="391">
                  <c:v>43209</c:v>
                </c:pt>
                <c:pt idx="392">
                  <c:v>43210</c:v>
                </c:pt>
                <c:pt idx="393">
                  <c:v>43213</c:v>
                </c:pt>
                <c:pt idx="394">
                  <c:v>43214</c:v>
                </c:pt>
                <c:pt idx="395">
                  <c:v>43215</c:v>
                </c:pt>
                <c:pt idx="396">
                  <c:v>43216</c:v>
                </c:pt>
                <c:pt idx="397">
                  <c:v>43217</c:v>
                </c:pt>
                <c:pt idx="398">
                  <c:v>43220</c:v>
                </c:pt>
                <c:pt idx="399">
                  <c:v>43221</c:v>
                </c:pt>
                <c:pt idx="400">
                  <c:v>43222</c:v>
                </c:pt>
                <c:pt idx="401">
                  <c:v>43223</c:v>
                </c:pt>
                <c:pt idx="402">
                  <c:v>43224</c:v>
                </c:pt>
                <c:pt idx="403">
                  <c:v>43228</c:v>
                </c:pt>
                <c:pt idx="404">
                  <c:v>43229</c:v>
                </c:pt>
                <c:pt idx="405">
                  <c:v>43230</c:v>
                </c:pt>
                <c:pt idx="406">
                  <c:v>43231</c:v>
                </c:pt>
                <c:pt idx="407">
                  <c:v>43234</c:v>
                </c:pt>
                <c:pt idx="408">
                  <c:v>43235</c:v>
                </c:pt>
                <c:pt idx="409">
                  <c:v>43236</c:v>
                </c:pt>
                <c:pt idx="410">
                  <c:v>43237</c:v>
                </c:pt>
                <c:pt idx="411">
                  <c:v>43238</c:v>
                </c:pt>
                <c:pt idx="412">
                  <c:v>43241</c:v>
                </c:pt>
                <c:pt idx="413">
                  <c:v>43242</c:v>
                </c:pt>
                <c:pt idx="414">
                  <c:v>43243</c:v>
                </c:pt>
                <c:pt idx="415">
                  <c:v>43244</c:v>
                </c:pt>
                <c:pt idx="416">
                  <c:v>43245</c:v>
                </c:pt>
                <c:pt idx="417">
                  <c:v>43249</c:v>
                </c:pt>
                <c:pt idx="418">
                  <c:v>43250</c:v>
                </c:pt>
                <c:pt idx="419">
                  <c:v>43251</c:v>
                </c:pt>
                <c:pt idx="420">
                  <c:v>43252</c:v>
                </c:pt>
                <c:pt idx="421">
                  <c:v>43255</c:v>
                </c:pt>
                <c:pt idx="422">
                  <c:v>43256</c:v>
                </c:pt>
                <c:pt idx="423">
                  <c:v>43257</c:v>
                </c:pt>
                <c:pt idx="424">
                  <c:v>43258</c:v>
                </c:pt>
                <c:pt idx="425">
                  <c:v>43259</c:v>
                </c:pt>
                <c:pt idx="426">
                  <c:v>43262</c:v>
                </c:pt>
                <c:pt idx="427">
                  <c:v>43263</c:v>
                </c:pt>
                <c:pt idx="428">
                  <c:v>43264</c:v>
                </c:pt>
                <c:pt idx="429">
                  <c:v>43265</c:v>
                </c:pt>
                <c:pt idx="430">
                  <c:v>43266</c:v>
                </c:pt>
                <c:pt idx="431">
                  <c:v>43269</c:v>
                </c:pt>
                <c:pt idx="432">
                  <c:v>43270</c:v>
                </c:pt>
                <c:pt idx="433">
                  <c:v>43271</c:v>
                </c:pt>
                <c:pt idx="434">
                  <c:v>43272</c:v>
                </c:pt>
                <c:pt idx="435">
                  <c:v>43273</c:v>
                </c:pt>
                <c:pt idx="436">
                  <c:v>43276</c:v>
                </c:pt>
                <c:pt idx="437">
                  <c:v>43277</c:v>
                </c:pt>
                <c:pt idx="438">
                  <c:v>43278</c:v>
                </c:pt>
                <c:pt idx="439">
                  <c:v>43279</c:v>
                </c:pt>
                <c:pt idx="440">
                  <c:v>43280</c:v>
                </c:pt>
                <c:pt idx="441">
                  <c:v>43283</c:v>
                </c:pt>
                <c:pt idx="442">
                  <c:v>43284</c:v>
                </c:pt>
                <c:pt idx="443">
                  <c:v>43286</c:v>
                </c:pt>
                <c:pt idx="444">
                  <c:v>43286</c:v>
                </c:pt>
                <c:pt idx="445">
                  <c:v>43287</c:v>
                </c:pt>
                <c:pt idx="446">
                  <c:v>43290</c:v>
                </c:pt>
                <c:pt idx="447">
                  <c:v>43291</c:v>
                </c:pt>
                <c:pt idx="448">
                  <c:v>43292</c:v>
                </c:pt>
                <c:pt idx="449">
                  <c:v>43293</c:v>
                </c:pt>
                <c:pt idx="450">
                  <c:v>43294</c:v>
                </c:pt>
                <c:pt idx="451">
                  <c:v>43297</c:v>
                </c:pt>
                <c:pt idx="452">
                  <c:v>43298</c:v>
                </c:pt>
                <c:pt idx="453">
                  <c:v>43299</c:v>
                </c:pt>
                <c:pt idx="454">
                  <c:v>43300</c:v>
                </c:pt>
                <c:pt idx="455">
                  <c:v>43301</c:v>
                </c:pt>
                <c:pt idx="456">
                  <c:v>43304</c:v>
                </c:pt>
                <c:pt idx="457">
                  <c:v>43305</c:v>
                </c:pt>
                <c:pt idx="458">
                  <c:v>43306</c:v>
                </c:pt>
                <c:pt idx="459">
                  <c:v>43307</c:v>
                </c:pt>
                <c:pt idx="460">
                  <c:v>43308</c:v>
                </c:pt>
                <c:pt idx="461">
                  <c:v>43311</c:v>
                </c:pt>
                <c:pt idx="462">
                  <c:v>43312</c:v>
                </c:pt>
                <c:pt idx="463">
                  <c:v>43313</c:v>
                </c:pt>
                <c:pt idx="464">
                  <c:v>43314</c:v>
                </c:pt>
                <c:pt idx="465">
                  <c:v>43315</c:v>
                </c:pt>
                <c:pt idx="466">
                  <c:v>43318</c:v>
                </c:pt>
                <c:pt idx="467">
                  <c:v>43319</c:v>
                </c:pt>
                <c:pt idx="468">
                  <c:v>43320</c:v>
                </c:pt>
                <c:pt idx="469">
                  <c:v>43321</c:v>
                </c:pt>
                <c:pt idx="470">
                  <c:v>43322</c:v>
                </c:pt>
                <c:pt idx="471">
                  <c:v>43325</c:v>
                </c:pt>
                <c:pt idx="472">
                  <c:v>43326</c:v>
                </c:pt>
                <c:pt idx="473">
                  <c:v>43327</c:v>
                </c:pt>
                <c:pt idx="474">
                  <c:v>43328</c:v>
                </c:pt>
                <c:pt idx="475">
                  <c:v>43329</c:v>
                </c:pt>
                <c:pt idx="476">
                  <c:v>43332</c:v>
                </c:pt>
                <c:pt idx="477">
                  <c:v>43333</c:v>
                </c:pt>
                <c:pt idx="478">
                  <c:v>43334</c:v>
                </c:pt>
                <c:pt idx="479">
                  <c:v>43335</c:v>
                </c:pt>
                <c:pt idx="480">
                  <c:v>43336</c:v>
                </c:pt>
                <c:pt idx="481">
                  <c:v>43340</c:v>
                </c:pt>
                <c:pt idx="482">
                  <c:v>43341</c:v>
                </c:pt>
                <c:pt idx="483">
                  <c:v>43342</c:v>
                </c:pt>
                <c:pt idx="484">
                  <c:v>43343</c:v>
                </c:pt>
                <c:pt idx="485">
                  <c:v>43347</c:v>
                </c:pt>
                <c:pt idx="486">
                  <c:v>43347</c:v>
                </c:pt>
                <c:pt idx="487">
                  <c:v>43348</c:v>
                </c:pt>
                <c:pt idx="488">
                  <c:v>43349</c:v>
                </c:pt>
                <c:pt idx="489">
                  <c:v>43350</c:v>
                </c:pt>
                <c:pt idx="490">
                  <c:v>43353</c:v>
                </c:pt>
                <c:pt idx="491">
                  <c:v>43354</c:v>
                </c:pt>
                <c:pt idx="492">
                  <c:v>43355</c:v>
                </c:pt>
                <c:pt idx="493">
                  <c:v>43356</c:v>
                </c:pt>
                <c:pt idx="494">
                  <c:v>43357</c:v>
                </c:pt>
                <c:pt idx="495">
                  <c:v>43360</c:v>
                </c:pt>
                <c:pt idx="496">
                  <c:v>43361</c:v>
                </c:pt>
                <c:pt idx="497">
                  <c:v>43362</c:v>
                </c:pt>
                <c:pt idx="498">
                  <c:v>43363</c:v>
                </c:pt>
                <c:pt idx="499">
                  <c:v>43364</c:v>
                </c:pt>
                <c:pt idx="500">
                  <c:v>43367</c:v>
                </c:pt>
                <c:pt idx="501">
                  <c:v>43368</c:v>
                </c:pt>
                <c:pt idx="502">
                  <c:v>43369</c:v>
                </c:pt>
                <c:pt idx="503">
                  <c:v>43370</c:v>
                </c:pt>
                <c:pt idx="504">
                  <c:v>43371</c:v>
                </c:pt>
                <c:pt idx="505">
                  <c:v>43374</c:v>
                </c:pt>
                <c:pt idx="506">
                  <c:v>43375</c:v>
                </c:pt>
                <c:pt idx="507">
                  <c:v>43376</c:v>
                </c:pt>
                <c:pt idx="508">
                  <c:v>43377</c:v>
                </c:pt>
                <c:pt idx="509">
                  <c:v>43378</c:v>
                </c:pt>
                <c:pt idx="510">
                  <c:v>43382</c:v>
                </c:pt>
                <c:pt idx="511">
                  <c:v>43382</c:v>
                </c:pt>
                <c:pt idx="512">
                  <c:v>43383</c:v>
                </c:pt>
                <c:pt idx="513">
                  <c:v>43384</c:v>
                </c:pt>
                <c:pt idx="514">
                  <c:v>43385</c:v>
                </c:pt>
                <c:pt idx="515">
                  <c:v>43388</c:v>
                </c:pt>
                <c:pt idx="516">
                  <c:v>43389</c:v>
                </c:pt>
                <c:pt idx="517">
                  <c:v>43390</c:v>
                </c:pt>
                <c:pt idx="518">
                  <c:v>43397</c:v>
                </c:pt>
                <c:pt idx="519">
                  <c:v>43404</c:v>
                </c:pt>
                <c:pt idx="520">
                  <c:v>43411</c:v>
                </c:pt>
                <c:pt idx="521">
                  <c:v>43418</c:v>
                </c:pt>
                <c:pt idx="522">
                  <c:v>43425</c:v>
                </c:pt>
                <c:pt idx="523">
                  <c:v>43432</c:v>
                </c:pt>
                <c:pt idx="524">
                  <c:v>43439</c:v>
                </c:pt>
                <c:pt idx="525">
                  <c:v>43446</c:v>
                </c:pt>
                <c:pt idx="526">
                  <c:v>43453</c:v>
                </c:pt>
                <c:pt idx="527">
                  <c:v>43462</c:v>
                </c:pt>
                <c:pt idx="528">
                  <c:v>43468</c:v>
                </c:pt>
                <c:pt idx="529">
                  <c:v>43474</c:v>
                </c:pt>
                <c:pt idx="530">
                  <c:v>43481</c:v>
                </c:pt>
                <c:pt idx="531">
                  <c:v>43488</c:v>
                </c:pt>
                <c:pt idx="532">
                  <c:v>43495</c:v>
                </c:pt>
                <c:pt idx="533">
                  <c:v>43502</c:v>
                </c:pt>
                <c:pt idx="534">
                  <c:v>43509</c:v>
                </c:pt>
                <c:pt idx="535">
                  <c:v>43516</c:v>
                </c:pt>
                <c:pt idx="536">
                  <c:v>43523</c:v>
                </c:pt>
                <c:pt idx="537">
                  <c:v>43530</c:v>
                </c:pt>
                <c:pt idx="538">
                  <c:v>43537</c:v>
                </c:pt>
                <c:pt idx="539">
                  <c:v>43544</c:v>
                </c:pt>
                <c:pt idx="540">
                  <c:v>43551</c:v>
                </c:pt>
                <c:pt idx="541">
                  <c:v>43558</c:v>
                </c:pt>
                <c:pt idx="542">
                  <c:v>43565</c:v>
                </c:pt>
                <c:pt idx="543">
                  <c:v>43572</c:v>
                </c:pt>
                <c:pt idx="544">
                  <c:v>43580</c:v>
                </c:pt>
                <c:pt idx="545">
                  <c:v>43587</c:v>
                </c:pt>
                <c:pt idx="546">
                  <c:v>43594</c:v>
                </c:pt>
                <c:pt idx="547">
                  <c:v>43601</c:v>
                </c:pt>
                <c:pt idx="548">
                  <c:v>43608</c:v>
                </c:pt>
                <c:pt idx="549">
                  <c:v>43615</c:v>
                </c:pt>
                <c:pt idx="550">
                  <c:v>43622</c:v>
                </c:pt>
                <c:pt idx="551">
                  <c:v>43629</c:v>
                </c:pt>
                <c:pt idx="552">
                  <c:v>43636</c:v>
                </c:pt>
                <c:pt idx="553">
                  <c:v>43643</c:v>
                </c:pt>
                <c:pt idx="554">
                  <c:v>43651</c:v>
                </c:pt>
                <c:pt idx="555">
                  <c:v>43657</c:v>
                </c:pt>
                <c:pt idx="556">
                  <c:v>43664</c:v>
                </c:pt>
                <c:pt idx="557">
                  <c:v>43671</c:v>
                </c:pt>
                <c:pt idx="558">
                  <c:v>43678</c:v>
                </c:pt>
                <c:pt idx="559">
                  <c:v>43685</c:v>
                </c:pt>
                <c:pt idx="560">
                  <c:v>43692</c:v>
                </c:pt>
                <c:pt idx="561">
                  <c:v>43699</c:v>
                </c:pt>
                <c:pt idx="562">
                  <c:v>43706</c:v>
                </c:pt>
                <c:pt idx="563">
                  <c:v>43713</c:v>
                </c:pt>
                <c:pt idx="564">
                  <c:v>43720</c:v>
                </c:pt>
                <c:pt idx="565">
                  <c:v>43727</c:v>
                </c:pt>
                <c:pt idx="566">
                  <c:v>43734</c:v>
                </c:pt>
                <c:pt idx="567">
                  <c:v>43741</c:v>
                </c:pt>
                <c:pt idx="568">
                  <c:v>43748</c:v>
                </c:pt>
                <c:pt idx="569">
                  <c:v>43755</c:v>
                </c:pt>
                <c:pt idx="570">
                  <c:v>43762</c:v>
                </c:pt>
                <c:pt idx="571">
                  <c:v>43769</c:v>
                </c:pt>
                <c:pt idx="572">
                  <c:v>43776</c:v>
                </c:pt>
                <c:pt idx="573">
                  <c:v>43783</c:v>
                </c:pt>
                <c:pt idx="574">
                  <c:v>43790</c:v>
                </c:pt>
                <c:pt idx="575">
                  <c:v>43798</c:v>
                </c:pt>
                <c:pt idx="576">
                  <c:v>43804</c:v>
                </c:pt>
                <c:pt idx="577">
                  <c:v>43811</c:v>
                </c:pt>
                <c:pt idx="578">
                  <c:v>43818</c:v>
                </c:pt>
                <c:pt idx="579">
                  <c:v>43829</c:v>
                </c:pt>
                <c:pt idx="580">
                  <c:v>43833</c:v>
                </c:pt>
                <c:pt idx="581">
                  <c:v>43839</c:v>
                </c:pt>
                <c:pt idx="582">
                  <c:v>43846</c:v>
                </c:pt>
                <c:pt idx="583">
                  <c:v>43853</c:v>
                </c:pt>
                <c:pt idx="584">
                  <c:v>43860</c:v>
                </c:pt>
                <c:pt idx="585">
                  <c:v>43867</c:v>
                </c:pt>
                <c:pt idx="586">
                  <c:v>43874</c:v>
                </c:pt>
                <c:pt idx="587">
                  <c:v>43881</c:v>
                </c:pt>
                <c:pt idx="588">
                  <c:v>43888</c:v>
                </c:pt>
                <c:pt idx="589">
                  <c:v>43895</c:v>
                </c:pt>
                <c:pt idx="590">
                  <c:v>43902</c:v>
                </c:pt>
                <c:pt idx="591">
                  <c:v>43909</c:v>
                </c:pt>
                <c:pt idx="592">
                  <c:v>43916</c:v>
                </c:pt>
                <c:pt idx="593">
                  <c:v>43923</c:v>
                </c:pt>
                <c:pt idx="594">
                  <c:v>43930</c:v>
                </c:pt>
                <c:pt idx="595">
                  <c:v>43937</c:v>
                </c:pt>
                <c:pt idx="596">
                  <c:v>43944</c:v>
                </c:pt>
                <c:pt idx="597">
                  <c:v>43951</c:v>
                </c:pt>
                <c:pt idx="598">
                  <c:v>43958</c:v>
                </c:pt>
                <c:pt idx="599">
                  <c:v>43965</c:v>
                </c:pt>
                <c:pt idx="600">
                  <c:v>43972</c:v>
                </c:pt>
                <c:pt idx="601">
                  <c:v>43979</c:v>
                </c:pt>
                <c:pt idx="602">
                  <c:v>43986</c:v>
                </c:pt>
                <c:pt idx="603">
                  <c:v>43993</c:v>
                </c:pt>
                <c:pt idx="604">
                  <c:v>44000</c:v>
                </c:pt>
                <c:pt idx="605">
                  <c:v>44007</c:v>
                </c:pt>
                <c:pt idx="606">
                  <c:v>44014</c:v>
                </c:pt>
                <c:pt idx="607">
                  <c:v>44021</c:v>
                </c:pt>
                <c:pt idx="608">
                  <c:v>44028</c:v>
                </c:pt>
                <c:pt idx="609">
                  <c:v>44035</c:v>
                </c:pt>
                <c:pt idx="610">
                  <c:v>44042</c:v>
                </c:pt>
                <c:pt idx="611">
                  <c:v>44049</c:v>
                </c:pt>
                <c:pt idx="612">
                  <c:v>44056</c:v>
                </c:pt>
                <c:pt idx="613">
                  <c:v>44063</c:v>
                </c:pt>
                <c:pt idx="614">
                  <c:v>44070</c:v>
                </c:pt>
                <c:pt idx="615">
                  <c:v>44077</c:v>
                </c:pt>
                <c:pt idx="616">
                  <c:v>44084</c:v>
                </c:pt>
                <c:pt idx="617">
                  <c:v>44091</c:v>
                </c:pt>
                <c:pt idx="618">
                  <c:v>44098</c:v>
                </c:pt>
                <c:pt idx="619">
                  <c:v>44105</c:v>
                </c:pt>
                <c:pt idx="620">
                  <c:v>44112</c:v>
                </c:pt>
                <c:pt idx="621">
                  <c:v>44119</c:v>
                </c:pt>
                <c:pt idx="622">
                  <c:v>44126</c:v>
                </c:pt>
                <c:pt idx="623">
                  <c:v>44133</c:v>
                </c:pt>
                <c:pt idx="624">
                  <c:v>44140</c:v>
                </c:pt>
                <c:pt idx="625">
                  <c:v>44147</c:v>
                </c:pt>
                <c:pt idx="626">
                  <c:v>44154</c:v>
                </c:pt>
                <c:pt idx="627">
                  <c:v>44162</c:v>
                </c:pt>
                <c:pt idx="628">
                  <c:v>44168</c:v>
                </c:pt>
                <c:pt idx="629">
                  <c:v>44175</c:v>
                </c:pt>
                <c:pt idx="630">
                  <c:v>44182</c:v>
                </c:pt>
                <c:pt idx="631">
                  <c:v>44189</c:v>
                </c:pt>
                <c:pt idx="632">
                  <c:v>44196</c:v>
                </c:pt>
                <c:pt idx="633">
                  <c:v>44203</c:v>
                </c:pt>
                <c:pt idx="634">
                  <c:v>44210</c:v>
                </c:pt>
                <c:pt idx="635">
                  <c:v>44217</c:v>
                </c:pt>
                <c:pt idx="636">
                  <c:v>44224</c:v>
                </c:pt>
                <c:pt idx="637">
                  <c:v>44231</c:v>
                </c:pt>
                <c:pt idx="638">
                  <c:v>44238</c:v>
                </c:pt>
                <c:pt idx="639">
                  <c:v>44245</c:v>
                </c:pt>
                <c:pt idx="640">
                  <c:v>44252</c:v>
                </c:pt>
                <c:pt idx="641">
                  <c:v>44259</c:v>
                </c:pt>
                <c:pt idx="642">
                  <c:v>44266</c:v>
                </c:pt>
                <c:pt idx="643">
                  <c:v>44273</c:v>
                </c:pt>
                <c:pt idx="644">
                  <c:v>44280</c:v>
                </c:pt>
                <c:pt idx="645">
                  <c:v>44287</c:v>
                </c:pt>
                <c:pt idx="646">
                  <c:v>44294</c:v>
                </c:pt>
                <c:pt idx="647">
                  <c:v>44301</c:v>
                </c:pt>
                <c:pt idx="648">
                  <c:v>44308</c:v>
                </c:pt>
                <c:pt idx="649">
                  <c:v>44315</c:v>
                </c:pt>
                <c:pt idx="650">
                  <c:v>44322</c:v>
                </c:pt>
                <c:pt idx="651">
                  <c:v>44329</c:v>
                </c:pt>
                <c:pt idx="652">
                  <c:v>44336</c:v>
                </c:pt>
                <c:pt idx="653">
                  <c:v>44343</c:v>
                </c:pt>
                <c:pt idx="654">
                  <c:v>44350</c:v>
                </c:pt>
                <c:pt idx="655">
                  <c:v>44357</c:v>
                </c:pt>
                <c:pt idx="656">
                  <c:v>44364</c:v>
                </c:pt>
                <c:pt idx="657">
                  <c:v>44371</c:v>
                </c:pt>
                <c:pt idx="658">
                  <c:v>44378</c:v>
                </c:pt>
                <c:pt idx="659">
                  <c:v>44385</c:v>
                </c:pt>
                <c:pt idx="660">
                  <c:v>44392</c:v>
                </c:pt>
                <c:pt idx="661">
                  <c:v>44399</c:v>
                </c:pt>
                <c:pt idx="662">
                  <c:v>44406</c:v>
                </c:pt>
                <c:pt idx="663">
                  <c:v>44413</c:v>
                </c:pt>
                <c:pt idx="664">
                  <c:v>44420</c:v>
                </c:pt>
                <c:pt idx="665">
                  <c:v>44427</c:v>
                </c:pt>
                <c:pt idx="666">
                  <c:v>44434</c:v>
                </c:pt>
                <c:pt idx="667">
                  <c:v>44441</c:v>
                </c:pt>
                <c:pt idx="668">
                  <c:v>44448</c:v>
                </c:pt>
                <c:pt idx="669">
                  <c:v>44455</c:v>
                </c:pt>
                <c:pt idx="670">
                  <c:v>44462</c:v>
                </c:pt>
                <c:pt idx="671">
                  <c:v>44469</c:v>
                </c:pt>
                <c:pt idx="672">
                  <c:v>44476</c:v>
                </c:pt>
                <c:pt idx="673">
                  <c:v>44483</c:v>
                </c:pt>
                <c:pt idx="674">
                  <c:v>44490</c:v>
                </c:pt>
                <c:pt idx="675">
                  <c:v>44497</c:v>
                </c:pt>
                <c:pt idx="676">
                  <c:v>44504</c:v>
                </c:pt>
                <c:pt idx="677">
                  <c:v>44512</c:v>
                </c:pt>
                <c:pt idx="678">
                  <c:v>44518</c:v>
                </c:pt>
                <c:pt idx="679">
                  <c:v>44526</c:v>
                </c:pt>
                <c:pt idx="680">
                  <c:v>44532</c:v>
                </c:pt>
                <c:pt idx="681">
                  <c:v>44539</c:v>
                </c:pt>
                <c:pt idx="682">
                  <c:v>44546</c:v>
                </c:pt>
                <c:pt idx="683">
                  <c:v>44553</c:v>
                </c:pt>
                <c:pt idx="684">
                  <c:v>44565</c:v>
                </c:pt>
                <c:pt idx="685">
                  <c:v>44568</c:v>
                </c:pt>
                <c:pt idx="686">
                  <c:v>44575</c:v>
                </c:pt>
                <c:pt idx="687">
                  <c:v>44582</c:v>
                </c:pt>
                <c:pt idx="688">
                  <c:v>44589</c:v>
                </c:pt>
                <c:pt idx="689">
                  <c:v>44596</c:v>
                </c:pt>
                <c:pt idx="690">
                  <c:v>44603</c:v>
                </c:pt>
                <c:pt idx="691">
                  <c:v>44610</c:v>
                </c:pt>
                <c:pt idx="692">
                  <c:v>44617</c:v>
                </c:pt>
                <c:pt idx="693">
                  <c:v>44624</c:v>
                </c:pt>
                <c:pt idx="694">
                  <c:v>44631</c:v>
                </c:pt>
                <c:pt idx="695">
                  <c:v>44638</c:v>
                </c:pt>
                <c:pt idx="696">
                  <c:v>44645</c:v>
                </c:pt>
                <c:pt idx="697">
                  <c:v>44652</c:v>
                </c:pt>
                <c:pt idx="698">
                  <c:v>44659</c:v>
                </c:pt>
                <c:pt idx="699">
                  <c:v>44670</c:v>
                </c:pt>
                <c:pt idx="700">
                  <c:v>44673</c:v>
                </c:pt>
                <c:pt idx="701">
                  <c:v>44680</c:v>
                </c:pt>
                <c:pt idx="702">
                  <c:v>44687</c:v>
                </c:pt>
                <c:pt idx="703">
                  <c:v>44694</c:v>
                </c:pt>
                <c:pt idx="704">
                  <c:v>44701</c:v>
                </c:pt>
                <c:pt idx="705">
                  <c:v>44708</c:v>
                </c:pt>
                <c:pt idx="706">
                  <c:v>44715</c:v>
                </c:pt>
                <c:pt idx="707">
                  <c:v>44722</c:v>
                </c:pt>
                <c:pt idx="708">
                  <c:v>44729</c:v>
                </c:pt>
                <c:pt idx="709">
                  <c:v>44736</c:v>
                </c:pt>
                <c:pt idx="710">
                  <c:v>44743</c:v>
                </c:pt>
                <c:pt idx="711">
                  <c:v>44750</c:v>
                </c:pt>
                <c:pt idx="712">
                  <c:v>44757</c:v>
                </c:pt>
                <c:pt idx="713">
                  <c:v>44764</c:v>
                </c:pt>
                <c:pt idx="714">
                  <c:v>44771</c:v>
                </c:pt>
                <c:pt idx="715">
                  <c:v>44778</c:v>
                </c:pt>
                <c:pt idx="716">
                  <c:v>44785</c:v>
                </c:pt>
                <c:pt idx="717">
                  <c:v>44792</c:v>
                </c:pt>
                <c:pt idx="718">
                  <c:v>44799</c:v>
                </c:pt>
                <c:pt idx="719">
                  <c:v>44806</c:v>
                </c:pt>
                <c:pt idx="720">
                  <c:v>44813</c:v>
                </c:pt>
                <c:pt idx="721">
                  <c:v>44820</c:v>
                </c:pt>
                <c:pt idx="722">
                  <c:v>44827</c:v>
                </c:pt>
                <c:pt idx="723">
                  <c:v>44834</c:v>
                </c:pt>
                <c:pt idx="724">
                  <c:v>44841</c:v>
                </c:pt>
                <c:pt idx="725">
                  <c:v>44848</c:v>
                </c:pt>
                <c:pt idx="726">
                  <c:v>44855</c:v>
                </c:pt>
                <c:pt idx="727">
                  <c:v>44862</c:v>
                </c:pt>
                <c:pt idx="728">
                  <c:v>44869</c:v>
                </c:pt>
                <c:pt idx="729">
                  <c:v>44879</c:v>
                </c:pt>
                <c:pt idx="730">
                  <c:v>44883</c:v>
                </c:pt>
                <c:pt idx="731">
                  <c:v>44890</c:v>
                </c:pt>
                <c:pt idx="732">
                  <c:v>44897</c:v>
                </c:pt>
                <c:pt idx="733">
                  <c:v>44904</c:v>
                </c:pt>
                <c:pt idx="734">
                  <c:v>44911</c:v>
                </c:pt>
                <c:pt idx="735">
                  <c:v>44918</c:v>
                </c:pt>
                <c:pt idx="736">
                  <c:v>44925</c:v>
                </c:pt>
                <c:pt idx="737">
                  <c:v>44932</c:v>
                </c:pt>
                <c:pt idx="738">
                  <c:v>44939</c:v>
                </c:pt>
                <c:pt idx="739">
                  <c:v>44946</c:v>
                </c:pt>
                <c:pt idx="740">
                  <c:v>44953</c:v>
                </c:pt>
                <c:pt idx="741">
                  <c:v>44960</c:v>
                </c:pt>
                <c:pt idx="742">
                  <c:v>44967</c:v>
                </c:pt>
                <c:pt idx="743">
                  <c:v>44974</c:v>
                </c:pt>
                <c:pt idx="744">
                  <c:v>44981</c:v>
                </c:pt>
                <c:pt idx="745">
                  <c:v>44988</c:v>
                </c:pt>
                <c:pt idx="746">
                  <c:v>44995</c:v>
                </c:pt>
                <c:pt idx="747">
                  <c:v>45002</c:v>
                </c:pt>
                <c:pt idx="748">
                  <c:v>45009</c:v>
                </c:pt>
                <c:pt idx="749">
                  <c:v>45016</c:v>
                </c:pt>
                <c:pt idx="750">
                  <c:v>45027</c:v>
                </c:pt>
                <c:pt idx="751">
                  <c:v>45030</c:v>
                </c:pt>
                <c:pt idx="752">
                  <c:v>45037</c:v>
                </c:pt>
                <c:pt idx="753">
                  <c:v>45044</c:v>
                </c:pt>
                <c:pt idx="754">
                  <c:v>45051</c:v>
                </c:pt>
                <c:pt idx="755">
                  <c:v>45058</c:v>
                </c:pt>
                <c:pt idx="756">
                  <c:v>45065</c:v>
                </c:pt>
                <c:pt idx="757">
                  <c:v>45072</c:v>
                </c:pt>
                <c:pt idx="758">
                  <c:v>45079</c:v>
                </c:pt>
                <c:pt idx="759">
                  <c:v>45086</c:v>
                </c:pt>
                <c:pt idx="760">
                  <c:v>45093</c:v>
                </c:pt>
                <c:pt idx="761">
                  <c:v>45100</c:v>
                </c:pt>
                <c:pt idx="762">
                  <c:v>45107</c:v>
                </c:pt>
                <c:pt idx="763">
                  <c:v>45114</c:v>
                </c:pt>
                <c:pt idx="764">
                  <c:v>45121</c:v>
                </c:pt>
                <c:pt idx="765">
                  <c:v>45128</c:v>
                </c:pt>
                <c:pt idx="766">
                  <c:v>45135</c:v>
                </c:pt>
                <c:pt idx="767">
                  <c:v>45142</c:v>
                </c:pt>
                <c:pt idx="768">
                  <c:v>45149</c:v>
                </c:pt>
                <c:pt idx="769">
                  <c:v>45156</c:v>
                </c:pt>
                <c:pt idx="770">
                  <c:v>45163</c:v>
                </c:pt>
                <c:pt idx="771">
                  <c:v>45170</c:v>
                </c:pt>
                <c:pt idx="772">
                  <c:v>45177</c:v>
                </c:pt>
                <c:pt idx="773">
                  <c:v>45184</c:v>
                </c:pt>
                <c:pt idx="774">
                  <c:v>45191</c:v>
                </c:pt>
                <c:pt idx="775">
                  <c:v>45198</c:v>
                </c:pt>
                <c:pt idx="776">
                  <c:v>45205</c:v>
                </c:pt>
                <c:pt idx="777">
                  <c:v>45212</c:v>
                </c:pt>
                <c:pt idx="778">
                  <c:v>45219</c:v>
                </c:pt>
                <c:pt idx="779">
                  <c:v>45226</c:v>
                </c:pt>
                <c:pt idx="780">
                  <c:v>45233</c:v>
                </c:pt>
                <c:pt idx="781">
                  <c:v>45243</c:v>
                </c:pt>
                <c:pt idx="782">
                  <c:v>45247</c:v>
                </c:pt>
                <c:pt idx="783">
                  <c:v>45254</c:v>
                </c:pt>
                <c:pt idx="784">
                  <c:v>45261</c:v>
                </c:pt>
                <c:pt idx="785">
                  <c:v>45268</c:v>
                </c:pt>
                <c:pt idx="786">
                  <c:v>45275</c:v>
                </c:pt>
                <c:pt idx="787">
                  <c:v>45282</c:v>
                </c:pt>
                <c:pt idx="788">
                  <c:v>45289</c:v>
                </c:pt>
                <c:pt idx="789">
                  <c:v>45296</c:v>
                </c:pt>
                <c:pt idx="790">
                  <c:v>45303</c:v>
                </c:pt>
                <c:pt idx="791">
                  <c:v>45310</c:v>
                </c:pt>
                <c:pt idx="792">
                  <c:v>45317</c:v>
                </c:pt>
                <c:pt idx="793">
                  <c:v>45324</c:v>
                </c:pt>
                <c:pt idx="794">
                  <c:v>45331</c:v>
                </c:pt>
                <c:pt idx="795">
                  <c:v>45338</c:v>
                </c:pt>
                <c:pt idx="796">
                  <c:v>45345</c:v>
                </c:pt>
                <c:pt idx="797">
                  <c:v>45352</c:v>
                </c:pt>
                <c:pt idx="798">
                  <c:v>45359</c:v>
                </c:pt>
                <c:pt idx="799">
                  <c:v>45366</c:v>
                </c:pt>
                <c:pt idx="800">
                  <c:v>45373</c:v>
                </c:pt>
                <c:pt idx="801">
                  <c:v>45384</c:v>
                </c:pt>
                <c:pt idx="802">
                  <c:v>45387</c:v>
                </c:pt>
                <c:pt idx="803">
                  <c:v>45394</c:v>
                </c:pt>
                <c:pt idx="804">
                  <c:v>45401</c:v>
                </c:pt>
                <c:pt idx="805">
                  <c:v>45408</c:v>
                </c:pt>
                <c:pt idx="806">
                  <c:v>45415</c:v>
                </c:pt>
                <c:pt idx="807">
                  <c:v>45422</c:v>
                </c:pt>
                <c:pt idx="808">
                  <c:v>45429</c:v>
                </c:pt>
                <c:pt idx="809">
                  <c:v>45436</c:v>
                </c:pt>
                <c:pt idx="810">
                  <c:v>45443</c:v>
                </c:pt>
                <c:pt idx="811">
                  <c:v>45450</c:v>
                </c:pt>
                <c:pt idx="812">
                  <c:v>45457</c:v>
                </c:pt>
                <c:pt idx="813">
                  <c:v>45464</c:v>
                </c:pt>
                <c:pt idx="814">
                  <c:v>45471</c:v>
                </c:pt>
                <c:pt idx="815">
                  <c:v>45478</c:v>
                </c:pt>
                <c:pt idx="816">
                  <c:v>45485</c:v>
                </c:pt>
                <c:pt idx="817">
                  <c:v>45492</c:v>
                </c:pt>
                <c:pt idx="818">
                  <c:v>45499</c:v>
                </c:pt>
                <c:pt idx="819">
                  <c:v>45506</c:v>
                </c:pt>
                <c:pt idx="820">
                  <c:v>45513</c:v>
                </c:pt>
                <c:pt idx="821">
                  <c:v>45520</c:v>
                </c:pt>
                <c:pt idx="822">
                  <c:v>45527</c:v>
                </c:pt>
                <c:pt idx="823">
                  <c:v>45534</c:v>
                </c:pt>
                <c:pt idx="824">
                  <c:v>45541</c:v>
                </c:pt>
                <c:pt idx="825">
                  <c:v>45548</c:v>
                </c:pt>
                <c:pt idx="826">
                  <c:v>45555</c:v>
                </c:pt>
                <c:pt idx="827">
                  <c:v>45562</c:v>
                </c:pt>
                <c:pt idx="828">
                  <c:v>45569</c:v>
                </c:pt>
                <c:pt idx="829">
                  <c:v>45576</c:v>
                </c:pt>
                <c:pt idx="830">
                  <c:v>45583</c:v>
                </c:pt>
                <c:pt idx="831">
                  <c:v>45590</c:v>
                </c:pt>
                <c:pt idx="832">
                  <c:v>45597</c:v>
                </c:pt>
                <c:pt idx="833">
                  <c:v>45604</c:v>
                </c:pt>
                <c:pt idx="834">
                  <c:v>45611</c:v>
                </c:pt>
                <c:pt idx="835">
                  <c:v>45618</c:v>
                </c:pt>
                <c:pt idx="836">
                  <c:v>45625</c:v>
                </c:pt>
                <c:pt idx="837">
                  <c:v>45632</c:v>
                </c:pt>
                <c:pt idx="838">
                  <c:v>45639</c:v>
                </c:pt>
                <c:pt idx="839">
                  <c:v>45646</c:v>
                </c:pt>
                <c:pt idx="840">
                  <c:v>45657</c:v>
                </c:pt>
                <c:pt idx="841">
                  <c:v>45664</c:v>
                </c:pt>
                <c:pt idx="842">
                  <c:v>45671</c:v>
                </c:pt>
                <c:pt idx="843">
                  <c:v>45678</c:v>
                </c:pt>
                <c:pt idx="844">
                  <c:v>45685</c:v>
                </c:pt>
                <c:pt idx="845">
                  <c:v>45692</c:v>
                </c:pt>
                <c:pt idx="846">
                  <c:v>45699</c:v>
                </c:pt>
                <c:pt idx="847">
                  <c:v>45706</c:v>
                </c:pt>
                <c:pt idx="848">
                  <c:v>45713</c:v>
                </c:pt>
                <c:pt idx="849">
                  <c:v>45720</c:v>
                </c:pt>
                <c:pt idx="850">
                  <c:v>45727</c:v>
                </c:pt>
                <c:pt idx="851">
                  <c:v>45734</c:v>
                </c:pt>
                <c:pt idx="852">
                  <c:v>45741</c:v>
                </c:pt>
                <c:pt idx="853">
                  <c:v>45748</c:v>
                </c:pt>
                <c:pt idx="854">
                  <c:v>45755</c:v>
                </c:pt>
                <c:pt idx="855">
                  <c:v>45762</c:v>
                </c:pt>
                <c:pt idx="856">
                  <c:v>45771</c:v>
                </c:pt>
                <c:pt idx="857">
                  <c:v>45778</c:v>
                </c:pt>
                <c:pt idx="858">
                  <c:v>45785</c:v>
                </c:pt>
                <c:pt idx="859">
                  <c:v>45792</c:v>
                </c:pt>
                <c:pt idx="860">
                  <c:v>45799</c:v>
                </c:pt>
                <c:pt idx="861">
                  <c:v>45806</c:v>
                </c:pt>
                <c:pt idx="862">
                  <c:v>45813</c:v>
                </c:pt>
                <c:pt idx="863">
                  <c:v>45820</c:v>
                </c:pt>
                <c:pt idx="864">
                  <c:v>45827</c:v>
                </c:pt>
                <c:pt idx="865">
                  <c:v>45834</c:v>
                </c:pt>
                <c:pt idx="866">
                  <c:v>45841</c:v>
                </c:pt>
                <c:pt idx="867">
                  <c:v>45848</c:v>
                </c:pt>
                <c:pt idx="868">
                  <c:v>45855</c:v>
                </c:pt>
                <c:pt idx="869">
                  <c:v>45862</c:v>
                </c:pt>
                <c:pt idx="870">
                  <c:v>45869</c:v>
                </c:pt>
                <c:pt idx="871">
                  <c:v>45876</c:v>
                </c:pt>
                <c:pt idx="872">
                  <c:v>45883</c:v>
                </c:pt>
                <c:pt idx="873">
                  <c:v>45890</c:v>
                </c:pt>
                <c:pt idx="874">
                  <c:v>45897</c:v>
                </c:pt>
                <c:pt idx="875">
                  <c:v>45904</c:v>
                </c:pt>
                <c:pt idx="876">
                  <c:v>45911</c:v>
                </c:pt>
                <c:pt idx="877">
                  <c:v>45918</c:v>
                </c:pt>
                <c:pt idx="878">
                  <c:v>45925</c:v>
                </c:pt>
                <c:pt idx="879">
                  <c:v>45932</c:v>
                </c:pt>
                <c:pt idx="880">
                  <c:v>45939</c:v>
                </c:pt>
                <c:pt idx="881">
                  <c:v>45946</c:v>
                </c:pt>
                <c:pt idx="882">
                  <c:v>45953</c:v>
                </c:pt>
                <c:pt idx="883">
                  <c:v>45960</c:v>
                </c:pt>
                <c:pt idx="884">
                  <c:v>45967</c:v>
                </c:pt>
                <c:pt idx="885">
                  <c:v>45974</c:v>
                </c:pt>
                <c:pt idx="886">
                  <c:v>45981</c:v>
                </c:pt>
                <c:pt idx="887">
                  <c:v>45989</c:v>
                </c:pt>
                <c:pt idx="888">
                  <c:v>45995</c:v>
                </c:pt>
                <c:pt idx="889">
                  <c:v>46002</c:v>
                </c:pt>
                <c:pt idx="890">
                  <c:v>46009</c:v>
                </c:pt>
                <c:pt idx="891">
                  <c:v>46020</c:v>
                </c:pt>
                <c:pt idx="892">
                  <c:v>46024</c:v>
                </c:pt>
                <c:pt idx="893">
                  <c:v>46030</c:v>
                </c:pt>
                <c:pt idx="894">
                  <c:v>46037</c:v>
                </c:pt>
                <c:pt idx="895">
                  <c:v>46044</c:v>
                </c:pt>
                <c:pt idx="896">
                  <c:v>46051</c:v>
                </c:pt>
                <c:pt idx="897">
                  <c:v>46058</c:v>
                </c:pt>
                <c:pt idx="898">
                  <c:v>46065</c:v>
                </c:pt>
                <c:pt idx="899">
                  <c:v>46072</c:v>
                </c:pt>
                <c:pt idx="900">
                  <c:v>46079</c:v>
                </c:pt>
                <c:pt idx="901">
                  <c:v>46086</c:v>
                </c:pt>
                <c:pt idx="902">
                  <c:v>46093</c:v>
                </c:pt>
                <c:pt idx="903">
                  <c:v>46100</c:v>
                </c:pt>
                <c:pt idx="904">
                  <c:v>46107</c:v>
                </c:pt>
                <c:pt idx="905">
                  <c:v>46114</c:v>
                </c:pt>
                <c:pt idx="906">
                  <c:v>46121</c:v>
                </c:pt>
                <c:pt idx="907">
                  <c:v>46128</c:v>
                </c:pt>
                <c:pt idx="908">
                  <c:v>46135</c:v>
                </c:pt>
                <c:pt idx="909">
                  <c:v>46142</c:v>
                </c:pt>
                <c:pt idx="910">
                  <c:v>46149</c:v>
                </c:pt>
                <c:pt idx="911">
                  <c:v>46156</c:v>
                </c:pt>
                <c:pt idx="912">
                  <c:v>46163</c:v>
                </c:pt>
                <c:pt idx="913">
                  <c:v>46170</c:v>
                </c:pt>
                <c:pt idx="914">
                  <c:v>46177</c:v>
                </c:pt>
                <c:pt idx="915">
                  <c:v>46184</c:v>
                </c:pt>
                <c:pt idx="916">
                  <c:v>46191</c:v>
                </c:pt>
                <c:pt idx="917">
                  <c:v>46198</c:v>
                </c:pt>
                <c:pt idx="918">
                  <c:v>46205</c:v>
                </c:pt>
                <c:pt idx="919">
                  <c:v>46212</c:v>
                </c:pt>
                <c:pt idx="920">
                  <c:v>46219</c:v>
                </c:pt>
                <c:pt idx="921">
                  <c:v>46226</c:v>
                </c:pt>
                <c:pt idx="922">
                  <c:v>46233</c:v>
                </c:pt>
                <c:pt idx="923">
                  <c:v>46240</c:v>
                </c:pt>
                <c:pt idx="924">
                  <c:v>46247</c:v>
                </c:pt>
                <c:pt idx="925">
                  <c:v>46254</c:v>
                </c:pt>
                <c:pt idx="926">
                  <c:v>46261</c:v>
                </c:pt>
                <c:pt idx="927">
                  <c:v>46268</c:v>
                </c:pt>
                <c:pt idx="928">
                  <c:v>46275</c:v>
                </c:pt>
                <c:pt idx="929">
                  <c:v>46282</c:v>
                </c:pt>
                <c:pt idx="930">
                  <c:v>46289</c:v>
                </c:pt>
                <c:pt idx="931">
                  <c:v>46296</c:v>
                </c:pt>
                <c:pt idx="932">
                  <c:v>46303</c:v>
                </c:pt>
                <c:pt idx="933">
                  <c:v>46310</c:v>
                </c:pt>
                <c:pt idx="934">
                  <c:v>46317</c:v>
                </c:pt>
                <c:pt idx="935">
                  <c:v>46324</c:v>
                </c:pt>
                <c:pt idx="936">
                  <c:v>46331</c:v>
                </c:pt>
                <c:pt idx="937">
                  <c:v>46338</c:v>
                </c:pt>
                <c:pt idx="938">
                  <c:v>46345</c:v>
                </c:pt>
                <c:pt idx="939">
                  <c:v>46353</c:v>
                </c:pt>
                <c:pt idx="940">
                  <c:v>46359</c:v>
                </c:pt>
                <c:pt idx="941">
                  <c:v>46366</c:v>
                </c:pt>
                <c:pt idx="942">
                  <c:v>46373</c:v>
                </c:pt>
                <c:pt idx="943">
                  <c:v>46380</c:v>
                </c:pt>
                <c:pt idx="944">
                  <c:v>46387</c:v>
                </c:pt>
                <c:pt idx="945">
                  <c:v>46394</c:v>
                </c:pt>
                <c:pt idx="946">
                  <c:v>46401</c:v>
                </c:pt>
                <c:pt idx="947">
                  <c:v>46408</c:v>
                </c:pt>
                <c:pt idx="948">
                  <c:v>46415</c:v>
                </c:pt>
                <c:pt idx="949">
                  <c:v>46422</c:v>
                </c:pt>
                <c:pt idx="950">
                  <c:v>46429</c:v>
                </c:pt>
                <c:pt idx="951">
                  <c:v>46436</c:v>
                </c:pt>
                <c:pt idx="952">
                  <c:v>46443</c:v>
                </c:pt>
                <c:pt idx="953">
                  <c:v>46450</c:v>
                </c:pt>
                <c:pt idx="954">
                  <c:v>46457</c:v>
                </c:pt>
                <c:pt idx="955">
                  <c:v>46464</c:v>
                </c:pt>
                <c:pt idx="956">
                  <c:v>46471</c:v>
                </c:pt>
                <c:pt idx="957">
                  <c:v>46478</c:v>
                </c:pt>
                <c:pt idx="958">
                  <c:v>46485</c:v>
                </c:pt>
                <c:pt idx="959">
                  <c:v>46492</c:v>
                </c:pt>
                <c:pt idx="960">
                  <c:v>46499</c:v>
                </c:pt>
                <c:pt idx="961">
                  <c:v>46506</c:v>
                </c:pt>
                <c:pt idx="962">
                  <c:v>46513</c:v>
                </c:pt>
                <c:pt idx="963">
                  <c:v>46520</c:v>
                </c:pt>
                <c:pt idx="964">
                  <c:v>46527</c:v>
                </c:pt>
                <c:pt idx="965">
                  <c:v>46534</c:v>
                </c:pt>
                <c:pt idx="966">
                  <c:v>46541</c:v>
                </c:pt>
                <c:pt idx="967">
                  <c:v>46548</c:v>
                </c:pt>
                <c:pt idx="968">
                  <c:v>46555</c:v>
                </c:pt>
                <c:pt idx="969">
                  <c:v>46562</c:v>
                </c:pt>
                <c:pt idx="970">
                  <c:v>46569</c:v>
                </c:pt>
                <c:pt idx="971">
                  <c:v>46576</c:v>
                </c:pt>
                <c:pt idx="972">
                  <c:v>46583</c:v>
                </c:pt>
                <c:pt idx="973">
                  <c:v>46590</c:v>
                </c:pt>
                <c:pt idx="974">
                  <c:v>46597</c:v>
                </c:pt>
                <c:pt idx="975">
                  <c:v>46604</c:v>
                </c:pt>
                <c:pt idx="976">
                  <c:v>46611</c:v>
                </c:pt>
                <c:pt idx="977">
                  <c:v>46618</c:v>
                </c:pt>
                <c:pt idx="978">
                  <c:v>46625</c:v>
                </c:pt>
                <c:pt idx="979">
                  <c:v>46632</c:v>
                </c:pt>
                <c:pt idx="980">
                  <c:v>46639</c:v>
                </c:pt>
                <c:pt idx="981">
                  <c:v>46646</c:v>
                </c:pt>
                <c:pt idx="982">
                  <c:v>46653</c:v>
                </c:pt>
                <c:pt idx="983">
                  <c:v>46660</c:v>
                </c:pt>
                <c:pt idx="984">
                  <c:v>46667</c:v>
                </c:pt>
                <c:pt idx="985">
                  <c:v>46674</c:v>
                </c:pt>
                <c:pt idx="986">
                  <c:v>46681</c:v>
                </c:pt>
                <c:pt idx="987">
                  <c:v>46688</c:v>
                </c:pt>
                <c:pt idx="988">
                  <c:v>46695</c:v>
                </c:pt>
                <c:pt idx="989">
                  <c:v>46703</c:v>
                </c:pt>
                <c:pt idx="990">
                  <c:v>46709</c:v>
                </c:pt>
                <c:pt idx="991">
                  <c:v>46717</c:v>
                </c:pt>
                <c:pt idx="992">
                  <c:v>46723</c:v>
                </c:pt>
                <c:pt idx="993">
                  <c:v>46730</c:v>
                </c:pt>
                <c:pt idx="994">
                  <c:v>46737</c:v>
                </c:pt>
                <c:pt idx="995">
                  <c:v>46744</c:v>
                </c:pt>
                <c:pt idx="996">
                  <c:v>46756</c:v>
                </c:pt>
                <c:pt idx="997">
                  <c:v>46759</c:v>
                </c:pt>
                <c:pt idx="998">
                  <c:v>46766</c:v>
                </c:pt>
                <c:pt idx="999">
                  <c:v>46773</c:v>
                </c:pt>
                <c:pt idx="1000">
                  <c:v>46780</c:v>
                </c:pt>
                <c:pt idx="1001">
                  <c:v>46787</c:v>
                </c:pt>
                <c:pt idx="1002">
                  <c:v>46794</c:v>
                </c:pt>
                <c:pt idx="1003">
                  <c:v>46801</c:v>
                </c:pt>
                <c:pt idx="1004">
                  <c:v>46808</c:v>
                </c:pt>
                <c:pt idx="1005">
                  <c:v>46815</c:v>
                </c:pt>
                <c:pt idx="1006">
                  <c:v>46822</c:v>
                </c:pt>
                <c:pt idx="1007">
                  <c:v>46829</c:v>
                </c:pt>
                <c:pt idx="1008">
                  <c:v>46836</c:v>
                </c:pt>
                <c:pt idx="1009">
                  <c:v>46843</c:v>
                </c:pt>
                <c:pt idx="1010">
                  <c:v>46850</c:v>
                </c:pt>
                <c:pt idx="1011">
                  <c:v>46861</c:v>
                </c:pt>
                <c:pt idx="1012">
                  <c:v>46864</c:v>
                </c:pt>
                <c:pt idx="1013">
                  <c:v>46871</c:v>
                </c:pt>
                <c:pt idx="1014">
                  <c:v>46878</c:v>
                </c:pt>
                <c:pt idx="1015">
                  <c:v>46885</c:v>
                </c:pt>
                <c:pt idx="1016">
                  <c:v>46892</c:v>
                </c:pt>
                <c:pt idx="1017">
                  <c:v>46899</c:v>
                </c:pt>
                <c:pt idx="1018">
                  <c:v>46906</c:v>
                </c:pt>
                <c:pt idx="1019">
                  <c:v>46913</c:v>
                </c:pt>
                <c:pt idx="1020">
                  <c:v>46920</c:v>
                </c:pt>
                <c:pt idx="1021">
                  <c:v>46927</c:v>
                </c:pt>
                <c:pt idx="1022">
                  <c:v>46934</c:v>
                </c:pt>
                <c:pt idx="1023">
                  <c:v>46941</c:v>
                </c:pt>
                <c:pt idx="1024">
                  <c:v>46948</c:v>
                </c:pt>
                <c:pt idx="1025">
                  <c:v>46955</c:v>
                </c:pt>
                <c:pt idx="1026">
                  <c:v>46962</c:v>
                </c:pt>
                <c:pt idx="1027">
                  <c:v>46969</c:v>
                </c:pt>
                <c:pt idx="1028">
                  <c:v>46976</c:v>
                </c:pt>
                <c:pt idx="1029">
                  <c:v>46983</c:v>
                </c:pt>
                <c:pt idx="1030">
                  <c:v>46990</c:v>
                </c:pt>
                <c:pt idx="1031">
                  <c:v>46997</c:v>
                </c:pt>
                <c:pt idx="1032">
                  <c:v>47004</c:v>
                </c:pt>
                <c:pt idx="1033">
                  <c:v>47011</c:v>
                </c:pt>
                <c:pt idx="1034">
                  <c:v>47018</c:v>
                </c:pt>
                <c:pt idx="1035">
                  <c:v>47025</c:v>
                </c:pt>
                <c:pt idx="1036">
                  <c:v>47032</c:v>
                </c:pt>
                <c:pt idx="1037">
                  <c:v>47039</c:v>
                </c:pt>
                <c:pt idx="1038">
                  <c:v>47046</c:v>
                </c:pt>
                <c:pt idx="1039">
                  <c:v>47053</c:v>
                </c:pt>
                <c:pt idx="1040">
                  <c:v>47060</c:v>
                </c:pt>
                <c:pt idx="1041">
                  <c:v>47070</c:v>
                </c:pt>
                <c:pt idx="1042">
                  <c:v>47074</c:v>
                </c:pt>
                <c:pt idx="1043">
                  <c:v>47081</c:v>
                </c:pt>
                <c:pt idx="1044">
                  <c:v>47088</c:v>
                </c:pt>
                <c:pt idx="1045">
                  <c:v>47095</c:v>
                </c:pt>
                <c:pt idx="1046">
                  <c:v>47102</c:v>
                </c:pt>
                <c:pt idx="1047">
                  <c:v>47109</c:v>
                </c:pt>
                <c:pt idx="1048">
                  <c:v>47116</c:v>
                </c:pt>
                <c:pt idx="1049">
                  <c:v>47123</c:v>
                </c:pt>
                <c:pt idx="1050">
                  <c:v>47130</c:v>
                </c:pt>
                <c:pt idx="1051">
                  <c:v>47137</c:v>
                </c:pt>
                <c:pt idx="1052">
                  <c:v>47144</c:v>
                </c:pt>
                <c:pt idx="1053">
                  <c:v>47151</c:v>
                </c:pt>
                <c:pt idx="1054">
                  <c:v>47158</c:v>
                </c:pt>
                <c:pt idx="1055">
                  <c:v>47165</c:v>
                </c:pt>
                <c:pt idx="1056">
                  <c:v>47172</c:v>
                </c:pt>
                <c:pt idx="1057">
                  <c:v>47179</c:v>
                </c:pt>
                <c:pt idx="1058">
                  <c:v>47186</c:v>
                </c:pt>
                <c:pt idx="1059">
                  <c:v>47193</c:v>
                </c:pt>
                <c:pt idx="1060">
                  <c:v>47200</c:v>
                </c:pt>
                <c:pt idx="1061">
                  <c:v>47211</c:v>
                </c:pt>
                <c:pt idx="1062">
                  <c:v>47214</c:v>
                </c:pt>
                <c:pt idx="1063">
                  <c:v>47221</c:v>
                </c:pt>
                <c:pt idx="1064">
                  <c:v>47228</c:v>
                </c:pt>
                <c:pt idx="1065">
                  <c:v>47235</c:v>
                </c:pt>
                <c:pt idx="1066">
                  <c:v>47242</c:v>
                </c:pt>
                <c:pt idx="1067">
                  <c:v>47249</c:v>
                </c:pt>
                <c:pt idx="1068">
                  <c:v>47256</c:v>
                </c:pt>
                <c:pt idx="1069">
                  <c:v>47263</c:v>
                </c:pt>
                <c:pt idx="1070">
                  <c:v>47270</c:v>
                </c:pt>
                <c:pt idx="1071">
                  <c:v>47277</c:v>
                </c:pt>
                <c:pt idx="1072">
                  <c:v>47284</c:v>
                </c:pt>
                <c:pt idx="1073">
                  <c:v>47291</c:v>
                </c:pt>
                <c:pt idx="1074">
                  <c:v>47298</c:v>
                </c:pt>
                <c:pt idx="1075">
                  <c:v>47305</c:v>
                </c:pt>
                <c:pt idx="1076">
                  <c:v>47312</c:v>
                </c:pt>
                <c:pt idx="1077">
                  <c:v>47319</c:v>
                </c:pt>
                <c:pt idx="1078">
                  <c:v>47326</c:v>
                </c:pt>
                <c:pt idx="1079">
                  <c:v>47333</c:v>
                </c:pt>
                <c:pt idx="1080">
                  <c:v>47340</c:v>
                </c:pt>
                <c:pt idx="1081">
                  <c:v>47347</c:v>
                </c:pt>
                <c:pt idx="1082">
                  <c:v>47354</c:v>
                </c:pt>
                <c:pt idx="1083">
                  <c:v>47361</c:v>
                </c:pt>
                <c:pt idx="1084">
                  <c:v>47368</c:v>
                </c:pt>
                <c:pt idx="1085">
                  <c:v>47375</c:v>
                </c:pt>
                <c:pt idx="1086">
                  <c:v>47382</c:v>
                </c:pt>
                <c:pt idx="1087">
                  <c:v>47389</c:v>
                </c:pt>
                <c:pt idx="1088">
                  <c:v>47396</c:v>
                </c:pt>
                <c:pt idx="1089">
                  <c:v>47403</c:v>
                </c:pt>
                <c:pt idx="1090">
                  <c:v>47410</c:v>
                </c:pt>
                <c:pt idx="1091">
                  <c:v>47417</c:v>
                </c:pt>
                <c:pt idx="1092">
                  <c:v>47424</c:v>
                </c:pt>
                <c:pt idx="1093">
                  <c:v>47431</c:v>
                </c:pt>
                <c:pt idx="1094">
                  <c:v>47438</c:v>
                </c:pt>
                <c:pt idx="1095">
                  <c:v>47445</c:v>
                </c:pt>
                <c:pt idx="1096">
                  <c:v>47452</c:v>
                </c:pt>
                <c:pt idx="1097">
                  <c:v>47459</c:v>
                </c:pt>
                <c:pt idx="1098">
                  <c:v>47466</c:v>
                </c:pt>
                <c:pt idx="1099">
                  <c:v>47473</c:v>
                </c:pt>
                <c:pt idx="1100">
                  <c:v>47483</c:v>
                </c:pt>
                <c:pt idx="1101">
                  <c:v>47490</c:v>
                </c:pt>
                <c:pt idx="1102">
                  <c:v>47497</c:v>
                </c:pt>
                <c:pt idx="1103">
                  <c:v>47505</c:v>
                </c:pt>
                <c:pt idx="1104">
                  <c:v>47511</c:v>
                </c:pt>
                <c:pt idx="1105">
                  <c:v>47518</c:v>
                </c:pt>
                <c:pt idx="1106">
                  <c:v>47525</c:v>
                </c:pt>
                <c:pt idx="1107">
                  <c:v>47533</c:v>
                </c:pt>
                <c:pt idx="1108">
                  <c:v>47539</c:v>
                </c:pt>
                <c:pt idx="1109">
                  <c:v>47546</c:v>
                </c:pt>
                <c:pt idx="1110">
                  <c:v>47553</c:v>
                </c:pt>
                <c:pt idx="1111">
                  <c:v>47560</c:v>
                </c:pt>
                <c:pt idx="1112">
                  <c:v>47567</c:v>
                </c:pt>
                <c:pt idx="1113">
                  <c:v>47574</c:v>
                </c:pt>
                <c:pt idx="1114">
                  <c:v>47581</c:v>
                </c:pt>
                <c:pt idx="1115">
                  <c:v>47588</c:v>
                </c:pt>
                <c:pt idx="1116">
                  <c:v>47597</c:v>
                </c:pt>
                <c:pt idx="1117">
                  <c:v>47602</c:v>
                </c:pt>
                <c:pt idx="1118">
                  <c:v>47610</c:v>
                </c:pt>
                <c:pt idx="1119">
                  <c:v>47616</c:v>
                </c:pt>
                <c:pt idx="1120">
                  <c:v>47623</c:v>
                </c:pt>
                <c:pt idx="1121">
                  <c:v>47631</c:v>
                </c:pt>
                <c:pt idx="1122">
                  <c:v>47637</c:v>
                </c:pt>
                <c:pt idx="1123">
                  <c:v>47644</c:v>
                </c:pt>
                <c:pt idx="1124">
                  <c:v>47651</c:v>
                </c:pt>
                <c:pt idx="1125">
                  <c:v>47658</c:v>
                </c:pt>
                <c:pt idx="1126">
                  <c:v>47665</c:v>
                </c:pt>
                <c:pt idx="1127">
                  <c:v>47672</c:v>
                </c:pt>
                <c:pt idx="1128">
                  <c:v>47679</c:v>
                </c:pt>
                <c:pt idx="1129">
                  <c:v>47686</c:v>
                </c:pt>
                <c:pt idx="1130">
                  <c:v>47693</c:v>
                </c:pt>
                <c:pt idx="1131">
                  <c:v>47700</c:v>
                </c:pt>
                <c:pt idx="1132">
                  <c:v>47707</c:v>
                </c:pt>
                <c:pt idx="1133">
                  <c:v>47714</c:v>
                </c:pt>
                <c:pt idx="1134">
                  <c:v>47722</c:v>
                </c:pt>
                <c:pt idx="1135">
                  <c:v>47729</c:v>
                </c:pt>
                <c:pt idx="1136">
                  <c:v>47735</c:v>
                </c:pt>
                <c:pt idx="1137">
                  <c:v>47742</c:v>
                </c:pt>
                <c:pt idx="1138">
                  <c:v>47749</c:v>
                </c:pt>
                <c:pt idx="1139">
                  <c:v>47756</c:v>
                </c:pt>
                <c:pt idx="1140">
                  <c:v>47763</c:v>
                </c:pt>
                <c:pt idx="1141">
                  <c:v>47771</c:v>
                </c:pt>
                <c:pt idx="1142">
                  <c:v>47777</c:v>
                </c:pt>
                <c:pt idx="1143">
                  <c:v>47784</c:v>
                </c:pt>
                <c:pt idx="1144">
                  <c:v>47791</c:v>
                </c:pt>
                <c:pt idx="1145">
                  <c:v>47799</c:v>
                </c:pt>
                <c:pt idx="1146">
                  <c:v>47805</c:v>
                </c:pt>
                <c:pt idx="1147">
                  <c:v>47812</c:v>
                </c:pt>
                <c:pt idx="1148">
                  <c:v>47819</c:v>
                </c:pt>
                <c:pt idx="1149">
                  <c:v>47826</c:v>
                </c:pt>
                <c:pt idx="1150">
                  <c:v>47833</c:v>
                </c:pt>
                <c:pt idx="1151">
                  <c:v>47840</c:v>
                </c:pt>
                <c:pt idx="1152">
                  <c:v>47848</c:v>
                </c:pt>
                <c:pt idx="1153">
                  <c:v>47855</c:v>
                </c:pt>
                <c:pt idx="1154">
                  <c:v>47862</c:v>
                </c:pt>
                <c:pt idx="1155">
                  <c:v>47869</c:v>
                </c:pt>
                <c:pt idx="1156">
                  <c:v>47876</c:v>
                </c:pt>
                <c:pt idx="1157">
                  <c:v>47883</c:v>
                </c:pt>
                <c:pt idx="1158">
                  <c:v>47890</c:v>
                </c:pt>
                <c:pt idx="1159">
                  <c:v>47897</c:v>
                </c:pt>
                <c:pt idx="1160">
                  <c:v>47904</c:v>
                </c:pt>
                <c:pt idx="1161">
                  <c:v>47911</c:v>
                </c:pt>
                <c:pt idx="1162">
                  <c:v>47918</c:v>
                </c:pt>
                <c:pt idx="1163">
                  <c:v>47925</c:v>
                </c:pt>
                <c:pt idx="1164">
                  <c:v>47932</c:v>
                </c:pt>
                <c:pt idx="1165">
                  <c:v>47939</c:v>
                </c:pt>
                <c:pt idx="1166">
                  <c:v>47946</c:v>
                </c:pt>
                <c:pt idx="1167">
                  <c:v>47955</c:v>
                </c:pt>
                <c:pt idx="1168">
                  <c:v>47962</c:v>
                </c:pt>
                <c:pt idx="1169">
                  <c:v>47969</c:v>
                </c:pt>
                <c:pt idx="1170">
                  <c:v>47976</c:v>
                </c:pt>
                <c:pt idx="1171">
                  <c:v>47983</c:v>
                </c:pt>
                <c:pt idx="1172">
                  <c:v>47990</c:v>
                </c:pt>
                <c:pt idx="1173">
                  <c:v>47997</c:v>
                </c:pt>
                <c:pt idx="1174">
                  <c:v>48004</c:v>
                </c:pt>
                <c:pt idx="1175">
                  <c:v>48011</c:v>
                </c:pt>
                <c:pt idx="1176">
                  <c:v>48018</c:v>
                </c:pt>
                <c:pt idx="1177">
                  <c:v>48025</c:v>
                </c:pt>
                <c:pt idx="1178">
                  <c:v>48032</c:v>
                </c:pt>
                <c:pt idx="1179">
                  <c:v>48039</c:v>
                </c:pt>
                <c:pt idx="1180">
                  <c:v>48046</c:v>
                </c:pt>
                <c:pt idx="1181">
                  <c:v>48053</c:v>
                </c:pt>
                <c:pt idx="1182">
                  <c:v>48060</c:v>
                </c:pt>
                <c:pt idx="1183">
                  <c:v>48067</c:v>
                </c:pt>
                <c:pt idx="1184">
                  <c:v>48074</c:v>
                </c:pt>
                <c:pt idx="1185">
                  <c:v>48081</c:v>
                </c:pt>
                <c:pt idx="1186">
                  <c:v>48088</c:v>
                </c:pt>
                <c:pt idx="1187">
                  <c:v>48095</c:v>
                </c:pt>
                <c:pt idx="1188">
                  <c:v>48102</c:v>
                </c:pt>
                <c:pt idx="1189">
                  <c:v>48109</c:v>
                </c:pt>
                <c:pt idx="1190">
                  <c:v>48116</c:v>
                </c:pt>
                <c:pt idx="1191">
                  <c:v>48123</c:v>
                </c:pt>
                <c:pt idx="1192">
                  <c:v>48130</c:v>
                </c:pt>
                <c:pt idx="1193">
                  <c:v>48137</c:v>
                </c:pt>
                <c:pt idx="1194">
                  <c:v>48144</c:v>
                </c:pt>
                <c:pt idx="1195">
                  <c:v>48151</c:v>
                </c:pt>
                <c:pt idx="1196">
                  <c:v>48158</c:v>
                </c:pt>
                <c:pt idx="1197">
                  <c:v>48165</c:v>
                </c:pt>
                <c:pt idx="1198">
                  <c:v>48172</c:v>
                </c:pt>
                <c:pt idx="1199">
                  <c:v>48180</c:v>
                </c:pt>
                <c:pt idx="1200">
                  <c:v>48186</c:v>
                </c:pt>
                <c:pt idx="1201">
                  <c:v>48193</c:v>
                </c:pt>
                <c:pt idx="1202">
                  <c:v>48200</c:v>
                </c:pt>
                <c:pt idx="1203">
                  <c:v>48211</c:v>
                </c:pt>
                <c:pt idx="1204">
                  <c:v>48215</c:v>
                </c:pt>
                <c:pt idx="1205">
                  <c:v>48221</c:v>
                </c:pt>
                <c:pt idx="1206">
                  <c:v>48228</c:v>
                </c:pt>
                <c:pt idx="1207">
                  <c:v>48235</c:v>
                </c:pt>
                <c:pt idx="1208">
                  <c:v>48242</c:v>
                </c:pt>
                <c:pt idx="1209">
                  <c:v>48249</c:v>
                </c:pt>
                <c:pt idx="1210">
                  <c:v>48256</c:v>
                </c:pt>
                <c:pt idx="1211">
                  <c:v>48263</c:v>
                </c:pt>
                <c:pt idx="1212">
                  <c:v>48270</c:v>
                </c:pt>
                <c:pt idx="1213">
                  <c:v>48277</c:v>
                </c:pt>
                <c:pt idx="1214">
                  <c:v>48284</c:v>
                </c:pt>
                <c:pt idx="1215">
                  <c:v>48291</c:v>
                </c:pt>
                <c:pt idx="1216">
                  <c:v>48298</c:v>
                </c:pt>
                <c:pt idx="1217">
                  <c:v>48305</c:v>
                </c:pt>
                <c:pt idx="1218">
                  <c:v>48312</c:v>
                </c:pt>
                <c:pt idx="1219">
                  <c:v>48319</c:v>
                </c:pt>
                <c:pt idx="1220">
                  <c:v>48326</c:v>
                </c:pt>
                <c:pt idx="1221">
                  <c:v>48333</c:v>
                </c:pt>
                <c:pt idx="1222">
                  <c:v>48340</c:v>
                </c:pt>
                <c:pt idx="1223">
                  <c:v>48347</c:v>
                </c:pt>
                <c:pt idx="1224">
                  <c:v>48354</c:v>
                </c:pt>
                <c:pt idx="1225">
                  <c:v>48361</c:v>
                </c:pt>
                <c:pt idx="1226">
                  <c:v>48368</c:v>
                </c:pt>
                <c:pt idx="1227">
                  <c:v>48375</c:v>
                </c:pt>
                <c:pt idx="1228">
                  <c:v>48382</c:v>
                </c:pt>
                <c:pt idx="1229">
                  <c:v>48389</c:v>
                </c:pt>
                <c:pt idx="1230">
                  <c:v>48396</c:v>
                </c:pt>
                <c:pt idx="1231">
                  <c:v>48403</c:v>
                </c:pt>
                <c:pt idx="1232">
                  <c:v>48410</c:v>
                </c:pt>
                <c:pt idx="1233">
                  <c:v>48417</c:v>
                </c:pt>
                <c:pt idx="1234">
                  <c:v>48424</c:v>
                </c:pt>
                <c:pt idx="1235">
                  <c:v>48431</c:v>
                </c:pt>
                <c:pt idx="1236">
                  <c:v>48438</c:v>
                </c:pt>
                <c:pt idx="1237">
                  <c:v>48445</c:v>
                </c:pt>
                <c:pt idx="1238">
                  <c:v>48452</c:v>
                </c:pt>
                <c:pt idx="1239">
                  <c:v>48459</c:v>
                </c:pt>
                <c:pt idx="1240">
                  <c:v>48466</c:v>
                </c:pt>
                <c:pt idx="1241">
                  <c:v>48473</c:v>
                </c:pt>
                <c:pt idx="1242">
                  <c:v>48480</c:v>
                </c:pt>
                <c:pt idx="1243">
                  <c:v>48487</c:v>
                </c:pt>
                <c:pt idx="1244">
                  <c:v>48494</c:v>
                </c:pt>
                <c:pt idx="1245">
                  <c:v>48501</c:v>
                </c:pt>
                <c:pt idx="1246">
                  <c:v>48508</c:v>
                </c:pt>
                <c:pt idx="1247">
                  <c:v>48515</c:v>
                </c:pt>
                <c:pt idx="1248">
                  <c:v>48522</c:v>
                </c:pt>
                <c:pt idx="1249">
                  <c:v>48530</c:v>
                </c:pt>
                <c:pt idx="1250">
                  <c:v>48536</c:v>
                </c:pt>
                <c:pt idx="1251">
                  <c:v>48544</c:v>
                </c:pt>
                <c:pt idx="1252">
                  <c:v>48550</c:v>
                </c:pt>
                <c:pt idx="1253">
                  <c:v>48557</c:v>
                </c:pt>
                <c:pt idx="1254">
                  <c:v>48564</c:v>
                </c:pt>
                <c:pt idx="1255">
                  <c:v>48571</c:v>
                </c:pt>
                <c:pt idx="1256">
                  <c:v>48583</c:v>
                </c:pt>
                <c:pt idx="1257">
                  <c:v>48586</c:v>
                </c:pt>
                <c:pt idx="1258">
                  <c:v>48593</c:v>
                </c:pt>
                <c:pt idx="1259">
                  <c:v>48600</c:v>
                </c:pt>
                <c:pt idx="1260">
                  <c:v>48607</c:v>
                </c:pt>
                <c:pt idx="1261">
                  <c:v>48614</c:v>
                </c:pt>
                <c:pt idx="1262">
                  <c:v>48621</c:v>
                </c:pt>
                <c:pt idx="1263">
                  <c:v>48628</c:v>
                </c:pt>
                <c:pt idx="1264">
                  <c:v>48635</c:v>
                </c:pt>
                <c:pt idx="1265">
                  <c:v>48642</c:v>
                </c:pt>
                <c:pt idx="1266">
                  <c:v>48649</c:v>
                </c:pt>
                <c:pt idx="1267">
                  <c:v>48656</c:v>
                </c:pt>
                <c:pt idx="1268">
                  <c:v>48663</c:v>
                </c:pt>
                <c:pt idx="1269">
                  <c:v>48670</c:v>
                </c:pt>
                <c:pt idx="1270">
                  <c:v>48677</c:v>
                </c:pt>
                <c:pt idx="1271">
                  <c:v>48688</c:v>
                </c:pt>
                <c:pt idx="1272">
                  <c:v>48691</c:v>
                </c:pt>
                <c:pt idx="1273">
                  <c:v>48698</c:v>
                </c:pt>
                <c:pt idx="1274">
                  <c:v>48705</c:v>
                </c:pt>
                <c:pt idx="1275">
                  <c:v>48712</c:v>
                </c:pt>
                <c:pt idx="1276">
                  <c:v>48719</c:v>
                </c:pt>
                <c:pt idx="1277">
                  <c:v>48726</c:v>
                </c:pt>
                <c:pt idx="1278">
                  <c:v>48733</c:v>
                </c:pt>
                <c:pt idx="1279">
                  <c:v>48740</c:v>
                </c:pt>
                <c:pt idx="1280">
                  <c:v>48747</c:v>
                </c:pt>
                <c:pt idx="1281">
                  <c:v>48754</c:v>
                </c:pt>
                <c:pt idx="1282">
                  <c:v>48761</c:v>
                </c:pt>
                <c:pt idx="1283">
                  <c:v>48768</c:v>
                </c:pt>
                <c:pt idx="1284">
                  <c:v>48775</c:v>
                </c:pt>
                <c:pt idx="1285">
                  <c:v>48782</c:v>
                </c:pt>
                <c:pt idx="1286">
                  <c:v>48789</c:v>
                </c:pt>
                <c:pt idx="1287">
                  <c:v>48796</c:v>
                </c:pt>
                <c:pt idx="1288">
                  <c:v>48803</c:v>
                </c:pt>
                <c:pt idx="1289">
                  <c:v>48810</c:v>
                </c:pt>
                <c:pt idx="1290">
                  <c:v>48817</c:v>
                </c:pt>
                <c:pt idx="1291">
                  <c:v>48824</c:v>
                </c:pt>
                <c:pt idx="1292">
                  <c:v>48831</c:v>
                </c:pt>
                <c:pt idx="1293">
                  <c:v>48838</c:v>
                </c:pt>
                <c:pt idx="1294">
                  <c:v>48845</c:v>
                </c:pt>
                <c:pt idx="1295">
                  <c:v>48852</c:v>
                </c:pt>
                <c:pt idx="1296">
                  <c:v>48859</c:v>
                </c:pt>
                <c:pt idx="1297">
                  <c:v>48866</c:v>
                </c:pt>
                <c:pt idx="1298">
                  <c:v>48873</c:v>
                </c:pt>
                <c:pt idx="1299">
                  <c:v>48880</c:v>
                </c:pt>
                <c:pt idx="1300">
                  <c:v>48887</c:v>
                </c:pt>
                <c:pt idx="1301">
                  <c:v>48897</c:v>
                </c:pt>
                <c:pt idx="1302">
                  <c:v>48901</c:v>
                </c:pt>
                <c:pt idx="1303">
                  <c:v>48908</c:v>
                </c:pt>
                <c:pt idx="1304">
                  <c:v>48915</c:v>
                </c:pt>
                <c:pt idx="1305">
                  <c:v>48922</c:v>
                </c:pt>
                <c:pt idx="1306">
                  <c:v>48929</c:v>
                </c:pt>
                <c:pt idx="1307">
                  <c:v>48936</c:v>
                </c:pt>
                <c:pt idx="1308">
                  <c:v>48943</c:v>
                </c:pt>
                <c:pt idx="1309">
                  <c:v>48950</c:v>
                </c:pt>
                <c:pt idx="1310">
                  <c:v>48957</c:v>
                </c:pt>
                <c:pt idx="1311">
                  <c:v>48964</c:v>
                </c:pt>
                <c:pt idx="1312">
                  <c:v>48971</c:v>
                </c:pt>
                <c:pt idx="1313">
                  <c:v>48978</c:v>
                </c:pt>
                <c:pt idx="1314">
                  <c:v>48985</c:v>
                </c:pt>
                <c:pt idx="1315">
                  <c:v>48992</c:v>
                </c:pt>
                <c:pt idx="1316">
                  <c:v>48999</c:v>
                </c:pt>
                <c:pt idx="1317">
                  <c:v>49006</c:v>
                </c:pt>
                <c:pt idx="1318">
                  <c:v>49013</c:v>
                </c:pt>
                <c:pt idx="1319">
                  <c:v>49020</c:v>
                </c:pt>
                <c:pt idx="1320">
                  <c:v>49027</c:v>
                </c:pt>
                <c:pt idx="1321">
                  <c:v>49034</c:v>
                </c:pt>
                <c:pt idx="1322">
                  <c:v>49045</c:v>
                </c:pt>
                <c:pt idx="1323">
                  <c:v>49048</c:v>
                </c:pt>
                <c:pt idx="1324">
                  <c:v>49055</c:v>
                </c:pt>
                <c:pt idx="1325">
                  <c:v>49062</c:v>
                </c:pt>
                <c:pt idx="1326">
                  <c:v>49069</c:v>
                </c:pt>
                <c:pt idx="1327">
                  <c:v>49076</c:v>
                </c:pt>
                <c:pt idx="1328">
                  <c:v>49083</c:v>
                </c:pt>
                <c:pt idx="1329">
                  <c:v>49090</c:v>
                </c:pt>
                <c:pt idx="1330">
                  <c:v>49097</c:v>
                </c:pt>
                <c:pt idx="1331">
                  <c:v>49104</c:v>
                </c:pt>
                <c:pt idx="1332">
                  <c:v>49111</c:v>
                </c:pt>
                <c:pt idx="1333">
                  <c:v>49118</c:v>
                </c:pt>
                <c:pt idx="1334">
                  <c:v>49125</c:v>
                </c:pt>
                <c:pt idx="1335">
                  <c:v>49132</c:v>
                </c:pt>
                <c:pt idx="1336">
                  <c:v>49139</c:v>
                </c:pt>
                <c:pt idx="1337">
                  <c:v>49146</c:v>
                </c:pt>
                <c:pt idx="1338">
                  <c:v>49153</c:v>
                </c:pt>
                <c:pt idx="1339">
                  <c:v>49160</c:v>
                </c:pt>
                <c:pt idx="1340">
                  <c:v>49167</c:v>
                </c:pt>
                <c:pt idx="1341">
                  <c:v>49174</c:v>
                </c:pt>
                <c:pt idx="1342">
                  <c:v>49181</c:v>
                </c:pt>
                <c:pt idx="1343">
                  <c:v>49188</c:v>
                </c:pt>
                <c:pt idx="1344">
                  <c:v>49195</c:v>
                </c:pt>
                <c:pt idx="1345">
                  <c:v>49202</c:v>
                </c:pt>
                <c:pt idx="1346">
                  <c:v>49209</c:v>
                </c:pt>
                <c:pt idx="1347">
                  <c:v>49216</c:v>
                </c:pt>
                <c:pt idx="1348">
                  <c:v>49223</c:v>
                </c:pt>
                <c:pt idx="1349">
                  <c:v>49230</c:v>
                </c:pt>
                <c:pt idx="1350">
                  <c:v>49237</c:v>
                </c:pt>
                <c:pt idx="1351">
                  <c:v>49244</c:v>
                </c:pt>
                <c:pt idx="1352">
                  <c:v>49251</c:v>
                </c:pt>
                <c:pt idx="1353">
                  <c:v>49261</c:v>
                </c:pt>
                <c:pt idx="1354">
                  <c:v>49265</c:v>
                </c:pt>
                <c:pt idx="1355">
                  <c:v>49272</c:v>
                </c:pt>
                <c:pt idx="1356">
                  <c:v>49279</c:v>
                </c:pt>
                <c:pt idx="1357">
                  <c:v>49286</c:v>
                </c:pt>
                <c:pt idx="1358">
                  <c:v>49293</c:v>
                </c:pt>
                <c:pt idx="1359">
                  <c:v>49300</c:v>
                </c:pt>
                <c:pt idx="1360">
                  <c:v>49307</c:v>
                </c:pt>
                <c:pt idx="1361">
                  <c:v>49314</c:v>
                </c:pt>
                <c:pt idx="1362">
                  <c:v>49321</c:v>
                </c:pt>
                <c:pt idx="1363">
                  <c:v>49328</c:v>
                </c:pt>
                <c:pt idx="1364">
                  <c:v>49335</c:v>
                </c:pt>
                <c:pt idx="1365">
                  <c:v>49342</c:v>
                </c:pt>
                <c:pt idx="1366">
                  <c:v>49349</c:v>
                </c:pt>
                <c:pt idx="1367">
                  <c:v>49356</c:v>
                </c:pt>
                <c:pt idx="1368">
                  <c:v>49363</c:v>
                </c:pt>
                <c:pt idx="1369">
                  <c:v>49370</c:v>
                </c:pt>
                <c:pt idx="1370">
                  <c:v>49377</c:v>
                </c:pt>
                <c:pt idx="1371">
                  <c:v>49384</c:v>
                </c:pt>
                <c:pt idx="1372">
                  <c:v>49395</c:v>
                </c:pt>
                <c:pt idx="1373">
                  <c:v>49398</c:v>
                </c:pt>
                <c:pt idx="1374">
                  <c:v>49405</c:v>
                </c:pt>
                <c:pt idx="1375">
                  <c:v>49412</c:v>
                </c:pt>
                <c:pt idx="1376">
                  <c:v>49419</c:v>
                </c:pt>
                <c:pt idx="1377">
                  <c:v>49426</c:v>
                </c:pt>
                <c:pt idx="1378">
                  <c:v>49433</c:v>
                </c:pt>
                <c:pt idx="1379">
                  <c:v>49440</c:v>
                </c:pt>
                <c:pt idx="1380">
                  <c:v>49447</c:v>
                </c:pt>
                <c:pt idx="1381">
                  <c:v>49454</c:v>
                </c:pt>
                <c:pt idx="1382">
                  <c:v>49461</c:v>
                </c:pt>
                <c:pt idx="1383">
                  <c:v>49468</c:v>
                </c:pt>
                <c:pt idx="1384">
                  <c:v>49475</c:v>
                </c:pt>
                <c:pt idx="1385">
                  <c:v>49482</c:v>
                </c:pt>
                <c:pt idx="1386">
                  <c:v>49489</c:v>
                </c:pt>
                <c:pt idx="1387">
                  <c:v>49496</c:v>
                </c:pt>
                <c:pt idx="1388">
                  <c:v>49503</c:v>
                </c:pt>
                <c:pt idx="1389">
                  <c:v>49510</c:v>
                </c:pt>
                <c:pt idx="1390">
                  <c:v>49517</c:v>
                </c:pt>
                <c:pt idx="1391">
                  <c:v>49524</c:v>
                </c:pt>
                <c:pt idx="1392">
                  <c:v>49531</c:v>
                </c:pt>
                <c:pt idx="1393">
                  <c:v>49538</c:v>
                </c:pt>
                <c:pt idx="1394">
                  <c:v>49545</c:v>
                </c:pt>
                <c:pt idx="1395">
                  <c:v>49552</c:v>
                </c:pt>
                <c:pt idx="1396">
                  <c:v>49559</c:v>
                </c:pt>
                <c:pt idx="1397">
                  <c:v>49566</c:v>
                </c:pt>
                <c:pt idx="1398">
                  <c:v>49573</c:v>
                </c:pt>
                <c:pt idx="1399">
                  <c:v>49580</c:v>
                </c:pt>
                <c:pt idx="1400">
                  <c:v>49587</c:v>
                </c:pt>
                <c:pt idx="1401">
                  <c:v>49594</c:v>
                </c:pt>
                <c:pt idx="1402">
                  <c:v>49601</c:v>
                </c:pt>
                <c:pt idx="1403">
                  <c:v>49608</c:v>
                </c:pt>
                <c:pt idx="1404">
                  <c:v>49615</c:v>
                </c:pt>
                <c:pt idx="1405">
                  <c:v>49622</c:v>
                </c:pt>
                <c:pt idx="1406">
                  <c:v>49629</c:v>
                </c:pt>
                <c:pt idx="1407">
                  <c:v>49636</c:v>
                </c:pt>
                <c:pt idx="1408">
                  <c:v>49643</c:v>
                </c:pt>
                <c:pt idx="1409">
                  <c:v>49650</c:v>
                </c:pt>
                <c:pt idx="1410">
                  <c:v>49657</c:v>
                </c:pt>
                <c:pt idx="1411">
                  <c:v>49664</c:v>
                </c:pt>
                <c:pt idx="1412">
                  <c:v>49674</c:v>
                </c:pt>
                <c:pt idx="1413">
                  <c:v>49681</c:v>
                </c:pt>
                <c:pt idx="1414">
                  <c:v>49688</c:v>
                </c:pt>
                <c:pt idx="1415">
                  <c:v>49696</c:v>
                </c:pt>
                <c:pt idx="1416">
                  <c:v>49702</c:v>
                </c:pt>
                <c:pt idx="1417">
                  <c:v>49709</c:v>
                </c:pt>
                <c:pt idx="1418">
                  <c:v>49716</c:v>
                </c:pt>
                <c:pt idx="1419">
                  <c:v>49724</c:v>
                </c:pt>
                <c:pt idx="1420">
                  <c:v>49730</c:v>
                </c:pt>
                <c:pt idx="1421">
                  <c:v>49737</c:v>
                </c:pt>
                <c:pt idx="1422">
                  <c:v>49744</c:v>
                </c:pt>
                <c:pt idx="1423">
                  <c:v>49751</c:v>
                </c:pt>
                <c:pt idx="1424">
                  <c:v>49758</c:v>
                </c:pt>
                <c:pt idx="1425">
                  <c:v>49765</c:v>
                </c:pt>
                <c:pt idx="1426">
                  <c:v>49772</c:v>
                </c:pt>
                <c:pt idx="1427">
                  <c:v>49781</c:v>
                </c:pt>
                <c:pt idx="1428">
                  <c:v>49786</c:v>
                </c:pt>
                <c:pt idx="1429">
                  <c:v>49793</c:v>
                </c:pt>
                <c:pt idx="1430">
                  <c:v>49801</c:v>
                </c:pt>
                <c:pt idx="1431">
                  <c:v>49807</c:v>
                </c:pt>
                <c:pt idx="1432">
                  <c:v>49814</c:v>
                </c:pt>
                <c:pt idx="1433">
                  <c:v>49822</c:v>
                </c:pt>
                <c:pt idx="1434">
                  <c:v>49828</c:v>
                </c:pt>
                <c:pt idx="1435">
                  <c:v>49835</c:v>
                </c:pt>
                <c:pt idx="1436">
                  <c:v>49842</c:v>
                </c:pt>
                <c:pt idx="1437">
                  <c:v>49849</c:v>
                </c:pt>
                <c:pt idx="1438">
                  <c:v>49856</c:v>
                </c:pt>
                <c:pt idx="1439">
                  <c:v>49863</c:v>
                </c:pt>
                <c:pt idx="1440">
                  <c:v>49870</c:v>
                </c:pt>
                <c:pt idx="1441">
                  <c:v>49877</c:v>
                </c:pt>
                <c:pt idx="1442">
                  <c:v>49884</c:v>
                </c:pt>
                <c:pt idx="1443">
                  <c:v>49891</c:v>
                </c:pt>
                <c:pt idx="1444">
                  <c:v>49898</c:v>
                </c:pt>
                <c:pt idx="1445">
                  <c:v>49905</c:v>
                </c:pt>
                <c:pt idx="1446">
                  <c:v>49913</c:v>
                </c:pt>
                <c:pt idx="1447">
                  <c:v>49920</c:v>
                </c:pt>
                <c:pt idx="1448">
                  <c:v>49926</c:v>
                </c:pt>
                <c:pt idx="1449">
                  <c:v>49933</c:v>
                </c:pt>
                <c:pt idx="1450">
                  <c:v>49940</c:v>
                </c:pt>
                <c:pt idx="1451">
                  <c:v>49947</c:v>
                </c:pt>
                <c:pt idx="1452">
                  <c:v>49954</c:v>
                </c:pt>
                <c:pt idx="1453">
                  <c:v>49962</c:v>
                </c:pt>
                <c:pt idx="1454">
                  <c:v>49968</c:v>
                </c:pt>
                <c:pt idx="1455">
                  <c:v>49975</c:v>
                </c:pt>
                <c:pt idx="1456">
                  <c:v>49982</c:v>
                </c:pt>
                <c:pt idx="1457">
                  <c:v>49989</c:v>
                </c:pt>
                <c:pt idx="1458">
                  <c:v>49996</c:v>
                </c:pt>
                <c:pt idx="1459">
                  <c:v>50003</c:v>
                </c:pt>
                <c:pt idx="1460">
                  <c:v>50010</c:v>
                </c:pt>
                <c:pt idx="1461">
                  <c:v>50017</c:v>
                </c:pt>
                <c:pt idx="1462">
                  <c:v>50024</c:v>
                </c:pt>
                <c:pt idx="1463">
                  <c:v>50031</c:v>
                </c:pt>
                <c:pt idx="1464">
                  <c:v>50040</c:v>
                </c:pt>
                <c:pt idx="1465">
                  <c:v>50047</c:v>
                </c:pt>
                <c:pt idx="1466">
                  <c:v>50054</c:v>
                </c:pt>
                <c:pt idx="1467">
                  <c:v>50061</c:v>
                </c:pt>
                <c:pt idx="1468">
                  <c:v>50068</c:v>
                </c:pt>
                <c:pt idx="1469">
                  <c:v>50075</c:v>
                </c:pt>
                <c:pt idx="1470">
                  <c:v>50082</c:v>
                </c:pt>
                <c:pt idx="1471">
                  <c:v>50089</c:v>
                </c:pt>
                <c:pt idx="1472">
                  <c:v>50096</c:v>
                </c:pt>
                <c:pt idx="1473">
                  <c:v>50103</c:v>
                </c:pt>
                <c:pt idx="1474">
                  <c:v>50110</c:v>
                </c:pt>
                <c:pt idx="1475">
                  <c:v>50117</c:v>
                </c:pt>
                <c:pt idx="1476">
                  <c:v>50124</c:v>
                </c:pt>
                <c:pt idx="1477">
                  <c:v>50131</c:v>
                </c:pt>
                <c:pt idx="1478">
                  <c:v>50139</c:v>
                </c:pt>
                <c:pt idx="1479">
                  <c:v>50146</c:v>
                </c:pt>
                <c:pt idx="1480">
                  <c:v>50153</c:v>
                </c:pt>
                <c:pt idx="1481">
                  <c:v>50160</c:v>
                </c:pt>
                <c:pt idx="1482">
                  <c:v>50167</c:v>
                </c:pt>
                <c:pt idx="1483">
                  <c:v>50174</c:v>
                </c:pt>
                <c:pt idx="1484">
                  <c:v>50181</c:v>
                </c:pt>
                <c:pt idx="1485">
                  <c:v>50188</c:v>
                </c:pt>
                <c:pt idx="1486">
                  <c:v>50195</c:v>
                </c:pt>
                <c:pt idx="1487">
                  <c:v>50202</c:v>
                </c:pt>
                <c:pt idx="1488">
                  <c:v>50209</c:v>
                </c:pt>
                <c:pt idx="1489">
                  <c:v>50216</c:v>
                </c:pt>
                <c:pt idx="1490">
                  <c:v>50223</c:v>
                </c:pt>
                <c:pt idx="1491">
                  <c:v>50230</c:v>
                </c:pt>
                <c:pt idx="1492">
                  <c:v>50237</c:v>
                </c:pt>
                <c:pt idx="1493">
                  <c:v>50244</c:v>
                </c:pt>
                <c:pt idx="1494">
                  <c:v>50251</c:v>
                </c:pt>
                <c:pt idx="1495">
                  <c:v>50258</c:v>
                </c:pt>
                <c:pt idx="1496">
                  <c:v>50265</c:v>
                </c:pt>
                <c:pt idx="1497">
                  <c:v>50272</c:v>
                </c:pt>
                <c:pt idx="1498">
                  <c:v>50279</c:v>
                </c:pt>
                <c:pt idx="1499">
                  <c:v>50286</c:v>
                </c:pt>
                <c:pt idx="1500">
                  <c:v>50293</c:v>
                </c:pt>
                <c:pt idx="1501">
                  <c:v>50300</c:v>
                </c:pt>
                <c:pt idx="1502">
                  <c:v>50307</c:v>
                </c:pt>
                <c:pt idx="1503">
                  <c:v>50314</c:v>
                </c:pt>
                <c:pt idx="1504">
                  <c:v>50321</c:v>
                </c:pt>
                <c:pt idx="1505">
                  <c:v>50328</c:v>
                </c:pt>
                <c:pt idx="1506">
                  <c:v>50335</c:v>
                </c:pt>
                <c:pt idx="1507">
                  <c:v>50342</c:v>
                </c:pt>
                <c:pt idx="1508">
                  <c:v>50349</c:v>
                </c:pt>
                <c:pt idx="1509">
                  <c:v>50356</c:v>
                </c:pt>
                <c:pt idx="1510">
                  <c:v>50363</c:v>
                </c:pt>
                <c:pt idx="1511">
                  <c:v>50371</c:v>
                </c:pt>
                <c:pt idx="1512">
                  <c:v>50377</c:v>
                </c:pt>
                <c:pt idx="1513">
                  <c:v>50384</c:v>
                </c:pt>
                <c:pt idx="1514">
                  <c:v>50391</c:v>
                </c:pt>
                <c:pt idx="1515">
                  <c:v>50398</c:v>
                </c:pt>
                <c:pt idx="1516">
                  <c:v>50405</c:v>
                </c:pt>
                <c:pt idx="1517">
                  <c:v>50412</c:v>
                </c:pt>
                <c:pt idx="1518">
                  <c:v>50419</c:v>
                </c:pt>
                <c:pt idx="1519">
                  <c:v>50426</c:v>
                </c:pt>
                <c:pt idx="1520">
                  <c:v>50433</c:v>
                </c:pt>
                <c:pt idx="1521">
                  <c:v>50440</c:v>
                </c:pt>
                <c:pt idx="1522">
                  <c:v>50447</c:v>
                </c:pt>
                <c:pt idx="1523">
                  <c:v>50454</c:v>
                </c:pt>
                <c:pt idx="1524">
                  <c:v>50461</c:v>
                </c:pt>
                <c:pt idx="1525">
                  <c:v>50468</c:v>
                </c:pt>
                <c:pt idx="1526">
                  <c:v>50475</c:v>
                </c:pt>
                <c:pt idx="1527">
                  <c:v>50482</c:v>
                </c:pt>
                <c:pt idx="1528">
                  <c:v>50489</c:v>
                </c:pt>
                <c:pt idx="1529">
                  <c:v>50496</c:v>
                </c:pt>
                <c:pt idx="1530">
                  <c:v>50503</c:v>
                </c:pt>
                <c:pt idx="1531">
                  <c:v>50510</c:v>
                </c:pt>
                <c:pt idx="1532">
                  <c:v>50517</c:v>
                </c:pt>
                <c:pt idx="1533">
                  <c:v>50524</c:v>
                </c:pt>
                <c:pt idx="1534">
                  <c:v>50531</c:v>
                </c:pt>
                <c:pt idx="1535">
                  <c:v>50538</c:v>
                </c:pt>
                <c:pt idx="1536">
                  <c:v>50545</c:v>
                </c:pt>
                <c:pt idx="1537">
                  <c:v>50552</c:v>
                </c:pt>
                <c:pt idx="1538">
                  <c:v>50559</c:v>
                </c:pt>
                <c:pt idx="1539">
                  <c:v>50566</c:v>
                </c:pt>
                <c:pt idx="1540">
                  <c:v>50573</c:v>
                </c:pt>
                <c:pt idx="1541">
                  <c:v>50580</c:v>
                </c:pt>
                <c:pt idx="1542">
                  <c:v>50587</c:v>
                </c:pt>
                <c:pt idx="1543">
                  <c:v>50594</c:v>
                </c:pt>
                <c:pt idx="1544">
                  <c:v>50601</c:v>
                </c:pt>
                <c:pt idx="1545">
                  <c:v>50608</c:v>
                </c:pt>
                <c:pt idx="1546">
                  <c:v>50615</c:v>
                </c:pt>
                <c:pt idx="1547">
                  <c:v>50622</c:v>
                </c:pt>
                <c:pt idx="1548">
                  <c:v>50629</c:v>
                </c:pt>
                <c:pt idx="1549">
                  <c:v>50636</c:v>
                </c:pt>
                <c:pt idx="1550">
                  <c:v>50643</c:v>
                </c:pt>
                <c:pt idx="1551">
                  <c:v>50650</c:v>
                </c:pt>
                <c:pt idx="1552">
                  <c:v>50657</c:v>
                </c:pt>
                <c:pt idx="1553">
                  <c:v>50664</c:v>
                </c:pt>
                <c:pt idx="1554">
                  <c:v>50671</c:v>
                </c:pt>
                <c:pt idx="1555">
                  <c:v>50678</c:v>
                </c:pt>
                <c:pt idx="1556">
                  <c:v>50685</c:v>
                </c:pt>
                <c:pt idx="1557">
                  <c:v>50692</c:v>
                </c:pt>
                <c:pt idx="1558">
                  <c:v>50699</c:v>
                </c:pt>
                <c:pt idx="1559">
                  <c:v>50706</c:v>
                </c:pt>
                <c:pt idx="1560">
                  <c:v>50713</c:v>
                </c:pt>
                <c:pt idx="1561">
                  <c:v>50721</c:v>
                </c:pt>
                <c:pt idx="1562">
                  <c:v>50727</c:v>
                </c:pt>
                <c:pt idx="1563">
                  <c:v>50735</c:v>
                </c:pt>
                <c:pt idx="1564">
                  <c:v>50741</c:v>
                </c:pt>
                <c:pt idx="1565">
                  <c:v>50748</c:v>
                </c:pt>
                <c:pt idx="1566">
                  <c:v>50755</c:v>
                </c:pt>
                <c:pt idx="1567">
                  <c:v>50762</c:v>
                </c:pt>
                <c:pt idx="1568">
                  <c:v>50774</c:v>
                </c:pt>
                <c:pt idx="1569">
                  <c:v>50777</c:v>
                </c:pt>
                <c:pt idx="1570">
                  <c:v>50784</c:v>
                </c:pt>
                <c:pt idx="1571">
                  <c:v>50791</c:v>
                </c:pt>
                <c:pt idx="1572">
                  <c:v>50798</c:v>
                </c:pt>
                <c:pt idx="1573">
                  <c:v>50805</c:v>
                </c:pt>
                <c:pt idx="1574">
                  <c:v>50812</c:v>
                </c:pt>
                <c:pt idx="1575">
                  <c:v>50819</c:v>
                </c:pt>
                <c:pt idx="1576">
                  <c:v>50826</c:v>
                </c:pt>
                <c:pt idx="1577">
                  <c:v>50833</c:v>
                </c:pt>
                <c:pt idx="1578">
                  <c:v>50840</c:v>
                </c:pt>
                <c:pt idx="1579">
                  <c:v>50847</c:v>
                </c:pt>
                <c:pt idx="1580">
                  <c:v>50854</c:v>
                </c:pt>
                <c:pt idx="1581">
                  <c:v>50861</c:v>
                </c:pt>
                <c:pt idx="1582">
                  <c:v>50872</c:v>
                </c:pt>
                <c:pt idx="1583">
                  <c:v>50875</c:v>
                </c:pt>
                <c:pt idx="1584">
                  <c:v>50882</c:v>
                </c:pt>
                <c:pt idx="1585">
                  <c:v>50889</c:v>
                </c:pt>
                <c:pt idx="1586">
                  <c:v>50896</c:v>
                </c:pt>
                <c:pt idx="1587">
                  <c:v>50903</c:v>
                </c:pt>
                <c:pt idx="1588">
                  <c:v>50910</c:v>
                </c:pt>
                <c:pt idx="1589">
                  <c:v>50917</c:v>
                </c:pt>
                <c:pt idx="1590">
                  <c:v>50924</c:v>
                </c:pt>
                <c:pt idx="1591">
                  <c:v>50931</c:v>
                </c:pt>
                <c:pt idx="1592">
                  <c:v>50938</c:v>
                </c:pt>
                <c:pt idx="1593">
                  <c:v>50945</c:v>
                </c:pt>
                <c:pt idx="1594">
                  <c:v>50952</c:v>
                </c:pt>
                <c:pt idx="1595">
                  <c:v>50959</c:v>
                </c:pt>
                <c:pt idx="1596">
                  <c:v>50966</c:v>
                </c:pt>
                <c:pt idx="1597">
                  <c:v>50973</c:v>
                </c:pt>
                <c:pt idx="1598">
                  <c:v>50980</c:v>
                </c:pt>
                <c:pt idx="1599">
                  <c:v>50987</c:v>
                </c:pt>
                <c:pt idx="1600">
                  <c:v>50994</c:v>
                </c:pt>
                <c:pt idx="1601">
                  <c:v>51001</c:v>
                </c:pt>
                <c:pt idx="1602">
                  <c:v>51008</c:v>
                </c:pt>
                <c:pt idx="1603">
                  <c:v>51015</c:v>
                </c:pt>
                <c:pt idx="1604">
                  <c:v>51022</c:v>
                </c:pt>
                <c:pt idx="1605">
                  <c:v>51029</c:v>
                </c:pt>
                <c:pt idx="1606">
                  <c:v>51036</c:v>
                </c:pt>
                <c:pt idx="1607">
                  <c:v>51043</c:v>
                </c:pt>
                <c:pt idx="1608">
                  <c:v>51050</c:v>
                </c:pt>
                <c:pt idx="1609">
                  <c:v>51057</c:v>
                </c:pt>
                <c:pt idx="1610">
                  <c:v>51064</c:v>
                </c:pt>
                <c:pt idx="1611">
                  <c:v>51071</c:v>
                </c:pt>
                <c:pt idx="1612">
                  <c:v>51078</c:v>
                </c:pt>
                <c:pt idx="1613">
                  <c:v>51088</c:v>
                </c:pt>
                <c:pt idx="1614">
                  <c:v>51092</c:v>
                </c:pt>
                <c:pt idx="1615">
                  <c:v>51099</c:v>
                </c:pt>
                <c:pt idx="1616">
                  <c:v>51106</c:v>
                </c:pt>
                <c:pt idx="1617">
                  <c:v>51113</c:v>
                </c:pt>
                <c:pt idx="1618">
                  <c:v>51120</c:v>
                </c:pt>
                <c:pt idx="1619">
                  <c:v>51127</c:v>
                </c:pt>
                <c:pt idx="1620">
                  <c:v>51134</c:v>
                </c:pt>
                <c:pt idx="1621">
                  <c:v>51141</c:v>
                </c:pt>
                <c:pt idx="1622">
                  <c:v>51148</c:v>
                </c:pt>
                <c:pt idx="1623">
                  <c:v>51155</c:v>
                </c:pt>
                <c:pt idx="1624">
                  <c:v>51162</c:v>
                </c:pt>
                <c:pt idx="1625">
                  <c:v>51169</c:v>
                </c:pt>
                <c:pt idx="1626">
                  <c:v>51176</c:v>
                </c:pt>
                <c:pt idx="1627">
                  <c:v>51183</c:v>
                </c:pt>
                <c:pt idx="1628">
                  <c:v>51190</c:v>
                </c:pt>
                <c:pt idx="1629">
                  <c:v>51197</c:v>
                </c:pt>
                <c:pt idx="1630">
                  <c:v>51204</c:v>
                </c:pt>
                <c:pt idx="1631">
                  <c:v>51211</c:v>
                </c:pt>
                <c:pt idx="1632">
                  <c:v>51218</c:v>
                </c:pt>
                <c:pt idx="1633">
                  <c:v>51229</c:v>
                </c:pt>
                <c:pt idx="1634">
                  <c:v>51232</c:v>
                </c:pt>
                <c:pt idx="1635">
                  <c:v>51239</c:v>
                </c:pt>
                <c:pt idx="1636">
                  <c:v>51246</c:v>
                </c:pt>
                <c:pt idx="1637">
                  <c:v>51253</c:v>
                </c:pt>
                <c:pt idx="1638">
                  <c:v>51260</c:v>
                </c:pt>
                <c:pt idx="1639">
                  <c:v>51267</c:v>
                </c:pt>
                <c:pt idx="1640">
                  <c:v>51274</c:v>
                </c:pt>
                <c:pt idx="1641">
                  <c:v>51281</c:v>
                </c:pt>
                <c:pt idx="1642">
                  <c:v>51288</c:v>
                </c:pt>
                <c:pt idx="1643">
                  <c:v>51295</c:v>
                </c:pt>
                <c:pt idx="1644">
                  <c:v>51302</c:v>
                </c:pt>
                <c:pt idx="1645">
                  <c:v>51309</c:v>
                </c:pt>
                <c:pt idx="1646">
                  <c:v>51316</c:v>
                </c:pt>
                <c:pt idx="1647">
                  <c:v>51323</c:v>
                </c:pt>
                <c:pt idx="1648">
                  <c:v>51330</c:v>
                </c:pt>
                <c:pt idx="1649">
                  <c:v>51337</c:v>
                </c:pt>
                <c:pt idx="1650">
                  <c:v>51344</c:v>
                </c:pt>
                <c:pt idx="1651">
                  <c:v>51351</c:v>
                </c:pt>
                <c:pt idx="1652">
                  <c:v>51358</c:v>
                </c:pt>
                <c:pt idx="1653">
                  <c:v>51365</c:v>
                </c:pt>
                <c:pt idx="1654">
                  <c:v>51372</c:v>
                </c:pt>
                <c:pt idx="1655">
                  <c:v>51379</c:v>
                </c:pt>
                <c:pt idx="1656">
                  <c:v>51386</c:v>
                </c:pt>
                <c:pt idx="1657">
                  <c:v>51393</c:v>
                </c:pt>
                <c:pt idx="1658">
                  <c:v>51400</c:v>
                </c:pt>
                <c:pt idx="1659">
                  <c:v>51407</c:v>
                </c:pt>
                <c:pt idx="1660">
                  <c:v>51414</c:v>
                </c:pt>
                <c:pt idx="1661">
                  <c:v>51421</c:v>
                </c:pt>
                <c:pt idx="1662">
                  <c:v>51428</c:v>
                </c:pt>
                <c:pt idx="1663">
                  <c:v>51435</c:v>
                </c:pt>
                <c:pt idx="1664">
                  <c:v>51442</c:v>
                </c:pt>
                <c:pt idx="1665">
                  <c:v>51449</c:v>
                </c:pt>
                <c:pt idx="1666">
                  <c:v>51456</c:v>
                </c:pt>
                <c:pt idx="1667">
                  <c:v>51463</c:v>
                </c:pt>
                <c:pt idx="1668">
                  <c:v>51470</c:v>
                </c:pt>
                <c:pt idx="1669">
                  <c:v>51477</c:v>
                </c:pt>
                <c:pt idx="1670">
                  <c:v>51484</c:v>
                </c:pt>
                <c:pt idx="1671">
                  <c:v>51491</c:v>
                </c:pt>
                <c:pt idx="1672">
                  <c:v>51501</c:v>
                </c:pt>
                <c:pt idx="1673">
                  <c:v>51508</c:v>
                </c:pt>
                <c:pt idx="1674">
                  <c:v>51515</c:v>
                </c:pt>
                <c:pt idx="1675">
                  <c:v>51523</c:v>
                </c:pt>
                <c:pt idx="1676">
                  <c:v>51529</c:v>
                </c:pt>
                <c:pt idx="1677">
                  <c:v>51536</c:v>
                </c:pt>
                <c:pt idx="1678">
                  <c:v>51543</c:v>
                </c:pt>
                <c:pt idx="1679">
                  <c:v>51551</c:v>
                </c:pt>
                <c:pt idx="1680">
                  <c:v>51557</c:v>
                </c:pt>
                <c:pt idx="1681">
                  <c:v>51564</c:v>
                </c:pt>
                <c:pt idx="1682">
                  <c:v>51571</c:v>
                </c:pt>
                <c:pt idx="1683">
                  <c:v>51578</c:v>
                </c:pt>
                <c:pt idx="1684">
                  <c:v>51585</c:v>
                </c:pt>
                <c:pt idx="1685">
                  <c:v>51592</c:v>
                </c:pt>
                <c:pt idx="1686">
                  <c:v>51599</c:v>
                </c:pt>
                <c:pt idx="1687">
                  <c:v>51606</c:v>
                </c:pt>
                <c:pt idx="1688">
                  <c:v>51615</c:v>
                </c:pt>
                <c:pt idx="1689">
                  <c:v>51620</c:v>
                </c:pt>
                <c:pt idx="1690">
                  <c:v>51628</c:v>
                </c:pt>
                <c:pt idx="1691">
                  <c:v>51634</c:v>
                </c:pt>
                <c:pt idx="1692">
                  <c:v>51641</c:v>
                </c:pt>
                <c:pt idx="1693">
                  <c:v>51649</c:v>
                </c:pt>
                <c:pt idx="1694">
                  <c:v>51655</c:v>
                </c:pt>
                <c:pt idx="1695">
                  <c:v>51662</c:v>
                </c:pt>
                <c:pt idx="1696">
                  <c:v>51669</c:v>
                </c:pt>
                <c:pt idx="1697">
                  <c:v>51676</c:v>
                </c:pt>
                <c:pt idx="1698">
                  <c:v>51683</c:v>
                </c:pt>
                <c:pt idx="1699">
                  <c:v>51690</c:v>
                </c:pt>
                <c:pt idx="1700">
                  <c:v>51697</c:v>
                </c:pt>
                <c:pt idx="1701">
                  <c:v>51704</c:v>
                </c:pt>
                <c:pt idx="1702">
                  <c:v>51711</c:v>
                </c:pt>
                <c:pt idx="1703">
                  <c:v>51718</c:v>
                </c:pt>
                <c:pt idx="1704">
                  <c:v>51725</c:v>
                </c:pt>
                <c:pt idx="1705">
                  <c:v>51732</c:v>
                </c:pt>
                <c:pt idx="1706">
                  <c:v>51740</c:v>
                </c:pt>
                <c:pt idx="1707">
                  <c:v>51747</c:v>
                </c:pt>
                <c:pt idx="1708">
                  <c:v>51753</c:v>
                </c:pt>
                <c:pt idx="1709">
                  <c:v>51760</c:v>
                </c:pt>
                <c:pt idx="1710">
                  <c:v>51767</c:v>
                </c:pt>
                <c:pt idx="1711">
                  <c:v>51774</c:v>
                </c:pt>
                <c:pt idx="1712">
                  <c:v>51781</c:v>
                </c:pt>
                <c:pt idx="1713">
                  <c:v>51789</c:v>
                </c:pt>
                <c:pt idx="1714">
                  <c:v>51795</c:v>
                </c:pt>
                <c:pt idx="1715">
                  <c:v>51802</c:v>
                </c:pt>
                <c:pt idx="1716">
                  <c:v>51809</c:v>
                </c:pt>
                <c:pt idx="1717">
                  <c:v>51817</c:v>
                </c:pt>
                <c:pt idx="1718">
                  <c:v>51823</c:v>
                </c:pt>
                <c:pt idx="1719">
                  <c:v>51830</c:v>
                </c:pt>
                <c:pt idx="1720">
                  <c:v>51837</c:v>
                </c:pt>
                <c:pt idx="1721">
                  <c:v>51844</c:v>
                </c:pt>
                <c:pt idx="1722">
                  <c:v>51851</c:v>
                </c:pt>
                <c:pt idx="1723">
                  <c:v>51858</c:v>
                </c:pt>
                <c:pt idx="1724">
                  <c:v>51866</c:v>
                </c:pt>
                <c:pt idx="1725">
                  <c:v>51873</c:v>
                </c:pt>
                <c:pt idx="1726">
                  <c:v>51880</c:v>
                </c:pt>
                <c:pt idx="1727">
                  <c:v>51887</c:v>
                </c:pt>
                <c:pt idx="1728">
                  <c:v>51894</c:v>
                </c:pt>
                <c:pt idx="1729">
                  <c:v>51901</c:v>
                </c:pt>
                <c:pt idx="1730">
                  <c:v>51908</c:v>
                </c:pt>
                <c:pt idx="1731">
                  <c:v>51915</c:v>
                </c:pt>
                <c:pt idx="1732">
                  <c:v>51922</c:v>
                </c:pt>
                <c:pt idx="1733">
                  <c:v>51929</c:v>
                </c:pt>
                <c:pt idx="1734">
                  <c:v>51936</c:v>
                </c:pt>
                <c:pt idx="1735">
                  <c:v>51943</c:v>
                </c:pt>
                <c:pt idx="1736">
                  <c:v>51950</c:v>
                </c:pt>
                <c:pt idx="1737">
                  <c:v>51957</c:v>
                </c:pt>
                <c:pt idx="1738">
                  <c:v>51966</c:v>
                </c:pt>
                <c:pt idx="1739">
                  <c:v>51973</c:v>
                </c:pt>
                <c:pt idx="1740">
                  <c:v>51980</c:v>
                </c:pt>
                <c:pt idx="1741">
                  <c:v>51987</c:v>
                </c:pt>
                <c:pt idx="1742">
                  <c:v>51994</c:v>
                </c:pt>
                <c:pt idx="1743">
                  <c:v>52001</c:v>
                </c:pt>
                <c:pt idx="1744">
                  <c:v>52008</c:v>
                </c:pt>
                <c:pt idx="1745">
                  <c:v>52015</c:v>
                </c:pt>
                <c:pt idx="1746">
                  <c:v>52022</c:v>
                </c:pt>
                <c:pt idx="1747">
                  <c:v>52029</c:v>
                </c:pt>
                <c:pt idx="1748">
                  <c:v>52036</c:v>
                </c:pt>
                <c:pt idx="1749">
                  <c:v>52043</c:v>
                </c:pt>
                <c:pt idx="1750">
                  <c:v>52050</c:v>
                </c:pt>
                <c:pt idx="1751">
                  <c:v>52057</c:v>
                </c:pt>
                <c:pt idx="1752">
                  <c:v>52064</c:v>
                </c:pt>
                <c:pt idx="1753">
                  <c:v>52071</c:v>
                </c:pt>
                <c:pt idx="1754">
                  <c:v>52078</c:v>
                </c:pt>
                <c:pt idx="1755">
                  <c:v>52085</c:v>
                </c:pt>
                <c:pt idx="1756">
                  <c:v>52092</c:v>
                </c:pt>
                <c:pt idx="1757">
                  <c:v>52099</c:v>
                </c:pt>
                <c:pt idx="1758">
                  <c:v>52106</c:v>
                </c:pt>
                <c:pt idx="1759">
                  <c:v>52113</c:v>
                </c:pt>
                <c:pt idx="1760">
                  <c:v>52120</c:v>
                </c:pt>
                <c:pt idx="1761">
                  <c:v>52127</c:v>
                </c:pt>
                <c:pt idx="1762">
                  <c:v>52134</c:v>
                </c:pt>
                <c:pt idx="1763">
                  <c:v>52141</c:v>
                </c:pt>
                <c:pt idx="1764">
                  <c:v>52148</c:v>
                </c:pt>
                <c:pt idx="1765">
                  <c:v>52155</c:v>
                </c:pt>
                <c:pt idx="1766">
                  <c:v>52162</c:v>
                </c:pt>
                <c:pt idx="1767">
                  <c:v>52169</c:v>
                </c:pt>
                <c:pt idx="1768">
                  <c:v>52176</c:v>
                </c:pt>
                <c:pt idx="1769">
                  <c:v>52183</c:v>
                </c:pt>
                <c:pt idx="1770">
                  <c:v>52190</c:v>
                </c:pt>
                <c:pt idx="1771">
                  <c:v>52198</c:v>
                </c:pt>
                <c:pt idx="1772">
                  <c:v>52204</c:v>
                </c:pt>
                <c:pt idx="1773">
                  <c:v>52211</c:v>
                </c:pt>
                <c:pt idx="1774">
                  <c:v>52218</c:v>
                </c:pt>
                <c:pt idx="1775">
                  <c:v>52229</c:v>
                </c:pt>
                <c:pt idx="1776">
                  <c:v>52233</c:v>
                </c:pt>
                <c:pt idx="1777">
                  <c:v>52239</c:v>
                </c:pt>
                <c:pt idx="1778">
                  <c:v>52246</c:v>
                </c:pt>
                <c:pt idx="1779">
                  <c:v>52253</c:v>
                </c:pt>
                <c:pt idx="1780">
                  <c:v>52260</c:v>
                </c:pt>
                <c:pt idx="1781">
                  <c:v>52267</c:v>
                </c:pt>
                <c:pt idx="1782">
                  <c:v>52274</c:v>
                </c:pt>
                <c:pt idx="1783">
                  <c:v>52281</c:v>
                </c:pt>
                <c:pt idx="1784">
                  <c:v>52288</c:v>
                </c:pt>
                <c:pt idx="1785">
                  <c:v>52295</c:v>
                </c:pt>
                <c:pt idx="1786">
                  <c:v>52302</c:v>
                </c:pt>
                <c:pt idx="1787">
                  <c:v>52309</c:v>
                </c:pt>
                <c:pt idx="1788">
                  <c:v>52316</c:v>
                </c:pt>
                <c:pt idx="1789">
                  <c:v>52323</c:v>
                </c:pt>
                <c:pt idx="1790">
                  <c:v>52330</c:v>
                </c:pt>
                <c:pt idx="1791">
                  <c:v>52337</c:v>
                </c:pt>
                <c:pt idx="1792">
                  <c:v>52344</c:v>
                </c:pt>
                <c:pt idx="1793">
                  <c:v>52351</c:v>
                </c:pt>
                <c:pt idx="1794">
                  <c:v>52358</c:v>
                </c:pt>
                <c:pt idx="1795">
                  <c:v>52365</c:v>
                </c:pt>
                <c:pt idx="1796">
                  <c:v>52372</c:v>
                </c:pt>
                <c:pt idx="1797">
                  <c:v>52379</c:v>
                </c:pt>
                <c:pt idx="1798">
                  <c:v>52386</c:v>
                </c:pt>
                <c:pt idx="1799">
                  <c:v>52393</c:v>
                </c:pt>
                <c:pt idx="1800">
                  <c:v>52400</c:v>
                </c:pt>
                <c:pt idx="1801">
                  <c:v>52407</c:v>
                </c:pt>
                <c:pt idx="1802">
                  <c:v>52414</c:v>
                </c:pt>
                <c:pt idx="1803">
                  <c:v>52421</c:v>
                </c:pt>
                <c:pt idx="1804">
                  <c:v>52428</c:v>
                </c:pt>
                <c:pt idx="1805">
                  <c:v>52435</c:v>
                </c:pt>
                <c:pt idx="1806">
                  <c:v>52442</c:v>
                </c:pt>
                <c:pt idx="1807">
                  <c:v>52449</c:v>
                </c:pt>
                <c:pt idx="1808">
                  <c:v>52456</c:v>
                </c:pt>
                <c:pt idx="1809">
                  <c:v>52463</c:v>
                </c:pt>
                <c:pt idx="1810">
                  <c:v>52470</c:v>
                </c:pt>
                <c:pt idx="1811">
                  <c:v>52477</c:v>
                </c:pt>
                <c:pt idx="1812">
                  <c:v>52484</c:v>
                </c:pt>
                <c:pt idx="1813">
                  <c:v>52491</c:v>
                </c:pt>
                <c:pt idx="1814">
                  <c:v>52498</c:v>
                </c:pt>
                <c:pt idx="1815">
                  <c:v>52505</c:v>
                </c:pt>
                <c:pt idx="1816">
                  <c:v>52512</c:v>
                </c:pt>
                <c:pt idx="1817">
                  <c:v>52519</c:v>
                </c:pt>
                <c:pt idx="1818">
                  <c:v>52526</c:v>
                </c:pt>
                <c:pt idx="1819">
                  <c:v>52533</c:v>
                </c:pt>
                <c:pt idx="1820">
                  <c:v>52540</c:v>
                </c:pt>
                <c:pt idx="1821">
                  <c:v>52547</c:v>
                </c:pt>
                <c:pt idx="1822">
                  <c:v>52554</c:v>
                </c:pt>
                <c:pt idx="1823">
                  <c:v>52562</c:v>
                </c:pt>
                <c:pt idx="1824">
                  <c:v>52568</c:v>
                </c:pt>
                <c:pt idx="1825">
                  <c:v>52575</c:v>
                </c:pt>
                <c:pt idx="1826">
                  <c:v>52582</c:v>
                </c:pt>
                <c:pt idx="1827">
                  <c:v>52589</c:v>
                </c:pt>
                <c:pt idx="1828">
                  <c:v>52596</c:v>
                </c:pt>
                <c:pt idx="1829">
                  <c:v>52603</c:v>
                </c:pt>
                <c:pt idx="1830">
                  <c:v>52610</c:v>
                </c:pt>
                <c:pt idx="1831">
                  <c:v>52617</c:v>
                </c:pt>
                <c:pt idx="1832">
                  <c:v>52624</c:v>
                </c:pt>
                <c:pt idx="1833">
                  <c:v>52631</c:v>
                </c:pt>
                <c:pt idx="1834">
                  <c:v>52638</c:v>
                </c:pt>
                <c:pt idx="1835">
                  <c:v>52645</c:v>
                </c:pt>
                <c:pt idx="1836">
                  <c:v>52652</c:v>
                </c:pt>
                <c:pt idx="1837">
                  <c:v>52659</c:v>
                </c:pt>
                <c:pt idx="1838">
                  <c:v>52666</c:v>
                </c:pt>
                <c:pt idx="1839">
                  <c:v>52673</c:v>
                </c:pt>
                <c:pt idx="1840">
                  <c:v>52680</c:v>
                </c:pt>
                <c:pt idx="1841">
                  <c:v>52687</c:v>
                </c:pt>
                <c:pt idx="1842">
                  <c:v>52694</c:v>
                </c:pt>
                <c:pt idx="1843">
                  <c:v>52701</c:v>
                </c:pt>
                <c:pt idx="1844">
                  <c:v>52708</c:v>
                </c:pt>
                <c:pt idx="1845">
                  <c:v>52715</c:v>
                </c:pt>
                <c:pt idx="1846">
                  <c:v>52722</c:v>
                </c:pt>
                <c:pt idx="1847">
                  <c:v>52729</c:v>
                </c:pt>
                <c:pt idx="1848">
                  <c:v>52736</c:v>
                </c:pt>
                <c:pt idx="1849">
                  <c:v>52743</c:v>
                </c:pt>
                <c:pt idx="1850">
                  <c:v>52750</c:v>
                </c:pt>
                <c:pt idx="1851">
                  <c:v>52757</c:v>
                </c:pt>
                <c:pt idx="1852">
                  <c:v>52764</c:v>
                </c:pt>
                <c:pt idx="1853">
                  <c:v>52771</c:v>
                </c:pt>
                <c:pt idx="1854">
                  <c:v>52778</c:v>
                </c:pt>
                <c:pt idx="1855">
                  <c:v>52785</c:v>
                </c:pt>
                <c:pt idx="1856">
                  <c:v>52792</c:v>
                </c:pt>
                <c:pt idx="1857">
                  <c:v>52799</c:v>
                </c:pt>
                <c:pt idx="1858">
                  <c:v>52806</c:v>
                </c:pt>
                <c:pt idx="1859">
                  <c:v>52813</c:v>
                </c:pt>
                <c:pt idx="1860">
                  <c:v>52820</c:v>
                </c:pt>
                <c:pt idx="1861">
                  <c:v>52827</c:v>
                </c:pt>
                <c:pt idx="1862">
                  <c:v>52834</c:v>
                </c:pt>
                <c:pt idx="1863">
                  <c:v>52841</c:v>
                </c:pt>
                <c:pt idx="1864">
                  <c:v>52848</c:v>
                </c:pt>
                <c:pt idx="1865">
                  <c:v>52855</c:v>
                </c:pt>
                <c:pt idx="1866">
                  <c:v>52862</c:v>
                </c:pt>
                <c:pt idx="1867">
                  <c:v>52869</c:v>
                </c:pt>
                <c:pt idx="1868">
                  <c:v>52876</c:v>
                </c:pt>
                <c:pt idx="1869">
                  <c:v>52883</c:v>
                </c:pt>
                <c:pt idx="1870">
                  <c:v>52890</c:v>
                </c:pt>
                <c:pt idx="1871">
                  <c:v>52897</c:v>
                </c:pt>
                <c:pt idx="1872">
                  <c:v>52904</c:v>
                </c:pt>
                <c:pt idx="1873">
                  <c:v>52911</c:v>
                </c:pt>
                <c:pt idx="1874">
                  <c:v>52918</c:v>
                </c:pt>
                <c:pt idx="1875">
                  <c:v>52926</c:v>
                </c:pt>
                <c:pt idx="1876">
                  <c:v>52932</c:v>
                </c:pt>
                <c:pt idx="1877">
                  <c:v>52939</c:v>
                </c:pt>
                <c:pt idx="1878">
                  <c:v>52946</c:v>
                </c:pt>
                <c:pt idx="1879">
                  <c:v>52953</c:v>
                </c:pt>
                <c:pt idx="1880">
                  <c:v>52961</c:v>
                </c:pt>
                <c:pt idx="1881">
                  <c:v>52968</c:v>
                </c:pt>
                <c:pt idx="1882">
                  <c:v>52975</c:v>
                </c:pt>
                <c:pt idx="1883">
                  <c:v>52982</c:v>
                </c:pt>
                <c:pt idx="1884">
                  <c:v>52989</c:v>
                </c:pt>
                <c:pt idx="1885">
                  <c:v>52996</c:v>
                </c:pt>
                <c:pt idx="1886">
                  <c:v>53003</c:v>
                </c:pt>
                <c:pt idx="1887">
                  <c:v>53010</c:v>
                </c:pt>
                <c:pt idx="1888">
                  <c:v>53017</c:v>
                </c:pt>
                <c:pt idx="1889">
                  <c:v>53024</c:v>
                </c:pt>
                <c:pt idx="1890">
                  <c:v>53031</c:v>
                </c:pt>
                <c:pt idx="1891">
                  <c:v>53038</c:v>
                </c:pt>
                <c:pt idx="1892">
                  <c:v>53045</c:v>
                </c:pt>
                <c:pt idx="1893">
                  <c:v>53052</c:v>
                </c:pt>
                <c:pt idx="1894">
                  <c:v>53063</c:v>
                </c:pt>
                <c:pt idx="1895">
                  <c:v>53066</c:v>
                </c:pt>
                <c:pt idx="1896">
                  <c:v>53073</c:v>
                </c:pt>
                <c:pt idx="1897">
                  <c:v>53080</c:v>
                </c:pt>
                <c:pt idx="1898">
                  <c:v>53087</c:v>
                </c:pt>
                <c:pt idx="1899">
                  <c:v>53094</c:v>
                </c:pt>
                <c:pt idx="1900">
                  <c:v>53101</c:v>
                </c:pt>
                <c:pt idx="1901">
                  <c:v>53108</c:v>
                </c:pt>
                <c:pt idx="1902">
                  <c:v>53115</c:v>
                </c:pt>
                <c:pt idx="1903">
                  <c:v>53122</c:v>
                </c:pt>
                <c:pt idx="1904">
                  <c:v>53129</c:v>
                </c:pt>
                <c:pt idx="1905">
                  <c:v>53136</c:v>
                </c:pt>
                <c:pt idx="1906">
                  <c:v>53143</c:v>
                </c:pt>
                <c:pt idx="1907">
                  <c:v>53150</c:v>
                </c:pt>
                <c:pt idx="1908">
                  <c:v>53157</c:v>
                </c:pt>
                <c:pt idx="1909">
                  <c:v>53164</c:v>
                </c:pt>
                <c:pt idx="1910">
                  <c:v>53171</c:v>
                </c:pt>
                <c:pt idx="1911">
                  <c:v>53178</c:v>
                </c:pt>
                <c:pt idx="1912">
                  <c:v>53185</c:v>
                </c:pt>
                <c:pt idx="1913">
                  <c:v>53192</c:v>
                </c:pt>
                <c:pt idx="1914">
                  <c:v>53199</c:v>
                </c:pt>
                <c:pt idx="1915">
                  <c:v>53206</c:v>
                </c:pt>
                <c:pt idx="1916">
                  <c:v>53213</c:v>
                </c:pt>
                <c:pt idx="1917">
                  <c:v>53220</c:v>
                </c:pt>
                <c:pt idx="1918">
                  <c:v>53227</c:v>
                </c:pt>
                <c:pt idx="1919">
                  <c:v>53234</c:v>
                </c:pt>
                <c:pt idx="1920">
                  <c:v>53241</c:v>
                </c:pt>
                <c:pt idx="1921">
                  <c:v>53248</c:v>
                </c:pt>
                <c:pt idx="1922">
                  <c:v>53255</c:v>
                </c:pt>
                <c:pt idx="1923">
                  <c:v>53262</c:v>
                </c:pt>
                <c:pt idx="1924">
                  <c:v>53269</c:v>
                </c:pt>
                <c:pt idx="1925">
                  <c:v>53279</c:v>
                </c:pt>
                <c:pt idx="1926">
                  <c:v>53283</c:v>
                </c:pt>
                <c:pt idx="1927">
                  <c:v>53290</c:v>
                </c:pt>
                <c:pt idx="1928">
                  <c:v>53297</c:v>
                </c:pt>
                <c:pt idx="1929">
                  <c:v>53304</c:v>
                </c:pt>
                <c:pt idx="1930">
                  <c:v>53311</c:v>
                </c:pt>
                <c:pt idx="1931">
                  <c:v>53318</c:v>
                </c:pt>
                <c:pt idx="1932">
                  <c:v>53325</c:v>
                </c:pt>
                <c:pt idx="1933">
                  <c:v>53332</c:v>
                </c:pt>
                <c:pt idx="1934">
                  <c:v>53339</c:v>
                </c:pt>
                <c:pt idx="1935">
                  <c:v>53346</c:v>
                </c:pt>
                <c:pt idx="1936">
                  <c:v>53353</c:v>
                </c:pt>
                <c:pt idx="1937">
                  <c:v>53360</c:v>
                </c:pt>
                <c:pt idx="1938">
                  <c:v>53367</c:v>
                </c:pt>
                <c:pt idx="1939">
                  <c:v>53374</c:v>
                </c:pt>
                <c:pt idx="1940">
                  <c:v>53381</c:v>
                </c:pt>
                <c:pt idx="1941">
                  <c:v>53388</c:v>
                </c:pt>
                <c:pt idx="1942">
                  <c:v>53395</c:v>
                </c:pt>
                <c:pt idx="1943">
                  <c:v>53402</c:v>
                </c:pt>
                <c:pt idx="1944">
                  <c:v>53413</c:v>
                </c:pt>
                <c:pt idx="1945">
                  <c:v>53416</c:v>
                </c:pt>
                <c:pt idx="1946">
                  <c:v>53423</c:v>
                </c:pt>
                <c:pt idx="1947">
                  <c:v>53430</c:v>
                </c:pt>
                <c:pt idx="1948">
                  <c:v>53437</c:v>
                </c:pt>
                <c:pt idx="1949">
                  <c:v>53444</c:v>
                </c:pt>
                <c:pt idx="1950">
                  <c:v>53451</c:v>
                </c:pt>
                <c:pt idx="1951">
                  <c:v>53458</c:v>
                </c:pt>
                <c:pt idx="1952">
                  <c:v>53465</c:v>
                </c:pt>
                <c:pt idx="1953">
                  <c:v>53472</c:v>
                </c:pt>
                <c:pt idx="1954">
                  <c:v>53479</c:v>
                </c:pt>
                <c:pt idx="1955">
                  <c:v>53486</c:v>
                </c:pt>
                <c:pt idx="1956">
                  <c:v>53493</c:v>
                </c:pt>
                <c:pt idx="1957">
                  <c:v>53500</c:v>
                </c:pt>
                <c:pt idx="1958">
                  <c:v>53507</c:v>
                </c:pt>
                <c:pt idx="1959">
                  <c:v>53514</c:v>
                </c:pt>
                <c:pt idx="1960">
                  <c:v>53521</c:v>
                </c:pt>
                <c:pt idx="1961">
                  <c:v>53528</c:v>
                </c:pt>
                <c:pt idx="1962">
                  <c:v>53535</c:v>
                </c:pt>
                <c:pt idx="1963">
                  <c:v>53542</c:v>
                </c:pt>
                <c:pt idx="1964">
                  <c:v>53549</c:v>
                </c:pt>
                <c:pt idx="1965">
                  <c:v>53556</c:v>
                </c:pt>
                <c:pt idx="1966">
                  <c:v>53563</c:v>
                </c:pt>
                <c:pt idx="1967">
                  <c:v>53570</c:v>
                </c:pt>
                <c:pt idx="1968">
                  <c:v>53577</c:v>
                </c:pt>
                <c:pt idx="1969">
                  <c:v>53584</c:v>
                </c:pt>
                <c:pt idx="1970">
                  <c:v>53591</c:v>
                </c:pt>
                <c:pt idx="1971">
                  <c:v>53598</c:v>
                </c:pt>
                <c:pt idx="1972">
                  <c:v>53605</c:v>
                </c:pt>
                <c:pt idx="1973">
                  <c:v>53612</c:v>
                </c:pt>
                <c:pt idx="1974">
                  <c:v>53619</c:v>
                </c:pt>
                <c:pt idx="1975">
                  <c:v>53626</c:v>
                </c:pt>
                <c:pt idx="1976">
                  <c:v>53633</c:v>
                </c:pt>
                <c:pt idx="1977">
                  <c:v>53640</c:v>
                </c:pt>
                <c:pt idx="1978">
                  <c:v>53647</c:v>
                </c:pt>
                <c:pt idx="1979">
                  <c:v>53654</c:v>
                </c:pt>
                <c:pt idx="1980">
                  <c:v>53661</c:v>
                </c:pt>
                <c:pt idx="1981">
                  <c:v>53668</c:v>
                </c:pt>
                <c:pt idx="1982">
                  <c:v>53675</c:v>
                </c:pt>
                <c:pt idx="1983">
                  <c:v>53682</c:v>
                </c:pt>
                <c:pt idx="1984">
                  <c:v>53692</c:v>
                </c:pt>
                <c:pt idx="1985">
                  <c:v>53699</c:v>
                </c:pt>
                <c:pt idx="1986">
                  <c:v>53706</c:v>
                </c:pt>
                <c:pt idx="1987">
                  <c:v>53714</c:v>
                </c:pt>
                <c:pt idx="1988">
                  <c:v>53720</c:v>
                </c:pt>
                <c:pt idx="1989">
                  <c:v>53727</c:v>
                </c:pt>
                <c:pt idx="1990">
                  <c:v>53734</c:v>
                </c:pt>
                <c:pt idx="1991">
                  <c:v>53742</c:v>
                </c:pt>
                <c:pt idx="1992">
                  <c:v>53748</c:v>
                </c:pt>
                <c:pt idx="1993">
                  <c:v>53755</c:v>
                </c:pt>
                <c:pt idx="1994">
                  <c:v>53762</c:v>
                </c:pt>
                <c:pt idx="1995">
                  <c:v>53769</c:v>
                </c:pt>
                <c:pt idx="1996">
                  <c:v>53776</c:v>
                </c:pt>
                <c:pt idx="1997">
                  <c:v>53783</c:v>
                </c:pt>
                <c:pt idx="1998">
                  <c:v>53790</c:v>
                </c:pt>
                <c:pt idx="1999">
                  <c:v>53799</c:v>
                </c:pt>
                <c:pt idx="2000">
                  <c:v>53804</c:v>
                </c:pt>
                <c:pt idx="2001">
                  <c:v>53811</c:v>
                </c:pt>
                <c:pt idx="2002">
                  <c:v>53819</c:v>
                </c:pt>
                <c:pt idx="2003">
                  <c:v>53825</c:v>
                </c:pt>
                <c:pt idx="2004">
                  <c:v>53832</c:v>
                </c:pt>
                <c:pt idx="2005">
                  <c:v>53840</c:v>
                </c:pt>
                <c:pt idx="2006">
                  <c:v>53846</c:v>
                </c:pt>
                <c:pt idx="2007">
                  <c:v>53853</c:v>
                </c:pt>
                <c:pt idx="2008">
                  <c:v>53860</c:v>
                </c:pt>
                <c:pt idx="2009">
                  <c:v>53867</c:v>
                </c:pt>
                <c:pt idx="2010">
                  <c:v>53874</c:v>
                </c:pt>
                <c:pt idx="2011">
                  <c:v>53881</c:v>
                </c:pt>
                <c:pt idx="2012">
                  <c:v>53888</c:v>
                </c:pt>
                <c:pt idx="2013">
                  <c:v>53895</c:v>
                </c:pt>
                <c:pt idx="2014">
                  <c:v>53902</c:v>
                </c:pt>
                <c:pt idx="2015">
                  <c:v>53909</c:v>
                </c:pt>
                <c:pt idx="2016">
                  <c:v>53916</c:v>
                </c:pt>
                <c:pt idx="2017">
                  <c:v>53923</c:v>
                </c:pt>
                <c:pt idx="2018">
                  <c:v>53931</c:v>
                </c:pt>
                <c:pt idx="2019">
                  <c:v>53938</c:v>
                </c:pt>
                <c:pt idx="2020">
                  <c:v>53944</c:v>
                </c:pt>
                <c:pt idx="2021">
                  <c:v>53951</c:v>
                </c:pt>
                <c:pt idx="2022">
                  <c:v>53958</c:v>
                </c:pt>
                <c:pt idx="2023">
                  <c:v>53965</c:v>
                </c:pt>
                <c:pt idx="2024">
                  <c:v>53972</c:v>
                </c:pt>
                <c:pt idx="2025">
                  <c:v>53980</c:v>
                </c:pt>
                <c:pt idx="2026">
                  <c:v>53986</c:v>
                </c:pt>
                <c:pt idx="2027">
                  <c:v>53993</c:v>
                </c:pt>
                <c:pt idx="2028">
                  <c:v>54000</c:v>
                </c:pt>
                <c:pt idx="2029">
                  <c:v>54008</c:v>
                </c:pt>
                <c:pt idx="2030">
                  <c:v>54014</c:v>
                </c:pt>
                <c:pt idx="2031">
                  <c:v>54021</c:v>
                </c:pt>
                <c:pt idx="2032">
                  <c:v>54028</c:v>
                </c:pt>
                <c:pt idx="2033">
                  <c:v>54035</c:v>
                </c:pt>
                <c:pt idx="2034">
                  <c:v>54042</c:v>
                </c:pt>
                <c:pt idx="2035">
                  <c:v>54049</c:v>
                </c:pt>
                <c:pt idx="2036">
                  <c:v>54057</c:v>
                </c:pt>
                <c:pt idx="2037">
                  <c:v>54064</c:v>
                </c:pt>
                <c:pt idx="2038">
                  <c:v>54071</c:v>
                </c:pt>
                <c:pt idx="2039">
                  <c:v>54078</c:v>
                </c:pt>
                <c:pt idx="2040">
                  <c:v>54085</c:v>
                </c:pt>
                <c:pt idx="2041">
                  <c:v>54092</c:v>
                </c:pt>
                <c:pt idx="2042">
                  <c:v>54099</c:v>
                </c:pt>
                <c:pt idx="2043">
                  <c:v>54106</c:v>
                </c:pt>
                <c:pt idx="2044">
                  <c:v>54113</c:v>
                </c:pt>
                <c:pt idx="2045">
                  <c:v>54120</c:v>
                </c:pt>
                <c:pt idx="2046">
                  <c:v>54127</c:v>
                </c:pt>
                <c:pt idx="2047">
                  <c:v>54134</c:v>
                </c:pt>
                <c:pt idx="2048">
                  <c:v>54141</c:v>
                </c:pt>
                <c:pt idx="2049">
                  <c:v>54148</c:v>
                </c:pt>
                <c:pt idx="2050">
                  <c:v>54157</c:v>
                </c:pt>
                <c:pt idx="2051">
                  <c:v>54164</c:v>
                </c:pt>
                <c:pt idx="2052">
                  <c:v>54171</c:v>
                </c:pt>
                <c:pt idx="2053">
                  <c:v>54178</c:v>
                </c:pt>
                <c:pt idx="2054">
                  <c:v>54185</c:v>
                </c:pt>
                <c:pt idx="2055">
                  <c:v>54192</c:v>
                </c:pt>
                <c:pt idx="2056">
                  <c:v>54199</c:v>
                </c:pt>
                <c:pt idx="2057">
                  <c:v>54206</c:v>
                </c:pt>
                <c:pt idx="2058">
                  <c:v>54213</c:v>
                </c:pt>
                <c:pt idx="2059">
                  <c:v>54220</c:v>
                </c:pt>
                <c:pt idx="2060">
                  <c:v>54227</c:v>
                </c:pt>
                <c:pt idx="2061">
                  <c:v>54234</c:v>
                </c:pt>
                <c:pt idx="2062">
                  <c:v>54241</c:v>
                </c:pt>
                <c:pt idx="2063">
                  <c:v>54248</c:v>
                </c:pt>
                <c:pt idx="2064">
                  <c:v>54255</c:v>
                </c:pt>
                <c:pt idx="2065">
                  <c:v>54262</c:v>
                </c:pt>
                <c:pt idx="2066">
                  <c:v>54269</c:v>
                </c:pt>
                <c:pt idx="2067">
                  <c:v>54276</c:v>
                </c:pt>
                <c:pt idx="2068">
                  <c:v>54283</c:v>
                </c:pt>
                <c:pt idx="2069">
                  <c:v>54290</c:v>
                </c:pt>
                <c:pt idx="2070">
                  <c:v>54297</c:v>
                </c:pt>
                <c:pt idx="2071">
                  <c:v>54304</c:v>
                </c:pt>
                <c:pt idx="2072">
                  <c:v>54311</c:v>
                </c:pt>
                <c:pt idx="2073">
                  <c:v>54318</c:v>
                </c:pt>
                <c:pt idx="2074">
                  <c:v>54325</c:v>
                </c:pt>
                <c:pt idx="2075">
                  <c:v>54332</c:v>
                </c:pt>
                <c:pt idx="2076">
                  <c:v>54339</c:v>
                </c:pt>
                <c:pt idx="2077">
                  <c:v>54346</c:v>
                </c:pt>
                <c:pt idx="2078">
                  <c:v>54353</c:v>
                </c:pt>
                <c:pt idx="2079">
                  <c:v>54360</c:v>
                </c:pt>
                <c:pt idx="2080">
                  <c:v>54367</c:v>
                </c:pt>
                <c:pt idx="2081">
                  <c:v>54374</c:v>
                </c:pt>
                <c:pt idx="2082">
                  <c:v>54381</c:v>
                </c:pt>
                <c:pt idx="2083">
                  <c:v>54389</c:v>
                </c:pt>
                <c:pt idx="2084">
                  <c:v>54395</c:v>
                </c:pt>
                <c:pt idx="2085">
                  <c:v>54402</c:v>
                </c:pt>
                <c:pt idx="2086">
                  <c:v>54409</c:v>
                </c:pt>
                <c:pt idx="2087">
                  <c:v>54416</c:v>
                </c:pt>
                <c:pt idx="2088">
                  <c:v>54423</c:v>
                </c:pt>
                <c:pt idx="2089">
                  <c:v>54430</c:v>
                </c:pt>
                <c:pt idx="2090">
                  <c:v>54437</c:v>
                </c:pt>
                <c:pt idx="2091">
                  <c:v>54444</c:v>
                </c:pt>
                <c:pt idx="2092">
                  <c:v>54451</c:v>
                </c:pt>
                <c:pt idx="2093">
                  <c:v>54458</c:v>
                </c:pt>
                <c:pt idx="2094">
                  <c:v>54465</c:v>
                </c:pt>
                <c:pt idx="2095">
                  <c:v>54472</c:v>
                </c:pt>
                <c:pt idx="2096">
                  <c:v>54479</c:v>
                </c:pt>
                <c:pt idx="2097">
                  <c:v>54486</c:v>
                </c:pt>
                <c:pt idx="2098">
                  <c:v>54493</c:v>
                </c:pt>
                <c:pt idx="2099">
                  <c:v>54500</c:v>
                </c:pt>
                <c:pt idx="2100">
                  <c:v>54507</c:v>
                </c:pt>
                <c:pt idx="2101">
                  <c:v>54514</c:v>
                </c:pt>
                <c:pt idx="2102">
                  <c:v>54521</c:v>
                </c:pt>
                <c:pt idx="2103">
                  <c:v>54528</c:v>
                </c:pt>
                <c:pt idx="2104">
                  <c:v>54535</c:v>
                </c:pt>
                <c:pt idx="2105">
                  <c:v>54542</c:v>
                </c:pt>
                <c:pt idx="2106">
                  <c:v>54549</c:v>
                </c:pt>
                <c:pt idx="2107">
                  <c:v>54556</c:v>
                </c:pt>
                <c:pt idx="2108">
                  <c:v>54563</c:v>
                </c:pt>
                <c:pt idx="2109">
                  <c:v>54570</c:v>
                </c:pt>
                <c:pt idx="2110">
                  <c:v>54577</c:v>
                </c:pt>
                <c:pt idx="2111">
                  <c:v>54584</c:v>
                </c:pt>
                <c:pt idx="2112">
                  <c:v>54591</c:v>
                </c:pt>
                <c:pt idx="2113">
                  <c:v>54598</c:v>
                </c:pt>
                <c:pt idx="2114">
                  <c:v>54605</c:v>
                </c:pt>
                <c:pt idx="2115">
                  <c:v>54612</c:v>
                </c:pt>
                <c:pt idx="2116">
                  <c:v>54619</c:v>
                </c:pt>
                <c:pt idx="2117">
                  <c:v>54626</c:v>
                </c:pt>
                <c:pt idx="2118">
                  <c:v>54633</c:v>
                </c:pt>
                <c:pt idx="2119">
                  <c:v>54640</c:v>
                </c:pt>
                <c:pt idx="2120">
                  <c:v>54647</c:v>
                </c:pt>
                <c:pt idx="2121">
                  <c:v>54654</c:v>
                </c:pt>
                <c:pt idx="2122">
                  <c:v>54661</c:v>
                </c:pt>
                <c:pt idx="2123">
                  <c:v>54668</c:v>
                </c:pt>
                <c:pt idx="2124">
                  <c:v>54675</c:v>
                </c:pt>
                <c:pt idx="2125">
                  <c:v>54682</c:v>
                </c:pt>
                <c:pt idx="2126">
                  <c:v>54689</c:v>
                </c:pt>
                <c:pt idx="2127">
                  <c:v>54696</c:v>
                </c:pt>
                <c:pt idx="2128">
                  <c:v>54703</c:v>
                </c:pt>
                <c:pt idx="2129">
                  <c:v>54710</c:v>
                </c:pt>
                <c:pt idx="2130">
                  <c:v>54717</c:v>
                </c:pt>
                <c:pt idx="2131">
                  <c:v>54724</c:v>
                </c:pt>
                <c:pt idx="2132">
                  <c:v>54731</c:v>
                </c:pt>
                <c:pt idx="2133">
                  <c:v>54739</c:v>
                </c:pt>
                <c:pt idx="2134">
                  <c:v>54745</c:v>
                </c:pt>
                <c:pt idx="2135">
                  <c:v>54753</c:v>
                </c:pt>
                <c:pt idx="2136">
                  <c:v>54759</c:v>
                </c:pt>
                <c:pt idx="2137">
                  <c:v>54766</c:v>
                </c:pt>
                <c:pt idx="2138">
                  <c:v>54773</c:v>
                </c:pt>
                <c:pt idx="2139">
                  <c:v>54780</c:v>
                </c:pt>
                <c:pt idx="2140">
                  <c:v>54792</c:v>
                </c:pt>
                <c:pt idx="2141">
                  <c:v>54795</c:v>
                </c:pt>
                <c:pt idx="2142">
                  <c:v>54802</c:v>
                </c:pt>
                <c:pt idx="2143">
                  <c:v>54809</c:v>
                </c:pt>
                <c:pt idx="2144">
                  <c:v>54816</c:v>
                </c:pt>
                <c:pt idx="2145">
                  <c:v>54823</c:v>
                </c:pt>
                <c:pt idx="2146">
                  <c:v>54830</c:v>
                </c:pt>
                <c:pt idx="2147">
                  <c:v>54837</c:v>
                </c:pt>
                <c:pt idx="2148">
                  <c:v>54844</c:v>
                </c:pt>
                <c:pt idx="2149">
                  <c:v>54851</c:v>
                </c:pt>
                <c:pt idx="2150">
                  <c:v>54858</c:v>
                </c:pt>
                <c:pt idx="2151">
                  <c:v>54865</c:v>
                </c:pt>
                <c:pt idx="2152">
                  <c:v>54872</c:v>
                </c:pt>
                <c:pt idx="2153">
                  <c:v>54879</c:v>
                </c:pt>
                <c:pt idx="2154">
                  <c:v>54890</c:v>
                </c:pt>
                <c:pt idx="2155">
                  <c:v>54893</c:v>
                </c:pt>
                <c:pt idx="2156">
                  <c:v>54900</c:v>
                </c:pt>
                <c:pt idx="2157">
                  <c:v>54907</c:v>
                </c:pt>
                <c:pt idx="2158">
                  <c:v>54914</c:v>
                </c:pt>
                <c:pt idx="2159">
                  <c:v>54921</c:v>
                </c:pt>
                <c:pt idx="2160">
                  <c:v>54928</c:v>
                </c:pt>
                <c:pt idx="2161">
                  <c:v>54935</c:v>
                </c:pt>
                <c:pt idx="2162">
                  <c:v>54942</c:v>
                </c:pt>
                <c:pt idx="2163">
                  <c:v>54949</c:v>
                </c:pt>
                <c:pt idx="2164">
                  <c:v>54956</c:v>
                </c:pt>
                <c:pt idx="2165">
                  <c:v>54963</c:v>
                </c:pt>
                <c:pt idx="2166">
                  <c:v>54970</c:v>
                </c:pt>
                <c:pt idx="2167">
                  <c:v>54977</c:v>
                </c:pt>
                <c:pt idx="2168">
                  <c:v>54984</c:v>
                </c:pt>
                <c:pt idx="2169">
                  <c:v>54991</c:v>
                </c:pt>
                <c:pt idx="2170">
                  <c:v>54998</c:v>
                </c:pt>
                <c:pt idx="2171">
                  <c:v>55005</c:v>
                </c:pt>
                <c:pt idx="2172">
                  <c:v>55012</c:v>
                </c:pt>
                <c:pt idx="2173">
                  <c:v>55019</c:v>
                </c:pt>
                <c:pt idx="2174">
                  <c:v>55026</c:v>
                </c:pt>
                <c:pt idx="2175">
                  <c:v>55033</c:v>
                </c:pt>
                <c:pt idx="2176">
                  <c:v>55040</c:v>
                </c:pt>
                <c:pt idx="2177">
                  <c:v>55047</c:v>
                </c:pt>
                <c:pt idx="2178">
                  <c:v>55054</c:v>
                </c:pt>
                <c:pt idx="2179">
                  <c:v>55061</c:v>
                </c:pt>
                <c:pt idx="2180">
                  <c:v>55068</c:v>
                </c:pt>
                <c:pt idx="2181">
                  <c:v>55075</c:v>
                </c:pt>
                <c:pt idx="2182">
                  <c:v>55082</c:v>
                </c:pt>
                <c:pt idx="2183">
                  <c:v>55089</c:v>
                </c:pt>
                <c:pt idx="2184">
                  <c:v>55096</c:v>
                </c:pt>
                <c:pt idx="2185">
                  <c:v>55106</c:v>
                </c:pt>
                <c:pt idx="2186">
                  <c:v>55110</c:v>
                </c:pt>
                <c:pt idx="2187">
                  <c:v>55117</c:v>
                </c:pt>
                <c:pt idx="2188">
                  <c:v>55124</c:v>
                </c:pt>
                <c:pt idx="2189">
                  <c:v>55131</c:v>
                </c:pt>
                <c:pt idx="2190">
                  <c:v>55138</c:v>
                </c:pt>
                <c:pt idx="2191">
                  <c:v>55145</c:v>
                </c:pt>
                <c:pt idx="2192">
                  <c:v>55152</c:v>
                </c:pt>
                <c:pt idx="2193">
                  <c:v>55159</c:v>
                </c:pt>
                <c:pt idx="2194">
                  <c:v>55166</c:v>
                </c:pt>
                <c:pt idx="2195">
                  <c:v>55173</c:v>
                </c:pt>
                <c:pt idx="2196">
                  <c:v>55180</c:v>
                </c:pt>
                <c:pt idx="2197">
                  <c:v>55187</c:v>
                </c:pt>
                <c:pt idx="2198">
                  <c:v>55194</c:v>
                </c:pt>
                <c:pt idx="2199">
                  <c:v>55201</c:v>
                </c:pt>
                <c:pt idx="2200">
                  <c:v>55208</c:v>
                </c:pt>
                <c:pt idx="2201">
                  <c:v>55215</c:v>
                </c:pt>
                <c:pt idx="2202">
                  <c:v>55222</c:v>
                </c:pt>
                <c:pt idx="2203">
                  <c:v>55229</c:v>
                </c:pt>
                <c:pt idx="2204">
                  <c:v>55236</c:v>
                </c:pt>
                <c:pt idx="2205">
                  <c:v>55247</c:v>
                </c:pt>
                <c:pt idx="2206">
                  <c:v>55250</c:v>
                </c:pt>
                <c:pt idx="2207">
                  <c:v>55257</c:v>
                </c:pt>
                <c:pt idx="2208">
                  <c:v>55264</c:v>
                </c:pt>
                <c:pt idx="2209">
                  <c:v>55271</c:v>
                </c:pt>
                <c:pt idx="2210">
                  <c:v>55278</c:v>
                </c:pt>
                <c:pt idx="2211">
                  <c:v>55285</c:v>
                </c:pt>
                <c:pt idx="2212">
                  <c:v>55292</c:v>
                </c:pt>
                <c:pt idx="2213">
                  <c:v>55299</c:v>
                </c:pt>
                <c:pt idx="2214">
                  <c:v>55306</c:v>
                </c:pt>
                <c:pt idx="2215">
                  <c:v>55313</c:v>
                </c:pt>
                <c:pt idx="2216">
                  <c:v>55320</c:v>
                </c:pt>
                <c:pt idx="2217">
                  <c:v>55327</c:v>
                </c:pt>
                <c:pt idx="2218">
                  <c:v>55334</c:v>
                </c:pt>
                <c:pt idx="2219">
                  <c:v>55341</c:v>
                </c:pt>
                <c:pt idx="2220">
                  <c:v>55348</c:v>
                </c:pt>
                <c:pt idx="2221">
                  <c:v>55355</c:v>
                </c:pt>
                <c:pt idx="2222">
                  <c:v>55362</c:v>
                </c:pt>
                <c:pt idx="2223">
                  <c:v>55369</c:v>
                </c:pt>
                <c:pt idx="2224">
                  <c:v>55376</c:v>
                </c:pt>
                <c:pt idx="2225">
                  <c:v>55383</c:v>
                </c:pt>
                <c:pt idx="2226">
                  <c:v>55390</c:v>
                </c:pt>
                <c:pt idx="2227">
                  <c:v>55397</c:v>
                </c:pt>
                <c:pt idx="2228">
                  <c:v>55404</c:v>
                </c:pt>
                <c:pt idx="2229">
                  <c:v>55411</c:v>
                </c:pt>
                <c:pt idx="2230">
                  <c:v>55418</c:v>
                </c:pt>
                <c:pt idx="2231">
                  <c:v>55425</c:v>
                </c:pt>
                <c:pt idx="2232">
                  <c:v>55432</c:v>
                </c:pt>
                <c:pt idx="2233">
                  <c:v>55439</c:v>
                </c:pt>
                <c:pt idx="2234">
                  <c:v>55446</c:v>
                </c:pt>
                <c:pt idx="2235">
                  <c:v>55453</c:v>
                </c:pt>
                <c:pt idx="2236">
                  <c:v>55460</c:v>
                </c:pt>
                <c:pt idx="2237">
                  <c:v>55470</c:v>
                </c:pt>
                <c:pt idx="2238">
                  <c:v>55474</c:v>
                </c:pt>
                <c:pt idx="2239">
                  <c:v>55481</c:v>
                </c:pt>
                <c:pt idx="2240">
                  <c:v>55488</c:v>
                </c:pt>
                <c:pt idx="2241">
                  <c:v>55495</c:v>
                </c:pt>
                <c:pt idx="2242">
                  <c:v>55502</c:v>
                </c:pt>
                <c:pt idx="2243">
                  <c:v>55509</c:v>
                </c:pt>
                <c:pt idx="2244">
                  <c:v>55516</c:v>
                </c:pt>
                <c:pt idx="2245">
                  <c:v>55523</c:v>
                </c:pt>
                <c:pt idx="2246">
                  <c:v>55530</c:v>
                </c:pt>
                <c:pt idx="2247">
                  <c:v>55537</c:v>
                </c:pt>
                <c:pt idx="2248">
                  <c:v>55544</c:v>
                </c:pt>
                <c:pt idx="2249">
                  <c:v>55551</c:v>
                </c:pt>
                <c:pt idx="2250">
                  <c:v>55558</c:v>
                </c:pt>
                <c:pt idx="2251">
                  <c:v>55565</c:v>
                </c:pt>
                <c:pt idx="2252">
                  <c:v>55572</c:v>
                </c:pt>
                <c:pt idx="2253">
                  <c:v>55579</c:v>
                </c:pt>
                <c:pt idx="2254">
                  <c:v>55586</c:v>
                </c:pt>
                <c:pt idx="2255">
                  <c:v>55593</c:v>
                </c:pt>
                <c:pt idx="2256">
                  <c:v>55600</c:v>
                </c:pt>
                <c:pt idx="2257">
                  <c:v>55607</c:v>
                </c:pt>
                <c:pt idx="2258">
                  <c:v>55614</c:v>
                </c:pt>
                <c:pt idx="2259">
                  <c:v>55621</c:v>
                </c:pt>
                <c:pt idx="2260">
                  <c:v>55632</c:v>
                </c:pt>
                <c:pt idx="2261">
                  <c:v>55635</c:v>
                </c:pt>
                <c:pt idx="2262">
                  <c:v>55642</c:v>
                </c:pt>
                <c:pt idx="2263">
                  <c:v>55649</c:v>
                </c:pt>
                <c:pt idx="2264">
                  <c:v>55656</c:v>
                </c:pt>
                <c:pt idx="2265">
                  <c:v>55663</c:v>
                </c:pt>
                <c:pt idx="2266">
                  <c:v>55670</c:v>
                </c:pt>
                <c:pt idx="2267">
                  <c:v>55677</c:v>
                </c:pt>
                <c:pt idx="2268">
                  <c:v>55684</c:v>
                </c:pt>
                <c:pt idx="2269">
                  <c:v>55691</c:v>
                </c:pt>
                <c:pt idx="2270">
                  <c:v>55698</c:v>
                </c:pt>
                <c:pt idx="2271">
                  <c:v>55705</c:v>
                </c:pt>
                <c:pt idx="2272">
                  <c:v>55712</c:v>
                </c:pt>
                <c:pt idx="2273">
                  <c:v>55719</c:v>
                </c:pt>
                <c:pt idx="2274">
                  <c:v>55726</c:v>
                </c:pt>
                <c:pt idx="2275">
                  <c:v>55733</c:v>
                </c:pt>
                <c:pt idx="2276">
                  <c:v>55740</c:v>
                </c:pt>
                <c:pt idx="2277">
                  <c:v>55747</c:v>
                </c:pt>
                <c:pt idx="2278">
                  <c:v>55754</c:v>
                </c:pt>
                <c:pt idx="2279">
                  <c:v>55761</c:v>
                </c:pt>
                <c:pt idx="2280">
                  <c:v>55768</c:v>
                </c:pt>
                <c:pt idx="2281">
                  <c:v>55775</c:v>
                </c:pt>
                <c:pt idx="2282">
                  <c:v>55782</c:v>
                </c:pt>
                <c:pt idx="2283">
                  <c:v>55789</c:v>
                </c:pt>
                <c:pt idx="2284">
                  <c:v>55796</c:v>
                </c:pt>
                <c:pt idx="2285">
                  <c:v>55803</c:v>
                </c:pt>
                <c:pt idx="2286">
                  <c:v>55810</c:v>
                </c:pt>
                <c:pt idx="2287">
                  <c:v>55817</c:v>
                </c:pt>
                <c:pt idx="2288">
                  <c:v>55824</c:v>
                </c:pt>
                <c:pt idx="2289">
                  <c:v>55831</c:v>
                </c:pt>
                <c:pt idx="2290">
                  <c:v>55838</c:v>
                </c:pt>
                <c:pt idx="2291">
                  <c:v>55845</c:v>
                </c:pt>
                <c:pt idx="2292">
                  <c:v>55852</c:v>
                </c:pt>
                <c:pt idx="2293">
                  <c:v>55859</c:v>
                </c:pt>
                <c:pt idx="2294">
                  <c:v>55866</c:v>
                </c:pt>
                <c:pt idx="2295">
                  <c:v>55873</c:v>
                </c:pt>
                <c:pt idx="2296">
                  <c:v>55884</c:v>
                </c:pt>
                <c:pt idx="2297">
                  <c:v>55891</c:v>
                </c:pt>
                <c:pt idx="2298">
                  <c:v>55898</c:v>
                </c:pt>
                <c:pt idx="2299">
                  <c:v>55905</c:v>
                </c:pt>
                <c:pt idx="2300">
                  <c:v>55912</c:v>
                </c:pt>
                <c:pt idx="2301">
                  <c:v>55919</c:v>
                </c:pt>
                <c:pt idx="2302">
                  <c:v>55926</c:v>
                </c:pt>
                <c:pt idx="2303">
                  <c:v>55933</c:v>
                </c:pt>
                <c:pt idx="2304">
                  <c:v>55940</c:v>
                </c:pt>
                <c:pt idx="2305">
                  <c:v>55947</c:v>
                </c:pt>
                <c:pt idx="2306">
                  <c:v>55954</c:v>
                </c:pt>
                <c:pt idx="2307">
                  <c:v>55961</c:v>
                </c:pt>
                <c:pt idx="2308">
                  <c:v>55968</c:v>
                </c:pt>
                <c:pt idx="2309">
                  <c:v>55975</c:v>
                </c:pt>
                <c:pt idx="2310">
                  <c:v>55984</c:v>
                </c:pt>
                <c:pt idx="2311">
                  <c:v>55991</c:v>
                </c:pt>
                <c:pt idx="2312">
                  <c:v>55998</c:v>
                </c:pt>
                <c:pt idx="2313">
                  <c:v>56005</c:v>
                </c:pt>
                <c:pt idx="2314">
                  <c:v>56012</c:v>
                </c:pt>
                <c:pt idx="2315">
                  <c:v>56019</c:v>
                </c:pt>
                <c:pt idx="2316">
                  <c:v>56026</c:v>
                </c:pt>
                <c:pt idx="2317">
                  <c:v>56033</c:v>
                </c:pt>
                <c:pt idx="2318">
                  <c:v>56040</c:v>
                </c:pt>
                <c:pt idx="2319">
                  <c:v>56047</c:v>
                </c:pt>
                <c:pt idx="2320">
                  <c:v>56054</c:v>
                </c:pt>
                <c:pt idx="2321">
                  <c:v>56061</c:v>
                </c:pt>
                <c:pt idx="2322">
                  <c:v>56068</c:v>
                </c:pt>
                <c:pt idx="2323">
                  <c:v>56075</c:v>
                </c:pt>
                <c:pt idx="2324">
                  <c:v>56082</c:v>
                </c:pt>
                <c:pt idx="2325">
                  <c:v>56089</c:v>
                </c:pt>
                <c:pt idx="2326">
                  <c:v>56096</c:v>
                </c:pt>
                <c:pt idx="2327">
                  <c:v>56103</c:v>
                </c:pt>
                <c:pt idx="2328">
                  <c:v>56110</c:v>
                </c:pt>
                <c:pt idx="2329">
                  <c:v>56117</c:v>
                </c:pt>
                <c:pt idx="2330">
                  <c:v>56124</c:v>
                </c:pt>
                <c:pt idx="2331">
                  <c:v>56131</c:v>
                </c:pt>
                <c:pt idx="2332">
                  <c:v>56138</c:v>
                </c:pt>
                <c:pt idx="2333">
                  <c:v>56145</c:v>
                </c:pt>
                <c:pt idx="2334">
                  <c:v>56152</c:v>
                </c:pt>
                <c:pt idx="2335">
                  <c:v>56159</c:v>
                </c:pt>
                <c:pt idx="2336">
                  <c:v>56166</c:v>
                </c:pt>
                <c:pt idx="2337">
                  <c:v>56173</c:v>
                </c:pt>
                <c:pt idx="2338">
                  <c:v>56180</c:v>
                </c:pt>
                <c:pt idx="2339">
                  <c:v>56187</c:v>
                </c:pt>
                <c:pt idx="2340">
                  <c:v>56194</c:v>
                </c:pt>
                <c:pt idx="2341">
                  <c:v>56201</c:v>
                </c:pt>
                <c:pt idx="2342">
                  <c:v>56208</c:v>
                </c:pt>
                <c:pt idx="2343">
                  <c:v>56216</c:v>
                </c:pt>
                <c:pt idx="2344">
                  <c:v>56222</c:v>
                </c:pt>
                <c:pt idx="2345">
                  <c:v>56229</c:v>
                </c:pt>
                <c:pt idx="2346">
                  <c:v>56236</c:v>
                </c:pt>
                <c:pt idx="2347">
                  <c:v>56247</c:v>
                </c:pt>
                <c:pt idx="2348">
                  <c:v>56251</c:v>
                </c:pt>
                <c:pt idx="2349">
                  <c:v>56257</c:v>
                </c:pt>
                <c:pt idx="2350">
                  <c:v>56264</c:v>
                </c:pt>
                <c:pt idx="2351">
                  <c:v>56271</c:v>
                </c:pt>
                <c:pt idx="2352">
                  <c:v>56278</c:v>
                </c:pt>
                <c:pt idx="2353">
                  <c:v>56285</c:v>
                </c:pt>
                <c:pt idx="2354">
                  <c:v>56292</c:v>
                </c:pt>
                <c:pt idx="2355">
                  <c:v>56299</c:v>
                </c:pt>
                <c:pt idx="2356">
                  <c:v>56306</c:v>
                </c:pt>
                <c:pt idx="2357">
                  <c:v>56313</c:v>
                </c:pt>
                <c:pt idx="2358">
                  <c:v>56320</c:v>
                </c:pt>
                <c:pt idx="2359">
                  <c:v>56327</c:v>
                </c:pt>
                <c:pt idx="2360">
                  <c:v>56334</c:v>
                </c:pt>
                <c:pt idx="2361">
                  <c:v>56341</c:v>
                </c:pt>
                <c:pt idx="2362">
                  <c:v>56348</c:v>
                </c:pt>
                <c:pt idx="2363">
                  <c:v>56355</c:v>
                </c:pt>
                <c:pt idx="2364">
                  <c:v>56362</c:v>
                </c:pt>
                <c:pt idx="2365">
                  <c:v>56369</c:v>
                </c:pt>
                <c:pt idx="2366">
                  <c:v>56376</c:v>
                </c:pt>
                <c:pt idx="2367">
                  <c:v>56383</c:v>
                </c:pt>
                <c:pt idx="2368">
                  <c:v>56390</c:v>
                </c:pt>
                <c:pt idx="2369">
                  <c:v>56397</c:v>
                </c:pt>
                <c:pt idx="2370">
                  <c:v>56404</c:v>
                </c:pt>
                <c:pt idx="2371">
                  <c:v>56411</c:v>
                </c:pt>
                <c:pt idx="2372">
                  <c:v>56418</c:v>
                </c:pt>
                <c:pt idx="2373">
                  <c:v>56425</c:v>
                </c:pt>
                <c:pt idx="2374">
                  <c:v>56432</c:v>
                </c:pt>
                <c:pt idx="2375">
                  <c:v>56439</c:v>
                </c:pt>
                <c:pt idx="2376">
                  <c:v>56446</c:v>
                </c:pt>
                <c:pt idx="2377">
                  <c:v>56453</c:v>
                </c:pt>
                <c:pt idx="2378">
                  <c:v>56460</c:v>
                </c:pt>
                <c:pt idx="2379">
                  <c:v>56467</c:v>
                </c:pt>
                <c:pt idx="2380">
                  <c:v>56474</c:v>
                </c:pt>
                <c:pt idx="2381">
                  <c:v>56481</c:v>
                </c:pt>
                <c:pt idx="2382">
                  <c:v>56488</c:v>
                </c:pt>
                <c:pt idx="2383">
                  <c:v>56495</c:v>
                </c:pt>
                <c:pt idx="2384">
                  <c:v>56502</c:v>
                </c:pt>
                <c:pt idx="2385">
                  <c:v>56509</c:v>
                </c:pt>
                <c:pt idx="2386">
                  <c:v>56516</c:v>
                </c:pt>
                <c:pt idx="2387">
                  <c:v>56523</c:v>
                </c:pt>
                <c:pt idx="2388">
                  <c:v>56530</c:v>
                </c:pt>
                <c:pt idx="2389">
                  <c:v>56537</c:v>
                </c:pt>
                <c:pt idx="2390">
                  <c:v>56544</c:v>
                </c:pt>
                <c:pt idx="2391">
                  <c:v>56551</c:v>
                </c:pt>
                <c:pt idx="2392">
                  <c:v>56558</c:v>
                </c:pt>
                <c:pt idx="2393">
                  <c:v>56565</c:v>
                </c:pt>
                <c:pt idx="2394">
                  <c:v>56572</c:v>
                </c:pt>
                <c:pt idx="2395">
                  <c:v>56580</c:v>
                </c:pt>
                <c:pt idx="2396">
                  <c:v>56586</c:v>
                </c:pt>
                <c:pt idx="2397">
                  <c:v>56593</c:v>
                </c:pt>
                <c:pt idx="2398">
                  <c:v>56600</c:v>
                </c:pt>
                <c:pt idx="2399">
                  <c:v>56607</c:v>
                </c:pt>
                <c:pt idx="2400">
                  <c:v>56614</c:v>
                </c:pt>
                <c:pt idx="2401">
                  <c:v>56621</c:v>
                </c:pt>
                <c:pt idx="2402">
                  <c:v>56628</c:v>
                </c:pt>
                <c:pt idx="2403">
                  <c:v>56635</c:v>
                </c:pt>
                <c:pt idx="2404">
                  <c:v>56642</c:v>
                </c:pt>
                <c:pt idx="2405">
                  <c:v>56649</c:v>
                </c:pt>
                <c:pt idx="2406">
                  <c:v>56656</c:v>
                </c:pt>
                <c:pt idx="2407">
                  <c:v>56663</c:v>
                </c:pt>
                <c:pt idx="2408">
                  <c:v>56670</c:v>
                </c:pt>
                <c:pt idx="2409">
                  <c:v>56677</c:v>
                </c:pt>
                <c:pt idx="2410">
                  <c:v>56684</c:v>
                </c:pt>
                <c:pt idx="2411">
                  <c:v>56691</c:v>
                </c:pt>
                <c:pt idx="2412">
                  <c:v>56698</c:v>
                </c:pt>
                <c:pt idx="2413">
                  <c:v>56705</c:v>
                </c:pt>
                <c:pt idx="2414">
                  <c:v>56712</c:v>
                </c:pt>
                <c:pt idx="2415">
                  <c:v>56719</c:v>
                </c:pt>
                <c:pt idx="2416">
                  <c:v>56726</c:v>
                </c:pt>
                <c:pt idx="2417">
                  <c:v>56733</c:v>
                </c:pt>
                <c:pt idx="2418">
                  <c:v>56740</c:v>
                </c:pt>
                <c:pt idx="2419">
                  <c:v>56747</c:v>
                </c:pt>
                <c:pt idx="2420">
                  <c:v>56754</c:v>
                </c:pt>
                <c:pt idx="2421">
                  <c:v>56761</c:v>
                </c:pt>
                <c:pt idx="2422">
                  <c:v>56768</c:v>
                </c:pt>
                <c:pt idx="2423">
                  <c:v>56775</c:v>
                </c:pt>
                <c:pt idx="2424">
                  <c:v>56782</c:v>
                </c:pt>
                <c:pt idx="2425">
                  <c:v>56789</c:v>
                </c:pt>
                <c:pt idx="2426">
                  <c:v>56796</c:v>
                </c:pt>
                <c:pt idx="2427">
                  <c:v>56803</c:v>
                </c:pt>
                <c:pt idx="2428">
                  <c:v>56810</c:v>
                </c:pt>
                <c:pt idx="2429">
                  <c:v>56817</c:v>
                </c:pt>
                <c:pt idx="2430">
                  <c:v>56824</c:v>
                </c:pt>
                <c:pt idx="2431">
                  <c:v>56831</c:v>
                </c:pt>
                <c:pt idx="2432">
                  <c:v>56838</c:v>
                </c:pt>
                <c:pt idx="2433">
                  <c:v>56845</c:v>
                </c:pt>
                <c:pt idx="2434">
                  <c:v>56852</c:v>
                </c:pt>
                <c:pt idx="2435">
                  <c:v>56859</c:v>
                </c:pt>
                <c:pt idx="2436">
                  <c:v>56866</c:v>
                </c:pt>
                <c:pt idx="2437">
                  <c:v>56873</c:v>
                </c:pt>
                <c:pt idx="2438">
                  <c:v>56880</c:v>
                </c:pt>
                <c:pt idx="2439">
                  <c:v>56887</c:v>
                </c:pt>
                <c:pt idx="2440">
                  <c:v>56894</c:v>
                </c:pt>
                <c:pt idx="2441">
                  <c:v>56901</c:v>
                </c:pt>
                <c:pt idx="2442">
                  <c:v>56908</c:v>
                </c:pt>
                <c:pt idx="2443">
                  <c:v>56915</c:v>
                </c:pt>
                <c:pt idx="2444">
                  <c:v>56922</c:v>
                </c:pt>
                <c:pt idx="2445">
                  <c:v>56930</c:v>
                </c:pt>
                <c:pt idx="2446">
                  <c:v>56936</c:v>
                </c:pt>
                <c:pt idx="2447">
                  <c:v>56944</c:v>
                </c:pt>
                <c:pt idx="2448">
                  <c:v>56950</c:v>
                </c:pt>
                <c:pt idx="2449">
                  <c:v>56957</c:v>
                </c:pt>
                <c:pt idx="2450">
                  <c:v>56964</c:v>
                </c:pt>
                <c:pt idx="2451">
                  <c:v>56971</c:v>
                </c:pt>
                <c:pt idx="2452">
                  <c:v>56983</c:v>
                </c:pt>
                <c:pt idx="2453">
                  <c:v>56986</c:v>
                </c:pt>
                <c:pt idx="2454">
                  <c:v>56993</c:v>
                </c:pt>
                <c:pt idx="2455">
                  <c:v>57000</c:v>
                </c:pt>
                <c:pt idx="2456">
                  <c:v>57007</c:v>
                </c:pt>
                <c:pt idx="2457">
                  <c:v>57014</c:v>
                </c:pt>
                <c:pt idx="2458">
                  <c:v>57021</c:v>
                </c:pt>
                <c:pt idx="2459">
                  <c:v>57028</c:v>
                </c:pt>
                <c:pt idx="2460">
                  <c:v>57035</c:v>
                </c:pt>
                <c:pt idx="2461">
                  <c:v>57042</c:v>
                </c:pt>
                <c:pt idx="2462">
                  <c:v>57049</c:v>
                </c:pt>
                <c:pt idx="2463">
                  <c:v>57056</c:v>
                </c:pt>
                <c:pt idx="2464">
                  <c:v>57063</c:v>
                </c:pt>
                <c:pt idx="2465">
                  <c:v>57074</c:v>
                </c:pt>
                <c:pt idx="2466">
                  <c:v>57077</c:v>
                </c:pt>
                <c:pt idx="2467">
                  <c:v>57084</c:v>
                </c:pt>
                <c:pt idx="2468">
                  <c:v>57091</c:v>
                </c:pt>
                <c:pt idx="2469">
                  <c:v>57098</c:v>
                </c:pt>
                <c:pt idx="2470">
                  <c:v>57105</c:v>
                </c:pt>
                <c:pt idx="2471">
                  <c:v>57112</c:v>
                </c:pt>
                <c:pt idx="2472">
                  <c:v>57119</c:v>
                </c:pt>
                <c:pt idx="2473">
                  <c:v>57126</c:v>
                </c:pt>
                <c:pt idx="2474">
                  <c:v>57133</c:v>
                </c:pt>
                <c:pt idx="2475">
                  <c:v>57140</c:v>
                </c:pt>
                <c:pt idx="2476">
                  <c:v>57147</c:v>
                </c:pt>
                <c:pt idx="2477">
                  <c:v>57154</c:v>
                </c:pt>
                <c:pt idx="2478">
                  <c:v>57161</c:v>
                </c:pt>
                <c:pt idx="2479">
                  <c:v>57168</c:v>
                </c:pt>
                <c:pt idx="2480">
                  <c:v>57175</c:v>
                </c:pt>
                <c:pt idx="2481">
                  <c:v>57182</c:v>
                </c:pt>
                <c:pt idx="2482">
                  <c:v>57189</c:v>
                </c:pt>
                <c:pt idx="2483">
                  <c:v>57196</c:v>
                </c:pt>
                <c:pt idx="2484">
                  <c:v>57203</c:v>
                </c:pt>
                <c:pt idx="2485">
                  <c:v>57210</c:v>
                </c:pt>
                <c:pt idx="2486">
                  <c:v>57217</c:v>
                </c:pt>
                <c:pt idx="2487">
                  <c:v>57224</c:v>
                </c:pt>
                <c:pt idx="2488">
                  <c:v>57231</c:v>
                </c:pt>
                <c:pt idx="2489">
                  <c:v>57238</c:v>
                </c:pt>
                <c:pt idx="2490">
                  <c:v>57245</c:v>
                </c:pt>
                <c:pt idx="2491">
                  <c:v>57252</c:v>
                </c:pt>
                <c:pt idx="2492">
                  <c:v>57259</c:v>
                </c:pt>
                <c:pt idx="2493">
                  <c:v>57266</c:v>
                </c:pt>
                <c:pt idx="2494">
                  <c:v>57273</c:v>
                </c:pt>
                <c:pt idx="2495">
                  <c:v>57280</c:v>
                </c:pt>
                <c:pt idx="2496">
                  <c:v>57287</c:v>
                </c:pt>
                <c:pt idx="2497">
                  <c:v>57297</c:v>
                </c:pt>
                <c:pt idx="2498">
                  <c:v>57301</c:v>
                </c:pt>
                <c:pt idx="2499">
                  <c:v>57308</c:v>
                </c:pt>
                <c:pt idx="2500">
                  <c:v>57315</c:v>
                </c:pt>
                <c:pt idx="2501">
                  <c:v>57322</c:v>
                </c:pt>
                <c:pt idx="2502">
                  <c:v>57329</c:v>
                </c:pt>
                <c:pt idx="2503">
                  <c:v>57336</c:v>
                </c:pt>
                <c:pt idx="2504">
                  <c:v>57343</c:v>
                </c:pt>
                <c:pt idx="2505">
                  <c:v>57350</c:v>
                </c:pt>
                <c:pt idx="2506">
                  <c:v>57357</c:v>
                </c:pt>
                <c:pt idx="2507">
                  <c:v>57364</c:v>
                </c:pt>
                <c:pt idx="2508">
                  <c:v>57371</c:v>
                </c:pt>
                <c:pt idx="2509">
                  <c:v>57378</c:v>
                </c:pt>
                <c:pt idx="2510">
                  <c:v>57385</c:v>
                </c:pt>
                <c:pt idx="2511">
                  <c:v>57392</c:v>
                </c:pt>
                <c:pt idx="2512">
                  <c:v>57399</c:v>
                </c:pt>
                <c:pt idx="2513">
                  <c:v>57406</c:v>
                </c:pt>
                <c:pt idx="2514">
                  <c:v>57413</c:v>
                </c:pt>
                <c:pt idx="2515">
                  <c:v>57420</c:v>
                </c:pt>
                <c:pt idx="2516">
                  <c:v>57427</c:v>
                </c:pt>
                <c:pt idx="2517">
                  <c:v>57434</c:v>
                </c:pt>
                <c:pt idx="2518">
                  <c:v>57441</c:v>
                </c:pt>
                <c:pt idx="2519">
                  <c:v>57448</c:v>
                </c:pt>
                <c:pt idx="2520">
                  <c:v>57459</c:v>
                </c:pt>
                <c:pt idx="2521">
                  <c:v>57462</c:v>
                </c:pt>
                <c:pt idx="2522">
                  <c:v>57469</c:v>
                </c:pt>
                <c:pt idx="2523">
                  <c:v>57476</c:v>
                </c:pt>
                <c:pt idx="2524">
                  <c:v>57483</c:v>
                </c:pt>
                <c:pt idx="2525">
                  <c:v>57490</c:v>
                </c:pt>
                <c:pt idx="2526">
                  <c:v>57497</c:v>
                </c:pt>
                <c:pt idx="2527">
                  <c:v>57504</c:v>
                </c:pt>
                <c:pt idx="2528">
                  <c:v>57511</c:v>
                </c:pt>
                <c:pt idx="2529">
                  <c:v>57518</c:v>
                </c:pt>
                <c:pt idx="2530">
                  <c:v>57525</c:v>
                </c:pt>
                <c:pt idx="2531">
                  <c:v>57532</c:v>
                </c:pt>
                <c:pt idx="2532">
                  <c:v>57539</c:v>
                </c:pt>
                <c:pt idx="2533">
                  <c:v>57546</c:v>
                </c:pt>
                <c:pt idx="2534">
                  <c:v>57553</c:v>
                </c:pt>
                <c:pt idx="2535">
                  <c:v>57560</c:v>
                </c:pt>
                <c:pt idx="2536">
                  <c:v>57567</c:v>
                </c:pt>
                <c:pt idx="2537">
                  <c:v>57574</c:v>
                </c:pt>
                <c:pt idx="2538">
                  <c:v>57581</c:v>
                </c:pt>
                <c:pt idx="2539">
                  <c:v>57588</c:v>
                </c:pt>
                <c:pt idx="2540">
                  <c:v>57595</c:v>
                </c:pt>
                <c:pt idx="2541">
                  <c:v>57602</c:v>
                </c:pt>
                <c:pt idx="2542">
                  <c:v>57609</c:v>
                </c:pt>
                <c:pt idx="2543">
                  <c:v>57616</c:v>
                </c:pt>
                <c:pt idx="2544">
                  <c:v>57623</c:v>
                </c:pt>
                <c:pt idx="2545">
                  <c:v>57630</c:v>
                </c:pt>
                <c:pt idx="2546">
                  <c:v>57637</c:v>
                </c:pt>
                <c:pt idx="2547">
                  <c:v>57644</c:v>
                </c:pt>
                <c:pt idx="2548">
                  <c:v>57651</c:v>
                </c:pt>
                <c:pt idx="2549">
                  <c:v>57658</c:v>
                </c:pt>
                <c:pt idx="2550">
                  <c:v>57665</c:v>
                </c:pt>
                <c:pt idx="2551">
                  <c:v>57672</c:v>
                </c:pt>
                <c:pt idx="2552">
                  <c:v>57679</c:v>
                </c:pt>
                <c:pt idx="2553">
                  <c:v>57686</c:v>
                </c:pt>
                <c:pt idx="2554">
                  <c:v>57693</c:v>
                </c:pt>
                <c:pt idx="2555">
                  <c:v>57700</c:v>
                </c:pt>
                <c:pt idx="2556">
                  <c:v>57710</c:v>
                </c:pt>
                <c:pt idx="2557">
                  <c:v>57717</c:v>
                </c:pt>
                <c:pt idx="2558">
                  <c:v>57724</c:v>
                </c:pt>
                <c:pt idx="2559">
                  <c:v>57732</c:v>
                </c:pt>
                <c:pt idx="2560">
                  <c:v>57738</c:v>
                </c:pt>
                <c:pt idx="2561">
                  <c:v>57745</c:v>
                </c:pt>
                <c:pt idx="2562">
                  <c:v>57752</c:v>
                </c:pt>
                <c:pt idx="2563">
                  <c:v>57760</c:v>
                </c:pt>
                <c:pt idx="2564">
                  <c:v>57766</c:v>
                </c:pt>
                <c:pt idx="2565">
                  <c:v>57773</c:v>
                </c:pt>
                <c:pt idx="2566">
                  <c:v>57780</c:v>
                </c:pt>
                <c:pt idx="2567">
                  <c:v>57787</c:v>
                </c:pt>
                <c:pt idx="2568">
                  <c:v>57794</c:v>
                </c:pt>
                <c:pt idx="2569">
                  <c:v>57801</c:v>
                </c:pt>
                <c:pt idx="2570">
                  <c:v>57808</c:v>
                </c:pt>
                <c:pt idx="2571">
                  <c:v>57817</c:v>
                </c:pt>
                <c:pt idx="2572">
                  <c:v>57822</c:v>
                </c:pt>
                <c:pt idx="2573">
                  <c:v>57829</c:v>
                </c:pt>
                <c:pt idx="2574">
                  <c:v>57837</c:v>
                </c:pt>
                <c:pt idx="2575">
                  <c:v>57843</c:v>
                </c:pt>
                <c:pt idx="2576">
                  <c:v>57850</c:v>
                </c:pt>
                <c:pt idx="2577">
                  <c:v>57858</c:v>
                </c:pt>
                <c:pt idx="2578">
                  <c:v>57864</c:v>
                </c:pt>
                <c:pt idx="2579">
                  <c:v>57871</c:v>
                </c:pt>
                <c:pt idx="2580">
                  <c:v>57878</c:v>
                </c:pt>
                <c:pt idx="2581">
                  <c:v>57885</c:v>
                </c:pt>
                <c:pt idx="2582">
                  <c:v>57892</c:v>
                </c:pt>
                <c:pt idx="2583">
                  <c:v>57899</c:v>
                </c:pt>
                <c:pt idx="2584">
                  <c:v>57906</c:v>
                </c:pt>
                <c:pt idx="2585">
                  <c:v>57913</c:v>
                </c:pt>
                <c:pt idx="2586">
                  <c:v>57920</c:v>
                </c:pt>
                <c:pt idx="2587">
                  <c:v>57927</c:v>
                </c:pt>
                <c:pt idx="2588">
                  <c:v>57934</c:v>
                </c:pt>
                <c:pt idx="2589">
                  <c:v>57941</c:v>
                </c:pt>
                <c:pt idx="2590">
                  <c:v>57949</c:v>
                </c:pt>
                <c:pt idx="2591">
                  <c:v>57956</c:v>
                </c:pt>
                <c:pt idx="2592">
                  <c:v>57962</c:v>
                </c:pt>
                <c:pt idx="2593">
                  <c:v>57969</c:v>
                </c:pt>
                <c:pt idx="2594">
                  <c:v>57976</c:v>
                </c:pt>
                <c:pt idx="2595">
                  <c:v>57983</c:v>
                </c:pt>
                <c:pt idx="2596">
                  <c:v>57990</c:v>
                </c:pt>
                <c:pt idx="2597">
                  <c:v>57998</c:v>
                </c:pt>
                <c:pt idx="2598">
                  <c:v>58004</c:v>
                </c:pt>
                <c:pt idx="2599">
                  <c:v>58011</c:v>
                </c:pt>
                <c:pt idx="2600">
                  <c:v>58018</c:v>
                </c:pt>
                <c:pt idx="2601">
                  <c:v>58026</c:v>
                </c:pt>
                <c:pt idx="2602">
                  <c:v>58032</c:v>
                </c:pt>
                <c:pt idx="2603">
                  <c:v>58039</c:v>
                </c:pt>
                <c:pt idx="2604">
                  <c:v>58046</c:v>
                </c:pt>
                <c:pt idx="2605">
                  <c:v>58053</c:v>
                </c:pt>
                <c:pt idx="2606">
                  <c:v>58060</c:v>
                </c:pt>
                <c:pt idx="2607">
                  <c:v>58067</c:v>
                </c:pt>
                <c:pt idx="2608">
                  <c:v>58075</c:v>
                </c:pt>
                <c:pt idx="2609">
                  <c:v>58082</c:v>
                </c:pt>
                <c:pt idx="2610">
                  <c:v>58089</c:v>
                </c:pt>
                <c:pt idx="2611">
                  <c:v>58096</c:v>
                </c:pt>
                <c:pt idx="2612">
                  <c:v>58103</c:v>
                </c:pt>
                <c:pt idx="2613">
                  <c:v>58110</c:v>
                </c:pt>
                <c:pt idx="2614">
                  <c:v>58117</c:v>
                </c:pt>
                <c:pt idx="2615">
                  <c:v>58124</c:v>
                </c:pt>
                <c:pt idx="2616">
                  <c:v>58131</c:v>
                </c:pt>
                <c:pt idx="2617">
                  <c:v>58138</c:v>
                </c:pt>
                <c:pt idx="2618">
                  <c:v>58145</c:v>
                </c:pt>
                <c:pt idx="2619">
                  <c:v>58152</c:v>
                </c:pt>
                <c:pt idx="2620">
                  <c:v>58159</c:v>
                </c:pt>
                <c:pt idx="2621">
                  <c:v>58168</c:v>
                </c:pt>
                <c:pt idx="2622">
                  <c:v>58175</c:v>
                </c:pt>
                <c:pt idx="2623">
                  <c:v>58182</c:v>
                </c:pt>
                <c:pt idx="2624">
                  <c:v>58189</c:v>
                </c:pt>
                <c:pt idx="2625">
                  <c:v>58196</c:v>
                </c:pt>
                <c:pt idx="2626">
                  <c:v>58203</c:v>
                </c:pt>
                <c:pt idx="2627">
                  <c:v>58210</c:v>
                </c:pt>
                <c:pt idx="2628">
                  <c:v>58217</c:v>
                </c:pt>
                <c:pt idx="2629">
                  <c:v>58224</c:v>
                </c:pt>
                <c:pt idx="2630">
                  <c:v>58231</c:v>
                </c:pt>
                <c:pt idx="2631">
                  <c:v>58238</c:v>
                </c:pt>
                <c:pt idx="2632">
                  <c:v>58245</c:v>
                </c:pt>
                <c:pt idx="2633">
                  <c:v>58252</c:v>
                </c:pt>
                <c:pt idx="2634">
                  <c:v>58259</c:v>
                </c:pt>
                <c:pt idx="2635">
                  <c:v>58266</c:v>
                </c:pt>
                <c:pt idx="2636">
                  <c:v>58273</c:v>
                </c:pt>
                <c:pt idx="2637">
                  <c:v>58280</c:v>
                </c:pt>
                <c:pt idx="2638">
                  <c:v>58287</c:v>
                </c:pt>
                <c:pt idx="2639">
                  <c:v>58294</c:v>
                </c:pt>
                <c:pt idx="2640">
                  <c:v>58301</c:v>
                </c:pt>
                <c:pt idx="2641">
                  <c:v>58308</c:v>
                </c:pt>
                <c:pt idx="2642">
                  <c:v>58315</c:v>
                </c:pt>
                <c:pt idx="2643">
                  <c:v>58322</c:v>
                </c:pt>
                <c:pt idx="2644">
                  <c:v>58329</c:v>
                </c:pt>
                <c:pt idx="2645">
                  <c:v>58336</c:v>
                </c:pt>
                <c:pt idx="2646">
                  <c:v>58343</c:v>
                </c:pt>
                <c:pt idx="2647">
                  <c:v>58350</c:v>
                </c:pt>
                <c:pt idx="2648">
                  <c:v>58357</c:v>
                </c:pt>
                <c:pt idx="2649">
                  <c:v>58364</c:v>
                </c:pt>
                <c:pt idx="2650">
                  <c:v>58371</c:v>
                </c:pt>
                <c:pt idx="2651">
                  <c:v>58378</c:v>
                </c:pt>
                <c:pt idx="2652">
                  <c:v>58385</c:v>
                </c:pt>
                <c:pt idx="2653">
                  <c:v>58392</c:v>
                </c:pt>
                <c:pt idx="2654">
                  <c:v>58399</c:v>
                </c:pt>
                <c:pt idx="2655">
                  <c:v>58407</c:v>
                </c:pt>
                <c:pt idx="2656">
                  <c:v>58413</c:v>
                </c:pt>
                <c:pt idx="2657">
                  <c:v>58420</c:v>
                </c:pt>
                <c:pt idx="2658">
                  <c:v>58427</c:v>
                </c:pt>
                <c:pt idx="2659">
                  <c:v>58438</c:v>
                </c:pt>
                <c:pt idx="2660">
                  <c:v>58442</c:v>
                </c:pt>
                <c:pt idx="2661">
                  <c:v>58448</c:v>
                </c:pt>
                <c:pt idx="2662">
                  <c:v>58455</c:v>
                </c:pt>
                <c:pt idx="2663">
                  <c:v>58462</c:v>
                </c:pt>
                <c:pt idx="2664">
                  <c:v>58469</c:v>
                </c:pt>
                <c:pt idx="2665">
                  <c:v>58476</c:v>
                </c:pt>
                <c:pt idx="2666">
                  <c:v>58483</c:v>
                </c:pt>
                <c:pt idx="2667">
                  <c:v>58490</c:v>
                </c:pt>
                <c:pt idx="2668">
                  <c:v>58497</c:v>
                </c:pt>
                <c:pt idx="2669">
                  <c:v>58504</c:v>
                </c:pt>
                <c:pt idx="2670">
                  <c:v>58511</c:v>
                </c:pt>
                <c:pt idx="2671">
                  <c:v>58518</c:v>
                </c:pt>
                <c:pt idx="2672">
                  <c:v>58525</c:v>
                </c:pt>
                <c:pt idx="2673">
                  <c:v>58532</c:v>
                </c:pt>
                <c:pt idx="2674">
                  <c:v>58539</c:v>
                </c:pt>
                <c:pt idx="2675">
                  <c:v>58546</c:v>
                </c:pt>
                <c:pt idx="2676">
                  <c:v>58553</c:v>
                </c:pt>
                <c:pt idx="2677">
                  <c:v>58560</c:v>
                </c:pt>
                <c:pt idx="2678">
                  <c:v>58567</c:v>
                </c:pt>
                <c:pt idx="2679">
                  <c:v>58574</c:v>
                </c:pt>
                <c:pt idx="2680">
                  <c:v>58581</c:v>
                </c:pt>
                <c:pt idx="2681">
                  <c:v>58588</c:v>
                </c:pt>
                <c:pt idx="2682">
                  <c:v>58595</c:v>
                </c:pt>
                <c:pt idx="2683">
                  <c:v>58602</c:v>
                </c:pt>
                <c:pt idx="2684">
                  <c:v>58609</c:v>
                </c:pt>
                <c:pt idx="2685">
                  <c:v>58616</c:v>
                </c:pt>
                <c:pt idx="2686">
                  <c:v>58623</c:v>
                </c:pt>
                <c:pt idx="2687">
                  <c:v>58630</c:v>
                </c:pt>
                <c:pt idx="2688">
                  <c:v>58637</c:v>
                </c:pt>
                <c:pt idx="2689">
                  <c:v>58644</c:v>
                </c:pt>
                <c:pt idx="2690">
                  <c:v>58651</c:v>
                </c:pt>
                <c:pt idx="2691">
                  <c:v>58658</c:v>
                </c:pt>
                <c:pt idx="2692">
                  <c:v>58665</c:v>
                </c:pt>
                <c:pt idx="2693">
                  <c:v>58672</c:v>
                </c:pt>
                <c:pt idx="2694">
                  <c:v>58679</c:v>
                </c:pt>
                <c:pt idx="2695">
                  <c:v>58686</c:v>
                </c:pt>
                <c:pt idx="2696">
                  <c:v>58693</c:v>
                </c:pt>
                <c:pt idx="2697">
                  <c:v>58700</c:v>
                </c:pt>
                <c:pt idx="2698">
                  <c:v>58707</c:v>
                </c:pt>
                <c:pt idx="2699">
                  <c:v>58714</c:v>
                </c:pt>
                <c:pt idx="2700">
                  <c:v>58721</c:v>
                </c:pt>
                <c:pt idx="2701">
                  <c:v>58728</c:v>
                </c:pt>
                <c:pt idx="2702">
                  <c:v>58735</c:v>
                </c:pt>
                <c:pt idx="2703">
                  <c:v>58742</c:v>
                </c:pt>
                <c:pt idx="2704">
                  <c:v>58749</c:v>
                </c:pt>
                <c:pt idx="2705">
                  <c:v>58757</c:v>
                </c:pt>
                <c:pt idx="2706">
                  <c:v>58763</c:v>
                </c:pt>
                <c:pt idx="2707">
                  <c:v>58771</c:v>
                </c:pt>
                <c:pt idx="2708">
                  <c:v>58777</c:v>
                </c:pt>
                <c:pt idx="2709">
                  <c:v>58784</c:v>
                </c:pt>
                <c:pt idx="2710">
                  <c:v>58791</c:v>
                </c:pt>
                <c:pt idx="2711">
                  <c:v>58798</c:v>
                </c:pt>
                <c:pt idx="2712">
                  <c:v>58810</c:v>
                </c:pt>
                <c:pt idx="2713">
                  <c:v>58813</c:v>
                </c:pt>
                <c:pt idx="2714">
                  <c:v>58820</c:v>
                </c:pt>
                <c:pt idx="2715">
                  <c:v>58827</c:v>
                </c:pt>
                <c:pt idx="2716">
                  <c:v>58834</c:v>
                </c:pt>
                <c:pt idx="2717">
                  <c:v>58841</c:v>
                </c:pt>
                <c:pt idx="2718">
                  <c:v>58848</c:v>
                </c:pt>
                <c:pt idx="2719">
                  <c:v>58855</c:v>
                </c:pt>
                <c:pt idx="2720">
                  <c:v>58862</c:v>
                </c:pt>
                <c:pt idx="2721">
                  <c:v>58869</c:v>
                </c:pt>
                <c:pt idx="2722">
                  <c:v>58876</c:v>
                </c:pt>
                <c:pt idx="2723">
                  <c:v>58883</c:v>
                </c:pt>
                <c:pt idx="2724">
                  <c:v>58890</c:v>
                </c:pt>
                <c:pt idx="2725">
                  <c:v>58897</c:v>
                </c:pt>
                <c:pt idx="2726">
                  <c:v>58908</c:v>
                </c:pt>
                <c:pt idx="2727">
                  <c:v>58911</c:v>
                </c:pt>
                <c:pt idx="2728">
                  <c:v>58918</c:v>
                </c:pt>
                <c:pt idx="2729">
                  <c:v>58925</c:v>
                </c:pt>
                <c:pt idx="2730">
                  <c:v>58932</c:v>
                </c:pt>
                <c:pt idx="2731">
                  <c:v>58939</c:v>
                </c:pt>
                <c:pt idx="2732">
                  <c:v>58946</c:v>
                </c:pt>
                <c:pt idx="2733">
                  <c:v>58953</c:v>
                </c:pt>
                <c:pt idx="2734">
                  <c:v>58960</c:v>
                </c:pt>
                <c:pt idx="2735">
                  <c:v>58967</c:v>
                </c:pt>
                <c:pt idx="2736">
                  <c:v>58974</c:v>
                </c:pt>
                <c:pt idx="2737">
                  <c:v>58981</c:v>
                </c:pt>
                <c:pt idx="2738">
                  <c:v>58988</c:v>
                </c:pt>
                <c:pt idx="2739">
                  <c:v>58995</c:v>
                </c:pt>
                <c:pt idx="2740">
                  <c:v>59002</c:v>
                </c:pt>
                <c:pt idx="2741">
                  <c:v>59009</c:v>
                </c:pt>
                <c:pt idx="2742">
                  <c:v>59016</c:v>
                </c:pt>
                <c:pt idx="2743">
                  <c:v>59023</c:v>
                </c:pt>
                <c:pt idx="2744">
                  <c:v>59030</c:v>
                </c:pt>
                <c:pt idx="2745">
                  <c:v>59037</c:v>
                </c:pt>
                <c:pt idx="2746">
                  <c:v>59044</c:v>
                </c:pt>
                <c:pt idx="2747">
                  <c:v>59051</c:v>
                </c:pt>
                <c:pt idx="2748">
                  <c:v>59058</c:v>
                </c:pt>
                <c:pt idx="2749">
                  <c:v>59065</c:v>
                </c:pt>
                <c:pt idx="2750">
                  <c:v>59072</c:v>
                </c:pt>
                <c:pt idx="2751">
                  <c:v>59079</c:v>
                </c:pt>
                <c:pt idx="2752">
                  <c:v>59086</c:v>
                </c:pt>
                <c:pt idx="2753">
                  <c:v>59093</c:v>
                </c:pt>
                <c:pt idx="2754">
                  <c:v>59100</c:v>
                </c:pt>
                <c:pt idx="2755">
                  <c:v>59107</c:v>
                </c:pt>
                <c:pt idx="2756">
                  <c:v>59114</c:v>
                </c:pt>
                <c:pt idx="2757">
                  <c:v>59124</c:v>
                </c:pt>
                <c:pt idx="2758">
                  <c:v>59128</c:v>
                </c:pt>
                <c:pt idx="2759">
                  <c:v>59135</c:v>
                </c:pt>
                <c:pt idx="2760">
                  <c:v>59142</c:v>
                </c:pt>
                <c:pt idx="2761">
                  <c:v>59149</c:v>
                </c:pt>
                <c:pt idx="2762">
                  <c:v>59156</c:v>
                </c:pt>
                <c:pt idx="2763">
                  <c:v>59163</c:v>
                </c:pt>
                <c:pt idx="2764">
                  <c:v>59170</c:v>
                </c:pt>
                <c:pt idx="2765">
                  <c:v>59177</c:v>
                </c:pt>
                <c:pt idx="2766">
                  <c:v>59184</c:v>
                </c:pt>
                <c:pt idx="2767">
                  <c:v>59191</c:v>
                </c:pt>
                <c:pt idx="2768">
                  <c:v>59198</c:v>
                </c:pt>
                <c:pt idx="2769">
                  <c:v>59205</c:v>
                </c:pt>
                <c:pt idx="2770">
                  <c:v>59212</c:v>
                </c:pt>
                <c:pt idx="2771">
                  <c:v>59219</c:v>
                </c:pt>
                <c:pt idx="2772">
                  <c:v>59226</c:v>
                </c:pt>
                <c:pt idx="2773">
                  <c:v>59233</c:v>
                </c:pt>
                <c:pt idx="2774">
                  <c:v>59240</c:v>
                </c:pt>
                <c:pt idx="2775">
                  <c:v>59247</c:v>
                </c:pt>
                <c:pt idx="2776">
                  <c:v>59258</c:v>
                </c:pt>
                <c:pt idx="2777">
                  <c:v>59261</c:v>
                </c:pt>
                <c:pt idx="2778">
                  <c:v>59268</c:v>
                </c:pt>
                <c:pt idx="2779">
                  <c:v>59275</c:v>
                </c:pt>
                <c:pt idx="2780">
                  <c:v>59282</c:v>
                </c:pt>
                <c:pt idx="2781">
                  <c:v>59289</c:v>
                </c:pt>
                <c:pt idx="2782">
                  <c:v>59296</c:v>
                </c:pt>
                <c:pt idx="2783">
                  <c:v>59303</c:v>
                </c:pt>
                <c:pt idx="2784">
                  <c:v>59310</c:v>
                </c:pt>
                <c:pt idx="2785">
                  <c:v>59317</c:v>
                </c:pt>
                <c:pt idx="2786">
                  <c:v>59324</c:v>
                </c:pt>
                <c:pt idx="2787">
                  <c:v>59331</c:v>
                </c:pt>
                <c:pt idx="2788">
                  <c:v>59338</c:v>
                </c:pt>
                <c:pt idx="2789">
                  <c:v>59345</c:v>
                </c:pt>
                <c:pt idx="2790">
                  <c:v>59352</c:v>
                </c:pt>
                <c:pt idx="2791">
                  <c:v>59359</c:v>
                </c:pt>
                <c:pt idx="2792">
                  <c:v>59366</c:v>
                </c:pt>
                <c:pt idx="2793">
                  <c:v>59373</c:v>
                </c:pt>
                <c:pt idx="2794">
                  <c:v>59380</c:v>
                </c:pt>
                <c:pt idx="2795">
                  <c:v>59387</c:v>
                </c:pt>
                <c:pt idx="2796">
                  <c:v>59394</c:v>
                </c:pt>
                <c:pt idx="2797">
                  <c:v>59401</c:v>
                </c:pt>
                <c:pt idx="2798">
                  <c:v>59408</c:v>
                </c:pt>
                <c:pt idx="2799">
                  <c:v>59415</c:v>
                </c:pt>
                <c:pt idx="2800">
                  <c:v>59422</c:v>
                </c:pt>
                <c:pt idx="2801">
                  <c:v>59429</c:v>
                </c:pt>
                <c:pt idx="2802">
                  <c:v>59436</c:v>
                </c:pt>
                <c:pt idx="2803">
                  <c:v>59443</c:v>
                </c:pt>
                <c:pt idx="2804">
                  <c:v>59450</c:v>
                </c:pt>
                <c:pt idx="2805">
                  <c:v>59457</c:v>
                </c:pt>
                <c:pt idx="2806">
                  <c:v>59464</c:v>
                </c:pt>
                <c:pt idx="2807">
                  <c:v>59471</c:v>
                </c:pt>
                <c:pt idx="2808">
                  <c:v>59478</c:v>
                </c:pt>
                <c:pt idx="2809">
                  <c:v>59488</c:v>
                </c:pt>
                <c:pt idx="2810">
                  <c:v>59492</c:v>
                </c:pt>
                <c:pt idx="2811">
                  <c:v>59499</c:v>
                </c:pt>
                <c:pt idx="2812">
                  <c:v>59506</c:v>
                </c:pt>
                <c:pt idx="2813">
                  <c:v>59513</c:v>
                </c:pt>
                <c:pt idx="2814">
                  <c:v>59520</c:v>
                </c:pt>
                <c:pt idx="2815">
                  <c:v>59527</c:v>
                </c:pt>
                <c:pt idx="2816">
                  <c:v>59534</c:v>
                </c:pt>
                <c:pt idx="2817">
                  <c:v>59541</c:v>
                </c:pt>
                <c:pt idx="2818">
                  <c:v>59548</c:v>
                </c:pt>
                <c:pt idx="2819">
                  <c:v>59555</c:v>
                </c:pt>
                <c:pt idx="2820">
                  <c:v>59562</c:v>
                </c:pt>
                <c:pt idx="2821">
                  <c:v>59569</c:v>
                </c:pt>
                <c:pt idx="2822">
                  <c:v>59576</c:v>
                </c:pt>
                <c:pt idx="2823">
                  <c:v>59583</c:v>
                </c:pt>
                <c:pt idx="2824">
                  <c:v>59590</c:v>
                </c:pt>
                <c:pt idx="2825">
                  <c:v>59597</c:v>
                </c:pt>
                <c:pt idx="2826">
                  <c:v>59604</c:v>
                </c:pt>
                <c:pt idx="2827">
                  <c:v>59611</c:v>
                </c:pt>
                <c:pt idx="2828">
                  <c:v>59618</c:v>
                </c:pt>
                <c:pt idx="2829">
                  <c:v>59625</c:v>
                </c:pt>
                <c:pt idx="2830">
                  <c:v>59632</c:v>
                </c:pt>
                <c:pt idx="2831">
                  <c:v>59643</c:v>
                </c:pt>
                <c:pt idx="2832">
                  <c:v>59646</c:v>
                </c:pt>
                <c:pt idx="2833">
                  <c:v>59653</c:v>
                </c:pt>
                <c:pt idx="2834">
                  <c:v>59660</c:v>
                </c:pt>
                <c:pt idx="2835">
                  <c:v>59667</c:v>
                </c:pt>
                <c:pt idx="2836">
                  <c:v>59674</c:v>
                </c:pt>
                <c:pt idx="2837">
                  <c:v>59681</c:v>
                </c:pt>
                <c:pt idx="2838">
                  <c:v>59688</c:v>
                </c:pt>
                <c:pt idx="2839">
                  <c:v>59695</c:v>
                </c:pt>
                <c:pt idx="2840">
                  <c:v>59702</c:v>
                </c:pt>
                <c:pt idx="2841">
                  <c:v>59709</c:v>
                </c:pt>
                <c:pt idx="2842">
                  <c:v>59716</c:v>
                </c:pt>
                <c:pt idx="2843">
                  <c:v>59723</c:v>
                </c:pt>
                <c:pt idx="2844">
                  <c:v>59730</c:v>
                </c:pt>
                <c:pt idx="2845">
                  <c:v>59737</c:v>
                </c:pt>
                <c:pt idx="2846">
                  <c:v>59744</c:v>
                </c:pt>
                <c:pt idx="2847">
                  <c:v>59751</c:v>
                </c:pt>
                <c:pt idx="2848">
                  <c:v>59758</c:v>
                </c:pt>
                <c:pt idx="2849">
                  <c:v>59765</c:v>
                </c:pt>
                <c:pt idx="2850">
                  <c:v>59772</c:v>
                </c:pt>
                <c:pt idx="2851">
                  <c:v>59779</c:v>
                </c:pt>
                <c:pt idx="2852">
                  <c:v>59786</c:v>
                </c:pt>
                <c:pt idx="2853">
                  <c:v>59793</c:v>
                </c:pt>
                <c:pt idx="2854">
                  <c:v>59800</c:v>
                </c:pt>
                <c:pt idx="2855">
                  <c:v>59807</c:v>
                </c:pt>
                <c:pt idx="2856">
                  <c:v>59814</c:v>
                </c:pt>
                <c:pt idx="2857">
                  <c:v>59821</c:v>
                </c:pt>
                <c:pt idx="2858">
                  <c:v>59828</c:v>
                </c:pt>
                <c:pt idx="2859">
                  <c:v>59835</c:v>
                </c:pt>
                <c:pt idx="2860">
                  <c:v>59842</c:v>
                </c:pt>
                <c:pt idx="2861">
                  <c:v>59849</c:v>
                </c:pt>
                <c:pt idx="2862">
                  <c:v>59856</c:v>
                </c:pt>
                <c:pt idx="2863">
                  <c:v>59863</c:v>
                </c:pt>
                <c:pt idx="2864">
                  <c:v>59870</c:v>
                </c:pt>
                <c:pt idx="2865">
                  <c:v>59877</c:v>
                </c:pt>
                <c:pt idx="2866">
                  <c:v>59884</c:v>
                </c:pt>
                <c:pt idx="2867">
                  <c:v>59891</c:v>
                </c:pt>
                <c:pt idx="2868">
                  <c:v>59901</c:v>
                </c:pt>
                <c:pt idx="2869">
                  <c:v>59908</c:v>
                </c:pt>
                <c:pt idx="2870">
                  <c:v>59915</c:v>
                </c:pt>
                <c:pt idx="2871">
                  <c:v>59923</c:v>
                </c:pt>
                <c:pt idx="2872">
                  <c:v>59929</c:v>
                </c:pt>
                <c:pt idx="2873">
                  <c:v>59936</c:v>
                </c:pt>
                <c:pt idx="2874">
                  <c:v>59943</c:v>
                </c:pt>
                <c:pt idx="2875">
                  <c:v>59951</c:v>
                </c:pt>
                <c:pt idx="2876">
                  <c:v>59957</c:v>
                </c:pt>
                <c:pt idx="2877">
                  <c:v>59964</c:v>
                </c:pt>
                <c:pt idx="2878">
                  <c:v>59971</c:v>
                </c:pt>
                <c:pt idx="2879">
                  <c:v>59978</c:v>
                </c:pt>
                <c:pt idx="2880">
                  <c:v>59985</c:v>
                </c:pt>
                <c:pt idx="2881">
                  <c:v>59992</c:v>
                </c:pt>
                <c:pt idx="2882">
                  <c:v>60001</c:v>
                </c:pt>
                <c:pt idx="2883">
                  <c:v>60006</c:v>
                </c:pt>
                <c:pt idx="2884">
                  <c:v>60013</c:v>
                </c:pt>
                <c:pt idx="2885">
                  <c:v>60020</c:v>
                </c:pt>
                <c:pt idx="2886">
                  <c:v>60028</c:v>
                </c:pt>
                <c:pt idx="2887">
                  <c:v>60034</c:v>
                </c:pt>
                <c:pt idx="2888">
                  <c:v>60041</c:v>
                </c:pt>
                <c:pt idx="2889">
                  <c:v>60049</c:v>
                </c:pt>
                <c:pt idx="2890">
                  <c:v>60055</c:v>
                </c:pt>
                <c:pt idx="2891">
                  <c:v>60062</c:v>
                </c:pt>
                <c:pt idx="2892">
                  <c:v>60069</c:v>
                </c:pt>
                <c:pt idx="2893">
                  <c:v>60076</c:v>
                </c:pt>
                <c:pt idx="2894">
                  <c:v>60083</c:v>
                </c:pt>
                <c:pt idx="2895">
                  <c:v>60090</c:v>
                </c:pt>
                <c:pt idx="2896">
                  <c:v>60097</c:v>
                </c:pt>
                <c:pt idx="2897">
                  <c:v>60104</c:v>
                </c:pt>
                <c:pt idx="2898">
                  <c:v>60111</c:v>
                </c:pt>
                <c:pt idx="2899">
                  <c:v>60118</c:v>
                </c:pt>
                <c:pt idx="2900">
                  <c:v>60125</c:v>
                </c:pt>
                <c:pt idx="2901">
                  <c:v>60132</c:v>
                </c:pt>
                <c:pt idx="2902">
                  <c:v>60140</c:v>
                </c:pt>
                <c:pt idx="2903">
                  <c:v>60147</c:v>
                </c:pt>
                <c:pt idx="2904">
                  <c:v>60153</c:v>
                </c:pt>
                <c:pt idx="2905">
                  <c:v>60160</c:v>
                </c:pt>
                <c:pt idx="2906">
                  <c:v>60167</c:v>
                </c:pt>
                <c:pt idx="2907">
                  <c:v>60174</c:v>
                </c:pt>
                <c:pt idx="2908">
                  <c:v>60181</c:v>
                </c:pt>
                <c:pt idx="2909">
                  <c:v>60189</c:v>
                </c:pt>
                <c:pt idx="2910">
                  <c:v>60195</c:v>
                </c:pt>
                <c:pt idx="2911">
                  <c:v>60202</c:v>
                </c:pt>
                <c:pt idx="2912">
                  <c:v>60209</c:v>
                </c:pt>
                <c:pt idx="2913">
                  <c:v>60216</c:v>
                </c:pt>
                <c:pt idx="2914">
                  <c:v>60223</c:v>
                </c:pt>
                <c:pt idx="2915">
                  <c:v>60230</c:v>
                </c:pt>
                <c:pt idx="2916">
                  <c:v>60237</c:v>
                </c:pt>
                <c:pt idx="2917">
                  <c:v>60244</c:v>
                </c:pt>
                <c:pt idx="2918">
                  <c:v>60251</c:v>
                </c:pt>
                <c:pt idx="2919">
                  <c:v>60258</c:v>
                </c:pt>
                <c:pt idx="2920">
                  <c:v>60267</c:v>
                </c:pt>
                <c:pt idx="2921">
                  <c:v>60274</c:v>
                </c:pt>
                <c:pt idx="2922">
                  <c:v>60281</c:v>
                </c:pt>
                <c:pt idx="2923">
                  <c:v>60288</c:v>
                </c:pt>
                <c:pt idx="2924">
                  <c:v>60295</c:v>
                </c:pt>
                <c:pt idx="2925">
                  <c:v>60302</c:v>
                </c:pt>
                <c:pt idx="2926">
                  <c:v>60309</c:v>
                </c:pt>
                <c:pt idx="2927">
                  <c:v>60316</c:v>
                </c:pt>
                <c:pt idx="2928">
                  <c:v>60323</c:v>
                </c:pt>
                <c:pt idx="2929">
                  <c:v>60330</c:v>
                </c:pt>
                <c:pt idx="2930">
                  <c:v>60337</c:v>
                </c:pt>
                <c:pt idx="2931">
                  <c:v>60344</c:v>
                </c:pt>
                <c:pt idx="2932">
                  <c:v>60351</c:v>
                </c:pt>
                <c:pt idx="2933">
                  <c:v>60359</c:v>
                </c:pt>
                <c:pt idx="2934">
                  <c:v>60366</c:v>
                </c:pt>
                <c:pt idx="2935">
                  <c:v>60373</c:v>
                </c:pt>
                <c:pt idx="2936">
                  <c:v>60380</c:v>
                </c:pt>
                <c:pt idx="2937">
                  <c:v>60387</c:v>
                </c:pt>
                <c:pt idx="2938">
                  <c:v>60394</c:v>
                </c:pt>
                <c:pt idx="2939">
                  <c:v>60401</c:v>
                </c:pt>
                <c:pt idx="2940">
                  <c:v>60408</c:v>
                </c:pt>
                <c:pt idx="2941">
                  <c:v>60415</c:v>
                </c:pt>
                <c:pt idx="2942">
                  <c:v>60422</c:v>
                </c:pt>
                <c:pt idx="2943">
                  <c:v>60429</c:v>
                </c:pt>
                <c:pt idx="2944">
                  <c:v>60436</c:v>
                </c:pt>
                <c:pt idx="2945">
                  <c:v>60443</c:v>
                </c:pt>
                <c:pt idx="2946">
                  <c:v>60450</c:v>
                </c:pt>
                <c:pt idx="2947">
                  <c:v>60457</c:v>
                </c:pt>
                <c:pt idx="2948">
                  <c:v>60464</c:v>
                </c:pt>
                <c:pt idx="2949">
                  <c:v>60471</c:v>
                </c:pt>
                <c:pt idx="2950">
                  <c:v>60478</c:v>
                </c:pt>
                <c:pt idx="2951">
                  <c:v>60485</c:v>
                </c:pt>
                <c:pt idx="2952">
                  <c:v>60492</c:v>
                </c:pt>
                <c:pt idx="2953">
                  <c:v>60499</c:v>
                </c:pt>
                <c:pt idx="2954">
                  <c:v>60506</c:v>
                </c:pt>
                <c:pt idx="2955">
                  <c:v>60513</c:v>
                </c:pt>
                <c:pt idx="2956">
                  <c:v>60520</c:v>
                </c:pt>
                <c:pt idx="2957">
                  <c:v>60527</c:v>
                </c:pt>
                <c:pt idx="2958">
                  <c:v>60534</c:v>
                </c:pt>
                <c:pt idx="2959">
                  <c:v>60541</c:v>
                </c:pt>
                <c:pt idx="2960">
                  <c:v>60548</c:v>
                </c:pt>
                <c:pt idx="2961">
                  <c:v>60555</c:v>
                </c:pt>
                <c:pt idx="2962">
                  <c:v>60562</c:v>
                </c:pt>
                <c:pt idx="2963">
                  <c:v>60569</c:v>
                </c:pt>
                <c:pt idx="2964">
                  <c:v>60576</c:v>
                </c:pt>
                <c:pt idx="2965">
                  <c:v>60583</c:v>
                </c:pt>
                <c:pt idx="2966">
                  <c:v>60590</c:v>
                </c:pt>
                <c:pt idx="2967">
                  <c:v>60598</c:v>
                </c:pt>
                <c:pt idx="2968">
                  <c:v>60604</c:v>
                </c:pt>
                <c:pt idx="2969">
                  <c:v>60611</c:v>
                </c:pt>
                <c:pt idx="2970">
                  <c:v>60618</c:v>
                </c:pt>
                <c:pt idx="2971">
                  <c:v>60625</c:v>
                </c:pt>
                <c:pt idx="2972">
                  <c:v>60632</c:v>
                </c:pt>
                <c:pt idx="2973">
                  <c:v>60639</c:v>
                </c:pt>
                <c:pt idx="2974">
                  <c:v>60646</c:v>
                </c:pt>
                <c:pt idx="2975">
                  <c:v>60653</c:v>
                </c:pt>
                <c:pt idx="2976">
                  <c:v>60660</c:v>
                </c:pt>
                <c:pt idx="2977">
                  <c:v>60667</c:v>
                </c:pt>
                <c:pt idx="2978">
                  <c:v>60674</c:v>
                </c:pt>
                <c:pt idx="2979">
                  <c:v>60681</c:v>
                </c:pt>
                <c:pt idx="2980">
                  <c:v>60688</c:v>
                </c:pt>
                <c:pt idx="2981">
                  <c:v>60695</c:v>
                </c:pt>
                <c:pt idx="2982">
                  <c:v>60702</c:v>
                </c:pt>
                <c:pt idx="2983">
                  <c:v>60709</c:v>
                </c:pt>
                <c:pt idx="2984">
                  <c:v>60716</c:v>
                </c:pt>
                <c:pt idx="2985">
                  <c:v>60723</c:v>
                </c:pt>
                <c:pt idx="2986">
                  <c:v>60730</c:v>
                </c:pt>
                <c:pt idx="2987">
                  <c:v>60737</c:v>
                </c:pt>
                <c:pt idx="2988">
                  <c:v>60744</c:v>
                </c:pt>
                <c:pt idx="2989">
                  <c:v>60751</c:v>
                </c:pt>
                <c:pt idx="2990">
                  <c:v>60758</c:v>
                </c:pt>
                <c:pt idx="2991">
                  <c:v>60765</c:v>
                </c:pt>
                <c:pt idx="2992">
                  <c:v>60772</c:v>
                </c:pt>
                <c:pt idx="2993">
                  <c:v>60779</c:v>
                </c:pt>
                <c:pt idx="2994">
                  <c:v>60786</c:v>
                </c:pt>
                <c:pt idx="2995">
                  <c:v>60793</c:v>
                </c:pt>
                <c:pt idx="2996">
                  <c:v>60800</c:v>
                </c:pt>
                <c:pt idx="2997">
                  <c:v>60807</c:v>
                </c:pt>
                <c:pt idx="2998">
                  <c:v>60814</c:v>
                </c:pt>
                <c:pt idx="2999">
                  <c:v>60821</c:v>
                </c:pt>
                <c:pt idx="3000">
                  <c:v>60828</c:v>
                </c:pt>
                <c:pt idx="3001">
                  <c:v>60835</c:v>
                </c:pt>
                <c:pt idx="3002">
                  <c:v>60842</c:v>
                </c:pt>
                <c:pt idx="3003">
                  <c:v>60849</c:v>
                </c:pt>
                <c:pt idx="3004">
                  <c:v>60856</c:v>
                </c:pt>
                <c:pt idx="3005">
                  <c:v>60863</c:v>
                </c:pt>
                <c:pt idx="3006">
                  <c:v>60870</c:v>
                </c:pt>
                <c:pt idx="3007">
                  <c:v>60877</c:v>
                </c:pt>
                <c:pt idx="3008">
                  <c:v>60884</c:v>
                </c:pt>
                <c:pt idx="3009">
                  <c:v>60891</c:v>
                </c:pt>
                <c:pt idx="3010">
                  <c:v>60898</c:v>
                </c:pt>
                <c:pt idx="3011">
                  <c:v>60905</c:v>
                </c:pt>
                <c:pt idx="3012">
                  <c:v>60912</c:v>
                </c:pt>
                <c:pt idx="3013">
                  <c:v>60919</c:v>
                </c:pt>
                <c:pt idx="3014">
                  <c:v>60926</c:v>
                </c:pt>
                <c:pt idx="3015">
                  <c:v>60933</c:v>
                </c:pt>
                <c:pt idx="3016">
                  <c:v>60940</c:v>
                </c:pt>
                <c:pt idx="3017">
                  <c:v>60948</c:v>
                </c:pt>
                <c:pt idx="3018">
                  <c:v>60954</c:v>
                </c:pt>
                <c:pt idx="3019">
                  <c:v>60962</c:v>
                </c:pt>
                <c:pt idx="3020">
                  <c:v>60968</c:v>
                </c:pt>
                <c:pt idx="3021">
                  <c:v>60975</c:v>
                </c:pt>
                <c:pt idx="3022">
                  <c:v>60982</c:v>
                </c:pt>
                <c:pt idx="3023">
                  <c:v>60989</c:v>
                </c:pt>
                <c:pt idx="3024">
                  <c:v>61001</c:v>
                </c:pt>
                <c:pt idx="3025">
                  <c:v>61004</c:v>
                </c:pt>
                <c:pt idx="3026">
                  <c:v>61011</c:v>
                </c:pt>
                <c:pt idx="3027">
                  <c:v>61018</c:v>
                </c:pt>
                <c:pt idx="3028">
                  <c:v>61025</c:v>
                </c:pt>
                <c:pt idx="3029">
                  <c:v>61032</c:v>
                </c:pt>
                <c:pt idx="3030">
                  <c:v>61039</c:v>
                </c:pt>
                <c:pt idx="3031">
                  <c:v>61046</c:v>
                </c:pt>
                <c:pt idx="3032">
                  <c:v>61053</c:v>
                </c:pt>
                <c:pt idx="3033">
                  <c:v>61060</c:v>
                </c:pt>
                <c:pt idx="3034">
                  <c:v>61067</c:v>
                </c:pt>
                <c:pt idx="3035">
                  <c:v>61074</c:v>
                </c:pt>
                <c:pt idx="3036">
                  <c:v>61081</c:v>
                </c:pt>
                <c:pt idx="3037">
                  <c:v>61092</c:v>
                </c:pt>
                <c:pt idx="3038">
                  <c:v>61095</c:v>
                </c:pt>
                <c:pt idx="3039">
                  <c:v>61102</c:v>
                </c:pt>
                <c:pt idx="3040">
                  <c:v>61109</c:v>
                </c:pt>
                <c:pt idx="3041">
                  <c:v>61116</c:v>
                </c:pt>
                <c:pt idx="3042">
                  <c:v>61123</c:v>
                </c:pt>
                <c:pt idx="3043">
                  <c:v>61130</c:v>
                </c:pt>
                <c:pt idx="3044">
                  <c:v>61137</c:v>
                </c:pt>
                <c:pt idx="3045">
                  <c:v>61144</c:v>
                </c:pt>
                <c:pt idx="3046">
                  <c:v>61151</c:v>
                </c:pt>
                <c:pt idx="3047">
                  <c:v>61158</c:v>
                </c:pt>
                <c:pt idx="3048">
                  <c:v>61165</c:v>
                </c:pt>
                <c:pt idx="3049">
                  <c:v>61172</c:v>
                </c:pt>
                <c:pt idx="3050">
                  <c:v>61179</c:v>
                </c:pt>
                <c:pt idx="3051">
                  <c:v>61186</c:v>
                </c:pt>
                <c:pt idx="3052">
                  <c:v>61193</c:v>
                </c:pt>
                <c:pt idx="3053">
                  <c:v>61200</c:v>
                </c:pt>
                <c:pt idx="3054">
                  <c:v>61207</c:v>
                </c:pt>
                <c:pt idx="3055">
                  <c:v>61214</c:v>
                </c:pt>
                <c:pt idx="3056">
                  <c:v>61221</c:v>
                </c:pt>
                <c:pt idx="3057">
                  <c:v>61228</c:v>
                </c:pt>
                <c:pt idx="3058">
                  <c:v>61235</c:v>
                </c:pt>
                <c:pt idx="3059">
                  <c:v>61242</c:v>
                </c:pt>
                <c:pt idx="3060">
                  <c:v>61249</c:v>
                </c:pt>
                <c:pt idx="3061">
                  <c:v>61256</c:v>
                </c:pt>
                <c:pt idx="3062">
                  <c:v>61263</c:v>
                </c:pt>
                <c:pt idx="3063">
                  <c:v>61270</c:v>
                </c:pt>
                <c:pt idx="3064">
                  <c:v>61277</c:v>
                </c:pt>
                <c:pt idx="3065">
                  <c:v>61284</c:v>
                </c:pt>
                <c:pt idx="3066">
                  <c:v>61291</c:v>
                </c:pt>
                <c:pt idx="3067">
                  <c:v>61298</c:v>
                </c:pt>
                <c:pt idx="3068">
                  <c:v>61305</c:v>
                </c:pt>
                <c:pt idx="3069">
                  <c:v>61315</c:v>
                </c:pt>
                <c:pt idx="3070">
                  <c:v>61319</c:v>
                </c:pt>
                <c:pt idx="3071">
                  <c:v>61326</c:v>
                </c:pt>
                <c:pt idx="3072">
                  <c:v>61333</c:v>
                </c:pt>
                <c:pt idx="3073">
                  <c:v>61340</c:v>
                </c:pt>
                <c:pt idx="3074">
                  <c:v>61347</c:v>
                </c:pt>
                <c:pt idx="3075">
                  <c:v>61354</c:v>
                </c:pt>
                <c:pt idx="3076">
                  <c:v>61361</c:v>
                </c:pt>
                <c:pt idx="3077">
                  <c:v>61368</c:v>
                </c:pt>
                <c:pt idx="3078">
                  <c:v>61375</c:v>
                </c:pt>
                <c:pt idx="3079">
                  <c:v>61382</c:v>
                </c:pt>
                <c:pt idx="3080">
                  <c:v>61389</c:v>
                </c:pt>
                <c:pt idx="3081">
                  <c:v>61396</c:v>
                </c:pt>
                <c:pt idx="3082">
                  <c:v>61403</c:v>
                </c:pt>
                <c:pt idx="3083">
                  <c:v>61410</c:v>
                </c:pt>
                <c:pt idx="3084">
                  <c:v>61417</c:v>
                </c:pt>
                <c:pt idx="3085">
                  <c:v>61424</c:v>
                </c:pt>
                <c:pt idx="3086">
                  <c:v>61431</c:v>
                </c:pt>
                <c:pt idx="3087">
                  <c:v>61438</c:v>
                </c:pt>
                <c:pt idx="3088">
                  <c:v>61445</c:v>
                </c:pt>
                <c:pt idx="3089">
                  <c:v>61452</c:v>
                </c:pt>
                <c:pt idx="3090">
                  <c:v>61459</c:v>
                </c:pt>
                <c:pt idx="3091">
                  <c:v>61466</c:v>
                </c:pt>
                <c:pt idx="3092">
                  <c:v>61477</c:v>
                </c:pt>
                <c:pt idx="3093">
                  <c:v>61480</c:v>
                </c:pt>
                <c:pt idx="3094">
                  <c:v>61487</c:v>
                </c:pt>
                <c:pt idx="3095">
                  <c:v>61494</c:v>
                </c:pt>
                <c:pt idx="3096">
                  <c:v>61501</c:v>
                </c:pt>
                <c:pt idx="3097">
                  <c:v>61508</c:v>
                </c:pt>
                <c:pt idx="3098">
                  <c:v>61515</c:v>
                </c:pt>
                <c:pt idx="3099">
                  <c:v>61522</c:v>
                </c:pt>
                <c:pt idx="3100">
                  <c:v>61529</c:v>
                </c:pt>
                <c:pt idx="3101">
                  <c:v>61536</c:v>
                </c:pt>
                <c:pt idx="3102">
                  <c:v>61543</c:v>
                </c:pt>
                <c:pt idx="3103">
                  <c:v>61550</c:v>
                </c:pt>
                <c:pt idx="3104">
                  <c:v>61557</c:v>
                </c:pt>
                <c:pt idx="3105">
                  <c:v>61564</c:v>
                </c:pt>
                <c:pt idx="3106">
                  <c:v>61571</c:v>
                </c:pt>
                <c:pt idx="3107">
                  <c:v>61578</c:v>
                </c:pt>
                <c:pt idx="3108">
                  <c:v>61585</c:v>
                </c:pt>
                <c:pt idx="3109">
                  <c:v>61592</c:v>
                </c:pt>
                <c:pt idx="3110">
                  <c:v>61599</c:v>
                </c:pt>
                <c:pt idx="3111">
                  <c:v>61606</c:v>
                </c:pt>
                <c:pt idx="3112">
                  <c:v>61613</c:v>
                </c:pt>
                <c:pt idx="3113">
                  <c:v>61620</c:v>
                </c:pt>
                <c:pt idx="3114">
                  <c:v>61627</c:v>
                </c:pt>
                <c:pt idx="3115">
                  <c:v>61634</c:v>
                </c:pt>
                <c:pt idx="3116">
                  <c:v>61641</c:v>
                </c:pt>
                <c:pt idx="3117">
                  <c:v>61648</c:v>
                </c:pt>
                <c:pt idx="3118">
                  <c:v>61655</c:v>
                </c:pt>
                <c:pt idx="3119">
                  <c:v>61662</c:v>
                </c:pt>
                <c:pt idx="3120">
                  <c:v>61669</c:v>
                </c:pt>
                <c:pt idx="3121">
                  <c:v>61676</c:v>
                </c:pt>
                <c:pt idx="3122">
                  <c:v>61683</c:v>
                </c:pt>
                <c:pt idx="3123">
                  <c:v>61690</c:v>
                </c:pt>
                <c:pt idx="3124">
                  <c:v>61697</c:v>
                </c:pt>
                <c:pt idx="3125">
                  <c:v>61704</c:v>
                </c:pt>
                <c:pt idx="3126">
                  <c:v>61711</c:v>
                </c:pt>
                <c:pt idx="3127">
                  <c:v>61718</c:v>
                </c:pt>
                <c:pt idx="3128">
                  <c:v>61728</c:v>
                </c:pt>
                <c:pt idx="3129">
                  <c:v>61735</c:v>
                </c:pt>
                <c:pt idx="3130">
                  <c:v>61742</c:v>
                </c:pt>
                <c:pt idx="3131">
                  <c:v>61750</c:v>
                </c:pt>
                <c:pt idx="3132">
                  <c:v>61756</c:v>
                </c:pt>
                <c:pt idx="3133">
                  <c:v>61763</c:v>
                </c:pt>
                <c:pt idx="3134">
                  <c:v>61770</c:v>
                </c:pt>
                <c:pt idx="3135">
                  <c:v>61778</c:v>
                </c:pt>
                <c:pt idx="3136">
                  <c:v>61784</c:v>
                </c:pt>
                <c:pt idx="3137">
                  <c:v>61791</c:v>
                </c:pt>
                <c:pt idx="3138">
                  <c:v>61798</c:v>
                </c:pt>
                <c:pt idx="3139">
                  <c:v>61805</c:v>
                </c:pt>
                <c:pt idx="3140">
                  <c:v>61812</c:v>
                </c:pt>
                <c:pt idx="3141">
                  <c:v>61819</c:v>
                </c:pt>
                <c:pt idx="3142">
                  <c:v>61826</c:v>
                </c:pt>
                <c:pt idx="3143">
                  <c:v>61835</c:v>
                </c:pt>
                <c:pt idx="3144">
                  <c:v>61840</c:v>
                </c:pt>
                <c:pt idx="3145">
                  <c:v>61847</c:v>
                </c:pt>
                <c:pt idx="3146">
                  <c:v>61855</c:v>
                </c:pt>
                <c:pt idx="3147">
                  <c:v>61861</c:v>
                </c:pt>
                <c:pt idx="3148">
                  <c:v>61868</c:v>
                </c:pt>
                <c:pt idx="3149">
                  <c:v>61876</c:v>
                </c:pt>
                <c:pt idx="3150">
                  <c:v>61882</c:v>
                </c:pt>
                <c:pt idx="3151">
                  <c:v>61889</c:v>
                </c:pt>
                <c:pt idx="3152">
                  <c:v>61896</c:v>
                </c:pt>
                <c:pt idx="3153">
                  <c:v>61903</c:v>
                </c:pt>
                <c:pt idx="3154">
                  <c:v>61910</c:v>
                </c:pt>
                <c:pt idx="3155">
                  <c:v>61917</c:v>
                </c:pt>
                <c:pt idx="3156">
                  <c:v>61924</c:v>
                </c:pt>
                <c:pt idx="3157">
                  <c:v>61931</c:v>
                </c:pt>
                <c:pt idx="3158">
                  <c:v>61938</c:v>
                </c:pt>
                <c:pt idx="3159">
                  <c:v>61945</c:v>
                </c:pt>
                <c:pt idx="3160">
                  <c:v>61952</c:v>
                </c:pt>
                <c:pt idx="3161">
                  <c:v>61959</c:v>
                </c:pt>
                <c:pt idx="3162">
                  <c:v>61967</c:v>
                </c:pt>
                <c:pt idx="3163">
                  <c:v>61974</c:v>
                </c:pt>
                <c:pt idx="3164">
                  <c:v>61980</c:v>
                </c:pt>
                <c:pt idx="3165">
                  <c:v>61987</c:v>
                </c:pt>
                <c:pt idx="3166">
                  <c:v>61994</c:v>
                </c:pt>
                <c:pt idx="3167">
                  <c:v>62001</c:v>
                </c:pt>
                <c:pt idx="3168">
                  <c:v>62008</c:v>
                </c:pt>
                <c:pt idx="3169">
                  <c:v>62016</c:v>
                </c:pt>
                <c:pt idx="3170">
                  <c:v>62022</c:v>
                </c:pt>
                <c:pt idx="3171">
                  <c:v>62029</c:v>
                </c:pt>
                <c:pt idx="3172">
                  <c:v>62036</c:v>
                </c:pt>
                <c:pt idx="3173">
                  <c:v>62044</c:v>
                </c:pt>
                <c:pt idx="3174">
                  <c:v>62050</c:v>
                </c:pt>
                <c:pt idx="3175">
                  <c:v>62057</c:v>
                </c:pt>
                <c:pt idx="3176">
                  <c:v>62064</c:v>
                </c:pt>
                <c:pt idx="3177">
                  <c:v>62071</c:v>
                </c:pt>
                <c:pt idx="3178">
                  <c:v>62078</c:v>
                </c:pt>
                <c:pt idx="3179">
                  <c:v>62085</c:v>
                </c:pt>
                <c:pt idx="3180">
                  <c:v>62093</c:v>
                </c:pt>
                <c:pt idx="3181">
                  <c:v>62100</c:v>
                </c:pt>
                <c:pt idx="3182">
                  <c:v>62107</c:v>
                </c:pt>
                <c:pt idx="3183">
                  <c:v>62114</c:v>
                </c:pt>
                <c:pt idx="3184">
                  <c:v>62121</c:v>
                </c:pt>
                <c:pt idx="3185">
                  <c:v>62128</c:v>
                </c:pt>
                <c:pt idx="3186">
                  <c:v>62135</c:v>
                </c:pt>
                <c:pt idx="3187">
                  <c:v>62142</c:v>
                </c:pt>
                <c:pt idx="3188">
                  <c:v>62149</c:v>
                </c:pt>
                <c:pt idx="3189">
                  <c:v>62156</c:v>
                </c:pt>
                <c:pt idx="3190">
                  <c:v>62163</c:v>
                </c:pt>
                <c:pt idx="3191">
                  <c:v>62170</c:v>
                </c:pt>
                <c:pt idx="3192">
                  <c:v>62177</c:v>
                </c:pt>
                <c:pt idx="3193">
                  <c:v>62186</c:v>
                </c:pt>
                <c:pt idx="3194">
                  <c:v>62193</c:v>
                </c:pt>
                <c:pt idx="3195">
                  <c:v>62200</c:v>
                </c:pt>
                <c:pt idx="3196">
                  <c:v>62207</c:v>
                </c:pt>
                <c:pt idx="3197">
                  <c:v>62214</c:v>
                </c:pt>
                <c:pt idx="3198">
                  <c:v>62221</c:v>
                </c:pt>
                <c:pt idx="3199">
                  <c:v>62228</c:v>
                </c:pt>
                <c:pt idx="3200">
                  <c:v>62235</c:v>
                </c:pt>
                <c:pt idx="3201">
                  <c:v>62242</c:v>
                </c:pt>
                <c:pt idx="3202">
                  <c:v>62249</c:v>
                </c:pt>
                <c:pt idx="3203">
                  <c:v>62256</c:v>
                </c:pt>
                <c:pt idx="3204">
                  <c:v>62263</c:v>
                </c:pt>
                <c:pt idx="3205">
                  <c:v>62270</c:v>
                </c:pt>
                <c:pt idx="3206">
                  <c:v>62277</c:v>
                </c:pt>
                <c:pt idx="3207">
                  <c:v>62284</c:v>
                </c:pt>
                <c:pt idx="3208">
                  <c:v>62291</c:v>
                </c:pt>
                <c:pt idx="3209">
                  <c:v>62298</c:v>
                </c:pt>
                <c:pt idx="3210">
                  <c:v>62305</c:v>
                </c:pt>
                <c:pt idx="3211">
                  <c:v>62312</c:v>
                </c:pt>
                <c:pt idx="3212">
                  <c:v>62319</c:v>
                </c:pt>
                <c:pt idx="3213">
                  <c:v>62326</c:v>
                </c:pt>
                <c:pt idx="3214">
                  <c:v>62333</c:v>
                </c:pt>
                <c:pt idx="3215">
                  <c:v>62340</c:v>
                </c:pt>
                <c:pt idx="3216">
                  <c:v>62347</c:v>
                </c:pt>
                <c:pt idx="3217">
                  <c:v>62354</c:v>
                </c:pt>
                <c:pt idx="3218">
                  <c:v>62361</c:v>
                </c:pt>
                <c:pt idx="3219">
                  <c:v>62368</c:v>
                </c:pt>
                <c:pt idx="3220">
                  <c:v>62375</c:v>
                </c:pt>
                <c:pt idx="3221">
                  <c:v>62382</c:v>
                </c:pt>
                <c:pt idx="3222">
                  <c:v>62389</c:v>
                </c:pt>
                <c:pt idx="3223">
                  <c:v>62396</c:v>
                </c:pt>
                <c:pt idx="3224">
                  <c:v>62403</c:v>
                </c:pt>
                <c:pt idx="3225">
                  <c:v>62410</c:v>
                </c:pt>
                <c:pt idx="3226">
                  <c:v>62417</c:v>
                </c:pt>
                <c:pt idx="3227">
                  <c:v>62425</c:v>
                </c:pt>
                <c:pt idx="3228">
                  <c:v>62431</c:v>
                </c:pt>
                <c:pt idx="3229">
                  <c:v>62438</c:v>
                </c:pt>
                <c:pt idx="3230">
                  <c:v>62445</c:v>
                </c:pt>
                <c:pt idx="3231">
                  <c:v>62456</c:v>
                </c:pt>
                <c:pt idx="3232">
                  <c:v>62460</c:v>
                </c:pt>
                <c:pt idx="3233">
                  <c:v>62466</c:v>
                </c:pt>
                <c:pt idx="3234">
                  <c:v>62473</c:v>
                </c:pt>
                <c:pt idx="3235">
                  <c:v>62480</c:v>
                </c:pt>
                <c:pt idx="3236">
                  <c:v>62487</c:v>
                </c:pt>
                <c:pt idx="3237">
                  <c:v>62494</c:v>
                </c:pt>
                <c:pt idx="3238">
                  <c:v>62501</c:v>
                </c:pt>
                <c:pt idx="3239">
                  <c:v>62508</c:v>
                </c:pt>
                <c:pt idx="3240">
                  <c:v>62515</c:v>
                </c:pt>
                <c:pt idx="3241">
                  <c:v>62522</c:v>
                </c:pt>
                <c:pt idx="3242">
                  <c:v>62529</c:v>
                </c:pt>
                <c:pt idx="3243">
                  <c:v>62536</c:v>
                </c:pt>
                <c:pt idx="3244">
                  <c:v>62543</c:v>
                </c:pt>
                <c:pt idx="3245">
                  <c:v>62550</c:v>
                </c:pt>
                <c:pt idx="3246">
                  <c:v>62557</c:v>
                </c:pt>
                <c:pt idx="3247">
                  <c:v>62564</c:v>
                </c:pt>
                <c:pt idx="3248">
                  <c:v>62571</c:v>
                </c:pt>
                <c:pt idx="3249">
                  <c:v>62578</c:v>
                </c:pt>
                <c:pt idx="3250">
                  <c:v>62585</c:v>
                </c:pt>
                <c:pt idx="3251">
                  <c:v>62592</c:v>
                </c:pt>
                <c:pt idx="3252">
                  <c:v>62599</c:v>
                </c:pt>
                <c:pt idx="3253">
                  <c:v>62606</c:v>
                </c:pt>
                <c:pt idx="3254">
                  <c:v>62613</c:v>
                </c:pt>
                <c:pt idx="3255">
                  <c:v>62620</c:v>
                </c:pt>
                <c:pt idx="3256">
                  <c:v>62627</c:v>
                </c:pt>
                <c:pt idx="3257">
                  <c:v>62634</c:v>
                </c:pt>
                <c:pt idx="3258">
                  <c:v>62641</c:v>
                </c:pt>
                <c:pt idx="3259">
                  <c:v>62648</c:v>
                </c:pt>
                <c:pt idx="3260">
                  <c:v>62655</c:v>
                </c:pt>
                <c:pt idx="3261">
                  <c:v>62662</c:v>
                </c:pt>
                <c:pt idx="3262">
                  <c:v>62669</c:v>
                </c:pt>
                <c:pt idx="3263">
                  <c:v>62676</c:v>
                </c:pt>
                <c:pt idx="3264">
                  <c:v>62683</c:v>
                </c:pt>
                <c:pt idx="3265">
                  <c:v>62690</c:v>
                </c:pt>
                <c:pt idx="3266">
                  <c:v>62697</c:v>
                </c:pt>
                <c:pt idx="3267">
                  <c:v>62704</c:v>
                </c:pt>
                <c:pt idx="3268">
                  <c:v>62711</c:v>
                </c:pt>
                <c:pt idx="3269">
                  <c:v>62718</c:v>
                </c:pt>
                <c:pt idx="3270">
                  <c:v>62725</c:v>
                </c:pt>
                <c:pt idx="3271">
                  <c:v>62732</c:v>
                </c:pt>
                <c:pt idx="3272">
                  <c:v>62739</c:v>
                </c:pt>
                <c:pt idx="3273">
                  <c:v>62746</c:v>
                </c:pt>
                <c:pt idx="3274">
                  <c:v>62753</c:v>
                </c:pt>
                <c:pt idx="3275">
                  <c:v>62760</c:v>
                </c:pt>
                <c:pt idx="3276">
                  <c:v>62767</c:v>
                </c:pt>
                <c:pt idx="3277">
                  <c:v>62774</c:v>
                </c:pt>
                <c:pt idx="3278">
                  <c:v>62781</c:v>
                </c:pt>
                <c:pt idx="3279">
                  <c:v>62789</c:v>
                </c:pt>
                <c:pt idx="3280">
                  <c:v>62795</c:v>
                </c:pt>
                <c:pt idx="3281">
                  <c:v>62802</c:v>
                </c:pt>
                <c:pt idx="3282">
                  <c:v>62809</c:v>
                </c:pt>
                <c:pt idx="3283">
                  <c:v>62816</c:v>
                </c:pt>
                <c:pt idx="3284">
                  <c:v>62823</c:v>
                </c:pt>
                <c:pt idx="3285">
                  <c:v>62830</c:v>
                </c:pt>
                <c:pt idx="3286">
                  <c:v>62837</c:v>
                </c:pt>
                <c:pt idx="3287">
                  <c:v>62844</c:v>
                </c:pt>
                <c:pt idx="3288">
                  <c:v>62851</c:v>
                </c:pt>
                <c:pt idx="3289">
                  <c:v>62858</c:v>
                </c:pt>
                <c:pt idx="3290">
                  <c:v>62865</c:v>
                </c:pt>
                <c:pt idx="3291">
                  <c:v>62872</c:v>
                </c:pt>
                <c:pt idx="3292">
                  <c:v>62879</c:v>
                </c:pt>
                <c:pt idx="3293">
                  <c:v>62886</c:v>
                </c:pt>
                <c:pt idx="3294">
                  <c:v>62893</c:v>
                </c:pt>
                <c:pt idx="3295">
                  <c:v>62900</c:v>
                </c:pt>
                <c:pt idx="3296">
                  <c:v>62907</c:v>
                </c:pt>
                <c:pt idx="3297">
                  <c:v>62914</c:v>
                </c:pt>
                <c:pt idx="3298">
                  <c:v>62921</c:v>
                </c:pt>
                <c:pt idx="3299">
                  <c:v>62928</c:v>
                </c:pt>
                <c:pt idx="3300">
                  <c:v>62935</c:v>
                </c:pt>
                <c:pt idx="3301">
                  <c:v>62942</c:v>
                </c:pt>
                <c:pt idx="3302">
                  <c:v>62949</c:v>
                </c:pt>
                <c:pt idx="3303">
                  <c:v>62956</c:v>
                </c:pt>
                <c:pt idx="3304">
                  <c:v>62963</c:v>
                </c:pt>
                <c:pt idx="3305">
                  <c:v>62970</c:v>
                </c:pt>
                <c:pt idx="3306">
                  <c:v>62977</c:v>
                </c:pt>
                <c:pt idx="3307">
                  <c:v>62984</c:v>
                </c:pt>
                <c:pt idx="3308">
                  <c:v>62991</c:v>
                </c:pt>
                <c:pt idx="3309">
                  <c:v>62998</c:v>
                </c:pt>
                <c:pt idx="3310">
                  <c:v>63005</c:v>
                </c:pt>
                <c:pt idx="3311">
                  <c:v>63012</c:v>
                </c:pt>
                <c:pt idx="3312">
                  <c:v>63019</c:v>
                </c:pt>
                <c:pt idx="3313">
                  <c:v>63026</c:v>
                </c:pt>
                <c:pt idx="3314">
                  <c:v>63033</c:v>
                </c:pt>
                <c:pt idx="3315">
                  <c:v>63040</c:v>
                </c:pt>
                <c:pt idx="3316">
                  <c:v>63047</c:v>
                </c:pt>
                <c:pt idx="3317">
                  <c:v>63054</c:v>
                </c:pt>
                <c:pt idx="3318">
                  <c:v>63061</c:v>
                </c:pt>
                <c:pt idx="3319">
                  <c:v>63068</c:v>
                </c:pt>
                <c:pt idx="3320">
                  <c:v>63075</c:v>
                </c:pt>
                <c:pt idx="3321">
                  <c:v>63082</c:v>
                </c:pt>
                <c:pt idx="3322">
                  <c:v>63089</c:v>
                </c:pt>
                <c:pt idx="3323">
                  <c:v>63096</c:v>
                </c:pt>
                <c:pt idx="3324">
                  <c:v>63103</c:v>
                </c:pt>
                <c:pt idx="3325">
                  <c:v>63110</c:v>
                </c:pt>
                <c:pt idx="3326">
                  <c:v>63117</c:v>
                </c:pt>
                <c:pt idx="3327">
                  <c:v>63124</c:v>
                </c:pt>
                <c:pt idx="3328">
                  <c:v>63131</c:v>
                </c:pt>
                <c:pt idx="3329">
                  <c:v>63138</c:v>
                </c:pt>
                <c:pt idx="3330">
                  <c:v>63145</c:v>
                </c:pt>
                <c:pt idx="3331">
                  <c:v>63153</c:v>
                </c:pt>
                <c:pt idx="3332">
                  <c:v>63159</c:v>
                </c:pt>
                <c:pt idx="3333">
                  <c:v>63166</c:v>
                </c:pt>
                <c:pt idx="3334">
                  <c:v>63173</c:v>
                </c:pt>
                <c:pt idx="3335">
                  <c:v>63180</c:v>
                </c:pt>
                <c:pt idx="3336">
                  <c:v>63188</c:v>
                </c:pt>
                <c:pt idx="3337">
                  <c:v>63195</c:v>
                </c:pt>
                <c:pt idx="3338">
                  <c:v>63202</c:v>
                </c:pt>
                <c:pt idx="3339">
                  <c:v>63209</c:v>
                </c:pt>
                <c:pt idx="3340">
                  <c:v>63216</c:v>
                </c:pt>
                <c:pt idx="3341">
                  <c:v>63223</c:v>
                </c:pt>
                <c:pt idx="3342">
                  <c:v>63230</c:v>
                </c:pt>
                <c:pt idx="3343">
                  <c:v>63237</c:v>
                </c:pt>
                <c:pt idx="3344">
                  <c:v>63244</c:v>
                </c:pt>
                <c:pt idx="3345">
                  <c:v>63251</c:v>
                </c:pt>
                <c:pt idx="3346">
                  <c:v>63258</c:v>
                </c:pt>
                <c:pt idx="3347">
                  <c:v>63265</c:v>
                </c:pt>
                <c:pt idx="3348">
                  <c:v>63276</c:v>
                </c:pt>
                <c:pt idx="3349">
                  <c:v>63279</c:v>
                </c:pt>
                <c:pt idx="3350">
                  <c:v>63286</c:v>
                </c:pt>
                <c:pt idx="3351">
                  <c:v>63293</c:v>
                </c:pt>
                <c:pt idx="3352">
                  <c:v>63300</c:v>
                </c:pt>
                <c:pt idx="3353">
                  <c:v>63307</c:v>
                </c:pt>
                <c:pt idx="3354">
                  <c:v>63314</c:v>
                </c:pt>
                <c:pt idx="3355">
                  <c:v>63321</c:v>
                </c:pt>
                <c:pt idx="3356">
                  <c:v>63328</c:v>
                </c:pt>
                <c:pt idx="3357">
                  <c:v>63335</c:v>
                </c:pt>
                <c:pt idx="3358">
                  <c:v>63342</c:v>
                </c:pt>
                <c:pt idx="3359">
                  <c:v>63349</c:v>
                </c:pt>
                <c:pt idx="3360">
                  <c:v>63356</c:v>
                </c:pt>
                <c:pt idx="3361">
                  <c:v>63363</c:v>
                </c:pt>
                <c:pt idx="3362">
                  <c:v>63370</c:v>
                </c:pt>
                <c:pt idx="3363">
                  <c:v>63377</c:v>
                </c:pt>
                <c:pt idx="3364">
                  <c:v>63384</c:v>
                </c:pt>
                <c:pt idx="3365">
                  <c:v>63391</c:v>
                </c:pt>
                <c:pt idx="3366">
                  <c:v>63398</c:v>
                </c:pt>
                <c:pt idx="3367">
                  <c:v>63405</c:v>
                </c:pt>
                <c:pt idx="3368">
                  <c:v>63412</c:v>
                </c:pt>
                <c:pt idx="3369">
                  <c:v>63419</c:v>
                </c:pt>
                <c:pt idx="3370">
                  <c:v>63426</c:v>
                </c:pt>
                <c:pt idx="3371">
                  <c:v>63433</c:v>
                </c:pt>
                <c:pt idx="3372">
                  <c:v>63440</c:v>
                </c:pt>
                <c:pt idx="3373">
                  <c:v>63447</c:v>
                </c:pt>
                <c:pt idx="3374">
                  <c:v>63454</c:v>
                </c:pt>
                <c:pt idx="3375">
                  <c:v>63461</c:v>
                </c:pt>
                <c:pt idx="3376">
                  <c:v>63468</c:v>
                </c:pt>
                <c:pt idx="3377">
                  <c:v>63475</c:v>
                </c:pt>
                <c:pt idx="3378">
                  <c:v>63482</c:v>
                </c:pt>
                <c:pt idx="3379">
                  <c:v>63489</c:v>
                </c:pt>
                <c:pt idx="3380">
                  <c:v>63496</c:v>
                </c:pt>
                <c:pt idx="3381">
                  <c:v>63506</c:v>
                </c:pt>
                <c:pt idx="3382">
                  <c:v>63510</c:v>
                </c:pt>
                <c:pt idx="3383">
                  <c:v>63517</c:v>
                </c:pt>
                <c:pt idx="3384">
                  <c:v>63524</c:v>
                </c:pt>
                <c:pt idx="3385">
                  <c:v>63531</c:v>
                </c:pt>
                <c:pt idx="3386">
                  <c:v>63538</c:v>
                </c:pt>
                <c:pt idx="3387">
                  <c:v>63545</c:v>
                </c:pt>
                <c:pt idx="3388">
                  <c:v>63552</c:v>
                </c:pt>
                <c:pt idx="3389">
                  <c:v>63559</c:v>
                </c:pt>
                <c:pt idx="3390">
                  <c:v>63566</c:v>
                </c:pt>
                <c:pt idx="3391">
                  <c:v>63573</c:v>
                </c:pt>
                <c:pt idx="3392">
                  <c:v>63580</c:v>
                </c:pt>
                <c:pt idx="3393">
                  <c:v>63587</c:v>
                </c:pt>
                <c:pt idx="3394">
                  <c:v>63594</c:v>
                </c:pt>
                <c:pt idx="3395">
                  <c:v>63601</c:v>
                </c:pt>
                <c:pt idx="3396">
                  <c:v>63608</c:v>
                </c:pt>
                <c:pt idx="3397">
                  <c:v>63615</c:v>
                </c:pt>
                <c:pt idx="3398">
                  <c:v>63622</c:v>
                </c:pt>
                <c:pt idx="3399">
                  <c:v>63629</c:v>
                </c:pt>
                <c:pt idx="3400">
                  <c:v>63636</c:v>
                </c:pt>
                <c:pt idx="3401">
                  <c:v>63643</c:v>
                </c:pt>
                <c:pt idx="3402">
                  <c:v>63650</c:v>
                </c:pt>
                <c:pt idx="3403">
                  <c:v>63661</c:v>
                </c:pt>
                <c:pt idx="3404">
                  <c:v>63664</c:v>
                </c:pt>
                <c:pt idx="3405">
                  <c:v>63671</c:v>
                </c:pt>
                <c:pt idx="3406">
                  <c:v>63678</c:v>
                </c:pt>
                <c:pt idx="3407">
                  <c:v>63685</c:v>
                </c:pt>
                <c:pt idx="3408">
                  <c:v>63692</c:v>
                </c:pt>
                <c:pt idx="3409">
                  <c:v>63699</c:v>
                </c:pt>
                <c:pt idx="3410">
                  <c:v>63706</c:v>
                </c:pt>
                <c:pt idx="3411">
                  <c:v>63713</c:v>
                </c:pt>
                <c:pt idx="3412">
                  <c:v>63720</c:v>
                </c:pt>
                <c:pt idx="3413">
                  <c:v>63727</c:v>
                </c:pt>
                <c:pt idx="3414">
                  <c:v>63734</c:v>
                </c:pt>
                <c:pt idx="3415">
                  <c:v>63741</c:v>
                </c:pt>
                <c:pt idx="3416">
                  <c:v>63748</c:v>
                </c:pt>
                <c:pt idx="3417">
                  <c:v>63755</c:v>
                </c:pt>
                <c:pt idx="3418">
                  <c:v>63762</c:v>
                </c:pt>
                <c:pt idx="3419">
                  <c:v>63769</c:v>
                </c:pt>
                <c:pt idx="3420">
                  <c:v>63776</c:v>
                </c:pt>
                <c:pt idx="3421">
                  <c:v>63783</c:v>
                </c:pt>
                <c:pt idx="3422">
                  <c:v>63790</c:v>
                </c:pt>
                <c:pt idx="3423">
                  <c:v>63797</c:v>
                </c:pt>
                <c:pt idx="3424">
                  <c:v>63804</c:v>
                </c:pt>
                <c:pt idx="3425">
                  <c:v>63811</c:v>
                </c:pt>
                <c:pt idx="3426">
                  <c:v>63818</c:v>
                </c:pt>
                <c:pt idx="3427">
                  <c:v>63825</c:v>
                </c:pt>
                <c:pt idx="3428">
                  <c:v>63832</c:v>
                </c:pt>
                <c:pt idx="3429">
                  <c:v>63839</c:v>
                </c:pt>
                <c:pt idx="3430">
                  <c:v>63846</c:v>
                </c:pt>
                <c:pt idx="3431">
                  <c:v>63853</c:v>
                </c:pt>
                <c:pt idx="3432">
                  <c:v>63860</c:v>
                </c:pt>
                <c:pt idx="3433">
                  <c:v>63867</c:v>
                </c:pt>
                <c:pt idx="3434">
                  <c:v>63874</c:v>
                </c:pt>
                <c:pt idx="3435">
                  <c:v>63881</c:v>
                </c:pt>
                <c:pt idx="3436">
                  <c:v>63888</c:v>
                </c:pt>
                <c:pt idx="3437">
                  <c:v>63895</c:v>
                </c:pt>
                <c:pt idx="3438">
                  <c:v>63902</c:v>
                </c:pt>
                <c:pt idx="3439">
                  <c:v>63909</c:v>
                </c:pt>
                <c:pt idx="3440">
                  <c:v>63919</c:v>
                </c:pt>
                <c:pt idx="3441">
                  <c:v>63926</c:v>
                </c:pt>
                <c:pt idx="3442">
                  <c:v>63933</c:v>
                </c:pt>
                <c:pt idx="3443">
                  <c:v>63941</c:v>
                </c:pt>
                <c:pt idx="3444">
                  <c:v>63947</c:v>
                </c:pt>
                <c:pt idx="3445">
                  <c:v>63954</c:v>
                </c:pt>
                <c:pt idx="3446">
                  <c:v>63961</c:v>
                </c:pt>
                <c:pt idx="3447">
                  <c:v>63969</c:v>
                </c:pt>
                <c:pt idx="3448">
                  <c:v>63975</c:v>
                </c:pt>
                <c:pt idx="3449">
                  <c:v>63982</c:v>
                </c:pt>
                <c:pt idx="3450">
                  <c:v>63989</c:v>
                </c:pt>
                <c:pt idx="3451">
                  <c:v>63996</c:v>
                </c:pt>
                <c:pt idx="3452">
                  <c:v>64003</c:v>
                </c:pt>
                <c:pt idx="3453">
                  <c:v>64010</c:v>
                </c:pt>
                <c:pt idx="3454">
                  <c:v>64019</c:v>
                </c:pt>
                <c:pt idx="3455">
                  <c:v>64024</c:v>
                </c:pt>
                <c:pt idx="3456">
                  <c:v>64031</c:v>
                </c:pt>
                <c:pt idx="3457">
                  <c:v>64038</c:v>
                </c:pt>
                <c:pt idx="3458">
                  <c:v>64046</c:v>
                </c:pt>
                <c:pt idx="3459">
                  <c:v>64052</c:v>
                </c:pt>
                <c:pt idx="3460">
                  <c:v>64059</c:v>
                </c:pt>
                <c:pt idx="3461">
                  <c:v>64067</c:v>
                </c:pt>
                <c:pt idx="3462">
                  <c:v>64073</c:v>
                </c:pt>
                <c:pt idx="3463">
                  <c:v>64080</c:v>
                </c:pt>
                <c:pt idx="3464">
                  <c:v>64087</c:v>
                </c:pt>
                <c:pt idx="3465">
                  <c:v>64094</c:v>
                </c:pt>
                <c:pt idx="3466">
                  <c:v>64101</c:v>
                </c:pt>
                <c:pt idx="3467">
                  <c:v>64108</c:v>
                </c:pt>
                <c:pt idx="3468">
                  <c:v>64115</c:v>
                </c:pt>
                <c:pt idx="3469">
                  <c:v>64122</c:v>
                </c:pt>
                <c:pt idx="3470">
                  <c:v>64129</c:v>
                </c:pt>
                <c:pt idx="3471">
                  <c:v>64136</c:v>
                </c:pt>
                <c:pt idx="3472">
                  <c:v>64143</c:v>
                </c:pt>
                <c:pt idx="3473">
                  <c:v>64150</c:v>
                </c:pt>
                <c:pt idx="3474">
                  <c:v>64158</c:v>
                </c:pt>
                <c:pt idx="3475">
                  <c:v>64165</c:v>
                </c:pt>
                <c:pt idx="3476">
                  <c:v>64171</c:v>
                </c:pt>
                <c:pt idx="3477">
                  <c:v>64178</c:v>
                </c:pt>
                <c:pt idx="3478">
                  <c:v>64185</c:v>
                </c:pt>
                <c:pt idx="3479">
                  <c:v>64192</c:v>
                </c:pt>
                <c:pt idx="3480">
                  <c:v>64199</c:v>
                </c:pt>
                <c:pt idx="3481">
                  <c:v>64207</c:v>
                </c:pt>
                <c:pt idx="3482">
                  <c:v>64213</c:v>
                </c:pt>
                <c:pt idx="3483">
                  <c:v>64220</c:v>
                </c:pt>
                <c:pt idx="3484">
                  <c:v>64227</c:v>
                </c:pt>
                <c:pt idx="3485">
                  <c:v>64235</c:v>
                </c:pt>
                <c:pt idx="3486">
                  <c:v>64241</c:v>
                </c:pt>
                <c:pt idx="3487">
                  <c:v>64248</c:v>
                </c:pt>
                <c:pt idx="3488">
                  <c:v>64255</c:v>
                </c:pt>
                <c:pt idx="3489">
                  <c:v>64262</c:v>
                </c:pt>
                <c:pt idx="3490">
                  <c:v>64269</c:v>
                </c:pt>
                <c:pt idx="3491">
                  <c:v>64276</c:v>
                </c:pt>
                <c:pt idx="3492">
                  <c:v>64284</c:v>
                </c:pt>
                <c:pt idx="3493">
                  <c:v>64291</c:v>
                </c:pt>
                <c:pt idx="3494">
                  <c:v>64298</c:v>
                </c:pt>
                <c:pt idx="3495">
                  <c:v>64305</c:v>
                </c:pt>
                <c:pt idx="3496">
                  <c:v>64312</c:v>
                </c:pt>
                <c:pt idx="3497">
                  <c:v>64319</c:v>
                </c:pt>
                <c:pt idx="3498">
                  <c:v>64326</c:v>
                </c:pt>
                <c:pt idx="3499">
                  <c:v>64333</c:v>
                </c:pt>
                <c:pt idx="3500">
                  <c:v>64340</c:v>
                </c:pt>
                <c:pt idx="3501">
                  <c:v>64347</c:v>
                </c:pt>
                <c:pt idx="3502">
                  <c:v>64354</c:v>
                </c:pt>
                <c:pt idx="3503">
                  <c:v>64361</c:v>
                </c:pt>
                <c:pt idx="3504">
                  <c:v>64368</c:v>
                </c:pt>
                <c:pt idx="3505">
                  <c:v>64375</c:v>
                </c:pt>
                <c:pt idx="3506">
                  <c:v>64382</c:v>
                </c:pt>
                <c:pt idx="3507">
                  <c:v>64389</c:v>
                </c:pt>
                <c:pt idx="3508">
                  <c:v>64398</c:v>
                </c:pt>
                <c:pt idx="3509">
                  <c:v>64405</c:v>
                </c:pt>
                <c:pt idx="3510">
                  <c:v>64412</c:v>
                </c:pt>
                <c:pt idx="3511">
                  <c:v>64419</c:v>
                </c:pt>
                <c:pt idx="3512">
                  <c:v>64426</c:v>
                </c:pt>
                <c:pt idx="3513">
                  <c:v>64433</c:v>
                </c:pt>
                <c:pt idx="3514">
                  <c:v>64440</c:v>
                </c:pt>
                <c:pt idx="3515">
                  <c:v>64447</c:v>
                </c:pt>
                <c:pt idx="3516">
                  <c:v>64454</c:v>
                </c:pt>
                <c:pt idx="3517">
                  <c:v>64461</c:v>
                </c:pt>
                <c:pt idx="3518">
                  <c:v>64468</c:v>
                </c:pt>
                <c:pt idx="3519">
                  <c:v>64475</c:v>
                </c:pt>
                <c:pt idx="3520">
                  <c:v>64482</c:v>
                </c:pt>
                <c:pt idx="3521">
                  <c:v>64489</c:v>
                </c:pt>
                <c:pt idx="3522">
                  <c:v>64496</c:v>
                </c:pt>
                <c:pt idx="3523">
                  <c:v>64503</c:v>
                </c:pt>
                <c:pt idx="3524">
                  <c:v>64510</c:v>
                </c:pt>
                <c:pt idx="3525">
                  <c:v>64517</c:v>
                </c:pt>
                <c:pt idx="3526">
                  <c:v>64524</c:v>
                </c:pt>
                <c:pt idx="3527">
                  <c:v>64531</c:v>
                </c:pt>
                <c:pt idx="3528">
                  <c:v>64538</c:v>
                </c:pt>
                <c:pt idx="3529">
                  <c:v>64545</c:v>
                </c:pt>
                <c:pt idx="3530">
                  <c:v>64552</c:v>
                </c:pt>
                <c:pt idx="3531">
                  <c:v>64559</c:v>
                </c:pt>
                <c:pt idx="3532">
                  <c:v>64566</c:v>
                </c:pt>
                <c:pt idx="3533">
                  <c:v>64573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4.254400000052172E-3</c:v>
                </c:pt>
                <c:pt idx="1">
                  <c:v>4.22694157595771E-3</c:v>
                </c:pt>
                <c:pt idx="2">
                  <c:v>4.1649873646765201E-3</c:v>
                </c:pt>
                <c:pt idx="3">
                  <c:v>4.1073661246571191E-3</c:v>
                </c:pt>
                <c:pt idx="4">
                  <c:v>4.0807942664233821E-3</c:v>
                </c:pt>
                <c:pt idx="5">
                  <c:v>4.0555512094986312E-3</c:v>
                </c:pt>
                <c:pt idx="6">
                  <c:v>4.0316369535631225E-3</c:v>
                </c:pt>
                <c:pt idx="7">
                  <c:v>3.9785612678766569E-3</c:v>
                </c:pt>
                <c:pt idx="8">
                  <c:v>3.9319976796114986E-3</c:v>
                </c:pt>
                <c:pt idx="9">
                  <c:v>3.9160562244155983E-3</c:v>
                </c:pt>
                <c:pt idx="10">
                  <c:v>3.901443568690155E-3</c:v>
                </c:pt>
                <c:pt idx="11">
                  <c:v>3.8766893334685193E-3</c:v>
                </c:pt>
                <c:pt idx="12">
                  <c:v>3.8562809369757645E-3</c:v>
                </c:pt>
                <c:pt idx="13">
                  <c:v>3.8483122762045241E-3</c:v>
                </c:pt>
                <c:pt idx="14">
                  <c:v>3.8416724141843162E-3</c:v>
                </c:pt>
                <c:pt idx="15">
                  <c:v>3.8363613507552685E-3</c:v>
                </c:pt>
                <c:pt idx="16">
                  <c:v>3.8302093028974582E-3</c:v>
                </c:pt>
                <c:pt idx="17">
                  <c:v>3.8284050819914484E-3</c:v>
                </c:pt>
                <c:pt idx="18">
                  <c:v>3.8297380109586499E-3</c:v>
                </c:pt>
                <c:pt idx="19">
                  <c:v>3.8323997383571395E-3</c:v>
                </c:pt>
                <c:pt idx="20">
                  <c:v>3.8363902643467895E-3</c:v>
                </c:pt>
                <c:pt idx="21">
                  <c:v>3.8488417928217444E-3</c:v>
                </c:pt>
                <c:pt idx="22">
                  <c:v>3.8655191723524496E-3</c:v>
                </c:pt>
                <c:pt idx="23">
                  <c:v>3.8754266009899396E-3</c:v>
                </c:pt>
                <c:pt idx="24">
                  <c:v>3.8859357376708203E-3</c:v>
                </c:pt>
                <c:pt idx="25">
                  <c:v>3.8970465825549638E-3</c:v>
                </c:pt>
                <c:pt idx="26">
                  <c:v>3.9213166786211673E-3</c:v>
                </c:pt>
                <c:pt idx="27">
                  <c:v>3.947507044763654E-3</c:v>
                </c:pt>
                <c:pt idx="28">
                  <c:v>3.9616264313835359E-3</c:v>
                </c:pt>
                <c:pt idx="29">
                  <c:v>3.9763475265264248E-3</c:v>
                </c:pt>
                <c:pt idx="30">
                  <c:v>4.0162260140785833E-3</c:v>
                </c:pt>
                <c:pt idx="31">
                  <c:v>4.0589786329636723E-3</c:v>
                </c:pt>
                <c:pt idx="32">
                  <c:v>4.0773099810031965E-3</c:v>
                </c:pt>
                <c:pt idx="33">
                  <c:v>4.0962430381252801E-3</c:v>
                </c:pt>
                <c:pt idx="34">
                  <c:v>4.1157778045697313E-3</c:v>
                </c:pt>
                <c:pt idx="35">
                  <c:v>4.1569010333653011E-3</c:v>
                </c:pt>
                <c:pt idx="36">
                  <c:v>4.1999339642906364E-3</c:v>
                </c:pt>
                <c:pt idx="37">
                  <c:v>4.2224772783061582E-3</c:v>
                </c:pt>
                <c:pt idx="38">
                  <c:v>4.2575208441952839E-3</c:v>
                </c:pt>
                <c:pt idx="39">
                  <c:v>4.3189200165283381E-3</c:v>
                </c:pt>
                <c:pt idx="40">
                  <c:v>4.370373073276923E-3</c:v>
                </c:pt>
                <c:pt idx="41">
                  <c:v>4.3971283588639665E-3</c:v>
                </c:pt>
                <c:pt idx="42">
                  <c:v>4.4242882018785679E-3</c:v>
                </c:pt>
                <c:pt idx="43">
                  <c:v>4.4510639897854531E-3</c:v>
                </c:pt>
                <c:pt idx="44">
                  <c:v>4.5027345206527514E-3</c:v>
                </c:pt>
                <c:pt idx="45">
                  <c:v>4.5523550559600778E-3</c:v>
                </c:pt>
                <c:pt idx="46">
                  <c:v>4.5762248006209205E-3</c:v>
                </c:pt>
                <c:pt idx="47">
                  <c:v>4.5995133361209639E-3</c:v>
                </c:pt>
                <c:pt idx="48">
                  <c:v>4.622220662460208E-3</c:v>
                </c:pt>
                <c:pt idx="49">
                  <c:v>4.6657584194864654E-3</c:v>
                </c:pt>
                <c:pt idx="50">
                  <c:v>4.7072378744505983E-3</c:v>
                </c:pt>
                <c:pt idx="51">
                  <c:v>4.7270391535469969E-3</c:v>
                </c:pt>
                <c:pt idx="52">
                  <c:v>4.7462592229230438E-3</c:v>
                </c:pt>
                <c:pt idx="53">
                  <c:v>4.7648980823389309E-3</c:v>
                </c:pt>
                <c:pt idx="54">
                  <c:v>4.8003024410370188E-3</c:v>
                </c:pt>
                <c:pt idx="55">
                  <c:v>4.8336414199212641E-3</c:v>
                </c:pt>
                <c:pt idx="56">
                  <c:v>4.8493742288169273E-3</c:v>
                </c:pt>
                <c:pt idx="57">
                  <c:v>4.8645258273527503E-3</c:v>
                </c:pt>
                <c:pt idx="58">
                  <c:v>4.8790962155287332E-3</c:v>
                </c:pt>
                <c:pt idx="59">
                  <c:v>4.9127166912121822E-3</c:v>
                </c:pt>
                <c:pt idx="60">
                  <c:v>4.9432299973339866E-3</c:v>
                </c:pt>
                <c:pt idx="61">
                  <c:v>4.9543131215123992E-3</c:v>
                </c:pt>
                <c:pt idx="62">
                  <c:v>4.9648150348513553E-3</c:v>
                </c:pt>
                <c:pt idx="63">
                  <c:v>4.9897989178937507E-3</c:v>
                </c:pt>
                <c:pt idx="64">
                  <c:v>5.0144449603006791E-3</c:v>
                </c:pt>
                <c:pt idx="65">
                  <c:v>5.0243310126774077E-3</c:v>
                </c:pt>
                <c:pt idx="66">
                  <c:v>5.0342101349176716E-3</c:v>
                </c:pt>
                <c:pt idx="67">
                  <c:v>5.0540162308010395E-3</c:v>
                </c:pt>
                <c:pt idx="68">
                  <c:v>5.0736573241128013E-3</c:v>
                </c:pt>
                <c:pt idx="69">
                  <c:v>5.0835017963102302E-3</c:v>
                </c:pt>
                <c:pt idx="70">
                  <c:v>5.0933393385310666E-3</c:v>
                </c:pt>
                <c:pt idx="71">
                  <c:v>5.1031699507753103E-3</c:v>
                </c:pt>
                <c:pt idx="72">
                  <c:v>5.1278213879868417E-3</c:v>
                </c:pt>
                <c:pt idx="73">
                  <c:v>5.1522190614683439E-3</c:v>
                </c:pt>
                <c:pt idx="74">
                  <c:v>5.1620080934533519E-3</c:v>
                </c:pt>
                <c:pt idx="75">
                  <c:v>5.1717901955417034E-3</c:v>
                </c:pt>
                <c:pt idx="76">
                  <c:v>5.1914061607405415E-3</c:v>
                </c:pt>
                <c:pt idx="77">
                  <c:v>5.2108493034896952E-3</c:v>
                </c:pt>
                <c:pt idx="78">
                  <c:v>5.2205967553753396E-3</c:v>
                </c:pt>
                <c:pt idx="79">
                  <c:v>5.2303372773643275E-3</c:v>
                </c:pt>
                <c:pt idx="80">
                  <c:v>5.2400708692168507E-3</c:v>
                </c:pt>
                <c:pt idx="81">
                  <c:v>5.2595917933739855E-3</c:v>
                </c:pt>
                <c:pt idx="82">
                  <c:v>5.2789359363014654E-3</c:v>
                </c:pt>
                <c:pt idx="83">
                  <c:v>5.2885950603620557E-3</c:v>
                </c:pt>
                <c:pt idx="84">
                  <c:v>5.298048165620628E-3</c:v>
                </c:pt>
                <c:pt idx="85">
                  <c:v>5.3072554343280842E-3</c:v>
                </c:pt>
                <c:pt idx="86">
                  <c:v>5.3249292783696944E-3</c:v>
                </c:pt>
                <c:pt idx="87">
                  <c:v>5.3416261442063018E-3</c:v>
                </c:pt>
                <c:pt idx="88">
                  <c:v>5.3496042302381142E-3</c:v>
                </c:pt>
                <c:pt idx="89">
                  <c:v>5.3573364797188106E-3</c:v>
                </c:pt>
                <c:pt idx="90">
                  <c:v>5.364822892648391E-3</c:v>
                </c:pt>
                <c:pt idx="91">
                  <c:v>5.3790566337674761E-3</c:v>
                </c:pt>
                <c:pt idx="92">
                  <c:v>5.3923101776565119E-3</c:v>
                </c:pt>
                <c:pt idx="93">
                  <c:v>5.398567407350896E-3</c:v>
                </c:pt>
                <c:pt idx="94">
                  <c:v>5.4045788001744199E-3</c:v>
                </c:pt>
                <c:pt idx="95">
                  <c:v>5.4103443564468279E-3</c:v>
                </c:pt>
                <c:pt idx="96">
                  <c:v>5.4236516256533918E-3</c:v>
                </c:pt>
                <c:pt idx="97">
                  <c:v>5.4354845865045576E-3</c:v>
                </c:pt>
                <c:pt idx="98">
                  <c:v>5.4397751222712287E-3</c:v>
                </c:pt>
                <c:pt idx="99">
                  <c:v>5.4438198213269118E-3</c:v>
                </c:pt>
                <c:pt idx="100">
                  <c:v>5.4511723036299031E-3</c:v>
                </c:pt>
                <c:pt idx="101">
                  <c:v>5.4575402493206582E-3</c:v>
                </c:pt>
                <c:pt idx="102">
                  <c:v>5.4604133661051435E-3</c:v>
                </c:pt>
                <c:pt idx="103">
                  <c:v>5.4633286552352445E-3</c:v>
                </c:pt>
                <c:pt idx="104">
                  <c:v>5.4663437183943842E-3</c:v>
                </c:pt>
                <c:pt idx="105">
                  <c:v>5.4727896213790928E-3</c:v>
                </c:pt>
                <c:pt idx="106">
                  <c:v>5.4794017122006267E-3</c:v>
                </c:pt>
                <c:pt idx="107">
                  <c:v>5.4829156458247041E-3</c:v>
                </c:pt>
                <c:pt idx="108">
                  <c:v>5.4865293537176285E-3</c:v>
                </c:pt>
                <c:pt idx="109">
                  <c:v>5.4902428356395916E-3</c:v>
                </c:pt>
                <c:pt idx="110">
                  <c:v>5.4980863470532881E-3</c:v>
                </c:pt>
                <c:pt idx="111">
                  <c:v>5.5060945045770637E-3</c:v>
                </c:pt>
                <c:pt idx="112">
                  <c:v>5.5103068572037728E-3</c:v>
                </c:pt>
                <c:pt idx="113">
                  <c:v>5.5146189839394566E-3</c:v>
                </c:pt>
                <c:pt idx="114">
                  <c:v>5.5190308847841152E-3</c:v>
                </c:pt>
                <c:pt idx="115">
                  <c:v>5.5282721586102923E-3</c:v>
                </c:pt>
                <c:pt idx="116">
                  <c:v>5.5376762296521775E-3</c:v>
                </c:pt>
                <c:pt idx="117">
                  <c:v>5.5425870012015821E-3</c:v>
                </c:pt>
                <c:pt idx="118">
                  <c:v>5.5475975470198335E-3</c:v>
                </c:pt>
                <c:pt idx="119">
                  <c:v>5.5527078670269958E-3</c:v>
                </c:pt>
                <c:pt idx="120">
                  <c:v>5.5633470597005186E-3</c:v>
                </c:pt>
                <c:pt idx="121">
                  <c:v>5.5741468884651368E-3</c:v>
                </c:pt>
                <c:pt idx="122">
                  <c:v>5.5797560793369172E-3</c:v>
                </c:pt>
                <c:pt idx="123">
                  <c:v>5.5854650443976084E-3</c:v>
                </c:pt>
                <c:pt idx="124">
                  <c:v>5.5912737835672743E-3</c:v>
                </c:pt>
                <c:pt idx="125">
                  <c:v>5.6032539027039974E-3</c:v>
                </c:pt>
                <c:pt idx="126">
                  <c:v>5.6152715320756386E-3</c:v>
                </c:pt>
                <c:pt idx="127">
                  <c:v>5.6214267419374409E-3</c:v>
                </c:pt>
                <c:pt idx="128">
                  <c:v>5.6276436259850016E-3</c:v>
                </c:pt>
                <c:pt idx="129">
                  <c:v>5.6339221841383846E-3</c:v>
                </c:pt>
                <c:pt idx="130">
                  <c:v>5.6467734509357825E-3</c:v>
                </c:pt>
                <c:pt idx="131">
                  <c:v>5.6596531581298848E-3</c:v>
                </c:pt>
                <c:pt idx="132">
                  <c:v>5.6662400870521878E-3</c:v>
                </c:pt>
                <c:pt idx="133">
                  <c:v>5.6728886900003772E-3</c:v>
                </c:pt>
                <c:pt idx="134">
                  <c:v>5.679598967134325E-3</c:v>
                </c:pt>
                <c:pt idx="135">
                  <c:v>5.6933151380267333E-3</c:v>
                </c:pt>
                <c:pt idx="136">
                  <c:v>5.7070568174477643E-3</c:v>
                </c:pt>
                <c:pt idx="137">
                  <c:v>5.714075465350632E-3</c:v>
                </c:pt>
                <c:pt idx="138">
                  <c:v>5.7211557874392582E-3</c:v>
                </c:pt>
                <c:pt idx="139">
                  <c:v>5.7282977837935789E-3</c:v>
                </c:pt>
                <c:pt idx="140">
                  <c:v>5.7428789674940361E-3</c:v>
                </c:pt>
                <c:pt idx="141">
                  <c:v>5.7574825109085737E-3</c:v>
                </c:pt>
                <c:pt idx="142">
                  <c:v>5.7649328781117504E-3</c:v>
                </c:pt>
                <c:pt idx="143">
                  <c:v>5.7724449195806216E-3</c:v>
                </c:pt>
                <c:pt idx="144">
                  <c:v>5.7800186352352512E-3</c:v>
                </c:pt>
                <c:pt idx="145">
                  <c:v>5.7949518975419778E-3</c:v>
                </c:pt>
                <c:pt idx="146">
                  <c:v>5.8088211206719365E-3</c:v>
                </c:pt>
                <c:pt idx="147">
                  <c:v>5.8153351299239375E-3</c:v>
                </c:pt>
                <c:pt idx="148">
                  <c:v>5.8215687940688099E-3</c:v>
                </c:pt>
                <c:pt idx="149">
                  <c:v>5.8275221127868093E-3</c:v>
                </c:pt>
                <c:pt idx="150">
                  <c:v>5.8385889559620097E-3</c:v>
                </c:pt>
                <c:pt idx="151">
                  <c:v>5.8485319360279675E-3</c:v>
                </c:pt>
                <c:pt idx="152">
                  <c:v>5.853083528730707E-3</c:v>
                </c:pt>
                <c:pt idx="153">
                  <c:v>5.8573547760865097E-3</c:v>
                </c:pt>
                <c:pt idx="154">
                  <c:v>5.8613456782552475E-3</c:v>
                </c:pt>
                <c:pt idx="155">
                  <c:v>5.8684886597948349E-3</c:v>
                </c:pt>
                <c:pt idx="156">
                  <c:v>5.8745058335407663E-3</c:v>
                </c:pt>
                <c:pt idx="157">
                  <c:v>5.8770950091346918E-3</c:v>
                </c:pt>
                <c:pt idx="158">
                  <c:v>5.8794038393017445E-3</c:v>
                </c:pt>
                <c:pt idx="159">
                  <c:v>5.8814323242017963E-3</c:v>
                </c:pt>
                <c:pt idx="160">
                  <c:v>5.8846509988352835E-3</c:v>
                </c:pt>
                <c:pt idx="161">
                  <c:v>5.8867428102526986E-3</c:v>
                </c:pt>
                <c:pt idx="162">
                  <c:v>5.88736956833813E-3</c:v>
                </c:pt>
                <c:pt idx="163">
                  <c:v>5.8877159810766244E-3</c:v>
                </c:pt>
                <c:pt idx="164">
                  <c:v>5.887782048548118E-3</c:v>
                </c:pt>
                <c:pt idx="165">
                  <c:v>5.8866898727383266E-3</c:v>
                </c:pt>
                <c:pt idx="166">
                  <c:v>5.8839072052219166E-3</c:v>
                </c:pt>
                <c:pt idx="167">
                  <c:v>5.8824261763223973E-3</c:v>
                </c:pt>
                <c:pt idx="168">
                  <c:v>5.8813396812684715E-3</c:v>
                </c:pt>
                <c:pt idx="169">
                  <c:v>5.8810277940590794E-3</c:v>
                </c:pt>
                <c:pt idx="170">
                  <c:v>5.8822887970144677E-3</c:v>
                </c:pt>
                <c:pt idx="171">
                  <c:v>5.8838498499813596E-3</c:v>
                </c:pt>
                <c:pt idx="172">
                  <c:v>5.8859404125843895E-3</c:v>
                </c:pt>
                <c:pt idx="173">
                  <c:v>5.8885604847436213E-3</c:v>
                </c:pt>
                <c:pt idx="174">
                  <c:v>5.8956622110972745E-3</c:v>
                </c:pt>
                <c:pt idx="175">
                  <c:v>5.9043358703014803E-3</c:v>
                </c:pt>
                <c:pt idx="176">
                  <c:v>5.9096034908812101E-3</c:v>
                </c:pt>
                <c:pt idx="177">
                  <c:v>5.9154006212569499E-3</c:v>
                </c:pt>
                <c:pt idx="178">
                  <c:v>5.9217272614286998E-3</c:v>
                </c:pt>
                <c:pt idx="179">
                  <c:v>5.93624345767374E-3</c:v>
                </c:pt>
                <c:pt idx="180">
                  <c:v>5.9523289200758001E-3</c:v>
                </c:pt>
                <c:pt idx="181">
                  <c:v>5.9613031095473445E-3</c:v>
                </c:pt>
                <c:pt idx="182">
                  <c:v>5.9708068088948352E-3</c:v>
                </c:pt>
                <c:pt idx="183">
                  <c:v>5.980840018278144E-3</c:v>
                </c:pt>
                <c:pt idx="184">
                  <c:v>6.0027715600874387E-3</c:v>
                </c:pt>
                <c:pt idx="185">
                  <c:v>6.0262679568090505E-3</c:v>
                </c:pt>
                <c:pt idx="186">
                  <c:v>6.0389487168510669E-3</c:v>
                </c:pt>
                <c:pt idx="187">
                  <c:v>6.0521589873285819E-3</c:v>
                </c:pt>
                <c:pt idx="188">
                  <c:v>6.0658987681616594E-3</c:v>
                </c:pt>
                <c:pt idx="189">
                  <c:v>6.0935977182818846E-3</c:v>
                </c:pt>
                <c:pt idx="190">
                  <c:v>6.1254220416717686E-3</c:v>
                </c:pt>
                <c:pt idx="191">
                  <c:v>6.1427860983442883E-3</c:v>
                </c:pt>
                <c:pt idx="192">
                  <c:v>6.1536373017201385E-3</c:v>
                </c:pt>
                <c:pt idx="193">
                  <c:v>6.1735466354484458E-3</c:v>
                </c:pt>
                <c:pt idx="194">
                  <c:v>6.1913452996442686E-3</c:v>
                </c:pt>
                <c:pt idx="195">
                  <c:v>6.1993480950306434E-3</c:v>
                </c:pt>
                <c:pt idx="196">
                  <c:v>6.2067812086752383E-3</c:v>
                </c:pt>
                <c:pt idx="197">
                  <c:v>6.2136446405780532E-3</c:v>
                </c:pt>
                <c:pt idx="198">
                  <c:v>6.2255802226207635E-3</c:v>
                </c:pt>
                <c:pt idx="199">
                  <c:v>6.2354015500520887E-3</c:v>
                </c:pt>
                <c:pt idx="200">
                  <c:v>6.2394165727663875E-3</c:v>
                </c:pt>
                <c:pt idx="201">
                  <c:v>6.2428619134990981E-3</c:v>
                </c:pt>
                <c:pt idx="202">
                  <c:v>6.2457375723301567E-3</c:v>
                </c:pt>
                <c:pt idx="203">
                  <c:v>6.2496984435345126E-3</c:v>
                </c:pt>
                <c:pt idx="204">
                  <c:v>6.2515433882381899E-3</c:v>
                </c:pt>
                <c:pt idx="205">
                  <c:v>6.2515706372412438E-3</c:v>
                </c:pt>
                <c:pt idx="206">
                  <c:v>6.2510282042627097E-3</c:v>
                </c:pt>
                <c:pt idx="207">
                  <c:v>6.2499160894624595E-3</c:v>
                </c:pt>
                <c:pt idx="208">
                  <c:v>6.2459012813231851E-3</c:v>
                </c:pt>
                <c:pt idx="209">
                  <c:v>6.2398807547392465E-3</c:v>
                </c:pt>
                <c:pt idx="210">
                  <c:v>6.2365798965924313E-3</c:v>
                </c:pt>
                <c:pt idx="211">
                  <c:v>6.2333690228655314E-3</c:v>
                </c:pt>
                <c:pt idx="212">
                  <c:v>6.2302481335585469E-3</c:v>
                </c:pt>
                <c:pt idx="213">
                  <c:v>6.2244139206590887E-3</c:v>
                </c:pt>
                <c:pt idx="214">
                  <c:v>6.2186644214090592E-3</c:v>
                </c:pt>
                <c:pt idx="215">
                  <c:v>6.2159934546013318E-3</c:v>
                </c:pt>
                <c:pt idx="216">
                  <c:v>6.2134124722135198E-3</c:v>
                </c:pt>
                <c:pt idx="217">
                  <c:v>6.2109214742456231E-3</c:v>
                </c:pt>
                <c:pt idx="218">
                  <c:v>6.2063464200168283E-3</c:v>
                </c:pt>
                <c:pt idx="219">
                  <c:v>6.2018573272126787E-3</c:v>
                </c:pt>
                <c:pt idx="220">
                  <c:v>6.199816251584167E-3</c:v>
                </c:pt>
                <c:pt idx="221">
                  <c:v>6.1978651603755708E-3</c:v>
                </c:pt>
                <c:pt idx="222">
                  <c:v>6.1960040536668259E-3</c:v>
                </c:pt>
                <c:pt idx="223">
                  <c:v>6.1926883114260534E-3</c:v>
                </c:pt>
                <c:pt idx="224">
                  <c:v>6.1894594713507445E-3</c:v>
                </c:pt>
                <c:pt idx="225">
                  <c:v>6.1880482869014486E-3</c:v>
                </c:pt>
                <c:pt idx="226">
                  <c:v>6.1867270868720681E-3</c:v>
                </c:pt>
                <c:pt idx="227">
                  <c:v>6.1854958712626029E-3</c:v>
                </c:pt>
                <c:pt idx="228">
                  <c:v>6.183439593394624E-3</c:v>
                </c:pt>
                <c:pt idx="229">
                  <c:v>6.1814708534235763E-3</c:v>
                </c:pt>
                <c:pt idx="230">
                  <c:v>6.1806895600735601E-3</c:v>
                </c:pt>
                <c:pt idx="231">
                  <c:v>6.1799982512233953E-3</c:v>
                </c:pt>
                <c:pt idx="232">
                  <c:v>6.1794120227176563E-3</c:v>
                </c:pt>
                <c:pt idx="233">
                  <c:v>6.1789705902270953E-3</c:v>
                </c:pt>
                <c:pt idx="234">
                  <c:v>6.1791138095035336E-3</c:v>
                </c:pt>
                <c:pt idx="235">
                  <c:v>6.1795958487120828E-3</c:v>
                </c:pt>
                <c:pt idx="236">
                  <c:v>6.1802584484471623E-3</c:v>
                </c:pt>
                <c:pt idx="237">
                  <c:v>6.1822916823750518E-3</c:v>
                </c:pt>
                <c:pt idx="238">
                  <c:v>6.1847144536919529E-3</c:v>
                </c:pt>
                <c:pt idx="239">
                  <c:v>6.1862798565393007E-3</c:v>
                </c:pt>
                <c:pt idx="240">
                  <c:v>6.1880258199931149E-3</c:v>
                </c:pt>
                <c:pt idx="241">
                  <c:v>6.1899523440533954E-3</c:v>
                </c:pt>
                <c:pt idx="242">
                  <c:v>6.1945138468288974E-3</c:v>
                </c:pt>
                <c:pt idx="243">
                  <c:v>6.1994640466789264E-3</c:v>
                </c:pt>
                <c:pt idx="244">
                  <c:v>6.2022933739314112E-3</c:v>
                </c:pt>
                <c:pt idx="245">
                  <c:v>6.2053032617903625E-3</c:v>
                </c:pt>
                <c:pt idx="246">
                  <c:v>6.2084937103357163E-3</c:v>
                </c:pt>
                <c:pt idx="247">
                  <c:v>6.2155837883803855E-3</c:v>
                </c:pt>
                <c:pt idx="248">
                  <c:v>6.223061110981476E-3</c:v>
                </c:pt>
                <c:pt idx="249">
                  <c:v>6.2271543628789061E-3</c:v>
                </c:pt>
                <c:pt idx="250">
                  <c:v>6.2314281753828027E-3</c:v>
                </c:pt>
                <c:pt idx="251">
                  <c:v>6.2358825485731018E-3</c:v>
                </c:pt>
                <c:pt idx="252">
                  <c:v>6.2452461942186233E-3</c:v>
                </c:pt>
                <c:pt idx="253">
                  <c:v>6.2544560465127574E-3</c:v>
                </c:pt>
                <c:pt idx="254">
                  <c:v>6.2591324003768989E-3</c:v>
                </c:pt>
                <c:pt idx="255">
                  <c:v>6.2638191091579642E-3</c:v>
                </c:pt>
                <c:pt idx="256">
                  <c:v>6.2685161730158256E-3</c:v>
                </c:pt>
                <c:pt idx="257">
                  <c:v>6.2804749523626135E-3</c:v>
                </c:pt>
                <c:pt idx="258">
                  <c:v>6.292156817018224E-3</c:v>
                </c:pt>
                <c:pt idx="259">
                  <c:v>6.2969160108572453E-3</c:v>
                </c:pt>
                <c:pt idx="260">
                  <c:v>6.3016855595332544E-3</c:v>
                </c:pt>
                <c:pt idx="261">
                  <c:v>6.3113698188210776E-3</c:v>
                </c:pt>
                <c:pt idx="262">
                  <c:v>6.3208673045256347E-3</c:v>
                </c:pt>
                <c:pt idx="263">
                  <c:v>6.3256886283458158E-3</c:v>
                </c:pt>
                <c:pt idx="264">
                  <c:v>6.3305203070029847E-3</c:v>
                </c:pt>
                <c:pt idx="265">
                  <c:v>6.3353623407369497E-3</c:v>
                </c:pt>
                <c:pt idx="266">
                  <c:v>6.3451927589763812E-3</c:v>
                </c:pt>
                <c:pt idx="267">
                  <c:v>6.3548340256414093E-3</c:v>
                </c:pt>
                <c:pt idx="268">
                  <c:v>6.3597278343596741E-3</c:v>
                </c:pt>
                <c:pt idx="269">
                  <c:v>6.3646319979948629E-3</c:v>
                </c:pt>
                <c:pt idx="270">
                  <c:v>6.3695465167867837E-3</c:v>
                </c:pt>
                <c:pt idx="271">
                  <c:v>6.3795231183050305E-3</c:v>
                </c:pt>
                <c:pt idx="272">
                  <c:v>6.3893081415233866E-3</c:v>
                </c:pt>
                <c:pt idx="273">
                  <c:v>6.3942744352196712E-3</c:v>
                </c:pt>
                <c:pt idx="274">
                  <c:v>6.3992510839128158E-3</c:v>
                </c:pt>
                <c:pt idx="275">
                  <c:v>6.4042380876028204E-3</c:v>
                </c:pt>
                <c:pt idx="276">
                  <c:v>6.414360897233351E-3</c:v>
                </c:pt>
                <c:pt idx="277">
                  <c:v>6.4242896524113746E-3</c:v>
                </c:pt>
                <c:pt idx="278">
                  <c:v>6.4293284311656151E-3</c:v>
                </c:pt>
                <c:pt idx="279">
                  <c:v>6.4343775648367796E-3</c:v>
                </c:pt>
                <c:pt idx="280">
                  <c:v>6.4472253615233122E-3</c:v>
                </c:pt>
                <c:pt idx="281">
                  <c:v>6.4597785584652456E-3</c:v>
                </c:pt>
                <c:pt idx="282">
                  <c:v>6.464889822277442E-3</c:v>
                </c:pt>
                <c:pt idx="283">
                  <c:v>6.4700114410065623E-3</c:v>
                </c:pt>
                <c:pt idx="284">
                  <c:v>6.4751434147325426E-3</c:v>
                </c:pt>
                <c:pt idx="285">
                  <c:v>6.4855587156209538E-3</c:v>
                </c:pt>
                <c:pt idx="286">
                  <c:v>6.4957748598448717E-3</c:v>
                </c:pt>
                <c:pt idx="287">
                  <c:v>6.5009586086350879E-3</c:v>
                </c:pt>
                <c:pt idx="288">
                  <c:v>6.5088137805879853E-3</c:v>
                </c:pt>
                <c:pt idx="289">
                  <c:v>6.5219187560128233E-3</c:v>
                </c:pt>
                <c:pt idx="290">
                  <c:v>6.5322785567101249E-3</c:v>
                </c:pt>
                <c:pt idx="291">
                  <c:v>6.537534790558297E-3</c:v>
                </c:pt>
                <c:pt idx="292">
                  <c:v>6.5428013794832651E-3</c:v>
                </c:pt>
                <c:pt idx="293">
                  <c:v>6.5480783233251572E-3</c:v>
                </c:pt>
                <c:pt idx="294">
                  <c:v>6.5587862177896028E-3</c:v>
                </c:pt>
                <c:pt idx="295">
                  <c:v>6.5692896491409414E-3</c:v>
                </c:pt>
                <c:pt idx="296">
                  <c:v>6.5746183681270054E-3</c:v>
                </c:pt>
                <c:pt idx="297">
                  <c:v>6.5799574421099294E-3</c:v>
                </c:pt>
                <c:pt idx="298">
                  <c:v>6.5853068710897134E-3</c:v>
                </c:pt>
                <c:pt idx="299">
                  <c:v>6.5961611014309085E-3</c:v>
                </c:pt>
                <c:pt idx="300">
                  <c:v>6.6068081372971932E-3</c:v>
                </c:pt>
                <c:pt idx="301">
                  <c:v>6.6122093414211491E-3</c:v>
                </c:pt>
                <c:pt idx="302">
                  <c:v>6.6176209005419651E-3</c:v>
                </c:pt>
                <c:pt idx="303">
                  <c:v>6.623042814739577E-3</c:v>
                </c:pt>
                <c:pt idx="304">
                  <c:v>6.6340434074163568E-3</c:v>
                </c:pt>
                <c:pt idx="305">
                  <c:v>6.6448340214186885E-3</c:v>
                </c:pt>
                <c:pt idx="306">
                  <c:v>6.6503077106805364E-3</c:v>
                </c:pt>
                <c:pt idx="307">
                  <c:v>6.6557917550191803E-3</c:v>
                </c:pt>
                <c:pt idx="308">
                  <c:v>6.6612861542747481E-3</c:v>
                </c:pt>
                <c:pt idx="309">
                  <c:v>6.6752595824093319E-3</c:v>
                </c:pt>
                <c:pt idx="310">
                  <c:v>6.6889134760650393E-3</c:v>
                </c:pt>
                <c:pt idx="311">
                  <c:v>6.6944700055415751E-3</c:v>
                </c:pt>
                <c:pt idx="312">
                  <c:v>6.7000368900149709E-3</c:v>
                </c:pt>
                <c:pt idx="313">
                  <c:v>6.7140107224461509E-3</c:v>
                </c:pt>
                <c:pt idx="314">
                  <c:v>6.7273290630964766E-3</c:v>
                </c:pt>
                <c:pt idx="315">
                  <c:v>6.7326150082180902E-3</c:v>
                </c:pt>
                <c:pt idx="316">
                  <c:v>6.7378426944220138E-3</c:v>
                </c:pt>
                <c:pt idx="317">
                  <c:v>6.7482303627475204E-3</c:v>
                </c:pt>
                <c:pt idx="318">
                  <c:v>6.7581708503805515E-3</c:v>
                </c:pt>
                <c:pt idx="319">
                  <c:v>6.7631072421558969E-3</c:v>
                </c:pt>
                <c:pt idx="320">
                  <c:v>6.7679853750135521E-3</c:v>
                </c:pt>
                <c:pt idx="321">
                  <c:v>6.7728052490334534E-3</c:v>
                </c:pt>
                <c:pt idx="322">
                  <c:v>6.7847554346345262E-3</c:v>
                </c:pt>
                <c:pt idx="323">
                  <c:v>6.7960307352077365E-3</c:v>
                </c:pt>
                <c:pt idx="324">
                  <c:v>6.8005010556415613E-3</c:v>
                </c:pt>
                <c:pt idx="325">
                  <c:v>6.804913117237632E-3</c:v>
                </c:pt>
                <c:pt idx="326">
                  <c:v>6.8136720013356467E-3</c:v>
                </c:pt>
                <c:pt idx="327">
                  <c:v>6.8219787743650784E-3</c:v>
                </c:pt>
                <c:pt idx="328">
                  <c:v>6.8260995412128267E-3</c:v>
                </c:pt>
                <c:pt idx="329">
                  <c:v>6.8301620493027571E-3</c:v>
                </c:pt>
                <c:pt idx="330">
                  <c:v>6.8341662983950613E-3</c:v>
                </c:pt>
                <c:pt idx="331">
                  <c:v>6.8421106361959971E-3</c:v>
                </c:pt>
                <c:pt idx="332">
                  <c:v>6.8496007053475694E-3</c:v>
                </c:pt>
                <c:pt idx="333">
                  <c:v>6.8533136597714872E-3</c:v>
                </c:pt>
                <c:pt idx="334">
                  <c:v>6.8569683551977789E-3</c:v>
                </c:pt>
                <c:pt idx="335">
                  <c:v>6.8605647917863166E-3</c:v>
                </c:pt>
                <c:pt idx="336">
                  <c:v>6.8676944786272287E-3</c:v>
                </c:pt>
                <c:pt idx="337">
                  <c:v>6.8743679483240783E-3</c:v>
                </c:pt>
                <c:pt idx="338">
                  <c:v>6.8776730900843575E-3</c:v>
                </c:pt>
                <c:pt idx="339">
                  <c:v>6.8809199728470105E-3</c:v>
                </c:pt>
                <c:pt idx="340">
                  <c:v>6.8841085966919735E-3</c:v>
                </c:pt>
                <c:pt idx="341">
                  <c:v>6.8904235268174574E-3</c:v>
                </c:pt>
                <c:pt idx="342">
                  <c:v>6.8962805024952445E-3</c:v>
                </c:pt>
                <c:pt idx="343">
                  <c:v>6.899177831511949E-3</c:v>
                </c:pt>
                <c:pt idx="344">
                  <c:v>6.9020169016109634E-3</c:v>
                </c:pt>
                <c:pt idx="345">
                  <c:v>6.9047977127123517E-3</c:v>
                </c:pt>
                <c:pt idx="346">
                  <c:v>6.9116574825645039E-3</c:v>
                </c:pt>
                <c:pt idx="347">
                  <c:v>6.9178278837345175E-3</c:v>
                </c:pt>
                <c:pt idx="348">
                  <c:v>6.9202591409300851E-3</c:v>
                </c:pt>
                <c:pt idx="349">
                  <c:v>6.9226321392079626E-3</c:v>
                </c:pt>
                <c:pt idx="350">
                  <c:v>6.9273172341866029E-3</c:v>
                </c:pt>
                <c:pt idx="351">
                  <c:v>6.9315415426629556E-3</c:v>
                </c:pt>
                <c:pt idx="352">
                  <c:v>6.9336232460326386E-3</c:v>
                </c:pt>
                <c:pt idx="353">
                  <c:v>6.9356466904846314E-3</c:v>
                </c:pt>
                <c:pt idx="354">
                  <c:v>6.9376118758590621E-3</c:v>
                </c:pt>
                <c:pt idx="355">
                  <c:v>6.9414818907276299E-3</c:v>
                </c:pt>
                <c:pt idx="356">
                  <c:v>6.9448900277002679E-3</c:v>
                </c:pt>
                <c:pt idx="357">
                  <c:v>6.94656391824644E-3</c:v>
                </c:pt>
                <c:pt idx="358">
                  <c:v>6.94817954971505E-3</c:v>
                </c:pt>
                <c:pt idx="359">
                  <c:v>6.94973692226597E-3</c:v>
                </c:pt>
                <c:pt idx="360">
                  <c:v>6.9527917477785195E-3</c:v>
                </c:pt>
                <c:pt idx="361">
                  <c:v>6.9553838224134523E-3</c:v>
                </c:pt>
                <c:pt idx="362">
                  <c:v>6.9566498999762416E-3</c:v>
                </c:pt>
                <c:pt idx="363">
                  <c:v>6.9578577185414048E-3</c:v>
                </c:pt>
                <c:pt idx="364">
                  <c:v>6.9590072781089418E-3</c:v>
                </c:pt>
                <c:pt idx="365">
                  <c:v>6.9612468044866205E-3</c:v>
                </c:pt>
                <c:pt idx="366">
                  <c:v>6.9630229264827648E-3</c:v>
                </c:pt>
                <c:pt idx="367">
                  <c:v>6.9638811910621712E-3</c:v>
                </c:pt>
                <c:pt idx="368">
                  <c:v>6.9646811966439515E-3</c:v>
                </c:pt>
                <c:pt idx="369">
                  <c:v>6.9654229432281056E-3</c:v>
                </c:pt>
                <c:pt idx="370">
                  <c:v>6.9668470603190258E-3</c:v>
                </c:pt>
                <c:pt idx="371">
                  <c:v>6.967807339668397E-3</c:v>
                </c:pt>
                <c:pt idx="372">
                  <c:v>6.9682577912644206E-3</c:v>
                </c:pt>
                <c:pt idx="373">
                  <c:v>6.9686499837828819E-3</c:v>
                </c:pt>
                <c:pt idx="374">
                  <c:v>6.9689839174635893E-3</c:v>
                </c:pt>
                <c:pt idx="375">
                  <c:v>6.9697083574649099E-3</c:v>
                </c:pt>
                <c:pt idx="376">
                  <c:v>6.9702132855109511E-3</c:v>
                </c:pt>
                <c:pt idx="377">
                  <c:v>6.9705648259077435E-3</c:v>
                </c:pt>
                <c:pt idx="378">
                  <c:v>6.9709353328128998E-3</c:v>
                </c:pt>
                <c:pt idx="379">
                  <c:v>6.9713248061464839E-3</c:v>
                </c:pt>
                <c:pt idx="380">
                  <c:v>6.9723020060408203E-3</c:v>
                </c:pt>
                <c:pt idx="381">
                  <c:v>6.9730723640049064E-3</c:v>
                </c:pt>
                <c:pt idx="382">
                  <c:v>6.9735566696405016E-3</c:v>
                </c:pt>
                <c:pt idx="383">
                  <c:v>6.9740599416245885E-3</c:v>
                </c:pt>
                <c:pt idx="384">
                  <c:v>6.9745821801969754E-3</c:v>
                </c:pt>
                <c:pt idx="385">
                  <c:v>6.975825046939832E-3</c:v>
                </c:pt>
                <c:pt idx="386">
                  <c:v>6.976860798850737E-3</c:v>
                </c:pt>
                <c:pt idx="387">
                  <c:v>6.9774778695652628E-3</c:v>
                </c:pt>
                <c:pt idx="388">
                  <c:v>6.9781139068680886E-3</c:v>
                </c:pt>
                <c:pt idx="389">
                  <c:v>6.9787689105993422E-3</c:v>
                </c:pt>
                <c:pt idx="390">
                  <c:v>6.9802774802951717E-3</c:v>
                </c:pt>
                <c:pt idx="391">
                  <c:v>6.9815785899685068E-3</c:v>
                </c:pt>
                <c:pt idx="392">
                  <c:v>6.9823284259218354E-3</c:v>
                </c:pt>
                <c:pt idx="393">
                  <c:v>6.983097228383528E-3</c:v>
                </c:pt>
                <c:pt idx="394">
                  <c:v>6.9838849972736483E-3</c:v>
                </c:pt>
                <c:pt idx="395">
                  <c:v>6.9856593062134209E-3</c:v>
                </c:pt>
                <c:pt idx="396">
                  <c:v>6.9872257374381519E-3</c:v>
                </c:pt>
                <c:pt idx="397">
                  <c:v>6.9881083386302834E-3</c:v>
                </c:pt>
                <c:pt idx="398">
                  <c:v>6.9890099063307787E-3</c:v>
                </c:pt>
                <c:pt idx="399">
                  <c:v>6.9899304403797657E-3</c:v>
                </c:pt>
                <c:pt idx="400">
                  <c:v>6.9919705247745156E-3</c:v>
                </c:pt>
                <c:pt idx="401">
                  <c:v>6.9938022413396084E-3</c:v>
                </c:pt>
                <c:pt idx="402">
                  <c:v>6.9948176077705426E-3</c:v>
                </c:pt>
                <c:pt idx="403">
                  <c:v>6.9958519406299047E-3</c:v>
                </c:pt>
                <c:pt idx="404">
                  <c:v>6.9969052399176945E-3</c:v>
                </c:pt>
                <c:pt idx="405">
                  <c:v>6.9992111361116827E-3</c:v>
                </c:pt>
                <c:pt idx="406">
                  <c:v>7.0013081018327483E-3</c:v>
                </c:pt>
                <c:pt idx="407">
                  <c:v>7.0024562333426132E-3</c:v>
                </c:pt>
                <c:pt idx="408">
                  <c:v>7.0036233314407781E-3</c:v>
                </c:pt>
                <c:pt idx="409">
                  <c:v>7.0048093959673707E-3</c:v>
                </c:pt>
                <c:pt idx="410">
                  <c:v>7.0073811404380848E-3</c:v>
                </c:pt>
                <c:pt idx="411">
                  <c:v>7.0097433186777636E-3</c:v>
                </c:pt>
                <c:pt idx="412">
                  <c:v>7.0110242155063673E-3</c:v>
                </c:pt>
                <c:pt idx="413">
                  <c:v>7.012324078843335E-3</c:v>
                </c:pt>
                <c:pt idx="414">
                  <c:v>7.0136429085287944E-3</c:v>
                </c:pt>
                <c:pt idx="415">
                  <c:v>7.0172399794898865E-3</c:v>
                </c:pt>
                <c:pt idx="416">
                  <c:v>7.0205215542618049E-3</c:v>
                </c:pt>
                <c:pt idx="417">
                  <c:v>7.0219541827576393E-3</c:v>
                </c:pt>
                <c:pt idx="418">
                  <c:v>7.0234057777618375E-3</c:v>
                </c:pt>
                <c:pt idx="419">
                  <c:v>7.0265093288046643E-3</c:v>
                </c:pt>
                <c:pt idx="420">
                  <c:v>7.0294018223826527E-3</c:v>
                </c:pt>
                <c:pt idx="421">
                  <c:v>7.030948249688862E-3</c:v>
                </c:pt>
                <c:pt idx="422">
                  <c:v>7.0325136434234992E-3</c:v>
                </c:pt>
                <c:pt idx="423">
                  <c:v>7.0340980036665002E-3</c:v>
                </c:pt>
                <c:pt idx="424">
                  <c:v>7.0374675132978126E-3</c:v>
                </c:pt>
                <c:pt idx="425">
                  <c:v>7.0406251093224625E-3</c:v>
                </c:pt>
                <c:pt idx="426">
                  <c:v>7.0423043018674747E-3</c:v>
                </c:pt>
                <c:pt idx="427">
                  <c:v>7.0440024608409146E-3</c:v>
                </c:pt>
                <c:pt idx="428">
                  <c:v>7.0457195864026545E-3</c:v>
                </c:pt>
                <c:pt idx="429">
                  <c:v>7.0493550916328473E-3</c:v>
                </c:pt>
                <c:pt idx="430">
                  <c:v>7.052777753013828E-3</c:v>
                </c:pt>
                <c:pt idx="431">
                  <c:v>7.054589710877579E-3</c:v>
                </c:pt>
                <c:pt idx="432">
                  <c:v>7.0564206350898218E-3</c:v>
                </c:pt>
                <c:pt idx="433">
                  <c:v>7.0582705258903644E-3</c:v>
                </c:pt>
                <c:pt idx="434">
                  <c:v>7.0621720641295127E-3</c:v>
                </c:pt>
                <c:pt idx="435">
                  <c:v>7.0658597536166212E-3</c:v>
                </c:pt>
                <c:pt idx="436">
                  <c:v>7.0678044767991111E-3</c:v>
                </c:pt>
                <c:pt idx="437">
                  <c:v>7.0697681663300926E-3</c:v>
                </c:pt>
                <c:pt idx="438">
                  <c:v>7.0717508224493741E-3</c:v>
                </c:pt>
                <c:pt idx="439">
                  <c:v>7.0759049225799231E-3</c:v>
                </c:pt>
                <c:pt idx="440">
                  <c:v>7.0798155786722106E-3</c:v>
                </c:pt>
                <c:pt idx="441">
                  <c:v>7.0829524368853924E-3</c:v>
                </c:pt>
                <c:pt idx="442">
                  <c:v>7.0859698639935687E-3</c:v>
                </c:pt>
                <c:pt idx="443">
                  <c:v>7.0902654865978576E-3</c:v>
                </c:pt>
                <c:pt idx="444">
                  <c:v>7.0943150341484795E-3</c:v>
                </c:pt>
                <c:pt idx="445">
                  <c:v>7.0964262296868696E-3</c:v>
                </c:pt>
                <c:pt idx="446">
                  <c:v>7.098547386297227E-3</c:v>
                </c:pt>
                <c:pt idx="447">
                  <c:v>7.1006785042193599E-3</c:v>
                </c:pt>
                <c:pt idx="448">
                  <c:v>7.1051141688283082E-3</c:v>
                </c:pt>
                <c:pt idx="449">
                  <c:v>7.1093025875068605E-3</c:v>
                </c:pt>
                <c:pt idx="450">
                  <c:v>7.111483511268446E-3</c:v>
                </c:pt>
                <c:pt idx="451">
                  <c:v>7.1136743961819349E-3</c:v>
                </c:pt>
                <c:pt idx="452">
                  <c:v>7.1158752423272631E-3</c:v>
                </c:pt>
                <c:pt idx="453">
                  <c:v>7.1204509695110829E-3</c:v>
                </c:pt>
                <c:pt idx="454">
                  <c:v>7.1247782386674174E-3</c:v>
                </c:pt>
                <c:pt idx="455">
                  <c:v>7.1270288907321344E-3</c:v>
                </c:pt>
                <c:pt idx="456">
                  <c:v>7.1292895039487547E-3</c:v>
                </c:pt>
                <c:pt idx="457">
                  <c:v>7.1315600783972144E-3</c:v>
                </c:pt>
                <c:pt idx="458">
                  <c:v>7.136275888806054E-3</c:v>
                </c:pt>
                <c:pt idx="459">
                  <c:v>7.1407419878699585E-3</c:v>
                </c:pt>
                <c:pt idx="460">
                  <c:v>7.1430623681578709E-3</c:v>
                </c:pt>
                <c:pt idx="461">
                  <c:v>7.1453927097575587E-3</c:v>
                </c:pt>
                <c:pt idx="462">
                  <c:v>7.1477330124292138E-3</c:v>
                </c:pt>
                <c:pt idx="463">
                  <c:v>7.1525889268730936E-3</c:v>
                </c:pt>
                <c:pt idx="464">
                  <c:v>7.1571938351144837E-3</c:v>
                </c:pt>
                <c:pt idx="465">
                  <c:v>7.1595839437055275E-3</c:v>
                </c:pt>
                <c:pt idx="466">
                  <c:v>7.1619840135284107E-3</c:v>
                </c:pt>
                <c:pt idx="467">
                  <c:v>7.1643940445031973E-3</c:v>
                </c:pt>
                <c:pt idx="468">
                  <c:v>7.1693900839520097E-3</c:v>
                </c:pt>
                <c:pt idx="469">
                  <c:v>7.174133780400993E-3</c:v>
                </c:pt>
                <c:pt idx="470">
                  <c:v>7.1765936172951683E-3</c:v>
                </c:pt>
                <c:pt idx="471">
                  <c:v>7.179063415421183E-3</c:v>
                </c:pt>
                <c:pt idx="472">
                  <c:v>7.181543174779037E-3</c:v>
                </c:pt>
                <c:pt idx="473">
                  <c:v>7.18667936022932E-3</c:v>
                </c:pt>
                <c:pt idx="474">
                  <c:v>7.1915618238893586E-3</c:v>
                </c:pt>
                <c:pt idx="475">
                  <c:v>7.1940913890866653E-3</c:v>
                </c:pt>
                <c:pt idx="476">
                  <c:v>7.1966309155957475E-3</c:v>
                </c:pt>
                <c:pt idx="477">
                  <c:v>7.199180403176797E-3</c:v>
                </c:pt>
                <c:pt idx="478">
                  <c:v>7.2044567559181871E-3</c:v>
                </c:pt>
                <c:pt idx="479">
                  <c:v>7.2094779655795804E-3</c:v>
                </c:pt>
                <c:pt idx="480">
                  <c:v>7.2120772591599547E-3</c:v>
                </c:pt>
                <c:pt idx="481">
                  <c:v>7.2146865138922323E-3</c:v>
                </c:pt>
                <c:pt idx="482">
                  <c:v>7.2173057299362853E-3</c:v>
                </c:pt>
                <c:pt idx="483">
                  <c:v>7.2241210152323987E-3</c:v>
                </c:pt>
                <c:pt idx="484">
                  <c:v>7.2305512275150363E-3</c:v>
                </c:pt>
                <c:pt idx="485">
                  <c:v>7.2332302106303814E-3</c:v>
                </c:pt>
                <c:pt idx="486">
                  <c:v>7.2359191548976298E-3</c:v>
                </c:pt>
                <c:pt idx="487">
                  <c:v>7.2414759064365342E-3</c:v>
                </c:pt>
                <c:pt idx="488">
                  <c:v>7.2467745440452092E-3</c:v>
                </c:pt>
                <c:pt idx="489">
                  <c:v>7.2495132943117824E-3</c:v>
                </c:pt>
                <c:pt idx="490">
                  <c:v>7.2522620057302589E-3</c:v>
                </c:pt>
                <c:pt idx="491">
                  <c:v>7.2550206783805749E-3</c:v>
                </c:pt>
                <c:pt idx="492">
                  <c:v>7.2607176616923397E-3</c:v>
                </c:pt>
                <c:pt idx="493">
                  <c:v>7.2661549809005521E-3</c:v>
                </c:pt>
                <c:pt idx="494">
                  <c:v>7.2689634595501929E-3</c:v>
                </c:pt>
                <c:pt idx="495">
                  <c:v>7.2717818993517369E-3</c:v>
                </c:pt>
                <c:pt idx="496">
                  <c:v>7.2746103003851204E-3</c:v>
                </c:pt>
                <c:pt idx="497">
                  <c:v>7.2804475372922894E-3</c:v>
                </c:pt>
                <c:pt idx="498">
                  <c:v>7.2860235163574316E-3</c:v>
                </c:pt>
                <c:pt idx="499">
                  <c:v>7.2889017233102038E-3</c:v>
                </c:pt>
                <c:pt idx="500">
                  <c:v>7.2917898915747514E-3</c:v>
                </c:pt>
                <c:pt idx="501">
                  <c:v>7.2946880209112663E-3</c:v>
                </c:pt>
                <c:pt idx="502">
                  <c:v>7.3006474430936663E-3</c:v>
                </c:pt>
                <c:pt idx="503">
                  <c:v>7.3063057820643706E-3</c:v>
                </c:pt>
                <c:pt idx="504">
                  <c:v>7.3092054786272342E-3</c:v>
                </c:pt>
                <c:pt idx="505">
                  <c:v>7.312103076468901E-3</c:v>
                </c:pt>
                <c:pt idx="506">
                  <c:v>7.3149985759091152E-3</c:v>
                </c:pt>
                <c:pt idx="507">
                  <c:v>7.3224502306423744E-3</c:v>
                </c:pt>
                <c:pt idx="508">
                  <c:v>7.3294445950100595E-3</c:v>
                </c:pt>
                <c:pt idx="509">
                  <c:v>7.3323275032421975E-3</c:v>
                </c:pt>
                <c:pt idx="510">
                  <c:v>7.3352083129130108E-3</c:v>
                </c:pt>
                <c:pt idx="511">
                  <c:v>7.3411126319467002E-3</c:v>
                </c:pt>
                <c:pt idx="512">
                  <c:v>7.3467105664626331E-3</c:v>
                </c:pt>
                <c:pt idx="513">
                  <c:v>7.3495808834866949E-3</c:v>
                </c:pt>
                <c:pt idx="514">
                  <c:v>7.3524491020293681E-3</c:v>
                </c:pt>
                <c:pt idx="515">
                  <c:v>7.3553152220107165E-3</c:v>
                </c:pt>
                <c:pt idx="516">
                  <c:v>7.3611909815696208E-3</c:v>
                </c:pt>
                <c:pt idx="517">
                  <c:v>7.3667587166426074E-3</c:v>
                </c:pt>
                <c:pt idx="518">
                  <c:v>7.3867040389963279E-3</c:v>
                </c:pt>
                <c:pt idx="519">
                  <c:v>7.4065465332839864E-3</c:v>
                </c:pt>
                <c:pt idx="520">
                  <c:v>7.4290977578517214E-3</c:v>
                </c:pt>
                <c:pt idx="521">
                  <c:v>7.4487199063977272E-3</c:v>
                </c:pt>
                <c:pt idx="522">
                  <c:v>7.468239226957607E-3</c:v>
                </c:pt>
                <c:pt idx="523">
                  <c:v>7.4876557194514248E-3</c:v>
                </c:pt>
                <c:pt idx="524">
                  <c:v>7.5069693838791807E-3</c:v>
                </c:pt>
                <c:pt idx="525">
                  <c:v>7.5261802202408745E-3</c:v>
                </c:pt>
                <c:pt idx="526">
                  <c:v>7.548009549864787E-3</c:v>
                </c:pt>
                <c:pt idx="527">
                  <c:v>7.5670000402450199E-3</c:v>
                </c:pt>
                <c:pt idx="528">
                  <c:v>7.5858877024792548E-3</c:v>
                </c:pt>
                <c:pt idx="529">
                  <c:v>7.6046725366474277E-3</c:v>
                </c:pt>
                <c:pt idx="530">
                  <c:v>7.6233545425896665E-3</c:v>
                </c:pt>
                <c:pt idx="531">
                  <c:v>7.6419337203859072E-3</c:v>
                </c:pt>
                <c:pt idx="532">
                  <c:v>7.6604100699562139E-3</c:v>
                </c:pt>
                <c:pt idx="533">
                  <c:v>7.6787835913005864E-3</c:v>
                </c:pt>
                <c:pt idx="534">
                  <c:v>7.6970542843390888E-3</c:v>
                </c:pt>
                <c:pt idx="535">
                  <c:v>7.7152221492315931E-3</c:v>
                </c:pt>
                <c:pt idx="536">
                  <c:v>7.7332871858981633E-3</c:v>
                </c:pt>
                <c:pt idx="537">
                  <c:v>7.7512493942588634E-3</c:v>
                </c:pt>
                <c:pt idx="538">
                  <c:v>7.7691087743136933E-3</c:v>
                </c:pt>
                <c:pt idx="539">
                  <c:v>7.786865325982717E-3</c:v>
                </c:pt>
                <c:pt idx="540">
                  <c:v>7.8045190494258065E-3</c:v>
                </c:pt>
                <c:pt idx="541">
                  <c:v>7.8220699444830899E-3</c:v>
                </c:pt>
                <c:pt idx="542">
                  <c:v>7.839518011154567E-3</c:v>
                </c:pt>
                <c:pt idx="543">
                  <c:v>7.856863249520174E-3</c:v>
                </c:pt>
                <c:pt idx="544">
                  <c:v>7.8741056594999748E-3</c:v>
                </c:pt>
                <c:pt idx="545">
                  <c:v>7.8912452410939693E-3</c:v>
                </c:pt>
                <c:pt idx="546">
                  <c:v>7.9082819942222216E-3</c:v>
                </c:pt>
                <c:pt idx="547">
                  <c:v>7.9252159189646676E-3</c:v>
                </c:pt>
                <c:pt idx="548">
                  <c:v>7.9420470152413714E-3</c:v>
                </c:pt>
                <c:pt idx="549">
                  <c:v>7.9587752830523328E-3</c:v>
                </c:pt>
                <c:pt idx="550">
                  <c:v>7.9754007224774881E-3</c:v>
                </c:pt>
                <c:pt idx="551">
                  <c:v>7.991923333277029E-3</c:v>
                </c:pt>
                <c:pt idx="552">
                  <c:v>8.0083431156907636E-3</c:v>
                </c:pt>
                <c:pt idx="553">
                  <c:v>8.025910832811789E-3</c:v>
                </c:pt>
                <c:pt idx="554">
                  <c:v>8.0408741948811979E-3</c:v>
                </c:pt>
                <c:pt idx="555">
                  <c:v>8.0569854917378336E-3</c:v>
                </c:pt>
                <c:pt idx="556">
                  <c:v>8.0729939599688549E-3</c:v>
                </c:pt>
                <c:pt idx="557">
                  <c:v>8.0888995996541979E-3</c:v>
                </c:pt>
                <c:pt idx="558">
                  <c:v>8.1047024107139265E-3</c:v>
                </c:pt>
                <c:pt idx="559">
                  <c:v>8.1204023932279767E-3</c:v>
                </c:pt>
                <c:pt idx="560">
                  <c:v>8.1359995471164126E-3</c:v>
                </c:pt>
                <c:pt idx="561">
                  <c:v>8.1514938723792341E-3</c:v>
                </c:pt>
                <c:pt idx="562">
                  <c:v>8.1668853689365051E-3</c:v>
                </c:pt>
                <c:pt idx="563">
                  <c:v>8.1821740370280338E-3</c:v>
                </c:pt>
                <c:pt idx="564">
                  <c:v>8.197359876334076E-3</c:v>
                </c:pt>
                <c:pt idx="565">
                  <c:v>8.2124428869345678E-3</c:v>
                </c:pt>
                <c:pt idx="566">
                  <c:v>8.2274409140747906E-3</c:v>
                </c:pt>
                <c:pt idx="567">
                  <c:v>8.2425549500975137E-3</c:v>
                </c:pt>
                <c:pt idx="568">
                  <c:v>8.2578422874135526E-3</c:v>
                </c:pt>
                <c:pt idx="569">
                  <c:v>8.2733029260229074E-3</c:v>
                </c:pt>
                <c:pt idx="570">
                  <c:v>8.288936866005514E-3</c:v>
                </c:pt>
                <c:pt idx="571">
                  <c:v>8.3047441072814365E-3</c:v>
                </c:pt>
                <c:pt idx="572">
                  <c:v>8.3207246499306109E-3</c:v>
                </c:pt>
                <c:pt idx="573">
                  <c:v>8.3368784938731011E-3</c:v>
                </c:pt>
                <c:pt idx="574">
                  <c:v>8.3544758758646864E-3</c:v>
                </c:pt>
                <c:pt idx="575">
                  <c:v>8.3697060861176453E-3</c:v>
                </c:pt>
                <c:pt idx="576">
                  <c:v>8.3863798344196994E-3</c:v>
                </c:pt>
                <c:pt idx="577">
                  <c:v>8.4032268841749413E-3</c:v>
                </c:pt>
                <c:pt idx="578">
                  <c:v>8.4226928612451957E-3</c:v>
                </c:pt>
                <c:pt idx="579">
                  <c:v>8.4399112713828828E-3</c:v>
                </c:pt>
                <c:pt idx="580">
                  <c:v>8.4573029830536939E-3</c:v>
                </c:pt>
                <c:pt idx="581">
                  <c:v>8.474867996337565E-3</c:v>
                </c:pt>
                <c:pt idx="582">
                  <c:v>8.4926063112344963E-3</c:v>
                </c:pt>
                <c:pt idx="583">
                  <c:v>8.5105179277444876E-3</c:v>
                </c:pt>
                <c:pt idx="584">
                  <c:v>8.5286028458675389E-3</c:v>
                </c:pt>
                <c:pt idx="585">
                  <c:v>8.5468610656835864E-3</c:v>
                </c:pt>
                <c:pt idx="586">
                  <c:v>8.565292587272566E-3</c:v>
                </c:pt>
                <c:pt idx="587">
                  <c:v>8.5838974105545418E-3</c:v>
                </c:pt>
                <c:pt idx="588">
                  <c:v>8.6026755355295137E-3</c:v>
                </c:pt>
                <c:pt idx="589">
                  <c:v>8.6216269623573538E-3</c:v>
                </c:pt>
                <c:pt idx="590">
                  <c:v>8.6407516910380622E-3</c:v>
                </c:pt>
                <c:pt idx="591">
                  <c:v>8.6600497214917027E-3</c:v>
                </c:pt>
                <c:pt idx="592">
                  <c:v>8.6795210537982115E-3</c:v>
                </c:pt>
                <c:pt idx="593">
                  <c:v>8.6991656881174606E-3</c:v>
                </c:pt>
                <c:pt idx="594">
                  <c:v>8.7189836242096419E-3</c:v>
                </c:pt>
                <c:pt idx="595">
                  <c:v>8.7389748623944996E-3</c:v>
                </c:pt>
                <c:pt idx="596">
                  <c:v>8.7591394024322256E-3</c:v>
                </c:pt>
                <c:pt idx="597">
                  <c:v>8.7794772445626279E-3</c:v>
                </c:pt>
                <c:pt idx="598">
                  <c:v>8.7999883887057706E-3</c:v>
                </c:pt>
                <c:pt idx="599">
                  <c:v>8.8206728350215258E-3</c:v>
                </c:pt>
                <c:pt idx="600">
                  <c:v>8.8415305833500213E-3</c:v>
                </c:pt>
                <c:pt idx="601">
                  <c:v>8.8625616337711932E-3</c:v>
                </c:pt>
                <c:pt idx="602">
                  <c:v>8.8837659863649776E-3</c:v>
                </c:pt>
                <c:pt idx="603">
                  <c:v>8.9051436412113105E-3</c:v>
                </c:pt>
                <c:pt idx="604">
                  <c:v>8.9266945982302559E-3</c:v>
                </c:pt>
                <c:pt idx="605">
                  <c:v>8.9534328105544958E-3</c:v>
                </c:pt>
                <c:pt idx="606">
                  <c:v>8.9703164191856644E-3</c:v>
                </c:pt>
                <c:pt idx="607">
                  <c:v>8.9923872830421914E-3</c:v>
                </c:pt>
                <c:pt idx="608">
                  <c:v>9.014631449311139E-3</c:v>
                </c:pt>
                <c:pt idx="609">
                  <c:v>9.0370489179125713E-3</c:v>
                </c:pt>
                <c:pt idx="610">
                  <c:v>9.0596396890063602E-3</c:v>
                </c:pt>
                <c:pt idx="611">
                  <c:v>9.0824037624326337E-3</c:v>
                </c:pt>
                <c:pt idx="612">
                  <c:v>9.1053411384312E-3</c:v>
                </c:pt>
                <c:pt idx="613">
                  <c:v>9.1284518169221229E-3</c:v>
                </c:pt>
                <c:pt idx="614">
                  <c:v>9.1517357979853386E-3</c:v>
                </c:pt>
                <c:pt idx="615">
                  <c:v>9.1751930816208471E-3</c:v>
                </c:pt>
                <c:pt idx="616">
                  <c:v>9.1988236677487123E-3</c:v>
                </c:pt>
                <c:pt idx="617">
                  <c:v>9.2226275566886784E-3</c:v>
                </c:pt>
                <c:pt idx="618">
                  <c:v>9.2466002129487634E-3</c:v>
                </c:pt>
                <c:pt idx="619">
                  <c:v>9.2706146492282926E-3</c:v>
                </c:pt>
                <c:pt idx="620">
                  <c:v>9.2946119070891342E-3</c:v>
                </c:pt>
                <c:pt idx="621">
                  <c:v>9.3185919864513522E-3</c:v>
                </c:pt>
                <c:pt idx="622">
                  <c:v>9.3425548873149467E-3</c:v>
                </c:pt>
                <c:pt idx="623">
                  <c:v>9.3665006097598535E-3</c:v>
                </c:pt>
                <c:pt idx="624">
                  <c:v>9.3904291536262008E-3</c:v>
                </c:pt>
                <c:pt idx="625">
                  <c:v>9.4143405190738605E-3</c:v>
                </c:pt>
                <c:pt idx="626">
                  <c:v>9.4453061497734581E-3</c:v>
                </c:pt>
                <c:pt idx="627">
                  <c:v>9.4691795043200244E-3</c:v>
                </c:pt>
                <c:pt idx="628">
                  <c:v>9.4930356826594675E-3</c:v>
                </c:pt>
                <c:pt idx="629">
                  <c:v>9.5168746847384966E-3</c:v>
                </c:pt>
                <c:pt idx="630">
                  <c:v>9.5472465120849392E-3</c:v>
                </c:pt>
                <c:pt idx="631">
                  <c:v>9.5710449903130268E-3</c:v>
                </c:pt>
                <c:pt idx="632">
                  <c:v>9.5948262900424908E-3</c:v>
                </c:pt>
                <c:pt idx="633">
                  <c:v>9.6219838832567461E-3</c:v>
                </c:pt>
                <c:pt idx="634">
                  <c:v>9.6457283718720532E-3</c:v>
                </c:pt>
                <c:pt idx="635">
                  <c:v>9.6694556819887367E-3</c:v>
                </c:pt>
                <c:pt idx="636">
                  <c:v>9.6931658135268606E-3</c:v>
                </c:pt>
                <c:pt idx="637">
                  <c:v>9.7168587664864248E-3</c:v>
                </c:pt>
                <c:pt idx="638">
                  <c:v>9.7405345409473654E-3</c:v>
                </c:pt>
                <c:pt idx="639">
                  <c:v>9.7641931369896184E-3</c:v>
                </c:pt>
                <c:pt idx="640">
                  <c:v>9.7878345543733758E-3</c:v>
                </c:pt>
                <c:pt idx="641">
                  <c:v>9.8114587932585096E-3</c:v>
                </c:pt>
                <c:pt idx="642">
                  <c:v>9.8350658535650837E-3</c:v>
                </c:pt>
                <c:pt idx="643">
                  <c:v>9.8586557353730342E-3</c:v>
                </c:pt>
                <c:pt idx="644">
                  <c:v>9.8822284386024251E-3</c:v>
                </c:pt>
                <c:pt idx="645">
                  <c:v>9.9057839632532563E-3</c:v>
                </c:pt>
                <c:pt idx="646">
                  <c:v>9.9293223094054639E-3</c:v>
                </c:pt>
                <c:pt idx="647">
                  <c:v>9.9528434769791119E-3</c:v>
                </c:pt>
                <c:pt idx="648">
                  <c:v>9.9763474659742002E-3</c:v>
                </c:pt>
                <c:pt idx="649">
                  <c:v>9.9998342764706649E-3</c:v>
                </c:pt>
                <c:pt idx="650">
                  <c:v>1.0023303908308634E-2</c:v>
                </c:pt>
                <c:pt idx="651">
                  <c:v>1.0046756361647979E-2</c:v>
                </c:pt>
                <c:pt idx="652">
                  <c:v>1.0070191636408765E-2</c:v>
                </c:pt>
                <c:pt idx="653">
                  <c:v>1.0093609732590991E-2</c:v>
                </c:pt>
                <c:pt idx="654">
                  <c:v>1.0117010650114722E-2</c:v>
                </c:pt>
                <c:pt idx="655">
                  <c:v>1.0140394389059892E-2</c:v>
                </c:pt>
                <c:pt idx="656">
                  <c:v>1.016376094950644E-2</c:v>
                </c:pt>
                <c:pt idx="657">
                  <c:v>1.0187110331294491E-2</c:v>
                </c:pt>
                <c:pt idx="658">
                  <c:v>1.0210442534503983E-2</c:v>
                </c:pt>
                <c:pt idx="659">
                  <c:v>1.0233757559054979E-2</c:v>
                </c:pt>
                <c:pt idx="660">
                  <c:v>1.0257055405107351E-2</c:v>
                </c:pt>
                <c:pt idx="661">
                  <c:v>1.0280336072501228E-2</c:v>
                </c:pt>
                <c:pt idx="662">
                  <c:v>1.0303599561236609E-2</c:v>
                </c:pt>
                <c:pt idx="663">
                  <c:v>1.0326845871473367E-2</c:v>
                </c:pt>
                <c:pt idx="664">
                  <c:v>1.0350075003051629E-2</c:v>
                </c:pt>
                <c:pt idx="665">
                  <c:v>1.0373286955971395E-2</c:v>
                </c:pt>
                <c:pt idx="666">
                  <c:v>1.0396481730232665E-2</c:v>
                </c:pt>
                <c:pt idx="667">
                  <c:v>1.0419659325995312E-2</c:v>
                </c:pt>
                <c:pt idx="668">
                  <c:v>1.0442819743019527E-2</c:v>
                </c:pt>
                <c:pt idx="669">
                  <c:v>1.0465962981465182E-2</c:v>
                </c:pt>
                <c:pt idx="670">
                  <c:v>1.0489085334537407E-2</c:v>
                </c:pt>
                <c:pt idx="671">
                  <c:v>1.0512178818382623E-2</c:v>
                </c:pt>
                <c:pt idx="672">
                  <c:v>1.0535243147948847E-2</c:v>
                </c:pt>
                <c:pt idx="673">
                  <c:v>1.0558278323236081E-2</c:v>
                </c:pt>
                <c:pt idx="674">
                  <c:v>1.0581284344164388E-2</c:v>
                </c:pt>
                <c:pt idx="675">
                  <c:v>1.0604261210813704E-2</c:v>
                </c:pt>
                <c:pt idx="676">
                  <c:v>1.0627208923184028E-2</c:v>
                </c:pt>
                <c:pt idx="677">
                  <c:v>1.065012748111549E-2</c:v>
                </c:pt>
                <c:pt idx="678">
                  <c:v>1.0673016884767961E-2</c:v>
                </c:pt>
                <c:pt idx="679">
                  <c:v>1.069587713414144E-2</c:v>
                </c:pt>
                <c:pt idx="680">
                  <c:v>1.0718708229076057E-2</c:v>
                </c:pt>
                <c:pt idx="681">
                  <c:v>1.0741510169731683E-2</c:v>
                </c:pt>
                <c:pt idx="682">
                  <c:v>1.0764282955948445E-2</c:v>
                </c:pt>
                <c:pt idx="683">
                  <c:v>1.0787026587886217E-2</c:v>
                </c:pt>
                <c:pt idx="684">
                  <c:v>1.0809741065385126E-2</c:v>
                </c:pt>
                <c:pt idx="685">
                  <c:v>1.0832426388525107E-2</c:v>
                </c:pt>
                <c:pt idx="686">
                  <c:v>1.0855082557306162E-2</c:v>
                </c:pt>
                <c:pt idx="687">
                  <c:v>1.0877709571728289E-2</c:v>
                </c:pt>
                <c:pt idx="688">
                  <c:v>1.0900307431711553E-2</c:v>
                </c:pt>
                <c:pt idx="689">
                  <c:v>1.0922876137335891E-2</c:v>
                </c:pt>
                <c:pt idx="690">
                  <c:v>1.0945415688521365E-2</c:v>
                </c:pt>
                <c:pt idx="691">
                  <c:v>1.0967926085267976E-2</c:v>
                </c:pt>
                <c:pt idx="692">
                  <c:v>1.0990407327735596E-2</c:v>
                </c:pt>
                <c:pt idx="693">
                  <c:v>1.1012859415684417E-2</c:v>
                </c:pt>
                <c:pt idx="694">
                  <c:v>1.1035282349194375E-2</c:v>
                </c:pt>
                <c:pt idx="695">
                  <c:v>1.1057676128345406E-2</c:v>
                </c:pt>
                <c:pt idx="696">
                  <c:v>1.1080040753057574E-2</c:v>
                </c:pt>
                <c:pt idx="697">
                  <c:v>1.1102376223250943E-2</c:v>
                </c:pt>
                <c:pt idx="698">
                  <c:v>1.1124682539085384E-2</c:v>
                </c:pt>
                <c:pt idx="699">
                  <c:v>1.1146959700401027E-2</c:v>
                </c:pt>
                <c:pt idx="700">
                  <c:v>1.1169207707277806E-2</c:v>
                </c:pt>
                <c:pt idx="701">
                  <c:v>1.1191426559715723E-2</c:v>
                </c:pt>
                <c:pt idx="702">
                  <c:v>1.1213616257714776E-2</c:v>
                </c:pt>
                <c:pt idx="703">
                  <c:v>1.123577680119503E-2</c:v>
                </c:pt>
                <c:pt idx="704">
                  <c:v>1.1257908190236421E-2</c:v>
                </c:pt>
                <c:pt idx="705">
                  <c:v>1.1280010424759013E-2</c:v>
                </c:pt>
                <c:pt idx="706">
                  <c:v>1.1302083504762805E-2</c:v>
                </c:pt>
                <c:pt idx="707">
                  <c:v>1.1324127430327735E-2</c:v>
                </c:pt>
                <c:pt idx="708">
                  <c:v>1.1346142201373866E-2</c:v>
                </c:pt>
                <c:pt idx="709">
                  <c:v>1.1368127817981133E-2</c:v>
                </c:pt>
                <c:pt idx="710">
                  <c:v>1.1390084279989665E-2</c:v>
                </c:pt>
                <c:pt idx="711">
                  <c:v>1.1412011587559334E-2</c:v>
                </c:pt>
                <c:pt idx="712">
                  <c:v>1.1433909740530268E-2</c:v>
                </c:pt>
                <c:pt idx="713">
                  <c:v>1.1455778738982403E-2</c:v>
                </c:pt>
                <c:pt idx="714">
                  <c:v>1.1477618582915738E-2</c:v>
                </c:pt>
                <c:pt idx="715">
                  <c:v>1.1499429272410211E-2</c:v>
                </c:pt>
                <c:pt idx="716">
                  <c:v>1.1521210807226012E-2</c:v>
                </c:pt>
                <c:pt idx="717">
                  <c:v>1.154296318760295E-2</c:v>
                </c:pt>
                <c:pt idx="718">
                  <c:v>1.1564686413301217E-2</c:v>
                </c:pt>
                <c:pt idx="719">
                  <c:v>1.1586380484560621E-2</c:v>
                </c:pt>
                <c:pt idx="720">
                  <c:v>1.160804540122129E-2</c:v>
                </c:pt>
                <c:pt idx="721">
                  <c:v>1.1629681163283223E-2</c:v>
                </c:pt>
                <c:pt idx="722">
                  <c:v>1.1651260590648249E-2</c:v>
                </c:pt>
                <c:pt idx="723">
                  <c:v>1.167268832943158E-2</c:v>
                </c:pt>
                <c:pt idx="724">
                  <c:v>1.169395591392508E-2</c:v>
                </c:pt>
                <c:pt idx="725">
                  <c:v>1.1715063343968879E-2</c:v>
                </c:pt>
                <c:pt idx="726">
                  <c:v>1.1736010619483039E-2</c:v>
                </c:pt>
                <c:pt idx="727">
                  <c:v>1.1756797740547498E-2</c:v>
                </c:pt>
                <c:pt idx="728">
                  <c:v>1.1777424707082318E-2</c:v>
                </c:pt>
                <c:pt idx="729">
                  <c:v>1.1797891519007564E-2</c:v>
                </c:pt>
                <c:pt idx="730">
                  <c:v>1.1818198176483108E-2</c:v>
                </c:pt>
                <c:pt idx="731">
                  <c:v>1.1838344679269142E-2</c:v>
                </c:pt>
                <c:pt idx="732">
                  <c:v>1.1858331027365665E-2</c:v>
                </c:pt>
                <c:pt idx="733">
                  <c:v>1.187815722093255E-2</c:v>
                </c:pt>
                <c:pt idx="734">
                  <c:v>1.1897823259729989E-2</c:v>
                </c:pt>
                <c:pt idx="735">
                  <c:v>1.1917329143837918E-2</c:v>
                </c:pt>
                <c:pt idx="736">
                  <c:v>1.1936674873176401E-2</c:v>
                </c:pt>
                <c:pt idx="737">
                  <c:v>1.1955860447825373E-2</c:v>
                </c:pt>
                <c:pt idx="738">
                  <c:v>1.1974885867624963E-2</c:v>
                </c:pt>
                <c:pt idx="739">
                  <c:v>1.199375113257517E-2</c:v>
                </c:pt>
                <c:pt idx="740">
                  <c:v>1.2012456242755931E-2</c:v>
                </c:pt>
                <c:pt idx="741">
                  <c:v>1.2031001198007374E-2</c:v>
                </c:pt>
                <c:pt idx="742">
                  <c:v>1.2049385998409434E-2</c:v>
                </c:pt>
                <c:pt idx="743">
                  <c:v>1.2067610643962112E-2</c:v>
                </c:pt>
                <c:pt idx="744">
                  <c:v>1.20856751344256E-2</c:v>
                </c:pt>
                <c:pt idx="745">
                  <c:v>1.2103579469959769E-2</c:v>
                </c:pt>
                <c:pt idx="746">
                  <c:v>1.2121323650564619E-2</c:v>
                </c:pt>
                <c:pt idx="747">
                  <c:v>1.2138907676160215E-2</c:v>
                </c:pt>
                <c:pt idx="748">
                  <c:v>1.2156331546746557E-2</c:v>
                </c:pt>
                <c:pt idx="749">
                  <c:v>1.2173595262163772E-2</c:v>
                </c:pt>
                <c:pt idx="750">
                  <c:v>1.2190698822571733E-2</c:v>
                </c:pt>
                <c:pt idx="751">
                  <c:v>1.2207642227890503E-2</c:v>
                </c:pt>
                <c:pt idx="752">
                  <c:v>1.2224425478120082E-2</c:v>
                </c:pt>
                <c:pt idx="753">
                  <c:v>1.2241048573100599E-2</c:v>
                </c:pt>
                <c:pt idx="754">
                  <c:v>1.2257511512991925E-2</c:v>
                </c:pt>
                <c:pt idx="755">
                  <c:v>1.2273814297634189E-2</c:v>
                </c:pt>
                <c:pt idx="756">
                  <c:v>1.2289956927107326E-2</c:v>
                </c:pt>
                <c:pt idx="757">
                  <c:v>1.2305939401331401E-2</c:v>
                </c:pt>
                <c:pt idx="758">
                  <c:v>1.2321761720226476E-2</c:v>
                </c:pt>
                <c:pt idx="759">
                  <c:v>1.2337423883872489E-2</c:v>
                </c:pt>
                <c:pt idx="760">
                  <c:v>1.2352925892349376E-2</c:v>
                </c:pt>
                <c:pt idx="761">
                  <c:v>1.2370446364782239E-2</c:v>
                </c:pt>
                <c:pt idx="762">
                  <c:v>1.23856051831428E-2</c:v>
                </c:pt>
                <c:pt idx="763">
                  <c:v>1.2400603846174363E-2</c:v>
                </c:pt>
                <c:pt idx="764">
                  <c:v>1.241544235379699E-2</c:v>
                </c:pt>
                <c:pt idx="765">
                  <c:v>1.2430120706010683E-2</c:v>
                </c:pt>
                <c:pt idx="766">
                  <c:v>1.2444638902815441E-2</c:v>
                </c:pt>
                <c:pt idx="767">
                  <c:v>1.2458996944211265E-2</c:v>
                </c:pt>
                <c:pt idx="768">
                  <c:v>1.2473194830118217E-2</c:v>
                </c:pt>
                <c:pt idx="769">
                  <c:v>1.2487232560456363E-2</c:v>
                </c:pt>
                <c:pt idx="770">
                  <c:v>1.250111013546551E-2</c:v>
                </c:pt>
                <c:pt idx="771">
                  <c:v>1.2514827554825914E-2</c:v>
                </c:pt>
                <c:pt idx="772">
                  <c:v>1.2528384818697447E-2</c:v>
                </c:pt>
                <c:pt idx="773">
                  <c:v>1.2541781927000173E-2</c:v>
                </c:pt>
                <c:pt idx="774">
                  <c:v>1.2555063118506737E-2</c:v>
                </c:pt>
                <c:pt idx="775">
                  <c:v>1.2568323676838133E-2</c:v>
                </c:pt>
                <c:pt idx="776">
                  <c:v>1.2581567004952277E-2</c:v>
                </c:pt>
                <c:pt idx="777">
                  <c:v>1.2594793102849167E-2</c:v>
                </c:pt>
                <c:pt idx="778">
                  <c:v>1.2608001970448868E-2</c:v>
                </c:pt>
                <c:pt idx="779">
                  <c:v>1.2621193607831316E-2</c:v>
                </c:pt>
                <c:pt idx="780">
                  <c:v>1.2634368014996511E-2</c:v>
                </c:pt>
                <c:pt idx="781">
                  <c:v>1.2648686486524952E-2</c:v>
                </c:pt>
                <c:pt idx="782">
                  <c:v>1.2660665138595206E-2</c:v>
                </c:pt>
                <c:pt idx="783">
                  <c:v>1.2673787855028706E-2</c:v>
                </c:pt>
                <c:pt idx="784">
                  <c:v>1.2686893341244954E-2</c:v>
                </c:pt>
                <c:pt idx="785">
                  <c:v>1.2699981597164012E-2</c:v>
                </c:pt>
                <c:pt idx="786">
                  <c:v>1.2713052622865817E-2</c:v>
                </c:pt>
                <c:pt idx="787">
                  <c:v>1.2726106418350369E-2</c:v>
                </c:pt>
                <c:pt idx="788">
                  <c:v>1.2739142983537732E-2</c:v>
                </c:pt>
                <c:pt idx="789">
                  <c:v>1.2752162318427906E-2</c:v>
                </c:pt>
                <c:pt idx="790">
                  <c:v>1.2765164423180764E-2</c:v>
                </c:pt>
                <c:pt idx="791">
                  <c:v>1.2778149297556496E-2</c:v>
                </c:pt>
                <c:pt idx="792">
                  <c:v>1.2791116941714975E-2</c:v>
                </c:pt>
                <c:pt idx="793">
                  <c:v>1.2804067355656201E-2</c:v>
                </c:pt>
                <c:pt idx="794">
                  <c:v>1.2817000539300238E-2</c:v>
                </c:pt>
                <c:pt idx="795">
                  <c:v>1.2829916492647087E-2</c:v>
                </c:pt>
                <c:pt idx="796">
                  <c:v>1.2842815215776682E-2</c:v>
                </c:pt>
                <c:pt idx="797">
                  <c:v>1.2855696708609088E-2</c:v>
                </c:pt>
                <c:pt idx="798">
                  <c:v>1.2868560971144305E-2</c:v>
                </c:pt>
                <c:pt idx="799">
                  <c:v>1.2881408003382333E-2</c:v>
                </c:pt>
                <c:pt idx="800">
                  <c:v>1.2894237805483044E-2</c:v>
                </c:pt>
                <c:pt idx="801">
                  <c:v>1.2907050377286566E-2</c:v>
                </c:pt>
                <c:pt idx="802">
                  <c:v>1.2919845718712963E-2</c:v>
                </c:pt>
                <c:pt idx="803">
                  <c:v>1.2932623829842171E-2</c:v>
                </c:pt>
                <c:pt idx="804">
                  <c:v>1.2945384710834063E-2</c:v>
                </c:pt>
                <c:pt idx="805">
                  <c:v>1.2958128361448829E-2</c:v>
                </c:pt>
                <c:pt idx="806">
                  <c:v>1.2970854781766405E-2</c:v>
                </c:pt>
                <c:pt idx="807">
                  <c:v>1.2983563971706857E-2</c:v>
                </c:pt>
                <c:pt idx="808">
                  <c:v>1.2996255931509992E-2</c:v>
                </c:pt>
                <c:pt idx="809">
                  <c:v>1.3008930661015938E-2</c:v>
                </c:pt>
                <c:pt idx="810">
                  <c:v>1.3021588160144759E-2</c:v>
                </c:pt>
                <c:pt idx="811">
                  <c:v>1.3034228429056327E-2</c:v>
                </c:pt>
                <c:pt idx="812">
                  <c:v>1.3046851467670706E-2</c:v>
                </c:pt>
                <c:pt idx="813">
                  <c:v>1.3060593894347328E-2</c:v>
                </c:pt>
                <c:pt idx="814">
                  <c:v>1.3072045853848024E-2</c:v>
                </c:pt>
                <c:pt idx="815">
                  <c:v>1.3084617201570836E-2</c:v>
                </c:pt>
                <c:pt idx="816">
                  <c:v>1.3097171318916523E-2</c:v>
                </c:pt>
                <c:pt idx="817">
                  <c:v>1.3109708205965021E-2</c:v>
                </c:pt>
                <c:pt idx="818">
                  <c:v>1.3122227862716329E-2</c:v>
                </c:pt>
                <c:pt idx="819">
                  <c:v>1.3134730289170449E-2</c:v>
                </c:pt>
                <c:pt idx="820">
                  <c:v>1.3147215485407315E-2</c:v>
                </c:pt>
                <c:pt idx="821">
                  <c:v>1.3159683451187121E-2</c:v>
                </c:pt>
                <c:pt idx="822">
                  <c:v>1.3172134186749673E-2</c:v>
                </c:pt>
                <c:pt idx="823">
                  <c:v>1.3184567691935101E-2</c:v>
                </c:pt>
                <c:pt idx="824">
                  <c:v>1.3196983966743403E-2</c:v>
                </c:pt>
                <c:pt idx="825">
                  <c:v>1.3209383011334452E-2</c:v>
                </c:pt>
                <c:pt idx="826">
                  <c:v>1.3221771463998166E-2</c:v>
                </c:pt>
                <c:pt idx="827">
                  <c:v>1.323422409420516E-2</c:v>
                </c:pt>
                <c:pt idx="828">
                  <c:v>1.3246762214667029E-2</c:v>
                </c:pt>
                <c:pt idx="829">
                  <c:v>1.3259385825543646E-2</c:v>
                </c:pt>
                <c:pt idx="830">
                  <c:v>1.3272094926755074E-2</c:v>
                </c:pt>
                <c:pt idx="831">
                  <c:v>1.3284889518301313E-2</c:v>
                </c:pt>
                <c:pt idx="832">
                  <c:v>1.3297769600182363E-2</c:v>
                </c:pt>
                <c:pt idx="833">
                  <c:v>1.3310735172398225E-2</c:v>
                </c:pt>
                <c:pt idx="834">
                  <c:v>1.3324968537964388E-2</c:v>
                </c:pt>
                <c:pt idx="835">
                  <c:v>1.333692278807419E-2</c:v>
                </c:pt>
                <c:pt idx="836">
                  <c:v>1.3350144831534294E-2</c:v>
                </c:pt>
                <c:pt idx="837">
                  <c:v>1.3363452365409145E-2</c:v>
                </c:pt>
                <c:pt idx="838">
                  <c:v>1.3378765657643399E-2</c:v>
                </c:pt>
                <c:pt idx="839">
                  <c:v>1.3392256385298396E-2</c:v>
                </c:pt>
                <c:pt idx="840">
                  <c:v>1.340583260336814E-2</c:v>
                </c:pt>
                <c:pt idx="841">
                  <c:v>1.3419494311852631E-2</c:v>
                </c:pt>
                <c:pt idx="842">
                  <c:v>1.343324151075187E-2</c:v>
                </c:pt>
                <c:pt idx="843">
                  <c:v>1.3447074200225728E-2</c:v>
                </c:pt>
                <c:pt idx="844">
                  <c:v>1.3460992380114334E-2</c:v>
                </c:pt>
                <c:pt idx="845">
                  <c:v>1.3474996050577559E-2</c:v>
                </c:pt>
                <c:pt idx="846">
                  <c:v>1.3489085211455532E-2</c:v>
                </c:pt>
                <c:pt idx="847">
                  <c:v>1.3503259862828187E-2</c:v>
                </c:pt>
                <c:pt idx="848">
                  <c:v>1.3517520004775463E-2</c:v>
                </c:pt>
                <c:pt idx="849">
                  <c:v>1.3531865637217422E-2</c:v>
                </c:pt>
                <c:pt idx="850">
                  <c:v>1.3546296760154064E-2</c:v>
                </c:pt>
                <c:pt idx="851">
                  <c:v>1.3560813373745262E-2</c:v>
                </c:pt>
                <c:pt idx="852">
                  <c:v>1.3575415477751207E-2</c:v>
                </c:pt>
                <c:pt idx="853">
                  <c:v>1.3590103072491644E-2</c:v>
                </c:pt>
                <c:pt idx="854">
                  <c:v>1.3604876157726764E-2</c:v>
                </c:pt>
                <c:pt idx="855">
                  <c:v>1.3619734733536504E-2</c:v>
                </c:pt>
                <c:pt idx="856">
                  <c:v>1.3634678800000799E-2</c:v>
                </c:pt>
                <c:pt idx="857">
                  <c:v>1.3649708357039714E-2</c:v>
                </c:pt>
                <c:pt idx="858">
                  <c:v>1.3664823404653248E-2</c:v>
                </c:pt>
                <c:pt idx="859">
                  <c:v>1.3680023943001274E-2</c:v>
                </c:pt>
                <c:pt idx="860">
                  <c:v>1.3695309971923919E-2</c:v>
                </c:pt>
                <c:pt idx="861">
                  <c:v>1.371068149150112E-2</c:v>
                </c:pt>
                <c:pt idx="862">
                  <c:v>1.3726138501812812E-2</c:v>
                </c:pt>
                <c:pt idx="863">
                  <c:v>1.374168100277906E-2</c:v>
                </c:pt>
                <c:pt idx="864">
                  <c:v>1.3757308994399864E-2</c:v>
                </c:pt>
                <c:pt idx="865">
                  <c:v>1.3777192673143368E-2</c:v>
                </c:pt>
                <c:pt idx="866">
                  <c:v>1.3788821449685074E-2</c:v>
                </c:pt>
                <c:pt idx="867">
                  <c:v>1.3804705913509352E-2</c:v>
                </c:pt>
                <c:pt idx="868">
                  <c:v>1.3820675867988186E-2</c:v>
                </c:pt>
                <c:pt idx="869">
                  <c:v>1.3836731313201511E-2</c:v>
                </c:pt>
                <c:pt idx="870">
                  <c:v>1.3852872249229264E-2</c:v>
                </c:pt>
                <c:pt idx="871">
                  <c:v>1.3869098675991509E-2</c:v>
                </c:pt>
                <c:pt idx="872">
                  <c:v>1.3885410593568182E-2</c:v>
                </c:pt>
                <c:pt idx="873">
                  <c:v>1.3901808001879346E-2</c:v>
                </c:pt>
                <c:pt idx="874">
                  <c:v>1.3918290901004937E-2</c:v>
                </c:pt>
                <c:pt idx="875">
                  <c:v>1.3934859290944956E-2</c:v>
                </c:pt>
                <c:pt idx="876">
                  <c:v>1.3951513171699403E-2</c:v>
                </c:pt>
                <c:pt idx="877">
                  <c:v>1.3968252543268278E-2</c:v>
                </c:pt>
                <c:pt idx="878">
                  <c:v>1.3985060758807677E-2</c:v>
                </c:pt>
                <c:pt idx="879">
                  <c:v>1.4001750321499529E-2</c:v>
                </c:pt>
                <c:pt idx="880">
                  <c:v>1.401826778601567E-2</c:v>
                </c:pt>
                <c:pt idx="881">
                  <c:v>1.4034613152276165E-2</c:v>
                </c:pt>
                <c:pt idx="882">
                  <c:v>1.4050786420281014E-2</c:v>
                </c:pt>
                <c:pt idx="883">
                  <c:v>1.406678758995028E-2</c:v>
                </c:pt>
                <c:pt idx="884">
                  <c:v>1.40826166613639E-2</c:v>
                </c:pt>
                <c:pt idx="885">
                  <c:v>1.4098273634441938E-2</c:v>
                </c:pt>
                <c:pt idx="886">
                  <c:v>1.4118703658301257E-2</c:v>
                </c:pt>
                <c:pt idx="887">
                  <c:v>1.4133968461509383E-2</c:v>
                </c:pt>
                <c:pt idx="888">
                  <c:v>1.4149061154125064E-2</c:v>
                </c:pt>
                <c:pt idx="889">
                  <c:v>1.4163981736015074E-2</c:v>
                </c:pt>
                <c:pt idx="890">
                  <c:v>1.4178730207126122E-2</c:v>
                </c:pt>
                <c:pt idx="891">
                  <c:v>1.4193306567431563E-2</c:v>
                </c:pt>
                <c:pt idx="892">
                  <c:v>1.4207710816824815E-2</c:v>
                </c:pt>
                <c:pt idx="893">
                  <c:v>1.4223232880472558E-2</c:v>
                </c:pt>
                <c:pt idx="894">
                  <c:v>1.4236002982741525E-2</c:v>
                </c:pt>
                <c:pt idx="895">
                  <c:v>1.4249890899078466E-2</c:v>
                </c:pt>
                <c:pt idx="896">
                  <c:v>1.42636067043167E-2</c:v>
                </c:pt>
                <c:pt idx="897">
                  <c:v>1.4278393332258776E-2</c:v>
                </c:pt>
                <c:pt idx="898">
                  <c:v>1.4290521981150661E-2</c:v>
                </c:pt>
                <c:pt idx="899">
                  <c:v>1.4303721452613161E-2</c:v>
                </c:pt>
                <c:pt idx="900">
                  <c:v>1.4316748812737146E-2</c:v>
                </c:pt>
                <c:pt idx="901">
                  <c:v>1.4329604061416035E-2</c:v>
                </c:pt>
                <c:pt idx="902">
                  <c:v>1.4342287198623183E-2</c:v>
                </c:pt>
                <c:pt idx="903">
                  <c:v>1.4354798224305299E-2</c:v>
                </c:pt>
                <c:pt idx="904">
                  <c:v>1.4367137138409092E-2</c:v>
                </c:pt>
                <c:pt idx="905">
                  <c:v>1.4379303940854626E-2</c:v>
                </c:pt>
                <c:pt idx="906">
                  <c:v>1.4391298631615257E-2</c:v>
                </c:pt>
                <c:pt idx="907">
                  <c:v>1.4403121210637693E-2</c:v>
                </c:pt>
                <c:pt idx="908">
                  <c:v>1.4414771677868643E-2</c:v>
                </c:pt>
                <c:pt idx="909">
                  <c:v>1.4426250033228172E-2</c:v>
                </c:pt>
                <c:pt idx="910">
                  <c:v>1.4437556276716279E-2</c:v>
                </c:pt>
                <c:pt idx="911">
                  <c:v>1.4449768067741342E-2</c:v>
                </c:pt>
                <c:pt idx="912">
                  <c:v>1.4459652427838421E-2</c:v>
                </c:pt>
                <c:pt idx="913">
                  <c:v>1.4470442335339229E-2</c:v>
                </c:pt>
                <c:pt idx="914">
                  <c:v>1.4481060130782097E-2</c:v>
                </c:pt>
                <c:pt idx="915">
                  <c:v>1.4491505814087091E-2</c:v>
                </c:pt>
                <c:pt idx="916">
                  <c:v>1.4501779385200919E-2</c:v>
                </c:pt>
                <c:pt idx="917">
                  <c:v>1.4514151357500893E-2</c:v>
                </c:pt>
                <c:pt idx="918">
                  <c:v>1.4524030732259163E-2</c:v>
                </c:pt>
                <c:pt idx="919">
                  <c:v>1.4533738008122299E-2</c:v>
                </c:pt>
                <c:pt idx="920">
                  <c:v>1.4543273184930428E-2</c:v>
                </c:pt>
                <c:pt idx="921">
                  <c:v>1.4552636262843421E-2</c:v>
                </c:pt>
                <c:pt idx="922">
                  <c:v>1.4561827241701408E-2</c:v>
                </c:pt>
                <c:pt idx="923">
                  <c:v>1.4570846121584324E-2</c:v>
                </c:pt>
                <c:pt idx="924">
                  <c:v>1.4579692902412233E-2</c:v>
                </c:pt>
                <c:pt idx="925">
                  <c:v>1.4588367584185136E-2</c:v>
                </c:pt>
                <c:pt idx="926">
                  <c:v>1.4598070772677829E-2</c:v>
                </c:pt>
                <c:pt idx="927">
                  <c:v>1.4606376670807109E-2</c:v>
                </c:pt>
                <c:pt idx="928">
                  <c:v>1.4614510469801445E-2</c:v>
                </c:pt>
                <c:pt idx="929">
                  <c:v>1.4622472169660838E-2</c:v>
                </c:pt>
                <c:pt idx="930">
                  <c:v>1.4630310450325368E-2</c:v>
                </c:pt>
                <c:pt idx="931">
                  <c:v>1.4638088940257532E-2</c:v>
                </c:pt>
                <c:pt idx="932">
                  <c:v>1.4645808022830664E-2</c:v>
                </c:pt>
                <c:pt idx="933">
                  <c:v>1.46534676981247E-2</c:v>
                </c:pt>
                <c:pt idx="934">
                  <c:v>1.466106796613964E-2</c:v>
                </c:pt>
                <c:pt idx="935">
                  <c:v>1.466944390120517E-2</c:v>
                </c:pt>
                <c:pt idx="936">
                  <c:v>1.4676090280012488E-2</c:v>
                </c:pt>
                <c:pt idx="937">
                  <c:v>1.4683512325870396E-2</c:v>
                </c:pt>
                <c:pt idx="938">
                  <c:v>1.4690874964449208E-2</c:v>
                </c:pt>
                <c:pt idx="939">
                  <c:v>1.4698178195668987E-2</c:v>
                </c:pt>
                <c:pt idx="940">
                  <c:v>1.4705422019449799E-2</c:v>
                </c:pt>
                <c:pt idx="941">
                  <c:v>1.4712606435951514E-2</c:v>
                </c:pt>
                <c:pt idx="942">
                  <c:v>1.4719731445014261E-2</c:v>
                </c:pt>
                <c:pt idx="943">
                  <c:v>1.4726797046797913E-2</c:v>
                </c:pt>
                <c:pt idx="944">
                  <c:v>1.4733803241142596E-2</c:v>
                </c:pt>
                <c:pt idx="945">
                  <c:v>1.4740750028128247E-2</c:v>
                </c:pt>
                <c:pt idx="946">
                  <c:v>1.4747637407754866E-2</c:v>
                </c:pt>
                <c:pt idx="947">
                  <c:v>1.475446537986258E-2</c:v>
                </c:pt>
                <c:pt idx="948">
                  <c:v>1.4761233944691199E-2</c:v>
                </c:pt>
                <c:pt idx="949">
                  <c:v>1.4767943102160785E-2</c:v>
                </c:pt>
                <c:pt idx="950">
                  <c:v>1.4774592852111468E-2</c:v>
                </c:pt>
                <c:pt idx="951">
                  <c:v>1.4781183194783054E-2</c:v>
                </c:pt>
                <c:pt idx="952">
                  <c:v>1.4787714130015672E-2</c:v>
                </c:pt>
                <c:pt idx="953">
                  <c:v>1.4794185657809322E-2</c:v>
                </c:pt>
                <c:pt idx="954">
                  <c:v>1.480059777824394E-2</c:v>
                </c:pt>
                <c:pt idx="955">
                  <c:v>1.4806950491319526E-2</c:v>
                </c:pt>
                <c:pt idx="956">
                  <c:v>1.4813243796876208E-2</c:v>
                </c:pt>
                <c:pt idx="957">
                  <c:v>1.4819477694993921E-2</c:v>
                </c:pt>
                <c:pt idx="958">
                  <c:v>1.4825652185752602E-2</c:v>
                </c:pt>
                <c:pt idx="959">
                  <c:v>1.4831767269072316E-2</c:v>
                </c:pt>
                <c:pt idx="960">
                  <c:v>1.4837822944953061E-2</c:v>
                </c:pt>
                <c:pt idx="961">
                  <c:v>1.4843819213394838E-2</c:v>
                </c:pt>
                <c:pt idx="962">
                  <c:v>1.4849756074477583E-2</c:v>
                </c:pt>
                <c:pt idx="963">
                  <c:v>1.4855633528041423E-2</c:v>
                </c:pt>
                <c:pt idx="964">
                  <c:v>1.4861451574166296E-2</c:v>
                </c:pt>
                <c:pt idx="965">
                  <c:v>1.4867210212932136E-2</c:v>
                </c:pt>
                <c:pt idx="966">
                  <c:v>1.4872909444179072E-2</c:v>
                </c:pt>
                <c:pt idx="967">
                  <c:v>1.4878549268066976E-2</c:v>
                </c:pt>
                <c:pt idx="968">
                  <c:v>1.488412968435604E-2</c:v>
                </c:pt>
                <c:pt idx="969">
                  <c:v>1.4889650693286072E-2</c:v>
                </c:pt>
                <c:pt idx="970">
                  <c:v>1.4895112294777135E-2</c:v>
                </c:pt>
                <c:pt idx="971">
                  <c:v>1.4900514488749295E-2</c:v>
                </c:pt>
                <c:pt idx="972">
                  <c:v>1.4905857275282486E-2</c:v>
                </c:pt>
                <c:pt idx="973">
                  <c:v>1.4911140654376709E-2</c:v>
                </c:pt>
                <c:pt idx="974">
                  <c:v>1.4916364625952028E-2</c:v>
                </c:pt>
                <c:pt idx="975">
                  <c:v>1.4921529190088378E-2</c:v>
                </c:pt>
                <c:pt idx="976">
                  <c:v>1.4926634346785761E-2</c:v>
                </c:pt>
                <c:pt idx="977">
                  <c:v>1.4931680095964239E-2</c:v>
                </c:pt>
                <c:pt idx="978">
                  <c:v>1.4936666437703749E-2</c:v>
                </c:pt>
                <c:pt idx="979">
                  <c:v>1.4941593371924355E-2</c:v>
                </c:pt>
                <c:pt idx="980">
                  <c:v>1.4946460898626057E-2</c:v>
                </c:pt>
                <c:pt idx="981">
                  <c:v>1.4951269017888791E-2</c:v>
                </c:pt>
                <c:pt idx="982">
                  <c:v>1.4956017729712556E-2</c:v>
                </c:pt>
                <c:pt idx="983">
                  <c:v>1.4960707034017418E-2</c:v>
                </c:pt>
                <c:pt idx="984">
                  <c:v>1.4965336930803375E-2</c:v>
                </c:pt>
                <c:pt idx="985">
                  <c:v>1.4969907420150363E-2</c:v>
                </c:pt>
                <c:pt idx="986">
                  <c:v>1.4974418501898512E-2</c:v>
                </c:pt>
                <c:pt idx="987">
                  <c:v>1.4978870176207693E-2</c:v>
                </c:pt>
                <c:pt idx="988">
                  <c:v>1.4983262443077905E-2</c:v>
                </c:pt>
                <c:pt idx="989">
                  <c:v>1.4987595302349277E-2</c:v>
                </c:pt>
                <c:pt idx="990">
                  <c:v>1.4991868754181681E-2</c:v>
                </c:pt>
                <c:pt idx="991">
                  <c:v>1.4996082798415244E-2</c:v>
                </c:pt>
                <c:pt idx="992">
                  <c:v>1.5000237435289776E-2</c:v>
                </c:pt>
                <c:pt idx="993">
                  <c:v>1.5004332664565467E-2</c:v>
                </c:pt>
                <c:pt idx="994">
                  <c:v>1.5008368486322254E-2</c:v>
                </c:pt>
                <c:pt idx="995">
                  <c:v>1.5012344900560137E-2</c:v>
                </c:pt>
                <c:pt idx="996">
                  <c:v>1.5016261907279116E-2</c:v>
                </c:pt>
                <c:pt idx="997">
                  <c:v>1.502011950647919E-2</c:v>
                </c:pt>
                <c:pt idx="998">
                  <c:v>1.5023917698160361E-2</c:v>
                </c:pt>
                <c:pt idx="999">
                  <c:v>1.5027656482322627E-2</c:v>
                </c:pt>
                <c:pt idx="1000">
                  <c:v>1.5031335858965988E-2</c:v>
                </c:pt>
                <c:pt idx="1001">
                  <c:v>1.5034955828090446E-2</c:v>
                </c:pt>
                <c:pt idx="1002">
                  <c:v>1.5038516389695999E-2</c:v>
                </c:pt>
                <c:pt idx="1003">
                  <c:v>1.5042017543862585E-2</c:v>
                </c:pt>
                <c:pt idx="1004">
                  <c:v>1.5045459290270458E-2</c:v>
                </c:pt>
                <c:pt idx="1005">
                  <c:v>1.5048841629319298E-2</c:v>
                </c:pt>
                <c:pt idx="1006">
                  <c:v>1.5052164560769299E-2</c:v>
                </c:pt>
                <c:pt idx="1007">
                  <c:v>1.5055428084700395E-2</c:v>
                </c:pt>
                <c:pt idx="1008">
                  <c:v>1.5058632201112587E-2</c:v>
                </c:pt>
                <c:pt idx="1009">
                  <c:v>1.5061776909925939E-2</c:v>
                </c:pt>
                <c:pt idx="1010">
                  <c:v>1.5064862211220387E-2</c:v>
                </c:pt>
                <c:pt idx="1011">
                  <c:v>1.506788810499593E-2</c:v>
                </c:pt>
                <c:pt idx="1012">
                  <c:v>1.5070854591252569E-2</c:v>
                </c:pt>
                <c:pt idx="1013">
                  <c:v>1.5073761669910368E-2</c:v>
                </c:pt>
                <c:pt idx="1014">
                  <c:v>1.5076609341049263E-2</c:v>
                </c:pt>
                <c:pt idx="1015">
                  <c:v>1.5079397604589317E-2</c:v>
                </c:pt>
                <c:pt idx="1016">
                  <c:v>1.5082126460610468E-2</c:v>
                </c:pt>
                <c:pt idx="1017">
                  <c:v>1.5084795909112714E-2</c:v>
                </c:pt>
                <c:pt idx="1018">
                  <c:v>1.508740595001612E-2</c:v>
                </c:pt>
                <c:pt idx="1019">
                  <c:v>1.5089956583400621E-2</c:v>
                </c:pt>
                <c:pt idx="1020">
                  <c:v>1.5092447809186282E-2</c:v>
                </c:pt>
                <c:pt idx="1021">
                  <c:v>1.5095222180478984E-2</c:v>
                </c:pt>
                <c:pt idx="1022">
                  <c:v>1.5097586104415583E-2</c:v>
                </c:pt>
                <c:pt idx="1023">
                  <c:v>1.5099890620753342E-2</c:v>
                </c:pt>
                <c:pt idx="1024">
                  <c:v>1.5102135729492261E-2</c:v>
                </c:pt>
                <c:pt idx="1025">
                  <c:v>1.5104321430712275E-2</c:v>
                </c:pt>
                <c:pt idx="1026">
                  <c:v>1.5106447724413385E-2</c:v>
                </c:pt>
                <c:pt idx="1027">
                  <c:v>1.5108514610515655E-2</c:v>
                </c:pt>
                <c:pt idx="1028">
                  <c:v>1.5110522089099021E-2</c:v>
                </c:pt>
                <c:pt idx="1029">
                  <c:v>1.511247016000361E-2</c:v>
                </c:pt>
                <c:pt idx="1030">
                  <c:v>1.5114358823389296E-2</c:v>
                </c:pt>
                <c:pt idx="1031">
                  <c:v>1.511618807917614E-2</c:v>
                </c:pt>
                <c:pt idx="1032">
                  <c:v>1.5117957927524017E-2</c:v>
                </c:pt>
                <c:pt idx="1033">
                  <c:v>1.5119668368193118E-2</c:v>
                </c:pt>
                <c:pt idx="1034">
                  <c:v>1.5121338998467238E-2</c:v>
                </c:pt>
                <c:pt idx="1035">
                  <c:v>1.5123012027462579E-2</c:v>
                </c:pt>
                <c:pt idx="1036">
                  <c:v>1.5124688962773192E-2</c:v>
                </c:pt>
                <c:pt idx="1037">
                  <c:v>1.512636980431914E-2</c:v>
                </c:pt>
                <c:pt idx="1038">
                  <c:v>1.5128054552100423E-2</c:v>
                </c:pt>
                <c:pt idx="1039">
                  <c:v>1.5129743206117041E-2</c:v>
                </c:pt>
                <c:pt idx="1040">
                  <c:v>1.5131435766448931E-2</c:v>
                </c:pt>
                <c:pt idx="1041">
                  <c:v>1.5133571645442601E-2</c:v>
                </c:pt>
                <c:pt idx="1042">
                  <c:v>1.5134832605658843E-2</c:v>
                </c:pt>
                <c:pt idx="1043">
                  <c:v>1.5136536884696739E-2</c:v>
                </c:pt>
                <c:pt idx="1044">
                  <c:v>1.5138245070049905E-2</c:v>
                </c:pt>
                <c:pt idx="1045">
                  <c:v>1.5139957161478534E-2</c:v>
                </c:pt>
                <c:pt idx="1046">
                  <c:v>1.5141673159222435E-2</c:v>
                </c:pt>
                <c:pt idx="1047">
                  <c:v>1.5143393063281607E-2</c:v>
                </c:pt>
                <c:pt idx="1048">
                  <c:v>1.5145116873576114E-2</c:v>
                </c:pt>
                <c:pt idx="1049">
                  <c:v>1.5146844590026021E-2</c:v>
                </c:pt>
                <c:pt idx="1050">
                  <c:v>1.5148576212791198E-2</c:v>
                </c:pt>
                <c:pt idx="1051">
                  <c:v>1.5150311741791711E-2</c:v>
                </c:pt>
                <c:pt idx="1052">
                  <c:v>1.5152051177027559E-2</c:v>
                </c:pt>
                <c:pt idx="1053">
                  <c:v>1.5153794518498742E-2</c:v>
                </c:pt>
                <c:pt idx="1054">
                  <c:v>1.5155541766205261E-2</c:v>
                </c:pt>
                <c:pt idx="1055">
                  <c:v>1.5157292920306986E-2</c:v>
                </c:pt>
                <c:pt idx="1056">
                  <c:v>1.5159047980564111E-2</c:v>
                </c:pt>
                <c:pt idx="1057">
                  <c:v>1.5160806947056571E-2</c:v>
                </c:pt>
                <c:pt idx="1058">
                  <c:v>1.516256981970443E-2</c:v>
                </c:pt>
                <c:pt idx="1059">
                  <c:v>1.5164336598747497E-2</c:v>
                </c:pt>
                <c:pt idx="1060">
                  <c:v>1.5166107283945962E-2</c:v>
                </c:pt>
                <c:pt idx="1061">
                  <c:v>1.5167881875459699E-2</c:v>
                </c:pt>
                <c:pt idx="1062">
                  <c:v>1.5169660373208771E-2</c:v>
                </c:pt>
                <c:pt idx="1063">
                  <c:v>1.5171442777193178E-2</c:v>
                </c:pt>
                <c:pt idx="1064">
                  <c:v>1.5173229087412921E-2</c:v>
                </c:pt>
                <c:pt idx="1065">
                  <c:v>1.5175019303947934E-2</c:v>
                </c:pt>
                <c:pt idx="1066">
                  <c:v>1.5176813426638347E-2</c:v>
                </c:pt>
                <c:pt idx="1067">
                  <c:v>1.5178611455644031E-2</c:v>
                </c:pt>
                <c:pt idx="1068">
                  <c:v>1.518041339088505E-2</c:v>
                </c:pt>
                <c:pt idx="1069">
                  <c:v>1.5182219232361405E-2</c:v>
                </c:pt>
                <c:pt idx="1070">
                  <c:v>1.5184028980073094E-2</c:v>
                </c:pt>
                <c:pt idx="1071">
                  <c:v>1.5185842634020119E-2</c:v>
                </c:pt>
                <c:pt idx="1072">
                  <c:v>1.5187660194282415E-2</c:v>
                </c:pt>
                <c:pt idx="1073">
                  <c:v>1.5189742189098965E-2</c:v>
                </c:pt>
                <c:pt idx="1074">
                  <c:v>1.5191568119945487E-2</c:v>
                </c:pt>
                <c:pt idx="1075">
                  <c:v>1.5193397956867472E-2</c:v>
                </c:pt>
                <c:pt idx="1076">
                  <c:v>1.5195231700184664E-2</c:v>
                </c:pt>
                <c:pt idx="1077">
                  <c:v>1.5197069349657255E-2</c:v>
                </c:pt>
                <c:pt idx="1078">
                  <c:v>1.5198910905445118E-2</c:v>
                </c:pt>
                <c:pt idx="1079">
                  <c:v>1.5200756367468315E-2</c:v>
                </c:pt>
                <c:pt idx="1080">
                  <c:v>1.5202605735726848E-2</c:v>
                </c:pt>
                <c:pt idx="1081">
                  <c:v>1.5204459010300653E-2</c:v>
                </c:pt>
                <c:pt idx="1082">
                  <c:v>1.520631619094992E-2</c:v>
                </c:pt>
                <c:pt idx="1083">
                  <c:v>1.5208177277994395E-2</c:v>
                </c:pt>
                <c:pt idx="1084">
                  <c:v>1.5210042271274204E-2</c:v>
                </c:pt>
                <c:pt idx="1085">
                  <c:v>1.521191117078935E-2</c:v>
                </c:pt>
                <c:pt idx="1086">
                  <c:v>1.521378397653983E-2</c:v>
                </c:pt>
                <c:pt idx="1087">
                  <c:v>1.5215660688605581E-2</c:v>
                </c:pt>
                <c:pt idx="1088">
                  <c:v>1.5217541306826732E-2</c:v>
                </c:pt>
                <c:pt idx="1089">
                  <c:v>1.5219425831363154E-2</c:v>
                </c:pt>
                <c:pt idx="1090">
                  <c:v>1.5221314262134911E-2</c:v>
                </c:pt>
                <c:pt idx="1091">
                  <c:v>1.5223206599142003E-2</c:v>
                </c:pt>
                <c:pt idx="1092">
                  <c:v>1.522510284238443E-2</c:v>
                </c:pt>
                <c:pt idx="1093">
                  <c:v>1.5228190750953274E-2</c:v>
                </c:pt>
                <c:pt idx="1094">
                  <c:v>1.5230096083991285E-2</c:v>
                </c:pt>
                <c:pt idx="1095">
                  <c:v>1.5232005323637665E-2</c:v>
                </c:pt>
                <c:pt idx="1096">
                  <c:v>1.5233918469839125E-2</c:v>
                </c:pt>
                <c:pt idx="1097">
                  <c:v>1.52358355226756E-2</c:v>
                </c:pt>
                <c:pt idx="1098">
                  <c:v>1.5237756482120446E-2</c:v>
                </c:pt>
                <c:pt idx="1099">
                  <c:v>1.5239681348147016E-2</c:v>
                </c:pt>
                <c:pt idx="1100">
                  <c:v>1.5241610120808602E-2</c:v>
                </c:pt>
                <c:pt idx="1101">
                  <c:v>1.5244003748025037E-2</c:v>
                </c:pt>
                <c:pt idx="1102">
                  <c:v>1.5245479385876948E-2</c:v>
                </c:pt>
                <c:pt idx="1103">
                  <c:v>1.5247419878310353E-2</c:v>
                </c:pt>
                <c:pt idx="1104">
                  <c:v>1.5249364277378774E-2</c:v>
                </c:pt>
                <c:pt idx="1105">
                  <c:v>1.5251774976325905E-2</c:v>
                </c:pt>
                <c:pt idx="1106">
                  <c:v>1.5253264795287436E-2</c:v>
                </c:pt>
                <c:pt idx="1107">
                  <c:v>1.5255220914127676E-2</c:v>
                </c:pt>
                <c:pt idx="1108">
                  <c:v>1.5257180939629578E-2</c:v>
                </c:pt>
                <c:pt idx="1109">
                  <c:v>1.5259144871686559E-2</c:v>
                </c:pt>
                <c:pt idx="1110">
                  <c:v>1.5261112710378555E-2</c:v>
                </c:pt>
                <c:pt idx="1111">
                  <c:v>1.5263084455652276E-2</c:v>
                </c:pt>
                <c:pt idx="1112">
                  <c:v>1.5265060107534367E-2</c:v>
                </c:pt>
                <c:pt idx="1113">
                  <c:v>1.5267039666024829E-2</c:v>
                </c:pt>
                <c:pt idx="1114">
                  <c:v>1.526902313112366E-2</c:v>
                </c:pt>
                <c:pt idx="1115">
                  <c:v>1.5271010502830862E-2</c:v>
                </c:pt>
                <c:pt idx="1116">
                  <c:v>1.5273001781119788E-2</c:v>
                </c:pt>
                <c:pt idx="1117">
                  <c:v>1.527499696604373E-2</c:v>
                </c:pt>
                <c:pt idx="1118">
                  <c:v>1.5276996057549397E-2</c:v>
                </c:pt>
                <c:pt idx="1119">
                  <c:v>1.5279466529696251E-2</c:v>
                </c:pt>
                <c:pt idx="1120">
                  <c:v>1.5281005960412486E-2</c:v>
                </c:pt>
                <c:pt idx="1121">
                  <c:v>1.5283016771743263E-2</c:v>
                </c:pt>
                <c:pt idx="1122">
                  <c:v>1.5285031489709056E-2</c:v>
                </c:pt>
                <c:pt idx="1123">
                  <c:v>1.5287050114256573E-2</c:v>
                </c:pt>
                <c:pt idx="1124">
                  <c:v>1.528907264541246E-2</c:v>
                </c:pt>
                <c:pt idx="1125">
                  <c:v>1.5291099083150073E-2</c:v>
                </c:pt>
                <c:pt idx="1126">
                  <c:v>1.52931294275227E-2</c:v>
                </c:pt>
                <c:pt idx="1127">
                  <c:v>1.5295163678530344E-2</c:v>
                </c:pt>
                <c:pt idx="1128">
                  <c:v>1.5297201836093066E-2</c:v>
                </c:pt>
                <c:pt idx="1129">
                  <c:v>1.5299243900290804E-2</c:v>
                </c:pt>
                <c:pt idx="1130">
                  <c:v>1.5301289871123558E-2</c:v>
                </c:pt>
                <c:pt idx="1131">
                  <c:v>1.5303339748538036E-2</c:v>
                </c:pt>
                <c:pt idx="1132">
                  <c:v>1.5305393532534239E-2</c:v>
                </c:pt>
                <c:pt idx="1133">
                  <c:v>1.5307923812606372E-2</c:v>
                </c:pt>
                <c:pt idx="1134">
                  <c:v>1.5309512820405047E-2</c:v>
                </c:pt>
                <c:pt idx="1135">
                  <c:v>1.5311578324279651E-2</c:v>
                </c:pt>
                <c:pt idx="1136">
                  <c:v>1.531364773473598E-2</c:v>
                </c:pt>
                <c:pt idx="1137">
                  <c:v>1.5315721051800679E-2</c:v>
                </c:pt>
                <c:pt idx="1138">
                  <c:v>1.5317798275473749E-2</c:v>
                </c:pt>
                <c:pt idx="1139">
                  <c:v>1.5320354198167241E-2</c:v>
                </c:pt>
                <c:pt idx="1140">
                  <c:v>1.5321964442671643E-2</c:v>
                </c:pt>
                <c:pt idx="1141">
                  <c:v>1.5324053386196468E-2</c:v>
                </c:pt>
                <c:pt idx="1142">
                  <c:v>1.5326146236303018E-2</c:v>
                </c:pt>
                <c:pt idx="1143">
                  <c:v>1.5328719257672319E-2</c:v>
                </c:pt>
                <c:pt idx="1144">
                  <c:v>1.5330343656367873E-2</c:v>
                </c:pt>
                <c:pt idx="1145">
                  <c:v>1.5332448226352824E-2</c:v>
                </c:pt>
                <c:pt idx="1146">
                  <c:v>1.5334556702892854E-2</c:v>
                </c:pt>
                <c:pt idx="1147">
                  <c:v>1.53366690860679E-2</c:v>
                </c:pt>
                <c:pt idx="1148">
                  <c:v>1.5338785375877961E-2</c:v>
                </c:pt>
                <c:pt idx="1149">
                  <c:v>1.5340905572269747E-2</c:v>
                </c:pt>
                <c:pt idx="1150">
                  <c:v>1.5343029675296549E-2</c:v>
                </c:pt>
                <c:pt idx="1151">
                  <c:v>1.5345157684905075E-2</c:v>
                </c:pt>
                <c:pt idx="1152">
                  <c:v>1.5347289601148617E-2</c:v>
                </c:pt>
                <c:pt idx="1153">
                  <c:v>1.534990538170744E-2</c:v>
                </c:pt>
                <c:pt idx="1154">
                  <c:v>1.5351565153460811E-2</c:v>
                </c:pt>
                <c:pt idx="1155">
                  <c:v>1.5353708789556109E-2</c:v>
                </c:pt>
                <c:pt idx="1156">
                  <c:v>1.5355856332259776E-2</c:v>
                </c:pt>
                <c:pt idx="1157">
                  <c:v>1.53584892215064E-2</c:v>
                </c:pt>
                <c:pt idx="1158">
                  <c:v>1.5360163137465577E-2</c:v>
                </c:pt>
                <c:pt idx="1159">
                  <c:v>1.5362322400021E-2</c:v>
                </c:pt>
                <c:pt idx="1160">
                  <c:v>1.5364485569184794E-2</c:v>
                </c:pt>
                <c:pt idx="1161">
                  <c:v>1.5366652644930312E-2</c:v>
                </c:pt>
                <c:pt idx="1162">
                  <c:v>1.5368823627310846E-2</c:v>
                </c:pt>
                <c:pt idx="1163">
                  <c:v>1.5370998516326395E-2</c:v>
                </c:pt>
                <c:pt idx="1164">
                  <c:v>1.5373177311923669E-2</c:v>
                </c:pt>
                <c:pt idx="1165">
                  <c:v>1.5375360014155959E-2</c:v>
                </c:pt>
                <c:pt idx="1166">
                  <c:v>1.5377546622996618E-2</c:v>
                </c:pt>
                <c:pt idx="1167">
                  <c:v>1.5379737138445648E-2</c:v>
                </c:pt>
                <c:pt idx="1168">
                  <c:v>1.5381931560529694E-2</c:v>
                </c:pt>
                <c:pt idx="1169">
                  <c:v>1.5384129889222109E-2</c:v>
                </c:pt>
                <c:pt idx="1170">
                  <c:v>1.5386332124522895E-2</c:v>
                </c:pt>
                <c:pt idx="1171">
                  <c:v>1.5389024916898641E-2</c:v>
                </c:pt>
                <c:pt idx="1172">
                  <c:v>1.5390748315002867E-2</c:v>
                </c:pt>
                <c:pt idx="1173">
                  <c:v>1.5392962270155408E-2</c:v>
                </c:pt>
                <c:pt idx="1174">
                  <c:v>1.539518013191632E-2</c:v>
                </c:pt>
                <c:pt idx="1175">
                  <c:v>1.5397401900312246E-2</c:v>
                </c:pt>
                <c:pt idx="1176">
                  <c:v>1.5399627575343189E-2</c:v>
                </c:pt>
                <c:pt idx="1177">
                  <c:v>1.5401835927031371E-2</c:v>
                </c:pt>
                <c:pt idx="1178">
                  <c:v>1.5404070340245823E-2</c:v>
                </c:pt>
                <c:pt idx="1179">
                  <c:v>1.5406308659695611E-2</c:v>
                </c:pt>
                <c:pt idx="1180">
                  <c:v>1.540855088546067E-2</c:v>
                </c:pt>
                <c:pt idx="1181">
                  <c:v>1.5410797017381128E-2</c:v>
                </c:pt>
                <c:pt idx="1182">
                  <c:v>1.5413047055696794E-2</c:v>
                </c:pt>
                <c:pt idx="1183">
                  <c:v>1.5415301000167858E-2</c:v>
                </c:pt>
                <c:pt idx="1184">
                  <c:v>1.5417558850874258E-2</c:v>
                </c:pt>
                <c:pt idx="1185">
                  <c:v>1.5420144034941075E-2</c:v>
                </c:pt>
                <c:pt idx="1186">
                  <c:v>1.5422410256311636E-2</c:v>
                </c:pt>
                <c:pt idx="1187">
                  <c:v>1.5424680383837597E-2</c:v>
                </c:pt>
                <c:pt idx="1188">
                  <c:v>1.5426954417678829E-2</c:v>
                </c:pt>
                <c:pt idx="1189">
                  <c:v>1.5429232253678649E-2</c:v>
                </c:pt>
                <c:pt idx="1190">
                  <c:v>1.5431496612139384E-2</c:v>
                </c:pt>
                <c:pt idx="1191">
                  <c:v>1.5433734273315736E-2</c:v>
                </c:pt>
                <c:pt idx="1192">
                  <c:v>1.5435945236967896E-2</c:v>
                </c:pt>
                <c:pt idx="1193">
                  <c:v>1.5438129503255738E-2</c:v>
                </c:pt>
                <c:pt idx="1194">
                  <c:v>1.5440287072099323E-2</c:v>
                </c:pt>
                <c:pt idx="1195">
                  <c:v>1.5442720174378977E-2</c:v>
                </c:pt>
                <c:pt idx="1196">
                  <c:v>1.5444820534424863E-2</c:v>
                </c:pt>
                <c:pt idx="1197">
                  <c:v>1.5447372630439382E-2</c:v>
                </c:pt>
                <c:pt idx="1198">
                  <c:v>1.5448941162343743E-2</c:v>
                </c:pt>
                <c:pt idx="1199">
                  <c:v>1.54509614301368E-2</c:v>
                </c:pt>
                <c:pt idx="1200">
                  <c:v>1.5452955000485602E-2</c:v>
                </c:pt>
                <c:pt idx="1201">
                  <c:v>1.5455393023229291E-2</c:v>
                </c:pt>
                <c:pt idx="1202">
                  <c:v>1.545733137502836E-2</c:v>
                </c:pt>
                <c:pt idx="1203">
                  <c:v>1.5458775527186219E-2</c:v>
                </c:pt>
                <c:pt idx="1204">
                  <c:v>1.5460662307917872E-2</c:v>
                </c:pt>
                <c:pt idx="1205">
                  <c:v>1.5462522391125333E-2</c:v>
                </c:pt>
                <c:pt idx="1206">
                  <c:v>1.5464355776968475E-2</c:v>
                </c:pt>
                <c:pt idx="1207">
                  <c:v>1.5466162465367361E-2</c:v>
                </c:pt>
                <c:pt idx="1208">
                  <c:v>1.5467942456321992E-2</c:v>
                </c:pt>
                <c:pt idx="1209">
                  <c:v>1.5469695749992241E-2</c:v>
                </c:pt>
                <c:pt idx="1210">
                  <c:v>1.5471422346138297E-2</c:v>
                </c:pt>
                <c:pt idx="1211">
                  <c:v>1.5473122244760162E-2</c:v>
                </c:pt>
                <c:pt idx="1212">
                  <c:v>1.5474795446097644E-2</c:v>
                </c:pt>
                <c:pt idx="1213">
                  <c:v>1.5476441949910935E-2</c:v>
                </c:pt>
                <c:pt idx="1214">
                  <c:v>1.5478061756359907E-2</c:v>
                </c:pt>
                <c:pt idx="1215">
                  <c:v>1.5479654865284687E-2</c:v>
                </c:pt>
                <c:pt idx="1216">
                  <c:v>1.5481221276845147E-2</c:v>
                </c:pt>
                <c:pt idx="1217">
                  <c:v>1.5482760991041289E-2</c:v>
                </c:pt>
                <c:pt idx="1218">
                  <c:v>1.5484274007713239E-2</c:v>
                </c:pt>
                <c:pt idx="1219">
                  <c:v>1.548576032702087E-2</c:v>
                </c:pt>
                <c:pt idx="1220">
                  <c:v>1.5487219948804309E-2</c:v>
                </c:pt>
                <c:pt idx="1221">
                  <c:v>1.548865287322343E-2</c:v>
                </c:pt>
                <c:pt idx="1222">
                  <c:v>1.5490059100198295E-2</c:v>
                </c:pt>
                <c:pt idx="1223">
                  <c:v>1.5491438629728904E-2</c:v>
                </c:pt>
                <c:pt idx="1224">
                  <c:v>1.5492791461895195E-2</c:v>
                </c:pt>
                <c:pt idx="1225">
                  <c:v>1.5494117596537293E-2</c:v>
                </c:pt>
                <c:pt idx="1226">
                  <c:v>1.5495417033815073E-2</c:v>
                </c:pt>
                <c:pt idx="1227">
                  <c:v>1.5496689773568662E-2</c:v>
                </c:pt>
                <c:pt idx="1228">
                  <c:v>1.5497935815957931E-2</c:v>
                </c:pt>
                <c:pt idx="1229">
                  <c:v>1.549915516098288E-2</c:v>
                </c:pt>
                <c:pt idx="1230">
                  <c:v>1.5500347808403703E-2</c:v>
                </c:pt>
                <c:pt idx="1231">
                  <c:v>1.5501513758540142E-2</c:v>
                </c:pt>
                <c:pt idx="1232">
                  <c:v>1.550265301115239E-2</c:v>
                </c:pt>
                <c:pt idx="1233">
                  <c:v>1.5503765566400318E-2</c:v>
                </c:pt>
                <c:pt idx="1234">
                  <c:v>1.5504851424124055E-2</c:v>
                </c:pt>
                <c:pt idx="1235">
                  <c:v>1.5505910584483473E-2</c:v>
                </c:pt>
                <c:pt idx="1236">
                  <c:v>1.55069430473187E-2</c:v>
                </c:pt>
                <c:pt idx="1237">
                  <c:v>1.5507948812869543E-2</c:v>
                </c:pt>
                <c:pt idx="1238">
                  <c:v>1.5508927880816259E-2</c:v>
                </c:pt>
                <c:pt idx="1239">
                  <c:v>1.5509880251478592E-2</c:v>
                </c:pt>
                <c:pt idx="1240">
                  <c:v>1.5510805924616733E-2</c:v>
                </c:pt>
                <c:pt idx="1241">
                  <c:v>1.5511704900310619E-2</c:v>
                </c:pt>
                <c:pt idx="1242">
                  <c:v>1.551257717856025E-2</c:v>
                </c:pt>
                <c:pt idx="1243">
                  <c:v>1.5513422759445561E-2</c:v>
                </c:pt>
                <c:pt idx="1244">
                  <c:v>1.5514241642806681E-2</c:v>
                </c:pt>
                <c:pt idx="1245">
                  <c:v>1.5515033828803482E-2</c:v>
                </c:pt>
                <c:pt idx="1246">
                  <c:v>1.5515799317356027E-2</c:v>
                </c:pt>
                <c:pt idx="1247">
                  <c:v>1.5516924184755254E-2</c:v>
                </c:pt>
                <c:pt idx="1248">
                  <c:v>1.5517250202128352E-2</c:v>
                </c:pt>
                <c:pt idx="1249">
                  <c:v>1.5518317920801827E-2</c:v>
                </c:pt>
                <c:pt idx="1250">
                  <c:v>1.5518594297123656E-2</c:v>
                </c:pt>
                <c:pt idx="1251">
                  <c:v>1.5519226298374988E-2</c:v>
                </c:pt>
                <c:pt idx="1252">
                  <c:v>1.5519831602341938E-2</c:v>
                </c:pt>
                <c:pt idx="1253">
                  <c:v>1.5520410208784696E-2</c:v>
                </c:pt>
                <c:pt idx="1254">
                  <c:v>1.5520962117863135E-2</c:v>
                </c:pt>
                <c:pt idx="1255">
                  <c:v>1.5521487329417383E-2</c:v>
                </c:pt>
                <c:pt idx="1256">
                  <c:v>1.5521985843607311E-2</c:v>
                </c:pt>
                <c:pt idx="1257">
                  <c:v>1.5522457660273048E-2</c:v>
                </c:pt>
                <c:pt idx="1258">
                  <c:v>1.552290277949453E-2</c:v>
                </c:pt>
                <c:pt idx="1259">
                  <c:v>1.5523321201351692E-2</c:v>
                </c:pt>
                <c:pt idx="1260">
                  <c:v>1.5523712925764599E-2</c:v>
                </c:pt>
                <c:pt idx="1261">
                  <c:v>1.5524077952653315E-2</c:v>
                </c:pt>
                <c:pt idx="1262">
                  <c:v>1.5524416282177711E-2</c:v>
                </c:pt>
                <c:pt idx="1263">
                  <c:v>1.5524727914337788E-2</c:v>
                </c:pt>
                <c:pt idx="1264">
                  <c:v>1.5525012848893738E-2</c:v>
                </c:pt>
                <c:pt idx="1265">
                  <c:v>1.5525271086085368E-2</c:v>
                </c:pt>
                <c:pt idx="1266">
                  <c:v>1.5525502625832743E-2</c:v>
                </c:pt>
                <c:pt idx="1267">
                  <c:v>1.5525707468215799E-2</c:v>
                </c:pt>
                <c:pt idx="1268">
                  <c:v>1.5525885612994728E-2</c:v>
                </c:pt>
                <c:pt idx="1269">
                  <c:v>1.5526037060409337E-2</c:v>
                </c:pt>
                <c:pt idx="1270">
                  <c:v>1.5526161810459627E-2</c:v>
                </c:pt>
                <c:pt idx="1271">
                  <c:v>1.5526259862985725E-2</c:v>
                </c:pt>
                <c:pt idx="1272">
                  <c:v>1.5526331218067568E-2</c:v>
                </c:pt>
                <c:pt idx="1273">
                  <c:v>1.5526375875785092E-2</c:v>
                </c:pt>
                <c:pt idx="1274">
                  <c:v>1.5526393835978425E-2</c:v>
                </c:pt>
                <c:pt idx="1275">
                  <c:v>1.5526385098727502E-2</c:v>
                </c:pt>
                <c:pt idx="1276">
                  <c:v>1.552634966411226E-2</c:v>
                </c:pt>
                <c:pt idx="1277">
                  <c:v>1.5526287531972827E-2</c:v>
                </c:pt>
                <c:pt idx="1278">
                  <c:v>1.552619870254901E-2</c:v>
                </c:pt>
                <c:pt idx="1279">
                  <c:v>1.5526083175521066E-2</c:v>
                </c:pt>
                <c:pt idx="1280">
                  <c:v>1.5525940951128803E-2</c:v>
                </c:pt>
                <c:pt idx="1281">
                  <c:v>1.5525772029212348E-2</c:v>
                </c:pt>
                <c:pt idx="1282">
                  <c:v>1.552557641001151E-2</c:v>
                </c:pt>
                <c:pt idx="1283">
                  <c:v>1.5525354093206545E-2</c:v>
                </c:pt>
                <c:pt idx="1284">
                  <c:v>1.552510507903726E-2</c:v>
                </c:pt>
                <c:pt idx="1285">
                  <c:v>1.552482936742372E-2</c:v>
                </c:pt>
                <c:pt idx="1286">
                  <c:v>1.5524526958365925E-2</c:v>
                </c:pt>
                <c:pt idx="1287">
                  <c:v>1.5524197851863875E-2</c:v>
                </c:pt>
                <c:pt idx="1288">
                  <c:v>1.5523842047917569E-2</c:v>
                </c:pt>
                <c:pt idx="1289">
                  <c:v>1.5523459546527008E-2</c:v>
                </c:pt>
                <c:pt idx="1290">
                  <c:v>1.5523050347692191E-2</c:v>
                </c:pt>
                <c:pt idx="1291">
                  <c:v>1.5522614451493055E-2</c:v>
                </c:pt>
                <c:pt idx="1292">
                  <c:v>1.5522151857849664E-2</c:v>
                </c:pt>
                <c:pt idx="1293">
                  <c:v>1.5521662566682082E-2</c:v>
                </c:pt>
                <c:pt idx="1294">
                  <c:v>1.552114657815018E-2</c:v>
                </c:pt>
                <c:pt idx="1295">
                  <c:v>1.5520603892094087E-2</c:v>
                </c:pt>
                <c:pt idx="1296">
                  <c:v>1.5520034508673675E-2</c:v>
                </c:pt>
                <c:pt idx="1297">
                  <c:v>1.5519438427729071E-2</c:v>
                </c:pt>
                <c:pt idx="1298">
                  <c:v>1.5518815649420148E-2</c:v>
                </c:pt>
                <c:pt idx="1299">
                  <c:v>1.551816617366697E-2</c:v>
                </c:pt>
                <c:pt idx="1300">
                  <c:v>1.5517490000469536E-2</c:v>
                </c:pt>
                <c:pt idx="1301">
                  <c:v>1.5517070236605868E-2</c:v>
                </c:pt>
                <c:pt idx="1302">
                  <c:v>1.5516057561741903E-2</c:v>
                </c:pt>
                <c:pt idx="1303">
                  <c:v>1.5515301296291639E-2</c:v>
                </c:pt>
                <c:pt idx="1304">
                  <c:v>1.5514518333237248E-2</c:v>
                </c:pt>
                <c:pt idx="1305">
                  <c:v>1.5513708672898474E-2</c:v>
                </c:pt>
                <c:pt idx="1306">
                  <c:v>1.5512872315035509E-2</c:v>
                </c:pt>
                <c:pt idx="1307">
                  <c:v>1.5512009259808224E-2</c:v>
                </c:pt>
                <c:pt idx="1308">
                  <c:v>1.5511119507056748E-2</c:v>
                </c:pt>
                <c:pt idx="1309">
                  <c:v>1.5510203056940952E-2</c:v>
                </c:pt>
                <c:pt idx="1310">
                  <c:v>1.5509259909380901E-2</c:v>
                </c:pt>
                <c:pt idx="1311">
                  <c:v>1.5508290064376595E-2</c:v>
                </c:pt>
                <c:pt idx="1312">
                  <c:v>1.5507293521928034E-2</c:v>
                </c:pt>
                <c:pt idx="1313">
                  <c:v>1.5506270281955281E-2</c:v>
                </c:pt>
                <c:pt idx="1314">
                  <c:v>1.5505220344698145E-2</c:v>
                </c:pt>
                <c:pt idx="1315">
                  <c:v>1.5504143709916818E-2</c:v>
                </c:pt>
                <c:pt idx="1316">
                  <c:v>1.5503040377771171E-2</c:v>
                </c:pt>
                <c:pt idx="1317">
                  <c:v>1.5501910348101333E-2</c:v>
                </c:pt>
                <c:pt idx="1318">
                  <c:v>1.5500753621067176E-2</c:v>
                </c:pt>
                <c:pt idx="1319">
                  <c:v>1.5499570196588763E-2</c:v>
                </c:pt>
                <c:pt idx="1320">
                  <c:v>1.5498360074586159E-2</c:v>
                </c:pt>
                <c:pt idx="1321">
                  <c:v>1.5497123255299172E-2</c:v>
                </c:pt>
                <c:pt idx="1322">
                  <c:v>1.5495859738487994E-2</c:v>
                </c:pt>
                <c:pt idx="1323">
                  <c:v>1.549456952423256E-2</c:v>
                </c:pt>
                <c:pt idx="1324">
                  <c:v>1.5493252612532871E-2</c:v>
                </c:pt>
                <c:pt idx="1325">
                  <c:v>1.5491909003388926E-2</c:v>
                </c:pt>
                <c:pt idx="1326">
                  <c:v>1.5490538696880662E-2</c:v>
                </c:pt>
                <c:pt idx="1327">
                  <c:v>1.5489141692928143E-2</c:v>
                </c:pt>
                <c:pt idx="1328">
                  <c:v>1.5487717991531369E-2</c:v>
                </c:pt>
                <c:pt idx="1329">
                  <c:v>1.5486267592690339E-2</c:v>
                </c:pt>
                <c:pt idx="1330">
                  <c:v>1.548479049648499E-2</c:v>
                </c:pt>
                <c:pt idx="1331">
                  <c:v>1.548328670275545E-2</c:v>
                </c:pt>
                <c:pt idx="1332">
                  <c:v>1.548175621166159E-2</c:v>
                </c:pt>
                <c:pt idx="1333">
                  <c:v>1.5480199023123475E-2</c:v>
                </c:pt>
                <c:pt idx="1334">
                  <c:v>1.5478615137141105E-2</c:v>
                </c:pt>
                <c:pt idx="1335">
                  <c:v>1.547700455371448E-2</c:v>
                </c:pt>
                <c:pt idx="1336">
                  <c:v>1.5475367272843599E-2</c:v>
                </c:pt>
                <c:pt idx="1337">
                  <c:v>1.5473703294608399E-2</c:v>
                </c:pt>
                <c:pt idx="1338">
                  <c:v>1.5472012618928943E-2</c:v>
                </c:pt>
                <c:pt idx="1339">
                  <c:v>1.5470295245805232E-2</c:v>
                </c:pt>
                <c:pt idx="1340">
                  <c:v>1.5468551175237266E-2</c:v>
                </c:pt>
                <c:pt idx="1341">
                  <c:v>1.5466780407225045E-2</c:v>
                </c:pt>
                <c:pt idx="1342">
                  <c:v>1.5464982941848504E-2</c:v>
                </c:pt>
                <c:pt idx="1343">
                  <c:v>1.5463158779027708E-2</c:v>
                </c:pt>
                <c:pt idx="1344">
                  <c:v>1.5461307918762657E-2</c:v>
                </c:pt>
                <c:pt idx="1345">
                  <c:v>1.545943036105335E-2</c:v>
                </c:pt>
                <c:pt idx="1346">
                  <c:v>1.5457526105979724E-2</c:v>
                </c:pt>
                <c:pt idx="1347">
                  <c:v>1.5455595153381907E-2</c:v>
                </c:pt>
                <c:pt idx="1348">
                  <c:v>1.5453637503499706E-2</c:v>
                </c:pt>
                <c:pt idx="1349">
                  <c:v>1.5451653156013379E-2</c:v>
                </c:pt>
                <c:pt idx="1350">
                  <c:v>1.5449642111242667E-2</c:v>
                </c:pt>
                <c:pt idx="1351">
                  <c:v>1.5447604369027701E-2</c:v>
                </c:pt>
                <c:pt idx="1352">
                  <c:v>1.5445539929288543E-2</c:v>
                </c:pt>
                <c:pt idx="1353">
                  <c:v>1.5443629579370288E-2</c:v>
                </c:pt>
                <c:pt idx="1354">
                  <c:v>1.544133095771727E-2</c:v>
                </c:pt>
                <c:pt idx="1355">
                  <c:v>1.5439186425885154E-2</c:v>
                </c:pt>
                <c:pt idx="1356">
                  <c:v>1.5437015196528847E-2</c:v>
                </c:pt>
                <c:pt idx="1357">
                  <c:v>1.5434817269808221E-2</c:v>
                </c:pt>
                <c:pt idx="1358">
                  <c:v>1.5432592645563403E-2</c:v>
                </c:pt>
                <c:pt idx="1359">
                  <c:v>1.5430341324034202E-2</c:v>
                </c:pt>
                <c:pt idx="1360">
                  <c:v>1.542806330498081E-2</c:v>
                </c:pt>
                <c:pt idx="1361">
                  <c:v>1.5425758588483163E-2</c:v>
                </c:pt>
                <c:pt idx="1362">
                  <c:v>1.5423427174621196E-2</c:v>
                </c:pt>
                <c:pt idx="1363">
                  <c:v>1.542106906339491E-2</c:v>
                </c:pt>
                <c:pt idx="1364">
                  <c:v>1.5418684254724369E-2</c:v>
                </c:pt>
                <c:pt idx="1365">
                  <c:v>1.5416272748609572E-2</c:v>
                </c:pt>
                <c:pt idx="1366">
                  <c:v>1.541383454505052E-2</c:v>
                </c:pt>
                <c:pt idx="1367">
                  <c:v>1.5411369644127149E-2</c:v>
                </c:pt>
                <c:pt idx="1368">
                  <c:v>1.5408878045759522E-2</c:v>
                </c:pt>
                <c:pt idx="1369">
                  <c:v>1.5406359750027576E-2</c:v>
                </c:pt>
                <c:pt idx="1370">
                  <c:v>1.5403814756851375E-2</c:v>
                </c:pt>
                <c:pt idx="1371">
                  <c:v>1.5401243066230919E-2</c:v>
                </c:pt>
                <c:pt idx="1372">
                  <c:v>1.5398644678246143E-2</c:v>
                </c:pt>
                <c:pt idx="1373">
                  <c:v>1.5396019592817112E-2</c:v>
                </c:pt>
                <c:pt idx="1374">
                  <c:v>1.5393367810023761E-2</c:v>
                </c:pt>
                <c:pt idx="1375">
                  <c:v>1.539068932970622E-2</c:v>
                </c:pt>
                <c:pt idx="1376">
                  <c:v>1.5387984152104295E-2</c:v>
                </c:pt>
                <c:pt idx="1377">
                  <c:v>1.5385252277058115E-2</c:v>
                </c:pt>
                <c:pt idx="1378">
                  <c:v>1.5382493704567679E-2</c:v>
                </c:pt>
                <c:pt idx="1379">
                  <c:v>1.5379708434712924E-2</c:v>
                </c:pt>
                <c:pt idx="1380">
                  <c:v>1.5376896467413914E-2</c:v>
                </c:pt>
                <c:pt idx="1381">
                  <c:v>1.5374057802750585E-2</c:v>
                </c:pt>
                <c:pt idx="1382">
                  <c:v>1.5371192440643E-2</c:v>
                </c:pt>
                <c:pt idx="1383">
                  <c:v>1.536830038109116E-2</c:v>
                </c:pt>
                <c:pt idx="1384">
                  <c:v>1.5365381624175001E-2</c:v>
                </c:pt>
                <c:pt idx="1385">
                  <c:v>1.5362013211346337E-2</c:v>
                </c:pt>
                <c:pt idx="1386">
                  <c:v>1.5359037245712415E-2</c:v>
                </c:pt>
                <c:pt idx="1387">
                  <c:v>1.5356034582714173E-2</c:v>
                </c:pt>
                <c:pt idx="1388">
                  <c:v>1.535300522219174E-2</c:v>
                </c:pt>
                <c:pt idx="1389">
                  <c:v>1.5349949164384924E-2</c:v>
                </c:pt>
                <c:pt idx="1390">
                  <c:v>1.5346866409213789E-2</c:v>
                </c:pt>
                <c:pt idx="1391">
                  <c:v>1.5343756956518462E-2</c:v>
                </c:pt>
                <c:pt idx="1392">
                  <c:v>1.5340620806458816E-2</c:v>
                </c:pt>
                <c:pt idx="1393">
                  <c:v>1.533745795903485E-2</c:v>
                </c:pt>
                <c:pt idx="1394">
                  <c:v>1.533426841416663E-2</c:v>
                </c:pt>
                <c:pt idx="1395">
                  <c:v>1.5331052172014026E-2</c:v>
                </c:pt>
                <c:pt idx="1396">
                  <c:v>1.5327809232337231E-2</c:v>
                </c:pt>
                <c:pt idx="1397">
                  <c:v>1.5324539595376052E-2</c:v>
                </c:pt>
                <c:pt idx="1398">
                  <c:v>1.5321243260970618E-2</c:v>
                </c:pt>
                <c:pt idx="1399">
                  <c:v>1.5317920229120929E-2</c:v>
                </c:pt>
                <c:pt idx="1400">
                  <c:v>1.5314570499906921E-2</c:v>
                </c:pt>
                <c:pt idx="1401">
                  <c:v>1.5311194073328593E-2</c:v>
                </c:pt>
                <c:pt idx="1402">
                  <c:v>1.530779094930601E-2</c:v>
                </c:pt>
                <c:pt idx="1403">
                  <c:v>1.5304361127919108E-2</c:v>
                </c:pt>
                <c:pt idx="1404">
                  <c:v>1.5300904609167887E-2</c:v>
                </c:pt>
                <c:pt idx="1405">
                  <c:v>1.5297071058171241E-2</c:v>
                </c:pt>
                <c:pt idx="1406">
                  <c:v>1.5293553217885503E-2</c:v>
                </c:pt>
                <c:pt idx="1407">
                  <c:v>1.5290008677997236E-2</c:v>
                </c:pt>
                <c:pt idx="1408">
                  <c:v>1.5286437438586375E-2</c:v>
                </c:pt>
                <c:pt idx="1409">
                  <c:v>1.5282839499546341E-2</c:v>
                </c:pt>
                <c:pt idx="1410">
                  <c:v>1.5279214860930423E-2</c:v>
                </c:pt>
                <c:pt idx="1411">
                  <c:v>1.5275563522738622E-2</c:v>
                </c:pt>
                <c:pt idx="1412">
                  <c:v>1.5271885484997583E-2</c:v>
                </c:pt>
                <c:pt idx="1413">
                  <c:v>1.5268238696632963E-2</c:v>
                </c:pt>
                <c:pt idx="1414">
                  <c:v>1.5264449310734562E-2</c:v>
                </c:pt>
                <c:pt idx="1415">
                  <c:v>1.5260691174265872E-2</c:v>
                </c:pt>
                <c:pt idx="1416">
                  <c:v>1.5256906338194653E-2</c:v>
                </c:pt>
                <c:pt idx="1417">
                  <c:v>1.5253144483353687E-2</c:v>
                </c:pt>
                <c:pt idx="1418">
                  <c:v>1.5249256567457792E-2</c:v>
                </c:pt>
                <c:pt idx="1419">
                  <c:v>1.5245391632738858E-2</c:v>
                </c:pt>
                <c:pt idx="1420">
                  <c:v>1.5241499998444041E-2</c:v>
                </c:pt>
                <c:pt idx="1421">
                  <c:v>1.5237581664653277E-2</c:v>
                </c:pt>
                <c:pt idx="1422">
                  <c:v>1.5233636631259984E-2</c:v>
                </c:pt>
                <c:pt idx="1423">
                  <c:v>1.5229664898344097E-2</c:v>
                </c:pt>
                <c:pt idx="1424">
                  <c:v>1.5225666465825682E-2</c:v>
                </c:pt>
                <c:pt idx="1425">
                  <c:v>1.5221641333837965E-2</c:v>
                </c:pt>
                <c:pt idx="1426">
                  <c:v>1.521758950230101E-2</c:v>
                </c:pt>
                <c:pt idx="1427">
                  <c:v>1.5213510971188171E-2</c:v>
                </c:pt>
                <c:pt idx="1428">
                  <c:v>1.5209405740579385E-2</c:v>
                </c:pt>
                <c:pt idx="1429">
                  <c:v>1.520527381042136E-2</c:v>
                </c:pt>
                <c:pt idx="1430">
                  <c:v>1.5201115180767388E-2</c:v>
                </c:pt>
                <c:pt idx="1431">
                  <c:v>1.5196950456441982E-2</c:v>
                </c:pt>
                <c:pt idx="1432">
                  <c:v>1.519271782281173E-2</c:v>
                </c:pt>
                <c:pt idx="1433">
                  <c:v>1.5188479094536689E-2</c:v>
                </c:pt>
                <c:pt idx="1434">
                  <c:v>1.5184213666792346E-2</c:v>
                </c:pt>
                <c:pt idx="1435">
                  <c:v>1.5179921539498764E-2</c:v>
                </c:pt>
                <c:pt idx="1436">
                  <c:v>1.5175602712735881E-2</c:v>
                </c:pt>
                <c:pt idx="1437">
                  <c:v>1.5169371682217658E-2</c:v>
                </c:pt>
                <c:pt idx="1438">
                  <c:v>1.5164992196883276E-2</c:v>
                </c:pt>
                <c:pt idx="1439">
                  <c:v>1.5160586014344446E-2</c:v>
                </c:pt>
                <c:pt idx="1440">
                  <c:v>1.5156153134441297E-2</c:v>
                </c:pt>
                <c:pt idx="1441">
                  <c:v>1.5151693557173829E-2</c:v>
                </c:pt>
                <c:pt idx="1442">
                  <c:v>1.5147207282462105E-2</c:v>
                </c:pt>
                <c:pt idx="1443">
                  <c:v>1.5142694310465998E-2</c:v>
                </c:pt>
                <c:pt idx="1444">
                  <c:v>1.5138154641185508E-2</c:v>
                </c:pt>
                <c:pt idx="1445">
                  <c:v>1.5132933757060485E-2</c:v>
                </c:pt>
                <c:pt idx="1446">
                  <c:v>1.5128336879062232E-2</c:v>
                </c:pt>
                <c:pt idx="1447">
                  <c:v>1.512371330369966E-2</c:v>
                </c:pt>
                <c:pt idx="1448">
                  <c:v>1.5119063031052704E-2</c:v>
                </c:pt>
                <c:pt idx="1449">
                  <c:v>1.5114386202688124E-2</c:v>
                </c:pt>
                <c:pt idx="1450">
                  <c:v>1.510970633387565E-2</c:v>
                </c:pt>
                <c:pt idx="1451">
                  <c:v>1.5105041415264253E-2</c:v>
                </c:pt>
                <c:pt idx="1452">
                  <c:v>1.5100391446773997E-2</c:v>
                </c:pt>
                <c:pt idx="1453">
                  <c:v>1.5095756428484819E-2</c:v>
                </c:pt>
                <c:pt idx="1454">
                  <c:v>1.5091136360316781E-2</c:v>
                </c:pt>
                <c:pt idx="1455">
                  <c:v>1.5085874588738335E-2</c:v>
                </c:pt>
                <c:pt idx="1456">
                  <c:v>1.5081286556464235E-2</c:v>
                </c:pt>
                <c:pt idx="1457">
                  <c:v>1.507670312694831E-2</c:v>
                </c:pt>
                <c:pt idx="1458">
                  <c:v>1.5072155342679139E-2</c:v>
                </c:pt>
                <c:pt idx="1459">
                  <c:v>1.506761216100827E-2</c:v>
                </c:pt>
                <c:pt idx="1460">
                  <c:v>1.5063083929458543E-2</c:v>
                </c:pt>
                <c:pt idx="1461">
                  <c:v>1.5058563812777592E-2</c:v>
                </c:pt>
                <c:pt idx="1462">
                  <c:v>1.5054066361286367E-2</c:v>
                </c:pt>
                <c:pt idx="1463">
                  <c:v>1.5049588935696079E-2</c:v>
                </c:pt>
                <c:pt idx="1464">
                  <c:v>1.5045120504790788E-2</c:v>
                </c:pt>
                <c:pt idx="1465">
                  <c:v>1.5040667024006638E-2</c:v>
                </c:pt>
                <c:pt idx="1466">
                  <c:v>1.5036228493343629E-2</c:v>
                </c:pt>
                <c:pt idx="1467">
                  <c:v>1.5031804912801761E-2</c:v>
                </c:pt>
                <c:pt idx="1468">
                  <c:v>1.5027396282381034E-2</c:v>
                </c:pt>
                <c:pt idx="1469">
                  <c:v>1.5023002602161384E-2</c:v>
                </c:pt>
                <c:pt idx="1470">
                  <c:v>1.5018623872062875E-2</c:v>
                </c:pt>
                <c:pt idx="1471">
                  <c:v>1.5014260092085507E-2</c:v>
                </c:pt>
                <c:pt idx="1472">
                  <c:v>1.5009911262389153E-2</c:v>
                </c:pt>
                <c:pt idx="1473">
                  <c:v>1.5005577382654067E-2</c:v>
                </c:pt>
                <c:pt idx="1474">
                  <c:v>1.5001258453199995E-2</c:v>
                </c:pt>
                <c:pt idx="1475">
                  <c:v>1.4996954473787127E-2</c:v>
                </c:pt>
                <c:pt idx="1476">
                  <c:v>1.4992665444495401E-2</c:v>
                </c:pt>
                <c:pt idx="1477">
                  <c:v>1.4988391365404752E-2</c:v>
                </c:pt>
                <c:pt idx="1478">
                  <c:v>1.4984132236435244E-2</c:v>
                </c:pt>
                <c:pt idx="1479">
                  <c:v>1.4979888057586876E-2</c:v>
                </c:pt>
                <c:pt idx="1480">
                  <c:v>1.497565882885965E-2</c:v>
                </c:pt>
                <c:pt idx="1481">
                  <c:v>1.4971444550413437E-2</c:v>
                </c:pt>
                <c:pt idx="1482">
                  <c:v>1.4967245221928493E-2</c:v>
                </c:pt>
                <c:pt idx="1483">
                  <c:v>1.4963060843644627E-2</c:v>
                </c:pt>
                <c:pt idx="1484">
                  <c:v>1.4958891415481901E-2</c:v>
                </c:pt>
                <c:pt idx="1485">
                  <c:v>1.4954736937520252E-2</c:v>
                </c:pt>
                <c:pt idx="1486">
                  <c:v>1.4950597409679744E-2</c:v>
                </c:pt>
                <c:pt idx="1487">
                  <c:v>1.4946472831960378E-2</c:v>
                </c:pt>
                <c:pt idx="1488">
                  <c:v>1.4942363204362152E-2</c:v>
                </c:pt>
                <c:pt idx="1489">
                  <c:v>1.4938268526805132E-2</c:v>
                </c:pt>
                <c:pt idx="1490">
                  <c:v>1.4934188799529124E-2</c:v>
                </c:pt>
                <c:pt idx="1491">
                  <c:v>1.4930124022294322E-2</c:v>
                </c:pt>
                <c:pt idx="1492">
                  <c:v>1.4926074195180661E-2</c:v>
                </c:pt>
                <c:pt idx="1493">
                  <c:v>1.4922039318268077E-2</c:v>
                </c:pt>
                <c:pt idx="1494">
                  <c:v>1.4918019391476633E-2</c:v>
                </c:pt>
                <c:pt idx="1495">
                  <c:v>1.4914014414726395E-2</c:v>
                </c:pt>
                <c:pt idx="1496">
                  <c:v>1.491002438825717E-2</c:v>
                </c:pt>
                <c:pt idx="1497">
                  <c:v>1.490604931182915E-2</c:v>
                </c:pt>
                <c:pt idx="1498">
                  <c:v>1.4902089185522271E-2</c:v>
                </c:pt>
                <c:pt idx="1499">
                  <c:v>1.4898144009336534E-2</c:v>
                </c:pt>
                <c:pt idx="1500">
                  <c:v>1.4894213783271937E-2</c:v>
                </c:pt>
                <c:pt idx="1501">
                  <c:v>1.4890298507328481E-2</c:v>
                </c:pt>
                <c:pt idx="1502">
                  <c:v>1.4886398181586102E-2</c:v>
                </c:pt>
                <c:pt idx="1503">
                  <c:v>1.4882512805964865E-2</c:v>
                </c:pt>
                <c:pt idx="1504">
                  <c:v>1.4878642380384832E-2</c:v>
                </c:pt>
                <c:pt idx="1505">
                  <c:v>1.4874786904925941E-2</c:v>
                </c:pt>
                <c:pt idx="1506">
                  <c:v>1.4870946379668126E-2</c:v>
                </c:pt>
                <c:pt idx="1507">
                  <c:v>1.4866575514158598E-2</c:v>
                </c:pt>
                <c:pt idx="1508">
                  <c:v>1.4862767024874657E-2</c:v>
                </c:pt>
                <c:pt idx="1509">
                  <c:v>1.4858505687218582E-2</c:v>
                </c:pt>
                <c:pt idx="1510">
                  <c:v>1.4854731058102644E-2</c:v>
                </c:pt>
                <c:pt idx="1511">
                  <c:v>1.4850971380413469E-2</c:v>
                </c:pt>
                <c:pt idx="1512">
                  <c:v>1.4847226654177703E-2</c:v>
                </c:pt>
                <c:pt idx="1513">
                  <c:v>1.4841821977498171E-2</c:v>
                </c:pt>
                <c:pt idx="1514">
                  <c:v>1.4838111731787507E-2</c:v>
                </c:pt>
                <c:pt idx="1515">
                  <c:v>1.4834416436357856E-2</c:v>
                </c:pt>
                <c:pt idx="1516">
                  <c:v>1.4830211547600669E-2</c:v>
                </c:pt>
                <c:pt idx="1517">
                  <c:v>1.4826548288064956E-2</c:v>
                </c:pt>
                <c:pt idx="1518">
                  <c:v>1.4822899978650383E-2</c:v>
                </c:pt>
                <c:pt idx="1519">
                  <c:v>1.4819266619356952E-2</c:v>
                </c:pt>
                <c:pt idx="1520">
                  <c:v>1.4815648210104726E-2</c:v>
                </c:pt>
                <c:pt idx="1521">
                  <c:v>1.4812044751053577E-2</c:v>
                </c:pt>
                <c:pt idx="1522">
                  <c:v>1.4808456242043633E-2</c:v>
                </c:pt>
                <c:pt idx="1523">
                  <c:v>1.4804882683234766E-2</c:v>
                </c:pt>
                <c:pt idx="1524">
                  <c:v>1.4801324074467104E-2</c:v>
                </c:pt>
                <c:pt idx="1525">
                  <c:v>1.4797780415740647E-2</c:v>
                </c:pt>
                <c:pt idx="1526">
                  <c:v>1.4794251707295203E-2</c:v>
                </c:pt>
                <c:pt idx="1527">
                  <c:v>1.4790737948890964E-2</c:v>
                </c:pt>
                <c:pt idx="1528">
                  <c:v>1.4787239140607866E-2</c:v>
                </c:pt>
                <c:pt idx="1529">
                  <c:v>1.4783755282525846E-2</c:v>
                </c:pt>
                <c:pt idx="1530">
                  <c:v>1.4780286374405094E-2</c:v>
                </c:pt>
                <c:pt idx="1531">
                  <c:v>1.4776832416485419E-2</c:v>
                </c:pt>
                <c:pt idx="1532">
                  <c:v>1.477339340860695E-2</c:v>
                </c:pt>
                <c:pt idx="1533">
                  <c:v>1.4769969350849621E-2</c:v>
                </c:pt>
                <c:pt idx="1534">
                  <c:v>1.476656024329337E-2</c:v>
                </c:pt>
                <c:pt idx="1535">
                  <c:v>1.4763166085858259E-2</c:v>
                </c:pt>
                <c:pt idx="1536">
                  <c:v>1.4759786878384418E-2</c:v>
                </c:pt>
                <c:pt idx="1537">
                  <c:v>1.4756422621111653E-2</c:v>
                </c:pt>
                <c:pt idx="1538">
                  <c:v>1.4753073314039966E-2</c:v>
                </c:pt>
                <c:pt idx="1539">
                  <c:v>1.4749738956929548E-2</c:v>
                </c:pt>
                <c:pt idx="1540">
                  <c:v>1.4746419549940271E-2</c:v>
                </c:pt>
                <c:pt idx="1541">
                  <c:v>1.474311509315207E-2</c:v>
                </c:pt>
                <c:pt idx="1542">
                  <c:v>1.4739825586405075E-2</c:v>
                </c:pt>
                <c:pt idx="1543">
                  <c:v>1.4736551029779221E-2</c:v>
                </c:pt>
                <c:pt idx="1544">
                  <c:v>1.4733291423274508E-2</c:v>
                </c:pt>
                <c:pt idx="1545">
                  <c:v>1.4730046766890936E-2</c:v>
                </c:pt>
                <c:pt idx="1546">
                  <c:v>1.4726817060548569E-2</c:v>
                </c:pt>
                <c:pt idx="1547">
                  <c:v>1.4723602304407279E-2</c:v>
                </c:pt>
                <c:pt idx="1548">
                  <c:v>1.4720402498227259E-2</c:v>
                </c:pt>
                <c:pt idx="1549">
                  <c:v>1.4717217642248315E-2</c:v>
                </c:pt>
                <c:pt idx="1550">
                  <c:v>1.4714047736390512E-2</c:v>
                </c:pt>
                <c:pt idx="1551">
                  <c:v>1.4710892780573914E-2</c:v>
                </c:pt>
                <c:pt idx="1552">
                  <c:v>1.4707752774958394E-2</c:v>
                </c:pt>
                <c:pt idx="1553">
                  <c:v>1.4704627719384078E-2</c:v>
                </c:pt>
                <c:pt idx="1554">
                  <c:v>1.4701517613850967E-2</c:v>
                </c:pt>
                <c:pt idx="1555">
                  <c:v>1.469842245859887E-2</c:v>
                </c:pt>
                <c:pt idx="1556">
                  <c:v>1.4695342253308041E-2</c:v>
                </c:pt>
                <c:pt idx="1557">
                  <c:v>1.4692276998138354E-2</c:v>
                </c:pt>
                <c:pt idx="1558">
                  <c:v>1.4689226693089807E-2</c:v>
                </c:pt>
                <c:pt idx="1559">
                  <c:v>1.4686191338082466E-2</c:v>
                </c:pt>
                <c:pt idx="1560">
                  <c:v>1.4683170933276202E-2</c:v>
                </c:pt>
                <c:pt idx="1561">
                  <c:v>1.4680165478511142E-2</c:v>
                </c:pt>
                <c:pt idx="1562">
                  <c:v>1.4677174973867224E-2</c:v>
                </c:pt>
                <c:pt idx="1563">
                  <c:v>1.4674199419264511E-2</c:v>
                </c:pt>
                <c:pt idx="1564">
                  <c:v>1.4671238814862875E-2</c:v>
                </c:pt>
                <c:pt idx="1565">
                  <c:v>1.4668293160502444E-2</c:v>
                </c:pt>
                <c:pt idx="1566">
                  <c:v>1.4665362456263153E-2</c:v>
                </c:pt>
                <c:pt idx="1567">
                  <c:v>1.4662446702145004E-2</c:v>
                </c:pt>
                <c:pt idx="1568">
                  <c:v>1.4659545897988124E-2</c:v>
                </c:pt>
                <c:pt idx="1569">
                  <c:v>1.4656660044112257E-2</c:v>
                </c:pt>
                <c:pt idx="1570">
                  <c:v>1.4653789140197659E-2</c:v>
                </c:pt>
                <c:pt idx="1571">
                  <c:v>1.4650933186404203E-2</c:v>
                </c:pt>
                <c:pt idx="1572">
                  <c:v>1.4648092182811823E-2</c:v>
                </c:pt>
                <c:pt idx="1573">
                  <c:v>1.4645266129180712E-2</c:v>
                </c:pt>
                <c:pt idx="1574">
                  <c:v>1.4642455025750678E-2</c:v>
                </c:pt>
                <c:pt idx="1575">
                  <c:v>1.4639658872361849E-2</c:v>
                </c:pt>
                <c:pt idx="1576">
                  <c:v>1.4636877669014225E-2</c:v>
                </c:pt>
                <c:pt idx="1577">
                  <c:v>1.4634111415867679E-2</c:v>
                </c:pt>
                <c:pt idx="1578">
                  <c:v>1.4631360112842273E-2</c:v>
                </c:pt>
                <c:pt idx="1579">
                  <c:v>1.4628623759778137E-2</c:v>
                </c:pt>
                <c:pt idx="1580">
                  <c:v>1.4625902356835141E-2</c:v>
                </c:pt>
                <c:pt idx="1581">
                  <c:v>1.4623195904013286E-2</c:v>
                </c:pt>
                <c:pt idx="1582">
                  <c:v>1.4620504401312573E-2</c:v>
                </c:pt>
                <c:pt idx="1583">
                  <c:v>1.4617827848653064E-2</c:v>
                </c:pt>
                <c:pt idx="1584">
                  <c:v>1.4615166246114697E-2</c:v>
                </c:pt>
                <c:pt idx="1585">
                  <c:v>1.4612519593617534E-2</c:v>
                </c:pt>
                <c:pt idx="1586">
                  <c:v>1.4609887891401385E-2</c:v>
                </c:pt>
                <c:pt idx="1587">
                  <c:v>1.4607271139146505E-2</c:v>
                </c:pt>
                <c:pt idx="1588">
                  <c:v>1.460466933693283E-2</c:v>
                </c:pt>
                <c:pt idx="1589">
                  <c:v>1.4602082484840295E-2</c:v>
                </c:pt>
                <c:pt idx="1590">
                  <c:v>1.4599510582788966E-2</c:v>
                </c:pt>
                <c:pt idx="1591">
                  <c:v>1.4596953630938714E-2</c:v>
                </c:pt>
                <c:pt idx="1592">
                  <c:v>1.4594411629129667E-2</c:v>
                </c:pt>
                <c:pt idx="1593">
                  <c:v>1.4591884577361824E-2</c:v>
                </c:pt>
                <c:pt idx="1594">
                  <c:v>1.4589372475795059E-2</c:v>
                </c:pt>
                <c:pt idx="1595">
                  <c:v>1.4586875324269499E-2</c:v>
                </c:pt>
                <c:pt idx="1596">
                  <c:v>1.4584393122785144E-2</c:v>
                </c:pt>
                <c:pt idx="1597">
                  <c:v>1.458192587142193E-2</c:v>
                </c:pt>
                <c:pt idx="1598">
                  <c:v>1.4579473570179857E-2</c:v>
                </c:pt>
                <c:pt idx="1599">
                  <c:v>1.4577036218978989E-2</c:v>
                </c:pt>
                <c:pt idx="1600">
                  <c:v>1.4574613817819326E-2</c:v>
                </c:pt>
                <c:pt idx="1601">
                  <c:v>1.4572206366780804E-2</c:v>
                </c:pt>
                <c:pt idx="1602">
                  <c:v>1.456981386594336E-2</c:v>
                </c:pt>
                <c:pt idx="1603">
                  <c:v>1.456743631514712E-2</c:v>
                </c:pt>
                <c:pt idx="1604">
                  <c:v>1.4565073714392085E-2</c:v>
                </c:pt>
                <c:pt idx="1605">
                  <c:v>1.4562726063678255E-2</c:v>
                </c:pt>
                <c:pt idx="1606">
                  <c:v>1.4560393363085566E-2</c:v>
                </c:pt>
                <c:pt idx="1607">
                  <c:v>1.4558075612534083E-2</c:v>
                </c:pt>
                <c:pt idx="1608">
                  <c:v>1.4555772812183676E-2</c:v>
                </c:pt>
                <c:pt idx="1609">
                  <c:v>1.4553484961874474E-2</c:v>
                </c:pt>
                <c:pt idx="1610">
                  <c:v>1.4551212061606478E-2</c:v>
                </c:pt>
                <c:pt idx="1611">
                  <c:v>1.4548954111459622E-2</c:v>
                </c:pt>
                <c:pt idx="1612">
                  <c:v>1.4546711111353972E-2</c:v>
                </c:pt>
                <c:pt idx="1613">
                  <c:v>1.4544483061369462E-2</c:v>
                </c:pt>
                <c:pt idx="1614">
                  <c:v>1.4542269961506094E-2</c:v>
                </c:pt>
                <c:pt idx="1615">
                  <c:v>1.454007181168393E-2</c:v>
                </c:pt>
                <c:pt idx="1616">
                  <c:v>1.4537888611902972E-2</c:v>
                </c:pt>
                <c:pt idx="1617">
                  <c:v>1.4535720362243154E-2</c:v>
                </c:pt>
                <c:pt idx="1618">
                  <c:v>1.4533567062624542E-2</c:v>
                </c:pt>
                <c:pt idx="1619">
                  <c:v>1.4531428713207006E-2</c:v>
                </c:pt>
                <c:pt idx="1620">
                  <c:v>1.452930531375074E-2</c:v>
                </c:pt>
                <c:pt idx="1621">
                  <c:v>1.4527196864415615E-2</c:v>
                </c:pt>
                <c:pt idx="1622">
                  <c:v>1.452510336520163E-2</c:v>
                </c:pt>
                <c:pt idx="1623">
                  <c:v>1.4523024816028851E-2</c:v>
                </c:pt>
                <c:pt idx="1624">
                  <c:v>1.4520961216897277E-2</c:v>
                </c:pt>
                <c:pt idx="1625">
                  <c:v>1.4518912567886844E-2</c:v>
                </c:pt>
                <c:pt idx="1626">
                  <c:v>1.4516878868997551E-2</c:v>
                </c:pt>
                <c:pt idx="1627">
                  <c:v>1.4514860120149464E-2</c:v>
                </c:pt>
                <c:pt idx="1628">
                  <c:v>1.4512856321422518E-2</c:v>
                </c:pt>
                <c:pt idx="1629">
                  <c:v>1.4510867472656841E-2</c:v>
                </c:pt>
                <c:pt idx="1630">
                  <c:v>1.4508893574092241E-2</c:v>
                </c:pt>
                <c:pt idx="1631">
                  <c:v>1.450693462548891E-2</c:v>
                </c:pt>
                <c:pt idx="1632">
                  <c:v>1.4504990627166592E-2</c:v>
                </c:pt>
                <c:pt idx="1633">
                  <c:v>1.4503061578725607E-2</c:v>
                </c:pt>
                <c:pt idx="1634">
                  <c:v>1.4501147480405763E-2</c:v>
                </c:pt>
                <c:pt idx="1635">
                  <c:v>1.449924833220706E-2</c:v>
                </c:pt>
                <c:pt idx="1636">
                  <c:v>1.4497364134049562E-2</c:v>
                </c:pt>
                <c:pt idx="1637">
                  <c:v>1.4495494885933269E-2</c:v>
                </c:pt>
                <c:pt idx="1638">
                  <c:v>1.4493640588018053E-2</c:v>
                </c:pt>
                <c:pt idx="1639">
                  <c:v>1.4491801240144042E-2</c:v>
                </c:pt>
                <c:pt idx="1640">
                  <c:v>1.44899768422313E-2</c:v>
                </c:pt>
                <c:pt idx="1641">
                  <c:v>1.4488167394599571E-2</c:v>
                </c:pt>
                <c:pt idx="1642">
                  <c:v>1.4486372896849176E-2</c:v>
                </c:pt>
                <c:pt idx="1643">
                  <c:v>1.4484593349219921E-2</c:v>
                </c:pt>
                <c:pt idx="1644">
                  <c:v>1.4482994636897395E-2</c:v>
                </c:pt>
                <c:pt idx="1645">
                  <c:v>1.4481079104244898E-2</c:v>
                </c:pt>
                <c:pt idx="1646">
                  <c:v>1.4479344406899131E-2</c:v>
                </c:pt>
                <c:pt idx="1647">
                  <c:v>1.4477624659594568E-2</c:v>
                </c:pt>
                <c:pt idx="1648">
                  <c:v>1.4475919862411146E-2</c:v>
                </c:pt>
                <c:pt idx="1649">
                  <c:v>1.447423001526893E-2</c:v>
                </c:pt>
                <c:pt idx="1650">
                  <c:v>1.4472555118167918E-2</c:v>
                </c:pt>
                <c:pt idx="1651">
                  <c:v>1.4470895171108111E-2</c:v>
                </c:pt>
                <c:pt idx="1652">
                  <c:v>1.4469250174249382E-2</c:v>
                </c:pt>
                <c:pt idx="1653">
                  <c:v>1.4467620127351921E-2</c:v>
                </c:pt>
                <c:pt idx="1654">
                  <c:v>1.4466005030575602E-2</c:v>
                </c:pt>
                <c:pt idx="1655">
                  <c:v>1.4464404883840487E-2</c:v>
                </c:pt>
                <c:pt idx="1656">
                  <c:v>1.446281968730645E-2</c:v>
                </c:pt>
                <c:pt idx="1657">
                  <c:v>1.4461249440733681E-2</c:v>
                </c:pt>
                <c:pt idx="1658">
                  <c:v>1.4459694144282054E-2</c:v>
                </c:pt>
                <c:pt idx="1659">
                  <c:v>1.4458153797791695E-2</c:v>
                </c:pt>
                <c:pt idx="1660">
                  <c:v>1.4456628401502414E-2</c:v>
                </c:pt>
                <c:pt idx="1661">
                  <c:v>1.4455117955254337E-2</c:v>
                </c:pt>
                <c:pt idx="1662">
                  <c:v>1.4453622459047466E-2</c:v>
                </c:pt>
                <c:pt idx="1663">
                  <c:v>1.44521419128818E-2</c:v>
                </c:pt>
                <c:pt idx="1664">
                  <c:v>1.4450676316837274E-2</c:v>
                </c:pt>
                <c:pt idx="1665">
                  <c:v>1.4449225670833954E-2</c:v>
                </c:pt>
                <c:pt idx="1666">
                  <c:v>1.4447789975031711E-2</c:v>
                </c:pt>
                <c:pt idx="1667">
                  <c:v>1.44463692291108E-2</c:v>
                </c:pt>
                <c:pt idx="1668">
                  <c:v>1.4444963433390967E-2</c:v>
                </c:pt>
                <c:pt idx="1669">
                  <c:v>1.444337511583349E-2</c:v>
                </c:pt>
                <c:pt idx="1670">
                  <c:v>1.4442001355927658E-2</c:v>
                </c:pt>
                <c:pt idx="1671">
                  <c:v>1.4440642546142968E-2</c:v>
                </c:pt>
                <c:pt idx="1672">
                  <c:v>1.4439298686319546E-2</c:v>
                </c:pt>
                <c:pt idx="1673">
                  <c:v>1.4437969776697201E-2</c:v>
                </c:pt>
                <c:pt idx="1674">
                  <c:v>1.4436655817036126E-2</c:v>
                </c:pt>
                <c:pt idx="1675">
                  <c:v>1.4435356807576127E-2</c:v>
                </c:pt>
                <c:pt idx="1676">
                  <c:v>1.4434072747997462E-2</c:v>
                </c:pt>
                <c:pt idx="1677">
                  <c:v>1.4432803638619873E-2</c:v>
                </c:pt>
                <c:pt idx="1678">
                  <c:v>1.443154947928349E-2</c:v>
                </c:pt>
                <c:pt idx="1679">
                  <c:v>1.4430310269988311E-2</c:v>
                </c:pt>
                <c:pt idx="1680">
                  <c:v>1.4429086010814274E-2</c:v>
                </c:pt>
                <c:pt idx="1681">
                  <c:v>1.4427876701681441E-2</c:v>
                </c:pt>
                <c:pt idx="1682">
                  <c:v>1.4426682342589814E-2</c:v>
                </c:pt>
                <c:pt idx="1683">
                  <c:v>1.4425502933619327E-2</c:v>
                </c:pt>
                <c:pt idx="1684">
                  <c:v>1.4424338474690046E-2</c:v>
                </c:pt>
                <c:pt idx="1685">
                  <c:v>1.442318896580197E-2</c:v>
                </c:pt>
                <c:pt idx="1686">
                  <c:v>1.4422054407035034E-2</c:v>
                </c:pt>
                <c:pt idx="1687">
                  <c:v>1.4420934798309304E-2</c:v>
                </c:pt>
                <c:pt idx="1688">
                  <c:v>1.4419830139704715E-2</c:v>
                </c:pt>
                <c:pt idx="1689">
                  <c:v>1.441874043114133E-2</c:v>
                </c:pt>
                <c:pt idx="1690">
                  <c:v>1.4417665672619151E-2</c:v>
                </c:pt>
                <c:pt idx="1691">
                  <c:v>1.4416605864138177E-2</c:v>
                </c:pt>
                <c:pt idx="1692">
                  <c:v>1.4415561005698407E-2</c:v>
                </c:pt>
                <c:pt idx="1693">
                  <c:v>1.4414531097459715E-2</c:v>
                </c:pt>
                <c:pt idx="1694">
                  <c:v>1.4413516139182292E-2</c:v>
                </c:pt>
                <c:pt idx="1695">
                  <c:v>1.441251613102601E-2</c:v>
                </c:pt>
                <c:pt idx="1696">
                  <c:v>1.4411749780443017E-2</c:v>
                </c:pt>
                <c:pt idx="1697">
                  <c:v>1.441056096483706E-2</c:v>
                </c:pt>
                <c:pt idx="1698">
                  <c:v>1.4409605806884329E-2</c:v>
                </c:pt>
                <c:pt idx="1699">
                  <c:v>1.4408665598972803E-2</c:v>
                </c:pt>
                <c:pt idx="1700">
                  <c:v>1.4407740341102482E-2</c:v>
                </c:pt>
                <c:pt idx="1701">
                  <c:v>1.4406830033353302E-2</c:v>
                </c:pt>
                <c:pt idx="1702">
                  <c:v>1.4405934675725263E-2</c:v>
                </c:pt>
                <c:pt idx="1703">
                  <c:v>1.4405054267978556E-2</c:v>
                </c:pt>
                <c:pt idx="1704">
                  <c:v>1.4404188810432927E-2</c:v>
                </c:pt>
                <c:pt idx="1705">
                  <c:v>1.4403338302928503E-2</c:v>
                </c:pt>
                <c:pt idx="1706">
                  <c:v>1.4402502745465284E-2</c:v>
                </c:pt>
                <c:pt idx="1707">
                  <c:v>1.440168213804327E-2</c:v>
                </c:pt>
                <c:pt idx="1708">
                  <c:v>1.4400876480662461E-2</c:v>
                </c:pt>
                <c:pt idx="1709">
                  <c:v>1.4400084692427484E-2</c:v>
                </c:pt>
                <c:pt idx="1710">
                  <c:v>1.4399294597877699E-2</c:v>
                </c:pt>
                <c:pt idx="1711">
                  <c:v>1.4398502726429285E-2</c:v>
                </c:pt>
                <c:pt idx="1712">
                  <c:v>1.4397709078082244E-2</c:v>
                </c:pt>
                <c:pt idx="1713">
                  <c:v>1.439691365291651E-2</c:v>
                </c:pt>
                <c:pt idx="1714">
                  <c:v>1.4396116450692276E-2</c:v>
                </c:pt>
                <c:pt idx="1715">
                  <c:v>1.4395317471729285E-2</c:v>
                </c:pt>
                <c:pt idx="1716">
                  <c:v>1.4394516715867667E-2</c:v>
                </c:pt>
                <c:pt idx="1717">
                  <c:v>1.4393944533086511E-2</c:v>
                </c:pt>
                <c:pt idx="1718">
                  <c:v>1.4392909873368609E-2</c:v>
                </c:pt>
                <c:pt idx="1719">
                  <c:v>1.4392103786891042E-2</c:v>
                </c:pt>
                <c:pt idx="1720">
                  <c:v>1.439129592343491E-2</c:v>
                </c:pt>
                <c:pt idx="1721">
                  <c:v>1.4390370475156899E-2</c:v>
                </c:pt>
                <c:pt idx="1722">
                  <c:v>1.4389558804106528E-2</c:v>
                </c:pt>
                <c:pt idx="1723">
                  <c:v>1.4388745356157528E-2</c:v>
                </c:pt>
                <c:pt idx="1724">
                  <c:v>1.4387930131309901E-2</c:v>
                </c:pt>
                <c:pt idx="1725">
                  <c:v>1.4387113129643581E-2</c:v>
                </c:pt>
                <c:pt idx="1726">
                  <c:v>1.4386294351078632E-2</c:v>
                </c:pt>
                <c:pt idx="1727">
                  <c:v>1.438547379553512E-2</c:v>
                </c:pt>
                <c:pt idx="1728">
                  <c:v>1.4384651463172915E-2</c:v>
                </c:pt>
                <c:pt idx="1729">
                  <c:v>1.4383827353912082E-2</c:v>
                </c:pt>
                <c:pt idx="1730">
                  <c:v>1.4383001467752621E-2</c:v>
                </c:pt>
                <c:pt idx="1731">
                  <c:v>1.4382173804774467E-2</c:v>
                </c:pt>
                <c:pt idx="1732">
                  <c:v>1.438134436481775E-2</c:v>
                </c:pt>
                <c:pt idx="1733">
                  <c:v>1.438051314804234E-2</c:v>
                </c:pt>
                <c:pt idx="1734">
                  <c:v>1.4379680154368302E-2</c:v>
                </c:pt>
                <c:pt idx="1735">
                  <c:v>1.4378845383795635E-2</c:v>
                </c:pt>
                <c:pt idx="1736">
                  <c:v>1.4378008836324341E-2</c:v>
                </c:pt>
                <c:pt idx="1737">
                  <c:v>1.4377170511954418E-2</c:v>
                </c:pt>
                <c:pt idx="1738">
                  <c:v>1.4376330410765803E-2</c:v>
                </c:pt>
                <c:pt idx="1739">
                  <c:v>1.4375488532598624E-2</c:v>
                </c:pt>
                <c:pt idx="1740">
                  <c:v>1.4374644877692688E-2</c:v>
                </c:pt>
                <c:pt idx="1741">
                  <c:v>1.4373799445728253E-2</c:v>
                </c:pt>
                <c:pt idx="1742">
                  <c:v>1.4372952236945125E-2</c:v>
                </c:pt>
                <c:pt idx="1743">
                  <c:v>1.4372103251343304E-2</c:v>
                </c:pt>
                <c:pt idx="1744">
                  <c:v>1.437125248876292E-2</c:v>
                </c:pt>
                <c:pt idx="1745">
                  <c:v>1.4370399949363843E-2</c:v>
                </c:pt>
                <c:pt idx="1746">
                  <c:v>1.4369545633066139E-2</c:v>
                </c:pt>
                <c:pt idx="1747">
                  <c:v>1.436868953978987E-2</c:v>
                </c:pt>
                <c:pt idx="1748">
                  <c:v>1.4368507731541413E-2</c:v>
                </c:pt>
                <c:pt idx="1749">
                  <c:v>1.4366972022701319E-2</c:v>
                </c:pt>
                <c:pt idx="1750">
                  <c:v>1.4366110598889037E-2</c:v>
                </c:pt>
                <c:pt idx="1751">
                  <c:v>1.4365247398098191E-2</c:v>
                </c:pt>
                <c:pt idx="1752">
                  <c:v>1.4364382420488653E-2</c:v>
                </c:pt>
                <c:pt idx="1753">
                  <c:v>1.4363515665980486E-2</c:v>
                </c:pt>
                <c:pt idx="1754">
                  <c:v>1.4362647134653628E-2</c:v>
                </c:pt>
                <c:pt idx="1755">
                  <c:v>1.4361776826348205E-2</c:v>
                </c:pt>
                <c:pt idx="1756">
                  <c:v>1.4360904741144154E-2</c:v>
                </c:pt>
                <c:pt idx="1757">
                  <c:v>1.4360030879041474E-2</c:v>
                </c:pt>
                <c:pt idx="1758">
                  <c:v>1.4359155240120103E-2</c:v>
                </c:pt>
                <c:pt idx="1759">
                  <c:v>1.4358277824300103E-2</c:v>
                </c:pt>
                <c:pt idx="1760">
                  <c:v>1.4357398631501539E-2</c:v>
                </c:pt>
                <c:pt idx="1761">
                  <c:v>1.4356517661964219E-2</c:v>
                </c:pt>
                <c:pt idx="1762">
                  <c:v>1.4355634915448334E-2</c:v>
                </c:pt>
                <c:pt idx="1763">
                  <c:v>1.4354750392113758E-2</c:v>
                </c:pt>
                <c:pt idx="1764">
                  <c:v>1.4353864091800617E-2</c:v>
                </c:pt>
                <c:pt idx="1765">
                  <c:v>1.4352976014668783E-2</c:v>
                </c:pt>
                <c:pt idx="1766">
                  <c:v>1.4352086160638322E-2</c:v>
                </c:pt>
                <c:pt idx="1767">
                  <c:v>1.4351194529709232E-2</c:v>
                </c:pt>
                <c:pt idx="1768">
                  <c:v>1.4350301121961451E-2</c:v>
                </c:pt>
                <c:pt idx="1769">
                  <c:v>1.434972177850824E-2</c:v>
                </c:pt>
                <c:pt idx="1770">
                  <c:v>1.4348824237719882E-2</c:v>
                </c:pt>
                <c:pt idx="1771">
                  <c:v>1.4347924919899668E-2</c:v>
                </c:pt>
                <c:pt idx="1772">
                  <c:v>1.4347023825020955E-2</c:v>
                </c:pt>
                <c:pt idx="1773">
                  <c:v>1.4346120953163677E-2</c:v>
                </c:pt>
                <c:pt idx="1774">
                  <c:v>1.4345216304274544E-2</c:v>
                </c:pt>
                <c:pt idx="1775">
                  <c:v>1.4344309878380201E-2</c:v>
                </c:pt>
                <c:pt idx="1776">
                  <c:v>1.4343622455561533E-2</c:v>
                </c:pt>
                <c:pt idx="1777">
                  <c:v>1.4342491695469306E-2</c:v>
                </c:pt>
                <c:pt idx="1778">
                  <c:v>1.4341579938479398E-2</c:v>
                </c:pt>
                <c:pt idx="1779">
                  <c:v>1.4340666404484281E-2</c:v>
                </c:pt>
                <c:pt idx="1780">
                  <c:v>1.433997122040731E-2</c:v>
                </c:pt>
                <c:pt idx="1781">
                  <c:v>1.4338834005398482E-2</c:v>
                </c:pt>
                <c:pt idx="1782">
                  <c:v>1.4337915140334445E-2</c:v>
                </c:pt>
                <c:pt idx="1783">
                  <c:v>1.4336994498238553E-2</c:v>
                </c:pt>
                <c:pt idx="1784">
                  <c:v>1.4336072079137452E-2</c:v>
                </c:pt>
                <c:pt idx="1785">
                  <c:v>1.433514788297785E-2</c:v>
                </c:pt>
                <c:pt idx="1786">
                  <c:v>1.4334221909813039E-2</c:v>
                </c:pt>
                <c:pt idx="1787">
                  <c:v>1.4333294159643017E-2</c:v>
                </c:pt>
                <c:pt idx="1788">
                  <c:v>1.4332364632441141E-2</c:v>
                </c:pt>
                <c:pt idx="1789">
                  <c:v>1.4331433328234056E-2</c:v>
                </c:pt>
                <c:pt idx="1790">
                  <c:v>1.4330500246968469E-2</c:v>
                </c:pt>
                <c:pt idx="1791">
                  <c:v>1.4329565388697674E-2</c:v>
                </c:pt>
                <c:pt idx="1792">
                  <c:v>1.4328628753395023E-2</c:v>
                </c:pt>
                <c:pt idx="1793">
                  <c:v>1.4327690341113808E-2</c:v>
                </c:pt>
                <c:pt idx="1794">
                  <c:v>1.4326967984019667E-2</c:v>
                </c:pt>
                <c:pt idx="1795">
                  <c:v>1.4325808185402522E-2</c:v>
                </c:pt>
                <c:pt idx="1796">
                  <c:v>1.4324864442025742E-2</c:v>
                </c:pt>
                <c:pt idx="1797">
                  <c:v>1.4323918921617107E-2</c:v>
                </c:pt>
                <c:pt idx="1798">
                  <c:v>1.4322971624203262E-2</c:v>
                </c:pt>
                <c:pt idx="1799">
                  <c:v>1.4322022549730917E-2</c:v>
                </c:pt>
                <c:pt idx="1800">
                  <c:v>1.432023006847416E-2</c:v>
                </c:pt>
                <c:pt idx="1801">
                  <c:v>1.4319277008123521E-2</c:v>
                </c:pt>
                <c:pt idx="1802">
                  <c:v>1.4318322170794318E-2</c:v>
                </c:pt>
                <c:pt idx="1803">
                  <c:v>1.4317365556726358E-2</c:v>
                </c:pt>
                <c:pt idx="1804">
                  <c:v>1.4316407165599898E-2</c:v>
                </c:pt>
                <c:pt idx="1805">
                  <c:v>1.4315446997734682E-2</c:v>
                </c:pt>
                <c:pt idx="1806">
                  <c:v>1.4314485052890902E-2</c:v>
                </c:pt>
                <c:pt idx="1807">
                  <c:v>1.4313521331148493E-2</c:v>
                </c:pt>
                <c:pt idx="1808">
                  <c:v>1.4312555832667329E-2</c:v>
                </c:pt>
                <c:pt idx="1809">
                  <c:v>1.4311450229858025E-2</c:v>
                </c:pt>
                <c:pt idx="1810">
                  <c:v>1.4310480923702684E-2</c:v>
                </c:pt>
                <c:pt idx="1811">
                  <c:v>1.4309509840648715E-2</c:v>
                </c:pt>
                <c:pt idx="1812">
                  <c:v>1.4308536980696118E-2</c:v>
                </c:pt>
                <c:pt idx="1813">
                  <c:v>1.4307562343764957E-2</c:v>
                </c:pt>
                <c:pt idx="1814">
                  <c:v>1.4306585930095039E-2</c:v>
                </c:pt>
                <c:pt idx="1815">
                  <c:v>1.4305607739446558E-2</c:v>
                </c:pt>
                <c:pt idx="1816">
                  <c:v>1.4304627771979384E-2</c:v>
                </c:pt>
                <c:pt idx="1817">
                  <c:v>1.4303646027533645E-2</c:v>
                </c:pt>
                <c:pt idx="1818">
                  <c:v>1.4302876299092659E-2</c:v>
                </c:pt>
                <c:pt idx="1819">
                  <c:v>1.4301677208106156E-2</c:v>
                </c:pt>
                <c:pt idx="1820">
                  <c:v>1.4300690133124405E-2</c:v>
                </c:pt>
                <c:pt idx="1821">
                  <c:v>1.429970128116409E-2</c:v>
                </c:pt>
                <c:pt idx="1822">
                  <c:v>1.4298710652385083E-2</c:v>
                </c:pt>
                <c:pt idx="1823">
                  <c:v>1.4297718246627511E-2</c:v>
                </c:pt>
                <c:pt idx="1824">
                  <c:v>1.4296724064051247E-2</c:v>
                </c:pt>
                <c:pt idx="1825">
                  <c:v>1.4295728104576355E-2</c:v>
                </c:pt>
                <c:pt idx="1826">
                  <c:v>1.4294730368282771E-2</c:v>
                </c:pt>
                <c:pt idx="1827">
                  <c:v>1.4293730855010622E-2</c:v>
                </c:pt>
                <c:pt idx="1828">
                  <c:v>1.4292729564919782E-2</c:v>
                </c:pt>
                <c:pt idx="1829">
                  <c:v>1.4291726497930313E-2</c:v>
                </c:pt>
                <c:pt idx="1830">
                  <c:v>1.4290721654042216E-2</c:v>
                </c:pt>
                <c:pt idx="1831">
                  <c:v>1.428971503325549E-2</c:v>
                </c:pt>
                <c:pt idx="1832">
                  <c:v>1.42887066354902E-2</c:v>
                </c:pt>
                <c:pt idx="1833">
                  <c:v>1.4287696460986155E-2</c:v>
                </c:pt>
                <c:pt idx="1834">
                  <c:v>1.428668450958348E-2</c:v>
                </c:pt>
                <c:pt idx="1835">
                  <c:v>1.4285670781362114E-2</c:v>
                </c:pt>
                <c:pt idx="1836">
                  <c:v>1.4284655276082248E-2</c:v>
                </c:pt>
                <c:pt idx="1837">
                  <c:v>1.4283637993983689E-2</c:v>
                </c:pt>
                <c:pt idx="1838">
                  <c:v>1.4282618934986502E-2</c:v>
                </c:pt>
                <c:pt idx="1839">
                  <c:v>1.4281598099170623E-2</c:v>
                </c:pt>
                <c:pt idx="1840">
                  <c:v>1.4280575486456115E-2</c:v>
                </c:pt>
                <c:pt idx="1841">
                  <c:v>1.4279551096763043E-2</c:v>
                </c:pt>
                <c:pt idx="1842">
                  <c:v>1.4278524930331216E-2</c:v>
                </c:pt>
                <c:pt idx="1843">
                  <c:v>1.4277496986920823E-2</c:v>
                </c:pt>
                <c:pt idx="1844">
                  <c:v>1.4276467266611803E-2</c:v>
                </c:pt>
                <c:pt idx="1845">
                  <c:v>1.4275435769484091E-2</c:v>
                </c:pt>
                <c:pt idx="1846">
                  <c:v>1.427440249545775E-2</c:v>
                </c:pt>
                <c:pt idx="1847">
                  <c:v>1.4273367444532781E-2</c:v>
                </c:pt>
                <c:pt idx="1848">
                  <c:v>1.4272330616709183E-2</c:v>
                </c:pt>
                <c:pt idx="1849">
                  <c:v>1.4271292011986958E-2</c:v>
                </c:pt>
                <c:pt idx="1850">
                  <c:v>1.4270251630366104E-2</c:v>
                </c:pt>
                <c:pt idx="1851">
                  <c:v>1.4269209471926558E-2</c:v>
                </c:pt>
                <c:pt idx="1852">
                  <c:v>1.4268165536508448E-2</c:v>
                </c:pt>
                <c:pt idx="1853">
                  <c:v>1.4267119824271646E-2</c:v>
                </c:pt>
                <c:pt idx="1854">
                  <c:v>1.4266072335216151E-2</c:v>
                </c:pt>
                <c:pt idx="1855">
                  <c:v>1.4265023069262028E-2</c:v>
                </c:pt>
                <c:pt idx="1856">
                  <c:v>1.4263972026329341E-2</c:v>
                </c:pt>
                <c:pt idx="1857">
                  <c:v>1.4262919206577962E-2</c:v>
                </c:pt>
                <c:pt idx="1858">
                  <c:v>1.4261864609927954E-2</c:v>
                </c:pt>
                <c:pt idx="1859">
                  <c:v>1.4260808236379319E-2</c:v>
                </c:pt>
                <c:pt idx="1860">
                  <c:v>1.4259750085852119E-2</c:v>
                </c:pt>
                <c:pt idx="1861">
                  <c:v>1.4258690158586163E-2</c:v>
                </c:pt>
                <c:pt idx="1862">
                  <c:v>1.4257628454421578E-2</c:v>
                </c:pt>
                <c:pt idx="1863">
                  <c:v>1.4256564973358365E-2</c:v>
                </c:pt>
                <c:pt idx="1864">
                  <c:v>1.4255499715396525E-2</c:v>
                </c:pt>
                <c:pt idx="1865">
                  <c:v>1.4254432680536055E-2</c:v>
                </c:pt>
                <c:pt idx="1866">
                  <c:v>1.4253363868776958E-2</c:v>
                </c:pt>
                <c:pt idx="1867">
                  <c:v>1.4252293280199169E-2</c:v>
                </c:pt>
                <c:pt idx="1868">
                  <c:v>1.4251220914642815E-2</c:v>
                </c:pt>
                <c:pt idx="1869">
                  <c:v>1.4250146772267769E-2</c:v>
                </c:pt>
                <c:pt idx="1870">
                  <c:v>1.4249070852994095E-2</c:v>
                </c:pt>
                <c:pt idx="1871">
                  <c:v>1.4247993156821792E-2</c:v>
                </c:pt>
                <c:pt idx="1872">
                  <c:v>1.4246913683830797E-2</c:v>
                </c:pt>
                <c:pt idx="1873">
                  <c:v>1.4245832433941175E-2</c:v>
                </c:pt>
                <c:pt idx="1874">
                  <c:v>1.4244749407072987E-2</c:v>
                </c:pt>
                <c:pt idx="1875">
                  <c:v>1.4243664603466044E-2</c:v>
                </c:pt>
                <c:pt idx="1876">
                  <c:v>1.4242578022880537E-2</c:v>
                </c:pt>
                <c:pt idx="1877">
                  <c:v>1.4241489665396401E-2</c:v>
                </c:pt>
                <c:pt idx="1878">
                  <c:v>1.4240399530933701E-2</c:v>
                </c:pt>
                <c:pt idx="1879">
                  <c:v>1.423930761981218E-2</c:v>
                </c:pt>
                <c:pt idx="1880">
                  <c:v>1.423821393163216E-2</c:v>
                </c:pt>
                <c:pt idx="1881">
                  <c:v>1.4237118466713383E-2</c:v>
                </c:pt>
                <c:pt idx="1882">
                  <c:v>1.4236021224816042E-2</c:v>
                </c:pt>
                <c:pt idx="1883">
                  <c:v>1.4234922206020073E-2</c:v>
                </c:pt>
                <c:pt idx="1884">
                  <c:v>1.4233821410405412E-2</c:v>
                </c:pt>
                <c:pt idx="1885">
                  <c:v>1.4232718837812186E-2</c:v>
                </c:pt>
                <c:pt idx="1886">
                  <c:v>1.4231614488400268E-2</c:v>
                </c:pt>
                <c:pt idx="1887">
                  <c:v>1.4230508362089722E-2</c:v>
                </c:pt>
                <c:pt idx="1888">
                  <c:v>1.4229400458960484E-2</c:v>
                </c:pt>
                <c:pt idx="1889">
                  <c:v>1.4228290778932617E-2</c:v>
                </c:pt>
                <c:pt idx="1890">
                  <c:v>1.4227179321926187E-2</c:v>
                </c:pt>
                <c:pt idx="1891">
                  <c:v>1.4226066088181E-2</c:v>
                </c:pt>
                <c:pt idx="1892">
                  <c:v>1.4224951077377312E-2</c:v>
                </c:pt>
                <c:pt idx="1893">
                  <c:v>1.4223834289834869E-2</c:v>
                </c:pt>
                <c:pt idx="1894">
                  <c:v>1.4222715725313861E-2</c:v>
                </c:pt>
                <c:pt idx="1895">
                  <c:v>1.4221595383974162E-2</c:v>
                </c:pt>
                <c:pt idx="1896">
                  <c:v>1.4220473265735833E-2</c:v>
                </c:pt>
                <c:pt idx="1897">
                  <c:v>1.4219349370598877E-2</c:v>
                </c:pt>
                <c:pt idx="1898">
                  <c:v>1.4218223698483357E-2</c:v>
                </c:pt>
                <c:pt idx="1899">
                  <c:v>1.421709624962908E-2</c:v>
                </c:pt>
                <c:pt idx="1900">
                  <c:v>1.4215967023876175E-2</c:v>
                </c:pt>
                <c:pt idx="1901">
                  <c:v>1.4214836021224642E-2</c:v>
                </c:pt>
                <c:pt idx="1902">
                  <c:v>1.421370324167448E-2</c:v>
                </c:pt>
                <c:pt idx="1903">
                  <c:v>1.4212568685225691E-2</c:v>
                </c:pt>
                <c:pt idx="1904">
                  <c:v>1.4211269873527499E-2</c:v>
                </c:pt>
                <c:pt idx="1905">
                  <c:v>1.4210131509484469E-2</c:v>
                </c:pt>
                <c:pt idx="1906">
                  <c:v>1.4208991368542812E-2</c:v>
                </c:pt>
                <c:pt idx="1907">
                  <c:v>1.4207849450782462E-2</c:v>
                </c:pt>
                <c:pt idx="1908">
                  <c:v>1.4206705755963611E-2</c:v>
                </c:pt>
                <c:pt idx="1909">
                  <c:v>1.4205560284485941E-2</c:v>
                </c:pt>
                <c:pt idx="1910">
                  <c:v>1.420441303594977E-2</c:v>
                </c:pt>
                <c:pt idx="1911">
                  <c:v>1.4203264010594907E-2</c:v>
                </c:pt>
                <c:pt idx="1912">
                  <c:v>1.4202113208421352E-2</c:v>
                </c:pt>
                <c:pt idx="1913">
                  <c:v>1.4200960629269233E-2</c:v>
                </c:pt>
                <c:pt idx="1914">
                  <c:v>1.4199806273298421E-2</c:v>
                </c:pt>
                <c:pt idx="1915">
                  <c:v>1.4198650140349045E-2</c:v>
                </c:pt>
                <c:pt idx="1916">
                  <c:v>1.4197492230660913E-2</c:v>
                </c:pt>
                <c:pt idx="1917">
                  <c:v>1.4196332543994217E-2</c:v>
                </c:pt>
                <c:pt idx="1918">
                  <c:v>1.4195171080508828E-2</c:v>
                </c:pt>
                <c:pt idx="1919">
                  <c:v>1.4194007840044875E-2</c:v>
                </c:pt>
                <c:pt idx="1920">
                  <c:v>1.4192842822842167E-2</c:v>
                </c:pt>
                <c:pt idx="1921">
                  <c:v>1.4191676028580957E-2</c:v>
                </c:pt>
                <c:pt idx="1922">
                  <c:v>1.4190507457501056E-2</c:v>
                </c:pt>
                <c:pt idx="1923">
                  <c:v>1.4189337109522526E-2</c:v>
                </c:pt>
                <c:pt idx="1924">
                  <c:v>1.4188360774629594E-2</c:v>
                </c:pt>
                <c:pt idx="1925">
                  <c:v>1.4186991083029454E-2</c:v>
                </c:pt>
                <c:pt idx="1926">
                  <c:v>1.4185815404434976E-2</c:v>
                </c:pt>
                <c:pt idx="1927">
                  <c:v>1.4184637948941869E-2</c:v>
                </c:pt>
                <c:pt idx="1928">
                  <c:v>1.4183458716550135E-2</c:v>
                </c:pt>
                <c:pt idx="1929">
                  <c:v>1.4182277707339708E-2</c:v>
                </c:pt>
                <c:pt idx="1930">
                  <c:v>1.4181094921150716E-2</c:v>
                </c:pt>
                <c:pt idx="1931">
                  <c:v>1.4179910358222969E-2</c:v>
                </c:pt>
                <c:pt idx="1932">
                  <c:v>1.4178724018316657E-2</c:v>
                </c:pt>
                <c:pt idx="1933">
                  <c:v>1.4177535901511717E-2</c:v>
                </c:pt>
                <c:pt idx="1934">
                  <c:v>1.4176346007808149E-2</c:v>
                </c:pt>
                <c:pt idx="1935">
                  <c:v>1.4175154337285889E-2</c:v>
                </c:pt>
                <c:pt idx="1936">
                  <c:v>1.4173960889865E-2</c:v>
                </c:pt>
                <c:pt idx="1937">
                  <c:v>1.4172765665545484E-2</c:v>
                </c:pt>
                <c:pt idx="1938">
                  <c:v>1.4171568664407275E-2</c:v>
                </c:pt>
                <c:pt idx="1939">
                  <c:v>1.4170369886290501E-2</c:v>
                </c:pt>
                <c:pt idx="1940">
                  <c:v>1.4169169331355036E-2</c:v>
                </c:pt>
                <c:pt idx="1941">
                  <c:v>1.4167966999441006E-2</c:v>
                </c:pt>
                <c:pt idx="1942">
                  <c:v>1.416676289078822E-2</c:v>
                </c:pt>
                <c:pt idx="1943">
                  <c:v>1.416555700515687E-2</c:v>
                </c:pt>
                <c:pt idx="1944">
                  <c:v>1.4164349342626892E-2</c:v>
                </c:pt>
                <c:pt idx="1945">
                  <c:v>1.4163139903278221E-2</c:v>
                </c:pt>
                <c:pt idx="1946">
                  <c:v>1.4161928687030922E-2</c:v>
                </c:pt>
                <c:pt idx="1947">
                  <c:v>1.4160715693884995E-2</c:v>
                </c:pt>
                <c:pt idx="1948">
                  <c:v>1.415950092384044E-2</c:v>
                </c:pt>
                <c:pt idx="1949">
                  <c:v>1.4158284376977193E-2</c:v>
                </c:pt>
                <c:pt idx="1950">
                  <c:v>1.4157066053215317E-2</c:v>
                </c:pt>
                <c:pt idx="1951">
                  <c:v>1.4155845952554813E-2</c:v>
                </c:pt>
                <c:pt idx="1952">
                  <c:v>1.4154624074915745E-2</c:v>
                </c:pt>
                <c:pt idx="1953">
                  <c:v>1.415340042053792E-2</c:v>
                </c:pt>
                <c:pt idx="1954">
                  <c:v>1.4152174989181532E-2</c:v>
                </c:pt>
                <c:pt idx="1955">
                  <c:v>1.4150947781006451E-2</c:v>
                </c:pt>
                <c:pt idx="1956">
                  <c:v>1.414954308160965E-2</c:v>
                </c:pt>
                <c:pt idx="1957">
                  <c:v>1.4148312065760393E-2</c:v>
                </c:pt>
                <c:pt idx="1958">
                  <c:v>1.4147079273092444E-2</c:v>
                </c:pt>
                <c:pt idx="1959">
                  <c:v>1.4145844703525867E-2</c:v>
                </c:pt>
                <c:pt idx="1960">
                  <c:v>1.4144608356980726E-2</c:v>
                </c:pt>
                <c:pt idx="1961">
                  <c:v>1.4143370233696828E-2</c:v>
                </c:pt>
                <c:pt idx="1962">
                  <c:v>1.4142130333434366E-2</c:v>
                </c:pt>
                <c:pt idx="1963">
                  <c:v>1.4140888656353212E-2</c:v>
                </c:pt>
                <c:pt idx="1964">
                  <c:v>1.413964520237343E-2</c:v>
                </c:pt>
                <c:pt idx="1965">
                  <c:v>1.4138399971495019E-2</c:v>
                </c:pt>
                <c:pt idx="1966">
                  <c:v>1.413715296371798E-2</c:v>
                </c:pt>
                <c:pt idx="1967">
                  <c:v>1.413590417912225E-2</c:v>
                </c:pt>
                <c:pt idx="1968">
                  <c:v>1.413465361762789E-2</c:v>
                </c:pt>
                <c:pt idx="1969">
                  <c:v>1.4133400410649699E-2</c:v>
                </c:pt>
                <c:pt idx="1970">
                  <c:v>1.4132143423095656E-2</c:v>
                </c:pt>
                <c:pt idx="1971">
                  <c:v>1.4130882648011323E-2</c:v>
                </c:pt>
                <c:pt idx="1972">
                  <c:v>1.41296180853967E-2</c:v>
                </c:pt>
                <c:pt idx="1973">
                  <c:v>1.4128349735331724E-2</c:v>
                </c:pt>
                <c:pt idx="1974">
                  <c:v>1.4127077597656523E-2</c:v>
                </c:pt>
                <c:pt idx="1975">
                  <c:v>1.4125801672610905E-2</c:v>
                </c:pt>
                <c:pt idx="1976">
                  <c:v>1.4124709757492582E-2</c:v>
                </c:pt>
                <c:pt idx="1977">
                  <c:v>1.4123425074439311E-2</c:v>
                </c:pt>
                <c:pt idx="1978">
                  <c:v>1.4122136603642588E-2</c:v>
                </c:pt>
                <c:pt idx="1979">
                  <c:v>1.4120844345022476E-2</c:v>
                </c:pt>
                <c:pt idx="1980">
                  <c:v>1.4119548298605622E-2</c:v>
                </c:pt>
                <c:pt idx="1981">
                  <c:v>1.411824846441867E-2</c:v>
                </c:pt>
                <c:pt idx="1982">
                  <c:v>1.4116944842461621E-2</c:v>
                </c:pt>
                <c:pt idx="1983">
                  <c:v>1.4115637432707828E-2</c:v>
                </c:pt>
                <c:pt idx="1984">
                  <c:v>1.4114509086204929E-2</c:v>
                </c:pt>
                <c:pt idx="1985">
                  <c:v>1.411301124983666E-2</c:v>
                </c:pt>
                <c:pt idx="1986">
                  <c:v>1.4111692476692639E-2</c:v>
                </c:pt>
                <c:pt idx="1987">
                  <c:v>1.4110369915805165E-2</c:v>
                </c:pt>
                <c:pt idx="1988">
                  <c:v>1.4109225128813296E-2</c:v>
                </c:pt>
                <c:pt idx="1989">
                  <c:v>1.410771343063999E-2</c:v>
                </c:pt>
                <c:pt idx="1990">
                  <c:v>1.4106379506362288E-2</c:v>
                </c:pt>
                <c:pt idx="1991">
                  <c:v>1.4105041794314488E-2</c:v>
                </c:pt>
                <c:pt idx="1992">
                  <c:v>1.4103700294469945E-2</c:v>
                </c:pt>
                <c:pt idx="1993">
                  <c:v>1.410235500682866E-2</c:v>
                </c:pt>
                <c:pt idx="1994">
                  <c:v>1.4101005931443922E-2</c:v>
                </c:pt>
                <c:pt idx="1995">
                  <c:v>1.4099653068262441E-2</c:v>
                </c:pt>
                <c:pt idx="1996">
                  <c:v>1.4098296417257572E-2</c:v>
                </c:pt>
                <c:pt idx="1997">
                  <c:v>1.4096935978482605E-2</c:v>
                </c:pt>
                <c:pt idx="1998">
                  <c:v>1.4095571751964187E-2</c:v>
                </c:pt>
                <c:pt idx="1999">
                  <c:v>1.4094203737595734E-2</c:v>
                </c:pt>
                <c:pt idx="2000">
                  <c:v>1.4092831935483829E-2</c:v>
                </c:pt>
                <c:pt idx="2001">
                  <c:v>1.4091456345575182E-2</c:v>
                </c:pt>
                <c:pt idx="2002">
                  <c:v>1.4090253998826352E-2</c:v>
                </c:pt>
                <c:pt idx="2003">
                  <c:v>1.4088693802420948E-2</c:v>
                </c:pt>
                <c:pt idx="2004">
                  <c:v>1.4087306849122072E-2</c:v>
                </c:pt>
                <c:pt idx="2005">
                  <c:v>1.4085916108079743E-2</c:v>
                </c:pt>
                <c:pt idx="2006">
                  <c:v>1.4084521579240672E-2</c:v>
                </c:pt>
                <c:pt idx="2007">
                  <c:v>1.4083123262631503E-2</c:v>
                </c:pt>
                <c:pt idx="2008">
                  <c:v>1.4081721158225591E-2</c:v>
                </c:pt>
                <c:pt idx="2009">
                  <c:v>1.4080315266076227E-2</c:v>
                </c:pt>
                <c:pt idx="2010">
                  <c:v>1.4078905586076829E-2</c:v>
                </c:pt>
                <c:pt idx="2011">
                  <c:v>1.4077492118333979E-2</c:v>
                </c:pt>
                <c:pt idx="2012">
                  <c:v>1.4076074862794385E-2</c:v>
                </c:pt>
                <c:pt idx="2013">
                  <c:v>1.4074653819484695E-2</c:v>
                </c:pt>
                <c:pt idx="2014">
                  <c:v>1.4073228988378261E-2</c:v>
                </c:pt>
                <c:pt idx="2015">
                  <c:v>1.4071800369475085E-2</c:v>
                </c:pt>
                <c:pt idx="2016">
                  <c:v>1.4070540435024981E-2</c:v>
                </c:pt>
                <c:pt idx="2017">
                  <c:v>1.4068931768331794E-2</c:v>
                </c:pt>
                <c:pt idx="2018">
                  <c:v>1.4067491786118325E-2</c:v>
                </c:pt>
                <c:pt idx="2019">
                  <c:v>1.4066048016108113E-2</c:v>
                </c:pt>
                <c:pt idx="2020">
                  <c:v>1.4064600458301157E-2</c:v>
                </c:pt>
                <c:pt idx="2021">
                  <c:v>1.4063149112724105E-2</c:v>
                </c:pt>
                <c:pt idx="2022">
                  <c:v>1.4061864489283149E-2</c:v>
                </c:pt>
                <c:pt idx="2023">
                  <c:v>1.4060235058206416E-2</c:v>
                </c:pt>
                <c:pt idx="2024">
                  <c:v>1.4058772349292425E-2</c:v>
                </c:pt>
                <c:pt idx="2025">
                  <c:v>1.4057305852555046E-2</c:v>
                </c:pt>
                <c:pt idx="2026">
                  <c:v>1.4056004766955787E-2</c:v>
                </c:pt>
                <c:pt idx="2027">
                  <c:v>1.4054361495796641E-2</c:v>
                </c:pt>
                <c:pt idx="2028">
                  <c:v>1.4052883635748969E-2</c:v>
                </c:pt>
                <c:pt idx="2029">
                  <c:v>1.40514019879312E-2</c:v>
                </c:pt>
                <c:pt idx="2030">
                  <c:v>1.4049916552290043E-2</c:v>
                </c:pt>
                <c:pt idx="2031">
                  <c:v>1.4048427328878788E-2</c:v>
                </c:pt>
                <c:pt idx="2032">
                  <c:v>1.404693431772408E-2</c:v>
                </c:pt>
                <c:pt idx="2033">
                  <c:v>1.4045437518745985E-2</c:v>
                </c:pt>
                <c:pt idx="2034">
                  <c:v>1.4043936932024437E-2</c:v>
                </c:pt>
                <c:pt idx="2035">
                  <c:v>1.4042432557506146E-2</c:v>
                </c:pt>
                <c:pt idx="2036">
                  <c:v>1.4041090306549098E-2</c:v>
                </c:pt>
                <c:pt idx="2037">
                  <c:v>1.4039412445105981E-2</c:v>
                </c:pt>
                <c:pt idx="2038">
                  <c:v>1.4037896707250752E-2</c:v>
                </c:pt>
                <c:pt idx="2039">
                  <c:v>1.403637718159878E-2</c:v>
                </c:pt>
                <c:pt idx="2040">
                  <c:v>1.4035018460563098E-2</c:v>
                </c:pt>
                <c:pt idx="2041">
                  <c:v>1.4033326766984544E-2</c:v>
                </c:pt>
                <c:pt idx="2042">
                  <c:v>1.4031795877995634E-2</c:v>
                </c:pt>
                <c:pt idx="2043">
                  <c:v>1.4030261201236627E-2</c:v>
                </c:pt>
                <c:pt idx="2044">
                  <c:v>1.4028722736680876E-2</c:v>
                </c:pt>
                <c:pt idx="2045">
                  <c:v>1.4027180484381674E-2</c:v>
                </c:pt>
                <c:pt idx="2046">
                  <c:v>1.4025634444285728E-2</c:v>
                </c:pt>
                <c:pt idx="2047">
                  <c:v>1.4024084616419685E-2</c:v>
                </c:pt>
                <c:pt idx="2048">
                  <c:v>1.4022531000730254E-2</c:v>
                </c:pt>
                <c:pt idx="2049">
                  <c:v>1.4020973597350661E-2</c:v>
                </c:pt>
                <c:pt idx="2050">
                  <c:v>1.4019412406121035E-2</c:v>
                </c:pt>
                <c:pt idx="2051">
                  <c:v>1.401784742712131E-2</c:v>
                </c:pt>
                <c:pt idx="2052">
                  <c:v>1.4016278660351489E-2</c:v>
                </c:pt>
                <c:pt idx="2053">
                  <c:v>1.401470610581157E-2</c:v>
                </c:pt>
                <c:pt idx="2054">
                  <c:v>1.4013289721714894E-2</c:v>
                </c:pt>
                <c:pt idx="2055">
                  <c:v>1.4011549633368148E-2</c:v>
                </c:pt>
                <c:pt idx="2056">
                  <c:v>1.4009965715517936E-2</c:v>
                </c:pt>
                <c:pt idx="2057">
                  <c:v>1.4008378009870981E-2</c:v>
                </c:pt>
                <c:pt idx="2058">
                  <c:v>1.4006786516400638E-2</c:v>
                </c:pt>
                <c:pt idx="2059">
                  <c:v>1.4005191235213488E-2</c:v>
                </c:pt>
                <c:pt idx="2060">
                  <c:v>1.4002589966413126E-2</c:v>
                </c:pt>
                <c:pt idx="2061">
                  <c:v>1.4000986152211681E-2</c:v>
                </c:pt>
                <c:pt idx="2062">
                  <c:v>1.3999378550559882E-2</c:v>
                </c:pt>
                <c:pt idx="2063">
                  <c:v>1.3997767161297858E-2</c:v>
                </c:pt>
                <c:pt idx="2064">
                  <c:v>1.3996151984665417E-2</c:v>
                </c:pt>
                <c:pt idx="2065">
                  <c:v>1.3994533020342814E-2</c:v>
                </c:pt>
                <c:pt idx="2066">
                  <c:v>1.3992910268649794E-2</c:v>
                </c:pt>
                <c:pt idx="2067">
                  <c:v>1.3991283729426485E-2</c:v>
                </c:pt>
                <c:pt idx="2068">
                  <c:v>1.3989653402752822E-2</c:v>
                </c:pt>
                <c:pt idx="2069">
                  <c:v>1.3987785534572694E-2</c:v>
                </c:pt>
                <c:pt idx="2070">
                  <c:v>1.3986147091751278E-2</c:v>
                </c:pt>
                <c:pt idx="2071">
                  <c:v>1.3984504861479508E-2</c:v>
                </c:pt>
                <c:pt idx="2072">
                  <c:v>1.3982858843757384E-2</c:v>
                </c:pt>
                <c:pt idx="2073">
                  <c:v>1.3981209038504971E-2</c:v>
                </c:pt>
                <c:pt idx="2074">
                  <c:v>1.3979555445802205E-2</c:v>
                </c:pt>
                <c:pt idx="2075">
                  <c:v>1.397789806556915E-2</c:v>
                </c:pt>
                <c:pt idx="2076">
                  <c:v>1.3976236897805805E-2</c:v>
                </c:pt>
                <c:pt idx="2077">
                  <c:v>1.3974571942592107E-2</c:v>
                </c:pt>
                <c:pt idx="2078">
                  <c:v>1.3973055014209201E-2</c:v>
                </c:pt>
                <c:pt idx="2079">
                  <c:v>1.3971230669653778E-2</c:v>
                </c:pt>
                <c:pt idx="2080">
                  <c:v>1.3969554351929148E-2</c:v>
                </c:pt>
                <c:pt idx="2081">
                  <c:v>1.3967874246754164E-2</c:v>
                </c:pt>
                <c:pt idx="2082">
                  <c:v>1.3966190354048891E-2</c:v>
                </c:pt>
                <c:pt idx="2083">
                  <c:v>1.3964502673733392E-2</c:v>
                </c:pt>
                <c:pt idx="2084">
                  <c:v>1.3962811206047476E-2</c:v>
                </c:pt>
                <c:pt idx="2085">
                  <c:v>1.3961115950911207E-2</c:v>
                </c:pt>
                <c:pt idx="2086">
                  <c:v>1.3959416908244648E-2</c:v>
                </c:pt>
                <c:pt idx="2087">
                  <c:v>1.39577140780478E-2</c:v>
                </c:pt>
                <c:pt idx="2088">
                  <c:v>1.3956007460320663E-2</c:v>
                </c:pt>
                <c:pt idx="2089">
                  <c:v>1.3954297055223108E-2</c:v>
                </c:pt>
                <c:pt idx="2090">
                  <c:v>1.3952582862595264E-2</c:v>
                </c:pt>
                <c:pt idx="2091">
                  <c:v>1.3950864882357195E-2</c:v>
                </c:pt>
                <c:pt idx="2092">
                  <c:v>1.3949143114748708E-2</c:v>
                </c:pt>
                <c:pt idx="2093">
                  <c:v>1.3947417559609931E-2</c:v>
                </c:pt>
                <c:pt idx="2094">
                  <c:v>1.394568821686093E-2</c:v>
                </c:pt>
                <c:pt idx="2095">
                  <c:v>1.3943955086821447E-2</c:v>
                </c:pt>
                <c:pt idx="2096">
                  <c:v>1.3942218169171738E-2</c:v>
                </c:pt>
                <c:pt idx="2097">
                  <c:v>1.3940477464151613E-2</c:v>
                </c:pt>
                <c:pt idx="2098">
                  <c:v>1.3938732971441326E-2</c:v>
                </c:pt>
                <c:pt idx="2099">
                  <c:v>1.3936984691280685E-2</c:v>
                </c:pt>
                <c:pt idx="2100">
                  <c:v>1.3935232623749627E-2</c:v>
                </c:pt>
                <c:pt idx="2101">
                  <c:v>1.3933476768608344E-2</c:v>
                </c:pt>
                <c:pt idx="2102">
                  <c:v>1.3931717126016707E-2</c:v>
                </c:pt>
                <c:pt idx="2103">
                  <c:v>1.3929953695894781E-2</c:v>
                </c:pt>
                <c:pt idx="2104">
                  <c:v>1.3928186478402438E-2</c:v>
                </c:pt>
                <c:pt idx="2105">
                  <c:v>1.3926415473219933E-2</c:v>
                </c:pt>
                <c:pt idx="2106">
                  <c:v>1.3924640680746947E-2</c:v>
                </c:pt>
                <c:pt idx="2107">
                  <c:v>1.3922862100663735E-2</c:v>
                </c:pt>
                <c:pt idx="2108">
                  <c:v>1.3921079733130171E-2</c:v>
                </c:pt>
                <c:pt idx="2109">
                  <c:v>1.391929357798638E-2</c:v>
                </c:pt>
                <c:pt idx="2110">
                  <c:v>1.3917503635472173E-2</c:v>
                </c:pt>
                <c:pt idx="2111">
                  <c:v>1.3915709905427676E-2</c:v>
                </c:pt>
                <c:pt idx="2112">
                  <c:v>1.3913912387932825E-2</c:v>
                </c:pt>
                <c:pt idx="2113">
                  <c:v>1.3912111082827749E-2</c:v>
                </c:pt>
                <c:pt idx="2114">
                  <c:v>1.3910305990432192E-2</c:v>
                </c:pt>
                <c:pt idx="2115">
                  <c:v>1.390849711042641E-2</c:v>
                </c:pt>
                <c:pt idx="2116">
                  <c:v>1.3906684442890338E-2</c:v>
                </c:pt>
                <c:pt idx="2117">
                  <c:v>1.3904867987903913E-2</c:v>
                </c:pt>
                <c:pt idx="2118">
                  <c:v>1.3903047745387198E-2</c:v>
                </c:pt>
                <c:pt idx="2119">
                  <c:v>1.3901223715340194E-2</c:v>
                </c:pt>
                <c:pt idx="2120">
                  <c:v>1.3899395897922773E-2</c:v>
                </c:pt>
                <c:pt idx="2121">
                  <c:v>1.3897564292895126E-2</c:v>
                </c:pt>
                <c:pt idx="2122">
                  <c:v>1.3895728900497062E-2</c:v>
                </c:pt>
                <c:pt idx="2123">
                  <c:v>1.3893889720488772E-2</c:v>
                </c:pt>
                <c:pt idx="2124">
                  <c:v>1.3892046753110066E-2</c:v>
                </c:pt>
                <c:pt idx="2125">
                  <c:v>1.3890199998201069E-2</c:v>
                </c:pt>
                <c:pt idx="2126">
                  <c:v>1.3888349455681848E-2</c:v>
                </c:pt>
                <c:pt idx="2127">
                  <c:v>1.3886495125712273E-2</c:v>
                </c:pt>
                <c:pt idx="2128">
                  <c:v>1.3884637008452216E-2</c:v>
                </c:pt>
                <c:pt idx="2129">
                  <c:v>1.3882775103501999E-2</c:v>
                </c:pt>
                <c:pt idx="2130">
                  <c:v>1.3880909411021491E-2</c:v>
                </c:pt>
                <c:pt idx="2131">
                  <c:v>1.3879039931170567E-2</c:v>
                </c:pt>
                <c:pt idx="2132">
                  <c:v>1.3877166663789353E-2</c:v>
                </c:pt>
                <c:pt idx="2133">
                  <c:v>1.387528960887785E-2</c:v>
                </c:pt>
                <c:pt idx="2134">
                  <c:v>1.3873408766515993E-2</c:v>
                </c:pt>
                <c:pt idx="2135">
                  <c:v>1.3871524136623847E-2</c:v>
                </c:pt>
                <c:pt idx="2136">
                  <c:v>1.3869635719281348E-2</c:v>
                </c:pt>
                <c:pt idx="2137">
                  <c:v>1.3867743514408559E-2</c:v>
                </c:pt>
                <c:pt idx="2138">
                  <c:v>1.3865847522085417E-2</c:v>
                </c:pt>
                <c:pt idx="2139">
                  <c:v>1.3863947742231986E-2</c:v>
                </c:pt>
                <c:pt idx="2140">
                  <c:v>1.3862044174928201E-2</c:v>
                </c:pt>
                <c:pt idx="2141">
                  <c:v>1.3860136820094127E-2</c:v>
                </c:pt>
                <c:pt idx="2142">
                  <c:v>1.3858225677729763E-2</c:v>
                </c:pt>
                <c:pt idx="2143">
                  <c:v>1.3856310747994982E-2</c:v>
                </c:pt>
                <c:pt idx="2144">
                  <c:v>1.3854392030809848E-2</c:v>
                </c:pt>
                <c:pt idx="2145">
                  <c:v>1.3852469525934552E-2</c:v>
                </c:pt>
                <c:pt idx="2146">
                  <c:v>1.3850543233608903E-2</c:v>
                </c:pt>
                <c:pt idx="2147">
                  <c:v>1.3848613153912837E-2</c:v>
                </c:pt>
                <c:pt idx="2148">
                  <c:v>1.3846679286606545E-2</c:v>
                </c:pt>
                <c:pt idx="2149">
                  <c:v>1.3844741631849899E-2</c:v>
                </c:pt>
                <c:pt idx="2150">
                  <c:v>1.3842800189642901E-2</c:v>
                </c:pt>
                <c:pt idx="2151">
                  <c:v>1.3840854959985549E-2</c:v>
                </c:pt>
                <c:pt idx="2152">
                  <c:v>1.3838905942638036E-2</c:v>
                </c:pt>
                <c:pt idx="2153">
                  <c:v>1.3836953138000041E-2</c:v>
                </c:pt>
                <c:pt idx="2154">
                  <c:v>1.3834996545751821E-2</c:v>
                </c:pt>
                <c:pt idx="2155">
                  <c:v>1.3833036166053247E-2</c:v>
                </c:pt>
                <c:pt idx="2156">
                  <c:v>1.3831071998904321E-2</c:v>
                </c:pt>
                <c:pt idx="2157">
                  <c:v>1.3829104044305041E-2</c:v>
                </c:pt>
                <c:pt idx="2158">
                  <c:v>1.3827132302095535E-2</c:v>
                </c:pt>
                <c:pt idx="2159">
                  <c:v>1.382515677235574E-2</c:v>
                </c:pt>
                <c:pt idx="2160">
                  <c:v>1.3823177455245528E-2</c:v>
                </c:pt>
                <c:pt idx="2161">
                  <c:v>1.3821194350605026E-2</c:v>
                </c:pt>
                <c:pt idx="2162">
                  <c:v>1.3819207458514171E-2</c:v>
                </c:pt>
                <c:pt idx="2163">
                  <c:v>1.3817216778813091E-2</c:v>
                </c:pt>
                <c:pt idx="2164">
                  <c:v>1.3815222311741593E-2</c:v>
                </c:pt>
                <c:pt idx="2165">
                  <c:v>1.3813224057219742E-2</c:v>
                </c:pt>
                <c:pt idx="2166">
                  <c:v>1.3811222015007729E-2</c:v>
                </c:pt>
                <c:pt idx="2167">
                  <c:v>1.3809216185425299E-2</c:v>
                </c:pt>
                <c:pt idx="2168">
                  <c:v>1.3807206568472452E-2</c:v>
                </c:pt>
                <c:pt idx="2169">
                  <c:v>1.3805193163829443E-2</c:v>
                </c:pt>
                <c:pt idx="2170">
                  <c:v>1.3803175971816017E-2</c:v>
                </c:pt>
                <c:pt idx="2171">
                  <c:v>1.3801154992272302E-2</c:v>
                </c:pt>
                <c:pt idx="2172">
                  <c:v>1.3799130225198297E-2</c:v>
                </c:pt>
                <c:pt idx="2173">
                  <c:v>1.3797101670753875E-2</c:v>
                </c:pt>
                <c:pt idx="2174">
                  <c:v>1.3795069328619292E-2</c:v>
                </c:pt>
                <c:pt idx="2175">
                  <c:v>1.3793033199194227E-2</c:v>
                </c:pt>
                <c:pt idx="2176">
                  <c:v>1.3790993282158936E-2</c:v>
                </c:pt>
                <c:pt idx="2177">
                  <c:v>1.3788949577753229E-2</c:v>
                </c:pt>
                <c:pt idx="2178">
                  <c:v>1.3786902085737296E-2</c:v>
                </c:pt>
                <c:pt idx="2179">
                  <c:v>1.378485080627101E-2</c:v>
                </c:pt>
                <c:pt idx="2180">
                  <c:v>1.378279573935437E-2</c:v>
                </c:pt>
                <c:pt idx="2181">
                  <c:v>1.3780736884827505E-2</c:v>
                </c:pt>
                <c:pt idx="2182">
                  <c:v>1.3778674243010158E-2</c:v>
                </c:pt>
                <c:pt idx="2183">
                  <c:v>1.3776607813662523E-2</c:v>
                </c:pt>
                <c:pt idx="2184">
                  <c:v>1.3774537596624725E-2</c:v>
                </c:pt>
                <c:pt idx="2185">
                  <c:v>1.3772463592216511E-2</c:v>
                </c:pt>
                <c:pt idx="2186">
                  <c:v>1.3770385800437879E-2</c:v>
                </c:pt>
                <c:pt idx="2187">
                  <c:v>1.3768304221128957E-2</c:v>
                </c:pt>
                <c:pt idx="2188">
                  <c:v>1.3766218854209811E-2</c:v>
                </c:pt>
                <c:pt idx="2189">
                  <c:v>1.3764129699760375E-2</c:v>
                </c:pt>
                <c:pt idx="2190">
                  <c:v>1.3762036758020457E-2</c:v>
                </c:pt>
                <c:pt idx="2191">
                  <c:v>1.375994002875025E-2</c:v>
                </c:pt>
                <c:pt idx="2192">
                  <c:v>1.3757839511869818E-2</c:v>
                </c:pt>
                <c:pt idx="2193">
                  <c:v>1.3755735207618969E-2</c:v>
                </c:pt>
                <c:pt idx="2194">
                  <c:v>1.3753627115677958E-2</c:v>
                </c:pt>
                <c:pt idx="2195">
                  <c:v>1.3751515236446465E-2</c:v>
                </c:pt>
                <c:pt idx="2196">
                  <c:v>1.3749399569684684E-2</c:v>
                </c:pt>
                <c:pt idx="2197">
                  <c:v>1.3747280115472549E-2</c:v>
                </c:pt>
                <c:pt idx="2198">
                  <c:v>1.3745156873730124E-2</c:v>
                </c:pt>
                <c:pt idx="2199">
                  <c:v>1.3743029844457411E-2</c:v>
                </c:pt>
                <c:pt idx="2200">
                  <c:v>1.3740899027734343E-2</c:v>
                </c:pt>
                <c:pt idx="2201">
                  <c:v>1.3738764423560923E-2</c:v>
                </c:pt>
                <c:pt idx="2202">
                  <c:v>1.3736626031857213E-2</c:v>
                </c:pt>
                <c:pt idx="2203">
                  <c:v>1.3734483852623214E-2</c:v>
                </c:pt>
                <c:pt idx="2204">
                  <c:v>1.3732337885938861E-2</c:v>
                </c:pt>
                <c:pt idx="2205">
                  <c:v>1.3730188131884091E-2</c:v>
                </c:pt>
                <c:pt idx="2206">
                  <c:v>1.372803459013916E-2</c:v>
                </c:pt>
                <c:pt idx="2207">
                  <c:v>1.3725877261023811E-2</c:v>
                </c:pt>
                <c:pt idx="2208">
                  <c:v>1.3723716144458109E-2</c:v>
                </c:pt>
                <c:pt idx="2209">
                  <c:v>1.3721551240282182E-2</c:v>
                </c:pt>
                <c:pt idx="2210">
                  <c:v>1.3719382548735837E-2</c:v>
                </c:pt>
                <c:pt idx="2211">
                  <c:v>1.3717210069659203E-2</c:v>
                </c:pt>
                <c:pt idx="2212">
                  <c:v>1.3715033803132215E-2</c:v>
                </c:pt>
                <c:pt idx="2213">
                  <c:v>1.3712853748915066E-2</c:v>
                </c:pt>
                <c:pt idx="2214">
                  <c:v>1.3710669907487372E-2</c:v>
                </c:pt>
                <c:pt idx="2215">
                  <c:v>1.3708482278449452E-2</c:v>
                </c:pt>
                <c:pt idx="2216">
                  <c:v>1.3705977493270183E-2</c:v>
                </c:pt>
                <c:pt idx="2217">
                  <c:v>1.3703781748164445E-2</c:v>
                </c:pt>
                <c:pt idx="2218">
                  <c:v>1.3701582215528418E-2</c:v>
                </c:pt>
                <c:pt idx="2219">
                  <c:v>1.3699378895521974E-2</c:v>
                </c:pt>
                <c:pt idx="2220">
                  <c:v>1.3697171787985241E-2</c:v>
                </c:pt>
                <c:pt idx="2221">
                  <c:v>1.3694960892918218E-2</c:v>
                </c:pt>
                <c:pt idx="2222">
                  <c:v>1.3692746210480777E-2</c:v>
                </c:pt>
                <c:pt idx="2223">
                  <c:v>1.3690527740513048E-2</c:v>
                </c:pt>
                <c:pt idx="2224">
                  <c:v>1.3688305483015029E-2</c:v>
                </c:pt>
                <c:pt idx="2225">
                  <c:v>1.3686079438066656E-2</c:v>
                </c:pt>
                <c:pt idx="2226">
                  <c:v>1.3683849605508058E-2</c:v>
                </c:pt>
                <c:pt idx="2227">
                  <c:v>1.3681615985579043E-2</c:v>
                </c:pt>
                <c:pt idx="2228">
                  <c:v>1.3679378578199675E-2</c:v>
                </c:pt>
                <c:pt idx="2229">
                  <c:v>1.3677137383290017E-2</c:v>
                </c:pt>
                <c:pt idx="2230">
                  <c:v>1.3674892400850069E-2</c:v>
                </c:pt>
                <c:pt idx="2231">
                  <c:v>1.3672643631039705E-2</c:v>
                </c:pt>
                <c:pt idx="2232">
                  <c:v>1.3670391073619115E-2</c:v>
                </c:pt>
                <c:pt idx="2233">
                  <c:v>1.3668134728748171E-2</c:v>
                </c:pt>
                <c:pt idx="2234">
                  <c:v>1.3665874596506811E-2</c:v>
                </c:pt>
                <c:pt idx="2235">
                  <c:v>1.3663610676575288E-2</c:v>
                </c:pt>
                <c:pt idx="2236">
                  <c:v>1.3661440040984019E-2</c:v>
                </c:pt>
                <c:pt idx="2237">
                  <c:v>1.3659071474521056E-2</c:v>
                </c:pt>
                <c:pt idx="2238">
                  <c:v>1.365679619231841E-2</c:v>
                </c:pt>
                <c:pt idx="2239">
                  <c:v>1.3654517122505538E-2</c:v>
                </c:pt>
                <c:pt idx="2240">
                  <c:v>1.3652234265162377E-2</c:v>
                </c:pt>
                <c:pt idx="2241">
                  <c:v>1.3649947620528735E-2</c:v>
                </c:pt>
                <c:pt idx="2242">
                  <c:v>1.3647657188284867E-2</c:v>
                </c:pt>
                <c:pt idx="2243">
                  <c:v>1.3645362968590646E-2</c:v>
                </c:pt>
                <c:pt idx="2244">
                  <c:v>1.36430649612862E-2</c:v>
                </c:pt>
                <c:pt idx="2245">
                  <c:v>1.3640763166691272E-2</c:v>
                </c:pt>
                <c:pt idx="2246">
                  <c:v>1.3638457584566055E-2</c:v>
                </c:pt>
                <c:pt idx="2247">
                  <c:v>1.3636148214830612E-2</c:v>
                </c:pt>
                <c:pt idx="2248">
                  <c:v>1.3633835057724752E-2</c:v>
                </c:pt>
                <c:pt idx="2249">
                  <c:v>1.3631518113088603E-2</c:v>
                </c:pt>
                <c:pt idx="2250">
                  <c:v>1.3629197381002101E-2</c:v>
                </c:pt>
                <c:pt idx="2251">
                  <c:v>1.3626872861465245E-2</c:v>
                </c:pt>
                <c:pt idx="2252">
                  <c:v>1.3624544554398099E-2</c:v>
                </c:pt>
                <c:pt idx="2253">
                  <c:v>1.3622212459800664E-2</c:v>
                </c:pt>
                <c:pt idx="2254">
                  <c:v>1.3619876577832812E-2</c:v>
                </c:pt>
                <c:pt idx="2255">
                  <c:v>1.3617536908254735E-2</c:v>
                </c:pt>
                <c:pt idx="2256">
                  <c:v>1.3615193451226304E-2</c:v>
                </c:pt>
                <c:pt idx="2257">
                  <c:v>1.361284620674752E-2</c:v>
                </c:pt>
                <c:pt idx="2258">
                  <c:v>1.3610495174738446E-2</c:v>
                </c:pt>
                <c:pt idx="2259">
                  <c:v>1.3608140355279019E-2</c:v>
                </c:pt>
                <c:pt idx="2260">
                  <c:v>1.3605781748369239E-2</c:v>
                </c:pt>
                <c:pt idx="2261">
                  <c:v>1.3603419353929169E-2</c:v>
                </c:pt>
                <c:pt idx="2262">
                  <c:v>1.3601053172038746E-2</c:v>
                </c:pt>
                <c:pt idx="2263">
                  <c:v>1.359868320269797E-2</c:v>
                </c:pt>
                <c:pt idx="2264">
                  <c:v>1.3596309445826904E-2</c:v>
                </c:pt>
                <c:pt idx="2265">
                  <c:v>1.3593931901345613E-2</c:v>
                </c:pt>
                <c:pt idx="2266">
                  <c:v>1.359155056957384E-2</c:v>
                </c:pt>
                <c:pt idx="2267">
                  <c:v>1.3589165450271778E-2</c:v>
                </c:pt>
                <c:pt idx="2268">
                  <c:v>1.3586862135772648E-2</c:v>
                </c:pt>
                <c:pt idx="2269">
                  <c:v>1.3584383849076787E-2</c:v>
                </c:pt>
                <c:pt idx="2270">
                  <c:v>1.3581987367423665E-2</c:v>
                </c:pt>
                <c:pt idx="2271">
                  <c:v>1.3579587098160317E-2</c:v>
                </c:pt>
                <c:pt idx="2272">
                  <c:v>1.3577183041366681E-2</c:v>
                </c:pt>
                <c:pt idx="2273">
                  <c:v>1.3574775197202626E-2</c:v>
                </c:pt>
                <c:pt idx="2274">
                  <c:v>1.3572363565428347E-2</c:v>
                </c:pt>
                <c:pt idx="2275">
                  <c:v>1.356994814628365E-2</c:v>
                </c:pt>
                <c:pt idx="2276">
                  <c:v>1.3567528939608664E-2</c:v>
                </c:pt>
                <c:pt idx="2277">
                  <c:v>1.3565105945403388E-2</c:v>
                </c:pt>
                <c:pt idx="2278">
                  <c:v>1.356267916374776E-2</c:v>
                </c:pt>
                <c:pt idx="2279">
                  <c:v>1.3560248594721713E-2</c:v>
                </c:pt>
                <c:pt idx="2280">
                  <c:v>1.3557814238005506E-2</c:v>
                </c:pt>
                <c:pt idx="2281">
                  <c:v>1.3555376093918881E-2</c:v>
                </c:pt>
                <c:pt idx="2282">
                  <c:v>1.3552934162381902E-2</c:v>
                </c:pt>
                <c:pt idx="2283">
                  <c:v>1.3550488443314634E-2</c:v>
                </c:pt>
                <c:pt idx="2284">
                  <c:v>1.3548038936797013E-2</c:v>
                </c:pt>
                <c:pt idx="2285">
                  <c:v>1.3545585642829039E-2</c:v>
                </c:pt>
                <c:pt idx="2286">
                  <c:v>1.3543128561330775E-2</c:v>
                </c:pt>
                <c:pt idx="2287">
                  <c:v>1.3540667692302222E-2</c:v>
                </c:pt>
                <c:pt idx="2288">
                  <c:v>1.3538203035903251E-2</c:v>
                </c:pt>
                <c:pt idx="2289">
                  <c:v>1.3535812580149909E-2</c:v>
                </c:pt>
                <c:pt idx="2290">
                  <c:v>1.3533262360594378E-2</c:v>
                </c:pt>
                <c:pt idx="2291">
                  <c:v>1.3530786341684475E-2</c:v>
                </c:pt>
                <c:pt idx="2292">
                  <c:v>1.3528306535324219E-2</c:v>
                </c:pt>
                <c:pt idx="2293">
                  <c:v>1.3525467833011007E-2</c:v>
                </c:pt>
                <c:pt idx="2294">
                  <c:v>1.3522979910742805E-2</c:v>
                </c:pt>
                <c:pt idx="2295">
                  <c:v>1.3520488200784442E-2</c:v>
                </c:pt>
                <c:pt idx="2296">
                  <c:v>1.3517992703455661E-2</c:v>
                </c:pt>
                <c:pt idx="2297">
                  <c:v>1.3515493418596591E-2</c:v>
                </c:pt>
                <c:pt idx="2298">
                  <c:v>1.3512990346287168E-2</c:v>
                </c:pt>
                <c:pt idx="2299">
                  <c:v>1.3510483486367519E-2</c:v>
                </c:pt>
                <c:pt idx="2300">
                  <c:v>1.3507972839157389E-2</c:v>
                </c:pt>
                <c:pt idx="2301">
                  <c:v>1.3505458404337034E-2</c:v>
                </c:pt>
                <c:pt idx="2302">
                  <c:v>1.3502940182146261E-2</c:v>
                </c:pt>
                <c:pt idx="2303">
                  <c:v>1.3500418172265327E-2</c:v>
                </c:pt>
                <c:pt idx="2304">
                  <c:v>1.3497892375093912E-2</c:v>
                </c:pt>
                <c:pt idx="2305">
                  <c:v>1.3495362790392207E-2</c:v>
                </c:pt>
                <c:pt idx="2306">
                  <c:v>1.3492829418320085E-2</c:v>
                </c:pt>
                <c:pt idx="2307">
                  <c:v>1.3490292258557801E-2</c:v>
                </c:pt>
                <c:pt idx="2308">
                  <c:v>1.3487751311505036E-2</c:v>
                </c:pt>
                <c:pt idx="2309">
                  <c:v>1.348520657676211E-2</c:v>
                </c:pt>
                <c:pt idx="2310">
                  <c:v>1.3482658054648766E-2</c:v>
                </c:pt>
                <c:pt idx="2311">
                  <c:v>1.3480105745165005E-2</c:v>
                </c:pt>
                <c:pt idx="2312">
                  <c:v>1.3477549648071019E-2</c:v>
                </c:pt>
                <c:pt idx="2313">
                  <c:v>1.3474989763526679E-2</c:v>
                </c:pt>
                <c:pt idx="2314">
                  <c:v>1.347242609145205E-2</c:v>
                </c:pt>
                <c:pt idx="2315">
                  <c:v>1.346985863208694E-2</c:v>
                </c:pt>
                <c:pt idx="2316">
                  <c:v>1.3467287384951732E-2</c:v>
                </c:pt>
                <c:pt idx="2317">
                  <c:v>1.3464712350605978E-2</c:v>
                </c:pt>
                <c:pt idx="2318">
                  <c:v>1.346213352865E-2</c:v>
                </c:pt>
                <c:pt idx="2319">
                  <c:v>1.3459550919163732E-2</c:v>
                </c:pt>
                <c:pt idx="2320">
                  <c:v>1.3457164251180487E-2</c:v>
                </c:pt>
                <c:pt idx="2321">
                  <c:v>1.3454374337920072E-2</c:v>
                </c:pt>
                <c:pt idx="2322">
                  <c:v>1.345178036616268E-2</c:v>
                </c:pt>
                <c:pt idx="2323">
                  <c:v>1.3449182606715127E-2</c:v>
                </c:pt>
                <c:pt idx="2324">
                  <c:v>1.3446581059977092E-2</c:v>
                </c:pt>
                <c:pt idx="2325">
                  <c:v>1.3443975725708768E-2</c:v>
                </c:pt>
                <c:pt idx="2326">
                  <c:v>1.3441366603830218E-2</c:v>
                </c:pt>
                <c:pt idx="2327">
                  <c:v>1.3438753694661187E-2</c:v>
                </c:pt>
                <c:pt idx="2328">
                  <c:v>1.3436136997881931E-2</c:v>
                </c:pt>
                <c:pt idx="2329">
                  <c:v>1.3433516513732258E-2</c:v>
                </c:pt>
                <c:pt idx="2330">
                  <c:v>1.3430892242132231E-2</c:v>
                </c:pt>
                <c:pt idx="2331">
                  <c:v>1.3428264182842042E-2</c:v>
                </c:pt>
                <c:pt idx="2332">
                  <c:v>1.3425632336261373E-2</c:v>
                </c:pt>
                <c:pt idx="2333">
                  <c:v>1.342299670223035E-2</c:v>
                </c:pt>
                <c:pt idx="2334">
                  <c:v>1.3420357280589101E-2</c:v>
                </c:pt>
                <c:pt idx="2335">
                  <c:v>1.34177140714975E-2</c:v>
                </c:pt>
                <c:pt idx="2336">
                  <c:v>1.3415067074875608E-2</c:v>
                </c:pt>
                <c:pt idx="2337">
                  <c:v>1.34124162908833E-2</c:v>
                </c:pt>
                <c:pt idx="2338">
                  <c:v>1.3409761719440638E-2</c:v>
                </c:pt>
                <c:pt idx="2339">
                  <c:v>1.3407103360467687E-2</c:v>
                </c:pt>
                <c:pt idx="2340">
                  <c:v>1.3404441213964446E-2</c:v>
                </c:pt>
                <c:pt idx="2341">
                  <c:v>1.3401511722568316E-2</c:v>
                </c:pt>
                <c:pt idx="2342">
                  <c:v>1.3398840720189042E-2</c:v>
                </c:pt>
                <c:pt idx="2343">
                  <c:v>1.3396165930092963E-2</c:v>
                </c:pt>
                <c:pt idx="2344">
                  <c:v>1.3393487352280076E-2</c:v>
                </c:pt>
                <c:pt idx="2345">
                  <c:v>1.3390804986750382E-2</c:v>
                </c:pt>
                <c:pt idx="2346">
                  <c:v>1.3388118833503881E-2</c:v>
                </c:pt>
                <c:pt idx="2347">
                  <c:v>1.3385428892540574E-2</c:v>
                </c:pt>
                <c:pt idx="2348">
                  <c:v>1.338279132050646E-2</c:v>
                </c:pt>
                <c:pt idx="2349">
                  <c:v>1.3380037647436893E-2</c:v>
                </c:pt>
                <c:pt idx="2350">
                  <c:v>1.337733634329652E-2</c:v>
                </c:pt>
                <c:pt idx="2351">
                  <c:v>1.337463125143934E-2</c:v>
                </c:pt>
                <c:pt idx="2352">
                  <c:v>1.3371977044551731E-2</c:v>
                </c:pt>
                <c:pt idx="2353">
                  <c:v>1.3369209704627849E-2</c:v>
                </c:pt>
                <c:pt idx="2354">
                  <c:v>1.3366493249646894E-2</c:v>
                </c:pt>
                <c:pt idx="2355">
                  <c:v>1.3363773006922486E-2</c:v>
                </c:pt>
                <c:pt idx="2356">
                  <c:v>1.3361048976507917E-2</c:v>
                </c:pt>
                <c:pt idx="2357">
                  <c:v>1.3358321158349895E-2</c:v>
                </c:pt>
                <c:pt idx="2358">
                  <c:v>1.3355589552528357E-2</c:v>
                </c:pt>
                <c:pt idx="2359">
                  <c:v>1.3352854158963368E-2</c:v>
                </c:pt>
                <c:pt idx="2360">
                  <c:v>1.3350114977654925E-2</c:v>
                </c:pt>
                <c:pt idx="2361">
                  <c:v>1.3347372008656322E-2</c:v>
                </c:pt>
                <c:pt idx="2362">
                  <c:v>1.3344625251967557E-2</c:v>
                </c:pt>
                <c:pt idx="2363">
                  <c:v>1.3341874707535339E-2</c:v>
                </c:pt>
                <c:pt idx="2364">
                  <c:v>1.3339120375386315E-2</c:v>
                </c:pt>
                <c:pt idx="2365">
                  <c:v>1.333636225554713E-2</c:v>
                </c:pt>
                <c:pt idx="2366">
                  <c:v>1.3333649811424486E-2</c:v>
                </c:pt>
                <c:pt idx="2367">
                  <c:v>1.3330834652665047E-2</c:v>
                </c:pt>
                <c:pt idx="2368">
                  <c:v>1.332806516967544E-2</c:v>
                </c:pt>
                <c:pt idx="2369">
                  <c:v>1.3325291898969027E-2</c:v>
                </c:pt>
                <c:pt idx="2370">
                  <c:v>1.3322514840572452E-2</c:v>
                </c:pt>
                <c:pt idx="2371">
                  <c:v>1.3319733994432426E-2</c:v>
                </c:pt>
                <c:pt idx="2372">
                  <c:v>1.3315660555939246E-2</c:v>
                </c:pt>
                <c:pt idx="2373">
                  <c:v>1.331287125850622E-2</c:v>
                </c:pt>
                <c:pt idx="2374">
                  <c:v>1.3310078173622841E-2</c:v>
                </c:pt>
                <c:pt idx="2375">
                  <c:v>1.3307281301289109E-2</c:v>
                </c:pt>
                <c:pt idx="2376">
                  <c:v>1.3304480641425087E-2</c:v>
                </c:pt>
                <c:pt idx="2377">
                  <c:v>1.3301676194030776E-2</c:v>
                </c:pt>
                <c:pt idx="2378">
                  <c:v>1.3298867959186111E-2</c:v>
                </c:pt>
                <c:pt idx="2379">
                  <c:v>1.3296055936891094E-2</c:v>
                </c:pt>
                <c:pt idx="2380">
                  <c:v>1.3293240127225658E-2</c:v>
                </c:pt>
                <c:pt idx="2381">
                  <c:v>1.3290017421203615E-2</c:v>
                </c:pt>
                <c:pt idx="2382">
                  <c:v>1.3287193495390426E-2</c:v>
                </c:pt>
                <c:pt idx="2383">
                  <c:v>1.3284365782126883E-2</c:v>
                </c:pt>
                <c:pt idx="2384">
                  <c:v>1.3281534281412988E-2</c:v>
                </c:pt>
                <c:pt idx="2385">
                  <c:v>1.3278698993248739E-2</c:v>
                </c:pt>
                <c:pt idx="2386">
                  <c:v>1.32758599175542E-2</c:v>
                </c:pt>
                <c:pt idx="2387">
                  <c:v>1.3273017054489245E-2</c:v>
                </c:pt>
                <c:pt idx="2388">
                  <c:v>1.3270170403893999E-2</c:v>
                </c:pt>
                <c:pt idx="2389">
                  <c:v>1.3267319965848401E-2</c:v>
                </c:pt>
                <c:pt idx="2390">
                  <c:v>1.3264506074368576E-2</c:v>
                </c:pt>
                <c:pt idx="2391">
                  <c:v>1.3261607727166336E-2</c:v>
                </c:pt>
                <c:pt idx="2392">
                  <c:v>1.3258745926609805E-2</c:v>
                </c:pt>
                <c:pt idx="2393">
                  <c:v>1.3255880338682857E-2</c:v>
                </c:pt>
                <c:pt idx="2394">
                  <c:v>1.325301096322562E-2</c:v>
                </c:pt>
                <c:pt idx="2395">
                  <c:v>1.3250137800318029E-2</c:v>
                </c:pt>
                <c:pt idx="2396">
                  <c:v>1.3247260849880149E-2</c:v>
                </c:pt>
                <c:pt idx="2397">
                  <c:v>1.3244380112071852E-2</c:v>
                </c:pt>
                <c:pt idx="2398">
                  <c:v>1.3241495586733265E-2</c:v>
                </c:pt>
                <c:pt idx="2399">
                  <c:v>1.3238607273944325E-2</c:v>
                </c:pt>
                <c:pt idx="2400">
                  <c:v>1.3235715173545159E-2</c:v>
                </c:pt>
                <c:pt idx="2401">
                  <c:v>1.3232819285855513E-2</c:v>
                </c:pt>
                <c:pt idx="2402">
                  <c:v>1.3229919610715513E-2</c:v>
                </c:pt>
                <c:pt idx="2403">
                  <c:v>1.3227016148045223E-2</c:v>
                </c:pt>
                <c:pt idx="2404">
                  <c:v>1.3224108897764708E-2</c:v>
                </c:pt>
                <c:pt idx="2405">
                  <c:v>1.3221197860193712E-2</c:v>
                </c:pt>
                <c:pt idx="2406">
                  <c:v>1.3218283035092426E-2</c:v>
                </c:pt>
                <c:pt idx="2407">
                  <c:v>1.3215364422460851E-2</c:v>
                </c:pt>
                <c:pt idx="2408">
                  <c:v>1.3212442022458859E-2</c:v>
                </c:pt>
                <c:pt idx="2409">
                  <c:v>1.3209515834926577E-2</c:v>
                </c:pt>
                <c:pt idx="2410">
                  <c:v>1.3206585859864006E-2</c:v>
                </c:pt>
                <c:pt idx="2411">
                  <c:v>1.3203652097431018E-2</c:v>
                </c:pt>
                <c:pt idx="2412">
                  <c:v>1.3200714547547676E-2</c:v>
                </c:pt>
                <c:pt idx="2413">
                  <c:v>1.3197773210054109E-2</c:v>
                </c:pt>
                <c:pt idx="2414">
                  <c:v>1.3194828085190125E-2</c:v>
                </c:pt>
                <c:pt idx="2415">
                  <c:v>1.3191879172795851E-2</c:v>
                </c:pt>
                <c:pt idx="2416">
                  <c:v>1.318892647303116E-2</c:v>
                </c:pt>
                <c:pt idx="2417">
                  <c:v>1.3185969985736179E-2</c:v>
                </c:pt>
                <c:pt idx="2418">
                  <c:v>1.3183009710910909E-2</c:v>
                </c:pt>
                <c:pt idx="2419">
                  <c:v>1.3180045648715222E-2</c:v>
                </c:pt>
                <c:pt idx="2420">
                  <c:v>1.3177077799069181E-2</c:v>
                </c:pt>
                <c:pt idx="2421">
                  <c:v>1.3174106161892851E-2</c:v>
                </c:pt>
                <c:pt idx="2422">
                  <c:v>1.3171130737186232E-2</c:v>
                </c:pt>
                <c:pt idx="2423">
                  <c:v>1.3168151525109195E-2</c:v>
                </c:pt>
                <c:pt idx="2424">
                  <c:v>1.3165168525501869E-2</c:v>
                </c:pt>
                <c:pt idx="2425">
                  <c:v>1.316218173844419E-2</c:v>
                </c:pt>
                <c:pt idx="2426">
                  <c:v>1.3159191163856221E-2</c:v>
                </c:pt>
                <c:pt idx="2427">
                  <c:v>1.3156196801897835E-2</c:v>
                </c:pt>
                <c:pt idx="2428">
                  <c:v>1.3153198652409159E-2</c:v>
                </c:pt>
                <c:pt idx="2429">
                  <c:v>1.3150196715550067E-2</c:v>
                </c:pt>
                <c:pt idx="2430">
                  <c:v>1.3147190991080748E-2</c:v>
                </c:pt>
                <c:pt idx="2431">
                  <c:v>1.3144181479241013E-2</c:v>
                </c:pt>
                <c:pt idx="2432">
                  <c:v>1.3141168179950924E-2</c:v>
                </c:pt>
                <c:pt idx="2433">
                  <c:v>1.3138151093130546E-2</c:v>
                </c:pt>
                <c:pt idx="2434">
                  <c:v>1.3135130218859814E-2</c:v>
                </c:pt>
                <c:pt idx="2435">
                  <c:v>1.3132105557058793E-2</c:v>
                </c:pt>
                <c:pt idx="2436">
                  <c:v>1.3129077107887355E-2</c:v>
                </c:pt>
                <c:pt idx="2437">
                  <c:v>1.3126044871105691E-2</c:v>
                </c:pt>
                <c:pt idx="2438">
                  <c:v>1.3123008847113482E-2</c:v>
                </c:pt>
                <c:pt idx="2439">
                  <c:v>1.3119969035431112E-2</c:v>
                </c:pt>
                <c:pt idx="2440">
                  <c:v>1.3116925436298388E-2</c:v>
                </c:pt>
                <c:pt idx="2441">
                  <c:v>1.3113878049795247E-2</c:v>
                </c:pt>
                <c:pt idx="2442">
                  <c:v>1.3110826875761816E-2</c:v>
                </c:pt>
                <c:pt idx="2443">
                  <c:v>1.3107771914198096E-2</c:v>
                </c:pt>
                <c:pt idx="2444">
                  <c:v>1.3104713165184023E-2</c:v>
                </c:pt>
                <c:pt idx="2445">
                  <c:v>1.3101650628799533E-2</c:v>
                </c:pt>
                <c:pt idx="2446">
                  <c:v>1.3098584304964689E-2</c:v>
                </c:pt>
                <c:pt idx="2447">
                  <c:v>1.309551419351962E-2</c:v>
                </c:pt>
                <c:pt idx="2448">
                  <c:v>1.3092440294704133E-2</c:v>
                </c:pt>
                <c:pt idx="2449">
                  <c:v>1.3089362608438293E-2</c:v>
                </c:pt>
                <c:pt idx="2450">
                  <c:v>1.3086281134642164E-2</c:v>
                </c:pt>
                <c:pt idx="2451">
                  <c:v>1.3083195873475617E-2</c:v>
                </c:pt>
                <c:pt idx="2452">
                  <c:v>1.3080106824778781E-2</c:v>
                </c:pt>
                <c:pt idx="2453">
                  <c:v>1.3077013988631592E-2</c:v>
                </c:pt>
                <c:pt idx="2454">
                  <c:v>1.3073917364954113E-2</c:v>
                </c:pt>
                <c:pt idx="2455">
                  <c:v>1.3070816953826281E-2</c:v>
                </c:pt>
                <c:pt idx="2456">
                  <c:v>1.3067712755328031E-2</c:v>
                </c:pt>
                <c:pt idx="2457">
                  <c:v>1.3064604769219557E-2</c:v>
                </c:pt>
                <c:pt idx="2458">
                  <c:v>1.3061492995740664E-2</c:v>
                </c:pt>
                <c:pt idx="2459">
                  <c:v>1.3058377434811419E-2</c:v>
                </c:pt>
                <c:pt idx="2460">
                  <c:v>1.305525808643182E-2</c:v>
                </c:pt>
                <c:pt idx="2461">
                  <c:v>1.305213495036206E-2</c:v>
                </c:pt>
                <c:pt idx="2462">
                  <c:v>1.3049008027001818E-2</c:v>
                </c:pt>
                <c:pt idx="2463">
                  <c:v>1.3045877316191223E-2</c:v>
                </c:pt>
                <c:pt idx="2464">
                  <c:v>1.3042742817930275E-2</c:v>
                </c:pt>
                <c:pt idx="2465">
                  <c:v>1.3039604532139037E-2</c:v>
                </c:pt>
                <c:pt idx="2466">
                  <c:v>1.3036462458977383E-2</c:v>
                </c:pt>
                <c:pt idx="2467">
                  <c:v>1.3033316598205502E-2</c:v>
                </c:pt>
                <c:pt idx="2468">
                  <c:v>1.3030166950063204E-2</c:v>
                </c:pt>
                <c:pt idx="2469">
                  <c:v>1.3027013514390617E-2</c:v>
                </c:pt>
                <c:pt idx="2470">
                  <c:v>1.3023856291347613E-2</c:v>
                </c:pt>
                <c:pt idx="2471">
                  <c:v>1.3020695280774319E-2</c:v>
                </c:pt>
                <c:pt idx="2472">
                  <c:v>1.3017530482830608E-2</c:v>
                </c:pt>
                <c:pt idx="2473">
                  <c:v>1.3014361897276672E-2</c:v>
                </c:pt>
                <c:pt idx="2474">
                  <c:v>1.3011189524272382E-2</c:v>
                </c:pt>
                <c:pt idx="2475">
                  <c:v>1.3008013363977611E-2</c:v>
                </c:pt>
                <c:pt idx="2476">
                  <c:v>1.3004378828584962E-2</c:v>
                </c:pt>
                <c:pt idx="2477">
                  <c:v>1.3001194552222373E-2</c:v>
                </c:pt>
                <c:pt idx="2478">
                  <c:v>1.2998006488169622E-2</c:v>
                </c:pt>
                <c:pt idx="2479">
                  <c:v>1.2994814636906327E-2</c:v>
                </c:pt>
                <c:pt idx="2480">
                  <c:v>1.2991618998112742E-2</c:v>
                </c:pt>
                <c:pt idx="2481">
                  <c:v>1.2988419571868803E-2</c:v>
                </c:pt>
                <c:pt idx="2482">
                  <c:v>1.298521635801464E-2</c:v>
                </c:pt>
                <c:pt idx="2483">
                  <c:v>1.2982009356949931E-2</c:v>
                </c:pt>
                <c:pt idx="2484">
                  <c:v>1.2978798568274996E-2</c:v>
                </c:pt>
                <c:pt idx="2485">
                  <c:v>1.2975583992069772E-2</c:v>
                </c:pt>
                <c:pt idx="2486">
                  <c:v>1.2972365628494131E-2</c:v>
                </c:pt>
                <c:pt idx="2487">
                  <c:v>1.2969143477388201E-2</c:v>
                </c:pt>
                <c:pt idx="2488">
                  <c:v>1.2965917538911853E-2</c:v>
                </c:pt>
                <c:pt idx="2489">
                  <c:v>1.2962690900195639E-2</c:v>
                </c:pt>
                <c:pt idx="2490">
                  <c:v>1.2959470210960333E-2</c:v>
                </c:pt>
                <c:pt idx="2491">
                  <c:v>1.2956255708536091E-2</c:v>
                </c:pt>
                <c:pt idx="2492">
                  <c:v>1.2953047392842976E-2</c:v>
                </c:pt>
                <c:pt idx="2493">
                  <c:v>1.2949845264120796E-2</c:v>
                </c:pt>
                <c:pt idx="2494">
                  <c:v>1.2946649322289616E-2</c:v>
                </c:pt>
                <c:pt idx="2495">
                  <c:v>1.2943459567349436E-2</c:v>
                </c:pt>
                <c:pt idx="2496">
                  <c:v>1.2940281416247146E-2</c:v>
                </c:pt>
                <c:pt idx="2497">
                  <c:v>1.2937098617902265E-2</c:v>
                </c:pt>
                <c:pt idx="2498">
                  <c:v>1.2933927423475211E-2</c:v>
                </c:pt>
                <c:pt idx="2499">
                  <c:v>1.2930762415939157E-2</c:v>
                </c:pt>
                <c:pt idx="2500">
                  <c:v>1.2927603595214165E-2</c:v>
                </c:pt>
                <c:pt idx="2501">
                  <c:v>1.292445096146011E-2</c:v>
                </c:pt>
                <c:pt idx="2502">
                  <c:v>1.2921304514437182E-2</c:v>
                </c:pt>
                <c:pt idx="2503">
                  <c:v>1.2918164254305253E-2</c:v>
                </c:pt>
                <c:pt idx="2504">
                  <c:v>1.291503018114426E-2</c:v>
                </c:pt>
                <c:pt idx="2505">
                  <c:v>1.2911902294794331E-2</c:v>
                </c:pt>
                <c:pt idx="2506">
                  <c:v>1.2908780595175529E-2</c:v>
                </c:pt>
                <c:pt idx="2507">
                  <c:v>1.2905665082527662E-2</c:v>
                </c:pt>
                <c:pt idx="2508">
                  <c:v>1.2902555756770795E-2</c:v>
                </c:pt>
                <c:pt idx="2509">
                  <c:v>1.2899452617824991E-2</c:v>
                </c:pt>
                <c:pt idx="2510">
                  <c:v>1.2896355665690251E-2</c:v>
                </c:pt>
                <c:pt idx="2511">
                  <c:v>1.2893264900526447E-2</c:v>
                </c:pt>
                <c:pt idx="2512">
                  <c:v>1.2890180322173705E-2</c:v>
                </c:pt>
                <c:pt idx="2513">
                  <c:v>1.2887101930711964E-2</c:v>
                </c:pt>
                <c:pt idx="2514">
                  <c:v>1.288402972598135E-2</c:v>
                </c:pt>
                <c:pt idx="2515">
                  <c:v>1.2880963708221671E-2</c:v>
                </c:pt>
                <c:pt idx="2516">
                  <c:v>1.2877903877352992E-2</c:v>
                </c:pt>
                <c:pt idx="2517">
                  <c:v>1.287485023321544E-2</c:v>
                </c:pt>
                <c:pt idx="2518">
                  <c:v>1.2871802776048824E-2</c:v>
                </c:pt>
                <c:pt idx="2519">
                  <c:v>1.2868761505773207E-2</c:v>
                </c:pt>
                <c:pt idx="2520">
                  <c:v>1.2865726422228718E-2</c:v>
                </c:pt>
                <c:pt idx="2521">
                  <c:v>1.2862697525495292E-2</c:v>
                </c:pt>
                <c:pt idx="2522">
                  <c:v>1.2859674815892674E-2</c:v>
                </c:pt>
                <c:pt idx="2523">
                  <c:v>1.2856658292941248E-2</c:v>
                </c:pt>
                <c:pt idx="2524">
                  <c:v>1.285364795688082E-2</c:v>
                </c:pt>
                <c:pt idx="2525">
                  <c:v>1.2850643807631457E-2</c:v>
                </c:pt>
                <c:pt idx="2526">
                  <c:v>1.2847645845353028E-2</c:v>
                </c:pt>
                <c:pt idx="2527">
                  <c:v>1.2844654069885664E-2</c:v>
                </c:pt>
                <c:pt idx="2528">
                  <c:v>1.284124247360019E-2</c:v>
                </c:pt>
                <c:pt idx="2529">
                  <c:v>1.2838263955687879E-2</c:v>
                </c:pt>
                <c:pt idx="2530">
                  <c:v>1.2835291624586631E-2</c:v>
                </c:pt>
                <c:pt idx="2531">
                  <c:v>1.2832325480376383E-2</c:v>
                </c:pt>
                <c:pt idx="2532">
                  <c:v>1.2829365523057135E-2</c:v>
                </c:pt>
                <c:pt idx="2533">
                  <c:v>1.282641175254895E-2</c:v>
                </c:pt>
                <c:pt idx="2534">
                  <c:v>1.2823464168931764E-2</c:v>
                </c:pt>
                <c:pt idx="2535">
                  <c:v>1.2820522772125642E-2</c:v>
                </c:pt>
                <c:pt idx="2536">
                  <c:v>1.281758756221052E-2</c:v>
                </c:pt>
                <c:pt idx="2537">
                  <c:v>1.281465853910646E-2</c:v>
                </c:pt>
                <c:pt idx="2538">
                  <c:v>1.2811735702893401E-2</c:v>
                </c:pt>
                <c:pt idx="2539">
                  <c:v>1.2808819053571341E-2</c:v>
                </c:pt>
                <c:pt idx="2540">
                  <c:v>1.2805908591060344E-2</c:v>
                </c:pt>
                <c:pt idx="2541">
                  <c:v>1.2803004315360411E-2</c:v>
                </c:pt>
                <c:pt idx="2542">
                  <c:v>1.2800106226551478E-2</c:v>
                </c:pt>
                <c:pt idx="2543">
                  <c:v>1.2797214324633543E-2</c:v>
                </c:pt>
                <c:pt idx="2544">
                  <c:v>1.2794328609526673E-2</c:v>
                </c:pt>
                <c:pt idx="2545">
                  <c:v>1.2791449081310802E-2</c:v>
                </c:pt>
                <c:pt idx="2546">
                  <c:v>1.278857573998593E-2</c:v>
                </c:pt>
                <c:pt idx="2547">
                  <c:v>1.2785708585472122E-2</c:v>
                </c:pt>
                <c:pt idx="2548">
                  <c:v>1.2782485216513706E-2</c:v>
                </c:pt>
                <c:pt idx="2549">
                  <c:v>1.2779632000770036E-2</c:v>
                </c:pt>
                <c:pt idx="2550">
                  <c:v>1.2776784972370336E-2</c:v>
                </c:pt>
                <c:pt idx="2551">
                  <c:v>1.2773944131341253E-2</c:v>
                </c:pt>
                <c:pt idx="2552">
                  <c:v>1.277110947765614E-2</c:v>
                </c:pt>
                <c:pt idx="2553">
                  <c:v>1.2768281011261706E-2</c:v>
                </c:pt>
                <c:pt idx="2554">
                  <c:v>1.2765458732237889E-2</c:v>
                </c:pt>
                <c:pt idx="2555">
                  <c:v>1.2762642640584687E-2</c:v>
                </c:pt>
                <c:pt idx="2556">
                  <c:v>1.2759858419504333E-2</c:v>
                </c:pt>
                <c:pt idx="2557">
                  <c:v>1.2757029019150323E-2</c:v>
                </c:pt>
                <c:pt idx="2558">
                  <c:v>1.2754231489475742E-2</c:v>
                </c:pt>
                <c:pt idx="2559">
                  <c:v>1.2751440147091841E-2</c:v>
                </c:pt>
                <c:pt idx="2560">
                  <c:v>1.2748682047276638E-2</c:v>
                </c:pt>
                <c:pt idx="2561">
                  <c:v>1.2745876024409242E-2</c:v>
                </c:pt>
                <c:pt idx="2562">
                  <c:v>1.2743103244030607E-2</c:v>
                </c:pt>
                <c:pt idx="2563">
                  <c:v>1.2740336651022588E-2</c:v>
                </c:pt>
                <c:pt idx="2564">
                  <c:v>1.2737576245331894E-2</c:v>
                </c:pt>
                <c:pt idx="2565">
                  <c:v>1.2734822026985171E-2</c:v>
                </c:pt>
                <c:pt idx="2566">
                  <c:v>1.2732073995955773E-2</c:v>
                </c:pt>
                <c:pt idx="2567">
                  <c:v>1.27293321522437E-2</c:v>
                </c:pt>
                <c:pt idx="2568">
                  <c:v>1.2726596495875597E-2</c:v>
                </c:pt>
                <c:pt idx="2569">
                  <c:v>1.272386702682482E-2</c:v>
                </c:pt>
                <c:pt idx="2570">
                  <c:v>1.2721143745144659E-2</c:v>
                </c:pt>
                <c:pt idx="2571">
                  <c:v>1.2718426650781822E-2</c:v>
                </c:pt>
                <c:pt idx="2572">
                  <c:v>1.2715715743736311E-2</c:v>
                </c:pt>
                <c:pt idx="2573">
                  <c:v>1.271301102403477E-2</c:v>
                </c:pt>
                <c:pt idx="2574">
                  <c:v>1.2710344378656924E-2</c:v>
                </c:pt>
                <c:pt idx="2575">
                  <c:v>1.2707620146557019E-2</c:v>
                </c:pt>
                <c:pt idx="2576">
                  <c:v>1.2704933988807454E-2</c:v>
                </c:pt>
                <c:pt idx="2577">
                  <c:v>1.270225401840186E-2</c:v>
                </c:pt>
                <c:pt idx="2578">
                  <c:v>1.269958023531359E-2</c:v>
                </c:pt>
                <c:pt idx="2579">
                  <c:v>1.2696912639569291E-2</c:v>
                </c:pt>
                <c:pt idx="2580">
                  <c:v>1.2694251231142317E-2</c:v>
                </c:pt>
                <c:pt idx="2581">
                  <c:v>1.2691596010032669E-2</c:v>
                </c:pt>
                <c:pt idx="2582">
                  <c:v>1.268894697626699E-2</c:v>
                </c:pt>
                <c:pt idx="2583">
                  <c:v>1.2686304129818637E-2</c:v>
                </c:pt>
                <c:pt idx="2584">
                  <c:v>1.268366747068761E-2</c:v>
                </c:pt>
                <c:pt idx="2585">
                  <c:v>1.2681036998847262E-2</c:v>
                </c:pt>
                <c:pt idx="2586">
                  <c:v>1.2678412714377529E-2</c:v>
                </c:pt>
                <c:pt idx="2587">
                  <c:v>1.2675794617225122E-2</c:v>
                </c:pt>
                <c:pt idx="2588">
                  <c:v>1.2673219473027242E-2</c:v>
                </c:pt>
                <c:pt idx="2589">
                  <c:v>1.2670576984872284E-2</c:v>
                </c:pt>
                <c:pt idx="2590">
                  <c:v>1.2667977449671852E-2</c:v>
                </c:pt>
                <c:pt idx="2591">
                  <c:v>1.2665384101788746E-2</c:v>
                </c:pt>
                <c:pt idx="2592">
                  <c:v>1.2662796941196319E-2</c:v>
                </c:pt>
                <c:pt idx="2593">
                  <c:v>1.2660215968027799E-2</c:v>
                </c:pt>
                <c:pt idx="2594">
                  <c:v>1.2657680052756692E-2</c:v>
                </c:pt>
                <c:pt idx="2595">
                  <c:v>1.2655072583482863E-2</c:v>
                </c:pt>
                <c:pt idx="2596">
                  <c:v>1.2652510172213027E-2</c:v>
                </c:pt>
                <c:pt idx="2597">
                  <c:v>1.2649953948233872E-2</c:v>
                </c:pt>
                <c:pt idx="2598">
                  <c:v>1.2647444190398982E-2</c:v>
                </c:pt>
                <c:pt idx="2599">
                  <c:v>1.2644860062307473E-2</c:v>
                </c:pt>
                <c:pt idx="2600">
                  <c:v>1.2642322400306938E-2</c:v>
                </c:pt>
                <c:pt idx="2601">
                  <c:v>1.2639790925597083E-2</c:v>
                </c:pt>
                <c:pt idx="2602">
                  <c:v>1.2637265638257844E-2</c:v>
                </c:pt>
                <c:pt idx="2603">
                  <c:v>1.2634746538155994E-2</c:v>
                </c:pt>
                <c:pt idx="2604">
                  <c:v>1.2632233625451406E-2</c:v>
                </c:pt>
                <c:pt idx="2605">
                  <c:v>1.2629726900037497E-2</c:v>
                </c:pt>
                <c:pt idx="2606">
                  <c:v>1.2627226361914268E-2</c:v>
                </c:pt>
                <c:pt idx="2607">
                  <c:v>1.2624732011135009E-2</c:v>
                </c:pt>
                <c:pt idx="2608">
                  <c:v>1.2622287663117682E-2</c:v>
                </c:pt>
                <c:pt idx="2609">
                  <c:v>1.2619761871501822E-2</c:v>
                </c:pt>
                <c:pt idx="2610">
                  <c:v>1.2617286082647894E-2</c:v>
                </c:pt>
                <c:pt idx="2611">
                  <c:v>1.2614816481111291E-2</c:v>
                </c:pt>
                <c:pt idx="2612">
                  <c:v>1.2612398303546435E-2</c:v>
                </c:pt>
                <c:pt idx="2613">
                  <c:v>1.2609895839963414E-2</c:v>
                </c:pt>
                <c:pt idx="2614">
                  <c:v>1.2607444800352141E-2</c:v>
                </c:pt>
                <c:pt idx="2615">
                  <c:v>1.2604999948084838E-2</c:v>
                </c:pt>
                <c:pt idx="2616">
                  <c:v>1.2602561283108216E-2</c:v>
                </c:pt>
                <c:pt idx="2617">
                  <c:v>1.2600128805422273E-2</c:v>
                </c:pt>
                <c:pt idx="2618">
                  <c:v>1.25977025150803E-2</c:v>
                </c:pt>
                <c:pt idx="2619">
                  <c:v>1.2595282412029007E-2</c:v>
                </c:pt>
                <c:pt idx="2620">
                  <c:v>1.2592868496321685E-2</c:v>
                </c:pt>
                <c:pt idx="2621">
                  <c:v>1.2590460767878398E-2</c:v>
                </c:pt>
                <c:pt idx="2622">
                  <c:v>1.258805922677908E-2</c:v>
                </c:pt>
                <c:pt idx="2623">
                  <c:v>1.2585663872970443E-2</c:v>
                </c:pt>
                <c:pt idx="2624">
                  <c:v>1.2583274706452485E-2</c:v>
                </c:pt>
                <c:pt idx="2625">
                  <c:v>1.2580891727251853E-2</c:v>
                </c:pt>
                <c:pt idx="2626">
                  <c:v>1.257856517574707E-2</c:v>
                </c:pt>
                <c:pt idx="2627">
                  <c:v>1.2576144330829209E-2</c:v>
                </c:pt>
                <c:pt idx="2628">
                  <c:v>1.2573779913553906E-2</c:v>
                </c:pt>
                <c:pt idx="2629">
                  <c:v>1.2571421683569284E-2</c:v>
                </c:pt>
                <c:pt idx="2630">
                  <c:v>1.2569069640955277E-2</c:v>
                </c:pt>
                <c:pt idx="2631">
                  <c:v>1.256672378557866E-2</c:v>
                </c:pt>
                <c:pt idx="2632">
                  <c:v>1.2563278296964242E-2</c:v>
                </c:pt>
                <c:pt idx="2633">
                  <c:v>1.2560946746731361E-2</c:v>
                </c:pt>
                <c:pt idx="2634">
                  <c:v>1.2558621383389479E-2</c:v>
                </c:pt>
                <c:pt idx="2635">
                  <c:v>1.255630220685866E-2</c:v>
                </c:pt>
                <c:pt idx="2636">
                  <c:v>1.2553989217138906E-2</c:v>
                </c:pt>
                <c:pt idx="2637">
                  <c:v>1.255168241431015E-2</c:v>
                </c:pt>
                <c:pt idx="2638">
                  <c:v>1.2549381798212522E-2</c:v>
                </c:pt>
                <c:pt idx="2639">
                  <c:v>1.2547087369165766E-2</c:v>
                </c:pt>
                <c:pt idx="2640">
                  <c:v>1.2544472740092516E-2</c:v>
                </c:pt>
                <c:pt idx="2641">
                  <c:v>1.2542191568440941E-2</c:v>
                </c:pt>
                <c:pt idx="2642">
                  <c:v>1.253991658360043E-2</c:v>
                </c:pt>
                <c:pt idx="2643">
                  <c:v>1.2537647785730854E-2</c:v>
                </c:pt>
                <c:pt idx="2644">
                  <c:v>1.2535385174592406E-2</c:v>
                </c:pt>
                <c:pt idx="2645">
                  <c:v>1.2533128750344957E-2</c:v>
                </c:pt>
                <c:pt idx="2646">
                  <c:v>1.2530878512828636E-2</c:v>
                </c:pt>
                <c:pt idx="2647">
                  <c:v>1.2528634462363186E-2</c:v>
                </c:pt>
                <c:pt idx="2648">
                  <c:v>1.2526396598548928E-2</c:v>
                </c:pt>
                <c:pt idx="2649">
                  <c:v>1.2524164921545733E-2</c:v>
                </c:pt>
                <c:pt idx="2650">
                  <c:v>1.252162200942486E-2</c:v>
                </c:pt>
                <c:pt idx="2651">
                  <c:v>1.2519403590056655E-2</c:v>
                </c:pt>
                <c:pt idx="2652">
                  <c:v>1.2517251199111179E-2</c:v>
                </c:pt>
                <c:pt idx="2653">
                  <c:v>1.2514985311833371E-2</c:v>
                </c:pt>
                <c:pt idx="2654">
                  <c:v>1.2512785452898356E-2</c:v>
                </c:pt>
                <c:pt idx="2655">
                  <c:v>1.2510591780854341E-2</c:v>
                </c:pt>
                <c:pt idx="2656">
                  <c:v>1.2508465599623264E-2</c:v>
                </c:pt>
                <c:pt idx="2657">
                  <c:v>1.2506284667388456E-2</c:v>
                </c:pt>
                <c:pt idx="2658">
                  <c:v>1.2504047885748548E-2</c:v>
                </c:pt>
                <c:pt idx="2659">
                  <c:v>1.2501878961108659E-2</c:v>
                </c:pt>
                <c:pt idx="2660">
                  <c:v>1.2499716223279833E-2</c:v>
                </c:pt>
                <c:pt idx="2661">
                  <c:v>1.2497559672262071E-2</c:v>
                </c:pt>
                <c:pt idx="2662">
                  <c:v>1.2495409308135308E-2</c:v>
                </c:pt>
                <c:pt idx="2663">
                  <c:v>1.2493265130899545E-2</c:v>
                </c:pt>
                <c:pt idx="2664">
                  <c:v>1.2491127140314973E-2</c:v>
                </c:pt>
                <c:pt idx="2665">
                  <c:v>1.24889953366214E-2</c:v>
                </c:pt>
                <c:pt idx="2666">
                  <c:v>1.2486869719898763E-2</c:v>
                </c:pt>
                <c:pt idx="2667">
                  <c:v>1.248475028998719E-2</c:v>
                </c:pt>
                <c:pt idx="2668">
                  <c:v>1.2482637046726808E-2</c:v>
                </c:pt>
                <c:pt idx="2669">
                  <c:v>1.2480529990517297E-2</c:v>
                </c:pt>
                <c:pt idx="2670">
                  <c:v>1.247842912111885E-2</c:v>
                </c:pt>
                <c:pt idx="2671">
                  <c:v>1.2476334438451531E-2</c:v>
                </c:pt>
                <c:pt idx="2672">
                  <c:v>1.2474245942675211E-2</c:v>
                </c:pt>
                <c:pt idx="2673">
                  <c:v>1.247216363378989E-2</c:v>
                </c:pt>
                <c:pt idx="2674">
                  <c:v>1.2470087511715633E-2</c:v>
                </c:pt>
                <c:pt idx="2675">
                  <c:v>1.2468017576372503E-2</c:v>
                </c:pt>
                <c:pt idx="2676">
                  <c:v>1.2465953828000309E-2</c:v>
                </c:pt>
                <c:pt idx="2677">
                  <c:v>1.2463896266439178E-2</c:v>
                </c:pt>
                <c:pt idx="2678">
                  <c:v>1.2461844891769047E-2</c:v>
                </c:pt>
                <c:pt idx="2679">
                  <c:v>1.2459799703830043E-2</c:v>
                </c:pt>
                <c:pt idx="2680">
                  <c:v>1.2457760702702103E-2</c:v>
                </c:pt>
                <c:pt idx="2681">
                  <c:v>1.2455727888545098E-2</c:v>
                </c:pt>
                <c:pt idx="2682">
                  <c:v>1.2453701261119221E-2</c:v>
                </c:pt>
                <c:pt idx="2683">
                  <c:v>1.2451680820504407E-2</c:v>
                </c:pt>
                <c:pt idx="2684">
                  <c:v>1.2449666566780593E-2</c:v>
                </c:pt>
                <c:pt idx="2685">
                  <c:v>1.2447658499947778E-2</c:v>
                </c:pt>
                <c:pt idx="2686">
                  <c:v>1.2445656620005963E-2</c:v>
                </c:pt>
                <c:pt idx="2687">
                  <c:v>1.2443660926715339E-2</c:v>
                </c:pt>
                <c:pt idx="2688">
                  <c:v>1.244167142039565E-2</c:v>
                </c:pt>
                <c:pt idx="2689">
                  <c:v>1.2439688100807089E-2</c:v>
                </c:pt>
                <c:pt idx="2690">
                  <c:v>1.2437710968109528E-2</c:v>
                </c:pt>
                <c:pt idx="2691">
                  <c:v>1.2435740022302966E-2</c:v>
                </c:pt>
                <c:pt idx="2692">
                  <c:v>1.2433775263307467E-2</c:v>
                </c:pt>
                <c:pt idx="2693">
                  <c:v>1.2431816691123032E-2</c:v>
                </c:pt>
                <c:pt idx="2694">
                  <c:v>1.2429864305749661E-2</c:v>
                </c:pt>
                <c:pt idx="2695">
                  <c:v>1.2427918107187352E-2</c:v>
                </c:pt>
                <c:pt idx="2696">
                  <c:v>1.2425978095516044E-2</c:v>
                </c:pt>
                <c:pt idx="2697">
                  <c:v>1.2424044270735735E-2</c:v>
                </c:pt>
                <c:pt idx="2698">
                  <c:v>1.2422116632686553E-2</c:v>
                </c:pt>
                <c:pt idx="2699">
                  <c:v>1.2420195181528371E-2</c:v>
                </c:pt>
                <c:pt idx="2700">
                  <c:v>1.2418279917181252E-2</c:v>
                </c:pt>
                <c:pt idx="2701">
                  <c:v>1.2416370839645197E-2</c:v>
                </c:pt>
                <c:pt idx="2702">
                  <c:v>1.2414546330261622E-2</c:v>
                </c:pt>
                <c:pt idx="2703">
                  <c:v>1.2412571245246085E-2</c:v>
                </c:pt>
                <c:pt idx="2704">
                  <c:v>1.2410759862762077E-2</c:v>
                </c:pt>
                <c:pt idx="2705">
                  <c:v>1.240879639801129E-2</c:v>
                </c:pt>
                <c:pt idx="2706">
                  <c:v>1.2406918254690424E-2</c:v>
                </c:pt>
                <c:pt idx="2707">
                  <c:v>1.2405046298260558E-2</c:v>
                </c:pt>
                <c:pt idx="2708">
                  <c:v>1.2403180528481883E-2</c:v>
                </c:pt>
                <c:pt idx="2709">
                  <c:v>1.240132094575408E-2</c:v>
                </c:pt>
                <c:pt idx="2710">
                  <c:v>1.2399467549757404E-2</c:v>
                </c:pt>
                <c:pt idx="2711">
                  <c:v>1.2397620340571791E-2</c:v>
                </c:pt>
                <c:pt idx="2712">
                  <c:v>1.2395779318197242E-2</c:v>
                </c:pt>
                <c:pt idx="2713">
                  <c:v>1.2393944482793628E-2</c:v>
                </c:pt>
                <c:pt idx="2714">
                  <c:v>1.2392115834201078E-2</c:v>
                </c:pt>
                <c:pt idx="2715">
                  <c:v>1.2390293372339656E-2</c:v>
                </c:pt>
                <c:pt idx="2716">
                  <c:v>1.2388477097369233E-2</c:v>
                </c:pt>
                <c:pt idx="2717">
                  <c:v>1.2386667009289809E-2</c:v>
                </c:pt>
                <c:pt idx="2718">
                  <c:v>1.2384863107861577E-2</c:v>
                </c:pt>
                <c:pt idx="2719">
                  <c:v>1.238306539340428E-2</c:v>
                </c:pt>
                <c:pt idx="2720">
                  <c:v>1.2381273865837983E-2</c:v>
                </c:pt>
                <c:pt idx="2721">
                  <c:v>1.2379488524922877E-2</c:v>
                </c:pt>
                <c:pt idx="2722">
                  <c:v>1.2377709370978707E-2</c:v>
                </c:pt>
                <c:pt idx="2723">
                  <c:v>1.23759364038456E-2</c:v>
                </c:pt>
                <c:pt idx="2724">
                  <c:v>1.2374169623603493E-2</c:v>
                </c:pt>
                <c:pt idx="2725">
                  <c:v>1.2372409030092513E-2</c:v>
                </c:pt>
                <c:pt idx="2726">
                  <c:v>1.237065462331266E-2</c:v>
                </c:pt>
                <c:pt idx="2727">
                  <c:v>1.2368906403663615E-2</c:v>
                </c:pt>
                <c:pt idx="2728">
                  <c:v>1.2367164370585826E-2</c:v>
                </c:pt>
                <c:pt idx="2729">
                  <c:v>1.2365428524558908E-2</c:v>
                </c:pt>
                <c:pt idx="2730">
                  <c:v>1.2363698865103245E-2</c:v>
                </c:pt>
                <c:pt idx="2731">
                  <c:v>1.2361975392698454E-2</c:v>
                </c:pt>
                <c:pt idx="2732">
                  <c:v>1.2360258107024791E-2</c:v>
                </c:pt>
                <c:pt idx="2733">
                  <c:v>1.2358547008162191E-2</c:v>
                </c:pt>
                <c:pt idx="2734">
                  <c:v>1.235684209619059E-2</c:v>
                </c:pt>
                <c:pt idx="2735">
                  <c:v>1.2355143371109989E-2</c:v>
                </c:pt>
                <c:pt idx="2736">
                  <c:v>1.2353450832760515E-2</c:v>
                </c:pt>
                <c:pt idx="2737">
                  <c:v>1.2351764481302041E-2</c:v>
                </c:pt>
                <c:pt idx="2738">
                  <c:v>1.2350084316574694E-2</c:v>
                </c:pt>
                <c:pt idx="2739">
                  <c:v>1.2348410338738347E-2</c:v>
                </c:pt>
                <c:pt idx="2740">
                  <c:v>1.2346742547792999E-2</c:v>
                </c:pt>
                <c:pt idx="2741">
                  <c:v>1.2345080943658715E-2</c:v>
                </c:pt>
                <c:pt idx="2742">
                  <c:v>1.2343425526335494E-2</c:v>
                </c:pt>
                <c:pt idx="2743">
                  <c:v>1.2341776295823337E-2</c:v>
                </c:pt>
                <c:pt idx="2744">
                  <c:v>1.2340133252042307E-2</c:v>
                </c:pt>
                <c:pt idx="2745">
                  <c:v>1.2338496395312148E-2</c:v>
                </c:pt>
                <c:pt idx="2746">
                  <c:v>1.2336865725233181E-2</c:v>
                </c:pt>
                <c:pt idx="2747">
                  <c:v>1.2335241242205086E-2</c:v>
                </c:pt>
                <c:pt idx="2748">
                  <c:v>1.2333622945748246E-2</c:v>
                </c:pt>
                <c:pt idx="2749">
                  <c:v>1.2332010836262342E-2</c:v>
                </c:pt>
                <c:pt idx="2750">
                  <c:v>1.2330404913667437E-2</c:v>
                </c:pt>
                <c:pt idx="2751">
                  <c:v>1.2328805177723723E-2</c:v>
                </c:pt>
                <c:pt idx="2752">
                  <c:v>1.2327211628750945E-2</c:v>
                </c:pt>
                <c:pt idx="2753">
                  <c:v>1.232562426658923E-2</c:v>
                </c:pt>
                <c:pt idx="2754">
                  <c:v>1.2324043091238579E-2</c:v>
                </c:pt>
                <c:pt idx="2755">
                  <c:v>1.2322468102619055E-2</c:v>
                </c:pt>
                <c:pt idx="2756">
                  <c:v>1.2320998332033817E-2</c:v>
                </c:pt>
                <c:pt idx="2757">
                  <c:v>1.2319336686132942E-2</c:v>
                </c:pt>
                <c:pt idx="2758">
                  <c:v>1.2317780258026545E-2</c:v>
                </c:pt>
                <c:pt idx="2759">
                  <c:v>1.2316230016811147E-2</c:v>
                </c:pt>
                <c:pt idx="2760">
                  <c:v>1.2314685962486749E-2</c:v>
                </c:pt>
                <c:pt idx="2761">
                  <c:v>1.2313148094973414E-2</c:v>
                </c:pt>
                <c:pt idx="2762">
                  <c:v>1.2311616414191207E-2</c:v>
                </c:pt>
                <c:pt idx="2763">
                  <c:v>1.2310090920379935E-2</c:v>
                </c:pt>
                <c:pt idx="2764">
                  <c:v>1.230857161329979E-2</c:v>
                </c:pt>
                <c:pt idx="2765">
                  <c:v>1.2307058493030709E-2</c:v>
                </c:pt>
                <c:pt idx="2766">
                  <c:v>1.2305551559732564E-2</c:v>
                </c:pt>
                <c:pt idx="2767">
                  <c:v>1.230405081308561E-2</c:v>
                </c:pt>
                <c:pt idx="2768">
                  <c:v>1.2302556253329655E-2</c:v>
                </c:pt>
                <c:pt idx="2769">
                  <c:v>1.2301067880544636E-2</c:v>
                </c:pt>
                <c:pt idx="2770">
                  <c:v>1.2299585694330872E-2</c:v>
                </c:pt>
                <c:pt idx="2771">
                  <c:v>1.229810969516798E-2</c:v>
                </c:pt>
                <c:pt idx="2772">
                  <c:v>1.2296639882736216E-2</c:v>
                </c:pt>
                <c:pt idx="2773">
                  <c:v>1.2295176257035578E-2</c:v>
                </c:pt>
                <c:pt idx="2774">
                  <c:v>1.2293718818385813E-2</c:v>
                </c:pt>
                <c:pt idx="2775">
                  <c:v>1.2292267566467174E-2</c:v>
                </c:pt>
                <c:pt idx="2776">
                  <c:v>1.2290822501279663E-2</c:v>
                </c:pt>
                <c:pt idx="2777">
                  <c:v>1.2289383622983152E-2</c:v>
                </c:pt>
                <c:pt idx="2778">
                  <c:v>1.2287950931657576E-2</c:v>
                </c:pt>
                <c:pt idx="2779">
                  <c:v>1.2286524426983192E-2</c:v>
                </c:pt>
                <c:pt idx="2780">
                  <c:v>1.2285104109199807E-2</c:v>
                </c:pt>
                <c:pt idx="2781">
                  <c:v>1.2283689978307422E-2</c:v>
                </c:pt>
                <c:pt idx="2782">
                  <c:v>1.2282282034146164E-2</c:v>
                </c:pt>
                <c:pt idx="2783">
                  <c:v>1.2280880276795969E-2</c:v>
                </c:pt>
                <c:pt idx="2784">
                  <c:v>1.2279484706256838E-2</c:v>
                </c:pt>
                <c:pt idx="2785">
                  <c:v>1.2278095322688642E-2</c:v>
                </c:pt>
                <c:pt idx="2786">
                  <c:v>1.227671212593151E-2</c:v>
                </c:pt>
                <c:pt idx="2787">
                  <c:v>1.227533511582557E-2</c:v>
                </c:pt>
                <c:pt idx="2788">
                  <c:v>1.2273964292690565E-2</c:v>
                </c:pt>
                <c:pt idx="2789">
                  <c:v>1.2272599656446559E-2</c:v>
                </c:pt>
                <c:pt idx="2790">
                  <c:v>1.2271241206933681E-2</c:v>
                </c:pt>
                <c:pt idx="2791">
                  <c:v>1.2269888944231866E-2</c:v>
                </c:pt>
                <c:pt idx="2792">
                  <c:v>1.2268542868341115E-2</c:v>
                </c:pt>
                <c:pt idx="2793">
                  <c:v>1.2267202979341363E-2</c:v>
                </c:pt>
                <c:pt idx="2794">
                  <c:v>1.2265869277152674E-2</c:v>
                </c:pt>
                <c:pt idx="2795">
                  <c:v>1.2264541761695114E-2</c:v>
                </c:pt>
                <c:pt idx="2796">
                  <c:v>1.2263220433288424E-2</c:v>
                </c:pt>
                <c:pt idx="2797">
                  <c:v>1.2261905291532926E-2</c:v>
                </c:pt>
                <c:pt idx="2798">
                  <c:v>1.2260596336668428E-2</c:v>
                </c:pt>
                <c:pt idx="2799">
                  <c:v>1.2259293568614993E-2</c:v>
                </c:pt>
                <c:pt idx="2800">
                  <c:v>1.2257996987372621E-2</c:v>
                </c:pt>
                <c:pt idx="2801">
                  <c:v>1.2256706593021249E-2</c:v>
                </c:pt>
                <c:pt idx="2802">
                  <c:v>1.2255422385401005E-2</c:v>
                </c:pt>
                <c:pt idx="2803">
                  <c:v>1.225414436467176E-2</c:v>
                </c:pt>
                <c:pt idx="2804">
                  <c:v>1.2252872530753578E-2</c:v>
                </c:pt>
                <c:pt idx="2805">
                  <c:v>1.225160688364646E-2</c:v>
                </c:pt>
                <c:pt idx="2806">
                  <c:v>1.2250347423430341E-2</c:v>
                </c:pt>
                <c:pt idx="2807">
                  <c:v>1.224909414994535E-2</c:v>
                </c:pt>
                <c:pt idx="2808">
                  <c:v>1.2247966582066283E-2</c:v>
                </c:pt>
                <c:pt idx="2809">
                  <c:v>1.2246606163488494E-2</c:v>
                </c:pt>
                <c:pt idx="2810">
                  <c:v>1.2245371450596565E-2</c:v>
                </c:pt>
                <c:pt idx="2811">
                  <c:v>1.2244142924355828E-2</c:v>
                </c:pt>
                <c:pt idx="2812">
                  <c:v>1.2242920585086026E-2</c:v>
                </c:pt>
                <c:pt idx="2813">
                  <c:v>1.2241704432627287E-2</c:v>
                </c:pt>
                <c:pt idx="2814">
                  <c:v>1.2240494466899676E-2</c:v>
                </c:pt>
                <c:pt idx="2815">
                  <c:v>1.2239290688143001E-2</c:v>
                </c:pt>
                <c:pt idx="2816">
                  <c:v>1.2238093096117453E-2</c:v>
                </c:pt>
                <c:pt idx="2817">
                  <c:v>1.2236901690902968E-2</c:v>
                </c:pt>
                <c:pt idx="2818">
                  <c:v>1.2235716472659419E-2</c:v>
                </c:pt>
                <c:pt idx="2819">
                  <c:v>1.2234537441067062E-2</c:v>
                </c:pt>
                <c:pt idx="2820">
                  <c:v>1.2233364596365703E-2</c:v>
                </c:pt>
                <c:pt idx="2821">
                  <c:v>1.2232197938475409E-2</c:v>
                </c:pt>
                <c:pt idx="2822">
                  <c:v>1.2231037467396177E-2</c:v>
                </c:pt>
                <c:pt idx="2823">
                  <c:v>1.2229883183207946E-2</c:v>
                </c:pt>
                <c:pt idx="2824">
                  <c:v>1.2228735085830778E-2</c:v>
                </c:pt>
                <c:pt idx="2825">
                  <c:v>1.2227593175184737E-2</c:v>
                </c:pt>
                <c:pt idx="2826">
                  <c:v>1.2226457451509631E-2</c:v>
                </c:pt>
                <c:pt idx="2827">
                  <c:v>1.2225327914565653E-2</c:v>
                </c:pt>
                <c:pt idx="2828">
                  <c:v>1.2224204564512675E-2</c:v>
                </c:pt>
                <c:pt idx="2829">
                  <c:v>1.2223087401190824E-2</c:v>
                </c:pt>
                <c:pt idx="2830">
                  <c:v>1.2221976424759973E-2</c:v>
                </c:pt>
                <c:pt idx="2831">
                  <c:v>1.2220871635140185E-2</c:v>
                </c:pt>
                <c:pt idx="2832">
                  <c:v>1.2219773032411396E-2</c:v>
                </c:pt>
                <c:pt idx="2833">
                  <c:v>1.2218680616413735E-2</c:v>
                </c:pt>
                <c:pt idx="2834">
                  <c:v>1.2217594387307074E-2</c:v>
                </c:pt>
                <c:pt idx="2835">
                  <c:v>1.2216514344931539E-2</c:v>
                </c:pt>
                <c:pt idx="2836">
                  <c:v>1.2215440489447005E-2</c:v>
                </c:pt>
                <c:pt idx="2837">
                  <c:v>1.2214372820773534E-2</c:v>
                </c:pt>
                <c:pt idx="2838">
                  <c:v>1.221331133883119E-2</c:v>
                </c:pt>
                <c:pt idx="2839">
                  <c:v>1.2212256043939718E-2</c:v>
                </c:pt>
                <c:pt idx="2840">
                  <c:v>1.2211057568141115E-2</c:v>
                </c:pt>
                <c:pt idx="2841">
                  <c:v>1.2210015530644824E-2</c:v>
                </c:pt>
                <c:pt idx="2842">
                  <c:v>1.2208979679959597E-2</c:v>
                </c:pt>
                <c:pt idx="2843">
                  <c:v>1.2207950016005498E-2</c:v>
                </c:pt>
                <c:pt idx="2844">
                  <c:v>1.2206926538942398E-2</c:v>
                </c:pt>
                <c:pt idx="2845">
                  <c:v>1.2205909248690361E-2</c:v>
                </c:pt>
                <c:pt idx="2846">
                  <c:v>1.2204898145329324E-2</c:v>
                </c:pt>
                <c:pt idx="2847">
                  <c:v>1.2203893228699414E-2</c:v>
                </c:pt>
                <c:pt idx="2848">
                  <c:v>1.220289449904044E-2</c:v>
                </c:pt>
                <c:pt idx="2849">
                  <c:v>1.2201901956112593E-2</c:v>
                </c:pt>
                <c:pt idx="2850">
                  <c:v>1.2200915599835938E-2</c:v>
                </c:pt>
                <c:pt idx="2851">
                  <c:v>1.2199935430610154E-2</c:v>
                </c:pt>
                <c:pt idx="2852">
                  <c:v>1.2198961448195433E-2</c:v>
                </c:pt>
                <c:pt idx="2853">
                  <c:v>1.2197993652591776E-2</c:v>
                </c:pt>
                <c:pt idx="2854">
                  <c:v>1.2197032043639311E-2</c:v>
                </c:pt>
                <c:pt idx="2855">
                  <c:v>1.2196076621657781E-2</c:v>
                </c:pt>
                <c:pt idx="2856">
                  <c:v>1.219512738656725E-2</c:v>
                </c:pt>
                <c:pt idx="2857">
                  <c:v>1.2194184338127911E-2</c:v>
                </c:pt>
                <c:pt idx="2858">
                  <c:v>1.2193247476659508E-2</c:v>
                </c:pt>
                <c:pt idx="2859">
                  <c:v>1.2192316801922232E-2</c:v>
                </c:pt>
                <c:pt idx="2860">
                  <c:v>1.2191542201218653E-2</c:v>
                </c:pt>
                <c:pt idx="2861">
                  <c:v>1.2190625605752459E-2</c:v>
                </c:pt>
                <c:pt idx="2862">
                  <c:v>1.2189715197523654E-2</c:v>
                </c:pt>
                <c:pt idx="2863">
                  <c:v>1.2188810976558884E-2</c:v>
                </c:pt>
                <c:pt idx="2864">
                  <c:v>1.2187912942831503E-2</c:v>
                </c:pt>
                <c:pt idx="2865">
                  <c:v>1.2187021096368156E-2</c:v>
                </c:pt>
                <c:pt idx="2866">
                  <c:v>1.2186135437142198E-2</c:v>
                </c:pt>
                <c:pt idx="2867">
                  <c:v>1.218525596515363E-2</c:v>
                </c:pt>
                <c:pt idx="2868">
                  <c:v>1.2184526763068249E-2</c:v>
                </c:pt>
                <c:pt idx="2869">
                  <c:v>1.2183515582941951E-2</c:v>
                </c:pt>
                <c:pt idx="2870">
                  <c:v>1.2182654672665549E-2</c:v>
                </c:pt>
                <c:pt idx="2871">
                  <c:v>1.2181799949679828E-2</c:v>
                </c:pt>
                <c:pt idx="2872">
                  <c:v>1.2181097148316056E-2</c:v>
                </c:pt>
                <c:pt idx="2873">
                  <c:v>1.2180109065420552E-2</c:v>
                </c:pt>
                <c:pt idx="2874">
                  <c:v>1.2179272904173644E-2</c:v>
                </c:pt>
                <c:pt idx="2875">
                  <c:v>1.2178442930137479E-2</c:v>
                </c:pt>
                <c:pt idx="2876">
                  <c:v>1.2177619143391993E-2</c:v>
                </c:pt>
                <c:pt idx="2877">
                  <c:v>1.2176801543830607E-2</c:v>
                </c:pt>
                <c:pt idx="2878">
                  <c:v>1.2175990131586545E-2</c:v>
                </c:pt>
                <c:pt idx="2879">
                  <c:v>1.2175184906553227E-2</c:v>
                </c:pt>
                <c:pt idx="2880">
                  <c:v>1.2174385868757298E-2</c:v>
                </c:pt>
                <c:pt idx="2881">
                  <c:v>1.2173593018225404E-2</c:v>
                </c:pt>
                <c:pt idx="2882">
                  <c:v>1.2172806354904253E-2</c:v>
                </c:pt>
                <c:pt idx="2883">
                  <c:v>1.2172025878873782E-2</c:v>
                </c:pt>
                <c:pt idx="2884">
                  <c:v>1.217125159002741E-2</c:v>
                </c:pt>
                <c:pt idx="2885">
                  <c:v>1.2170483488471717E-2</c:v>
                </c:pt>
                <c:pt idx="2886">
                  <c:v>1.2169873116252283E-2</c:v>
                </c:pt>
                <c:pt idx="2887">
                  <c:v>1.216896584712579E-2</c:v>
                </c:pt>
                <c:pt idx="2888">
                  <c:v>1.2168216307255619E-2</c:v>
                </c:pt>
                <c:pt idx="2889">
                  <c:v>1.2167472954676128E-2</c:v>
                </c:pt>
                <c:pt idx="2890">
                  <c:v>1.2166735789307381E-2</c:v>
                </c:pt>
                <c:pt idx="2891">
                  <c:v>1.2166004811229314E-2</c:v>
                </c:pt>
                <c:pt idx="2892">
                  <c:v>1.2164662974134544E-2</c:v>
                </c:pt>
                <c:pt idx="2893">
                  <c:v>1.2163946186705132E-2</c:v>
                </c:pt>
                <c:pt idx="2894">
                  <c:v>1.2163235586166721E-2</c:v>
                </c:pt>
                <c:pt idx="2895">
                  <c:v>1.2162531172439373E-2</c:v>
                </c:pt>
                <c:pt idx="2896">
                  <c:v>1.2161832945443152E-2</c:v>
                </c:pt>
                <c:pt idx="2897">
                  <c:v>1.2161140905417867E-2</c:v>
                </c:pt>
                <c:pt idx="2898">
                  <c:v>1.2160455052123709E-2</c:v>
                </c:pt>
                <c:pt idx="2899">
                  <c:v>1.2159775385560678E-2</c:v>
                </c:pt>
                <c:pt idx="2900">
                  <c:v>1.2159006199725653E-2</c:v>
                </c:pt>
                <c:pt idx="2901">
                  <c:v>1.2158339790717676E-2</c:v>
                </c:pt>
                <c:pt idx="2902">
                  <c:v>1.2157679568520763E-2</c:v>
                </c:pt>
                <c:pt idx="2903">
                  <c:v>1.2157025533294785E-2</c:v>
                </c:pt>
                <c:pt idx="2904">
                  <c:v>1.2156377684719999E-2</c:v>
                </c:pt>
                <c:pt idx="2905">
                  <c:v>1.2155736022956276E-2</c:v>
                </c:pt>
                <c:pt idx="2906">
                  <c:v>1.2155100548163489E-2</c:v>
                </c:pt>
                <c:pt idx="2907">
                  <c:v>1.2154471260021893E-2</c:v>
                </c:pt>
                <c:pt idx="2908">
                  <c:v>1.2153848158851233E-2</c:v>
                </c:pt>
                <c:pt idx="2909">
                  <c:v>1.2153231244491636E-2</c:v>
                </c:pt>
                <c:pt idx="2910">
                  <c:v>1.2152533775209307E-2</c:v>
                </c:pt>
                <c:pt idx="2911">
                  <c:v>1.2151930118164955E-2</c:v>
                </c:pt>
                <c:pt idx="2912">
                  <c:v>1.2151495298984294E-2</c:v>
                </c:pt>
                <c:pt idx="2913">
                  <c:v>1.2150741364749251E-2</c:v>
                </c:pt>
                <c:pt idx="2914">
                  <c:v>1.2150156268297962E-2</c:v>
                </c:pt>
                <c:pt idx="2915">
                  <c:v>1.2149577358657737E-2</c:v>
                </c:pt>
                <c:pt idx="2916">
                  <c:v>1.2149168975850166E-2</c:v>
                </c:pt>
                <c:pt idx="2917">
                  <c:v>1.2148602862693814E-2</c:v>
                </c:pt>
                <c:pt idx="2918">
                  <c:v>1.2147877750603442E-2</c:v>
                </c:pt>
                <c:pt idx="2919">
                  <c:v>1.2147323588287406E-2</c:v>
                </c:pt>
                <c:pt idx="2920">
                  <c:v>1.2146775612702498E-2</c:v>
                </c:pt>
                <c:pt idx="2921">
                  <c:v>1.214623382400859E-2</c:v>
                </c:pt>
                <c:pt idx="2922">
                  <c:v>1.2145698222125745E-2</c:v>
                </c:pt>
                <c:pt idx="2923">
                  <c:v>1.2145168807053963E-2</c:v>
                </c:pt>
                <c:pt idx="2924">
                  <c:v>1.2144645578793245E-2</c:v>
                </c:pt>
                <c:pt idx="2925">
                  <c:v>1.214412853734359E-2</c:v>
                </c:pt>
                <c:pt idx="2926">
                  <c:v>1.2143617682784935E-2</c:v>
                </c:pt>
                <c:pt idx="2927">
                  <c:v>1.2143113014957407E-2</c:v>
                </c:pt>
                <c:pt idx="2928">
                  <c:v>1.2142614534020879E-2</c:v>
                </c:pt>
                <c:pt idx="2929">
                  <c:v>1.214212223997535E-2</c:v>
                </c:pt>
                <c:pt idx="2930">
                  <c:v>1.2141636132581013E-2</c:v>
                </c:pt>
                <c:pt idx="2931">
                  <c:v>1.2141156212077675E-2</c:v>
                </c:pt>
                <c:pt idx="2932">
                  <c:v>1.2140682478465337E-2</c:v>
                </c:pt>
                <c:pt idx="2933">
                  <c:v>1.214021493150419E-2</c:v>
                </c:pt>
                <c:pt idx="2934">
                  <c:v>1.2139753571513978E-2</c:v>
                </c:pt>
                <c:pt idx="2935">
                  <c:v>1.2139298398254894E-2</c:v>
                </c:pt>
                <c:pt idx="2936">
                  <c:v>1.2138849411806873E-2</c:v>
                </c:pt>
                <c:pt idx="2937">
                  <c:v>1.2138406612249852E-2</c:v>
                </c:pt>
                <c:pt idx="2938">
                  <c:v>1.2137969999503895E-2</c:v>
                </c:pt>
                <c:pt idx="2939">
                  <c:v>1.2137539573569001E-2</c:v>
                </c:pt>
                <c:pt idx="2940">
                  <c:v>1.213711533444517E-2</c:v>
                </c:pt>
                <c:pt idx="2941">
                  <c:v>1.2136697282212339E-2</c:v>
                </c:pt>
                <c:pt idx="2942">
                  <c:v>1.2136285416630699E-2</c:v>
                </c:pt>
                <c:pt idx="2943">
                  <c:v>1.2135879738099931E-2</c:v>
                </c:pt>
                <c:pt idx="2944">
                  <c:v>1.2135480246140418E-2</c:v>
                </c:pt>
                <c:pt idx="2945">
                  <c:v>1.213508694115184E-2</c:v>
                </c:pt>
                <c:pt idx="2946">
                  <c:v>1.2134699822974326E-2</c:v>
                </c:pt>
                <c:pt idx="2947">
                  <c:v>1.2134318891607876E-2</c:v>
                </c:pt>
                <c:pt idx="2948">
                  <c:v>1.2133944147132425E-2</c:v>
                </c:pt>
                <c:pt idx="2949">
                  <c:v>1.2133575589388101E-2</c:v>
                </c:pt>
                <c:pt idx="2950">
                  <c:v>1.2133213218454841E-2</c:v>
                </c:pt>
                <c:pt idx="2951">
                  <c:v>1.2132857034332645E-2</c:v>
                </c:pt>
                <c:pt idx="2952">
                  <c:v>1.2132507037101448E-2</c:v>
                </c:pt>
                <c:pt idx="2953">
                  <c:v>1.2132163226681314E-2</c:v>
                </c:pt>
                <c:pt idx="2954">
                  <c:v>1.2131825603072244E-2</c:v>
                </c:pt>
                <c:pt idx="2955">
                  <c:v>1.2131494166194301E-2</c:v>
                </c:pt>
                <c:pt idx="2956">
                  <c:v>1.2131168916207358E-2</c:v>
                </c:pt>
                <c:pt idx="2957">
                  <c:v>1.2130849853111414E-2</c:v>
                </c:pt>
                <c:pt idx="2958">
                  <c:v>1.2130536976826534E-2</c:v>
                </c:pt>
                <c:pt idx="2959">
                  <c:v>1.2130230287272781E-2</c:v>
                </c:pt>
                <c:pt idx="2960">
                  <c:v>1.2129929784450155E-2</c:v>
                </c:pt>
                <c:pt idx="2961">
                  <c:v>1.2129635468678401E-2</c:v>
                </c:pt>
                <c:pt idx="2962">
                  <c:v>1.2129306683359431E-2</c:v>
                </c:pt>
                <c:pt idx="2963">
                  <c:v>1.2129025624982859E-2</c:v>
                </c:pt>
                <c:pt idx="2964">
                  <c:v>1.2129082025866822E-2</c:v>
                </c:pt>
                <c:pt idx="2965">
                  <c:v>1.2128815090779455E-2</c:v>
                </c:pt>
                <c:pt idx="2966">
                  <c:v>1.2128554342929476E-2</c:v>
                </c:pt>
                <c:pt idx="2967">
                  <c:v>1.2128299782343532E-2</c:v>
                </c:pt>
                <c:pt idx="2968">
                  <c:v>1.2127572984814705E-2</c:v>
                </c:pt>
                <c:pt idx="2969">
                  <c:v>1.2127332582636541E-2</c:v>
                </c:pt>
                <c:pt idx="2970">
                  <c:v>1.212709836726944E-2</c:v>
                </c:pt>
                <c:pt idx="2971">
                  <c:v>1.2126838268287088E-2</c:v>
                </c:pt>
                <c:pt idx="2972">
                  <c:v>1.2126617310475041E-2</c:v>
                </c:pt>
                <c:pt idx="2973">
                  <c:v>1.2126402539394121E-2</c:v>
                </c:pt>
                <c:pt idx="2974">
                  <c:v>1.2126193955204201E-2</c:v>
                </c:pt>
                <c:pt idx="2975">
                  <c:v>1.2125991557745408E-2</c:v>
                </c:pt>
                <c:pt idx="2976">
                  <c:v>1.2125795347177615E-2</c:v>
                </c:pt>
                <c:pt idx="2977">
                  <c:v>1.2125605323420885E-2</c:v>
                </c:pt>
                <c:pt idx="2978">
                  <c:v>1.2125421486555155E-2</c:v>
                </c:pt>
                <c:pt idx="2979">
                  <c:v>1.2125243836420552E-2</c:v>
                </c:pt>
                <c:pt idx="2980">
                  <c:v>1.2125072373097012E-2</c:v>
                </c:pt>
                <c:pt idx="2981">
                  <c:v>1.2124907096664472E-2</c:v>
                </c:pt>
                <c:pt idx="2982">
                  <c:v>1.212474800696306E-2</c:v>
                </c:pt>
                <c:pt idx="2983">
                  <c:v>1.2124595104072711E-2</c:v>
                </c:pt>
                <c:pt idx="2984">
                  <c:v>1.2124448388073361E-2</c:v>
                </c:pt>
                <c:pt idx="2985">
                  <c:v>1.2124307858885075E-2</c:v>
                </c:pt>
                <c:pt idx="2986">
                  <c:v>1.2124173516507852E-2</c:v>
                </c:pt>
                <c:pt idx="2987">
                  <c:v>1.2124045360941693E-2</c:v>
                </c:pt>
                <c:pt idx="2988">
                  <c:v>1.2123923392106661E-2</c:v>
                </c:pt>
                <c:pt idx="2989">
                  <c:v>1.2123807610242565E-2</c:v>
                </c:pt>
                <c:pt idx="2990">
                  <c:v>1.2123698015109596E-2</c:v>
                </c:pt>
                <c:pt idx="2991">
                  <c:v>1.2123594606867627E-2</c:v>
                </c:pt>
                <c:pt idx="2992">
                  <c:v>1.2123497385516657E-2</c:v>
                </c:pt>
                <c:pt idx="2993">
                  <c:v>1.2123406350736943E-2</c:v>
                </c:pt>
                <c:pt idx="2994">
                  <c:v>1.2123321502928164E-2</c:v>
                </c:pt>
                <c:pt idx="2995">
                  <c:v>1.2123242842010384E-2</c:v>
                </c:pt>
                <c:pt idx="2996">
                  <c:v>1.2123170367823732E-2</c:v>
                </c:pt>
                <c:pt idx="2997">
                  <c:v>1.2123104080448144E-2</c:v>
                </c:pt>
                <c:pt idx="2998">
                  <c:v>1.2123043979883619E-2</c:v>
                </c:pt>
                <c:pt idx="2999">
                  <c:v>1.2122990066210093E-2</c:v>
                </c:pt>
                <c:pt idx="3000">
                  <c:v>1.2122942339267695E-2</c:v>
                </c:pt>
                <c:pt idx="3001">
                  <c:v>1.212290079913636E-2</c:v>
                </c:pt>
                <c:pt idx="3002">
                  <c:v>1.2122865445896025E-2</c:v>
                </c:pt>
                <c:pt idx="3003">
                  <c:v>1.2122836279466753E-2</c:v>
                </c:pt>
                <c:pt idx="3004">
                  <c:v>1.2122813299768609E-2</c:v>
                </c:pt>
                <c:pt idx="3005">
                  <c:v>1.21227965070414E-2</c:v>
                </c:pt>
                <c:pt idx="3006">
                  <c:v>1.2122785901205191E-2</c:v>
                </c:pt>
                <c:pt idx="3007">
                  <c:v>1.2122781482020173E-2</c:v>
                </c:pt>
                <c:pt idx="3008">
                  <c:v>1.2122781334618082E-2</c:v>
                </c:pt>
                <c:pt idx="3009">
                  <c:v>1.2122781334698018E-2</c:v>
                </c:pt>
                <c:pt idx="3010">
                  <c:v>1.2122781334698018E-2</c:v>
                </c:pt>
                <c:pt idx="3011">
                  <c:v>1.2122781334618082E-2</c:v>
                </c:pt>
                <c:pt idx="3012">
                  <c:v>1.2122781334618082E-2</c:v>
                </c:pt>
                <c:pt idx="3013">
                  <c:v>1.2122781334698018E-2</c:v>
                </c:pt>
                <c:pt idx="3014">
                  <c:v>1.2122781334618082E-2</c:v>
                </c:pt>
                <c:pt idx="3015">
                  <c:v>1.2122781334698018E-2</c:v>
                </c:pt>
                <c:pt idx="3016">
                  <c:v>1.2122781334618082E-2</c:v>
                </c:pt>
                <c:pt idx="3017">
                  <c:v>1.2122781334618082E-2</c:v>
                </c:pt>
                <c:pt idx="3018">
                  <c:v>1.2122781334618082E-2</c:v>
                </c:pt>
                <c:pt idx="3019">
                  <c:v>1.2122781334618082E-2</c:v>
                </c:pt>
                <c:pt idx="3020">
                  <c:v>1.2122781334618082E-2</c:v>
                </c:pt>
                <c:pt idx="3021">
                  <c:v>1.2122781334618082E-2</c:v>
                </c:pt>
                <c:pt idx="3022">
                  <c:v>1.2122781334618082E-2</c:v>
                </c:pt>
                <c:pt idx="3023">
                  <c:v>1.2122781334618082E-2</c:v>
                </c:pt>
                <c:pt idx="3024">
                  <c:v>1.2122781334618082E-2</c:v>
                </c:pt>
                <c:pt idx="3025">
                  <c:v>1.2122781334698018E-2</c:v>
                </c:pt>
                <c:pt idx="3026">
                  <c:v>1.2122781334618082E-2</c:v>
                </c:pt>
                <c:pt idx="3027">
                  <c:v>1.2122781334618082E-2</c:v>
                </c:pt>
                <c:pt idx="3028">
                  <c:v>1.2122781334618082E-2</c:v>
                </c:pt>
                <c:pt idx="3029">
                  <c:v>1.2122781334618082E-2</c:v>
                </c:pt>
                <c:pt idx="3030">
                  <c:v>1.2122781334538146E-2</c:v>
                </c:pt>
                <c:pt idx="3031">
                  <c:v>1.2122781334618082E-2</c:v>
                </c:pt>
                <c:pt idx="3032">
                  <c:v>1.2122781334698018E-2</c:v>
                </c:pt>
                <c:pt idx="3033">
                  <c:v>1.2122781334618082E-2</c:v>
                </c:pt>
                <c:pt idx="3034">
                  <c:v>1.2122781334618082E-2</c:v>
                </c:pt>
                <c:pt idx="3035">
                  <c:v>1.2122781334618082E-2</c:v>
                </c:pt>
                <c:pt idx="3036">
                  <c:v>1.2122781334618082E-2</c:v>
                </c:pt>
                <c:pt idx="3037">
                  <c:v>1.2122781334618082E-2</c:v>
                </c:pt>
                <c:pt idx="3038">
                  <c:v>1.2122781334618082E-2</c:v>
                </c:pt>
                <c:pt idx="3039">
                  <c:v>1.2122781334618082E-2</c:v>
                </c:pt>
                <c:pt idx="3040">
                  <c:v>1.2122781334698018E-2</c:v>
                </c:pt>
                <c:pt idx="3041">
                  <c:v>1.2122781334618082E-2</c:v>
                </c:pt>
                <c:pt idx="3042">
                  <c:v>1.2122781334618082E-2</c:v>
                </c:pt>
                <c:pt idx="3043">
                  <c:v>1.2122781334698018E-2</c:v>
                </c:pt>
                <c:pt idx="3044">
                  <c:v>1.2122781334618082E-2</c:v>
                </c:pt>
                <c:pt idx="3045">
                  <c:v>1.2122781334618082E-2</c:v>
                </c:pt>
                <c:pt idx="3046">
                  <c:v>1.2122781334618082E-2</c:v>
                </c:pt>
                <c:pt idx="3047">
                  <c:v>1.2122781334618082E-2</c:v>
                </c:pt>
                <c:pt idx="3048">
                  <c:v>1.2122781334618082E-2</c:v>
                </c:pt>
                <c:pt idx="3049">
                  <c:v>1.2122781334618082E-2</c:v>
                </c:pt>
                <c:pt idx="3050">
                  <c:v>1.2122781334618082E-2</c:v>
                </c:pt>
                <c:pt idx="3051">
                  <c:v>1.2122781334698018E-2</c:v>
                </c:pt>
                <c:pt idx="3052">
                  <c:v>1.2122781334618082E-2</c:v>
                </c:pt>
                <c:pt idx="3053">
                  <c:v>1.2122781334538146E-2</c:v>
                </c:pt>
                <c:pt idx="3054">
                  <c:v>1.2122781334698018E-2</c:v>
                </c:pt>
                <c:pt idx="3055">
                  <c:v>1.2122781334618082E-2</c:v>
                </c:pt>
                <c:pt idx="3056">
                  <c:v>1.2122781334618082E-2</c:v>
                </c:pt>
                <c:pt idx="3057">
                  <c:v>1.2122781334618082E-2</c:v>
                </c:pt>
                <c:pt idx="3058">
                  <c:v>1.2122781334618082E-2</c:v>
                </c:pt>
                <c:pt idx="3059">
                  <c:v>1.2122781334538146E-2</c:v>
                </c:pt>
                <c:pt idx="3060">
                  <c:v>1.2122781334698018E-2</c:v>
                </c:pt>
                <c:pt idx="3061">
                  <c:v>1.2122781334698018E-2</c:v>
                </c:pt>
                <c:pt idx="3062">
                  <c:v>1.2122781334618082E-2</c:v>
                </c:pt>
                <c:pt idx="3063">
                  <c:v>1.2122781334618082E-2</c:v>
                </c:pt>
                <c:pt idx="3064">
                  <c:v>1.2122781334618082E-2</c:v>
                </c:pt>
                <c:pt idx="3065">
                  <c:v>1.2122781334618082E-2</c:v>
                </c:pt>
                <c:pt idx="3066">
                  <c:v>1.2122781334618082E-2</c:v>
                </c:pt>
                <c:pt idx="3067">
                  <c:v>1.2122781334618082E-2</c:v>
                </c:pt>
                <c:pt idx="3068">
                  <c:v>1.2122781334698018E-2</c:v>
                </c:pt>
                <c:pt idx="3069">
                  <c:v>1.2122781334698018E-2</c:v>
                </c:pt>
                <c:pt idx="3070">
                  <c:v>1.2122781334698018E-2</c:v>
                </c:pt>
                <c:pt idx="3071">
                  <c:v>1.2122781334618082E-2</c:v>
                </c:pt>
                <c:pt idx="3072">
                  <c:v>1.2122781334698018E-2</c:v>
                </c:pt>
                <c:pt idx="3073">
                  <c:v>1.2122781334618082E-2</c:v>
                </c:pt>
                <c:pt idx="3074">
                  <c:v>1.2122781334618082E-2</c:v>
                </c:pt>
                <c:pt idx="3075">
                  <c:v>1.2122781334618082E-2</c:v>
                </c:pt>
                <c:pt idx="3076">
                  <c:v>1.2122781334618082E-2</c:v>
                </c:pt>
                <c:pt idx="3077">
                  <c:v>1.2122781334618082E-2</c:v>
                </c:pt>
                <c:pt idx="3078">
                  <c:v>1.2122781334618082E-2</c:v>
                </c:pt>
                <c:pt idx="3079">
                  <c:v>1.2122781334698018E-2</c:v>
                </c:pt>
                <c:pt idx="3080">
                  <c:v>1.2122781334618082E-2</c:v>
                </c:pt>
                <c:pt idx="3081">
                  <c:v>1.2122781334538146E-2</c:v>
                </c:pt>
                <c:pt idx="3082">
                  <c:v>1.2122781334698018E-2</c:v>
                </c:pt>
                <c:pt idx="3083">
                  <c:v>1.2122781334618082E-2</c:v>
                </c:pt>
                <c:pt idx="3084">
                  <c:v>1.2122781334618082E-2</c:v>
                </c:pt>
                <c:pt idx="3085">
                  <c:v>1.2122781334698018E-2</c:v>
                </c:pt>
                <c:pt idx="3086">
                  <c:v>1.2122781334618082E-2</c:v>
                </c:pt>
                <c:pt idx="3087">
                  <c:v>1.2122781334698018E-2</c:v>
                </c:pt>
                <c:pt idx="3088">
                  <c:v>1.2122781334618082E-2</c:v>
                </c:pt>
                <c:pt idx="3089">
                  <c:v>1.2122781334618082E-2</c:v>
                </c:pt>
                <c:pt idx="3090">
                  <c:v>1.2122781334618082E-2</c:v>
                </c:pt>
                <c:pt idx="3091">
                  <c:v>1.2122781334538146E-2</c:v>
                </c:pt>
                <c:pt idx="3092">
                  <c:v>1.2122781334538146E-2</c:v>
                </c:pt>
                <c:pt idx="3093">
                  <c:v>1.2122781334698018E-2</c:v>
                </c:pt>
                <c:pt idx="3094">
                  <c:v>1.2122781334698018E-2</c:v>
                </c:pt>
                <c:pt idx="3095">
                  <c:v>1.2122781334618082E-2</c:v>
                </c:pt>
                <c:pt idx="3096">
                  <c:v>1.2122781334698018E-2</c:v>
                </c:pt>
                <c:pt idx="3097">
                  <c:v>1.2122781334698018E-2</c:v>
                </c:pt>
                <c:pt idx="3098">
                  <c:v>1.2122781334618082E-2</c:v>
                </c:pt>
                <c:pt idx="3099">
                  <c:v>1.2122985448264068E-2</c:v>
                </c:pt>
                <c:pt idx="3100">
                  <c:v>1.2122781334698018E-2</c:v>
                </c:pt>
                <c:pt idx="3101">
                  <c:v>1.2122781334618082E-2</c:v>
                </c:pt>
                <c:pt idx="3102">
                  <c:v>1.2122781334618082E-2</c:v>
                </c:pt>
                <c:pt idx="3103">
                  <c:v>1.2122781334618082E-2</c:v>
                </c:pt>
                <c:pt idx="3104">
                  <c:v>1.2122781334698018E-2</c:v>
                </c:pt>
                <c:pt idx="3105">
                  <c:v>1.2122781334618082E-2</c:v>
                </c:pt>
                <c:pt idx="3106">
                  <c:v>1.2122781334618082E-2</c:v>
                </c:pt>
                <c:pt idx="3107">
                  <c:v>1.2122781334698018E-2</c:v>
                </c:pt>
                <c:pt idx="3108">
                  <c:v>1.2122781334618082E-2</c:v>
                </c:pt>
                <c:pt idx="3109">
                  <c:v>1.2122781334618082E-2</c:v>
                </c:pt>
                <c:pt idx="3110">
                  <c:v>1.2122781334618082E-2</c:v>
                </c:pt>
                <c:pt idx="3111">
                  <c:v>1.2122781334618082E-2</c:v>
                </c:pt>
                <c:pt idx="3112">
                  <c:v>1.2122781334698018E-2</c:v>
                </c:pt>
                <c:pt idx="3113">
                  <c:v>1.2122781334538146E-2</c:v>
                </c:pt>
                <c:pt idx="3114">
                  <c:v>1.2122781334618082E-2</c:v>
                </c:pt>
                <c:pt idx="3115">
                  <c:v>1.2122781334698018E-2</c:v>
                </c:pt>
                <c:pt idx="3116">
                  <c:v>1.2122781334618082E-2</c:v>
                </c:pt>
                <c:pt idx="3117">
                  <c:v>1.2122781334618082E-2</c:v>
                </c:pt>
                <c:pt idx="3118">
                  <c:v>1.2122781334618082E-2</c:v>
                </c:pt>
                <c:pt idx="3119">
                  <c:v>1.2122781334698018E-2</c:v>
                </c:pt>
                <c:pt idx="3120">
                  <c:v>1.2122781334618082E-2</c:v>
                </c:pt>
                <c:pt idx="3121">
                  <c:v>1.2122781334618082E-2</c:v>
                </c:pt>
                <c:pt idx="3122">
                  <c:v>1.2122781334618082E-2</c:v>
                </c:pt>
                <c:pt idx="3123">
                  <c:v>1.2122781334618082E-2</c:v>
                </c:pt>
                <c:pt idx="3124">
                  <c:v>1.2122781334698018E-2</c:v>
                </c:pt>
                <c:pt idx="3125">
                  <c:v>1.2122781334618082E-2</c:v>
                </c:pt>
                <c:pt idx="3126">
                  <c:v>1.2122781334618082E-2</c:v>
                </c:pt>
                <c:pt idx="3127">
                  <c:v>1.2122781334698018E-2</c:v>
                </c:pt>
                <c:pt idx="3128">
                  <c:v>1.2122781334618082E-2</c:v>
                </c:pt>
                <c:pt idx="3129">
                  <c:v>1.2122781334618082E-2</c:v>
                </c:pt>
                <c:pt idx="3130">
                  <c:v>1.2122781334618082E-2</c:v>
                </c:pt>
                <c:pt idx="3131">
                  <c:v>1.2122781334618082E-2</c:v>
                </c:pt>
                <c:pt idx="3132">
                  <c:v>1.2122781334618082E-2</c:v>
                </c:pt>
                <c:pt idx="3133">
                  <c:v>1.2122781334618082E-2</c:v>
                </c:pt>
                <c:pt idx="3134">
                  <c:v>1.2122781334618082E-2</c:v>
                </c:pt>
                <c:pt idx="3135">
                  <c:v>1.2122781334618082E-2</c:v>
                </c:pt>
                <c:pt idx="3136">
                  <c:v>1.2122781334618082E-2</c:v>
                </c:pt>
                <c:pt idx="3137">
                  <c:v>1.2122781334618082E-2</c:v>
                </c:pt>
                <c:pt idx="3138">
                  <c:v>1.2122781334618082E-2</c:v>
                </c:pt>
                <c:pt idx="3139">
                  <c:v>1.2122781334618082E-2</c:v>
                </c:pt>
                <c:pt idx="3140">
                  <c:v>1.2122781334618082E-2</c:v>
                </c:pt>
                <c:pt idx="3141">
                  <c:v>1.2122781334698018E-2</c:v>
                </c:pt>
                <c:pt idx="3142">
                  <c:v>1.2122781334618082E-2</c:v>
                </c:pt>
                <c:pt idx="3143">
                  <c:v>1.2122781334618082E-2</c:v>
                </c:pt>
                <c:pt idx="3144">
                  <c:v>1.2122781334618082E-2</c:v>
                </c:pt>
                <c:pt idx="3145">
                  <c:v>1.2122781334698018E-2</c:v>
                </c:pt>
                <c:pt idx="3146">
                  <c:v>1.2122781334618082E-2</c:v>
                </c:pt>
                <c:pt idx="3147">
                  <c:v>1.2122781334618082E-2</c:v>
                </c:pt>
                <c:pt idx="3148">
                  <c:v>1.2122781334618082E-2</c:v>
                </c:pt>
                <c:pt idx="3149">
                  <c:v>1.2122781334618082E-2</c:v>
                </c:pt>
                <c:pt idx="3150">
                  <c:v>1.2122781334618082E-2</c:v>
                </c:pt>
                <c:pt idx="3151">
                  <c:v>1.2122985448304036E-2</c:v>
                </c:pt>
                <c:pt idx="3152">
                  <c:v>1.2122781334618082E-2</c:v>
                </c:pt>
                <c:pt idx="3153">
                  <c:v>1.2122781334618082E-2</c:v>
                </c:pt>
                <c:pt idx="3154">
                  <c:v>1.2122781334618082E-2</c:v>
                </c:pt>
                <c:pt idx="3155">
                  <c:v>1.2122781334618082E-2</c:v>
                </c:pt>
                <c:pt idx="3156">
                  <c:v>1.2122781334698018E-2</c:v>
                </c:pt>
                <c:pt idx="3157">
                  <c:v>1.2122781334618082E-2</c:v>
                </c:pt>
                <c:pt idx="3158">
                  <c:v>1.2122781334618082E-2</c:v>
                </c:pt>
                <c:pt idx="3159">
                  <c:v>1.2122781334618082E-2</c:v>
                </c:pt>
                <c:pt idx="3160">
                  <c:v>1.2122781334618082E-2</c:v>
                </c:pt>
                <c:pt idx="3161">
                  <c:v>1.2122781334618082E-2</c:v>
                </c:pt>
                <c:pt idx="3162">
                  <c:v>1.2122781334618082E-2</c:v>
                </c:pt>
                <c:pt idx="3163">
                  <c:v>1.2122781334618082E-2</c:v>
                </c:pt>
                <c:pt idx="3164">
                  <c:v>1.2122781334618082E-2</c:v>
                </c:pt>
                <c:pt idx="3165">
                  <c:v>1.2122781334618082E-2</c:v>
                </c:pt>
                <c:pt idx="3166">
                  <c:v>1.2122781334618082E-2</c:v>
                </c:pt>
                <c:pt idx="3167">
                  <c:v>1.2122781334618082E-2</c:v>
                </c:pt>
                <c:pt idx="3168">
                  <c:v>1.2122781334698018E-2</c:v>
                </c:pt>
                <c:pt idx="3169">
                  <c:v>1.2122781334618082E-2</c:v>
                </c:pt>
                <c:pt idx="3170">
                  <c:v>1.2122781334618082E-2</c:v>
                </c:pt>
                <c:pt idx="3171">
                  <c:v>1.2122781334698018E-2</c:v>
                </c:pt>
                <c:pt idx="3172">
                  <c:v>1.2122985448304036E-2</c:v>
                </c:pt>
                <c:pt idx="3173">
                  <c:v>1.2122781334618082E-2</c:v>
                </c:pt>
                <c:pt idx="3174">
                  <c:v>1.2122781334698018E-2</c:v>
                </c:pt>
                <c:pt idx="3175">
                  <c:v>1.2122781334618082E-2</c:v>
                </c:pt>
                <c:pt idx="3176">
                  <c:v>1.2122781334618082E-2</c:v>
                </c:pt>
                <c:pt idx="3177">
                  <c:v>1.2122781334538146E-2</c:v>
                </c:pt>
                <c:pt idx="3178">
                  <c:v>1.2122781334618082E-2</c:v>
                </c:pt>
                <c:pt idx="3179">
                  <c:v>1.2122781334618082E-2</c:v>
                </c:pt>
                <c:pt idx="3180">
                  <c:v>1.2122781334698018E-2</c:v>
                </c:pt>
                <c:pt idx="3181">
                  <c:v>1.2122781334618082E-2</c:v>
                </c:pt>
                <c:pt idx="3182">
                  <c:v>1.2122781334618082E-2</c:v>
                </c:pt>
                <c:pt idx="3183">
                  <c:v>1.2122781334618082E-2</c:v>
                </c:pt>
                <c:pt idx="3184">
                  <c:v>1.2122781334618082E-2</c:v>
                </c:pt>
                <c:pt idx="3185">
                  <c:v>1.2122781334618082E-2</c:v>
                </c:pt>
                <c:pt idx="3186">
                  <c:v>1.2122781334618082E-2</c:v>
                </c:pt>
                <c:pt idx="3187">
                  <c:v>1.2122781334618082E-2</c:v>
                </c:pt>
                <c:pt idx="3188">
                  <c:v>1.2122781334618082E-2</c:v>
                </c:pt>
                <c:pt idx="3189">
                  <c:v>1.2122781334698018E-2</c:v>
                </c:pt>
                <c:pt idx="3190">
                  <c:v>1.2122781334698018E-2</c:v>
                </c:pt>
                <c:pt idx="3191">
                  <c:v>1.2122781334698018E-2</c:v>
                </c:pt>
                <c:pt idx="3192">
                  <c:v>1.2122781334618082E-2</c:v>
                </c:pt>
                <c:pt idx="3193">
                  <c:v>1.2122781334698018E-2</c:v>
                </c:pt>
                <c:pt idx="3194">
                  <c:v>1.2122781334698018E-2</c:v>
                </c:pt>
                <c:pt idx="3195">
                  <c:v>1.2122781334618082E-2</c:v>
                </c:pt>
                <c:pt idx="3196">
                  <c:v>1.2122781334618082E-2</c:v>
                </c:pt>
                <c:pt idx="3197">
                  <c:v>1.2122781334698018E-2</c:v>
                </c:pt>
                <c:pt idx="3198">
                  <c:v>1.2122781334618082E-2</c:v>
                </c:pt>
                <c:pt idx="3199">
                  <c:v>1.2122781334618082E-2</c:v>
                </c:pt>
                <c:pt idx="3200">
                  <c:v>1.2122781334618082E-2</c:v>
                </c:pt>
                <c:pt idx="3201">
                  <c:v>1.2122781334618082E-2</c:v>
                </c:pt>
                <c:pt idx="3202">
                  <c:v>1.2122781334538146E-2</c:v>
                </c:pt>
                <c:pt idx="3203">
                  <c:v>1.2123393689325024E-2</c:v>
                </c:pt>
                <c:pt idx="3204">
                  <c:v>1.2122781334618082E-2</c:v>
                </c:pt>
                <c:pt idx="3205">
                  <c:v>1.2122781334618082E-2</c:v>
                </c:pt>
                <c:pt idx="3206">
                  <c:v>1.2122781334618082E-2</c:v>
                </c:pt>
                <c:pt idx="3207">
                  <c:v>1.2122781334698018E-2</c:v>
                </c:pt>
                <c:pt idx="3208">
                  <c:v>1.2122781334618082E-2</c:v>
                </c:pt>
                <c:pt idx="3209">
                  <c:v>1.2122781334618082E-2</c:v>
                </c:pt>
                <c:pt idx="3210">
                  <c:v>1.2122781334618082E-2</c:v>
                </c:pt>
                <c:pt idx="3211">
                  <c:v>1.2122781334618082E-2</c:v>
                </c:pt>
                <c:pt idx="3212">
                  <c:v>1.2122781334618082E-2</c:v>
                </c:pt>
                <c:pt idx="3213">
                  <c:v>1.2122781334618082E-2</c:v>
                </c:pt>
                <c:pt idx="3214">
                  <c:v>1.2122781334618082E-2</c:v>
                </c:pt>
                <c:pt idx="3215">
                  <c:v>1.2122781334618082E-2</c:v>
                </c:pt>
                <c:pt idx="3216">
                  <c:v>1.2122781334698018E-2</c:v>
                </c:pt>
                <c:pt idx="3217">
                  <c:v>1.2122781334618082E-2</c:v>
                </c:pt>
                <c:pt idx="3218">
                  <c:v>1.2122781334618082E-2</c:v>
                </c:pt>
                <c:pt idx="3219">
                  <c:v>1.2122781334698018E-2</c:v>
                </c:pt>
                <c:pt idx="3220">
                  <c:v>1.2122781334698018E-2</c:v>
                </c:pt>
                <c:pt idx="3221">
                  <c:v>1.2122781334618082E-2</c:v>
                </c:pt>
                <c:pt idx="3222">
                  <c:v>1.2122781334618082E-2</c:v>
                </c:pt>
                <c:pt idx="3223">
                  <c:v>1.2122781334698018E-2</c:v>
                </c:pt>
                <c:pt idx="3224">
                  <c:v>1.2123189566519699E-2</c:v>
                </c:pt>
                <c:pt idx="3225">
                  <c:v>1.2123189566519699E-2</c:v>
                </c:pt>
                <c:pt idx="3226">
                  <c:v>1.2123189566519699E-2</c:v>
                </c:pt>
                <c:pt idx="3227">
                  <c:v>1.2123189566519699E-2</c:v>
                </c:pt>
                <c:pt idx="3228">
                  <c:v>1.2123189566519699E-2</c:v>
                </c:pt>
                <c:pt idx="3229">
                  <c:v>1.2123189566519699E-2</c:v>
                </c:pt>
                <c:pt idx="3230">
                  <c:v>1.2123189566519699E-2</c:v>
                </c:pt>
                <c:pt idx="3231">
                  <c:v>1.2123393689325024E-2</c:v>
                </c:pt>
                <c:pt idx="3232">
                  <c:v>1.2123189566519699E-2</c:v>
                </c:pt>
                <c:pt idx="3233">
                  <c:v>1.2123189566519699E-2</c:v>
                </c:pt>
                <c:pt idx="3234">
                  <c:v>1.2123189566519699E-2</c:v>
                </c:pt>
                <c:pt idx="3235">
                  <c:v>1.2123393689345008E-2</c:v>
                </c:pt>
                <c:pt idx="3236">
                  <c:v>1.2123189566519699E-2</c:v>
                </c:pt>
                <c:pt idx="3237">
                  <c:v>1.2123189566519699E-2</c:v>
                </c:pt>
                <c:pt idx="3238">
                  <c:v>1.2123189566519699E-2</c:v>
                </c:pt>
                <c:pt idx="3239">
                  <c:v>1.2123189566519699E-2</c:v>
                </c:pt>
                <c:pt idx="3240">
                  <c:v>1.2123189566519699E-2</c:v>
                </c:pt>
                <c:pt idx="3241">
                  <c:v>1.2123189566519699E-2</c:v>
                </c:pt>
                <c:pt idx="3242">
                  <c:v>1.2123189566519699E-2</c:v>
                </c:pt>
                <c:pt idx="3243">
                  <c:v>1.2123189566519699E-2</c:v>
                </c:pt>
                <c:pt idx="3244">
                  <c:v>1.2123189566519699E-2</c:v>
                </c:pt>
                <c:pt idx="3245">
                  <c:v>1.2123189566519699E-2</c:v>
                </c:pt>
                <c:pt idx="3246">
                  <c:v>1.2123189566519699E-2</c:v>
                </c:pt>
                <c:pt idx="3247">
                  <c:v>1.2123189566493053E-2</c:v>
                </c:pt>
                <c:pt idx="3248">
                  <c:v>1.2123189566519699E-2</c:v>
                </c:pt>
                <c:pt idx="3249">
                  <c:v>1.2123393689345008E-2</c:v>
                </c:pt>
                <c:pt idx="3250">
                  <c:v>1.2123189566519699E-2</c:v>
                </c:pt>
                <c:pt idx="3251">
                  <c:v>1.2123189566546344E-2</c:v>
                </c:pt>
                <c:pt idx="3252">
                  <c:v>1.2123189566519699E-2</c:v>
                </c:pt>
                <c:pt idx="3253">
                  <c:v>1.2123189566519699E-2</c:v>
                </c:pt>
                <c:pt idx="3254">
                  <c:v>1.2123189566519699E-2</c:v>
                </c:pt>
                <c:pt idx="3255">
                  <c:v>1.2122781334618082E-2</c:v>
                </c:pt>
                <c:pt idx="3256">
                  <c:v>1.2122781334618082E-2</c:v>
                </c:pt>
                <c:pt idx="3257">
                  <c:v>1.2122781334698018E-2</c:v>
                </c:pt>
                <c:pt idx="3258">
                  <c:v>1.2122781334698018E-2</c:v>
                </c:pt>
                <c:pt idx="3259">
                  <c:v>1.2122781334618082E-2</c:v>
                </c:pt>
                <c:pt idx="3260">
                  <c:v>1.2122781334618082E-2</c:v>
                </c:pt>
                <c:pt idx="3261">
                  <c:v>1.2122781334618082E-2</c:v>
                </c:pt>
                <c:pt idx="3262">
                  <c:v>1.2122781334618082E-2</c:v>
                </c:pt>
                <c:pt idx="3263">
                  <c:v>1.2122781334618082E-2</c:v>
                </c:pt>
                <c:pt idx="3264">
                  <c:v>1.2122781334618082E-2</c:v>
                </c:pt>
                <c:pt idx="3265">
                  <c:v>1.2122781334618082E-2</c:v>
                </c:pt>
                <c:pt idx="3266">
                  <c:v>1.2122781334698018E-2</c:v>
                </c:pt>
                <c:pt idx="3267">
                  <c:v>1.2122781334618082E-2</c:v>
                </c:pt>
                <c:pt idx="3268">
                  <c:v>1.2122781334618082E-2</c:v>
                </c:pt>
                <c:pt idx="3269">
                  <c:v>1.2122781334698018E-2</c:v>
                </c:pt>
                <c:pt idx="3270">
                  <c:v>1.2122781334618082E-2</c:v>
                </c:pt>
                <c:pt idx="3271">
                  <c:v>1.2122781334618082E-2</c:v>
                </c:pt>
                <c:pt idx="3272">
                  <c:v>1.2122781334698018E-2</c:v>
                </c:pt>
                <c:pt idx="3273">
                  <c:v>1.2122985448304036E-2</c:v>
                </c:pt>
                <c:pt idx="3274">
                  <c:v>1.2122781334618082E-2</c:v>
                </c:pt>
                <c:pt idx="3275">
                  <c:v>1.2122781334618082E-2</c:v>
                </c:pt>
                <c:pt idx="3276">
                  <c:v>1.2122781334618082E-2</c:v>
                </c:pt>
                <c:pt idx="3277">
                  <c:v>1.2122781334618082E-2</c:v>
                </c:pt>
                <c:pt idx="3278">
                  <c:v>1.2122781334618082E-2</c:v>
                </c:pt>
                <c:pt idx="3279">
                  <c:v>1.2122781334618082E-2</c:v>
                </c:pt>
                <c:pt idx="3280">
                  <c:v>1.2122781334698018E-2</c:v>
                </c:pt>
                <c:pt idx="3281">
                  <c:v>1.2122781334698018E-2</c:v>
                </c:pt>
                <c:pt idx="3282">
                  <c:v>1.2122781334618082E-2</c:v>
                </c:pt>
                <c:pt idx="3283">
                  <c:v>1.2122781334618082E-2</c:v>
                </c:pt>
                <c:pt idx="3284">
                  <c:v>1.2122781334618082E-2</c:v>
                </c:pt>
                <c:pt idx="3285">
                  <c:v>1.2122781334618082E-2</c:v>
                </c:pt>
                <c:pt idx="3286">
                  <c:v>1.2122781334618082E-2</c:v>
                </c:pt>
                <c:pt idx="3287">
                  <c:v>1.2122781334618082E-2</c:v>
                </c:pt>
                <c:pt idx="3288">
                  <c:v>1.2122781334618082E-2</c:v>
                </c:pt>
                <c:pt idx="3289">
                  <c:v>1.2122781334618082E-2</c:v>
                </c:pt>
                <c:pt idx="3290">
                  <c:v>1.2122781334618082E-2</c:v>
                </c:pt>
                <c:pt idx="3291">
                  <c:v>1.2122781334618082E-2</c:v>
                </c:pt>
                <c:pt idx="3292">
                  <c:v>1.2122781334618082E-2</c:v>
                </c:pt>
                <c:pt idx="3293">
                  <c:v>1.2122781334618082E-2</c:v>
                </c:pt>
                <c:pt idx="3294">
                  <c:v>1.2122781334698018E-2</c:v>
                </c:pt>
                <c:pt idx="3295">
                  <c:v>1.2122781334698018E-2</c:v>
                </c:pt>
                <c:pt idx="3296">
                  <c:v>1.2122781334618082E-2</c:v>
                </c:pt>
                <c:pt idx="3297">
                  <c:v>1.2122781334618082E-2</c:v>
                </c:pt>
                <c:pt idx="3298">
                  <c:v>1.2122781334618082E-2</c:v>
                </c:pt>
                <c:pt idx="3299">
                  <c:v>1.2122781334698018E-2</c:v>
                </c:pt>
                <c:pt idx="3300">
                  <c:v>1.2122781334618082E-2</c:v>
                </c:pt>
                <c:pt idx="3301">
                  <c:v>1.2122781334698018E-2</c:v>
                </c:pt>
                <c:pt idx="3302">
                  <c:v>1.2122781334698018E-2</c:v>
                </c:pt>
                <c:pt idx="3303">
                  <c:v>1.2122781334618082E-2</c:v>
                </c:pt>
                <c:pt idx="3304">
                  <c:v>1.2122781334618082E-2</c:v>
                </c:pt>
                <c:pt idx="3305">
                  <c:v>1.2122781334618082E-2</c:v>
                </c:pt>
                <c:pt idx="3306">
                  <c:v>1.2122781334618082E-2</c:v>
                </c:pt>
                <c:pt idx="3307">
                  <c:v>1.2122781334618082E-2</c:v>
                </c:pt>
                <c:pt idx="3308">
                  <c:v>1.2122781334698018E-2</c:v>
                </c:pt>
                <c:pt idx="3309">
                  <c:v>1.2122781334618082E-2</c:v>
                </c:pt>
                <c:pt idx="3310">
                  <c:v>1.2122781334618082E-2</c:v>
                </c:pt>
                <c:pt idx="3311">
                  <c:v>1.2122781334618082E-2</c:v>
                </c:pt>
                <c:pt idx="3312">
                  <c:v>1.2122781334618082E-2</c:v>
                </c:pt>
                <c:pt idx="3313">
                  <c:v>1.2122781334698018E-2</c:v>
                </c:pt>
                <c:pt idx="3314">
                  <c:v>1.2122781334618082E-2</c:v>
                </c:pt>
                <c:pt idx="3315">
                  <c:v>1.2122781334618082E-2</c:v>
                </c:pt>
                <c:pt idx="3316">
                  <c:v>1.2122781334698018E-2</c:v>
                </c:pt>
                <c:pt idx="3317">
                  <c:v>1.2122781334698018E-2</c:v>
                </c:pt>
                <c:pt idx="3318">
                  <c:v>1.2122781334618082E-2</c:v>
                </c:pt>
                <c:pt idx="3319">
                  <c:v>1.2122781334618082E-2</c:v>
                </c:pt>
                <c:pt idx="3320">
                  <c:v>1.2122781334618082E-2</c:v>
                </c:pt>
                <c:pt idx="3321">
                  <c:v>1.2122781334698018E-2</c:v>
                </c:pt>
                <c:pt idx="3322">
                  <c:v>1.2122781334618082E-2</c:v>
                </c:pt>
                <c:pt idx="3323">
                  <c:v>1.2122781334618082E-2</c:v>
                </c:pt>
                <c:pt idx="3324">
                  <c:v>1.2122781334698018E-2</c:v>
                </c:pt>
                <c:pt idx="3325">
                  <c:v>1.2122781334618082E-2</c:v>
                </c:pt>
                <c:pt idx="3326">
                  <c:v>1.2122781334618082E-2</c:v>
                </c:pt>
                <c:pt idx="3327">
                  <c:v>1.2122781334618082E-2</c:v>
                </c:pt>
                <c:pt idx="3328">
                  <c:v>1.2122781334698018E-2</c:v>
                </c:pt>
                <c:pt idx="3329">
                  <c:v>1.2122781334618082E-2</c:v>
                </c:pt>
                <c:pt idx="3330">
                  <c:v>1.2122781334618082E-2</c:v>
                </c:pt>
                <c:pt idx="3331">
                  <c:v>1.2122781334698018E-2</c:v>
                </c:pt>
                <c:pt idx="3332">
                  <c:v>1.2122781334618082E-2</c:v>
                </c:pt>
                <c:pt idx="3333">
                  <c:v>1.2122781334618082E-2</c:v>
                </c:pt>
                <c:pt idx="3334">
                  <c:v>1.2122781334618082E-2</c:v>
                </c:pt>
                <c:pt idx="3335">
                  <c:v>1.2122781334698018E-2</c:v>
                </c:pt>
                <c:pt idx="3336">
                  <c:v>1.2122781334618082E-2</c:v>
                </c:pt>
                <c:pt idx="3337">
                  <c:v>1.2122781334618082E-2</c:v>
                </c:pt>
                <c:pt idx="3338">
                  <c:v>1.2122781334698018E-2</c:v>
                </c:pt>
                <c:pt idx="3339">
                  <c:v>1.2122781334618082E-2</c:v>
                </c:pt>
                <c:pt idx="3340">
                  <c:v>1.2122781334618082E-2</c:v>
                </c:pt>
                <c:pt idx="3341">
                  <c:v>1.2122781334618082E-2</c:v>
                </c:pt>
                <c:pt idx="3342">
                  <c:v>1.2122781334618082E-2</c:v>
                </c:pt>
                <c:pt idx="3343">
                  <c:v>1.2122781334618082E-2</c:v>
                </c:pt>
                <c:pt idx="3344">
                  <c:v>1.2122781334618082E-2</c:v>
                </c:pt>
                <c:pt idx="3345">
                  <c:v>1.2122781334698018E-2</c:v>
                </c:pt>
                <c:pt idx="3346">
                  <c:v>1.2122781334698018E-2</c:v>
                </c:pt>
                <c:pt idx="3347">
                  <c:v>1.2122781334618082E-2</c:v>
                </c:pt>
                <c:pt idx="3348">
                  <c:v>1.2122781334618082E-2</c:v>
                </c:pt>
                <c:pt idx="3349">
                  <c:v>1.2122781334618082E-2</c:v>
                </c:pt>
                <c:pt idx="3350">
                  <c:v>1.2122781334618082E-2</c:v>
                </c:pt>
                <c:pt idx="3351">
                  <c:v>1.2122781334618082E-2</c:v>
                </c:pt>
                <c:pt idx="3352">
                  <c:v>1.2122781334698018E-2</c:v>
                </c:pt>
                <c:pt idx="3353">
                  <c:v>1.2122781334698018E-2</c:v>
                </c:pt>
                <c:pt idx="3354">
                  <c:v>1.2122781334618082E-2</c:v>
                </c:pt>
                <c:pt idx="3355">
                  <c:v>1.2122781334618082E-2</c:v>
                </c:pt>
                <c:pt idx="3356">
                  <c:v>1.2122781334698018E-2</c:v>
                </c:pt>
                <c:pt idx="3357">
                  <c:v>1.2122781334618082E-2</c:v>
                </c:pt>
                <c:pt idx="3358">
                  <c:v>1.2122781334698018E-2</c:v>
                </c:pt>
                <c:pt idx="3359">
                  <c:v>1.2122781334618082E-2</c:v>
                </c:pt>
                <c:pt idx="3360">
                  <c:v>1.2122781334698018E-2</c:v>
                </c:pt>
                <c:pt idx="3361">
                  <c:v>1.2122781334698018E-2</c:v>
                </c:pt>
                <c:pt idx="3362">
                  <c:v>1.2122781334698018E-2</c:v>
                </c:pt>
                <c:pt idx="3363">
                  <c:v>1.2122781334618082E-2</c:v>
                </c:pt>
                <c:pt idx="3364">
                  <c:v>1.2122781334698018E-2</c:v>
                </c:pt>
                <c:pt idx="3365">
                  <c:v>1.2122781334618082E-2</c:v>
                </c:pt>
                <c:pt idx="3366">
                  <c:v>1.2122781334618082E-2</c:v>
                </c:pt>
                <c:pt idx="3367">
                  <c:v>1.2122781334618082E-2</c:v>
                </c:pt>
                <c:pt idx="3368">
                  <c:v>1.2122781334618082E-2</c:v>
                </c:pt>
                <c:pt idx="3369">
                  <c:v>1.2122781334618082E-2</c:v>
                </c:pt>
                <c:pt idx="3370">
                  <c:v>1.2122781334618082E-2</c:v>
                </c:pt>
                <c:pt idx="3371">
                  <c:v>1.2122781334698018E-2</c:v>
                </c:pt>
                <c:pt idx="3372">
                  <c:v>1.2122781334698018E-2</c:v>
                </c:pt>
                <c:pt idx="3373">
                  <c:v>1.2122781334618082E-2</c:v>
                </c:pt>
                <c:pt idx="3374">
                  <c:v>1.2122781334618082E-2</c:v>
                </c:pt>
                <c:pt idx="3375">
                  <c:v>1.2122781334618082E-2</c:v>
                </c:pt>
                <c:pt idx="3376">
                  <c:v>1.2122781334618082E-2</c:v>
                </c:pt>
                <c:pt idx="3377">
                  <c:v>1.2122781334618082E-2</c:v>
                </c:pt>
                <c:pt idx="3378">
                  <c:v>1.2122781334618082E-2</c:v>
                </c:pt>
                <c:pt idx="3379">
                  <c:v>1.2122985448304036E-2</c:v>
                </c:pt>
                <c:pt idx="3380">
                  <c:v>1.2122781334618082E-2</c:v>
                </c:pt>
                <c:pt idx="3381">
                  <c:v>1.2122781334618082E-2</c:v>
                </c:pt>
                <c:pt idx="3382">
                  <c:v>1.2122781334618082E-2</c:v>
                </c:pt>
                <c:pt idx="3383">
                  <c:v>1.2122781334618082E-2</c:v>
                </c:pt>
                <c:pt idx="3384">
                  <c:v>1.2122781334618082E-2</c:v>
                </c:pt>
                <c:pt idx="3385">
                  <c:v>1.2122781334698018E-2</c:v>
                </c:pt>
                <c:pt idx="3386">
                  <c:v>1.2122781334618082E-2</c:v>
                </c:pt>
                <c:pt idx="3387">
                  <c:v>1.2122781334698018E-2</c:v>
                </c:pt>
                <c:pt idx="3388">
                  <c:v>1.2122781334618082E-2</c:v>
                </c:pt>
                <c:pt idx="3389">
                  <c:v>1.2122781334618082E-2</c:v>
                </c:pt>
                <c:pt idx="3390">
                  <c:v>1.2122781334698018E-2</c:v>
                </c:pt>
                <c:pt idx="3391">
                  <c:v>1.2122781334618082E-2</c:v>
                </c:pt>
                <c:pt idx="3392">
                  <c:v>1.2122781334618082E-2</c:v>
                </c:pt>
                <c:pt idx="3393">
                  <c:v>1.2122781334618082E-2</c:v>
                </c:pt>
                <c:pt idx="3394">
                  <c:v>1.2122781334618082E-2</c:v>
                </c:pt>
                <c:pt idx="3395">
                  <c:v>1.2122781334618082E-2</c:v>
                </c:pt>
                <c:pt idx="3396">
                  <c:v>1.2122781334538146E-2</c:v>
                </c:pt>
                <c:pt idx="3397">
                  <c:v>1.2122781334618082E-2</c:v>
                </c:pt>
                <c:pt idx="3398">
                  <c:v>1.2122781334618082E-2</c:v>
                </c:pt>
                <c:pt idx="3399">
                  <c:v>1.2122781334618082E-2</c:v>
                </c:pt>
                <c:pt idx="3400">
                  <c:v>1.2122781334618082E-2</c:v>
                </c:pt>
                <c:pt idx="3401">
                  <c:v>1.2122781334618082E-2</c:v>
                </c:pt>
                <c:pt idx="3402">
                  <c:v>1.2122781334618082E-2</c:v>
                </c:pt>
                <c:pt idx="3403">
                  <c:v>1.2122781334618082E-2</c:v>
                </c:pt>
                <c:pt idx="3404">
                  <c:v>1.2122781334698018E-2</c:v>
                </c:pt>
                <c:pt idx="3405">
                  <c:v>1.2122781334618082E-2</c:v>
                </c:pt>
                <c:pt idx="3406">
                  <c:v>1.2122781334618082E-2</c:v>
                </c:pt>
                <c:pt idx="3407">
                  <c:v>1.2122781334618082E-2</c:v>
                </c:pt>
                <c:pt idx="3408">
                  <c:v>1.2122781334618082E-2</c:v>
                </c:pt>
                <c:pt idx="3409">
                  <c:v>1.2122781334618082E-2</c:v>
                </c:pt>
                <c:pt idx="3410">
                  <c:v>1.2122781334618082E-2</c:v>
                </c:pt>
                <c:pt idx="3411">
                  <c:v>1.2122781334618082E-2</c:v>
                </c:pt>
                <c:pt idx="3412">
                  <c:v>1.2122781334618082E-2</c:v>
                </c:pt>
                <c:pt idx="3413">
                  <c:v>1.2122781334698018E-2</c:v>
                </c:pt>
                <c:pt idx="3414">
                  <c:v>1.2122781334698018E-2</c:v>
                </c:pt>
                <c:pt idx="3415">
                  <c:v>1.2122781334538146E-2</c:v>
                </c:pt>
                <c:pt idx="3416">
                  <c:v>1.2122781334698018E-2</c:v>
                </c:pt>
                <c:pt idx="3417">
                  <c:v>1.2122781334618082E-2</c:v>
                </c:pt>
                <c:pt idx="3418">
                  <c:v>1.2122781334698018E-2</c:v>
                </c:pt>
                <c:pt idx="3419">
                  <c:v>1.2122781334618082E-2</c:v>
                </c:pt>
                <c:pt idx="3420">
                  <c:v>1.2122781334618082E-2</c:v>
                </c:pt>
                <c:pt idx="3421">
                  <c:v>1.2122781334618082E-2</c:v>
                </c:pt>
                <c:pt idx="3422">
                  <c:v>1.2122781334698018E-2</c:v>
                </c:pt>
                <c:pt idx="3423">
                  <c:v>1.2122781334618082E-2</c:v>
                </c:pt>
                <c:pt idx="3424">
                  <c:v>1.2122781334618082E-2</c:v>
                </c:pt>
                <c:pt idx="3425">
                  <c:v>1.2122781334698018E-2</c:v>
                </c:pt>
                <c:pt idx="3426">
                  <c:v>1.2122781334698018E-2</c:v>
                </c:pt>
                <c:pt idx="3427">
                  <c:v>1.2122781334618082E-2</c:v>
                </c:pt>
                <c:pt idx="3428">
                  <c:v>1.2122781334698018E-2</c:v>
                </c:pt>
                <c:pt idx="3429">
                  <c:v>1.2122781334538146E-2</c:v>
                </c:pt>
                <c:pt idx="3430">
                  <c:v>1.2122781334538146E-2</c:v>
                </c:pt>
                <c:pt idx="3431">
                  <c:v>1.2123189566519699E-2</c:v>
                </c:pt>
                <c:pt idx="3432">
                  <c:v>1.2123189566519699E-2</c:v>
                </c:pt>
                <c:pt idx="3433">
                  <c:v>1.2123189566519699E-2</c:v>
                </c:pt>
                <c:pt idx="3434">
                  <c:v>1.2123189566519699E-2</c:v>
                </c:pt>
                <c:pt idx="3435">
                  <c:v>1.2123189566519699E-2</c:v>
                </c:pt>
                <c:pt idx="3436">
                  <c:v>1.2123189566519699E-2</c:v>
                </c:pt>
                <c:pt idx="3437">
                  <c:v>1.2123189566519699E-2</c:v>
                </c:pt>
                <c:pt idx="3438">
                  <c:v>1.2123189566519699E-2</c:v>
                </c:pt>
                <c:pt idx="3439">
                  <c:v>1.2123393689325024E-2</c:v>
                </c:pt>
                <c:pt idx="3440">
                  <c:v>1.2123189566546344E-2</c:v>
                </c:pt>
                <c:pt idx="3441">
                  <c:v>1.2123189566519699E-2</c:v>
                </c:pt>
                <c:pt idx="3442">
                  <c:v>1.2123189566546344E-2</c:v>
                </c:pt>
                <c:pt idx="3443">
                  <c:v>1.2123393689325024E-2</c:v>
                </c:pt>
                <c:pt idx="3444">
                  <c:v>1.2123189566519699E-2</c:v>
                </c:pt>
                <c:pt idx="3445">
                  <c:v>1.2123189566519699E-2</c:v>
                </c:pt>
                <c:pt idx="3446">
                  <c:v>1.2123189566519699E-2</c:v>
                </c:pt>
                <c:pt idx="3447">
                  <c:v>1.2123189566519699E-2</c:v>
                </c:pt>
                <c:pt idx="3448">
                  <c:v>1.2123189566519699E-2</c:v>
                </c:pt>
                <c:pt idx="3449">
                  <c:v>1.2123189566546344E-2</c:v>
                </c:pt>
                <c:pt idx="3450">
                  <c:v>1.2123189566519699E-2</c:v>
                </c:pt>
                <c:pt idx="3451">
                  <c:v>1.2123189566493053E-2</c:v>
                </c:pt>
                <c:pt idx="3452">
                  <c:v>1.2123189566519699E-2</c:v>
                </c:pt>
                <c:pt idx="3453">
                  <c:v>1.2123189566519699E-2</c:v>
                </c:pt>
                <c:pt idx="3454">
                  <c:v>1.2123189566519699E-2</c:v>
                </c:pt>
                <c:pt idx="3455">
                  <c:v>1.2123189566519699E-2</c:v>
                </c:pt>
                <c:pt idx="3456">
                  <c:v>1.2123189566519699E-2</c:v>
                </c:pt>
                <c:pt idx="3457">
                  <c:v>1.2123393689325024E-2</c:v>
                </c:pt>
                <c:pt idx="3458">
                  <c:v>1.2123189566519699E-2</c:v>
                </c:pt>
                <c:pt idx="3459">
                  <c:v>1.2123189566519699E-2</c:v>
                </c:pt>
                <c:pt idx="3460">
                  <c:v>1.2123189566519699E-2</c:v>
                </c:pt>
                <c:pt idx="3461">
                  <c:v>1.2123189566519699E-2</c:v>
                </c:pt>
                <c:pt idx="3462">
                  <c:v>1.2123189566519699E-2</c:v>
                </c:pt>
                <c:pt idx="3463">
                  <c:v>1.2123189566519699E-2</c:v>
                </c:pt>
                <c:pt idx="3464">
                  <c:v>1.2123189566519699E-2</c:v>
                </c:pt>
                <c:pt idx="3465">
                  <c:v>1.2123189566519699E-2</c:v>
                </c:pt>
                <c:pt idx="3466">
                  <c:v>1.2123189566493053E-2</c:v>
                </c:pt>
                <c:pt idx="3467">
                  <c:v>1.2123189566519699E-2</c:v>
                </c:pt>
                <c:pt idx="3468">
                  <c:v>1.2123189566519699E-2</c:v>
                </c:pt>
                <c:pt idx="3469">
                  <c:v>1.2123189566519699E-2</c:v>
                </c:pt>
                <c:pt idx="3470">
                  <c:v>1.2123189566519699E-2</c:v>
                </c:pt>
                <c:pt idx="3471">
                  <c:v>1.2123393689345008E-2</c:v>
                </c:pt>
                <c:pt idx="3472">
                  <c:v>1.2123189566519699E-2</c:v>
                </c:pt>
                <c:pt idx="3473">
                  <c:v>1.2123189566493053E-2</c:v>
                </c:pt>
                <c:pt idx="3474">
                  <c:v>1.2123189566519699E-2</c:v>
                </c:pt>
                <c:pt idx="3475">
                  <c:v>1.2123189566519699E-2</c:v>
                </c:pt>
                <c:pt idx="3476">
                  <c:v>1.2123189566519699E-2</c:v>
                </c:pt>
                <c:pt idx="3477">
                  <c:v>1.2123393689345008E-2</c:v>
                </c:pt>
                <c:pt idx="3478">
                  <c:v>1.2123189566519699E-2</c:v>
                </c:pt>
                <c:pt idx="3479">
                  <c:v>1.2123189566546344E-2</c:v>
                </c:pt>
                <c:pt idx="3480">
                  <c:v>1.2123189566519699E-2</c:v>
                </c:pt>
                <c:pt idx="3481">
                  <c:v>1.2123393689345008E-2</c:v>
                </c:pt>
                <c:pt idx="3482">
                  <c:v>1.2123189566546344E-2</c:v>
                </c:pt>
                <c:pt idx="3483">
                  <c:v>1.2123189566519699E-2</c:v>
                </c:pt>
                <c:pt idx="3484">
                  <c:v>1.2123189566519699E-2</c:v>
                </c:pt>
                <c:pt idx="3485">
                  <c:v>1.2123189566519699E-2</c:v>
                </c:pt>
                <c:pt idx="3486">
                  <c:v>1.2123189566493053E-2</c:v>
                </c:pt>
                <c:pt idx="3487">
                  <c:v>1.2123189566519699E-2</c:v>
                </c:pt>
                <c:pt idx="3488">
                  <c:v>1.2123189566493053E-2</c:v>
                </c:pt>
                <c:pt idx="3489">
                  <c:v>1.2123189566519699E-2</c:v>
                </c:pt>
                <c:pt idx="3490">
                  <c:v>1.2123189566493053E-2</c:v>
                </c:pt>
                <c:pt idx="3491">
                  <c:v>1.2123393689345008E-2</c:v>
                </c:pt>
                <c:pt idx="3492">
                  <c:v>1.2123189566519699E-2</c:v>
                </c:pt>
                <c:pt idx="3493">
                  <c:v>1.2123189566519699E-2</c:v>
                </c:pt>
                <c:pt idx="3494">
                  <c:v>1.2123189566519699E-2</c:v>
                </c:pt>
                <c:pt idx="3495">
                  <c:v>1.2123393689345008E-2</c:v>
                </c:pt>
                <c:pt idx="3496">
                  <c:v>1.2123189566519699E-2</c:v>
                </c:pt>
                <c:pt idx="3497">
                  <c:v>1.2123189566519699E-2</c:v>
                </c:pt>
                <c:pt idx="3498">
                  <c:v>1.2123189566519699E-2</c:v>
                </c:pt>
                <c:pt idx="3499">
                  <c:v>1.2123189566519699E-2</c:v>
                </c:pt>
                <c:pt idx="3500">
                  <c:v>1.2123189566519699E-2</c:v>
                </c:pt>
                <c:pt idx="3501">
                  <c:v>1.2123189566519699E-2</c:v>
                </c:pt>
                <c:pt idx="3502">
                  <c:v>1.2123189566519699E-2</c:v>
                </c:pt>
                <c:pt idx="3503">
                  <c:v>1.2123189566519699E-2</c:v>
                </c:pt>
                <c:pt idx="3504">
                  <c:v>1.2123189566519699E-2</c:v>
                </c:pt>
                <c:pt idx="3505">
                  <c:v>1.2123189566519699E-2</c:v>
                </c:pt>
                <c:pt idx="3506">
                  <c:v>1.2123189566493053E-2</c:v>
                </c:pt>
                <c:pt idx="3507">
                  <c:v>1.2123189566519699E-2</c:v>
                </c:pt>
                <c:pt idx="3508">
                  <c:v>1.2123189566519699E-2</c:v>
                </c:pt>
                <c:pt idx="3509">
                  <c:v>1.2123393689345008E-2</c:v>
                </c:pt>
                <c:pt idx="3510">
                  <c:v>1.2123189566519699E-2</c:v>
                </c:pt>
                <c:pt idx="3511">
                  <c:v>1.2123189566519699E-2</c:v>
                </c:pt>
                <c:pt idx="3512">
                  <c:v>1.2123189566519699E-2</c:v>
                </c:pt>
                <c:pt idx="3513">
                  <c:v>1.2123189566519699E-2</c:v>
                </c:pt>
                <c:pt idx="3514">
                  <c:v>1.2123189566519699E-2</c:v>
                </c:pt>
                <c:pt idx="3515">
                  <c:v>1.2122781334618082E-2</c:v>
                </c:pt>
                <c:pt idx="3516">
                  <c:v>1.2122781334618082E-2</c:v>
                </c:pt>
                <c:pt idx="3517">
                  <c:v>1.2122781334698018E-2</c:v>
                </c:pt>
                <c:pt idx="3518">
                  <c:v>1.2122781334618082E-2</c:v>
                </c:pt>
                <c:pt idx="3519">
                  <c:v>1.2122781334698018E-2</c:v>
                </c:pt>
                <c:pt idx="3520">
                  <c:v>1.2122781334618082E-2</c:v>
                </c:pt>
                <c:pt idx="3521">
                  <c:v>1.2122781334618082E-2</c:v>
                </c:pt>
                <c:pt idx="3522">
                  <c:v>1.2122781334618082E-2</c:v>
                </c:pt>
                <c:pt idx="3523">
                  <c:v>1.2122781334698018E-2</c:v>
                </c:pt>
                <c:pt idx="3524">
                  <c:v>1.2122781334698018E-2</c:v>
                </c:pt>
                <c:pt idx="3525">
                  <c:v>1.2122781334698018E-2</c:v>
                </c:pt>
                <c:pt idx="3526">
                  <c:v>1.2122781334618082E-2</c:v>
                </c:pt>
                <c:pt idx="3527">
                  <c:v>1.2122781334618082E-2</c:v>
                </c:pt>
                <c:pt idx="3528">
                  <c:v>1.2122781334698018E-2</c:v>
                </c:pt>
                <c:pt idx="3529">
                  <c:v>1.2122781334618082E-2</c:v>
                </c:pt>
                <c:pt idx="3530">
                  <c:v>1.2122781334538146E-2</c:v>
                </c:pt>
                <c:pt idx="3531">
                  <c:v>1.2122781334618082E-2</c:v>
                </c:pt>
                <c:pt idx="3532">
                  <c:v>1.2122781334618082E-2</c:v>
                </c:pt>
                <c:pt idx="3533">
                  <c:v>1.2122985448304036E-2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380928"/>
        <c:axId val="427061248"/>
      </c:lineChart>
      <c:dateAx>
        <c:axId val="624380928"/>
        <c:scaling>
          <c:orientation val="minMax"/>
          <c:max val="5360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061248"/>
        <c:crosses val="autoZero"/>
        <c:auto val="1"/>
        <c:lblOffset val="100"/>
        <c:baseTimeUnit val="days"/>
        <c:majorUnit val="36"/>
        <c:majorTimeUnit val="months"/>
        <c:minorUnit val="1"/>
        <c:minorTimeUnit val="years"/>
      </c:dateAx>
      <c:valAx>
        <c:axId val="427061248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438092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42654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42688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42699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42732</c:v>
                </c:pt>
                <c:pt idx="62">
                  <c:v>42733</c:v>
                </c:pt>
                <c:pt idx="63">
                  <c:v>42734</c:v>
                </c:pt>
                <c:pt idx="64">
                  <c:v>42738</c:v>
                </c:pt>
                <c:pt idx="65">
                  <c:v>42739</c:v>
                </c:pt>
                <c:pt idx="66">
                  <c:v>42740</c:v>
                </c:pt>
                <c:pt idx="67">
                  <c:v>42741</c:v>
                </c:pt>
                <c:pt idx="68">
                  <c:v>42744</c:v>
                </c:pt>
                <c:pt idx="69">
                  <c:v>42745</c:v>
                </c:pt>
                <c:pt idx="70">
                  <c:v>42746</c:v>
                </c:pt>
                <c:pt idx="71">
                  <c:v>42747</c:v>
                </c:pt>
                <c:pt idx="72">
                  <c:v>42748</c:v>
                </c:pt>
                <c:pt idx="73">
                  <c:v>42752</c:v>
                </c:pt>
                <c:pt idx="74">
                  <c:v>42752</c:v>
                </c:pt>
                <c:pt idx="75">
                  <c:v>42753</c:v>
                </c:pt>
                <c:pt idx="76">
                  <c:v>42754</c:v>
                </c:pt>
                <c:pt idx="77">
                  <c:v>42755</c:v>
                </c:pt>
                <c:pt idx="78">
                  <c:v>42758</c:v>
                </c:pt>
                <c:pt idx="79">
                  <c:v>42759</c:v>
                </c:pt>
                <c:pt idx="80">
                  <c:v>42760</c:v>
                </c:pt>
                <c:pt idx="81">
                  <c:v>42761</c:v>
                </c:pt>
                <c:pt idx="82">
                  <c:v>42762</c:v>
                </c:pt>
                <c:pt idx="83">
                  <c:v>42765</c:v>
                </c:pt>
                <c:pt idx="84">
                  <c:v>42766</c:v>
                </c:pt>
                <c:pt idx="85">
                  <c:v>42767</c:v>
                </c:pt>
                <c:pt idx="86">
                  <c:v>42768</c:v>
                </c:pt>
                <c:pt idx="87">
                  <c:v>42769</c:v>
                </c:pt>
                <c:pt idx="88">
                  <c:v>42772</c:v>
                </c:pt>
                <c:pt idx="89">
                  <c:v>42773</c:v>
                </c:pt>
                <c:pt idx="90">
                  <c:v>42774</c:v>
                </c:pt>
                <c:pt idx="91">
                  <c:v>42775</c:v>
                </c:pt>
                <c:pt idx="92">
                  <c:v>42776</c:v>
                </c:pt>
                <c:pt idx="93">
                  <c:v>42779</c:v>
                </c:pt>
                <c:pt idx="94">
                  <c:v>42780</c:v>
                </c:pt>
                <c:pt idx="95">
                  <c:v>42781</c:v>
                </c:pt>
                <c:pt idx="96">
                  <c:v>42782</c:v>
                </c:pt>
                <c:pt idx="97">
                  <c:v>42783</c:v>
                </c:pt>
                <c:pt idx="98">
                  <c:v>42787</c:v>
                </c:pt>
                <c:pt idx="99">
                  <c:v>42787</c:v>
                </c:pt>
                <c:pt idx="100">
                  <c:v>42788</c:v>
                </c:pt>
                <c:pt idx="101">
                  <c:v>42789</c:v>
                </c:pt>
                <c:pt idx="102">
                  <c:v>42790</c:v>
                </c:pt>
                <c:pt idx="103">
                  <c:v>42793</c:v>
                </c:pt>
                <c:pt idx="104">
                  <c:v>42794</c:v>
                </c:pt>
                <c:pt idx="105">
                  <c:v>42795</c:v>
                </c:pt>
                <c:pt idx="106">
                  <c:v>42796</c:v>
                </c:pt>
                <c:pt idx="107">
                  <c:v>42797</c:v>
                </c:pt>
                <c:pt idx="108">
                  <c:v>42800</c:v>
                </c:pt>
                <c:pt idx="109">
                  <c:v>42801</c:v>
                </c:pt>
                <c:pt idx="110">
                  <c:v>42802</c:v>
                </c:pt>
                <c:pt idx="111">
                  <c:v>42803</c:v>
                </c:pt>
                <c:pt idx="112">
                  <c:v>42804</c:v>
                </c:pt>
                <c:pt idx="113">
                  <c:v>42807</c:v>
                </c:pt>
                <c:pt idx="114">
                  <c:v>42808</c:v>
                </c:pt>
                <c:pt idx="115">
                  <c:v>42809</c:v>
                </c:pt>
                <c:pt idx="116">
                  <c:v>42810</c:v>
                </c:pt>
                <c:pt idx="117">
                  <c:v>42811</c:v>
                </c:pt>
                <c:pt idx="118">
                  <c:v>42814</c:v>
                </c:pt>
                <c:pt idx="119">
                  <c:v>42815</c:v>
                </c:pt>
                <c:pt idx="120">
                  <c:v>42816</c:v>
                </c:pt>
                <c:pt idx="121">
                  <c:v>42817</c:v>
                </c:pt>
                <c:pt idx="122">
                  <c:v>42818</c:v>
                </c:pt>
                <c:pt idx="123">
                  <c:v>42821</c:v>
                </c:pt>
                <c:pt idx="124">
                  <c:v>42822</c:v>
                </c:pt>
                <c:pt idx="125">
                  <c:v>42823</c:v>
                </c:pt>
                <c:pt idx="126">
                  <c:v>42824</c:v>
                </c:pt>
                <c:pt idx="127">
                  <c:v>42825</c:v>
                </c:pt>
                <c:pt idx="128">
                  <c:v>42828</c:v>
                </c:pt>
                <c:pt idx="129">
                  <c:v>42829</c:v>
                </c:pt>
                <c:pt idx="130">
                  <c:v>42830</c:v>
                </c:pt>
                <c:pt idx="131">
                  <c:v>42831</c:v>
                </c:pt>
                <c:pt idx="132">
                  <c:v>42832</c:v>
                </c:pt>
                <c:pt idx="133">
                  <c:v>42835</c:v>
                </c:pt>
                <c:pt idx="134">
                  <c:v>42836</c:v>
                </c:pt>
                <c:pt idx="135">
                  <c:v>42837</c:v>
                </c:pt>
                <c:pt idx="136">
                  <c:v>42838</c:v>
                </c:pt>
                <c:pt idx="137">
                  <c:v>42843</c:v>
                </c:pt>
                <c:pt idx="138">
                  <c:v>42844</c:v>
                </c:pt>
                <c:pt idx="139">
                  <c:v>42845</c:v>
                </c:pt>
                <c:pt idx="140">
                  <c:v>42846</c:v>
                </c:pt>
                <c:pt idx="141">
                  <c:v>42849</c:v>
                </c:pt>
                <c:pt idx="142">
                  <c:v>42850</c:v>
                </c:pt>
                <c:pt idx="143">
                  <c:v>42851</c:v>
                </c:pt>
                <c:pt idx="144">
                  <c:v>42852</c:v>
                </c:pt>
                <c:pt idx="145">
                  <c:v>42853</c:v>
                </c:pt>
                <c:pt idx="146">
                  <c:v>42857</c:v>
                </c:pt>
                <c:pt idx="147">
                  <c:v>42858</c:v>
                </c:pt>
                <c:pt idx="148">
                  <c:v>42859</c:v>
                </c:pt>
                <c:pt idx="149">
                  <c:v>42860</c:v>
                </c:pt>
                <c:pt idx="150">
                  <c:v>42863</c:v>
                </c:pt>
                <c:pt idx="151">
                  <c:v>42864</c:v>
                </c:pt>
                <c:pt idx="152">
                  <c:v>42865</c:v>
                </c:pt>
                <c:pt idx="153">
                  <c:v>42866</c:v>
                </c:pt>
                <c:pt idx="154">
                  <c:v>42867</c:v>
                </c:pt>
                <c:pt idx="155">
                  <c:v>42870</c:v>
                </c:pt>
                <c:pt idx="156">
                  <c:v>42871</c:v>
                </c:pt>
                <c:pt idx="157">
                  <c:v>42872</c:v>
                </c:pt>
                <c:pt idx="158">
                  <c:v>42873</c:v>
                </c:pt>
                <c:pt idx="159">
                  <c:v>42874</c:v>
                </c:pt>
                <c:pt idx="160">
                  <c:v>42877</c:v>
                </c:pt>
                <c:pt idx="161">
                  <c:v>42878</c:v>
                </c:pt>
                <c:pt idx="162">
                  <c:v>42879</c:v>
                </c:pt>
                <c:pt idx="163">
                  <c:v>42880</c:v>
                </c:pt>
                <c:pt idx="164">
                  <c:v>42881</c:v>
                </c:pt>
                <c:pt idx="165">
                  <c:v>42885</c:v>
                </c:pt>
                <c:pt idx="166">
                  <c:v>42886</c:v>
                </c:pt>
                <c:pt idx="167">
                  <c:v>42887</c:v>
                </c:pt>
                <c:pt idx="168">
                  <c:v>42888</c:v>
                </c:pt>
                <c:pt idx="169">
                  <c:v>42891</c:v>
                </c:pt>
                <c:pt idx="170">
                  <c:v>42892</c:v>
                </c:pt>
                <c:pt idx="171">
                  <c:v>42893</c:v>
                </c:pt>
                <c:pt idx="172">
                  <c:v>42894</c:v>
                </c:pt>
                <c:pt idx="173">
                  <c:v>42895</c:v>
                </c:pt>
                <c:pt idx="174">
                  <c:v>42898</c:v>
                </c:pt>
                <c:pt idx="175">
                  <c:v>42899</c:v>
                </c:pt>
                <c:pt idx="176">
                  <c:v>42900</c:v>
                </c:pt>
                <c:pt idx="177">
                  <c:v>42901</c:v>
                </c:pt>
                <c:pt idx="178">
                  <c:v>42902</c:v>
                </c:pt>
                <c:pt idx="179">
                  <c:v>42905</c:v>
                </c:pt>
                <c:pt idx="180">
                  <c:v>42906</c:v>
                </c:pt>
                <c:pt idx="181">
                  <c:v>42907</c:v>
                </c:pt>
                <c:pt idx="182">
                  <c:v>42908</c:v>
                </c:pt>
                <c:pt idx="183">
                  <c:v>42909</c:v>
                </c:pt>
                <c:pt idx="184">
                  <c:v>42912</c:v>
                </c:pt>
                <c:pt idx="185">
                  <c:v>42913</c:v>
                </c:pt>
                <c:pt idx="186">
                  <c:v>42914</c:v>
                </c:pt>
                <c:pt idx="187">
                  <c:v>42915</c:v>
                </c:pt>
                <c:pt idx="188">
                  <c:v>42916</c:v>
                </c:pt>
                <c:pt idx="189">
                  <c:v>42919</c:v>
                </c:pt>
                <c:pt idx="190">
                  <c:v>42921</c:v>
                </c:pt>
                <c:pt idx="191">
                  <c:v>42921</c:v>
                </c:pt>
                <c:pt idx="192">
                  <c:v>42922</c:v>
                </c:pt>
                <c:pt idx="193">
                  <c:v>42923</c:v>
                </c:pt>
                <c:pt idx="194">
                  <c:v>42926</c:v>
                </c:pt>
                <c:pt idx="195">
                  <c:v>42927</c:v>
                </c:pt>
                <c:pt idx="196">
                  <c:v>42928</c:v>
                </c:pt>
                <c:pt idx="197">
                  <c:v>42929</c:v>
                </c:pt>
                <c:pt idx="198">
                  <c:v>42930</c:v>
                </c:pt>
                <c:pt idx="199">
                  <c:v>42933</c:v>
                </c:pt>
                <c:pt idx="200">
                  <c:v>42934</c:v>
                </c:pt>
                <c:pt idx="201">
                  <c:v>42935</c:v>
                </c:pt>
                <c:pt idx="202">
                  <c:v>42936</c:v>
                </c:pt>
                <c:pt idx="203">
                  <c:v>42937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42947</c:v>
                </c:pt>
                <c:pt idx="210">
                  <c:v>42948</c:v>
                </c:pt>
                <c:pt idx="211">
                  <c:v>42949</c:v>
                </c:pt>
                <c:pt idx="212">
                  <c:v>42950</c:v>
                </c:pt>
                <c:pt idx="213">
                  <c:v>42951</c:v>
                </c:pt>
                <c:pt idx="214">
                  <c:v>42954</c:v>
                </c:pt>
                <c:pt idx="215">
                  <c:v>42955</c:v>
                </c:pt>
                <c:pt idx="216">
                  <c:v>42956</c:v>
                </c:pt>
                <c:pt idx="217">
                  <c:v>42957</c:v>
                </c:pt>
                <c:pt idx="218">
                  <c:v>42958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42983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42996</c:v>
                </c:pt>
                <c:pt idx="244">
                  <c:v>42997</c:v>
                </c:pt>
                <c:pt idx="245">
                  <c:v>42998</c:v>
                </c:pt>
                <c:pt idx="246">
                  <c:v>42999</c:v>
                </c:pt>
                <c:pt idx="247">
                  <c:v>43000</c:v>
                </c:pt>
                <c:pt idx="248">
                  <c:v>43003</c:v>
                </c:pt>
                <c:pt idx="249">
                  <c:v>43004</c:v>
                </c:pt>
                <c:pt idx="250">
                  <c:v>43005</c:v>
                </c:pt>
                <c:pt idx="251">
                  <c:v>43006</c:v>
                </c:pt>
                <c:pt idx="252">
                  <c:v>43007</c:v>
                </c:pt>
                <c:pt idx="253">
                  <c:v>43010</c:v>
                </c:pt>
                <c:pt idx="254">
                  <c:v>43011</c:v>
                </c:pt>
                <c:pt idx="255">
                  <c:v>43012</c:v>
                </c:pt>
                <c:pt idx="256">
                  <c:v>43013</c:v>
                </c:pt>
                <c:pt idx="257">
                  <c:v>43014</c:v>
                </c:pt>
                <c:pt idx="258">
                  <c:v>43018</c:v>
                </c:pt>
                <c:pt idx="259">
                  <c:v>43018</c:v>
                </c:pt>
                <c:pt idx="260">
                  <c:v>43019</c:v>
                </c:pt>
                <c:pt idx="261">
                  <c:v>43020</c:v>
                </c:pt>
                <c:pt idx="262">
                  <c:v>43021</c:v>
                </c:pt>
                <c:pt idx="263">
                  <c:v>43024</c:v>
                </c:pt>
                <c:pt idx="264">
                  <c:v>43025</c:v>
                </c:pt>
                <c:pt idx="265">
                  <c:v>43026</c:v>
                </c:pt>
                <c:pt idx="266">
                  <c:v>43027</c:v>
                </c:pt>
                <c:pt idx="267">
                  <c:v>43028</c:v>
                </c:pt>
                <c:pt idx="268">
                  <c:v>43031</c:v>
                </c:pt>
                <c:pt idx="269">
                  <c:v>43032</c:v>
                </c:pt>
                <c:pt idx="270">
                  <c:v>43033</c:v>
                </c:pt>
                <c:pt idx="271">
                  <c:v>43034</c:v>
                </c:pt>
                <c:pt idx="272">
                  <c:v>43035</c:v>
                </c:pt>
                <c:pt idx="273">
                  <c:v>43038</c:v>
                </c:pt>
                <c:pt idx="274">
                  <c:v>43039</c:v>
                </c:pt>
                <c:pt idx="275">
                  <c:v>43040</c:v>
                </c:pt>
                <c:pt idx="276">
                  <c:v>43041</c:v>
                </c:pt>
                <c:pt idx="277">
                  <c:v>43042</c:v>
                </c:pt>
                <c:pt idx="278">
                  <c:v>43045</c:v>
                </c:pt>
                <c:pt idx="279">
                  <c:v>43046</c:v>
                </c:pt>
                <c:pt idx="280">
                  <c:v>43047</c:v>
                </c:pt>
                <c:pt idx="281">
                  <c:v>43048</c:v>
                </c:pt>
                <c:pt idx="282">
                  <c:v>43052</c:v>
                </c:pt>
                <c:pt idx="283">
                  <c:v>43052</c:v>
                </c:pt>
                <c:pt idx="284">
                  <c:v>43053</c:v>
                </c:pt>
                <c:pt idx="285">
                  <c:v>43054</c:v>
                </c:pt>
                <c:pt idx="286">
                  <c:v>43055</c:v>
                </c:pt>
                <c:pt idx="287">
                  <c:v>43056</c:v>
                </c:pt>
                <c:pt idx="288">
                  <c:v>43059</c:v>
                </c:pt>
                <c:pt idx="289">
                  <c:v>43060</c:v>
                </c:pt>
                <c:pt idx="290">
                  <c:v>43061</c:v>
                </c:pt>
                <c:pt idx="291">
                  <c:v>43063</c:v>
                </c:pt>
                <c:pt idx="292">
                  <c:v>43063</c:v>
                </c:pt>
                <c:pt idx="293">
                  <c:v>43066</c:v>
                </c:pt>
                <c:pt idx="294">
                  <c:v>43067</c:v>
                </c:pt>
                <c:pt idx="295">
                  <c:v>43068</c:v>
                </c:pt>
                <c:pt idx="296">
                  <c:v>43069</c:v>
                </c:pt>
                <c:pt idx="297">
                  <c:v>43070</c:v>
                </c:pt>
                <c:pt idx="298">
                  <c:v>43073</c:v>
                </c:pt>
                <c:pt idx="299">
                  <c:v>43074</c:v>
                </c:pt>
                <c:pt idx="300">
                  <c:v>43075</c:v>
                </c:pt>
                <c:pt idx="301">
                  <c:v>43076</c:v>
                </c:pt>
                <c:pt idx="302">
                  <c:v>43077</c:v>
                </c:pt>
                <c:pt idx="303">
                  <c:v>43080</c:v>
                </c:pt>
                <c:pt idx="304">
                  <c:v>43081</c:v>
                </c:pt>
                <c:pt idx="305">
                  <c:v>43082</c:v>
                </c:pt>
                <c:pt idx="306">
                  <c:v>43083</c:v>
                </c:pt>
                <c:pt idx="307">
                  <c:v>43084</c:v>
                </c:pt>
                <c:pt idx="308">
                  <c:v>43087</c:v>
                </c:pt>
                <c:pt idx="309">
                  <c:v>43088</c:v>
                </c:pt>
                <c:pt idx="310">
                  <c:v>43089</c:v>
                </c:pt>
                <c:pt idx="311">
                  <c:v>43090</c:v>
                </c:pt>
                <c:pt idx="312">
                  <c:v>43091</c:v>
                </c:pt>
                <c:pt idx="313">
                  <c:v>43096</c:v>
                </c:pt>
                <c:pt idx="314">
                  <c:v>43097</c:v>
                </c:pt>
                <c:pt idx="315">
                  <c:v>43098</c:v>
                </c:pt>
                <c:pt idx="316">
                  <c:v>43102</c:v>
                </c:pt>
                <c:pt idx="317">
                  <c:v>43103</c:v>
                </c:pt>
                <c:pt idx="318">
                  <c:v>43104</c:v>
                </c:pt>
                <c:pt idx="319">
                  <c:v>43105</c:v>
                </c:pt>
                <c:pt idx="320">
                  <c:v>43108</c:v>
                </c:pt>
                <c:pt idx="321">
                  <c:v>43109</c:v>
                </c:pt>
                <c:pt idx="322">
                  <c:v>43110</c:v>
                </c:pt>
                <c:pt idx="323">
                  <c:v>43111</c:v>
                </c:pt>
                <c:pt idx="324">
                  <c:v>43112</c:v>
                </c:pt>
                <c:pt idx="325">
                  <c:v>43116</c:v>
                </c:pt>
                <c:pt idx="326">
                  <c:v>43116</c:v>
                </c:pt>
                <c:pt idx="327">
                  <c:v>43117</c:v>
                </c:pt>
                <c:pt idx="328">
                  <c:v>43118</c:v>
                </c:pt>
                <c:pt idx="329">
                  <c:v>43119</c:v>
                </c:pt>
                <c:pt idx="330">
                  <c:v>43122</c:v>
                </c:pt>
                <c:pt idx="331">
                  <c:v>43123</c:v>
                </c:pt>
                <c:pt idx="332">
                  <c:v>43124</c:v>
                </c:pt>
                <c:pt idx="333">
                  <c:v>43125</c:v>
                </c:pt>
                <c:pt idx="334">
                  <c:v>43126</c:v>
                </c:pt>
                <c:pt idx="335">
                  <c:v>43129</c:v>
                </c:pt>
                <c:pt idx="336">
                  <c:v>43130</c:v>
                </c:pt>
                <c:pt idx="337">
                  <c:v>43131</c:v>
                </c:pt>
                <c:pt idx="338">
                  <c:v>43132</c:v>
                </c:pt>
                <c:pt idx="339">
                  <c:v>43133</c:v>
                </c:pt>
                <c:pt idx="340">
                  <c:v>43136</c:v>
                </c:pt>
                <c:pt idx="341">
                  <c:v>43137</c:v>
                </c:pt>
                <c:pt idx="342">
                  <c:v>43138</c:v>
                </c:pt>
                <c:pt idx="343">
                  <c:v>43139</c:v>
                </c:pt>
                <c:pt idx="344">
                  <c:v>43140</c:v>
                </c:pt>
                <c:pt idx="345">
                  <c:v>43143</c:v>
                </c:pt>
                <c:pt idx="346">
                  <c:v>43144</c:v>
                </c:pt>
                <c:pt idx="347">
                  <c:v>43145</c:v>
                </c:pt>
                <c:pt idx="348">
                  <c:v>43146</c:v>
                </c:pt>
                <c:pt idx="349">
                  <c:v>43147</c:v>
                </c:pt>
                <c:pt idx="350">
                  <c:v>43151</c:v>
                </c:pt>
                <c:pt idx="351">
                  <c:v>43151</c:v>
                </c:pt>
                <c:pt idx="352">
                  <c:v>43152</c:v>
                </c:pt>
                <c:pt idx="353">
                  <c:v>43153</c:v>
                </c:pt>
                <c:pt idx="354">
                  <c:v>43154</c:v>
                </c:pt>
                <c:pt idx="355">
                  <c:v>43157</c:v>
                </c:pt>
                <c:pt idx="356">
                  <c:v>43158</c:v>
                </c:pt>
                <c:pt idx="357">
                  <c:v>43159</c:v>
                </c:pt>
                <c:pt idx="358">
                  <c:v>43160</c:v>
                </c:pt>
                <c:pt idx="359">
                  <c:v>43161</c:v>
                </c:pt>
                <c:pt idx="360">
                  <c:v>43164</c:v>
                </c:pt>
                <c:pt idx="361">
                  <c:v>43165</c:v>
                </c:pt>
                <c:pt idx="362">
                  <c:v>43166</c:v>
                </c:pt>
                <c:pt idx="363">
                  <c:v>43167</c:v>
                </c:pt>
                <c:pt idx="364">
                  <c:v>43168</c:v>
                </c:pt>
                <c:pt idx="365">
                  <c:v>43171</c:v>
                </c:pt>
                <c:pt idx="366">
                  <c:v>43172</c:v>
                </c:pt>
                <c:pt idx="367">
                  <c:v>43173</c:v>
                </c:pt>
                <c:pt idx="368">
                  <c:v>43174</c:v>
                </c:pt>
                <c:pt idx="369">
                  <c:v>43175</c:v>
                </c:pt>
                <c:pt idx="370">
                  <c:v>43178</c:v>
                </c:pt>
                <c:pt idx="371">
                  <c:v>43179</c:v>
                </c:pt>
                <c:pt idx="372">
                  <c:v>43180</c:v>
                </c:pt>
                <c:pt idx="373">
                  <c:v>43181</c:v>
                </c:pt>
                <c:pt idx="374">
                  <c:v>43182</c:v>
                </c:pt>
                <c:pt idx="375">
                  <c:v>43185</c:v>
                </c:pt>
                <c:pt idx="376">
                  <c:v>43186</c:v>
                </c:pt>
                <c:pt idx="377">
                  <c:v>43187</c:v>
                </c:pt>
                <c:pt idx="378">
                  <c:v>43188</c:v>
                </c:pt>
                <c:pt idx="379">
                  <c:v>43193</c:v>
                </c:pt>
                <c:pt idx="380">
                  <c:v>43194</c:v>
                </c:pt>
                <c:pt idx="381">
                  <c:v>43195</c:v>
                </c:pt>
                <c:pt idx="382">
                  <c:v>43196</c:v>
                </c:pt>
                <c:pt idx="383">
                  <c:v>43199</c:v>
                </c:pt>
                <c:pt idx="384">
                  <c:v>43200</c:v>
                </c:pt>
                <c:pt idx="385">
                  <c:v>43201</c:v>
                </c:pt>
                <c:pt idx="386">
                  <c:v>43202</c:v>
                </c:pt>
                <c:pt idx="387">
                  <c:v>43203</c:v>
                </c:pt>
                <c:pt idx="388">
                  <c:v>43206</c:v>
                </c:pt>
                <c:pt idx="389">
                  <c:v>43207</c:v>
                </c:pt>
                <c:pt idx="390">
                  <c:v>43208</c:v>
                </c:pt>
                <c:pt idx="391">
                  <c:v>43209</c:v>
                </c:pt>
                <c:pt idx="392">
                  <c:v>43210</c:v>
                </c:pt>
                <c:pt idx="393">
                  <c:v>43213</c:v>
                </c:pt>
                <c:pt idx="394">
                  <c:v>43214</c:v>
                </c:pt>
                <c:pt idx="395">
                  <c:v>43215</c:v>
                </c:pt>
                <c:pt idx="396">
                  <c:v>43216</c:v>
                </c:pt>
                <c:pt idx="397">
                  <c:v>43217</c:v>
                </c:pt>
                <c:pt idx="398">
                  <c:v>43220</c:v>
                </c:pt>
                <c:pt idx="399">
                  <c:v>43221</c:v>
                </c:pt>
                <c:pt idx="400">
                  <c:v>43222</c:v>
                </c:pt>
                <c:pt idx="401">
                  <c:v>43223</c:v>
                </c:pt>
                <c:pt idx="402">
                  <c:v>43224</c:v>
                </c:pt>
                <c:pt idx="403">
                  <c:v>43228</c:v>
                </c:pt>
                <c:pt idx="404">
                  <c:v>43229</c:v>
                </c:pt>
                <c:pt idx="405">
                  <c:v>43230</c:v>
                </c:pt>
                <c:pt idx="406">
                  <c:v>43231</c:v>
                </c:pt>
                <c:pt idx="407">
                  <c:v>43234</c:v>
                </c:pt>
                <c:pt idx="408">
                  <c:v>43235</c:v>
                </c:pt>
                <c:pt idx="409">
                  <c:v>43236</c:v>
                </c:pt>
                <c:pt idx="410">
                  <c:v>43237</c:v>
                </c:pt>
                <c:pt idx="411">
                  <c:v>43238</c:v>
                </c:pt>
                <c:pt idx="412">
                  <c:v>43241</c:v>
                </c:pt>
                <c:pt idx="413">
                  <c:v>43242</c:v>
                </c:pt>
                <c:pt idx="414">
                  <c:v>43243</c:v>
                </c:pt>
                <c:pt idx="415">
                  <c:v>43244</c:v>
                </c:pt>
                <c:pt idx="416">
                  <c:v>43245</c:v>
                </c:pt>
                <c:pt idx="417">
                  <c:v>43249</c:v>
                </c:pt>
                <c:pt idx="418">
                  <c:v>43250</c:v>
                </c:pt>
                <c:pt idx="419">
                  <c:v>43251</c:v>
                </c:pt>
                <c:pt idx="420">
                  <c:v>43252</c:v>
                </c:pt>
                <c:pt idx="421">
                  <c:v>43255</c:v>
                </c:pt>
                <c:pt idx="422">
                  <c:v>43256</c:v>
                </c:pt>
                <c:pt idx="423">
                  <c:v>43257</c:v>
                </c:pt>
                <c:pt idx="424">
                  <c:v>43258</c:v>
                </c:pt>
                <c:pt idx="425">
                  <c:v>43259</c:v>
                </c:pt>
                <c:pt idx="426">
                  <c:v>43262</c:v>
                </c:pt>
                <c:pt idx="427">
                  <c:v>43263</c:v>
                </c:pt>
                <c:pt idx="428">
                  <c:v>43264</c:v>
                </c:pt>
                <c:pt idx="429">
                  <c:v>43265</c:v>
                </c:pt>
                <c:pt idx="430">
                  <c:v>43266</c:v>
                </c:pt>
                <c:pt idx="431">
                  <c:v>43269</c:v>
                </c:pt>
                <c:pt idx="432">
                  <c:v>43270</c:v>
                </c:pt>
                <c:pt idx="433">
                  <c:v>43271</c:v>
                </c:pt>
                <c:pt idx="434">
                  <c:v>43272</c:v>
                </c:pt>
                <c:pt idx="435">
                  <c:v>43273</c:v>
                </c:pt>
                <c:pt idx="436">
                  <c:v>43276</c:v>
                </c:pt>
                <c:pt idx="437">
                  <c:v>43277</c:v>
                </c:pt>
                <c:pt idx="438">
                  <c:v>43278</c:v>
                </c:pt>
                <c:pt idx="439">
                  <c:v>43279</c:v>
                </c:pt>
                <c:pt idx="440">
                  <c:v>43280</c:v>
                </c:pt>
                <c:pt idx="441">
                  <c:v>43283</c:v>
                </c:pt>
                <c:pt idx="442">
                  <c:v>43284</c:v>
                </c:pt>
                <c:pt idx="443">
                  <c:v>43286</c:v>
                </c:pt>
                <c:pt idx="444">
                  <c:v>43286</c:v>
                </c:pt>
                <c:pt idx="445">
                  <c:v>43287</c:v>
                </c:pt>
                <c:pt idx="446">
                  <c:v>43290</c:v>
                </c:pt>
                <c:pt idx="447">
                  <c:v>43291</c:v>
                </c:pt>
                <c:pt idx="448">
                  <c:v>43292</c:v>
                </c:pt>
                <c:pt idx="449">
                  <c:v>43293</c:v>
                </c:pt>
                <c:pt idx="450">
                  <c:v>43294</c:v>
                </c:pt>
                <c:pt idx="451">
                  <c:v>43297</c:v>
                </c:pt>
                <c:pt idx="452">
                  <c:v>43298</c:v>
                </c:pt>
                <c:pt idx="453">
                  <c:v>43299</c:v>
                </c:pt>
                <c:pt idx="454">
                  <c:v>43300</c:v>
                </c:pt>
                <c:pt idx="455">
                  <c:v>43301</c:v>
                </c:pt>
                <c:pt idx="456">
                  <c:v>43304</c:v>
                </c:pt>
                <c:pt idx="457">
                  <c:v>43305</c:v>
                </c:pt>
                <c:pt idx="458">
                  <c:v>43306</c:v>
                </c:pt>
                <c:pt idx="459">
                  <c:v>43307</c:v>
                </c:pt>
                <c:pt idx="460">
                  <c:v>43308</c:v>
                </c:pt>
                <c:pt idx="461">
                  <c:v>43311</c:v>
                </c:pt>
                <c:pt idx="462">
                  <c:v>43312</c:v>
                </c:pt>
                <c:pt idx="463">
                  <c:v>43313</c:v>
                </c:pt>
                <c:pt idx="464">
                  <c:v>43314</c:v>
                </c:pt>
                <c:pt idx="465">
                  <c:v>43315</c:v>
                </c:pt>
                <c:pt idx="466">
                  <c:v>43318</c:v>
                </c:pt>
                <c:pt idx="467">
                  <c:v>43319</c:v>
                </c:pt>
                <c:pt idx="468">
                  <c:v>43320</c:v>
                </c:pt>
                <c:pt idx="469">
                  <c:v>43321</c:v>
                </c:pt>
                <c:pt idx="470">
                  <c:v>43322</c:v>
                </c:pt>
                <c:pt idx="471">
                  <c:v>43325</c:v>
                </c:pt>
                <c:pt idx="472">
                  <c:v>43326</c:v>
                </c:pt>
                <c:pt idx="473">
                  <c:v>43327</c:v>
                </c:pt>
                <c:pt idx="474">
                  <c:v>43328</c:v>
                </c:pt>
                <c:pt idx="475">
                  <c:v>43329</c:v>
                </c:pt>
                <c:pt idx="476">
                  <c:v>43332</c:v>
                </c:pt>
                <c:pt idx="477">
                  <c:v>43333</c:v>
                </c:pt>
                <c:pt idx="478">
                  <c:v>43334</c:v>
                </c:pt>
                <c:pt idx="479">
                  <c:v>43335</c:v>
                </c:pt>
                <c:pt idx="480">
                  <c:v>43336</c:v>
                </c:pt>
                <c:pt idx="481">
                  <c:v>43340</c:v>
                </c:pt>
                <c:pt idx="482">
                  <c:v>43341</c:v>
                </c:pt>
                <c:pt idx="483">
                  <c:v>43342</c:v>
                </c:pt>
                <c:pt idx="484">
                  <c:v>43343</c:v>
                </c:pt>
                <c:pt idx="485">
                  <c:v>43347</c:v>
                </c:pt>
                <c:pt idx="486">
                  <c:v>43347</c:v>
                </c:pt>
                <c:pt idx="487">
                  <c:v>43348</c:v>
                </c:pt>
                <c:pt idx="488">
                  <c:v>43349</c:v>
                </c:pt>
                <c:pt idx="489">
                  <c:v>43350</c:v>
                </c:pt>
                <c:pt idx="490">
                  <c:v>43353</c:v>
                </c:pt>
                <c:pt idx="491">
                  <c:v>43354</c:v>
                </c:pt>
                <c:pt idx="492">
                  <c:v>43355</c:v>
                </c:pt>
                <c:pt idx="493">
                  <c:v>43356</c:v>
                </c:pt>
                <c:pt idx="494">
                  <c:v>43357</c:v>
                </c:pt>
                <c:pt idx="495">
                  <c:v>43360</c:v>
                </c:pt>
                <c:pt idx="496">
                  <c:v>43361</c:v>
                </c:pt>
                <c:pt idx="497">
                  <c:v>43362</c:v>
                </c:pt>
                <c:pt idx="498">
                  <c:v>43363</c:v>
                </c:pt>
                <c:pt idx="499">
                  <c:v>43364</c:v>
                </c:pt>
                <c:pt idx="500">
                  <c:v>43367</c:v>
                </c:pt>
                <c:pt idx="501">
                  <c:v>43368</c:v>
                </c:pt>
                <c:pt idx="502">
                  <c:v>43369</c:v>
                </c:pt>
                <c:pt idx="503">
                  <c:v>43370</c:v>
                </c:pt>
                <c:pt idx="504">
                  <c:v>43371</c:v>
                </c:pt>
                <c:pt idx="505">
                  <c:v>43374</c:v>
                </c:pt>
                <c:pt idx="506">
                  <c:v>43375</c:v>
                </c:pt>
                <c:pt idx="507">
                  <c:v>43376</c:v>
                </c:pt>
                <c:pt idx="508">
                  <c:v>43377</c:v>
                </c:pt>
                <c:pt idx="509">
                  <c:v>43378</c:v>
                </c:pt>
                <c:pt idx="510">
                  <c:v>43382</c:v>
                </c:pt>
                <c:pt idx="511">
                  <c:v>43382</c:v>
                </c:pt>
                <c:pt idx="512">
                  <c:v>43383</c:v>
                </c:pt>
                <c:pt idx="513">
                  <c:v>43384</c:v>
                </c:pt>
                <c:pt idx="514">
                  <c:v>43385</c:v>
                </c:pt>
                <c:pt idx="515">
                  <c:v>43388</c:v>
                </c:pt>
                <c:pt idx="516">
                  <c:v>43389</c:v>
                </c:pt>
                <c:pt idx="517">
                  <c:v>43390</c:v>
                </c:pt>
                <c:pt idx="518">
                  <c:v>43397</c:v>
                </c:pt>
                <c:pt idx="519">
                  <c:v>43404</c:v>
                </c:pt>
                <c:pt idx="520">
                  <c:v>43411</c:v>
                </c:pt>
                <c:pt idx="521">
                  <c:v>43418</c:v>
                </c:pt>
                <c:pt idx="522">
                  <c:v>43425</c:v>
                </c:pt>
                <c:pt idx="523">
                  <c:v>43432</c:v>
                </c:pt>
                <c:pt idx="524">
                  <c:v>43439</c:v>
                </c:pt>
                <c:pt idx="525">
                  <c:v>43446</c:v>
                </c:pt>
                <c:pt idx="526">
                  <c:v>43453</c:v>
                </c:pt>
                <c:pt idx="527">
                  <c:v>43462</c:v>
                </c:pt>
                <c:pt idx="528">
                  <c:v>43468</c:v>
                </c:pt>
                <c:pt idx="529">
                  <c:v>43474</c:v>
                </c:pt>
                <c:pt idx="530">
                  <c:v>43481</c:v>
                </c:pt>
                <c:pt idx="531">
                  <c:v>43488</c:v>
                </c:pt>
                <c:pt idx="532">
                  <c:v>43495</c:v>
                </c:pt>
                <c:pt idx="533">
                  <c:v>43502</c:v>
                </c:pt>
                <c:pt idx="534">
                  <c:v>43509</c:v>
                </c:pt>
                <c:pt idx="535">
                  <c:v>43516</c:v>
                </c:pt>
                <c:pt idx="536">
                  <c:v>43523</c:v>
                </c:pt>
                <c:pt idx="537">
                  <c:v>43530</c:v>
                </c:pt>
                <c:pt idx="538">
                  <c:v>43537</c:v>
                </c:pt>
                <c:pt idx="539">
                  <c:v>43544</c:v>
                </c:pt>
                <c:pt idx="540">
                  <c:v>43551</c:v>
                </c:pt>
                <c:pt idx="541">
                  <c:v>43558</c:v>
                </c:pt>
                <c:pt idx="542">
                  <c:v>43565</c:v>
                </c:pt>
                <c:pt idx="543">
                  <c:v>43572</c:v>
                </c:pt>
                <c:pt idx="544">
                  <c:v>43580</c:v>
                </c:pt>
                <c:pt idx="545">
                  <c:v>43587</c:v>
                </c:pt>
                <c:pt idx="546">
                  <c:v>43594</c:v>
                </c:pt>
                <c:pt idx="547">
                  <c:v>43601</c:v>
                </c:pt>
                <c:pt idx="548">
                  <c:v>43608</c:v>
                </c:pt>
                <c:pt idx="549">
                  <c:v>43615</c:v>
                </c:pt>
                <c:pt idx="550">
                  <c:v>43622</c:v>
                </c:pt>
                <c:pt idx="551">
                  <c:v>43629</c:v>
                </c:pt>
                <c:pt idx="552">
                  <c:v>43636</c:v>
                </c:pt>
                <c:pt idx="553">
                  <c:v>43643</c:v>
                </c:pt>
                <c:pt idx="554">
                  <c:v>43651</c:v>
                </c:pt>
                <c:pt idx="555">
                  <c:v>43657</c:v>
                </c:pt>
                <c:pt idx="556">
                  <c:v>43664</c:v>
                </c:pt>
                <c:pt idx="557">
                  <c:v>43671</c:v>
                </c:pt>
                <c:pt idx="558">
                  <c:v>43678</c:v>
                </c:pt>
                <c:pt idx="559">
                  <c:v>43685</c:v>
                </c:pt>
                <c:pt idx="560">
                  <c:v>43692</c:v>
                </c:pt>
                <c:pt idx="561">
                  <c:v>43699</c:v>
                </c:pt>
                <c:pt idx="562">
                  <c:v>43706</c:v>
                </c:pt>
                <c:pt idx="563">
                  <c:v>43713</c:v>
                </c:pt>
                <c:pt idx="564">
                  <c:v>43720</c:v>
                </c:pt>
                <c:pt idx="565">
                  <c:v>43727</c:v>
                </c:pt>
                <c:pt idx="566">
                  <c:v>43734</c:v>
                </c:pt>
                <c:pt idx="567">
                  <c:v>43741</c:v>
                </c:pt>
                <c:pt idx="568">
                  <c:v>43748</c:v>
                </c:pt>
                <c:pt idx="569">
                  <c:v>43755</c:v>
                </c:pt>
                <c:pt idx="570">
                  <c:v>43762</c:v>
                </c:pt>
                <c:pt idx="571">
                  <c:v>43769</c:v>
                </c:pt>
                <c:pt idx="572">
                  <c:v>43776</c:v>
                </c:pt>
                <c:pt idx="573">
                  <c:v>43783</c:v>
                </c:pt>
                <c:pt idx="574">
                  <c:v>43790</c:v>
                </c:pt>
                <c:pt idx="575">
                  <c:v>43798</c:v>
                </c:pt>
                <c:pt idx="576">
                  <c:v>43804</c:v>
                </c:pt>
                <c:pt idx="577">
                  <c:v>43811</c:v>
                </c:pt>
                <c:pt idx="578">
                  <c:v>43818</c:v>
                </c:pt>
                <c:pt idx="579">
                  <c:v>43829</c:v>
                </c:pt>
                <c:pt idx="580">
                  <c:v>43833</c:v>
                </c:pt>
                <c:pt idx="581">
                  <c:v>43839</c:v>
                </c:pt>
                <c:pt idx="582">
                  <c:v>43846</c:v>
                </c:pt>
                <c:pt idx="583">
                  <c:v>43853</c:v>
                </c:pt>
                <c:pt idx="584">
                  <c:v>43860</c:v>
                </c:pt>
                <c:pt idx="585">
                  <c:v>43867</c:v>
                </c:pt>
                <c:pt idx="586">
                  <c:v>43874</c:v>
                </c:pt>
                <c:pt idx="587">
                  <c:v>43881</c:v>
                </c:pt>
                <c:pt idx="588">
                  <c:v>43888</c:v>
                </c:pt>
                <c:pt idx="589">
                  <c:v>43895</c:v>
                </c:pt>
                <c:pt idx="590">
                  <c:v>43902</c:v>
                </c:pt>
                <c:pt idx="591">
                  <c:v>43909</c:v>
                </c:pt>
                <c:pt idx="592">
                  <c:v>43916</c:v>
                </c:pt>
                <c:pt idx="593">
                  <c:v>43923</c:v>
                </c:pt>
                <c:pt idx="594">
                  <c:v>43930</c:v>
                </c:pt>
                <c:pt idx="595">
                  <c:v>43937</c:v>
                </c:pt>
                <c:pt idx="596">
                  <c:v>43944</c:v>
                </c:pt>
                <c:pt idx="597">
                  <c:v>43951</c:v>
                </c:pt>
                <c:pt idx="598">
                  <c:v>43958</c:v>
                </c:pt>
                <c:pt idx="599">
                  <c:v>43965</c:v>
                </c:pt>
                <c:pt idx="600">
                  <c:v>43972</c:v>
                </c:pt>
                <c:pt idx="601">
                  <c:v>43979</c:v>
                </c:pt>
                <c:pt idx="602">
                  <c:v>43986</c:v>
                </c:pt>
                <c:pt idx="603">
                  <c:v>43993</c:v>
                </c:pt>
                <c:pt idx="604">
                  <c:v>44000</c:v>
                </c:pt>
                <c:pt idx="605">
                  <c:v>44007</c:v>
                </c:pt>
                <c:pt idx="606">
                  <c:v>44014</c:v>
                </c:pt>
                <c:pt idx="607">
                  <c:v>44021</c:v>
                </c:pt>
                <c:pt idx="608">
                  <c:v>44028</c:v>
                </c:pt>
                <c:pt idx="609">
                  <c:v>44035</c:v>
                </c:pt>
                <c:pt idx="610">
                  <c:v>44042</c:v>
                </c:pt>
                <c:pt idx="611">
                  <c:v>44049</c:v>
                </c:pt>
                <c:pt idx="612">
                  <c:v>44056</c:v>
                </c:pt>
                <c:pt idx="613">
                  <c:v>44063</c:v>
                </c:pt>
                <c:pt idx="614">
                  <c:v>44070</c:v>
                </c:pt>
                <c:pt idx="615">
                  <c:v>44077</c:v>
                </c:pt>
                <c:pt idx="616">
                  <c:v>44084</c:v>
                </c:pt>
                <c:pt idx="617">
                  <c:v>44091</c:v>
                </c:pt>
                <c:pt idx="618">
                  <c:v>44098</c:v>
                </c:pt>
                <c:pt idx="619">
                  <c:v>44105</c:v>
                </c:pt>
                <c:pt idx="620">
                  <c:v>44112</c:v>
                </c:pt>
                <c:pt idx="621">
                  <c:v>44119</c:v>
                </c:pt>
                <c:pt idx="622">
                  <c:v>44126</c:v>
                </c:pt>
                <c:pt idx="623">
                  <c:v>44133</c:v>
                </c:pt>
                <c:pt idx="624">
                  <c:v>44140</c:v>
                </c:pt>
                <c:pt idx="625">
                  <c:v>44147</c:v>
                </c:pt>
                <c:pt idx="626">
                  <c:v>44154</c:v>
                </c:pt>
                <c:pt idx="627">
                  <c:v>44162</c:v>
                </c:pt>
                <c:pt idx="628">
                  <c:v>44168</c:v>
                </c:pt>
                <c:pt idx="629">
                  <c:v>44175</c:v>
                </c:pt>
                <c:pt idx="630">
                  <c:v>44182</c:v>
                </c:pt>
                <c:pt idx="631">
                  <c:v>44189</c:v>
                </c:pt>
                <c:pt idx="632">
                  <c:v>44196</c:v>
                </c:pt>
                <c:pt idx="633">
                  <c:v>44203</c:v>
                </c:pt>
                <c:pt idx="634">
                  <c:v>44210</c:v>
                </c:pt>
                <c:pt idx="635">
                  <c:v>44217</c:v>
                </c:pt>
                <c:pt idx="636">
                  <c:v>44224</c:v>
                </c:pt>
                <c:pt idx="637">
                  <c:v>44231</c:v>
                </c:pt>
                <c:pt idx="638">
                  <c:v>44238</c:v>
                </c:pt>
                <c:pt idx="639">
                  <c:v>44245</c:v>
                </c:pt>
                <c:pt idx="640">
                  <c:v>44252</c:v>
                </c:pt>
                <c:pt idx="641">
                  <c:v>44259</c:v>
                </c:pt>
                <c:pt idx="642">
                  <c:v>44266</c:v>
                </c:pt>
                <c:pt idx="643">
                  <c:v>44273</c:v>
                </c:pt>
                <c:pt idx="644">
                  <c:v>44280</c:v>
                </c:pt>
                <c:pt idx="645">
                  <c:v>44287</c:v>
                </c:pt>
                <c:pt idx="646">
                  <c:v>44294</c:v>
                </c:pt>
                <c:pt idx="647">
                  <c:v>44301</c:v>
                </c:pt>
                <c:pt idx="648">
                  <c:v>44308</c:v>
                </c:pt>
                <c:pt idx="649">
                  <c:v>44315</c:v>
                </c:pt>
                <c:pt idx="650">
                  <c:v>44322</c:v>
                </c:pt>
                <c:pt idx="651">
                  <c:v>44329</c:v>
                </c:pt>
                <c:pt idx="652">
                  <c:v>44336</c:v>
                </c:pt>
                <c:pt idx="653">
                  <c:v>44343</c:v>
                </c:pt>
                <c:pt idx="654">
                  <c:v>44350</c:v>
                </c:pt>
                <c:pt idx="655">
                  <c:v>44357</c:v>
                </c:pt>
                <c:pt idx="656">
                  <c:v>44364</c:v>
                </c:pt>
                <c:pt idx="657">
                  <c:v>44371</c:v>
                </c:pt>
                <c:pt idx="658">
                  <c:v>44378</c:v>
                </c:pt>
                <c:pt idx="659">
                  <c:v>44385</c:v>
                </c:pt>
                <c:pt idx="660">
                  <c:v>44392</c:v>
                </c:pt>
                <c:pt idx="661">
                  <c:v>44399</c:v>
                </c:pt>
                <c:pt idx="662">
                  <c:v>44406</c:v>
                </c:pt>
                <c:pt idx="663">
                  <c:v>44413</c:v>
                </c:pt>
                <c:pt idx="664">
                  <c:v>44420</c:v>
                </c:pt>
                <c:pt idx="665">
                  <c:v>44427</c:v>
                </c:pt>
                <c:pt idx="666">
                  <c:v>44434</c:v>
                </c:pt>
                <c:pt idx="667">
                  <c:v>44441</c:v>
                </c:pt>
                <c:pt idx="668">
                  <c:v>44448</c:v>
                </c:pt>
                <c:pt idx="669">
                  <c:v>44455</c:v>
                </c:pt>
                <c:pt idx="670">
                  <c:v>44462</c:v>
                </c:pt>
                <c:pt idx="671">
                  <c:v>44469</c:v>
                </c:pt>
                <c:pt idx="672">
                  <c:v>44476</c:v>
                </c:pt>
                <c:pt idx="673">
                  <c:v>44483</c:v>
                </c:pt>
                <c:pt idx="674">
                  <c:v>44490</c:v>
                </c:pt>
                <c:pt idx="675">
                  <c:v>44497</c:v>
                </c:pt>
                <c:pt idx="676">
                  <c:v>44504</c:v>
                </c:pt>
                <c:pt idx="677">
                  <c:v>44512</c:v>
                </c:pt>
                <c:pt idx="678">
                  <c:v>44518</c:v>
                </c:pt>
                <c:pt idx="679">
                  <c:v>44526</c:v>
                </c:pt>
                <c:pt idx="680">
                  <c:v>44532</c:v>
                </c:pt>
                <c:pt idx="681">
                  <c:v>44539</c:v>
                </c:pt>
                <c:pt idx="682">
                  <c:v>44546</c:v>
                </c:pt>
                <c:pt idx="683">
                  <c:v>44553</c:v>
                </c:pt>
                <c:pt idx="684">
                  <c:v>44565</c:v>
                </c:pt>
                <c:pt idx="685">
                  <c:v>44568</c:v>
                </c:pt>
                <c:pt idx="686">
                  <c:v>44575</c:v>
                </c:pt>
                <c:pt idx="687">
                  <c:v>44582</c:v>
                </c:pt>
                <c:pt idx="688">
                  <c:v>44589</c:v>
                </c:pt>
                <c:pt idx="689">
                  <c:v>44596</c:v>
                </c:pt>
                <c:pt idx="690">
                  <c:v>44603</c:v>
                </c:pt>
                <c:pt idx="691">
                  <c:v>44610</c:v>
                </c:pt>
                <c:pt idx="692">
                  <c:v>44617</c:v>
                </c:pt>
                <c:pt idx="693">
                  <c:v>44624</c:v>
                </c:pt>
                <c:pt idx="694">
                  <c:v>44631</c:v>
                </c:pt>
                <c:pt idx="695">
                  <c:v>44638</c:v>
                </c:pt>
                <c:pt idx="696">
                  <c:v>44645</c:v>
                </c:pt>
                <c:pt idx="697">
                  <c:v>44652</c:v>
                </c:pt>
                <c:pt idx="698">
                  <c:v>44659</c:v>
                </c:pt>
                <c:pt idx="699">
                  <c:v>44670</c:v>
                </c:pt>
                <c:pt idx="700">
                  <c:v>44673</c:v>
                </c:pt>
                <c:pt idx="701">
                  <c:v>44680</c:v>
                </c:pt>
                <c:pt idx="702">
                  <c:v>44687</c:v>
                </c:pt>
                <c:pt idx="703">
                  <c:v>44694</c:v>
                </c:pt>
                <c:pt idx="704">
                  <c:v>44701</c:v>
                </c:pt>
                <c:pt idx="705">
                  <c:v>44708</c:v>
                </c:pt>
                <c:pt idx="706">
                  <c:v>44715</c:v>
                </c:pt>
                <c:pt idx="707">
                  <c:v>44722</c:v>
                </c:pt>
                <c:pt idx="708">
                  <c:v>44729</c:v>
                </c:pt>
                <c:pt idx="709">
                  <c:v>44736</c:v>
                </c:pt>
                <c:pt idx="710">
                  <c:v>44743</c:v>
                </c:pt>
                <c:pt idx="711">
                  <c:v>44750</c:v>
                </c:pt>
                <c:pt idx="712">
                  <c:v>44757</c:v>
                </c:pt>
                <c:pt idx="713">
                  <c:v>44764</c:v>
                </c:pt>
                <c:pt idx="714">
                  <c:v>44771</c:v>
                </c:pt>
                <c:pt idx="715">
                  <c:v>44778</c:v>
                </c:pt>
                <c:pt idx="716">
                  <c:v>44785</c:v>
                </c:pt>
                <c:pt idx="717">
                  <c:v>44792</c:v>
                </c:pt>
                <c:pt idx="718">
                  <c:v>44799</c:v>
                </c:pt>
                <c:pt idx="719">
                  <c:v>44806</c:v>
                </c:pt>
                <c:pt idx="720">
                  <c:v>44813</c:v>
                </c:pt>
                <c:pt idx="721">
                  <c:v>44820</c:v>
                </c:pt>
                <c:pt idx="722">
                  <c:v>44827</c:v>
                </c:pt>
                <c:pt idx="723">
                  <c:v>44834</c:v>
                </c:pt>
                <c:pt idx="724">
                  <c:v>44841</c:v>
                </c:pt>
                <c:pt idx="725">
                  <c:v>44848</c:v>
                </c:pt>
                <c:pt idx="726">
                  <c:v>44855</c:v>
                </c:pt>
                <c:pt idx="727">
                  <c:v>44862</c:v>
                </c:pt>
                <c:pt idx="728">
                  <c:v>44869</c:v>
                </c:pt>
                <c:pt idx="729">
                  <c:v>44879</c:v>
                </c:pt>
                <c:pt idx="730">
                  <c:v>44883</c:v>
                </c:pt>
                <c:pt idx="731">
                  <c:v>44890</c:v>
                </c:pt>
                <c:pt idx="732">
                  <c:v>44897</c:v>
                </c:pt>
                <c:pt idx="733">
                  <c:v>44904</c:v>
                </c:pt>
                <c:pt idx="734">
                  <c:v>44911</c:v>
                </c:pt>
                <c:pt idx="735">
                  <c:v>44918</c:v>
                </c:pt>
                <c:pt idx="736">
                  <c:v>44925</c:v>
                </c:pt>
                <c:pt idx="737">
                  <c:v>44932</c:v>
                </c:pt>
                <c:pt idx="738">
                  <c:v>44939</c:v>
                </c:pt>
                <c:pt idx="739">
                  <c:v>44946</c:v>
                </c:pt>
                <c:pt idx="740">
                  <c:v>44953</c:v>
                </c:pt>
                <c:pt idx="741">
                  <c:v>44960</c:v>
                </c:pt>
                <c:pt idx="742">
                  <c:v>44967</c:v>
                </c:pt>
                <c:pt idx="743">
                  <c:v>44974</c:v>
                </c:pt>
                <c:pt idx="744">
                  <c:v>44981</c:v>
                </c:pt>
                <c:pt idx="745">
                  <c:v>44988</c:v>
                </c:pt>
                <c:pt idx="746">
                  <c:v>44995</c:v>
                </c:pt>
                <c:pt idx="747">
                  <c:v>45002</c:v>
                </c:pt>
                <c:pt idx="748">
                  <c:v>45009</c:v>
                </c:pt>
                <c:pt idx="749">
                  <c:v>45016</c:v>
                </c:pt>
                <c:pt idx="750">
                  <c:v>45027</c:v>
                </c:pt>
                <c:pt idx="751">
                  <c:v>45030</c:v>
                </c:pt>
                <c:pt idx="752">
                  <c:v>45037</c:v>
                </c:pt>
                <c:pt idx="753">
                  <c:v>45044</c:v>
                </c:pt>
                <c:pt idx="754">
                  <c:v>45051</c:v>
                </c:pt>
                <c:pt idx="755">
                  <c:v>45058</c:v>
                </c:pt>
                <c:pt idx="756">
                  <c:v>45065</c:v>
                </c:pt>
                <c:pt idx="757">
                  <c:v>45072</c:v>
                </c:pt>
                <c:pt idx="758">
                  <c:v>45079</c:v>
                </c:pt>
                <c:pt idx="759">
                  <c:v>45086</c:v>
                </c:pt>
                <c:pt idx="760">
                  <c:v>45093</c:v>
                </c:pt>
                <c:pt idx="761">
                  <c:v>45100</c:v>
                </c:pt>
                <c:pt idx="762">
                  <c:v>45107</c:v>
                </c:pt>
                <c:pt idx="763">
                  <c:v>45114</c:v>
                </c:pt>
                <c:pt idx="764">
                  <c:v>45121</c:v>
                </c:pt>
                <c:pt idx="765">
                  <c:v>45128</c:v>
                </c:pt>
                <c:pt idx="766">
                  <c:v>45135</c:v>
                </c:pt>
                <c:pt idx="767">
                  <c:v>45142</c:v>
                </c:pt>
                <c:pt idx="768">
                  <c:v>45149</c:v>
                </c:pt>
                <c:pt idx="769">
                  <c:v>45156</c:v>
                </c:pt>
                <c:pt idx="770">
                  <c:v>45163</c:v>
                </c:pt>
                <c:pt idx="771">
                  <c:v>45170</c:v>
                </c:pt>
                <c:pt idx="772">
                  <c:v>45177</c:v>
                </c:pt>
                <c:pt idx="773">
                  <c:v>45184</c:v>
                </c:pt>
                <c:pt idx="774">
                  <c:v>45191</c:v>
                </c:pt>
                <c:pt idx="775">
                  <c:v>45198</c:v>
                </c:pt>
                <c:pt idx="776">
                  <c:v>45205</c:v>
                </c:pt>
                <c:pt idx="777">
                  <c:v>45212</c:v>
                </c:pt>
                <c:pt idx="778">
                  <c:v>45219</c:v>
                </c:pt>
                <c:pt idx="779">
                  <c:v>45226</c:v>
                </c:pt>
                <c:pt idx="780">
                  <c:v>45233</c:v>
                </c:pt>
                <c:pt idx="781">
                  <c:v>45243</c:v>
                </c:pt>
                <c:pt idx="782">
                  <c:v>45247</c:v>
                </c:pt>
                <c:pt idx="783">
                  <c:v>45254</c:v>
                </c:pt>
                <c:pt idx="784">
                  <c:v>45261</c:v>
                </c:pt>
                <c:pt idx="785">
                  <c:v>45268</c:v>
                </c:pt>
                <c:pt idx="786">
                  <c:v>45275</c:v>
                </c:pt>
                <c:pt idx="787">
                  <c:v>45282</c:v>
                </c:pt>
                <c:pt idx="788">
                  <c:v>45289</c:v>
                </c:pt>
                <c:pt idx="789">
                  <c:v>45296</c:v>
                </c:pt>
                <c:pt idx="790">
                  <c:v>45303</c:v>
                </c:pt>
                <c:pt idx="791">
                  <c:v>45310</c:v>
                </c:pt>
                <c:pt idx="792">
                  <c:v>45317</c:v>
                </c:pt>
                <c:pt idx="793">
                  <c:v>45324</c:v>
                </c:pt>
                <c:pt idx="794">
                  <c:v>45331</c:v>
                </c:pt>
                <c:pt idx="795">
                  <c:v>45338</c:v>
                </c:pt>
                <c:pt idx="796">
                  <c:v>45345</c:v>
                </c:pt>
                <c:pt idx="797">
                  <c:v>45352</c:v>
                </c:pt>
                <c:pt idx="798">
                  <c:v>45359</c:v>
                </c:pt>
                <c:pt idx="799">
                  <c:v>45366</c:v>
                </c:pt>
                <c:pt idx="800">
                  <c:v>45373</c:v>
                </c:pt>
                <c:pt idx="801">
                  <c:v>45384</c:v>
                </c:pt>
                <c:pt idx="802">
                  <c:v>45387</c:v>
                </c:pt>
                <c:pt idx="803">
                  <c:v>45394</c:v>
                </c:pt>
                <c:pt idx="804">
                  <c:v>45401</c:v>
                </c:pt>
                <c:pt idx="805">
                  <c:v>45408</c:v>
                </c:pt>
                <c:pt idx="806">
                  <c:v>45415</c:v>
                </c:pt>
                <c:pt idx="807">
                  <c:v>45422</c:v>
                </c:pt>
                <c:pt idx="808">
                  <c:v>45429</c:v>
                </c:pt>
                <c:pt idx="809">
                  <c:v>45436</c:v>
                </c:pt>
                <c:pt idx="810">
                  <c:v>45443</c:v>
                </c:pt>
                <c:pt idx="811">
                  <c:v>45450</c:v>
                </c:pt>
                <c:pt idx="812">
                  <c:v>45457</c:v>
                </c:pt>
                <c:pt idx="813">
                  <c:v>45464</c:v>
                </c:pt>
                <c:pt idx="814">
                  <c:v>45471</c:v>
                </c:pt>
                <c:pt idx="815">
                  <c:v>45478</c:v>
                </c:pt>
                <c:pt idx="816">
                  <c:v>45485</c:v>
                </c:pt>
                <c:pt idx="817">
                  <c:v>45492</c:v>
                </c:pt>
                <c:pt idx="818">
                  <c:v>45499</c:v>
                </c:pt>
                <c:pt idx="819">
                  <c:v>45506</c:v>
                </c:pt>
                <c:pt idx="820">
                  <c:v>45513</c:v>
                </c:pt>
                <c:pt idx="821">
                  <c:v>45520</c:v>
                </c:pt>
                <c:pt idx="822">
                  <c:v>45527</c:v>
                </c:pt>
                <c:pt idx="823">
                  <c:v>45534</c:v>
                </c:pt>
                <c:pt idx="824">
                  <c:v>45541</c:v>
                </c:pt>
                <c:pt idx="825">
                  <c:v>45548</c:v>
                </c:pt>
                <c:pt idx="826">
                  <c:v>45555</c:v>
                </c:pt>
                <c:pt idx="827">
                  <c:v>45562</c:v>
                </c:pt>
                <c:pt idx="828">
                  <c:v>45569</c:v>
                </c:pt>
                <c:pt idx="829">
                  <c:v>45576</c:v>
                </c:pt>
                <c:pt idx="830">
                  <c:v>45583</c:v>
                </c:pt>
                <c:pt idx="831">
                  <c:v>45590</c:v>
                </c:pt>
                <c:pt idx="832">
                  <c:v>45597</c:v>
                </c:pt>
                <c:pt idx="833">
                  <c:v>45604</c:v>
                </c:pt>
                <c:pt idx="834">
                  <c:v>45611</c:v>
                </c:pt>
                <c:pt idx="835">
                  <c:v>45618</c:v>
                </c:pt>
                <c:pt idx="836">
                  <c:v>45625</c:v>
                </c:pt>
                <c:pt idx="837">
                  <c:v>45632</c:v>
                </c:pt>
                <c:pt idx="838">
                  <c:v>45639</c:v>
                </c:pt>
                <c:pt idx="839">
                  <c:v>45646</c:v>
                </c:pt>
                <c:pt idx="840">
                  <c:v>45657</c:v>
                </c:pt>
                <c:pt idx="841">
                  <c:v>45664</c:v>
                </c:pt>
                <c:pt idx="842">
                  <c:v>45671</c:v>
                </c:pt>
                <c:pt idx="843">
                  <c:v>45678</c:v>
                </c:pt>
                <c:pt idx="844">
                  <c:v>45685</c:v>
                </c:pt>
                <c:pt idx="845">
                  <c:v>45692</c:v>
                </c:pt>
                <c:pt idx="846">
                  <c:v>45699</c:v>
                </c:pt>
                <c:pt idx="847">
                  <c:v>45706</c:v>
                </c:pt>
                <c:pt idx="848">
                  <c:v>45713</c:v>
                </c:pt>
                <c:pt idx="849">
                  <c:v>45720</c:v>
                </c:pt>
                <c:pt idx="850">
                  <c:v>45727</c:v>
                </c:pt>
                <c:pt idx="851">
                  <c:v>45734</c:v>
                </c:pt>
                <c:pt idx="852">
                  <c:v>45741</c:v>
                </c:pt>
                <c:pt idx="853">
                  <c:v>45748</c:v>
                </c:pt>
                <c:pt idx="854">
                  <c:v>45755</c:v>
                </c:pt>
                <c:pt idx="855">
                  <c:v>45762</c:v>
                </c:pt>
                <c:pt idx="856">
                  <c:v>45771</c:v>
                </c:pt>
                <c:pt idx="857">
                  <c:v>45778</c:v>
                </c:pt>
                <c:pt idx="858">
                  <c:v>45785</c:v>
                </c:pt>
                <c:pt idx="859">
                  <c:v>45792</c:v>
                </c:pt>
                <c:pt idx="860">
                  <c:v>45799</c:v>
                </c:pt>
                <c:pt idx="861">
                  <c:v>45806</c:v>
                </c:pt>
                <c:pt idx="862">
                  <c:v>45813</c:v>
                </c:pt>
                <c:pt idx="863">
                  <c:v>45820</c:v>
                </c:pt>
                <c:pt idx="864">
                  <c:v>45827</c:v>
                </c:pt>
                <c:pt idx="865">
                  <c:v>45834</c:v>
                </c:pt>
                <c:pt idx="866">
                  <c:v>45841</c:v>
                </c:pt>
                <c:pt idx="867">
                  <c:v>45848</c:v>
                </c:pt>
                <c:pt idx="868">
                  <c:v>45855</c:v>
                </c:pt>
                <c:pt idx="869">
                  <c:v>45862</c:v>
                </c:pt>
                <c:pt idx="870">
                  <c:v>45869</c:v>
                </c:pt>
                <c:pt idx="871">
                  <c:v>45876</c:v>
                </c:pt>
                <c:pt idx="872">
                  <c:v>45883</c:v>
                </c:pt>
                <c:pt idx="873">
                  <c:v>45890</c:v>
                </c:pt>
                <c:pt idx="874">
                  <c:v>45897</c:v>
                </c:pt>
                <c:pt idx="875">
                  <c:v>45904</c:v>
                </c:pt>
                <c:pt idx="876">
                  <c:v>45911</c:v>
                </c:pt>
                <c:pt idx="877">
                  <c:v>45918</c:v>
                </c:pt>
                <c:pt idx="878">
                  <c:v>45925</c:v>
                </c:pt>
                <c:pt idx="879">
                  <c:v>45932</c:v>
                </c:pt>
                <c:pt idx="880">
                  <c:v>45939</c:v>
                </c:pt>
                <c:pt idx="881">
                  <c:v>45946</c:v>
                </c:pt>
                <c:pt idx="882">
                  <c:v>45953</c:v>
                </c:pt>
                <c:pt idx="883">
                  <c:v>45960</c:v>
                </c:pt>
                <c:pt idx="884">
                  <c:v>45967</c:v>
                </c:pt>
                <c:pt idx="885">
                  <c:v>45974</c:v>
                </c:pt>
                <c:pt idx="886">
                  <c:v>45981</c:v>
                </c:pt>
                <c:pt idx="887">
                  <c:v>45989</c:v>
                </c:pt>
                <c:pt idx="888">
                  <c:v>45995</c:v>
                </c:pt>
                <c:pt idx="889">
                  <c:v>46002</c:v>
                </c:pt>
                <c:pt idx="890">
                  <c:v>46009</c:v>
                </c:pt>
                <c:pt idx="891">
                  <c:v>46020</c:v>
                </c:pt>
                <c:pt idx="892">
                  <c:v>46024</c:v>
                </c:pt>
                <c:pt idx="893">
                  <c:v>46030</c:v>
                </c:pt>
                <c:pt idx="894">
                  <c:v>46037</c:v>
                </c:pt>
                <c:pt idx="895">
                  <c:v>46044</c:v>
                </c:pt>
                <c:pt idx="896">
                  <c:v>46051</c:v>
                </c:pt>
                <c:pt idx="897">
                  <c:v>46058</c:v>
                </c:pt>
                <c:pt idx="898">
                  <c:v>46065</c:v>
                </c:pt>
                <c:pt idx="899">
                  <c:v>46072</c:v>
                </c:pt>
                <c:pt idx="900">
                  <c:v>46079</c:v>
                </c:pt>
                <c:pt idx="901">
                  <c:v>46086</c:v>
                </c:pt>
                <c:pt idx="902">
                  <c:v>46093</c:v>
                </c:pt>
                <c:pt idx="903">
                  <c:v>46100</c:v>
                </c:pt>
                <c:pt idx="904">
                  <c:v>46107</c:v>
                </c:pt>
                <c:pt idx="905">
                  <c:v>46114</c:v>
                </c:pt>
                <c:pt idx="906">
                  <c:v>46121</c:v>
                </c:pt>
                <c:pt idx="907">
                  <c:v>46128</c:v>
                </c:pt>
                <c:pt idx="908">
                  <c:v>46135</c:v>
                </c:pt>
                <c:pt idx="909">
                  <c:v>46142</c:v>
                </c:pt>
                <c:pt idx="910">
                  <c:v>46149</c:v>
                </c:pt>
                <c:pt idx="911">
                  <c:v>46156</c:v>
                </c:pt>
                <c:pt idx="912">
                  <c:v>46163</c:v>
                </c:pt>
                <c:pt idx="913">
                  <c:v>46170</c:v>
                </c:pt>
                <c:pt idx="914">
                  <c:v>46177</c:v>
                </c:pt>
                <c:pt idx="915">
                  <c:v>46184</c:v>
                </c:pt>
                <c:pt idx="916">
                  <c:v>46191</c:v>
                </c:pt>
                <c:pt idx="917">
                  <c:v>46198</c:v>
                </c:pt>
                <c:pt idx="918">
                  <c:v>46205</c:v>
                </c:pt>
                <c:pt idx="919">
                  <c:v>46212</c:v>
                </c:pt>
                <c:pt idx="920">
                  <c:v>46219</c:v>
                </c:pt>
                <c:pt idx="921">
                  <c:v>46226</c:v>
                </c:pt>
                <c:pt idx="922">
                  <c:v>46233</c:v>
                </c:pt>
                <c:pt idx="923">
                  <c:v>46240</c:v>
                </c:pt>
                <c:pt idx="924">
                  <c:v>46247</c:v>
                </c:pt>
                <c:pt idx="925">
                  <c:v>46254</c:v>
                </c:pt>
                <c:pt idx="926">
                  <c:v>46261</c:v>
                </c:pt>
                <c:pt idx="927">
                  <c:v>46268</c:v>
                </c:pt>
                <c:pt idx="928">
                  <c:v>46275</c:v>
                </c:pt>
                <c:pt idx="929">
                  <c:v>46282</c:v>
                </c:pt>
                <c:pt idx="930">
                  <c:v>46289</c:v>
                </c:pt>
                <c:pt idx="931">
                  <c:v>46296</c:v>
                </c:pt>
                <c:pt idx="932">
                  <c:v>46303</c:v>
                </c:pt>
                <c:pt idx="933">
                  <c:v>46310</c:v>
                </c:pt>
                <c:pt idx="934">
                  <c:v>46317</c:v>
                </c:pt>
                <c:pt idx="935">
                  <c:v>46324</c:v>
                </c:pt>
                <c:pt idx="936">
                  <c:v>46331</c:v>
                </c:pt>
                <c:pt idx="937">
                  <c:v>46338</c:v>
                </c:pt>
                <c:pt idx="938">
                  <c:v>46345</c:v>
                </c:pt>
                <c:pt idx="939">
                  <c:v>46353</c:v>
                </c:pt>
                <c:pt idx="940">
                  <c:v>46359</c:v>
                </c:pt>
                <c:pt idx="941">
                  <c:v>46366</c:v>
                </c:pt>
                <c:pt idx="942">
                  <c:v>46373</c:v>
                </c:pt>
                <c:pt idx="943">
                  <c:v>46380</c:v>
                </c:pt>
                <c:pt idx="944">
                  <c:v>46387</c:v>
                </c:pt>
                <c:pt idx="945">
                  <c:v>46394</c:v>
                </c:pt>
                <c:pt idx="946">
                  <c:v>46401</c:v>
                </c:pt>
                <c:pt idx="947">
                  <c:v>46408</c:v>
                </c:pt>
                <c:pt idx="948">
                  <c:v>46415</c:v>
                </c:pt>
                <c:pt idx="949">
                  <c:v>46422</c:v>
                </c:pt>
                <c:pt idx="950">
                  <c:v>46429</c:v>
                </c:pt>
                <c:pt idx="951">
                  <c:v>46436</c:v>
                </c:pt>
                <c:pt idx="952">
                  <c:v>46443</c:v>
                </c:pt>
                <c:pt idx="953">
                  <c:v>46450</c:v>
                </c:pt>
                <c:pt idx="954">
                  <c:v>46457</c:v>
                </c:pt>
                <c:pt idx="955">
                  <c:v>46464</c:v>
                </c:pt>
                <c:pt idx="956">
                  <c:v>46471</c:v>
                </c:pt>
                <c:pt idx="957">
                  <c:v>46478</c:v>
                </c:pt>
                <c:pt idx="958">
                  <c:v>46485</c:v>
                </c:pt>
                <c:pt idx="959">
                  <c:v>46492</c:v>
                </c:pt>
                <c:pt idx="960">
                  <c:v>46499</c:v>
                </c:pt>
                <c:pt idx="961">
                  <c:v>46506</c:v>
                </c:pt>
                <c:pt idx="962">
                  <c:v>46513</c:v>
                </c:pt>
                <c:pt idx="963">
                  <c:v>46520</c:v>
                </c:pt>
                <c:pt idx="964">
                  <c:v>46527</c:v>
                </c:pt>
                <c:pt idx="965">
                  <c:v>46534</c:v>
                </c:pt>
                <c:pt idx="966">
                  <c:v>46541</c:v>
                </c:pt>
                <c:pt idx="967">
                  <c:v>46548</c:v>
                </c:pt>
                <c:pt idx="968">
                  <c:v>46555</c:v>
                </c:pt>
                <c:pt idx="969">
                  <c:v>46562</c:v>
                </c:pt>
                <c:pt idx="970">
                  <c:v>46569</c:v>
                </c:pt>
                <c:pt idx="971">
                  <c:v>46576</c:v>
                </c:pt>
                <c:pt idx="972">
                  <c:v>46583</c:v>
                </c:pt>
                <c:pt idx="973">
                  <c:v>46590</c:v>
                </c:pt>
                <c:pt idx="974">
                  <c:v>46597</c:v>
                </c:pt>
                <c:pt idx="975">
                  <c:v>46604</c:v>
                </c:pt>
                <c:pt idx="976">
                  <c:v>46611</c:v>
                </c:pt>
                <c:pt idx="977">
                  <c:v>46618</c:v>
                </c:pt>
                <c:pt idx="978">
                  <c:v>46625</c:v>
                </c:pt>
                <c:pt idx="979">
                  <c:v>46632</c:v>
                </c:pt>
                <c:pt idx="980">
                  <c:v>46639</c:v>
                </c:pt>
                <c:pt idx="981">
                  <c:v>46646</c:v>
                </c:pt>
                <c:pt idx="982">
                  <c:v>46653</c:v>
                </c:pt>
                <c:pt idx="983">
                  <c:v>46660</c:v>
                </c:pt>
                <c:pt idx="984">
                  <c:v>46667</c:v>
                </c:pt>
                <c:pt idx="985">
                  <c:v>46674</c:v>
                </c:pt>
                <c:pt idx="986">
                  <c:v>46681</c:v>
                </c:pt>
                <c:pt idx="987">
                  <c:v>46688</c:v>
                </c:pt>
                <c:pt idx="988">
                  <c:v>46695</c:v>
                </c:pt>
                <c:pt idx="989">
                  <c:v>46703</c:v>
                </c:pt>
                <c:pt idx="990">
                  <c:v>46709</c:v>
                </c:pt>
                <c:pt idx="991">
                  <c:v>46717</c:v>
                </c:pt>
                <c:pt idx="992">
                  <c:v>46723</c:v>
                </c:pt>
                <c:pt idx="993">
                  <c:v>46730</c:v>
                </c:pt>
                <c:pt idx="994">
                  <c:v>46737</c:v>
                </c:pt>
                <c:pt idx="995">
                  <c:v>46744</c:v>
                </c:pt>
                <c:pt idx="996">
                  <c:v>46756</c:v>
                </c:pt>
                <c:pt idx="997">
                  <c:v>46759</c:v>
                </c:pt>
                <c:pt idx="998">
                  <c:v>46766</c:v>
                </c:pt>
                <c:pt idx="999">
                  <c:v>46773</c:v>
                </c:pt>
                <c:pt idx="1000">
                  <c:v>46780</c:v>
                </c:pt>
                <c:pt idx="1001">
                  <c:v>46787</c:v>
                </c:pt>
                <c:pt idx="1002">
                  <c:v>46794</c:v>
                </c:pt>
                <c:pt idx="1003">
                  <c:v>46801</c:v>
                </c:pt>
                <c:pt idx="1004">
                  <c:v>46808</c:v>
                </c:pt>
                <c:pt idx="1005">
                  <c:v>46815</c:v>
                </c:pt>
                <c:pt idx="1006">
                  <c:v>46822</c:v>
                </c:pt>
                <c:pt idx="1007">
                  <c:v>46829</c:v>
                </c:pt>
                <c:pt idx="1008">
                  <c:v>46836</c:v>
                </c:pt>
                <c:pt idx="1009">
                  <c:v>46843</c:v>
                </c:pt>
                <c:pt idx="1010">
                  <c:v>46850</c:v>
                </c:pt>
                <c:pt idx="1011">
                  <c:v>46861</c:v>
                </c:pt>
                <c:pt idx="1012">
                  <c:v>46864</c:v>
                </c:pt>
                <c:pt idx="1013">
                  <c:v>46871</c:v>
                </c:pt>
                <c:pt idx="1014">
                  <c:v>46878</c:v>
                </c:pt>
                <c:pt idx="1015">
                  <c:v>46885</c:v>
                </c:pt>
                <c:pt idx="1016">
                  <c:v>46892</c:v>
                </c:pt>
                <c:pt idx="1017">
                  <c:v>46899</c:v>
                </c:pt>
                <c:pt idx="1018">
                  <c:v>46906</c:v>
                </c:pt>
                <c:pt idx="1019">
                  <c:v>46913</c:v>
                </c:pt>
                <c:pt idx="1020">
                  <c:v>46920</c:v>
                </c:pt>
                <c:pt idx="1021">
                  <c:v>46927</c:v>
                </c:pt>
                <c:pt idx="1022">
                  <c:v>46934</c:v>
                </c:pt>
                <c:pt idx="1023">
                  <c:v>46941</c:v>
                </c:pt>
                <c:pt idx="1024">
                  <c:v>46948</c:v>
                </c:pt>
                <c:pt idx="1025">
                  <c:v>46955</c:v>
                </c:pt>
                <c:pt idx="1026">
                  <c:v>46962</c:v>
                </c:pt>
                <c:pt idx="1027">
                  <c:v>46969</c:v>
                </c:pt>
                <c:pt idx="1028">
                  <c:v>46976</c:v>
                </c:pt>
                <c:pt idx="1029">
                  <c:v>46983</c:v>
                </c:pt>
                <c:pt idx="1030">
                  <c:v>46990</c:v>
                </c:pt>
                <c:pt idx="1031">
                  <c:v>46997</c:v>
                </c:pt>
                <c:pt idx="1032">
                  <c:v>47004</c:v>
                </c:pt>
                <c:pt idx="1033">
                  <c:v>47011</c:v>
                </c:pt>
                <c:pt idx="1034">
                  <c:v>47018</c:v>
                </c:pt>
                <c:pt idx="1035">
                  <c:v>47025</c:v>
                </c:pt>
                <c:pt idx="1036">
                  <c:v>47032</c:v>
                </c:pt>
                <c:pt idx="1037">
                  <c:v>47039</c:v>
                </c:pt>
                <c:pt idx="1038">
                  <c:v>47046</c:v>
                </c:pt>
                <c:pt idx="1039">
                  <c:v>47053</c:v>
                </c:pt>
                <c:pt idx="1040">
                  <c:v>47060</c:v>
                </c:pt>
                <c:pt idx="1041">
                  <c:v>47070</c:v>
                </c:pt>
                <c:pt idx="1042">
                  <c:v>47074</c:v>
                </c:pt>
                <c:pt idx="1043">
                  <c:v>47081</c:v>
                </c:pt>
                <c:pt idx="1044">
                  <c:v>47088</c:v>
                </c:pt>
                <c:pt idx="1045">
                  <c:v>47095</c:v>
                </c:pt>
                <c:pt idx="1046">
                  <c:v>47102</c:v>
                </c:pt>
                <c:pt idx="1047">
                  <c:v>47109</c:v>
                </c:pt>
                <c:pt idx="1048">
                  <c:v>47116</c:v>
                </c:pt>
                <c:pt idx="1049">
                  <c:v>47123</c:v>
                </c:pt>
                <c:pt idx="1050">
                  <c:v>47130</c:v>
                </c:pt>
                <c:pt idx="1051">
                  <c:v>47137</c:v>
                </c:pt>
                <c:pt idx="1052">
                  <c:v>47144</c:v>
                </c:pt>
                <c:pt idx="1053">
                  <c:v>47151</c:v>
                </c:pt>
                <c:pt idx="1054">
                  <c:v>47158</c:v>
                </c:pt>
                <c:pt idx="1055">
                  <c:v>47165</c:v>
                </c:pt>
                <c:pt idx="1056">
                  <c:v>47172</c:v>
                </c:pt>
                <c:pt idx="1057">
                  <c:v>47179</c:v>
                </c:pt>
                <c:pt idx="1058">
                  <c:v>47186</c:v>
                </c:pt>
                <c:pt idx="1059">
                  <c:v>47193</c:v>
                </c:pt>
                <c:pt idx="1060">
                  <c:v>47200</c:v>
                </c:pt>
                <c:pt idx="1061">
                  <c:v>47211</c:v>
                </c:pt>
                <c:pt idx="1062">
                  <c:v>47214</c:v>
                </c:pt>
                <c:pt idx="1063">
                  <c:v>47221</c:v>
                </c:pt>
                <c:pt idx="1064">
                  <c:v>47228</c:v>
                </c:pt>
                <c:pt idx="1065">
                  <c:v>47235</c:v>
                </c:pt>
                <c:pt idx="1066">
                  <c:v>47242</c:v>
                </c:pt>
                <c:pt idx="1067">
                  <c:v>47249</c:v>
                </c:pt>
                <c:pt idx="1068">
                  <c:v>47256</c:v>
                </c:pt>
                <c:pt idx="1069">
                  <c:v>47263</c:v>
                </c:pt>
                <c:pt idx="1070">
                  <c:v>47270</c:v>
                </c:pt>
                <c:pt idx="1071">
                  <c:v>47277</c:v>
                </c:pt>
                <c:pt idx="1072">
                  <c:v>47284</c:v>
                </c:pt>
                <c:pt idx="1073">
                  <c:v>47291</c:v>
                </c:pt>
                <c:pt idx="1074">
                  <c:v>47298</c:v>
                </c:pt>
                <c:pt idx="1075">
                  <c:v>47305</c:v>
                </c:pt>
                <c:pt idx="1076">
                  <c:v>47312</c:v>
                </c:pt>
                <c:pt idx="1077">
                  <c:v>47319</c:v>
                </c:pt>
                <c:pt idx="1078">
                  <c:v>47326</c:v>
                </c:pt>
                <c:pt idx="1079">
                  <c:v>47333</c:v>
                </c:pt>
                <c:pt idx="1080">
                  <c:v>47340</c:v>
                </c:pt>
                <c:pt idx="1081">
                  <c:v>47347</c:v>
                </c:pt>
                <c:pt idx="1082">
                  <c:v>47354</c:v>
                </c:pt>
                <c:pt idx="1083">
                  <c:v>47361</c:v>
                </c:pt>
                <c:pt idx="1084">
                  <c:v>47368</c:v>
                </c:pt>
                <c:pt idx="1085">
                  <c:v>47375</c:v>
                </c:pt>
                <c:pt idx="1086">
                  <c:v>47382</c:v>
                </c:pt>
                <c:pt idx="1087">
                  <c:v>47389</c:v>
                </c:pt>
                <c:pt idx="1088">
                  <c:v>47396</c:v>
                </c:pt>
                <c:pt idx="1089">
                  <c:v>47403</c:v>
                </c:pt>
                <c:pt idx="1090">
                  <c:v>47410</c:v>
                </c:pt>
                <c:pt idx="1091">
                  <c:v>47417</c:v>
                </c:pt>
                <c:pt idx="1092">
                  <c:v>47424</c:v>
                </c:pt>
                <c:pt idx="1093">
                  <c:v>47431</c:v>
                </c:pt>
                <c:pt idx="1094">
                  <c:v>47438</c:v>
                </c:pt>
                <c:pt idx="1095">
                  <c:v>47445</c:v>
                </c:pt>
                <c:pt idx="1096">
                  <c:v>47452</c:v>
                </c:pt>
                <c:pt idx="1097">
                  <c:v>47459</c:v>
                </c:pt>
                <c:pt idx="1098">
                  <c:v>47466</c:v>
                </c:pt>
                <c:pt idx="1099">
                  <c:v>47473</c:v>
                </c:pt>
                <c:pt idx="1100">
                  <c:v>47483</c:v>
                </c:pt>
                <c:pt idx="1101">
                  <c:v>47490</c:v>
                </c:pt>
                <c:pt idx="1102">
                  <c:v>47497</c:v>
                </c:pt>
                <c:pt idx="1103">
                  <c:v>47505</c:v>
                </c:pt>
                <c:pt idx="1104">
                  <c:v>47511</c:v>
                </c:pt>
                <c:pt idx="1105">
                  <c:v>47518</c:v>
                </c:pt>
                <c:pt idx="1106">
                  <c:v>47525</c:v>
                </c:pt>
                <c:pt idx="1107">
                  <c:v>47533</c:v>
                </c:pt>
                <c:pt idx="1108">
                  <c:v>47539</c:v>
                </c:pt>
                <c:pt idx="1109">
                  <c:v>47546</c:v>
                </c:pt>
                <c:pt idx="1110">
                  <c:v>47553</c:v>
                </c:pt>
                <c:pt idx="1111">
                  <c:v>47560</c:v>
                </c:pt>
                <c:pt idx="1112">
                  <c:v>47567</c:v>
                </c:pt>
                <c:pt idx="1113">
                  <c:v>47574</c:v>
                </c:pt>
                <c:pt idx="1114">
                  <c:v>47581</c:v>
                </c:pt>
                <c:pt idx="1115">
                  <c:v>47588</c:v>
                </c:pt>
                <c:pt idx="1116">
                  <c:v>47597</c:v>
                </c:pt>
                <c:pt idx="1117">
                  <c:v>47602</c:v>
                </c:pt>
                <c:pt idx="1118">
                  <c:v>47610</c:v>
                </c:pt>
                <c:pt idx="1119">
                  <c:v>47616</c:v>
                </c:pt>
                <c:pt idx="1120">
                  <c:v>47623</c:v>
                </c:pt>
                <c:pt idx="1121">
                  <c:v>47631</c:v>
                </c:pt>
                <c:pt idx="1122">
                  <c:v>47637</c:v>
                </c:pt>
                <c:pt idx="1123">
                  <c:v>47644</c:v>
                </c:pt>
                <c:pt idx="1124">
                  <c:v>47651</c:v>
                </c:pt>
                <c:pt idx="1125">
                  <c:v>47658</c:v>
                </c:pt>
                <c:pt idx="1126">
                  <c:v>47665</c:v>
                </c:pt>
                <c:pt idx="1127">
                  <c:v>47672</c:v>
                </c:pt>
                <c:pt idx="1128">
                  <c:v>47679</c:v>
                </c:pt>
                <c:pt idx="1129">
                  <c:v>47686</c:v>
                </c:pt>
                <c:pt idx="1130">
                  <c:v>47693</c:v>
                </c:pt>
                <c:pt idx="1131">
                  <c:v>47700</c:v>
                </c:pt>
                <c:pt idx="1132">
                  <c:v>47707</c:v>
                </c:pt>
                <c:pt idx="1133">
                  <c:v>47714</c:v>
                </c:pt>
                <c:pt idx="1134">
                  <c:v>47722</c:v>
                </c:pt>
                <c:pt idx="1135">
                  <c:v>47729</c:v>
                </c:pt>
                <c:pt idx="1136">
                  <c:v>47735</c:v>
                </c:pt>
                <c:pt idx="1137">
                  <c:v>47742</c:v>
                </c:pt>
                <c:pt idx="1138">
                  <c:v>47749</c:v>
                </c:pt>
                <c:pt idx="1139">
                  <c:v>47756</c:v>
                </c:pt>
                <c:pt idx="1140">
                  <c:v>47763</c:v>
                </c:pt>
                <c:pt idx="1141">
                  <c:v>47771</c:v>
                </c:pt>
                <c:pt idx="1142">
                  <c:v>47777</c:v>
                </c:pt>
                <c:pt idx="1143">
                  <c:v>47784</c:v>
                </c:pt>
                <c:pt idx="1144">
                  <c:v>47791</c:v>
                </c:pt>
                <c:pt idx="1145">
                  <c:v>47799</c:v>
                </c:pt>
                <c:pt idx="1146">
                  <c:v>47805</c:v>
                </c:pt>
                <c:pt idx="1147">
                  <c:v>47812</c:v>
                </c:pt>
                <c:pt idx="1148">
                  <c:v>47819</c:v>
                </c:pt>
                <c:pt idx="1149">
                  <c:v>47826</c:v>
                </c:pt>
                <c:pt idx="1150">
                  <c:v>47833</c:v>
                </c:pt>
                <c:pt idx="1151">
                  <c:v>47840</c:v>
                </c:pt>
                <c:pt idx="1152">
                  <c:v>47848</c:v>
                </c:pt>
                <c:pt idx="1153">
                  <c:v>47855</c:v>
                </c:pt>
                <c:pt idx="1154">
                  <c:v>47862</c:v>
                </c:pt>
                <c:pt idx="1155">
                  <c:v>47869</c:v>
                </c:pt>
                <c:pt idx="1156">
                  <c:v>47876</c:v>
                </c:pt>
                <c:pt idx="1157">
                  <c:v>47883</c:v>
                </c:pt>
                <c:pt idx="1158">
                  <c:v>47890</c:v>
                </c:pt>
                <c:pt idx="1159">
                  <c:v>47897</c:v>
                </c:pt>
                <c:pt idx="1160">
                  <c:v>47904</c:v>
                </c:pt>
                <c:pt idx="1161">
                  <c:v>47911</c:v>
                </c:pt>
                <c:pt idx="1162">
                  <c:v>47918</c:v>
                </c:pt>
                <c:pt idx="1163">
                  <c:v>47925</c:v>
                </c:pt>
                <c:pt idx="1164">
                  <c:v>47932</c:v>
                </c:pt>
                <c:pt idx="1165">
                  <c:v>47939</c:v>
                </c:pt>
                <c:pt idx="1166">
                  <c:v>47946</c:v>
                </c:pt>
                <c:pt idx="1167">
                  <c:v>47955</c:v>
                </c:pt>
                <c:pt idx="1168">
                  <c:v>47962</c:v>
                </c:pt>
                <c:pt idx="1169">
                  <c:v>47969</c:v>
                </c:pt>
                <c:pt idx="1170">
                  <c:v>47976</c:v>
                </c:pt>
                <c:pt idx="1171">
                  <c:v>47983</c:v>
                </c:pt>
                <c:pt idx="1172">
                  <c:v>47990</c:v>
                </c:pt>
                <c:pt idx="1173">
                  <c:v>47997</c:v>
                </c:pt>
                <c:pt idx="1174">
                  <c:v>48004</c:v>
                </c:pt>
                <c:pt idx="1175">
                  <c:v>48011</c:v>
                </c:pt>
                <c:pt idx="1176">
                  <c:v>48018</c:v>
                </c:pt>
                <c:pt idx="1177">
                  <c:v>48025</c:v>
                </c:pt>
                <c:pt idx="1178">
                  <c:v>48032</c:v>
                </c:pt>
                <c:pt idx="1179">
                  <c:v>48039</c:v>
                </c:pt>
                <c:pt idx="1180">
                  <c:v>48046</c:v>
                </c:pt>
                <c:pt idx="1181">
                  <c:v>48053</c:v>
                </c:pt>
                <c:pt idx="1182">
                  <c:v>48060</c:v>
                </c:pt>
                <c:pt idx="1183">
                  <c:v>48067</c:v>
                </c:pt>
                <c:pt idx="1184">
                  <c:v>48074</c:v>
                </c:pt>
                <c:pt idx="1185">
                  <c:v>48081</c:v>
                </c:pt>
                <c:pt idx="1186">
                  <c:v>48088</c:v>
                </c:pt>
                <c:pt idx="1187">
                  <c:v>48095</c:v>
                </c:pt>
                <c:pt idx="1188">
                  <c:v>48102</c:v>
                </c:pt>
                <c:pt idx="1189">
                  <c:v>48109</c:v>
                </c:pt>
                <c:pt idx="1190">
                  <c:v>48116</c:v>
                </c:pt>
                <c:pt idx="1191">
                  <c:v>48123</c:v>
                </c:pt>
                <c:pt idx="1192">
                  <c:v>48130</c:v>
                </c:pt>
                <c:pt idx="1193">
                  <c:v>48137</c:v>
                </c:pt>
                <c:pt idx="1194">
                  <c:v>48144</c:v>
                </c:pt>
                <c:pt idx="1195">
                  <c:v>48151</c:v>
                </c:pt>
                <c:pt idx="1196">
                  <c:v>48158</c:v>
                </c:pt>
                <c:pt idx="1197">
                  <c:v>48165</c:v>
                </c:pt>
                <c:pt idx="1198">
                  <c:v>48172</c:v>
                </c:pt>
                <c:pt idx="1199">
                  <c:v>48180</c:v>
                </c:pt>
                <c:pt idx="1200">
                  <c:v>48186</c:v>
                </c:pt>
                <c:pt idx="1201">
                  <c:v>48193</c:v>
                </c:pt>
                <c:pt idx="1202">
                  <c:v>48200</c:v>
                </c:pt>
                <c:pt idx="1203">
                  <c:v>48211</c:v>
                </c:pt>
                <c:pt idx="1204">
                  <c:v>48215</c:v>
                </c:pt>
                <c:pt idx="1205">
                  <c:v>48221</c:v>
                </c:pt>
                <c:pt idx="1206">
                  <c:v>48228</c:v>
                </c:pt>
                <c:pt idx="1207">
                  <c:v>48235</c:v>
                </c:pt>
                <c:pt idx="1208">
                  <c:v>48242</c:v>
                </c:pt>
                <c:pt idx="1209">
                  <c:v>48249</c:v>
                </c:pt>
                <c:pt idx="1210">
                  <c:v>48256</c:v>
                </c:pt>
                <c:pt idx="1211">
                  <c:v>48263</c:v>
                </c:pt>
                <c:pt idx="1212">
                  <c:v>48270</c:v>
                </c:pt>
                <c:pt idx="1213">
                  <c:v>48277</c:v>
                </c:pt>
                <c:pt idx="1214">
                  <c:v>48284</c:v>
                </c:pt>
                <c:pt idx="1215">
                  <c:v>48291</c:v>
                </c:pt>
                <c:pt idx="1216">
                  <c:v>48298</c:v>
                </c:pt>
                <c:pt idx="1217">
                  <c:v>48305</c:v>
                </c:pt>
                <c:pt idx="1218">
                  <c:v>48312</c:v>
                </c:pt>
                <c:pt idx="1219">
                  <c:v>48319</c:v>
                </c:pt>
                <c:pt idx="1220">
                  <c:v>48326</c:v>
                </c:pt>
                <c:pt idx="1221">
                  <c:v>48333</c:v>
                </c:pt>
                <c:pt idx="1222">
                  <c:v>48340</c:v>
                </c:pt>
                <c:pt idx="1223">
                  <c:v>48347</c:v>
                </c:pt>
                <c:pt idx="1224">
                  <c:v>48354</c:v>
                </c:pt>
                <c:pt idx="1225">
                  <c:v>48361</c:v>
                </c:pt>
                <c:pt idx="1226">
                  <c:v>48368</c:v>
                </c:pt>
                <c:pt idx="1227">
                  <c:v>48375</c:v>
                </c:pt>
                <c:pt idx="1228">
                  <c:v>48382</c:v>
                </c:pt>
                <c:pt idx="1229">
                  <c:v>48389</c:v>
                </c:pt>
                <c:pt idx="1230">
                  <c:v>48396</c:v>
                </c:pt>
                <c:pt idx="1231">
                  <c:v>48403</c:v>
                </c:pt>
                <c:pt idx="1232">
                  <c:v>48410</c:v>
                </c:pt>
                <c:pt idx="1233">
                  <c:v>48417</c:v>
                </c:pt>
                <c:pt idx="1234">
                  <c:v>48424</c:v>
                </c:pt>
                <c:pt idx="1235">
                  <c:v>48431</c:v>
                </c:pt>
                <c:pt idx="1236">
                  <c:v>48438</c:v>
                </c:pt>
                <c:pt idx="1237">
                  <c:v>48445</c:v>
                </c:pt>
                <c:pt idx="1238">
                  <c:v>48452</c:v>
                </c:pt>
                <c:pt idx="1239">
                  <c:v>48459</c:v>
                </c:pt>
                <c:pt idx="1240">
                  <c:v>48466</c:v>
                </c:pt>
                <c:pt idx="1241">
                  <c:v>48473</c:v>
                </c:pt>
                <c:pt idx="1242">
                  <c:v>48480</c:v>
                </c:pt>
                <c:pt idx="1243">
                  <c:v>48487</c:v>
                </c:pt>
                <c:pt idx="1244">
                  <c:v>48494</c:v>
                </c:pt>
                <c:pt idx="1245">
                  <c:v>48501</c:v>
                </c:pt>
                <c:pt idx="1246">
                  <c:v>48508</c:v>
                </c:pt>
                <c:pt idx="1247">
                  <c:v>48515</c:v>
                </c:pt>
                <c:pt idx="1248">
                  <c:v>48522</c:v>
                </c:pt>
                <c:pt idx="1249">
                  <c:v>48530</c:v>
                </c:pt>
                <c:pt idx="1250">
                  <c:v>48536</c:v>
                </c:pt>
                <c:pt idx="1251">
                  <c:v>48544</c:v>
                </c:pt>
                <c:pt idx="1252">
                  <c:v>48550</c:v>
                </c:pt>
                <c:pt idx="1253">
                  <c:v>48557</c:v>
                </c:pt>
                <c:pt idx="1254">
                  <c:v>48564</c:v>
                </c:pt>
                <c:pt idx="1255">
                  <c:v>48571</c:v>
                </c:pt>
                <c:pt idx="1256">
                  <c:v>48583</c:v>
                </c:pt>
                <c:pt idx="1257">
                  <c:v>48586</c:v>
                </c:pt>
                <c:pt idx="1258">
                  <c:v>48593</c:v>
                </c:pt>
                <c:pt idx="1259">
                  <c:v>48600</c:v>
                </c:pt>
                <c:pt idx="1260">
                  <c:v>48607</c:v>
                </c:pt>
                <c:pt idx="1261">
                  <c:v>48614</c:v>
                </c:pt>
                <c:pt idx="1262">
                  <c:v>48621</c:v>
                </c:pt>
                <c:pt idx="1263">
                  <c:v>48628</c:v>
                </c:pt>
                <c:pt idx="1264">
                  <c:v>48635</c:v>
                </c:pt>
                <c:pt idx="1265">
                  <c:v>48642</c:v>
                </c:pt>
                <c:pt idx="1266">
                  <c:v>48649</c:v>
                </c:pt>
                <c:pt idx="1267">
                  <c:v>48656</c:v>
                </c:pt>
                <c:pt idx="1268">
                  <c:v>48663</c:v>
                </c:pt>
                <c:pt idx="1269">
                  <c:v>48670</c:v>
                </c:pt>
                <c:pt idx="1270">
                  <c:v>48677</c:v>
                </c:pt>
                <c:pt idx="1271">
                  <c:v>48688</c:v>
                </c:pt>
                <c:pt idx="1272">
                  <c:v>48691</c:v>
                </c:pt>
                <c:pt idx="1273">
                  <c:v>48698</c:v>
                </c:pt>
                <c:pt idx="1274">
                  <c:v>48705</c:v>
                </c:pt>
                <c:pt idx="1275">
                  <c:v>48712</c:v>
                </c:pt>
                <c:pt idx="1276">
                  <c:v>48719</c:v>
                </c:pt>
                <c:pt idx="1277">
                  <c:v>48726</c:v>
                </c:pt>
                <c:pt idx="1278">
                  <c:v>48733</c:v>
                </c:pt>
                <c:pt idx="1279">
                  <c:v>48740</c:v>
                </c:pt>
                <c:pt idx="1280">
                  <c:v>48747</c:v>
                </c:pt>
                <c:pt idx="1281">
                  <c:v>48754</c:v>
                </c:pt>
                <c:pt idx="1282">
                  <c:v>48761</c:v>
                </c:pt>
                <c:pt idx="1283">
                  <c:v>48768</c:v>
                </c:pt>
                <c:pt idx="1284">
                  <c:v>48775</c:v>
                </c:pt>
                <c:pt idx="1285">
                  <c:v>48782</c:v>
                </c:pt>
                <c:pt idx="1286">
                  <c:v>48789</c:v>
                </c:pt>
                <c:pt idx="1287">
                  <c:v>48796</c:v>
                </c:pt>
                <c:pt idx="1288">
                  <c:v>48803</c:v>
                </c:pt>
                <c:pt idx="1289">
                  <c:v>48810</c:v>
                </c:pt>
                <c:pt idx="1290">
                  <c:v>48817</c:v>
                </c:pt>
                <c:pt idx="1291">
                  <c:v>48824</c:v>
                </c:pt>
                <c:pt idx="1292">
                  <c:v>48831</c:v>
                </c:pt>
                <c:pt idx="1293">
                  <c:v>48838</c:v>
                </c:pt>
                <c:pt idx="1294">
                  <c:v>48845</c:v>
                </c:pt>
                <c:pt idx="1295">
                  <c:v>48852</c:v>
                </c:pt>
                <c:pt idx="1296">
                  <c:v>48859</c:v>
                </c:pt>
                <c:pt idx="1297">
                  <c:v>48866</c:v>
                </c:pt>
                <c:pt idx="1298">
                  <c:v>48873</c:v>
                </c:pt>
                <c:pt idx="1299">
                  <c:v>48880</c:v>
                </c:pt>
                <c:pt idx="1300">
                  <c:v>48887</c:v>
                </c:pt>
                <c:pt idx="1301">
                  <c:v>48897</c:v>
                </c:pt>
                <c:pt idx="1302">
                  <c:v>48901</c:v>
                </c:pt>
                <c:pt idx="1303">
                  <c:v>48908</c:v>
                </c:pt>
                <c:pt idx="1304">
                  <c:v>48915</c:v>
                </c:pt>
                <c:pt idx="1305">
                  <c:v>48922</c:v>
                </c:pt>
                <c:pt idx="1306">
                  <c:v>48929</c:v>
                </c:pt>
                <c:pt idx="1307">
                  <c:v>48936</c:v>
                </c:pt>
                <c:pt idx="1308">
                  <c:v>48943</c:v>
                </c:pt>
                <c:pt idx="1309">
                  <c:v>48950</c:v>
                </c:pt>
                <c:pt idx="1310">
                  <c:v>48957</c:v>
                </c:pt>
                <c:pt idx="1311">
                  <c:v>48964</c:v>
                </c:pt>
                <c:pt idx="1312">
                  <c:v>48971</c:v>
                </c:pt>
                <c:pt idx="1313">
                  <c:v>48978</c:v>
                </c:pt>
                <c:pt idx="1314">
                  <c:v>48985</c:v>
                </c:pt>
                <c:pt idx="1315">
                  <c:v>48992</c:v>
                </c:pt>
                <c:pt idx="1316">
                  <c:v>48999</c:v>
                </c:pt>
                <c:pt idx="1317">
                  <c:v>49006</c:v>
                </c:pt>
                <c:pt idx="1318">
                  <c:v>49013</c:v>
                </c:pt>
                <c:pt idx="1319">
                  <c:v>49020</c:v>
                </c:pt>
                <c:pt idx="1320">
                  <c:v>49027</c:v>
                </c:pt>
                <c:pt idx="1321">
                  <c:v>49034</c:v>
                </c:pt>
                <c:pt idx="1322">
                  <c:v>49045</c:v>
                </c:pt>
                <c:pt idx="1323">
                  <c:v>49048</c:v>
                </c:pt>
                <c:pt idx="1324">
                  <c:v>49055</c:v>
                </c:pt>
                <c:pt idx="1325">
                  <c:v>49062</c:v>
                </c:pt>
                <c:pt idx="1326">
                  <c:v>49069</c:v>
                </c:pt>
                <c:pt idx="1327">
                  <c:v>49076</c:v>
                </c:pt>
                <c:pt idx="1328">
                  <c:v>49083</c:v>
                </c:pt>
                <c:pt idx="1329">
                  <c:v>49090</c:v>
                </c:pt>
                <c:pt idx="1330">
                  <c:v>49097</c:v>
                </c:pt>
                <c:pt idx="1331">
                  <c:v>49104</c:v>
                </c:pt>
                <c:pt idx="1332">
                  <c:v>49111</c:v>
                </c:pt>
                <c:pt idx="1333">
                  <c:v>49118</c:v>
                </c:pt>
                <c:pt idx="1334">
                  <c:v>49125</c:v>
                </c:pt>
                <c:pt idx="1335">
                  <c:v>49132</c:v>
                </c:pt>
                <c:pt idx="1336">
                  <c:v>49139</c:v>
                </c:pt>
                <c:pt idx="1337">
                  <c:v>49146</c:v>
                </c:pt>
                <c:pt idx="1338">
                  <c:v>49153</c:v>
                </c:pt>
                <c:pt idx="1339">
                  <c:v>49160</c:v>
                </c:pt>
                <c:pt idx="1340">
                  <c:v>49167</c:v>
                </c:pt>
                <c:pt idx="1341">
                  <c:v>49174</c:v>
                </c:pt>
                <c:pt idx="1342">
                  <c:v>49181</c:v>
                </c:pt>
                <c:pt idx="1343">
                  <c:v>49188</c:v>
                </c:pt>
                <c:pt idx="1344">
                  <c:v>49195</c:v>
                </c:pt>
                <c:pt idx="1345">
                  <c:v>49202</c:v>
                </c:pt>
                <c:pt idx="1346">
                  <c:v>49209</c:v>
                </c:pt>
                <c:pt idx="1347">
                  <c:v>49216</c:v>
                </c:pt>
                <c:pt idx="1348">
                  <c:v>49223</c:v>
                </c:pt>
                <c:pt idx="1349">
                  <c:v>49230</c:v>
                </c:pt>
                <c:pt idx="1350">
                  <c:v>49237</c:v>
                </c:pt>
                <c:pt idx="1351">
                  <c:v>49244</c:v>
                </c:pt>
                <c:pt idx="1352">
                  <c:v>49251</c:v>
                </c:pt>
                <c:pt idx="1353">
                  <c:v>49261</c:v>
                </c:pt>
                <c:pt idx="1354">
                  <c:v>49265</c:v>
                </c:pt>
                <c:pt idx="1355">
                  <c:v>49272</c:v>
                </c:pt>
                <c:pt idx="1356">
                  <c:v>49279</c:v>
                </c:pt>
                <c:pt idx="1357">
                  <c:v>49286</c:v>
                </c:pt>
                <c:pt idx="1358">
                  <c:v>49293</c:v>
                </c:pt>
                <c:pt idx="1359">
                  <c:v>49300</c:v>
                </c:pt>
                <c:pt idx="1360">
                  <c:v>49307</c:v>
                </c:pt>
                <c:pt idx="1361">
                  <c:v>49314</c:v>
                </c:pt>
                <c:pt idx="1362">
                  <c:v>49321</c:v>
                </c:pt>
                <c:pt idx="1363">
                  <c:v>49328</c:v>
                </c:pt>
                <c:pt idx="1364">
                  <c:v>49335</c:v>
                </c:pt>
                <c:pt idx="1365">
                  <c:v>49342</c:v>
                </c:pt>
                <c:pt idx="1366">
                  <c:v>49349</c:v>
                </c:pt>
                <c:pt idx="1367">
                  <c:v>49356</c:v>
                </c:pt>
                <c:pt idx="1368">
                  <c:v>49363</c:v>
                </c:pt>
                <c:pt idx="1369">
                  <c:v>49370</c:v>
                </c:pt>
                <c:pt idx="1370">
                  <c:v>49377</c:v>
                </c:pt>
                <c:pt idx="1371">
                  <c:v>49384</c:v>
                </c:pt>
                <c:pt idx="1372">
                  <c:v>49395</c:v>
                </c:pt>
                <c:pt idx="1373">
                  <c:v>49398</c:v>
                </c:pt>
                <c:pt idx="1374">
                  <c:v>49405</c:v>
                </c:pt>
                <c:pt idx="1375">
                  <c:v>49412</c:v>
                </c:pt>
                <c:pt idx="1376">
                  <c:v>49419</c:v>
                </c:pt>
                <c:pt idx="1377">
                  <c:v>49426</c:v>
                </c:pt>
                <c:pt idx="1378">
                  <c:v>49433</c:v>
                </c:pt>
                <c:pt idx="1379">
                  <c:v>49440</c:v>
                </c:pt>
                <c:pt idx="1380">
                  <c:v>49447</c:v>
                </c:pt>
                <c:pt idx="1381">
                  <c:v>49454</c:v>
                </c:pt>
                <c:pt idx="1382">
                  <c:v>49461</c:v>
                </c:pt>
                <c:pt idx="1383">
                  <c:v>49468</c:v>
                </c:pt>
                <c:pt idx="1384">
                  <c:v>49475</c:v>
                </c:pt>
                <c:pt idx="1385">
                  <c:v>49482</c:v>
                </c:pt>
                <c:pt idx="1386">
                  <c:v>49489</c:v>
                </c:pt>
                <c:pt idx="1387">
                  <c:v>49496</c:v>
                </c:pt>
                <c:pt idx="1388">
                  <c:v>49503</c:v>
                </c:pt>
                <c:pt idx="1389">
                  <c:v>49510</c:v>
                </c:pt>
                <c:pt idx="1390">
                  <c:v>49517</c:v>
                </c:pt>
                <c:pt idx="1391">
                  <c:v>49524</c:v>
                </c:pt>
                <c:pt idx="1392">
                  <c:v>49531</c:v>
                </c:pt>
                <c:pt idx="1393">
                  <c:v>49538</c:v>
                </c:pt>
                <c:pt idx="1394">
                  <c:v>49545</c:v>
                </c:pt>
                <c:pt idx="1395">
                  <c:v>49552</c:v>
                </c:pt>
                <c:pt idx="1396">
                  <c:v>49559</c:v>
                </c:pt>
                <c:pt idx="1397">
                  <c:v>49566</c:v>
                </c:pt>
                <c:pt idx="1398">
                  <c:v>49573</c:v>
                </c:pt>
                <c:pt idx="1399">
                  <c:v>49580</c:v>
                </c:pt>
                <c:pt idx="1400">
                  <c:v>49587</c:v>
                </c:pt>
                <c:pt idx="1401">
                  <c:v>49594</c:v>
                </c:pt>
                <c:pt idx="1402">
                  <c:v>49601</c:v>
                </c:pt>
                <c:pt idx="1403">
                  <c:v>49608</c:v>
                </c:pt>
                <c:pt idx="1404">
                  <c:v>49615</c:v>
                </c:pt>
                <c:pt idx="1405">
                  <c:v>49622</c:v>
                </c:pt>
                <c:pt idx="1406">
                  <c:v>49629</c:v>
                </c:pt>
                <c:pt idx="1407">
                  <c:v>49636</c:v>
                </c:pt>
                <c:pt idx="1408">
                  <c:v>49643</c:v>
                </c:pt>
                <c:pt idx="1409">
                  <c:v>49650</c:v>
                </c:pt>
                <c:pt idx="1410">
                  <c:v>49657</c:v>
                </c:pt>
                <c:pt idx="1411">
                  <c:v>49664</c:v>
                </c:pt>
                <c:pt idx="1412">
                  <c:v>49674</c:v>
                </c:pt>
                <c:pt idx="1413">
                  <c:v>49681</c:v>
                </c:pt>
                <c:pt idx="1414">
                  <c:v>49688</c:v>
                </c:pt>
                <c:pt idx="1415">
                  <c:v>49696</c:v>
                </c:pt>
                <c:pt idx="1416">
                  <c:v>49702</c:v>
                </c:pt>
                <c:pt idx="1417">
                  <c:v>49709</c:v>
                </c:pt>
                <c:pt idx="1418">
                  <c:v>49716</c:v>
                </c:pt>
                <c:pt idx="1419">
                  <c:v>49724</c:v>
                </c:pt>
                <c:pt idx="1420">
                  <c:v>49730</c:v>
                </c:pt>
                <c:pt idx="1421">
                  <c:v>49737</c:v>
                </c:pt>
                <c:pt idx="1422">
                  <c:v>49744</c:v>
                </c:pt>
                <c:pt idx="1423">
                  <c:v>49751</c:v>
                </c:pt>
                <c:pt idx="1424">
                  <c:v>49758</c:v>
                </c:pt>
                <c:pt idx="1425">
                  <c:v>49765</c:v>
                </c:pt>
                <c:pt idx="1426">
                  <c:v>49772</c:v>
                </c:pt>
                <c:pt idx="1427">
                  <c:v>49781</c:v>
                </c:pt>
                <c:pt idx="1428">
                  <c:v>49786</c:v>
                </c:pt>
                <c:pt idx="1429">
                  <c:v>49793</c:v>
                </c:pt>
                <c:pt idx="1430">
                  <c:v>49801</c:v>
                </c:pt>
                <c:pt idx="1431">
                  <c:v>49807</c:v>
                </c:pt>
                <c:pt idx="1432">
                  <c:v>49814</c:v>
                </c:pt>
                <c:pt idx="1433">
                  <c:v>49822</c:v>
                </c:pt>
                <c:pt idx="1434">
                  <c:v>49828</c:v>
                </c:pt>
                <c:pt idx="1435">
                  <c:v>49835</c:v>
                </c:pt>
                <c:pt idx="1436">
                  <c:v>49842</c:v>
                </c:pt>
                <c:pt idx="1437">
                  <c:v>49849</c:v>
                </c:pt>
                <c:pt idx="1438">
                  <c:v>49856</c:v>
                </c:pt>
                <c:pt idx="1439">
                  <c:v>49863</c:v>
                </c:pt>
                <c:pt idx="1440">
                  <c:v>49870</c:v>
                </c:pt>
                <c:pt idx="1441">
                  <c:v>49877</c:v>
                </c:pt>
                <c:pt idx="1442">
                  <c:v>49884</c:v>
                </c:pt>
                <c:pt idx="1443">
                  <c:v>49891</c:v>
                </c:pt>
                <c:pt idx="1444">
                  <c:v>49898</c:v>
                </c:pt>
                <c:pt idx="1445">
                  <c:v>49905</c:v>
                </c:pt>
                <c:pt idx="1446">
                  <c:v>49913</c:v>
                </c:pt>
                <c:pt idx="1447">
                  <c:v>49920</c:v>
                </c:pt>
                <c:pt idx="1448">
                  <c:v>49926</c:v>
                </c:pt>
                <c:pt idx="1449">
                  <c:v>49933</c:v>
                </c:pt>
                <c:pt idx="1450">
                  <c:v>49940</c:v>
                </c:pt>
                <c:pt idx="1451">
                  <c:v>49947</c:v>
                </c:pt>
                <c:pt idx="1452">
                  <c:v>49954</c:v>
                </c:pt>
                <c:pt idx="1453">
                  <c:v>49962</c:v>
                </c:pt>
                <c:pt idx="1454">
                  <c:v>49968</c:v>
                </c:pt>
                <c:pt idx="1455">
                  <c:v>49975</c:v>
                </c:pt>
                <c:pt idx="1456">
                  <c:v>49982</c:v>
                </c:pt>
                <c:pt idx="1457">
                  <c:v>49989</c:v>
                </c:pt>
                <c:pt idx="1458">
                  <c:v>49996</c:v>
                </c:pt>
                <c:pt idx="1459">
                  <c:v>50003</c:v>
                </c:pt>
                <c:pt idx="1460">
                  <c:v>50010</c:v>
                </c:pt>
                <c:pt idx="1461">
                  <c:v>50017</c:v>
                </c:pt>
                <c:pt idx="1462">
                  <c:v>50024</c:v>
                </c:pt>
                <c:pt idx="1463">
                  <c:v>50031</c:v>
                </c:pt>
                <c:pt idx="1464">
                  <c:v>50040</c:v>
                </c:pt>
                <c:pt idx="1465">
                  <c:v>50047</c:v>
                </c:pt>
                <c:pt idx="1466">
                  <c:v>50054</c:v>
                </c:pt>
                <c:pt idx="1467">
                  <c:v>50061</c:v>
                </c:pt>
                <c:pt idx="1468">
                  <c:v>50068</c:v>
                </c:pt>
                <c:pt idx="1469">
                  <c:v>50075</c:v>
                </c:pt>
                <c:pt idx="1470">
                  <c:v>50082</c:v>
                </c:pt>
                <c:pt idx="1471">
                  <c:v>50089</c:v>
                </c:pt>
                <c:pt idx="1472">
                  <c:v>50096</c:v>
                </c:pt>
                <c:pt idx="1473">
                  <c:v>50103</c:v>
                </c:pt>
                <c:pt idx="1474">
                  <c:v>50110</c:v>
                </c:pt>
                <c:pt idx="1475">
                  <c:v>50117</c:v>
                </c:pt>
                <c:pt idx="1476">
                  <c:v>50124</c:v>
                </c:pt>
                <c:pt idx="1477">
                  <c:v>50131</c:v>
                </c:pt>
                <c:pt idx="1478">
                  <c:v>50139</c:v>
                </c:pt>
                <c:pt idx="1479">
                  <c:v>50146</c:v>
                </c:pt>
                <c:pt idx="1480">
                  <c:v>50153</c:v>
                </c:pt>
                <c:pt idx="1481">
                  <c:v>50160</c:v>
                </c:pt>
                <c:pt idx="1482">
                  <c:v>50167</c:v>
                </c:pt>
                <c:pt idx="1483">
                  <c:v>50174</c:v>
                </c:pt>
                <c:pt idx="1484">
                  <c:v>50181</c:v>
                </c:pt>
                <c:pt idx="1485">
                  <c:v>50188</c:v>
                </c:pt>
                <c:pt idx="1486">
                  <c:v>50195</c:v>
                </c:pt>
                <c:pt idx="1487">
                  <c:v>50202</c:v>
                </c:pt>
                <c:pt idx="1488">
                  <c:v>50209</c:v>
                </c:pt>
                <c:pt idx="1489">
                  <c:v>50216</c:v>
                </c:pt>
                <c:pt idx="1490">
                  <c:v>50223</c:v>
                </c:pt>
                <c:pt idx="1491">
                  <c:v>50230</c:v>
                </c:pt>
                <c:pt idx="1492">
                  <c:v>50237</c:v>
                </c:pt>
                <c:pt idx="1493">
                  <c:v>50244</c:v>
                </c:pt>
                <c:pt idx="1494">
                  <c:v>50251</c:v>
                </c:pt>
                <c:pt idx="1495">
                  <c:v>50258</c:v>
                </c:pt>
                <c:pt idx="1496">
                  <c:v>50265</c:v>
                </c:pt>
                <c:pt idx="1497">
                  <c:v>50272</c:v>
                </c:pt>
                <c:pt idx="1498">
                  <c:v>50279</c:v>
                </c:pt>
                <c:pt idx="1499">
                  <c:v>50286</c:v>
                </c:pt>
                <c:pt idx="1500">
                  <c:v>50293</c:v>
                </c:pt>
                <c:pt idx="1501">
                  <c:v>50300</c:v>
                </c:pt>
                <c:pt idx="1502">
                  <c:v>50307</c:v>
                </c:pt>
                <c:pt idx="1503">
                  <c:v>50314</c:v>
                </c:pt>
                <c:pt idx="1504">
                  <c:v>50321</c:v>
                </c:pt>
                <c:pt idx="1505">
                  <c:v>50328</c:v>
                </c:pt>
                <c:pt idx="1506">
                  <c:v>50335</c:v>
                </c:pt>
                <c:pt idx="1507">
                  <c:v>50342</c:v>
                </c:pt>
                <c:pt idx="1508">
                  <c:v>50349</c:v>
                </c:pt>
                <c:pt idx="1509">
                  <c:v>50356</c:v>
                </c:pt>
                <c:pt idx="1510">
                  <c:v>50363</c:v>
                </c:pt>
                <c:pt idx="1511">
                  <c:v>50371</c:v>
                </c:pt>
                <c:pt idx="1512">
                  <c:v>50377</c:v>
                </c:pt>
                <c:pt idx="1513">
                  <c:v>50384</c:v>
                </c:pt>
                <c:pt idx="1514">
                  <c:v>50391</c:v>
                </c:pt>
                <c:pt idx="1515">
                  <c:v>50398</c:v>
                </c:pt>
                <c:pt idx="1516">
                  <c:v>50405</c:v>
                </c:pt>
                <c:pt idx="1517">
                  <c:v>50412</c:v>
                </c:pt>
                <c:pt idx="1518">
                  <c:v>50419</c:v>
                </c:pt>
                <c:pt idx="1519">
                  <c:v>50426</c:v>
                </c:pt>
                <c:pt idx="1520">
                  <c:v>50433</c:v>
                </c:pt>
                <c:pt idx="1521">
                  <c:v>50440</c:v>
                </c:pt>
                <c:pt idx="1522">
                  <c:v>50447</c:v>
                </c:pt>
                <c:pt idx="1523">
                  <c:v>50454</c:v>
                </c:pt>
                <c:pt idx="1524">
                  <c:v>50461</c:v>
                </c:pt>
                <c:pt idx="1525">
                  <c:v>50468</c:v>
                </c:pt>
                <c:pt idx="1526">
                  <c:v>50475</c:v>
                </c:pt>
                <c:pt idx="1527">
                  <c:v>50482</c:v>
                </c:pt>
                <c:pt idx="1528">
                  <c:v>50489</c:v>
                </c:pt>
                <c:pt idx="1529">
                  <c:v>50496</c:v>
                </c:pt>
                <c:pt idx="1530">
                  <c:v>50503</c:v>
                </c:pt>
                <c:pt idx="1531">
                  <c:v>50510</c:v>
                </c:pt>
                <c:pt idx="1532">
                  <c:v>50517</c:v>
                </c:pt>
                <c:pt idx="1533">
                  <c:v>50524</c:v>
                </c:pt>
                <c:pt idx="1534">
                  <c:v>50531</c:v>
                </c:pt>
                <c:pt idx="1535">
                  <c:v>50538</c:v>
                </c:pt>
                <c:pt idx="1536">
                  <c:v>50545</c:v>
                </c:pt>
                <c:pt idx="1537">
                  <c:v>50552</c:v>
                </c:pt>
                <c:pt idx="1538">
                  <c:v>50559</c:v>
                </c:pt>
                <c:pt idx="1539">
                  <c:v>50566</c:v>
                </c:pt>
                <c:pt idx="1540">
                  <c:v>50573</c:v>
                </c:pt>
                <c:pt idx="1541">
                  <c:v>50580</c:v>
                </c:pt>
                <c:pt idx="1542">
                  <c:v>50587</c:v>
                </c:pt>
                <c:pt idx="1543">
                  <c:v>50594</c:v>
                </c:pt>
                <c:pt idx="1544">
                  <c:v>50601</c:v>
                </c:pt>
                <c:pt idx="1545">
                  <c:v>50608</c:v>
                </c:pt>
                <c:pt idx="1546">
                  <c:v>50615</c:v>
                </c:pt>
                <c:pt idx="1547">
                  <c:v>50622</c:v>
                </c:pt>
                <c:pt idx="1548">
                  <c:v>50629</c:v>
                </c:pt>
                <c:pt idx="1549">
                  <c:v>50636</c:v>
                </c:pt>
                <c:pt idx="1550">
                  <c:v>50643</c:v>
                </c:pt>
                <c:pt idx="1551">
                  <c:v>50650</c:v>
                </c:pt>
                <c:pt idx="1552">
                  <c:v>50657</c:v>
                </c:pt>
                <c:pt idx="1553">
                  <c:v>50664</c:v>
                </c:pt>
                <c:pt idx="1554">
                  <c:v>50671</c:v>
                </c:pt>
                <c:pt idx="1555">
                  <c:v>50678</c:v>
                </c:pt>
                <c:pt idx="1556">
                  <c:v>50685</c:v>
                </c:pt>
                <c:pt idx="1557">
                  <c:v>50692</c:v>
                </c:pt>
                <c:pt idx="1558">
                  <c:v>50699</c:v>
                </c:pt>
                <c:pt idx="1559">
                  <c:v>50706</c:v>
                </c:pt>
                <c:pt idx="1560">
                  <c:v>50713</c:v>
                </c:pt>
                <c:pt idx="1561">
                  <c:v>50721</c:v>
                </c:pt>
                <c:pt idx="1562">
                  <c:v>50727</c:v>
                </c:pt>
                <c:pt idx="1563">
                  <c:v>50735</c:v>
                </c:pt>
                <c:pt idx="1564">
                  <c:v>50741</c:v>
                </c:pt>
                <c:pt idx="1565">
                  <c:v>50748</c:v>
                </c:pt>
                <c:pt idx="1566">
                  <c:v>50755</c:v>
                </c:pt>
                <c:pt idx="1567">
                  <c:v>50762</c:v>
                </c:pt>
                <c:pt idx="1568">
                  <c:v>50774</c:v>
                </c:pt>
                <c:pt idx="1569">
                  <c:v>50777</c:v>
                </c:pt>
                <c:pt idx="1570">
                  <c:v>50784</c:v>
                </c:pt>
                <c:pt idx="1571">
                  <c:v>50791</c:v>
                </c:pt>
                <c:pt idx="1572">
                  <c:v>50798</c:v>
                </c:pt>
                <c:pt idx="1573">
                  <c:v>50805</c:v>
                </c:pt>
                <c:pt idx="1574">
                  <c:v>50812</c:v>
                </c:pt>
                <c:pt idx="1575">
                  <c:v>50819</c:v>
                </c:pt>
                <c:pt idx="1576">
                  <c:v>50826</c:v>
                </c:pt>
                <c:pt idx="1577">
                  <c:v>50833</c:v>
                </c:pt>
                <c:pt idx="1578">
                  <c:v>50840</c:v>
                </c:pt>
                <c:pt idx="1579">
                  <c:v>50847</c:v>
                </c:pt>
                <c:pt idx="1580">
                  <c:v>50854</c:v>
                </c:pt>
                <c:pt idx="1581">
                  <c:v>50861</c:v>
                </c:pt>
                <c:pt idx="1582">
                  <c:v>50872</c:v>
                </c:pt>
                <c:pt idx="1583">
                  <c:v>50875</c:v>
                </c:pt>
                <c:pt idx="1584">
                  <c:v>50882</c:v>
                </c:pt>
                <c:pt idx="1585">
                  <c:v>50889</c:v>
                </c:pt>
                <c:pt idx="1586">
                  <c:v>50896</c:v>
                </c:pt>
                <c:pt idx="1587">
                  <c:v>50903</c:v>
                </c:pt>
                <c:pt idx="1588">
                  <c:v>50910</c:v>
                </c:pt>
                <c:pt idx="1589">
                  <c:v>50917</c:v>
                </c:pt>
                <c:pt idx="1590">
                  <c:v>50924</c:v>
                </c:pt>
                <c:pt idx="1591">
                  <c:v>50931</c:v>
                </c:pt>
                <c:pt idx="1592">
                  <c:v>50938</c:v>
                </c:pt>
                <c:pt idx="1593">
                  <c:v>50945</c:v>
                </c:pt>
                <c:pt idx="1594">
                  <c:v>50952</c:v>
                </c:pt>
                <c:pt idx="1595">
                  <c:v>50959</c:v>
                </c:pt>
                <c:pt idx="1596">
                  <c:v>50966</c:v>
                </c:pt>
                <c:pt idx="1597">
                  <c:v>50973</c:v>
                </c:pt>
                <c:pt idx="1598">
                  <c:v>50980</c:v>
                </c:pt>
                <c:pt idx="1599">
                  <c:v>50987</c:v>
                </c:pt>
                <c:pt idx="1600">
                  <c:v>50994</c:v>
                </c:pt>
                <c:pt idx="1601">
                  <c:v>51001</c:v>
                </c:pt>
                <c:pt idx="1602">
                  <c:v>51008</c:v>
                </c:pt>
                <c:pt idx="1603">
                  <c:v>51015</c:v>
                </c:pt>
                <c:pt idx="1604">
                  <c:v>51022</c:v>
                </c:pt>
                <c:pt idx="1605">
                  <c:v>51029</c:v>
                </c:pt>
                <c:pt idx="1606">
                  <c:v>51036</c:v>
                </c:pt>
                <c:pt idx="1607">
                  <c:v>51043</c:v>
                </c:pt>
                <c:pt idx="1608">
                  <c:v>51050</c:v>
                </c:pt>
                <c:pt idx="1609">
                  <c:v>51057</c:v>
                </c:pt>
                <c:pt idx="1610">
                  <c:v>51064</c:v>
                </c:pt>
                <c:pt idx="1611">
                  <c:v>51071</c:v>
                </c:pt>
                <c:pt idx="1612">
                  <c:v>51078</c:v>
                </c:pt>
                <c:pt idx="1613">
                  <c:v>51088</c:v>
                </c:pt>
                <c:pt idx="1614">
                  <c:v>51092</c:v>
                </c:pt>
                <c:pt idx="1615">
                  <c:v>51099</c:v>
                </c:pt>
                <c:pt idx="1616">
                  <c:v>51106</c:v>
                </c:pt>
                <c:pt idx="1617">
                  <c:v>51113</c:v>
                </c:pt>
                <c:pt idx="1618">
                  <c:v>51120</c:v>
                </c:pt>
                <c:pt idx="1619">
                  <c:v>51127</c:v>
                </c:pt>
                <c:pt idx="1620">
                  <c:v>51134</c:v>
                </c:pt>
                <c:pt idx="1621">
                  <c:v>51141</c:v>
                </c:pt>
                <c:pt idx="1622">
                  <c:v>51148</c:v>
                </c:pt>
                <c:pt idx="1623">
                  <c:v>51155</c:v>
                </c:pt>
                <c:pt idx="1624">
                  <c:v>51162</c:v>
                </c:pt>
                <c:pt idx="1625">
                  <c:v>51169</c:v>
                </c:pt>
                <c:pt idx="1626">
                  <c:v>51176</c:v>
                </c:pt>
                <c:pt idx="1627">
                  <c:v>51183</c:v>
                </c:pt>
                <c:pt idx="1628">
                  <c:v>51190</c:v>
                </c:pt>
                <c:pt idx="1629">
                  <c:v>51197</c:v>
                </c:pt>
                <c:pt idx="1630">
                  <c:v>51204</c:v>
                </c:pt>
                <c:pt idx="1631">
                  <c:v>51211</c:v>
                </c:pt>
                <c:pt idx="1632">
                  <c:v>51218</c:v>
                </c:pt>
                <c:pt idx="1633">
                  <c:v>51229</c:v>
                </c:pt>
                <c:pt idx="1634">
                  <c:v>51232</c:v>
                </c:pt>
                <c:pt idx="1635">
                  <c:v>51239</c:v>
                </c:pt>
                <c:pt idx="1636">
                  <c:v>51246</c:v>
                </c:pt>
                <c:pt idx="1637">
                  <c:v>51253</c:v>
                </c:pt>
                <c:pt idx="1638">
                  <c:v>51260</c:v>
                </c:pt>
                <c:pt idx="1639">
                  <c:v>51267</c:v>
                </c:pt>
                <c:pt idx="1640">
                  <c:v>51274</c:v>
                </c:pt>
                <c:pt idx="1641">
                  <c:v>51281</c:v>
                </c:pt>
                <c:pt idx="1642">
                  <c:v>51288</c:v>
                </c:pt>
                <c:pt idx="1643">
                  <c:v>51295</c:v>
                </c:pt>
                <c:pt idx="1644">
                  <c:v>51302</c:v>
                </c:pt>
                <c:pt idx="1645">
                  <c:v>51309</c:v>
                </c:pt>
                <c:pt idx="1646">
                  <c:v>51316</c:v>
                </c:pt>
                <c:pt idx="1647">
                  <c:v>51323</c:v>
                </c:pt>
                <c:pt idx="1648">
                  <c:v>51330</c:v>
                </c:pt>
                <c:pt idx="1649">
                  <c:v>51337</c:v>
                </c:pt>
                <c:pt idx="1650">
                  <c:v>51344</c:v>
                </c:pt>
                <c:pt idx="1651">
                  <c:v>51351</c:v>
                </c:pt>
                <c:pt idx="1652">
                  <c:v>51358</c:v>
                </c:pt>
                <c:pt idx="1653">
                  <c:v>51365</c:v>
                </c:pt>
                <c:pt idx="1654">
                  <c:v>51372</c:v>
                </c:pt>
                <c:pt idx="1655">
                  <c:v>51379</c:v>
                </c:pt>
                <c:pt idx="1656">
                  <c:v>51386</c:v>
                </c:pt>
                <c:pt idx="1657">
                  <c:v>51393</c:v>
                </c:pt>
                <c:pt idx="1658">
                  <c:v>51400</c:v>
                </c:pt>
                <c:pt idx="1659">
                  <c:v>51407</c:v>
                </c:pt>
                <c:pt idx="1660">
                  <c:v>51414</c:v>
                </c:pt>
                <c:pt idx="1661">
                  <c:v>51421</c:v>
                </c:pt>
                <c:pt idx="1662">
                  <c:v>51428</c:v>
                </c:pt>
                <c:pt idx="1663">
                  <c:v>51435</c:v>
                </c:pt>
                <c:pt idx="1664">
                  <c:v>51442</c:v>
                </c:pt>
                <c:pt idx="1665">
                  <c:v>51449</c:v>
                </c:pt>
                <c:pt idx="1666">
                  <c:v>51456</c:v>
                </c:pt>
                <c:pt idx="1667">
                  <c:v>51463</c:v>
                </c:pt>
                <c:pt idx="1668">
                  <c:v>51470</c:v>
                </c:pt>
                <c:pt idx="1669">
                  <c:v>51477</c:v>
                </c:pt>
                <c:pt idx="1670">
                  <c:v>51484</c:v>
                </c:pt>
                <c:pt idx="1671">
                  <c:v>51491</c:v>
                </c:pt>
                <c:pt idx="1672">
                  <c:v>51501</c:v>
                </c:pt>
                <c:pt idx="1673">
                  <c:v>51508</c:v>
                </c:pt>
                <c:pt idx="1674">
                  <c:v>51515</c:v>
                </c:pt>
                <c:pt idx="1675">
                  <c:v>51523</c:v>
                </c:pt>
                <c:pt idx="1676">
                  <c:v>51529</c:v>
                </c:pt>
                <c:pt idx="1677">
                  <c:v>51536</c:v>
                </c:pt>
                <c:pt idx="1678">
                  <c:v>51543</c:v>
                </c:pt>
                <c:pt idx="1679">
                  <c:v>51551</c:v>
                </c:pt>
                <c:pt idx="1680">
                  <c:v>51557</c:v>
                </c:pt>
                <c:pt idx="1681">
                  <c:v>51564</c:v>
                </c:pt>
                <c:pt idx="1682">
                  <c:v>51571</c:v>
                </c:pt>
                <c:pt idx="1683">
                  <c:v>51578</c:v>
                </c:pt>
                <c:pt idx="1684">
                  <c:v>51585</c:v>
                </c:pt>
                <c:pt idx="1685">
                  <c:v>51592</c:v>
                </c:pt>
                <c:pt idx="1686">
                  <c:v>51599</c:v>
                </c:pt>
                <c:pt idx="1687">
                  <c:v>51606</c:v>
                </c:pt>
                <c:pt idx="1688">
                  <c:v>51615</c:v>
                </c:pt>
                <c:pt idx="1689">
                  <c:v>51620</c:v>
                </c:pt>
                <c:pt idx="1690">
                  <c:v>51628</c:v>
                </c:pt>
                <c:pt idx="1691">
                  <c:v>51634</c:v>
                </c:pt>
                <c:pt idx="1692">
                  <c:v>51641</c:v>
                </c:pt>
                <c:pt idx="1693">
                  <c:v>51649</c:v>
                </c:pt>
                <c:pt idx="1694">
                  <c:v>51655</c:v>
                </c:pt>
                <c:pt idx="1695">
                  <c:v>51662</c:v>
                </c:pt>
                <c:pt idx="1696">
                  <c:v>51669</c:v>
                </c:pt>
                <c:pt idx="1697">
                  <c:v>51676</c:v>
                </c:pt>
                <c:pt idx="1698">
                  <c:v>51683</c:v>
                </c:pt>
                <c:pt idx="1699">
                  <c:v>51690</c:v>
                </c:pt>
                <c:pt idx="1700">
                  <c:v>51697</c:v>
                </c:pt>
                <c:pt idx="1701">
                  <c:v>51704</c:v>
                </c:pt>
                <c:pt idx="1702">
                  <c:v>51711</c:v>
                </c:pt>
                <c:pt idx="1703">
                  <c:v>51718</c:v>
                </c:pt>
                <c:pt idx="1704">
                  <c:v>51725</c:v>
                </c:pt>
                <c:pt idx="1705">
                  <c:v>51732</c:v>
                </c:pt>
                <c:pt idx="1706">
                  <c:v>51740</c:v>
                </c:pt>
                <c:pt idx="1707">
                  <c:v>51747</c:v>
                </c:pt>
                <c:pt idx="1708">
                  <c:v>51753</c:v>
                </c:pt>
                <c:pt idx="1709">
                  <c:v>51760</c:v>
                </c:pt>
                <c:pt idx="1710">
                  <c:v>51767</c:v>
                </c:pt>
                <c:pt idx="1711">
                  <c:v>51774</c:v>
                </c:pt>
                <c:pt idx="1712">
                  <c:v>51781</c:v>
                </c:pt>
                <c:pt idx="1713">
                  <c:v>51789</c:v>
                </c:pt>
                <c:pt idx="1714">
                  <c:v>51795</c:v>
                </c:pt>
                <c:pt idx="1715">
                  <c:v>51802</c:v>
                </c:pt>
                <c:pt idx="1716">
                  <c:v>51809</c:v>
                </c:pt>
                <c:pt idx="1717">
                  <c:v>51817</c:v>
                </c:pt>
                <c:pt idx="1718">
                  <c:v>51823</c:v>
                </c:pt>
                <c:pt idx="1719">
                  <c:v>51830</c:v>
                </c:pt>
                <c:pt idx="1720">
                  <c:v>51837</c:v>
                </c:pt>
                <c:pt idx="1721">
                  <c:v>51844</c:v>
                </c:pt>
                <c:pt idx="1722">
                  <c:v>51851</c:v>
                </c:pt>
                <c:pt idx="1723">
                  <c:v>51858</c:v>
                </c:pt>
                <c:pt idx="1724">
                  <c:v>51866</c:v>
                </c:pt>
                <c:pt idx="1725">
                  <c:v>51873</c:v>
                </c:pt>
                <c:pt idx="1726">
                  <c:v>51880</c:v>
                </c:pt>
                <c:pt idx="1727">
                  <c:v>51887</c:v>
                </c:pt>
                <c:pt idx="1728">
                  <c:v>51894</c:v>
                </c:pt>
                <c:pt idx="1729">
                  <c:v>51901</c:v>
                </c:pt>
                <c:pt idx="1730">
                  <c:v>51908</c:v>
                </c:pt>
                <c:pt idx="1731">
                  <c:v>51915</c:v>
                </c:pt>
                <c:pt idx="1732">
                  <c:v>51922</c:v>
                </c:pt>
                <c:pt idx="1733">
                  <c:v>51929</c:v>
                </c:pt>
                <c:pt idx="1734">
                  <c:v>51936</c:v>
                </c:pt>
                <c:pt idx="1735">
                  <c:v>51943</c:v>
                </c:pt>
                <c:pt idx="1736">
                  <c:v>51950</c:v>
                </c:pt>
                <c:pt idx="1737">
                  <c:v>51957</c:v>
                </c:pt>
                <c:pt idx="1738">
                  <c:v>51966</c:v>
                </c:pt>
                <c:pt idx="1739">
                  <c:v>51973</c:v>
                </c:pt>
                <c:pt idx="1740">
                  <c:v>51980</c:v>
                </c:pt>
                <c:pt idx="1741">
                  <c:v>51987</c:v>
                </c:pt>
                <c:pt idx="1742">
                  <c:v>51994</c:v>
                </c:pt>
                <c:pt idx="1743">
                  <c:v>52001</c:v>
                </c:pt>
                <c:pt idx="1744">
                  <c:v>52008</c:v>
                </c:pt>
                <c:pt idx="1745">
                  <c:v>52015</c:v>
                </c:pt>
                <c:pt idx="1746">
                  <c:v>52022</c:v>
                </c:pt>
                <c:pt idx="1747">
                  <c:v>52029</c:v>
                </c:pt>
                <c:pt idx="1748">
                  <c:v>52036</c:v>
                </c:pt>
                <c:pt idx="1749">
                  <c:v>52043</c:v>
                </c:pt>
                <c:pt idx="1750">
                  <c:v>52050</c:v>
                </c:pt>
                <c:pt idx="1751">
                  <c:v>52057</c:v>
                </c:pt>
                <c:pt idx="1752">
                  <c:v>52064</c:v>
                </c:pt>
                <c:pt idx="1753">
                  <c:v>52071</c:v>
                </c:pt>
                <c:pt idx="1754">
                  <c:v>52078</c:v>
                </c:pt>
                <c:pt idx="1755">
                  <c:v>52085</c:v>
                </c:pt>
                <c:pt idx="1756">
                  <c:v>52092</c:v>
                </c:pt>
                <c:pt idx="1757">
                  <c:v>52099</c:v>
                </c:pt>
                <c:pt idx="1758">
                  <c:v>52106</c:v>
                </c:pt>
                <c:pt idx="1759">
                  <c:v>52113</c:v>
                </c:pt>
                <c:pt idx="1760">
                  <c:v>52120</c:v>
                </c:pt>
                <c:pt idx="1761">
                  <c:v>52127</c:v>
                </c:pt>
                <c:pt idx="1762">
                  <c:v>52134</c:v>
                </c:pt>
                <c:pt idx="1763">
                  <c:v>52141</c:v>
                </c:pt>
                <c:pt idx="1764">
                  <c:v>52148</c:v>
                </c:pt>
                <c:pt idx="1765">
                  <c:v>52155</c:v>
                </c:pt>
                <c:pt idx="1766">
                  <c:v>52162</c:v>
                </c:pt>
                <c:pt idx="1767">
                  <c:v>52169</c:v>
                </c:pt>
                <c:pt idx="1768">
                  <c:v>52176</c:v>
                </c:pt>
                <c:pt idx="1769">
                  <c:v>52183</c:v>
                </c:pt>
                <c:pt idx="1770">
                  <c:v>52190</c:v>
                </c:pt>
                <c:pt idx="1771">
                  <c:v>52198</c:v>
                </c:pt>
                <c:pt idx="1772">
                  <c:v>52204</c:v>
                </c:pt>
                <c:pt idx="1773">
                  <c:v>52211</c:v>
                </c:pt>
                <c:pt idx="1774">
                  <c:v>52218</c:v>
                </c:pt>
                <c:pt idx="1775">
                  <c:v>52229</c:v>
                </c:pt>
                <c:pt idx="1776">
                  <c:v>52233</c:v>
                </c:pt>
                <c:pt idx="1777">
                  <c:v>52239</c:v>
                </c:pt>
                <c:pt idx="1778">
                  <c:v>52246</c:v>
                </c:pt>
                <c:pt idx="1779">
                  <c:v>52253</c:v>
                </c:pt>
                <c:pt idx="1780">
                  <c:v>52260</c:v>
                </c:pt>
                <c:pt idx="1781">
                  <c:v>52267</c:v>
                </c:pt>
                <c:pt idx="1782">
                  <c:v>52274</c:v>
                </c:pt>
                <c:pt idx="1783">
                  <c:v>52281</c:v>
                </c:pt>
                <c:pt idx="1784">
                  <c:v>52288</c:v>
                </c:pt>
                <c:pt idx="1785">
                  <c:v>52295</c:v>
                </c:pt>
                <c:pt idx="1786">
                  <c:v>52302</c:v>
                </c:pt>
                <c:pt idx="1787">
                  <c:v>52309</c:v>
                </c:pt>
                <c:pt idx="1788">
                  <c:v>52316</c:v>
                </c:pt>
                <c:pt idx="1789">
                  <c:v>52323</c:v>
                </c:pt>
                <c:pt idx="1790">
                  <c:v>52330</c:v>
                </c:pt>
                <c:pt idx="1791">
                  <c:v>52337</c:v>
                </c:pt>
                <c:pt idx="1792">
                  <c:v>52344</c:v>
                </c:pt>
                <c:pt idx="1793">
                  <c:v>52351</c:v>
                </c:pt>
                <c:pt idx="1794">
                  <c:v>52358</c:v>
                </c:pt>
                <c:pt idx="1795">
                  <c:v>52365</c:v>
                </c:pt>
                <c:pt idx="1796">
                  <c:v>52372</c:v>
                </c:pt>
                <c:pt idx="1797">
                  <c:v>52379</c:v>
                </c:pt>
                <c:pt idx="1798">
                  <c:v>52386</c:v>
                </c:pt>
                <c:pt idx="1799">
                  <c:v>52393</c:v>
                </c:pt>
                <c:pt idx="1800">
                  <c:v>52400</c:v>
                </c:pt>
                <c:pt idx="1801">
                  <c:v>52407</c:v>
                </c:pt>
                <c:pt idx="1802">
                  <c:v>52414</c:v>
                </c:pt>
                <c:pt idx="1803">
                  <c:v>52421</c:v>
                </c:pt>
                <c:pt idx="1804">
                  <c:v>52428</c:v>
                </c:pt>
                <c:pt idx="1805">
                  <c:v>52435</c:v>
                </c:pt>
                <c:pt idx="1806">
                  <c:v>52442</c:v>
                </c:pt>
                <c:pt idx="1807">
                  <c:v>52449</c:v>
                </c:pt>
                <c:pt idx="1808">
                  <c:v>52456</c:v>
                </c:pt>
                <c:pt idx="1809">
                  <c:v>52463</c:v>
                </c:pt>
                <c:pt idx="1810">
                  <c:v>52470</c:v>
                </c:pt>
                <c:pt idx="1811">
                  <c:v>52477</c:v>
                </c:pt>
                <c:pt idx="1812">
                  <c:v>52484</c:v>
                </c:pt>
                <c:pt idx="1813">
                  <c:v>52491</c:v>
                </c:pt>
                <c:pt idx="1814">
                  <c:v>52498</c:v>
                </c:pt>
                <c:pt idx="1815">
                  <c:v>52505</c:v>
                </c:pt>
                <c:pt idx="1816">
                  <c:v>52512</c:v>
                </c:pt>
                <c:pt idx="1817">
                  <c:v>52519</c:v>
                </c:pt>
                <c:pt idx="1818">
                  <c:v>52526</c:v>
                </c:pt>
                <c:pt idx="1819">
                  <c:v>52533</c:v>
                </c:pt>
                <c:pt idx="1820">
                  <c:v>52540</c:v>
                </c:pt>
                <c:pt idx="1821">
                  <c:v>52547</c:v>
                </c:pt>
                <c:pt idx="1822">
                  <c:v>52554</c:v>
                </c:pt>
                <c:pt idx="1823">
                  <c:v>52562</c:v>
                </c:pt>
                <c:pt idx="1824">
                  <c:v>52568</c:v>
                </c:pt>
                <c:pt idx="1825">
                  <c:v>52575</c:v>
                </c:pt>
                <c:pt idx="1826">
                  <c:v>52582</c:v>
                </c:pt>
                <c:pt idx="1827">
                  <c:v>52589</c:v>
                </c:pt>
                <c:pt idx="1828">
                  <c:v>52596</c:v>
                </c:pt>
                <c:pt idx="1829">
                  <c:v>52603</c:v>
                </c:pt>
                <c:pt idx="1830">
                  <c:v>52610</c:v>
                </c:pt>
                <c:pt idx="1831">
                  <c:v>52617</c:v>
                </c:pt>
                <c:pt idx="1832">
                  <c:v>52624</c:v>
                </c:pt>
                <c:pt idx="1833">
                  <c:v>52631</c:v>
                </c:pt>
                <c:pt idx="1834">
                  <c:v>52638</c:v>
                </c:pt>
                <c:pt idx="1835">
                  <c:v>52645</c:v>
                </c:pt>
                <c:pt idx="1836">
                  <c:v>52652</c:v>
                </c:pt>
                <c:pt idx="1837">
                  <c:v>52659</c:v>
                </c:pt>
                <c:pt idx="1838">
                  <c:v>52666</c:v>
                </c:pt>
                <c:pt idx="1839">
                  <c:v>52673</c:v>
                </c:pt>
                <c:pt idx="1840">
                  <c:v>52680</c:v>
                </c:pt>
                <c:pt idx="1841">
                  <c:v>52687</c:v>
                </c:pt>
                <c:pt idx="1842">
                  <c:v>52694</c:v>
                </c:pt>
                <c:pt idx="1843">
                  <c:v>52701</c:v>
                </c:pt>
                <c:pt idx="1844">
                  <c:v>52708</c:v>
                </c:pt>
                <c:pt idx="1845">
                  <c:v>52715</c:v>
                </c:pt>
                <c:pt idx="1846">
                  <c:v>52722</c:v>
                </c:pt>
                <c:pt idx="1847">
                  <c:v>52729</c:v>
                </c:pt>
                <c:pt idx="1848">
                  <c:v>52736</c:v>
                </c:pt>
                <c:pt idx="1849">
                  <c:v>52743</c:v>
                </c:pt>
                <c:pt idx="1850">
                  <c:v>52750</c:v>
                </c:pt>
                <c:pt idx="1851">
                  <c:v>52757</c:v>
                </c:pt>
                <c:pt idx="1852">
                  <c:v>52764</c:v>
                </c:pt>
                <c:pt idx="1853">
                  <c:v>52771</c:v>
                </c:pt>
                <c:pt idx="1854">
                  <c:v>52778</c:v>
                </c:pt>
                <c:pt idx="1855">
                  <c:v>52785</c:v>
                </c:pt>
                <c:pt idx="1856">
                  <c:v>52792</c:v>
                </c:pt>
                <c:pt idx="1857">
                  <c:v>52799</c:v>
                </c:pt>
                <c:pt idx="1858">
                  <c:v>52806</c:v>
                </c:pt>
                <c:pt idx="1859">
                  <c:v>52813</c:v>
                </c:pt>
                <c:pt idx="1860">
                  <c:v>52820</c:v>
                </c:pt>
                <c:pt idx="1861">
                  <c:v>52827</c:v>
                </c:pt>
                <c:pt idx="1862">
                  <c:v>52834</c:v>
                </c:pt>
                <c:pt idx="1863">
                  <c:v>52841</c:v>
                </c:pt>
                <c:pt idx="1864">
                  <c:v>52848</c:v>
                </c:pt>
                <c:pt idx="1865">
                  <c:v>52855</c:v>
                </c:pt>
                <c:pt idx="1866">
                  <c:v>52862</c:v>
                </c:pt>
                <c:pt idx="1867">
                  <c:v>52869</c:v>
                </c:pt>
                <c:pt idx="1868">
                  <c:v>52876</c:v>
                </c:pt>
                <c:pt idx="1869">
                  <c:v>52883</c:v>
                </c:pt>
                <c:pt idx="1870">
                  <c:v>52890</c:v>
                </c:pt>
                <c:pt idx="1871">
                  <c:v>52897</c:v>
                </c:pt>
                <c:pt idx="1872">
                  <c:v>52904</c:v>
                </c:pt>
                <c:pt idx="1873">
                  <c:v>52911</c:v>
                </c:pt>
                <c:pt idx="1874">
                  <c:v>52918</c:v>
                </c:pt>
                <c:pt idx="1875">
                  <c:v>52926</c:v>
                </c:pt>
                <c:pt idx="1876">
                  <c:v>52932</c:v>
                </c:pt>
                <c:pt idx="1877">
                  <c:v>52939</c:v>
                </c:pt>
                <c:pt idx="1878">
                  <c:v>52946</c:v>
                </c:pt>
                <c:pt idx="1879">
                  <c:v>52953</c:v>
                </c:pt>
                <c:pt idx="1880">
                  <c:v>52961</c:v>
                </c:pt>
                <c:pt idx="1881">
                  <c:v>52968</c:v>
                </c:pt>
                <c:pt idx="1882">
                  <c:v>52975</c:v>
                </c:pt>
                <c:pt idx="1883">
                  <c:v>52982</c:v>
                </c:pt>
                <c:pt idx="1884">
                  <c:v>52989</c:v>
                </c:pt>
                <c:pt idx="1885">
                  <c:v>52996</c:v>
                </c:pt>
                <c:pt idx="1886">
                  <c:v>53003</c:v>
                </c:pt>
                <c:pt idx="1887">
                  <c:v>53010</c:v>
                </c:pt>
                <c:pt idx="1888">
                  <c:v>53017</c:v>
                </c:pt>
                <c:pt idx="1889">
                  <c:v>53024</c:v>
                </c:pt>
                <c:pt idx="1890">
                  <c:v>53031</c:v>
                </c:pt>
                <c:pt idx="1891">
                  <c:v>53038</c:v>
                </c:pt>
                <c:pt idx="1892">
                  <c:v>53045</c:v>
                </c:pt>
                <c:pt idx="1893">
                  <c:v>53052</c:v>
                </c:pt>
                <c:pt idx="1894">
                  <c:v>53063</c:v>
                </c:pt>
                <c:pt idx="1895">
                  <c:v>53066</c:v>
                </c:pt>
                <c:pt idx="1896">
                  <c:v>53073</c:v>
                </c:pt>
                <c:pt idx="1897">
                  <c:v>53080</c:v>
                </c:pt>
                <c:pt idx="1898">
                  <c:v>53087</c:v>
                </c:pt>
                <c:pt idx="1899">
                  <c:v>53094</c:v>
                </c:pt>
                <c:pt idx="1900">
                  <c:v>53101</c:v>
                </c:pt>
                <c:pt idx="1901">
                  <c:v>53108</c:v>
                </c:pt>
                <c:pt idx="1902">
                  <c:v>53115</c:v>
                </c:pt>
                <c:pt idx="1903">
                  <c:v>53122</c:v>
                </c:pt>
                <c:pt idx="1904">
                  <c:v>53129</c:v>
                </c:pt>
                <c:pt idx="1905">
                  <c:v>53136</c:v>
                </c:pt>
                <c:pt idx="1906">
                  <c:v>53143</c:v>
                </c:pt>
                <c:pt idx="1907">
                  <c:v>53150</c:v>
                </c:pt>
                <c:pt idx="1908">
                  <c:v>53157</c:v>
                </c:pt>
                <c:pt idx="1909">
                  <c:v>53164</c:v>
                </c:pt>
                <c:pt idx="1910">
                  <c:v>53171</c:v>
                </c:pt>
                <c:pt idx="1911">
                  <c:v>53178</c:v>
                </c:pt>
                <c:pt idx="1912">
                  <c:v>53185</c:v>
                </c:pt>
                <c:pt idx="1913">
                  <c:v>53192</c:v>
                </c:pt>
                <c:pt idx="1914">
                  <c:v>53199</c:v>
                </c:pt>
                <c:pt idx="1915">
                  <c:v>53206</c:v>
                </c:pt>
                <c:pt idx="1916">
                  <c:v>53213</c:v>
                </c:pt>
                <c:pt idx="1917">
                  <c:v>53220</c:v>
                </c:pt>
                <c:pt idx="1918">
                  <c:v>53227</c:v>
                </c:pt>
                <c:pt idx="1919">
                  <c:v>53234</c:v>
                </c:pt>
                <c:pt idx="1920">
                  <c:v>53241</c:v>
                </c:pt>
                <c:pt idx="1921">
                  <c:v>53248</c:v>
                </c:pt>
                <c:pt idx="1922">
                  <c:v>53255</c:v>
                </c:pt>
                <c:pt idx="1923">
                  <c:v>53262</c:v>
                </c:pt>
                <c:pt idx="1924">
                  <c:v>53269</c:v>
                </c:pt>
                <c:pt idx="1925">
                  <c:v>53279</c:v>
                </c:pt>
                <c:pt idx="1926">
                  <c:v>53283</c:v>
                </c:pt>
                <c:pt idx="1927">
                  <c:v>53290</c:v>
                </c:pt>
                <c:pt idx="1928">
                  <c:v>53297</c:v>
                </c:pt>
                <c:pt idx="1929">
                  <c:v>53304</c:v>
                </c:pt>
                <c:pt idx="1930">
                  <c:v>53311</c:v>
                </c:pt>
                <c:pt idx="1931">
                  <c:v>53318</c:v>
                </c:pt>
                <c:pt idx="1932">
                  <c:v>53325</c:v>
                </c:pt>
                <c:pt idx="1933">
                  <c:v>53332</c:v>
                </c:pt>
                <c:pt idx="1934">
                  <c:v>53339</c:v>
                </c:pt>
                <c:pt idx="1935">
                  <c:v>53346</c:v>
                </c:pt>
                <c:pt idx="1936">
                  <c:v>53353</c:v>
                </c:pt>
                <c:pt idx="1937">
                  <c:v>53360</c:v>
                </c:pt>
                <c:pt idx="1938">
                  <c:v>53367</c:v>
                </c:pt>
                <c:pt idx="1939">
                  <c:v>53374</c:v>
                </c:pt>
                <c:pt idx="1940">
                  <c:v>53381</c:v>
                </c:pt>
                <c:pt idx="1941">
                  <c:v>53388</c:v>
                </c:pt>
                <c:pt idx="1942">
                  <c:v>53395</c:v>
                </c:pt>
                <c:pt idx="1943">
                  <c:v>53402</c:v>
                </c:pt>
                <c:pt idx="1944">
                  <c:v>53413</c:v>
                </c:pt>
                <c:pt idx="1945">
                  <c:v>53416</c:v>
                </c:pt>
                <c:pt idx="1946">
                  <c:v>53423</c:v>
                </c:pt>
                <c:pt idx="1947">
                  <c:v>53430</c:v>
                </c:pt>
                <c:pt idx="1948">
                  <c:v>53437</c:v>
                </c:pt>
                <c:pt idx="1949">
                  <c:v>53444</c:v>
                </c:pt>
                <c:pt idx="1950">
                  <c:v>53451</c:v>
                </c:pt>
                <c:pt idx="1951">
                  <c:v>53458</c:v>
                </c:pt>
                <c:pt idx="1952">
                  <c:v>53465</c:v>
                </c:pt>
                <c:pt idx="1953">
                  <c:v>53472</c:v>
                </c:pt>
                <c:pt idx="1954">
                  <c:v>53479</c:v>
                </c:pt>
                <c:pt idx="1955">
                  <c:v>53486</c:v>
                </c:pt>
                <c:pt idx="1956">
                  <c:v>53493</c:v>
                </c:pt>
                <c:pt idx="1957">
                  <c:v>53500</c:v>
                </c:pt>
                <c:pt idx="1958">
                  <c:v>53507</c:v>
                </c:pt>
                <c:pt idx="1959">
                  <c:v>53514</c:v>
                </c:pt>
                <c:pt idx="1960">
                  <c:v>53521</c:v>
                </c:pt>
                <c:pt idx="1961">
                  <c:v>53528</c:v>
                </c:pt>
                <c:pt idx="1962">
                  <c:v>53535</c:v>
                </c:pt>
                <c:pt idx="1963">
                  <c:v>53542</c:v>
                </c:pt>
                <c:pt idx="1964">
                  <c:v>53549</c:v>
                </c:pt>
                <c:pt idx="1965">
                  <c:v>53556</c:v>
                </c:pt>
                <c:pt idx="1966">
                  <c:v>53563</c:v>
                </c:pt>
                <c:pt idx="1967">
                  <c:v>53570</c:v>
                </c:pt>
                <c:pt idx="1968">
                  <c:v>53577</c:v>
                </c:pt>
                <c:pt idx="1969">
                  <c:v>53584</c:v>
                </c:pt>
                <c:pt idx="1970">
                  <c:v>53591</c:v>
                </c:pt>
                <c:pt idx="1971">
                  <c:v>53598</c:v>
                </c:pt>
                <c:pt idx="1972">
                  <c:v>53605</c:v>
                </c:pt>
                <c:pt idx="1973">
                  <c:v>53612</c:v>
                </c:pt>
                <c:pt idx="1974">
                  <c:v>53619</c:v>
                </c:pt>
                <c:pt idx="1975">
                  <c:v>53626</c:v>
                </c:pt>
                <c:pt idx="1976">
                  <c:v>53633</c:v>
                </c:pt>
                <c:pt idx="1977">
                  <c:v>53640</c:v>
                </c:pt>
                <c:pt idx="1978">
                  <c:v>53647</c:v>
                </c:pt>
                <c:pt idx="1979">
                  <c:v>53654</c:v>
                </c:pt>
                <c:pt idx="1980">
                  <c:v>53661</c:v>
                </c:pt>
                <c:pt idx="1981">
                  <c:v>53668</c:v>
                </c:pt>
                <c:pt idx="1982">
                  <c:v>53675</c:v>
                </c:pt>
                <c:pt idx="1983">
                  <c:v>53682</c:v>
                </c:pt>
                <c:pt idx="1984">
                  <c:v>53692</c:v>
                </c:pt>
                <c:pt idx="1985">
                  <c:v>53699</c:v>
                </c:pt>
                <c:pt idx="1986">
                  <c:v>53706</c:v>
                </c:pt>
                <c:pt idx="1987">
                  <c:v>53714</c:v>
                </c:pt>
                <c:pt idx="1988">
                  <c:v>53720</c:v>
                </c:pt>
                <c:pt idx="1989">
                  <c:v>53727</c:v>
                </c:pt>
                <c:pt idx="1990">
                  <c:v>53734</c:v>
                </c:pt>
                <c:pt idx="1991">
                  <c:v>53742</c:v>
                </c:pt>
                <c:pt idx="1992">
                  <c:v>53748</c:v>
                </c:pt>
                <c:pt idx="1993">
                  <c:v>53755</c:v>
                </c:pt>
                <c:pt idx="1994">
                  <c:v>53762</c:v>
                </c:pt>
                <c:pt idx="1995">
                  <c:v>53769</c:v>
                </c:pt>
                <c:pt idx="1996">
                  <c:v>53776</c:v>
                </c:pt>
                <c:pt idx="1997">
                  <c:v>53783</c:v>
                </c:pt>
                <c:pt idx="1998">
                  <c:v>53790</c:v>
                </c:pt>
                <c:pt idx="1999">
                  <c:v>53799</c:v>
                </c:pt>
                <c:pt idx="2000">
                  <c:v>53804</c:v>
                </c:pt>
                <c:pt idx="2001">
                  <c:v>53811</c:v>
                </c:pt>
                <c:pt idx="2002">
                  <c:v>53819</c:v>
                </c:pt>
                <c:pt idx="2003">
                  <c:v>53825</c:v>
                </c:pt>
                <c:pt idx="2004">
                  <c:v>53832</c:v>
                </c:pt>
                <c:pt idx="2005">
                  <c:v>53840</c:v>
                </c:pt>
                <c:pt idx="2006">
                  <c:v>53846</c:v>
                </c:pt>
                <c:pt idx="2007">
                  <c:v>53853</c:v>
                </c:pt>
                <c:pt idx="2008">
                  <c:v>53860</c:v>
                </c:pt>
                <c:pt idx="2009">
                  <c:v>53867</c:v>
                </c:pt>
                <c:pt idx="2010">
                  <c:v>53874</c:v>
                </c:pt>
                <c:pt idx="2011">
                  <c:v>53881</c:v>
                </c:pt>
                <c:pt idx="2012">
                  <c:v>53888</c:v>
                </c:pt>
                <c:pt idx="2013">
                  <c:v>53895</c:v>
                </c:pt>
                <c:pt idx="2014">
                  <c:v>53902</c:v>
                </c:pt>
                <c:pt idx="2015">
                  <c:v>53909</c:v>
                </c:pt>
                <c:pt idx="2016">
                  <c:v>53916</c:v>
                </c:pt>
                <c:pt idx="2017">
                  <c:v>53923</c:v>
                </c:pt>
                <c:pt idx="2018">
                  <c:v>53931</c:v>
                </c:pt>
                <c:pt idx="2019">
                  <c:v>53938</c:v>
                </c:pt>
                <c:pt idx="2020">
                  <c:v>53944</c:v>
                </c:pt>
                <c:pt idx="2021">
                  <c:v>53951</c:v>
                </c:pt>
                <c:pt idx="2022">
                  <c:v>53958</c:v>
                </c:pt>
                <c:pt idx="2023">
                  <c:v>53965</c:v>
                </c:pt>
                <c:pt idx="2024">
                  <c:v>53972</c:v>
                </c:pt>
                <c:pt idx="2025">
                  <c:v>53980</c:v>
                </c:pt>
                <c:pt idx="2026">
                  <c:v>53986</c:v>
                </c:pt>
                <c:pt idx="2027">
                  <c:v>53993</c:v>
                </c:pt>
                <c:pt idx="2028">
                  <c:v>54000</c:v>
                </c:pt>
                <c:pt idx="2029">
                  <c:v>54008</c:v>
                </c:pt>
                <c:pt idx="2030">
                  <c:v>54014</c:v>
                </c:pt>
                <c:pt idx="2031">
                  <c:v>54021</c:v>
                </c:pt>
                <c:pt idx="2032">
                  <c:v>54028</c:v>
                </c:pt>
                <c:pt idx="2033">
                  <c:v>54035</c:v>
                </c:pt>
                <c:pt idx="2034">
                  <c:v>54042</c:v>
                </c:pt>
                <c:pt idx="2035">
                  <c:v>54049</c:v>
                </c:pt>
                <c:pt idx="2036">
                  <c:v>54057</c:v>
                </c:pt>
                <c:pt idx="2037">
                  <c:v>54064</c:v>
                </c:pt>
                <c:pt idx="2038">
                  <c:v>54071</c:v>
                </c:pt>
                <c:pt idx="2039">
                  <c:v>54078</c:v>
                </c:pt>
                <c:pt idx="2040">
                  <c:v>54085</c:v>
                </c:pt>
                <c:pt idx="2041">
                  <c:v>54092</c:v>
                </c:pt>
                <c:pt idx="2042">
                  <c:v>54099</c:v>
                </c:pt>
                <c:pt idx="2043">
                  <c:v>54106</c:v>
                </c:pt>
                <c:pt idx="2044">
                  <c:v>54113</c:v>
                </c:pt>
                <c:pt idx="2045">
                  <c:v>54120</c:v>
                </c:pt>
                <c:pt idx="2046">
                  <c:v>54127</c:v>
                </c:pt>
                <c:pt idx="2047">
                  <c:v>54134</c:v>
                </c:pt>
                <c:pt idx="2048">
                  <c:v>54141</c:v>
                </c:pt>
                <c:pt idx="2049">
                  <c:v>54148</c:v>
                </c:pt>
                <c:pt idx="2050">
                  <c:v>54157</c:v>
                </c:pt>
                <c:pt idx="2051">
                  <c:v>54164</c:v>
                </c:pt>
                <c:pt idx="2052">
                  <c:v>54171</c:v>
                </c:pt>
                <c:pt idx="2053">
                  <c:v>54178</c:v>
                </c:pt>
                <c:pt idx="2054">
                  <c:v>54185</c:v>
                </c:pt>
                <c:pt idx="2055">
                  <c:v>54192</c:v>
                </c:pt>
                <c:pt idx="2056">
                  <c:v>54199</c:v>
                </c:pt>
                <c:pt idx="2057">
                  <c:v>54206</c:v>
                </c:pt>
                <c:pt idx="2058">
                  <c:v>54213</c:v>
                </c:pt>
                <c:pt idx="2059">
                  <c:v>54220</c:v>
                </c:pt>
                <c:pt idx="2060">
                  <c:v>54227</c:v>
                </c:pt>
                <c:pt idx="2061">
                  <c:v>54234</c:v>
                </c:pt>
                <c:pt idx="2062">
                  <c:v>54241</c:v>
                </c:pt>
                <c:pt idx="2063">
                  <c:v>54248</c:v>
                </c:pt>
                <c:pt idx="2064">
                  <c:v>54255</c:v>
                </c:pt>
                <c:pt idx="2065">
                  <c:v>54262</c:v>
                </c:pt>
                <c:pt idx="2066">
                  <c:v>54269</c:v>
                </c:pt>
                <c:pt idx="2067">
                  <c:v>54276</c:v>
                </c:pt>
                <c:pt idx="2068">
                  <c:v>54283</c:v>
                </c:pt>
                <c:pt idx="2069">
                  <c:v>54290</c:v>
                </c:pt>
                <c:pt idx="2070">
                  <c:v>54297</c:v>
                </c:pt>
                <c:pt idx="2071">
                  <c:v>54304</c:v>
                </c:pt>
                <c:pt idx="2072">
                  <c:v>54311</c:v>
                </c:pt>
                <c:pt idx="2073">
                  <c:v>54318</c:v>
                </c:pt>
                <c:pt idx="2074">
                  <c:v>54325</c:v>
                </c:pt>
                <c:pt idx="2075">
                  <c:v>54332</c:v>
                </c:pt>
                <c:pt idx="2076">
                  <c:v>54339</c:v>
                </c:pt>
                <c:pt idx="2077">
                  <c:v>54346</c:v>
                </c:pt>
                <c:pt idx="2078">
                  <c:v>54353</c:v>
                </c:pt>
                <c:pt idx="2079">
                  <c:v>54360</c:v>
                </c:pt>
                <c:pt idx="2080">
                  <c:v>54367</c:v>
                </c:pt>
                <c:pt idx="2081">
                  <c:v>54374</c:v>
                </c:pt>
                <c:pt idx="2082">
                  <c:v>54381</c:v>
                </c:pt>
                <c:pt idx="2083">
                  <c:v>54389</c:v>
                </c:pt>
                <c:pt idx="2084">
                  <c:v>54395</c:v>
                </c:pt>
                <c:pt idx="2085">
                  <c:v>54402</c:v>
                </c:pt>
                <c:pt idx="2086">
                  <c:v>54409</c:v>
                </c:pt>
                <c:pt idx="2087">
                  <c:v>54416</c:v>
                </c:pt>
                <c:pt idx="2088">
                  <c:v>54423</c:v>
                </c:pt>
                <c:pt idx="2089">
                  <c:v>54430</c:v>
                </c:pt>
                <c:pt idx="2090">
                  <c:v>54437</c:v>
                </c:pt>
                <c:pt idx="2091">
                  <c:v>54444</c:v>
                </c:pt>
                <c:pt idx="2092">
                  <c:v>54451</c:v>
                </c:pt>
                <c:pt idx="2093">
                  <c:v>54458</c:v>
                </c:pt>
                <c:pt idx="2094">
                  <c:v>54465</c:v>
                </c:pt>
                <c:pt idx="2095">
                  <c:v>54472</c:v>
                </c:pt>
                <c:pt idx="2096">
                  <c:v>54479</c:v>
                </c:pt>
                <c:pt idx="2097">
                  <c:v>54486</c:v>
                </c:pt>
                <c:pt idx="2098">
                  <c:v>54493</c:v>
                </c:pt>
                <c:pt idx="2099">
                  <c:v>54500</c:v>
                </c:pt>
                <c:pt idx="2100">
                  <c:v>54507</c:v>
                </c:pt>
                <c:pt idx="2101">
                  <c:v>54514</c:v>
                </c:pt>
                <c:pt idx="2102">
                  <c:v>54521</c:v>
                </c:pt>
                <c:pt idx="2103">
                  <c:v>54528</c:v>
                </c:pt>
                <c:pt idx="2104">
                  <c:v>54535</c:v>
                </c:pt>
                <c:pt idx="2105">
                  <c:v>54542</c:v>
                </c:pt>
                <c:pt idx="2106">
                  <c:v>54549</c:v>
                </c:pt>
                <c:pt idx="2107">
                  <c:v>54556</c:v>
                </c:pt>
                <c:pt idx="2108">
                  <c:v>54563</c:v>
                </c:pt>
                <c:pt idx="2109">
                  <c:v>54570</c:v>
                </c:pt>
                <c:pt idx="2110">
                  <c:v>54577</c:v>
                </c:pt>
                <c:pt idx="2111">
                  <c:v>54584</c:v>
                </c:pt>
                <c:pt idx="2112">
                  <c:v>54591</c:v>
                </c:pt>
                <c:pt idx="2113">
                  <c:v>54598</c:v>
                </c:pt>
                <c:pt idx="2114">
                  <c:v>54605</c:v>
                </c:pt>
                <c:pt idx="2115">
                  <c:v>54612</c:v>
                </c:pt>
                <c:pt idx="2116">
                  <c:v>54619</c:v>
                </c:pt>
                <c:pt idx="2117">
                  <c:v>54626</c:v>
                </c:pt>
                <c:pt idx="2118">
                  <c:v>54633</c:v>
                </c:pt>
                <c:pt idx="2119">
                  <c:v>54640</c:v>
                </c:pt>
                <c:pt idx="2120">
                  <c:v>54647</c:v>
                </c:pt>
                <c:pt idx="2121">
                  <c:v>54654</c:v>
                </c:pt>
                <c:pt idx="2122">
                  <c:v>54661</c:v>
                </c:pt>
                <c:pt idx="2123">
                  <c:v>54668</c:v>
                </c:pt>
                <c:pt idx="2124">
                  <c:v>54675</c:v>
                </c:pt>
                <c:pt idx="2125">
                  <c:v>54682</c:v>
                </c:pt>
                <c:pt idx="2126">
                  <c:v>54689</c:v>
                </c:pt>
                <c:pt idx="2127">
                  <c:v>54696</c:v>
                </c:pt>
                <c:pt idx="2128">
                  <c:v>54703</c:v>
                </c:pt>
                <c:pt idx="2129">
                  <c:v>54710</c:v>
                </c:pt>
                <c:pt idx="2130">
                  <c:v>54717</c:v>
                </c:pt>
                <c:pt idx="2131">
                  <c:v>54724</c:v>
                </c:pt>
                <c:pt idx="2132">
                  <c:v>54731</c:v>
                </c:pt>
                <c:pt idx="2133">
                  <c:v>54739</c:v>
                </c:pt>
                <c:pt idx="2134">
                  <c:v>54745</c:v>
                </c:pt>
                <c:pt idx="2135">
                  <c:v>54753</c:v>
                </c:pt>
                <c:pt idx="2136">
                  <c:v>54759</c:v>
                </c:pt>
                <c:pt idx="2137">
                  <c:v>54766</c:v>
                </c:pt>
                <c:pt idx="2138">
                  <c:v>54773</c:v>
                </c:pt>
                <c:pt idx="2139">
                  <c:v>54780</c:v>
                </c:pt>
                <c:pt idx="2140">
                  <c:v>54792</c:v>
                </c:pt>
                <c:pt idx="2141">
                  <c:v>54795</c:v>
                </c:pt>
                <c:pt idx="2142">
                  <c:v>54802</c:v>
                </c:pt>
                <c:pt idx="2143">
                  <c:v>54809</c:v>
                </c:pt>
                <c:pt idx="2144">
                  <c:v>54816</c:v>
                </c:pt>
                <c:pt idx="2145">
                  <c:v>54823</c:v>
                </c:pt>
                <c:pt idx="2146">
                  <c:v>54830</c:v>
                </c:pt>
                <c:pt idx="2147">
                  <c:v>54837</c:v>
                </c:pt>
                <c:pt idx="2148">
                  <c:v>54844</c:v>
                </c:pt>
                <c:pt idx="2149">
                  <c:v>54851</c:v>
                </c:pt>
                <c:pt idx="2150">
                  <c:v>54858</c:v>
                </c:pt>
                <c:pt idx="2151">
                  <c:v>54865</c:v>
                </c:pt>
                <c:pt idx="2152">
                  <c:v>54872</c:v>
                </c:pt>
                <c:pt idx="2153">
                  <c:v>54879</c:v>
                </c:pt>
                <c:pt idx="2154">
                  <c:v>54890</c:v>
                </c:pt>
                <c:pt idx="2155">
                  <c:v>54893</c:v>
                </c:pt>
                <c:pt idx="2156">
                  <c:v>54900</c:v>
                </c:pt>
                <c:pt idx="2157">
                  <c:v>54907</c:v>
                </c:pt>
                <c:pt idx="2158">
                  <c:v>54914</c:v>
                </c:pt>
                <c:pt idx="2159">
                  <c:v>54921</c:v>
                </c:pt>
                <c:pt idx="2160">
                  <c:v>54928</c:v>
                </c:pt>
                <c:pt idx="2161">
                  <c:v>54935</c:v>
                </c:pt>
                <c:pt idx="2162">
                  <c:v>54942</c:v>
                </c:pt>
                <c:pt idx="2163">
                  <c:v>54949</c:v>
                </c:pt>
                <c:pt idx="2164">
                  <c:v>54956</c:v>
                </c:pt>
                <c:pt idx="2165">
                  <c:v>54963</c:v>
                </c:pt>
                <c:pt idx="2166">
                  <c:v>54970</c:v>
                </c:pt>
                <c:pt idx="2167">
                  <c:v>54977</c:v>
                </c:pt>
                <c:pt idx="2168">
                  <c:v>54984</c:v>
                </c:pt>
                <c:pt idx="2169">
                  <c:v>54991</c:v>
                </c:pt>
                <c:pt idx="2170">
                  <c:v>54998</c:v>
                </c:pt>
                <c:pt idx="2171">
                  <c:v>55005</c:v>
                </c:pt>
                <c:pt idx="2172">
                  <c:v>55012</c:v>
                </c:pt>
                <c:pt idx="2173">
                  <c:v>55019</c:v>
                </c:pt>
                <c:pt idx="2174">
                  <c:v>55026</c:v>
                </c:pt>
                <c:pt idx="2175">
                  <c:v>55033</c:v>
                </c:pt>
                <c:pt idx="2176">
                  <c:v>55040</c:v>
                </c:pt>
                <c:pt idx="2177">
                  <c:v>55047</c:v>
                </c:pt>
                <c:pt idx="2178">
                  <c:v>55054</c:v>
                </c:pt>
                <c:pt idx="2179">
                  <c:v>55061</c:v>
                </c:pt>
                <c:pt idx="2180">
                  <c:v>55068</c:v>
                </c:pt>
                <c:pt idx="2181">
                  <c:v>55075</c:v>
                </c:pt>
                <c:pt idx="2182">
                  <c:v>55082</c:v>
                </c:pt>
                <c:pt idx="2183">
                  <c:v>55089</c:v>
                </c:pt>
                <c:pt idx="2184">
                  <c:v>55096</c:v>
                </c:pt>
                <c:pt idx="2185">
                  <c:v>55106</c:v>
                </c:pt>
                <c:pt idx="2186">
                  <c:v>55110</c:v>
                </c:pt>
                <c:pt idx="2187">
                  <c:v>55117</c:v>
                </c:pt>
                <c:pt idx="2188">
                  <c:v>55124</c:v>
                </c:pt>
                <c:pt idx="2189">
                  <c:v>55131</c:v>
                </c:pt>
                <c:pt idx="2190">
                  <c:v>55138</c:v>
                </c:pt>
                <c:pt idx="2191">
                  <c:v>55145</c:v>
                </c:pt>
                <c:pt idx="2192">
                  <c:v>55152</c:v>
                </c:pt>
                <c:pt idx="2193">
                  <c:v>55159</c:v>
                </c:pt>
                <c:pt idx="2194">
                  <c:v>55166</c:v>
                </c:pt>
                <c:pt idx="2195">
                  <c:v>55173</c:v>
                </c:pt>
                <c:pt idx="2196">
                  <c:v>55180</c:v>
                </c:pt>
                <c:pt idx="2197">
                  <c:v>55187</c:v>
                </c:pt>
                <c:pt idx="2198">
                  <c:v>55194</c:v>
                </c:pt>
                <c:pt idx="2199">
                  <c:v>55201</c:v>
                </c:pt>
                <c:pt idx="2200">
                  <c:v>55208</c:v>
                </c:pt>
                <c:pt idx="2201">
                  <c:v>55215</c:v>
                </c:pt>
                <c:pt idx="2202">
                  <c:v>55222</c:v>
                </c:pt>
                <c:pt idx="2203">
                  <c:v>55229</c:v>
                </c:pt>
                <c:pt idx="2204">
                  <c:v>55236</c:v>
                </c:pt>
                <c:pt idx="2205">
                  <c:v>55247</c:v>
                </c:pt>
                <c:pt idx="2206">
                  <c:v>55250</c:v>
                </c:pt>
                <c:pt idx="2207">
                  <c:v>55257</c:v>
                </c:pt>
                <c:pt idx="2208">
                  <c:v>55264</c:v>
                </c:pt>
                <c:pt idx="2209">
                  <c:v>55271</c:v>
                </c:pt>
                <c:pt idx="2210">
                  <c:v>55278</c:v>
                </c:pt>
                <c:pt idx="2211">
                  <c:v>55285</c:v>
                </c:pt>
                <c:pt idx="2212">
                  <c:v>55292</c:v>
                </c:pt>
                <c:pt idx="2213">
                  <c:v>55299</c:v>
                </c:pt>
                <c:pt idx="2214">
                  <c:v>55306</c:v>
                </c:pt>
                <c:pt idx="2215">
                  <c:v>55313</c:v>
                </c:pt>
                <c:pt idx="2216">
                  <c:v>55320</c:v>
                </c:pt>
                <c:pt idx="2217">
                  <c:v>55327</c:v>
                </c:pt>
                <c:pt idx="2218">
                  <c:v>55334</c:v>
                </c:pt>
                <c:pt idx="2219">
                  <c:v>55341</c:v>
                </c:pt>
                <c:pt idx="2220">
                  <c:v>55348</c:v>
                </c:pt>
                <c:pt idx="2221">
                  <c:v>55355</c:v>
                </c:pt>
                <c:pt idx="2222">
                  <c:v>55362</c:v>
                </c:pt>
                <c:pt idx="2223">
                  <c:v>55369</c:v>
                </c:pt>
                <c:pt idx="2224">
                  <c:v>55376</c:v>
                </c:pt>
                <c:pt idx="2225">
                  <c:v>55383</c:v>
                </c:pt>
                <c:pt idx="2226">
                  <c:v>55390</c:v>
                </c:pt>
                <c:pt idx="2227">
                  <c:v>55397</c:v>
                </c:pt>
                <c:pt idx="2228">
                  <c:v>55404</c:v>
                </c:pt>
                <c:pt idx="2229">
                  <c:v>55411</c:v>
                </c:pt>
                <c:pt idx="2230">
                  <c:v>55418</c:v>
                </c:pt>
                <c:pt idx="2231">
                  <c:v>55425</c:v>
                </c:pt>
                <c:pt idx="2232">
                  <c:v>55432</c:v>
                </c:pt>
                <c:pt idx="2233">
                  <c:v>55439</c:v>
                </c:pt>
                <c:pt idx="2234">
                  <c:v>55446</c:v>
                </c:pt>
                <c:pt idx="2235">
                  <c:v>55453</c:v>
                </c:pt>
                <c:pt idx="2236">
                  <c:v>55460</c:v>
                </c:pt>
                <c:pt idx="2237">
                  <c:v>55470</c:v>
                </c:pt>
                <c:pt idx="2238">
                  <c:v>55474</c:v>
                </c:pt>
                <c:pt idx="2239">
                  <c:v>55481</c:v>
                </c:pt>
                <c:pt idx="2240">
                  <c:v>55488</c:v>
                </c:pt>
                <c:pt idx="2241">
                  <c:v>55495</c:v>
                </c:pt>
                <c:pt idx="2242">
                  <c:v>55502</c:v>
                </c:pt>
                <c:pt idx="2243">
                  <c:v>55509</c:v>
                </c:pt>
                <c:pt idx="2244">
                  <c:v>55516</c:v>
                </c:pt>
                <c:pt idx="2245">
                  <c:v>55523</c:v>
                </c:pt>
                <c:pt idx="2246">
                  <c:v>55530</c:v>
                </c:pt>
                <c:pt idx="2247">
                  <c:v>55537</c:v>
                </c:pt>
                <c:pt idx="2248">
                  <c:v>55544</c:v>
                </c:pt>
                <c:pt idx="2249">
                  <c:v>55551</c:v>
                </c:pt>
                <c:pt idx="2250">
                  <c:v>55558</c:v>
                </c:pt>
                <c:pt idx="2251">
                  <c:v>55565</c:v>
                </c:pt>
                <c:pt idx="2252">
                  <c:v>55572</c:v>
                </c:pt>
                <c:pt idx="2253">
                  <c:v>55579</c:v>
                </c:pt>
                <c:pt idx="2254">
                  <c:v>55586</c:v>
                </c:pt>
                <c:pt idx="2255">
                  <c:v>55593</c:v>
                </c:pt>
                <c:pt idx="2256">
                  <c:v>55600</c:v>
                </c:pt>
                <c:pt idx="2257">
                  <c:v>55607</c:v>
                </c:pt>
                <c:pt idx="2258">
                  <c:v>55614</c:v>
                </c:pt>
                <c:pt idx="2259">
                  <c:v>55621</c:v>
                </c:pt>
                <c:pt idx="2260">
                  <c:v>55632</c:v>
                </c:pt>
                <c:pt idx="2261">
                  <c:v>55635</c:v>
                </c:pt>
                <c:pt idx="2262">
                  <c:v>55642</c:v>
                </c:pt>
                <c:pt idx="2263">
                  <c:v>55649</c:v>
                </c:pt>
                <c:pt idx="2264">
                  <c:v>55656</c:v>
                </c:pt>
                <c:pt idx="2265">
                  <c:v>55663</c:v>
                </c:pt>
                <c:pt idx="2266">
                  <c:v>55670</c:v>
                </c:pt>
                <c:pt idx="2267">
                  <c:v>55677</c:v>
                </c:pt>
                <c:pt idx="2268">
                  <c:v>55684</c:v>
                </c:pt>
                <c:pt idx="2269">
                  <c:v>55691</c:v>
                </c:pt>
                <c:pt idx="2270">
                  <c:v>55698</c:v>
                </c:pt>
                <c:pt idx="2271">
                  <c:v>55705</c:v>
                </c:pt>
                <c:pt idx="2272">
                  <c:v>55712</c:v>
                </c:pt>
                <c:pt idx="2273">
                  <c:v>55719</c:v>
                </c:pt>
                <c:pt idx="2274">
                  <c:v>55726</c:v>
                </c:pt>
                <c:pt idx="2275">
                  <c:v>55733</c:v>
                </c:pt>
                <c:pt idx="2276">
                  <c:v>55740</c:v>
                </c:pt>
                <c:pt idx="2277">
                  <c:v>55747</c:v>
                </c:pt>
                <c:pt idx="2278">
                  <c:v>55754</c:v>
                </c:pt>
                <c:pt idx="2279">
                  <c:v>55761</c:v>
                </c:pt>
                <c:pt idx="2280">
                  <c:v>55768</c:v>
                </c:pt>
                <c:pt idx="2281">
                  <c:v>55775</c:v>
                </c:pt>
                <c:pt idx="2282">
                  <c:v>55782</c:v>
                </c:pt>
                <c:pt idx="2283">
                  <c:v>55789</c:v>
                </c:pt>
                <c:pt idx="2284">
                  <c:v>55796</c:v>
                </c:pt>
                <c:pt idx="2285">
                  <c:v>55803</c:v>
                </c:pt>
                <c:pt idx="2286">
                  <c:v>55810</c:v>
                </c:pt>
                <c:pt idx="2287">
                  <c:v>55817</c:v>
                </c:pt>
                <c:pt idx="2288">
                  <c:v>55824</c:v>
                </c:pt>
                <c:pt idx="2289">
                  <c:v>55831</c:v>
                </c:pt>
                <c:pt idx="2290">
                  <c:v>55838</c:v>
                </c:pt>
                <c:pt idx="2291">
                  <c:v>55845</c:v>
                </c:pt>
                <c:pt idx="2292">
                  <c:v>55852</c:v>
                </c:pt>
                <c:pt idx="2293">
                  <c:v>55859</c:v>
                </c:pt>
                <c:pt idx="2294">
                  <c:v>55866</c:v>
                </c:pt>
                <c:pt idx="2295">
                  <c:v>55873</c:v>
                </c:pt>
                <c:pt idx="2296">
                  <c:v>55884</c:v>
                </c:pt>
                <c:pt idx="2297">
                  <c:v>55891</c:v>
                </c:pt>
                <c:pt idx="2298">
                  <c:v>55898</c:v>
                </c:pt>
                <c:pt idx="2299">
                  <c:v>55905</c:v>
                </c:pt>
                <c:pt idx="2300">
                  <c:v>55912</c:v>
                </c:pt>
                <c:pt idx="2301">
                  <c:v>55919</c:v>
                </c:pt>
                <c:pt idx="2302">
                  <c:v>55926</c:v>
                </c:pt>
                <c:pt idx="2303">
                  <c:v>55933</c:v>
                </c:pt>
                <c:pt idx="2304">
                  <c:v>55940</c:v>
                </c:pt>
                <c:pt idx="2305">
                  <c:v>55947</c:v>
                </c:pt>
                <c:pt idx="2306">
                  <c:v>55954</c:v>
                </c:pt>
                <c:pt idx="2307">
                  <c:v>55961</c:v>
                </c:pt>
                <c:pt idx="2308">
                  <c:v>55968</c:v>
                </c:pt>
                <c:pt idx="2309">
                  <c:v>55975</c:v>
                </c:pt>
                <c:pt idx="2310">
                  <c:v>55984</c:v>
                </c:pt>
                <c:pt idx="2311">
                  <c:v>55991</c:v>
                </c:pt>
                <c:pt idx="2312">
                  <c:v>55998</c:v>
                </c:pt>
                <c:pt idx="2313">
                  <c:v>56005</c:v>
                </c:pt>
                <c:pt idx="2314">
                  <c:v>56012</c:v>
                </c:pt>
                <c:pt idx="2315">
                  <c:v>56019</c:v>
                </c:pt>
                <c:pt idx="2316">
                  <c:v>56026</c:v>
                </c:pt>
                <c:pt idx="2317">
                  <c:v>56033</c:v>
                </c:pt>
                <c:pt idx="2318">
                  <c:v>56040</c:v>
                </c:pt>
                <c:pt idx="2319">
                  <c:v>56047</c:v>
                </c:pt>
                <c:pt idx="2320">
                  <c:v>56054</c:v>
                </c:pt>
                <c:pt idx="2321">
                  <c:v>56061</c:v>
                </c:pt>
                <c:pt idx="2322">
                  <c:v>56068</c:v>
                </c:pt>
                <c:pt idx="2323">
                  <c:v>56075</c:v>
                </c:pt>
                <c:pt idx="2324">
                  <c:v>56082</c:v>
                </c:pt>
                <c:pt idx="2325">
                  <c:v>56089</c:v>
                </c:pt>
                <c:pt idx="2326">
                  <c:v>56096</c:v>
                </c:pt>
                <c:pt idx="2327">
                  <c:v>56103</c:v>
                </c:pt>
                <c:pt idx="2328">
                  <c:v>56110</c:v>
                </c:pt>
                <c:pt idx="2329">
                  <c:v>56117</c:v>
                </c:pt>
                <c:pt idx="2330">
                  <c:v>56124</c:v>
                </c:pt>
                <c:pt idx="2331">
                  <c:v>56131</c:v>
                </c:pt>
                <c:pt idx="2332">
                  <c:v>56138</c:v>
                </c:pt>
                <c:pt idx="2333">
                  <c:v>56145</c:v>
                </c:pt>
                <c:pt idx="2334">
                  <c:v>56152</c:v>
                </c:pt>
                <c:pt idx="2335">
                  <c:v>56159</c:v>
                </c:pt>
                <c:pt idx="2336">
                  <c:v>56166</c:v>
                </c:pt>
                <c:pt idx="2337">
                  <c:v>56173</c:v>
                </c:pt>
                <c:pt idx="2338">
                  <c:v>56180</c:v>
                </c:pt>
                <c:pt idx="2339">
                  <c:v>56187</c:v>
                </c:pt>
                <c:pt idx="2340">
                  <c:v>56194</c:v>
                </c:pt>
                <c:pt idx="2341">
                  <c:v>56201</c:v>
                </c:pt>
                <c:pt idx="2342">
                  <c:v>56208</c:v>
                </c:pt>
                <c:pt idx="2343">
                  <c:v>56216</c:v>
                </c:pt>
                <c:pt idx="2344">
                  <c:v>56222</c:v>
                </c:pt>
                <c:pt idx="2345">
                  <c:v>56229</c:v>
                </c:pt>
                <c:pt idx="2346">
                  <c:v>56236</c:v>
                </c:pt>
                <c:pt idx="2347">
                  <c:v>56247</c:v>
                </c:pt>
                <c:pt idx="2348">
                  <c:v>56251</c:v>
                </c:pt>
                <c:pt idx="2349">
                  <c:v>56257</c:v>
                </c:pt>
                <c:pt idx="2350">
                  <c:v>56264</c:v>
                </c:pt>
                <c:pt idx="2351">
                  <c:v>56271</c:v>
                </c:pt>
                <c:pt idx="2352">
                  <c:v>56278</c:v>
                </c:pt>
                <c:pt idx="2353">
                  <c:v>56285</c:v>
                </c:pt>
                <c:pt idx="2354">
                  <c:v>56292</c:v>
                </c:pt>
                <c:pt idx="2355">
                  <c:v>56299</c:v>
                </c:pt>
                <c:pt idx="2356">
                  <c:v>56306</c:v>
                </c:pt>
                <c:pt idx="2357">
                  <c:v>56313</c:v>
                </c:pt>
                <c:pt idx="2358">
                  <c:v>56320</c:v>
                </c:pt>
                <c:pt idx="2359">
                  <c:v>56327</c:v>
                </c:pt>
                <c:pt idx="2360">
                  <c:v>56334</c:v>
                </c:pt>
                <c:pt idx="2361">
                  <c:v>56341</c:v>
                </c:pt>
                <c:pt idx="2362">
                  <c:v>56348</c:v>
                </c:pt>
                <c:pt idx="2363">
                  <c:v>56355</c:v>
                </c:pt>
                <c:pt idx="2364">
                  <c:v>56362</c:v>
                </c:pt>
                <c:pt idx="2365">
                  <c:v>56369</c:v>
                </c:pt>
                <c:pt idx="2366">
                  <c:v>56376</c:v>
                </c:pt>
                <c:pt idx="2367">
                  <c:v>56383</c:v>
                </c:pt>
                <c:pt idx="2368">
                  <c:v>56390</c:v>
                </c:pt>
                <c:pt idx="2369">
                  <c:v>56397</c:v>
                </c:pt>
                <c:pt idx="2370">
                  <c:v>56404</c:v>
                </c:pt>
                <c:pt idx="2371">
                  <c:v>56411</c:v>
                </c:pt>
                <c:pt idx="2372">
                  <c:v>56418</c:v>
                </c:pt>
                <c:pt idx="2373">
                  <c:v>56425</c:v>
                </c:pt>
                <c:pt idx="2374">
                  <c:v>56432</c:v>
                </c:pt>
                <c:pt idx="2375">
                  <c:v>56439</c:v>
                </c:pt>
                <c:pt idx="2376">
                  <c:v>56446</c:v>
                </c:pt>
                <c:pt idx="2377">
                  <c:v>56453</c:v>
                </c:pt>
                <c:pt idx="2378">
                  <c:v>56460</c:v>
                </c:pt>
                <c:pt idx="2379">
                  <c:v>56467</c:v>
                </c:pt>
                <c:pt idx="2380">
                  <c:v>56474</c:v>
                </c:pt>
                <c:pt idx="2381">
                  <c:v>56481</c:v>
                </c:pt>
                <c:pt idx="2382">
                  <c:v>56488</c:v>
                </c:pt>
                <c:pt idx="2383">
                  <c:v>56495</c:v>
                </c:pt>
                <c:pt idx="2384">
                  <c:v>56502</c:v>
                </c:pt>
                <c:pt idx="2385">
                  <c:v>56509</c:v>
                </c:pt>
                <c:pt idx="2386">
                  <c:v>56516</c:v>
                </c:pt>
                <c:pt idx="2387">
                  <c:v>56523</c:v>
                </c:pt>
                <c:pt idx="2388">
                  <c:v>56530</c:v>
                </c:pt>
                <c:pt idx="2389">
                  <c:v>56537</c:v>
                </c:pt>
                <c:pt idx="2390">
                  <c:v>56544</c:v>
                </c:pt>
                <c:pt idx="2391">
                  <c:v>56551</c:v>
                </c:pt>
                <c:pt idx="2392">
                  <c:v>56558</c:v>
                </c:pt>
                <c:pt idx="2393">
                  <c:v>56565</c:v>
                </c:pt>
                <c:pt idx="2394">
                  <c:v>56572</c:v>
                </c:pt>
                <c:pt idx="2395">
                  <c:v>56580</c:v>
                </c:pt>
                <c:pt idx="2396">
                  <c:v>56586</c:v>
                </c:pt>
                <c:pt idx="2397">
                  <c:v>56593</c:v>
                </c:pt>
                <c:pt idx="2398">
                  <c:v>56600</c:v>
                </c:pt>
                <c:pt idx="2399">
                  <c:v>56607</c:v>
                </c:pt>
                <c:pt idx="2400">
                  <c:v>56614</c:v>
                </c:pt>
                <c:pt idx="2401">
                  <c:v>56621</c:v>
                </c:pt>
                <c:pt idx="2402">
                  <c:v>56628</c:v>
                </c:pt>
                <c:pt idx="2403">
                  <c:v>56635</c:v>
                </c:pt>
                <c:pt idx="2404">
                  <c:v>56642</c:v>
                </c:pt>
                <c:pt idx="2405">
                  <c:v>56649</c:v>
                </c:pt>
                <c:pt idx="2406">
                  <c:v>56656</c:v>
                </c:pt>
                <c:pt idx="2407">
                  <c:v>56663</c:v>
                </c:pt>
                <c:pt idx="2408">
                  <c:v>56670</c:v>
                </c:pt>
                <c:pt idx="2409">
                  <c:v>56677</c:v>
                </c:pt>
                <c:pt idx="2410">
                  <c:v>56684</c:v>
                </c:pt>
                <c:pt idx="2411">
                  <c:v>56691</c:v>
                </c:pt>
                <c:pt idx="2412">
                  <c:v>56698</c:v>
                </c:pt>
                <c:pt idx="2413">
                  <c:v>56705</c:v>
                </c:pt>
                <c:pt idx="2414">
                  <c:v>56712</c:v>
                </c:pt>
                <c:pt idx="2415">
                  <c:v>56719</c:v>
                </c:pt>
                <c:pt idx="2416">
                  <c:v>56726</c:v>
                </c:pt>
                <c:pt idx="2417">
                  <c:v>56733</c:v>
                </c:pt>
                <c:pt idx="2418">
                  <c:v>56740</c:v>
                </c:pt>
                <c:pt idx="2419">
                  <c:v>56747</c:v>
                </c:pt>
                <c:pt idx="2420">
                  <c:v>56754</c:v>
                </c:pt>
                <c:pt idx="2421">
                  <c:v>56761</c:v>
                </c:pt>
                <c:pt idx="2422">
                  <c:v>56768</c:v>
                </c:pt>
                <c:pt idx="2423">
                  <c:v>56775</c:v>
                </c:pt>
                <c:pt idx="2424">
                  <c:v>56782</c:v>
                </c:pt>
                <c:pt idx="2425">
                  <c:v>56789</c:v>
                </c:pt>
                <c:pt idx="2426">
                  <c:v>56796</c:v>
                </c:pt>
                <c:pt idx="2427">
                  <c:v>56803</c:v>
                </c:pt>
                <c:pt idx="2428">
                  <c:v>56810</c:v>
                </c:pt>
                <c:pt idx="2429">
                  <c:v>56817</c:v>
                </c:pt>
                <c:pt idx="2430">
                  <c:v>56824</c:v>
                </c:pt>
                <c:pt idx="2431">
                  <c:v>56831</c:v>
                </c:pt>
                <c:pt idx="2432">
                  <c:v>56838</c:v>
                </c:pt>
                <c:pt idx="2433">
                  <c:v>56845</c:v>
                </c:pt>
                <c:pt idx="2434">
                  <c:v>56852</c:v>
                </c:pt>
                <c:pt idx="2435">
                  <c:v>56859</c:v>
                </c:pt>
                <c:pt idx="2436">
                  <c:v>56866</c:v>
                </c:pt>
                <c:pt idx="2437">
                  <c:v>56873</c:v>
                </c:pt>
                <c:pt idx="2438">
                  <c:v>56880</c:v>
                </c:pt>
                <c:pt idx="2439">
                  <c:v>56887</c:v>
                </c:pt>
                <c:pt idx="2440">
                  <c:v>56894</c:v>
                </c:pt>
                <c:pt idx="2441">
                  <c:v>56901</c:v>
                </c:pt>
                <c:pt idx="2442">
                  <c:v>56908</c:v>
                </c:pt>
                <c:pt idx="2443">
                  <c:v>56915</c:v>
                </c:pt>
                <c:pt idx="2444">
                  <c:v>56922</c:v>
                </c:pt>
                <c:pt idx="2445">
                  <c:v>56930</c:v>
                </c:pt>
                <c:pt idx="2446">
                  <c:v>56936</c:v>
                </c:pt>
                <c:pt idx="2447">
                  <c:v>56944</c:v>
                </c:pt>
                <c:pt idx="2448">
                  <c:v>56950</c:v>
                </c:pt>
                <c:pt idx="2449">
                  <c:v>56957</c:v>
                </c:pt>
                <c:pt idx="2450">
                  <c:v>56964</c:v>
                </c:pt>
                <c:pt idx="2451">
                  <c:v>56971</c:v>
                </c:pt>
                <c:pt idx="2452">
                  <c:v>56983</c:v>
                </c:pt>
                <c:pt idx="2453">
                  <c:v>56986</c:v>
                </c:pt>
                <c:pt idx="2454">
                  <c:v>56993</c:v>
                </c:pt>
                <c:pt idx="2455">
                  <c:v>57000</c:v>
                </c:pt>
                <c:pt idx="2456">
                  <c:v>57007</c:v>
                </c:pt>
                <c:pt idx="2457">
                  <c:v>57014</c:v>
                </c:pt>
                <c:pt idx="2458">
                  <c:v>57021</c:v>
                </c:pt>
                <c:pt idx="2459">
                  <c:v>57028</c:v>
                </c:pt>
                <c:pt idx="2460">
                  <c:v>57035</c:v>
                </c:pt>
                <c:pt idx="2461">
                  <c:v>57042</c:v>
                </c:pt>
                <c:pt idx="2462">
                  <c:v>57049</c:v>
                </c:pt>
                <c:pt idx="2463">
                  <c:v>57056</c:v>
                </c:pt>
                <c:pt idx="2464">
                  <c:v>57063</c:v>
                </c:pt>
                <c:pt idx="2465">
                  <c:v>57074</c:v>
                </c:pt>
                <c:pt idx="2466">
                  <c:v>57077</c:v>
                </c:pt>
                <c:pt idx="2467">
                  <c:v>57084</c:v>
                </c:pt>
                <c:pt idx="2468">
                  <c:v>57091</c:v>
                </c:pt>
                <c:pt idx="2469">
                  <c:v>57098</c:v>
                </c:pt>
                <c:pt idx="2470">
                  <c:v>57105</c:v>
                </c:pt>
                <c:pt idx="2471">
                  <c:v>57112</c:v>
                </c:pt>
                <c:pt idx="2472">
                  <c:v>57119</c:v>
                </c:pt>
                <c:pt idx="2473">
                  <c:v>57126</c:v>
                </c:pt>
                <c:pt idx="2474">
                  <c:v>57133</c:v>
                </c:pt>
                <c:pt idx="2475">
                  <c:v>57140</c:v>
                </c:pt>
                <c:pt idx="2476">
                  <c:v>57147</c:v>
                </c:pt>
                <c:pt idx="2477">
                  <c:v>57154</c:v>
                </c:pt>
                <c:pt idx="2478">
                  <c:v>57161</c:v>
                </c:pt>
                <c:pt idx="2479">
                  <c:v>57168</c:v>
                </c:pt>
                <c:pt idx="2480">
                  <c:v>57175</c:v>
                </c:pt>
                <c:pt idx="2481">
                  <c:v>57182</c:v>
                </c:pt>
                <c:pt idx="2482">
                  <c:v>57189</c:v>
                </c:pt>
                <c:pt idx="2483">
                  <c:v>57196</c:v>
                </c:pt>
                <c:pt idx="2484">
                  <c:v>57203</c:v>
                </c:pt>
                <c:pt idx="2485">
                  <c:v>57210</c:v>
                </c:pt>
                <c:pt idx="2486">
                  <c:v>57217</c:v>
                </c:pt>
                <c:pt idx="2487">
                  <c:v>57224</c:v>
                </c:pt>
                <c:pt idx="2488">
                  <c:v>57231</c:v>
                </c:pt>
                <c:pt idx="2489">
                  <c:v>57238</c:v>
                </c:pt>
                <c:pt idx="2490">
                  <c:v>57245</c:v>
                </c:pt>
                <c:pt idx="2491">
                  <c:v>57252</c:v>
                </c:pt>
                <c:pt idx="2492">
                  <c:v>57259</c:v>
                </c:pt>
                <c:pt idx="2493">
                  <c:v>57266</c:v>
                </c:pt>
                <c:pt idx="2494">
                  <c:v>57273</c:v>
                </c:pt>
                <c:pt idx="2495">
                  <c:v>57280</c:v>
                </c:pt>
                <c:pt idx="2496">
                  <c:v>57287</c:v>
                </c:pt>
                <c:pt idx="2497">
                  <c:v>57297</c:v>
                </c:pt>
                <c:pt idx="2498">
                  <c:v>57301</c:v>
                </c:pt>
                <c:pt idx="2499">
                  <c:v>57308</c:v>
                </c:pt>
                <c:pt idx="2500">
                  <c:v>57315</c:v>
                </c:pt>
                <c:pt idx="2501">
                  <c:v>57322</c:v>
                </c:pt>
                <c:pt idx="2502">
                  <c:v>57329</c:v>
                </c:pt>
                <c:pt idx="2503">
                  <c:v>57336</c:v>
                </c:pt>
                <c:pt idx="2504">
                  <c:v>57343</c:v>
                </c:pt>
                <c:pt idx="2505">
                  <c:v>57350</c:v>
                </c:pt>
                <c:pt idx="2506">
                  <c:v>57357</c:v>
                </c:pt>
                <c:pt idx="2507">
                  <c:v>57364</c:v>
                </c:pt>
                <c:pt idx="2508">
                  <c:v>57371</c:v>
                </c:pt>
                <c:pt idx="2509">
                  <c:v>57378</c:v>
                </c:pt>
                <c:pt idx="2510">
                  <c:v>57385</c:v>
                </c:pt>
                <c:pt idx="2511">
                  <c:v>57392</c:v>
                </c:pt>
                <c:pt idx="2512">
                  <c:v>57399</c:v>
                </c:pt>
                <c:pt idx="2513">
                  <c:v>57406</c:v>
                </c:pt>
                <c:pt idx="2514">
                  <c:v>57413</c:v>
                </c:pt>
                <c:pt idx="2515">
                  <c:v>57420</c:v>
                </c:pt>
                <c:pt idx="2516">
                  <c:v>57427</c:v>
                </c:pt>
                <c:pt idx="2517">
                  <c:v>57434</c:v>
                </c:pt>
                <c:pt idx="2518">
                  <c:v>57441</c:v>
                </c:pt>
                <c:pt idx="2519">
                  <c:v>57448</c:v>
                </c:pt>
                <c:pt idx="2520">
                  <c:v>57459</c:v>
                </c:pt>
                <c:pt idx="2521">
                  <c:v>57462</c:v>
                </c:pt>
                <c:pt idx="2522">
                  <c:v>57469</c:v>
                </c:pt>
                <c:pt idx="2523">
                  <c:v>57476</c:v>
                </c:pt>
                <c:pt idx="2524">
                  <c:v>57483</c:v>
                </c:pt>
                <c:pt idx="2525">
                  <c:v>57490</c:v>
                </c:pt>
                <c:pt idx="2526">
                  <c:v>57497</c:v>
                </c:pt>
                <c:pt idx="2527">
                  <c:v>57504</c:v>
                </c:pt>
                <c:pt idx="2528">
                  <c:v>57511</c:v>
                </c:pt>
                <c:pt idx="2529">
                  <c:v>57518</c:v>
                </c:pt>
                <c:pt idx="2530">
                  <c:v>57525</c:v>
                </c:pt>
                <c:pt idx="2531">
                  <c:v>57532</c:v>
                </c:pt>
                <c:pt idx="2532">
                  <c:v>57539</c:v>
                </c:pt>
                <c:pt idx="2533">
                  <c:v>57546</c:v>
                </c:pt>
                <c:pt idx="2534">
                  <c:v>57553</c:v>
                </c:pt>
                <c:pt idx="2535">
                  <c:v>57560</c:v>
                </c:pt>
                <c:pt idx="2536">
                  <c:v>57567</c:v>
                </c:pt>
                <c:pt idx="2537">
                  <c:v>57574</c:v>
                </c:pt>
                <c:pt idx="2538">
                  <c:v>57581</c:v>
                </c:pt>
                <c:pt idx="2539">
                  <c:v>57588</c:v>
                </c:pt>
                <c:pt idx="2540">
                  <c:v>57595</c:v>
                </c:pt>
                <c:pt idx="2541">
                  <c:v>57602</c:v>
                </c:pt>
                <c:pt idx="2542">
                  <c:v>57609</c:v>
                </c:pt>
                <c:pt idx="2543">
                  <c:v>57616</c:v>
                </c:pt>
                <c:pt idx="2544">
                  <c:v>57623</c:v>
                </c:pt>
                <c:pt idx="2545">
                  <c:v>57630</c:v>
                </c:pt>
                <c:pt idx="2546">
                  <c:v>57637</c:v>
                </c:pt>
                <c:pt idx="2547">
                  <c:v>57644</c:v>
                </c:pt>
                <c:pt idx="2548">
                  <c:v>57651</c:v>
                </c:pt>
                <c:pt idx="2549">
                  <c:v>57658</c:v>
                </c:pt>
                <c:pt idx="2550">
                  <c:v>57665</c:v>
                </c:pt>
                <c:pt idx="2551">
                  <c:v>57672</c:v>
                </c:pt>
                <c:pt idx="2552">
                  <c:v>57679</c:v>
                </c:pt>
                <c:pt idx="2553">
                  <c:v>57686</c:v>
                </c:pt>
                <c:pt idx="2554">
                  <c:v>57693</c:v>
                </c:pt>
                <c:pt idx="2555">
                  <c:v>57700</c:v>
                </c:pt>
                <c:pt idx="2556">
                  <c:v>57710</c:v>
                </c:pt>
                <c:pt idx="2557">
                  <c:v>57717</c:v>
                </c:pt>
                <c:pt idx="2558">
                  <c:v>57724</c:v>
                </c:pt>
                <c:pt idx="2559">
                  <c:v>57732</c:v>
                </c:pt>
                <c:pt idx="2560">
                  <c:v>57738</c:v>
                </c:pt>
                <c:pt idx="2561">
                  <c:v>57745</c:v>
                </c:pt>
                <c:pt idx="2562">
                  <c:v>57752</c:v>
                </c:pt>
                <c:pt idx="2563">
                  <c:v>57760</c:v>
                </c:pt>
                <c:pt idx="2564">
                  <c:v>57766</c:v>
                </c:pt>
                <c:pt idx="2565">
                  <c:v>57773</c:v>
                </c:pt>
                <c:pt idx="2566">
                  <c:v>57780</c:v>
                </c:pt>
                <c:pt idx="2567">
                  <c:v>57787</c:v>
                </c:pt>
                <c:pt idx="2568">
                  <c:v>57794</c:v>
                </c:pt>
                <c:pt idx="2569">
                  <c:v>57801</c:v>
                </c:pt>
                <c:pt idx="2570">
                  <c:v>57808</c:v>
                </c:pt>
                <c:pt idx="2571">
                  <c:v>57817</c:v>
                </c:pt>
                <c:pt idx="2572">
                  <c:v>57822</c:v>
                </c:pt>
                <c:pt idx="2573">
                  <c:v>57829</c:v>
                </c:pt>
                <c:pt idx="2574">
                  <c:v>57837</c:v>
                </c:pt>
                <c:pt idx="2575">
                  <c:v>57843</c:v>
                </c:pt>
                <c:pt idx="2576">
                  <c:v>57850</c:v>
                </c:pt>
                <c:pt idx="2577">
                  <c:v>57858</c:v>
                </c:pt>
                <c:pt idx="2578">
                  <c:v>57864</c:v>
                </c:pt>
                <c:pt idx="2579">
                  <c:v>57871</c:v>
                </c:pt>
                <c:pt idx="2580">
                  <c:v>57878</c:v>
                </c:pt>
                <c:pt idx="2581">
                  <c:v>57885</c:v>
                </c:pt>
                <c:pt idx="2582">
                  <c:v>57892</c:v>
                </c:pt>
                <c:pt idx="2583">
                  <c:v>57899</c:v>
                </c:pt>
                <c:pt idx="2584">
                  <c:v>57906</c:v>
                </c:pt>
                <c:pt idx="2585">
                  <c:v>57913</c:v>
                </c:pt>
                <c:pt idx="2586">
                  <c:v>57920</c:v>
                </c:pt>
                <c:pt idx="2587">
                  <c:v>57927</c:v>
                </c:pt>
                <c:pt idx="2588">
                  <c:v>57934</c:v>
                </c:pt>
                <c:pt idx="2589">
                  <c:v>57941</c:v>
                </c:pt>
                <c:pt idx="2590">
                  <c:v>57949</c:v>
                </c:pt>
                <c:pt idx="2591">
                  <c:v>57956</c:v>
                </c:pt>
                <c:pt idx="2592">
                  <c:v>57962</c:v>
                </c:pt>
                <c:pt idx="2593">
                  <c:v>57969</c:v>
                </c:pt>
                <c:pt idx="2594">
                  <c:v>57976</c:v>
                </c:pt>
                <c:pt idx="2595">
                  <c:v>57983</c:v>
                </c:pt>
                <c:pt idx="2596">
                  <c:v>57990</c:v>
                </c:pt>
                <c:pt idx="2597">
                  <c:v>57998</c:v>
                </c:pt>
                <c:pt idx="2598">
                  <c:v>58004</c:v>
                </c:pt>
                <c:pt idx="2599">
                  <c:v>58011</c:v>
                </c:pt>
                <c:pt idx="2600">
                  <c:v>58018</c:v>
                </c:pt>
                <c:pt idx="2601">
                  <c:v>58026</c:v>
                </c:pt>
                <c:pt idx="2602">
                  <c:v>58032</c:v>
                </c:pt>
                <c:pt idx="2603">
                  <c:v>58039</c:v>
                </c:pt>
                <c:pt idx="2604">
                  <c:v>58046</c:v>
                </c:pt>
                <c:pt idx="2605">
                  <c:v>58053</c:v>
                </c:pt>
                <c:pt idx="2606">
                  <c:v>58060</c:v>
                </c:pt>
                <c:pt idx="2607">
                  <c:v>58067</c:v>
                </c:pt>
                <c:pt idx="2608">
                  <c:v>58075</c:v>
                </c:pt>
                <c:pt idx="2609">
                  <c:v>58082</c:v>
                </c:pt>
                <c:pt idx="2610">
                  <c:v>58089</c:v>
                </c:pt>
                <c:pt idx="2611">
                  <c:v>58096</c:v>
                </c:pt>
                <c:pt idx="2612">
                  <c:v>58103</c:v>
                </c:pt>
                <c:pt idx="2613">
                  <c:v>58110</c:v>
                </c:pt>
                <c:pt idx="2614">
                  <c:v>58117</c:v>
                </c:pt>
                <c:pt idx="2615">
                  <c:v>58124</c:v>
                </c:pt>
                <c:pt idx="2616">
                  <c:v>58131</c:v>
                </c:pt>
                <c:pt idx="2617">
                  <c:v>58138</c:v>
                </c:pt>
                <c:pt idx="2618">
                  <c:v>58145</c:v>
                </c:pt>
                <c:pt idx="2619">
                  <c:v>58152</c:v>
                </c:pt>
                <c:pt idx="2620">
                  <c:v>58159</c:v>
                </c:pt>
                <c:pt idx="2621">
                  <c:v>58168</c:v>
                </c:pt>
                <c:pt idx="2622">
                  <c:v>58175</c:v>
                </c:pt>
                <c:pt idx="2623">
                  <c:v>58182</c:v>
                </c:pt>
                <c:pt idx="2624">
                  <c:v>58189</c:v>
                </c:pt>
                <c:pt idx="2625">
                  <c:v>58196</c:v>
                </c:pt>
                <c:pt idx="2626">
                  <c:v>58203</c:v>
                </c:pt>
                <c:pt idx="2627">
                  <c:v>58210</c:v>
                </c:pt>
                <c:pt idx="2628">
                  <c:v>58217</c:v>
                </c:pt>
                <c:pt idx="2629">
                  <c:v>58224</c:v>
                </c:pt>
                <c:pt idx="2630">
                  <c:v>58231</c:v>
                </c:pt>
                <c:pt idx="2631">
                  <c:v>58238</c:v>
                </c:pt>
                <c:pt idx="2632">
                  <c:v>58245</c:v>
                </c:pt>
                <c:pt idx="2633">
                  <c:v>58252</c:v>
                </c:pt>
                <c:pt idx="2634">
                  <c:v>58259</c:v>
                </c:pt>
                <c:pt idx="2635">
                  <c:v>58266</c:v>
                </c:pt>
                <c:pt idx="2636">
                  <c:v>58273</c:v>
                </c:pt>
                <c:pt idx="2637">
                  <c:v>58280</c:v>
                </c:pt>
                <c:pt idx="2638">
                  <c:v>58287</c:v>
                </c:pt>
                <c:pt idx="2639">
                  <c:v>58294</c:v>
                </c:pt>
                <c:pt idx="2640">
                  <c:v>58301</c:v>
                </c:pt>
                <c:pt idx="2641">
                  <c:v>58308</c:v>
                </c:pt>
                <c:pt idx="2642">
                  <c:v>58315</c:v>
                </c:pt>
                <c:pt idx="2643">
                  <c:v>58322</c:v>
                </c:pt>
                <c:pt idx="2644">
                  <c:v>58329</c:v>
                </c:pt>
                <c:pt idx="2645">
                  <c:v>58336</c:v>
                </c:pt>
                <c:pt idx="2646">
                  <c:v>58343</c:v>
                </c:pt>
                <c:pt idx="2647">
                  <c:v>58350</c:v>
                </c:pt>
                <c:pt idx="2648">
                  <c:v>58357</c:v>
                </c:pt>
                <c:pt idx="2649">
                  <c:v>58364</c:v>
                </c:pt>
                <c:pt idx="2650">
                  <c:v>58371</c:v>
                </c:pt>
                <c:pt idx="2651">
                  <c:v>58378</c:v>
                </c:pt>
                <c:pt idx="2652">
                  <c:v>58385</c:v>
                </c:pt>
                <c:pt idx="2653">
                  <c:v>58392</c:v>
                </c:pt>
                <c:pt idx="2654">
                  <c:v>58399</c:v>
                </c:pt>
                <c:pt idx="2655">
                  <c:v>58407</c:v>
                </c:pt>
                <c:pt idx="2656">
                  <c:v>58413</c:v>
                </c:pt>
                <c:pt idx="2657">
                  <c:v>58420</c:v>
                </c:pt>
                <c:pt idx="2658">
                  <c:v>58427</c:v>
                </c:pt>
                <c:pt idx="2659">
                  <c:v>58438</c:v>
                </c:pt>
                <c:pt idx="2660">
                  <c:v>58442</c:v>
                </c:pt>
                <c:pt idx="2661">
                  <c:v>58448</c:v>
                </c:pt>
                <c:pt idx="2662">
                  <c:v>58455</c:v>
                </c:pt>
                <c:pt idx="2663">
                  <c:v>58462</c:v>
                </c:pt>
                <c:pt idx="2664">
                  <c:v>58469</c:v>
                </c:pt>
                <c:pt idx="2665">
                  <c:v>58476</c:v>
                </c:pt>
                <c:pt idx="2666">
                  <c:v>58483</c:v>
                </c:pt>
                <c:pt idx="2667">
                  <c:v>58490</c:v>
                </c:pt>
                <c:pt idx="2668">
                  <c:v>58497</c:v>
                </c:pt>
                <c:pt idx="2669">
                  <c:v>58504</c:v>
                </c:pt>
                <c:pt idx="2670">
                  <c:v>58511</c:v>
                </c:pt>
                <c:pt idx="2671">
                  <c:v>58518</c:v>
                </c:pt>
                <c:pt idx="2672">
                  <c:v>58525</c:v>
                </c:pt>
                <c:pt idx="2673">
                  <c:v>58532</c:v>
                </c:pt>
                <c:pt idx="2674">
                  <c:v>58539</c:v>
                </c:pt>
                <c:pt idx="2675">
                  <c:v>58546</c:v>
                </c:pt>
                <c:pt idx="2676">
                  <c:v>58553</c:v>
                </c:pt>
                <c:pt idx="2677">
                  <c:v>58560</c:v>
                </c:pt>
                <c:pt idx="2678">
                  <c:v>58567</c:v>
                </c:pt>
                <c:pt idx="2679">
                  <c:v>58574</c:v>
                </c:pt>
                <c:pt idx="2680">
                  <c:v>58581</c:v>
                </c:pt>
                <c:pt idx="2681">
                  <c:v>58588</c:v>
                </c:pt>
                <c:pt idx="2682">
                  <c:v>58595</c:v>
                </c:pt>
                <c:pt idx="2683">
                  <c:v>58602</c:v>
                </c:pt>
                <c:pt idx="2684">
                  <c:v>58609</c:v>
                </c:pt>
                <c:pt idx="2685">
                  <c:v>58616</c:v>
                </c:pt>
                <c:pt idx="2686">
                  <c:v>58623</c:v>
                </c:pt>
                <c:pt idx="2687">
                  <c:v>58630</c:v>
                </c:pt>
                <c:pt idx="2688">
                  <c:v>58637</c:v>
                </c:pt>
                <c:pt idx="2689">
                  <c:v>58644</c:v>
                </c:pt>
                <c:pt idx="2690">
                  <c:v>58651</c:v>
                </c:pt>
                <c:pt idx="2691">
                  <c:v>58658</c:v>
                </c:pt>
                <c:pt idx="2692">
                  <c:v>58665</c:v>
                </c:pt>
                <c:pt idx="2693">
                  <c:v>58672</c:v>
                </c:pt>
                <c:pt idx="2694">
                  <c:v>58679</c:v>
                </c:pt>
                <c:pt idx="2695">
                  <c:v>58686</c:v>
                </c:pt>
                <c:pt idx="2696">
                  <c:v>58693</c:v>
                </c:pt>
                <c:pt idx="2697">
                  <c:v>58700</c:v>
                </c:pt>
                <c:pt idx="2698">
                  <c:v>58707</c:v>
                </c:pt>
                <c:pt idx="2699">
                  <c:v>58714</c:v>
                </c:pt>
                <c:pt idx="2700">
                  <c:v>58721</c:v>
                </c:pt>
                <c:pt idx="2701">
                  <c:v>58728</c:v>
                </c:pt>
                <c:pt idx="2702">
                  <c:v>58735</c:v>
                </c:pt>
                <c:pt idx="2703">
                  <c:v>58742</c:v>
                </c:pt>
                <c:pt idx="2704">
                  <c:v>58749</c:v>
                </c:pt>
                <c:pt idx="2705">
                  <c:v>58757</c:v>
                </c:pt>
                <c:pt idx="2706">
                  <c:v>58763</c:v>
                </c:pt>
                <c:pt idx="2707">
                  <c:v>58771</c:v>
                </c:pt>
                <c:pt idx="2708">
                  <c:v>58777</c:v>
                </c:pt>
                <c:pt idx="2709">
                  <c:v>58784</c:v>
                </c:pt>
                <c:pt idx="2710">
                  <c:v>58791</c:v>
                </c:pt>
                <c:pt idx="2711">
                  <c:v>58798</c:v>
                </c:pt>
                <c:pt idx="2712">
                  <c:v>58810</c:v>
                </c:pt>
                <c:pt idx="2713">
                  <c:v>58813</c:v>
                </c:pt>
                <c:pt idx="2714">
                  <c:v>58820</c:v>
                </c:pt>
                <c:pt idx="2715">
                  <c:v>58827</c:v>
                </c:pt>
                <c:pt idx="2716">
                  <c:v>58834</c:v>
                </c:pt>
                <c:pt idx="2717">
                  <c:v>58841</c:v>
                </c:pt>
                <c:pt idx="2718">
                  <c:v>58848</c:v>
                </c:pt>
                <c:pt idx="2719">
                  <c:v>58855</c:v>
                </c:pt>
                <c:pt idx="2720">
                  <c:v>58862</c:v>
                </c:pt>
                <c:pt idx="2721">
                  <c:v>58869</c:v>
                </c:pt>
                <c:pt idx="2722">
                  <c:v>58876</c:v>
                </c:pt>
                <c:pt idx="2723">
                  <c:v>58883</c:v>
                </c:pt>
                <c:pt idx="2724">
                  <c:v>58890</c:v>
                </c:pt>
                <c:pt idx="2725">
                  <c:v>58897</c:v>
                </c:pt>
                <c:pt idx="2726">
                  <c:v>58908</c:v>
                </c:pt>
                <c:pt idx="2727">
                  <c:v>58911</c:v>
                </c:pt>
                <c:pt idx="2728">
                  <c:v>58918</c:v>
                </c:pt>
                <c:pt idx="2729">
                  <c:v>58925</c:v>
                </c:pt>
                <c:pt idx="2730">
                  <c:v>58932</c:v>
                </c:pt>
                <c:pt idx="2731">
                  <c:v>58939</c:v>
                </c:pt>
                <c:pt idx="2732">
                  <c:v>58946</c:v>
                </c:pt>
                <c:pt idx="2733">
                  <c:v>58953</c:v>
                </c:pt>
                <c:pt idx="2734">
                  <c:v>58960</c:v>
                </c:pt>
                <c:pt idx="2735">
                  <c:v>58967</c:v>
                </c:pt>
                <c:pt idx="2736">
                  <c:v>58974</c:v>
                </c:pt>
                <c:pt idx="2737">
                  <c:v>58981</c:v>
                </c:pt>
                <c:pt idx="2738">
                  <c:v>58988</c:v>
                </c:pt>
                <c:pt idx="2739">
                  <c:v>58995</c:v>
                </c:pt>
                <c:pt idx="2740">
                  <c:v>59002</c:v>
                </c:pt>
                <c:pt idx="2741">
                  <c:v>59009</c:v>
                </c:pt>
                <c:pt idx="2742">
                  <c:v>59016</c:v>
                </c:pt>
                <c:pt idx="2743">
                  <c:v>59023</c:v>
                </c:pt>
                <c:pt idx="2744">
                  <c:v>59030</c:v>
                </c:pt>
                <c:pt idx="2745">
                  <c:v>59037</c:v>
                </c:pt>
                <c:pt idx="2746">
                  <c:v>59044</c:v>
                </c:pt>
                <c:pt idx="2747">
                  <c:v>59051</c:v>
                </c:pt>
                <c:pt idx="2748">
                  <c:v>59058</c:v>
                </c:pt>
                <c:pt idx="2749">
                  <c:v>59065</c:v>
                </c:pt>
                <c:pt idx="2750">
                  <c:v>59072</c:v>
                </c:pt>
                <c:pt idx="2751">
                  <c:v>59079</c:v>
                </c:pt>
                <c:pt idx="2752">
                  <c:v>59086</c:v>
                </c:pt>
                <c:pt idx="2753">
                  <c:v>59093</c:v>
                </c:pt>
                <c:pt idx="2754">
                  <c:v>59100</c:v>
                </c:pt>
                <c:pt idx="2755">
                  <c:v>59107</c:v>
                </c:pt>
                <c:pt idx="2756">
                  <c:v>59114</c:v>
                </c:pt>
                <c:pt idx="2757">
                  <c:v>59124</c:v>
                </c:pt>
                <c:pt idx="2758">
                  <c:v>59128</c:v>
                </c:pt>
                <c:pt idx="2759">
                  <c:v>59135</c:v>
                </c:pt>
                <c:pt idx="2760">
                  <c:v>59142</c:v>
                </c:pt>
                <c:pt idx="2761">
                  <c:v>59149</c:v>
                </c:pt>
                <c:pt idx="2762">
                  <c:v>59156</c:v>
                </c:pt>
                <c:pt idx="2763">
                  <c:v>59163</c:v>
                </c:pt>
                <c:pt idx="2764">
                  <c:v>59170</c:v>
                </c:pt>
                <c:pt idx="2765">
                  <c:v>59177</c:v>
                </c:pt>
                <c:pt idx="2766">
                  <c:v>59184</c:v>
                </c:pt>
                <c:pt idx="2767">
                  <c:v>59191</c:v>
                </c:pt>
                <c:pt idx="2768">
                  <c:v>59198</c:v>
                </c:pt>
                <c:pt idx="2769">
                  <c:v>59205</c:v>
                </c:pt>
                <c:pt idx="2770">
                  <c:v>59212</c:v>
                </c:pt>
                <c:pt idx="2771">
                  <c:v>59219</c:v>
                </c:pt>
                <c:pt idx="2772">
                  <c:v>59226</c:v>
                </c:pt>
                <c:pt idx="2773">
                  <c:v>59233</c:v>
                </c:pt>
                <c:pt idx="2774">
                  <c:v>59240</c:v>
                </c:pt>
                <c:pt idx="2775">
                  <c:v>59247</c:v>
                </c:pt>
                <c:pt idx="2776">
                  <c:v>59258</c:v>
                </c:pt>
                <c:pt idx="2777">
                  <c:v>59261</c:v>
                </c:pt>
                <c:pt idx="2778">
                  <c:v>59268</c:v>
                </c:pt>
                <c:pt idx="2779">
                  <c:v>59275</c:v>
                </c:pt>
                <c:pt idx="2780">
                  <c:v>59282</c:v>
                </c:pt>
                <c:pt idx="2781">
                  <c:v>59289</c:v>
                </c:pt>
                <c:pt idx="2782">
                  <c:v>59296</c:v>
                </c:pt>
                <c:pt idx="2783">
                  <c:v>59303</c:v>
                </c:pt>
                <c:pt idx="2784">
                  <c:v>59310</c:v>
                </c:pt>
                <c:pt idx="2785">
                  <c:v>59317</c:v>
                </c:pt>
                <c:pt idx="2786">
                  <c:v>59324</c:v>
                </c:pt>
                <c:pt idx="2787">
                  <c:v>59331</c:v>
                </c:pt>
                <c:pt idx="2788">
                  <c:v>59338</c:v>
                </c:pt>
                <c:pt idx="2789">
                  <c:v>59345</c:v>
                </c:pt>
                <c:pt idx="2790">
                  <c:v>59352</c:v>
                </c:pt>
                <c:pt idx="2791">
                  <c:v>59359</c:v>
                </c:pt>
                <c:pt idx="2792">
                  <c:v>59366</c:v>
                </c:pt>
                <c:pt idx="2793">
                  <c:v>59373</c:v>
                </c:pt>
                <c:pt idx="2794">
                  <c:v>59380</c:v>
                </c:pt>
                <c:pt idx="2795">
                  <c:v>59387</c:v>
                </c:pt>
                <c:pt idx="2796">
                  <c:v>59394</c:v>
                </c:pt>
                <c:pt idx="2797">
                  <c:v>59401</c:v>
                </c:pt>
                <c:pt idx="2798">
                  <c:v>59408</c:v>
                </c:pt>
                <c:pt idx="2799">
                  <c:v>59415</c:v>
                </c:pt>
                <c:pt idx="2800">
                  <c:v>59422</c:v>
                </c:pt>
                <c:pt idx="2801">
                  <c:v>59429</c:v>
                </c:pt>
                <c:pt idx="2802">
                  <c:v>59436</c:v>
                </c:pt>
                <c:pt idx="2803">
                  <c:v>59443</c:v>
                </c:pt>
                <c:pt idx="2804">
                  <c:v>59450</c:v>
                </c:pt>
                <c:pt idx="2805">
                  <c:v>59457</c:v>
                </c:pt>
                <c:pt idx="2806">
                  <c:v>59464</c:v>
                </c:pt>
                <c:pt idx="2807">
                  <c:v>59471</c:v>
                </c:pt>
                <c:pt idx="2808">
                  <c:v>59478</c:v>
                </c:pt>
                <c:pt idx="2809">
                  <c:v>59488</c:v>
                </c:pt>
                <c:pt idx="2810">
                  <c:v>59492</c:v>
                </c:pt>
                <c:pt idx="2811">
                  <c:v>59499</c:v>
                </c:pt>
                <c:pt idx="2812">
                  <c:v>59506</c:v>
                </c:pt>
                <c:pt idx="2813">
                  <c:v>59513</c:v>
                </c:pt>
                <c:pt idx="2814">
                  <c:v>59520</c:v>
                </c:pt>
                <c:pt idx="2815">
                  <c:v>59527</c:v>
                </c:pt>
                <c:pt idx="2816">
                  <c:v>59534</c:v>
                </c:pt>
                <c:pt idx="2817">
                  <c:v>59541</c:v>
                </c:pt>
                <c:pt idx="2818">
                  <c:v>59548</c:v>
                </c:pt>
                <c:pt idx="2819">
                  <c:v>59555</c:v>
                </c:pt>
                <c:pt idx="2820">
                  <c:v>59562</c:v>
                </c:pt>
                <c:pt idx="2821">
                  <c:v>59569</c:v>
                </c:pt>
                <c:pt idx="2822">
                  <c:v>59576</c:v>
                </c:pt>
                <c:pt idx="2823">
                  <c:v>59583</c:v>
                </c:pt>
                <c:pt idx="2824">
                  <c:v>59590</c:v>
                </c:pt>
                <c:pt idx="2825">
                  <c:v>59597</c:v>
                </c:pt>
                <c:pt idx="2826">
                  <c:v>59604</c:v>
                </c:pt>
                <c:pt idx="2827">
                  <c:v>59611</c:v>
                </c:pt>
                <c:pt idx="2828">
                  <c:v>59618</c:v>
                </c:pt>
                <c:pt idx="2829">
                  <c:v>59625</c:v>
                </c:pt>
                <c:pt idx="2830">
                  <c:v>59632</c:v>
                </c:pt>
                <c:pt idx="2831">
                  <c:v>59643</c:v>
                </c:pt>
                <c:pt idx="2832">
                  <c:v>59646</c:v>
                </c:pt>
                <c:pt idx="2833">
                  <c:v>59653</c:v>
                </c:pt>
                <c:pt idx="2834">
                  <c:v>59660</c:v>
                </c:pt>
                <c:pt idx="2835">
                  <c:v>59667</c:v>
                </c:pt>
                <c:pt idx="2836">
                  <c:v>59674</c:v>
                </c:pt>
                <c:pt idx="2837">
                  <c:v>59681</c:v>
                </c:pt>
                <c:pt idx="2838">
                  <c:v>59688</c:v>
                </c:pt>
                <c:pt idx="2839">
                  <c:v>59695</c:v>
                </c:pt>
                <c:pt idx="2840">
                  <c:v>59702</c:v>
                </c:pt>
                <c:pt idx="2841">
                  <c:v>59709</c:v>
                </c:pt>
                <c:pt idx="2842">
                  <c:v>59716</c:v>
                </c:pt>
                <c:pt idx="2843">
                  <c:v>59723</c:v>
                </c:pt>
                <c:pt idx="2844">
                  <c:v>59730</c:v>
                </c:pt>
                <c:pt idx="2845">
                  <c:v>59737</c:v>
                </c:pt>
                <c:pt idx="2846">
                  <c:v>59744</c:v>
                </c:pt>
                <c:pt idx="2847">
                  <c:v>59751</c:v>
                </c:pt>
                <c:pt idx="2848">
                  <c:v>59758</c:v>
                </c:pt>
                <c:pt idx="2849">
                  <c:v>59765</c:v>
                </c:pt>
                <c:pt idx="2850">
                  <c:v>59772</c:v>
                </c:pt>
                <c:pt idx="2851">
                  <c:v>59779</c:v>
                </c:pt>
                <c:pt idx="2852">
                  <c:v>59786</c:v>
                </c:pt>
                <c:pt idx="2853">
                  <c:v>59793</c:v>
                </c:pt>
                <c:pt idx="2854">
                  <c:v>59800</c:v>
                </c:pt>
                <c:pt idx="2855">
                  <c:v>59807</c:v>
                </c:pt>
                <c:pt idx="2856">
                  <c:v>59814</c:v>
                </c:pt>
                <c:pt idx="2857">
                  <c:v>59821</c:v>
                </c:pt>
                <c:pt idx="2858">
                  <c:v>59828</c:v>
                </c:pt>
                <c:pt idx="2859">
                  <c:v>59835</c:v>
                </c:pt>
                <c:pt idx="2860">
                  <c:v>59842</c:v>
                </c:pt>
                <c:pt idx="2861">
                  <c:v>59849</c:v>
                </c:pt>
                <c:pt idx="2862">
                  <c:v>59856</c:v>
                </c:pt>
                <c:pt idx="2863">
                  <c:v>59863</c:v>
                </c:pt>
                <c:pt idx="2864">
                  <c:v>59870</c:v>
                </c:pt>
                <c:pt idx="2865">
                  <c:v>59877</c:v>
                </c:pt>
                <c:pt idx="2866">
                  <c:v>59884</c:v>
                </c:pt>
                <c:pt idx="2867">
                  <c:v>59891</c:v>
                </c:pt>
                <c:pt idx="2868">
                  <c:v>59901</c:v>
                </c:pt>
                <c:pt idx="2869">
                  <c:v>59908</c:v>
                </c:pt>
                <c:pt idx="2870">
                  <c:v>59915</c:v>
                </c:pt>
                <c:pt idx="2871">
                  <c:v>59923</c:v>
                </c:pt>
                <c:pt idx="2872">
                  <c:v>59929</c:v>
                </c:pt>
                <c:pt idx="2873">
                  <c:v>59936</c:v>
                </c:pt>
                <c:pt idx="2874">
                  <c:v>59943</c:v>
                </c:pt>
                <c:pt idx="2875">
                  <c:v>59951</c:v>
                </c:pt>
                <c:pt idx="2876">
                  <c:v>59957</c:v>
                </c:pt>
                <c:pt idx="2877">
                  <c:v>59964</c:v>
                </c:pt>
                <c:pt idx="2878">
                  <c:v>59971</c:v>
                </c:pt>
                <c:pt idx="2879">
                  <c:v>59978</c:v>
                </c:pt>
                <c:pt idx="2880">
                  <c:v>59985</c:v>
                </c:pt>
                <c:pt idx="2881">
                  <c:v>59992</c:v>
                </c:pt>
                <c:pt idx="2882">
                  <c:v>60001</c:v>
                </c:pt>
                <c:pt idx="2883">
                  <c:v>60006</c:v>
                </c:pt>
                <c:pt idx="2884">
                  <c:v>60013</c:v>
                </c:pt>
                <c:pt idx="2885">
                  <c:v>60020</c:v>
                </c:pt>
                <c:pt idx="2886">
                  <c:v>60028</c:v>
                </c:pt>
                <c:pt idx="2887">
                  <c:v>60034</c:v>
                </c:pt>
                <c:pt idx="2888">
                  <c:v>60041</c:v>
                </c:pt>
                <c:pt idx="2889">
                  <c:v>60049</c:v>
                </c:pt>
                <c:pt idx="2890">
                  <c:v>60055</c:v>
                </c:pt>
                <c:pt idx="2891">
                  <c:v>60062</c:v>
                </c:pt>
                <c:pt idx="2892">
                  <c:v>60069</c:v>
                </c:pt>
                <c:pt idx="2893">
                  <c:v>60076</c:v>
                </c:pt>
                <c:pt idx="2894">
                  <c:v>60083</c:v>
                </c:pt>
                <c:pt idx="2895">
                  <c:v>60090</c:v>
                </c:pt>
                <c:pt idx="2896">
                  <c:v>60097</c:v>
                </c:pt>
                <c:pt idx="2897">
                  <c:v>60104</c:v>
                </c:pt>
                <c:pt idx="2898">
                  <c:v>60111</c:v>
                </c:pt>
                <c:pt idx="2899">
                  <c:v>60118</c:v>
                </c:pt>
                <c:pt idx="2900">
                  <c:v>60125</c:v>
                </c:pt>
                <c:pt idx="2901">
                  <c:v>60132</c:v>
                </c:pt>
                <c:pt idx="2902">
                  <c:v>60140</c:v>
                </c:pt>
                <c:pt idx="2903">
                  <c:v>60147</c:v>
                </c:pt>
                <c:pt idx="2904">
                  <c:v>60153</c:v>
                </c:pt>
                <c:pt idx="2905">
                  <c:v>60160</c:v>
                </c:pt>
                <c:pt idx="2906">
                  <c:v>60167</c:v>
                </c:pt>
                <c:pt idx="2907">
                  <c:v>60174</c:v>
                </c:pt>
                <c:pt idx="2908">
                  <c:v>60181</c:v>
                </c:pt>
                <c:pt idx="2909">
                  <c:v>60189</c:v>
                </c:pt>
                <c:pt idx="2910">
                  <c:v>60195</c:v>
                </c:pt>
                <c:pt idx="2911">
                  <c:v>60202</c:v>
                </c:pt>
                <c:pt idx="2912">
                  <c:v>60209</c:v>
                </c:pt>
                <c:pt idx="2913">
                  <c:v>60216</c:v>
                </c:pt>
                <c:pt idx="2914">
                  <c:v>60223</c:v>
                </c:pt>
                <c:pt idx="2915">
                  <c:v>60230</c:v>
                </c:pt>
                <c:pt idx="2916">
                  <c:v>60237</c:v>
                </c:pt>
                <c:pt idx="2917">
                  <c:v>60244</c:v>
                </c:pt>
                <c:pt idx="2918">
                  <c:v>60251</c:v>
                </c:pt>
                <c:pt idx="2919">
                  <c:v>60258</c:v>
                </c:pt>
                <c:pt idx="2920">
                  <c:v>60267</c:v>
                </c:pt>
                <c:pt idx="2921">
                  <c:v>60274</c:v>
                </c:pt>
                <c:pt idx="2922">
                  <c:v>60281</c:v>
                </c:pt>
                <c:pt idx="2923">
                  <c:v>60288</c:v>
                </c:pt>
                <c:pt idx="2924">
                  <c:v>60295</c:v>
                </c:pt>
                <c:pt idx="2925">
                  <c:v>60302</c:v>
                </c:pt>
                <c:pt idx="2926">
                  <c:v>60309</c:v>
                </c:pt>
                <c:pt idx="2927">
                  <c:v>60316</c:v>
                </c:pt>
                <c:pt idx="2928">
                  <c:v>60323</c:v>
                </c:pt>
                <c:pt idx="2929">
                  <c:v>60330</c:v>
                </c:pt>
                <c:pt idx="2930">
                  <c:v>60337</c:v>
                </c:pt>
                <c:pt idx="2931">
                  <c:v>60344</c:v>
                </c:pt>
                <c:pt idx="2932">
                  <c:v>60351</c:v>
                </c:pt>
                <c:pt idx="2933">
                  <c:v>60359</c:v>
                </c:pt>
                <c:pt idx="2934">
                  <c:v>60366</c:v>
                </c:pt>
                <c:pt idx="2935">
                  <c:v>60373</c:v>
                </c:pt>
                <c:pt idx="2936">
                  <c:v>60380</c:v>
                </c:pt>
                <c:pt idx="2937">
                  <c:v>60387</c:v>
                </c:pt>
                <c:pt idx="2938">
                  <c:v>60394</c:v>
                </c:pt>
                <c:pt idx="2939">
                  <c:v>60401</c:v>
                </c:pt>
                <c:pt idx="2940">
                  <c:v>60408</c:v>
                </c:pt>
                <c:pt idx="2941">
                  <c:v>60415</c:v>
                </c:pt>
                <c:pt idx="2942">
                  <c:v>60422</c:v>
                </c:pt>
                <c:pt idx="2943">
                  <c:v>60429</c:v>
                </c:pt>
                <c:pt idx="2944">
                  <c:v>60436</c:v>
                </c:pt>
                <c:pt idx="2945">
                  <c:v>60443</c:v>
                </c:pt>
                <c:pt idx="2946">
                  <c:v>60450</c:v>
                </c:pt>
                <c:pt idx="2947">
                  <c:v>60457</c:v>
                </c:pt>
                <c:pt idx="2948">
                  <c:v>60464</c:v>
                </c:pt>
                <c:pt idx="2949">
                  <c:v>60471</c:v>
                </c:pt>
                <c:pt idx="2950">
                  <c:v>60478</c:v>
                </c:pt>
                <c:pt idx="2951">
                  <c:v>60485</c:v>
                </c:pt>
                <c:pt idx="2952">
                  <c:v>60492</c:v>
                </c:pt>
                <c:pt idx="2953">
                  <c:v>60499</c:v>
                </c:pt>
                <c:pt idx="2954">
                  <c:v>60506</c:v>
                </c:pt>
                <c:pt idx="2955">
                  <c:v>60513</c:v>
                </c:pt>
                <c:pt idx="2956">
                  <c:v>60520</c:v>
                </c:pt>
                <c:pt idx="2957">
                  <c:v>60527</c:v>
                </c:pt>
                <c:pt idx="2958">
                  <c:v>60534</c:v>
                </c:pt>
                <c:pt idx="2959">
                  <c:v>60541</c:v>
                </c:pt>
                <c:pt idx="2960">
                  <c:v>60548</c:v>
                </c:pt>
                <c:pt idx="2961">
                  <c:v>60555</c:v>
                </c:pt>
                <c:pt idx="2962">
                  <c:v>60562</c:v>
                </c:pt>
                <c:pt idx="2963">
                  <c:v>60569</c:v>
                </c:pt>
                <c:pt idx="2964">
                  <c:v>60576</c:v>
                </c:pt>
                <c:pt idx="2965">
                  <c:v>60583</c:v>
                </c:pt>
                <c:pt idx="2966">
                  <c:v>60590</c:v>
                </c:pt>
                <c:pt idx="2967">
                  <c:v>60598</c:v>
                </c:pt>
                <c:pt idx="2968">
                  <c:v>60604</c:v>
                </c:pt>
                <c:pt idx="2969">
                  <c:v>60611</c:v>
                </c:pt>
                <c:pt idx="2970">
                  <c:v>60618</c:v>
                </c:pt>
                <c:pt idx="2971">
                  <c:v>60625</c:v>
                </c:pt>
                <c:pt idx="2972">
                  <c:v>60632</c:v>
                </c:pt>
                <c:pt idx="2973">
                  <c:v>60639</c:v>
                </c:pt>
                <c:pt idx="2974">
                  <c:v>60646</c:v>
                </c:pt>
                <c:pt idx="2975">
                  <c:v>60653</c:v>
                </c:pt>
                <c:pt idx="2976">
                  <c:v>60660</c:v>
                </c:pt>
                <c:pt idx="2977">
                  <c:v>60667</c:v>
                </c:pt>
                <c:pt idx="2978">
                  <c:v>60674</c:v>
                </c:pt>
                <c:pt idx="2979">
                  <c:v>60681</c:v>
                </c:pt>
                <c:pt idx="2980">
                  <c:v>60688</c:v>
                </c:pt>
                <c:pt idx="2981">
                  <c:v>60695</c:v>
                </c:pt>
                <c:pt idx="2982">
                  <c:v>60702</c:v>
                </c:pt>
                <c:pt idx="2983">
                  <c:v>60709</c:v>
                </c:pt>
                <c:pt idx="2984">
                  <c:v>60716</c:v>
                </c:pt>
                <c:pt idx="2985">
                  <c:v>60723</c:v>
                </c:pt>
                <c:pt idx="2986">
                  <c:v>60730</c:v>
                </c:pt>
                <c:pt idx="2987">
                  <c:v>60737</c:v>
                </c:pt>
                <c:pt idx="2988">
                  <c:v>60744</c:v>
                </c:pt>
                <c:pt idx="2989">
                  <c:v>60751</c:v>
                </c:pt>
                <c:pt idx="2990">
                  <c:v>60758</c:v>
                </c:pt>
                <c:pt idx="2991">
                  <c:v>60765</c:v>
                </c:pt>
                <c:pt idx="2992">
                  <c:v>60772</c:v>
                </c:pt>
                <c:pt idx="2993">
                  <c:v>60779</c:v>
                </c:pt>
                <c:pt idx="2994">
                  <c:v>60786</c:v>
                </c:pt>
                <c:pt idx="2995">
                  <c:v>60793</c:v>
                </c:pt>
                <c:pt idx="2996">
                  <c:v>60800</c:v>
                </c:pt>
                <c:pt idx="2997">
                  <c:v>60807</c:v>
                </c:pt>
                <c:pt idx="2998">
                  <c:v>60814</c:v>
                </c:pt>
                <c:pt idx="2999">
                  <c:v>60821</c:v>
                </c:pt>
                <c:pt idx="3000">
                  <c:v>60828</c:v>
                </c:pt>
                <c:pt idx="3001">
                  <c:v>60835</c:v>
                </c:pt>
                <c:pt idx="3002">
                  <c:v>60842</c:v>
                </c:pt>
                <c:pt idx="3003">
                  <c:v>60849</c:v>
                </c:pt>
                <c:pt idx="3004">
                  <c:v>60856</c:v>
                </c:pt>
                <c:pt idx="3005">
                  <c:v>60863</c:v>
                </c:pt>
                <c:pt idx="3006">
                  <c:v>60870</c:v>
                </c:pt>
                <c:pt idx="3007">
                  <c:v>60877</c:v>
                </c:pt>
                <c:pt idx="3008">
                  <c:v>60884</c:v>
                </c:pt>
                <c:pt idx="3009">
                  <c:v>60891</c:v>
                </c:pt>
                <c:pt idx="3010">
                  <c:v>60898</c:v>
                </c:pt>
                <c:pt idx="3011">
                  <c:v>60905</c:v>
                </c:pt>
                <c:pt idx="3012">
                  <c:v>60912</c:v>
                </c:pt>
                <c:pt idx="3013">
                  <c:v>60919</c:v>
                </c:pt>
                <c:pt idx="3014">
                  <c:v>60926</c:v>
                </c:pt>
                <c:pt idx="3015">
                  <c:v>60933</c:v>
                </c:pt>
                <c:pt idx="3016">
                  <c:v>60940</c:v>
                </c:pt>
                <c:pt idx="3017">
                  <c:v>60948</c:v>
                </c:pt>
                <c:pt idx="3018">
                  <c:v>60954</c:v>
                </c:pt>
                <c:pt idx="3019">
                  <c:v>60962</c:v>
                </c:pt>
                <c:pt idx="3020">
                  <c:v>60968</c:v>
                </c:pt>
                <c:pt idx="3021">
                  <c:v>60975</c:v>
                </c:pt>
                <c:pt idx="3022">
                  <c:v>60982</c:v>
                </c:pt>
                <c:pt idx="3023">
                  <c:v>60989</c:v>
                </c:pt>
                <c:pt idx="3024">
                  <c:v>61001</c:v>
                </c:pt>
                <c:pt idx="3025">
                  <c:v>61004</c:v>
                </c:pt>
                <c:pt idx="3026">
                  <c:v>61011</c:v>
                </c:pt>
                <c:pt idx="3027">
                  <c:v>61018</c:v>
                </c:pt>
                <c:pt idx="3028">
                  <c:v>61025</c:v>
                </c:pt>
                <c:pt idx="3029">
                  <c:v>61032</c:v>
                </c:pt>
                <c:pt idx="3030">
                  <c:v>61039</c:v>
                </c:pt>
                <c:pt idx="3031">
                  <c:v>61046</c:v>
                </c:pt>
                <c:pt idx="3032">
                  <c:v>61053</c:v>
                </c:pt>
                <c:pt idx="3033">
                  <c:v>61060</c:v>
                </c:pt>
                <c:pt idx="3034">
                  <c:v>61067</c:v>
                </c:pt>
                <c:pt idx="3035">
                  <c:v>61074</c:v>
                </c:pt>
                <c:pt idx="3036">
                  <c:v>61081</c:v>
                </c:pt>
                <c:pt idx="3037">
                  <c:v>61092</c:v>
                </c:pt>
                <c:pt idx="3038">
                  <c:v>61095</c:v>
                </c:pt>
                <c:pt idx="3039">
                  <c:v>61102</c:v>
                </c:pt>
                <c:pt idx="3040">
                  <c:v>61109</c:v>
                </c:pt>
                <c:pt idx="3041">
                  <c:v>61116</c:v>
                </c:pt>
                <c:pt idx="3042">
                  <c:v>61123</c:v>
                </c:pt>
                <c:pt idx="3043">
                  <c:v>61130</c:v>
                </c:pt>
                <c:pt idx="3044">
                  <c:v>61137</c:v>
                </c:pt>
                <c:pt idx="3045">
                  <c:v>61144</c:v>
                </c:pt>
                <c:pt idx="3046">
                  <c:v>61151</c:v>
                </c:pt>
                <c:pt idx="3047">
                  <c:v>61158</c:v>
                </c:pt>
                <c:pt idx="3048">
                  <c:v>61165</c:v>
                </c:pt>
                <c:pt idx="3049">
                  <c:v>61172</c:v>
                </c:pt>
                <c:pt idx="3050">
                  <c:v>61179</c:v>
                </c:pt>
                <c:pt idx="3051">
                  <c:v>61186</c:v>
                </c:pt>
                <c:pt idx="3052">
                  <c:v>61193</c:v>
                </c:pt>
                <c:pt idx="3053">
                  <c:v>61200</c:v>
                </c:pt>
                <c:pt idx="3054">
                  <c:v>61207</c:v>
                </c:pt>
                <c:pt idx="3055">
                  <c:v>61214</c:v>
                </c:pt>
                <c:pt idx="3056">
                  <c:v>61221</c:v>
                </c:pt>
                <c:pt idx="3057">
                  <c:v>61228</c:v>
                </c:pt>
                <c:pt idx="3058">
                  <c:v>61235</c:v>
                </c:pt>
                <c:pt idx="3059">
                  <c:v>61242</c:v>
                </c:pt>
                <c:pt idx="3060">
                  <c:v>61249</c:v>
                </c:pt>
                <c:pt idx="3061">
                  <c:v>61256</c:v>
                </c:pt>
                <c:pt idx="3062">
                  <c:v>61263</c:v>
                </c:pt>
                <c:pt idx="3063">
                  <c:v>61270</c:v>
                </c:pt>
                <c:pt idx="3064">
                  <c:v>61277</c:v>
                </c:pt>
                <c:pt idx="3065">
                  <c:v>61284</c:v>
                </c:pt>
                <c:pt idx="3066">
                  <c:v>61291</c:v>
                </c:pt>
                <c:pt idx="3067">
                  <c:v>61298</c:v>
                </c:pt>
                <c:pt idx="3068">
                  <c:v>61305</c:v>
                </c:pt>
                <c:pt idx="3069">
                  <c:v>61315</c:v>
                </c:pt>
                <c:pt idx="3070">
                  <c:v>61319</c:v>
                </c:pt>
                <c:pt idx="3071">
                  <c:v>61326</c:v>
                </c:pt>
                <c:pt idx="3072">
                  <c:v>61333</c:v>
                </c:pt>
                <c:pt idx="3073">
                  <c:v>61340</c:v>
                </c:pt>
                <c:pt idx="3074">
                  <c:v>61347</c:v>
                </c:pt>
                <c:pt idx="3075">
                  <c:v>61354</c:v>
                </c:pt>
                <c:pt idx="3076">
                  <c:v>61361</c:v>
                </c:pt>
                <c:pt idx="3077">
                  <c:v>61368</c:v>
                </c:pt>
                <c:pt idx="3078">
                  <c:v>61375</c:v>
                </c:pt>
                <c:pt idx="3079">
                  <c:v>61382</c:v>
                </c:pt>
                <c:pt idx="3080">
                  <c:v>61389</c:v>
                </c:pt>
                <c:pt idx="3081">
                  <c:v>61396</c:v>
                </c:pt>
                <c:pt idx="3082">
                  <c:v>61403</c:v>
                </c:pt>
                <c:pt idx="3083">
                  <c:v>61410</c:v>
                </c:pt>
                <c:pt idx="3084">
                  <c:v>61417</c:v>
                </c:pt>
                <c:pt idx="3085">
                  <c:v>61424</c:v>
                </c:pt>
                <c:pt idx="3086">
                  <c:v>61431</c:v>
                </c:pt>
                <c:pt idx="3087">
                  <c:v>61438</c:v>
                </c:pt>
                <c:pt idx="3088">
                  <c:v>61445</c:v>
                </c:pt>
                <c:pt idx="3089">
                  <c:v>61452</c:v>
                </c:pt>
                <c:pt idx="3090">
                  <c:v>61459</c:v>
                </c:pt>
                <c:pt idx="3091">
                  <c:v>61466</c:v>
                </c:pt>
                <c:pt idx="3092">
                  <c:v>61477</c:v>
                </c:pt>
                <c:pt idx="3093">
                  <c:v>61480</c:v>
                </c:pt>
                <c:pt idx="3094">
                  <c:v>61487</c:v>
                </c:pt>
                <c:pt idx="3095">
                  <c:v>61494</c:v>
                </c:pt>
                <c:pt idx="3096">
                  <c:v>61501</c:v>
                </c:pt>
                <c:pt idx="3097">
                  <c:v>61508</c:v>
                </c:pt>
                <c:pt idx="3098">
                  <c:v>61515</c:v>
                </c:pt>
                <c:pt idx="3099">
                  <c:v>61522</c:v>
                </c:pt>
                <c:pt idx="3100">
                  <c:v>61529</c:v>
                </c:pt>
                <c:pt idx="3101">
                  <c:v>61536</c:v>
                </c:pt>
                <c:pt idx="3102">
                  <c:v>61543</c:v>
                </c:pt>
                <c:pt idx="3103">
                  <c:v>61550</c:v>
                </c:pt>
                <c:pt idx="3104">
                  <c:v>61557</c:v>
                </c:pt>
                <c:pt idx="3105">
                  <c:v>61564</c:v>
                </c:pt>
                <c:pt idx="3106">
                  <c:v>61571</c:v>
                </c:pt>
                <c:pt idx="3107">
                  <c:v>61578</c:v>
                </c:pt>
                <c:pt idx="3108">
                  <c:v>61585</c:v>
                </c:pt>
                <c:pt idx="3109">
                  <c:v>61592</c:v>
                </c:pt>
                <c:pt idx="3110">
                  <c:v>61599</c:v>
                </c:pt>
                <c:pt idx="3111">
                  <c:v>61606</c:v>
                </c:pt>
                <c:pt idx="3112">
                  <c:v>61613</c:v>
                </c:pt>
                <c:pt idx="3113">
                  <c:v>61620</c:v>
                </c:pt>
                <c:pt idx="3114">
                  <c:v>61627</c:v>
                </c:pt>
                <c:pt idx="3115">
                  <c:v>61634</c:v>
                </c:pt>
                <c:pt idx="3116">
                  <c:v>61641</c:v>
                </c:pt>
                <c:pt idx="3117">
                  <c:v>61648</c:v>
                </c:pt>
                <c:pt idx="3118">
                  <c:v>61655</c:v>
                </c:pt>
                <c:pt idx="3119">
                  <c:v>61662</c:v>
                </c:pt>
                <c:pt idx="3120">
                  <c:v>61669</c:v>
                </c:pt>
                <c:pt idx="3121">
                  <c:v>61676</c:v>
                </c:pt>
                <c:pt idx="3122">
                  <c:v>61683</c:v>
                </c:pt>
                <c:pt idx="3123">
                  <c:v>61690</c:v>
                </c:pt>
                <c:pt idx="3124">
                  <c:v>61697</c:v>
                </c:pt>
                <c:pt idx="3125">
                  <c:v>61704</c:v>
                </c:pt>
                <c:pt idx="3126">
                  <c:v>61711</c:v>
                </c:pt>
                <c:pt idx="3127">
                  <c:v>61718</c:v>
                </c:pt>
                <c:pt idx="3128">
                  <c:v>61728</c:v>
                </c:pt>
                <c:pt idx="3129">
                  <c:v>61735</c:v>
                </c:pt>
                <c:pt idx="3130">
                  <c:v>61742</c:v>
                </c:pt>
                <c:pt idx="3131">
                  <c:v>61750</c:v>
                </c:pt>
                <c:pt idx="3132">
                  <c:v>61756</c:v>
                </c:pt>
                <c:pt idx="3133">
                  <c:v>61763</c:v>
                </c:pt>
                <c:pt idx="3134">
                  <c:v>61770</c:v>
                </c:pt>
                <c:pt idx="3135">
                  <c:v>61778</c:v>
                </c:pt>
                <c:pt idx="3136">
                  <c:v>61784</c:v>
                </c:pt>
                <c:pt idx="3137">
                  <c:v>61791</c:v>
                </c:pt>
                <c:pt idx="3138">
                  <c:v>61798</c:v>
                </c:pt>
                <c:pt idx="3139">
                  <c:v>61805</c:v>
                </c:pt>
                <c:pt idx="3140">
                  <c:v>61812</c:v>
                </c:pt>
                <c:pt idx="3141">
                  <c:v>61819</c:v>
                </c:pt>
                <c:pt idx="3142">
                  <c:v>61826</c:v>
                </c:pt>
                <c:pt idx="3143">
                  <c:v>61835</c:v>
                </c:pt>
                <c:pt idx="3144">
                  <c:v>61840</c:v>
                </c:pt>
                <c:pt idx="3145">
                  <c:v>61847</c:v>
                </c:pt>
                <c:pt idx="3146">
                  <c:v>61855</c:v>
                </c:pt>
                <c:pt idx="3147">
                  <c:v>61861</c:v>
                </c:pt>
                <c:pt idx="3148">
                  <c:v>61868</c:v>
                </c:pt>
                <c:pt idx="3149">
                  <c:v>61876</c:v>
                </c:pt>
                <c:pt idx="3150">
                  <c:v>61882</c:v>
                </c:pt>
                <c:pt idx="3151">
                  <c:v>61889</c:v>
                </c:pt>
                <c:pt idx="3152">
                  <c:v>61896</c:v>
                </c:pt>
                <c:pt idx="3153">
                  <c:v>61903</c:v>
                </c:pt>
                <c:pt idx="3154">
                  <c:v>61910</c:v>
                </c:pt>
                <c:pt idx="3155">
                  <c:v>61917</c:v>
                </c:pt>
                <c:pt idx="3156">
                  <c:v>61924</c:v>
                </c:pt>
                <c:pt idx="3157">
                  <c:v>61931</c:v>
                </c:pt>
                <c:pt idx="3158">
                  <c:v>61938</c:v>
                </c:pt>
                <c:pt idx="3159">
                  <c:v>61945</c:v>
                </c:pt>
                <c:pt idx="3160">
                  <c:v>61952</c:v>
                </c:pt>
                <c:pt idx="3161">
                  <c:v>61959</c:v>
                </c:pt>
                <c:pt idx="3162">
                  <c:v>61967</c:v>
                </c:pt>
                <c:pt idx="3163">
                  <c:v>61974</c:v>
                </c:pt>
                <c:pt idx="3164">
                  <c:v>61980</c:v>
                </c:pt>
                <c:pt idx="3165">
                  <c:v>61987</c:v>
                </c:pt>
                <c:pt idx="3166">
                  <c:v>61994</c:v>
                </c:pt>
                <c:pt idx="3167">
                  <c:v>62001</c:v>
                </c:pt>
                <c:pt idx="3168">
                  <c:v>62008</c:v>
                </c:pt>
                <c:pt idx="3169">
                  <c:v>62016</c:v>
                </c:pt>
                <c:pt idx="3170">
                  <c:v>62022</c:v>
                </c:pt>
                <c:pt idx="3171">
                  <c:v>62029</c:v>
                </c:pt>
                <c:pt idx="3172">
                  <c:v>62036</c:v>
                </c:pt>
                <c:pt idx="3173">
                  <c:v>62044</c:v>
                </c:pt>
                <c:pt idx="3174">
                  <c:v>62050</c:v>
                </c:pt>
                <c:pt idx="3175">
                  <c:v>62057</c:v>
                </c:pt>
                <c:pt idx="3176">
                  <c:v>62064</c:v>
                </c:pt>
                <c:pt idx="3177">
                  <c:v>62071</c:v>
                </c:pt>
                <c:pt idx="3178">
                  <c:v>62078</c:v>
                </c:pt>
                <c:pt idx="3179">
                  <c:v>62085</c:v>
                </c:pt>
                <c:pt idx="3180">
                  <c:v>62093</c:v>
                </c:pt>
                <c:pt idx="3181">
                  <c:v>62100</c:v>
                </c:pt>
                <c:pt idx="3182">
                  <c:v>62107</c:v>
                </c:pt>
                <c:pt idx="3183">
                  <c:v>62114</c:v>
                </c:pt>
                <c:pt idx="3184">
                  <c:v>62121</c:v>
                </c:pt>
                <c:pt idx="3185">
                  <c:v>62128</c:v>
                </c:pt>
                <c:pt idx="3186">
                  <c:v>62135</c:v>
                </c:pt>
                <c:pt idx="3187">
                  <c:v>62142</c:v>
                </c:pt>
                <c:pt idx="3188">
                  <c:v>62149</c:v>
                </c:pt>
                <c:pt idx="3189">
                  <c:v>62156</c:v>
                </c:pt>
                <c:pt idx="3190">
                  <c:v>62163</c:v>
                </c:pt>
                <c:pt idx="3191">
                  <c:v>62170</c:v>
                </c:pt>
                <c:pt idx="3192">
                  <c:v>62177</c:v>
                </c:pt>
                <c:pt idx="3193">
                  <c:v>62186</c:v>
                </c:pt>
                <c:pt idx="3194">
                  <c:v>62193</c:v>
                </c:pt>
                <c:pt idx="3195">
                  <c:v>62200</c:v>
                </c:pt>
                <c:pt idx="3196">
                  <c:v>62207</c:v>
                </c:pt>
                <c:pt idx="3197">
                  <c:v>62214</c:v>
                </c:pt>
                <c:pt idx="3198">
                  <c:v>62221</c:v>
                </c:pt>
                <c:pt idx="3199">
                  <c:v>62228</c:v>
                </c:pt>
                <c:pt idx="3200">
                  <c:v>62235</c:v>
                </c:pt>
                <c:pt idx="3201">
                  <c:v>62242</c:v>
                </c:pt>
                <c:pt idx="3202">
                  <c:v>62249</c:v>
                </c:pt>
                <c:pt idx="3203">
                  <c:v>62256</c:v>
                </c:pt>
                <c:pt idx="3204">
                  <c:v>62263</c:v>
                </c:pt>
                <c:pt idx="3205">
                  <c:v>62270</c:v>
                </c:pt>
                <c:pt idx="3206">
                  <c:v>62277</c:v>
                </c:pt>
                <c:pt idx="3207">
                  <c:v>62284</c:v>
                </c:pt>
                <c:pt idx="3208">
                  <c:v>62291</c:v>
                </c:pt>
                <c:pt idx="3209">
                  <c:v>62298</c:v>
                </c:pt>
                <c:pt idx="3210">
                  <c:v>62305</c:v>
                </c:pt>
                <c:pt idx="3211">
                  <c:v>62312</c:v>
                </c:pt>
                <c:pt idx="3212">
                  <c:v>62319</c:v>
                </c:pt>
                <c:pt idx="3213">
                  <c:v>62326</c:v>
                </c:pt>
                <c:pt idx="3214">
                  <c:v>62333</c:v>
                </c:pt>
                <c:pt idx="3215">
                  <c:v>62340</c:v>
                </c:pt>
                <c:pt idx="3216">
                  <c:v>62347</c:v>
                </c:pt>
                <c:pt idx="3217">
                  <c:v>62354</c:v>
                </c:pt>
                <c:pt idx="3218">
                  <c:v>62361</c:v>
                </c:pt>
                <c:pt idx="3219">
                  <c:v>62368</c:v>
                </c:pt>
                <c:pt idx="3220">
                  <c:v>62375</c:v>
                </c:pt>
                <c:pt idx="3221">
                  <c:v>62382</c:v>
                </c:pt>
                <c:pt idx="3222">
                  <c:v>62389</c:v>
                </c:pt>
                <c:pt idx="3223">
                  <c:v>62396</c:v>
                </c:pt>
                <c:pt idx="3224">
                  <c:v>62403</c:v>
                </c:pt>
                <c:pt idx="3225">
                  <c:v>62410</c:v>
                </c:pt>
                <c:pt idx="3226">
                  <c:v>62417</c:v>
                </c:pt>
                <c:pt idx="3227">
                  <c:v>62425</c:v>
                </c:pt>
                <c:pt idx="3228">
                  <c:v>62431</c:v>
                </c:pt>
                <c:pt idx="3229">
                  <c:v>62438</c:v>
                </c:pt>
                <c:pt idx="3230">
                  <c:v>62445</c:v>
                </c:pt>
                <c:pt idx="3231">
                  <c:v>62456</c:v>
                </c:pt>
                <c:pt idx="3232">
                  <c:v>62460</c:v>
                </c:pt>
                <c:pt idx="3233">
                  <c:v>62466</c:v>
                </c:pt>
                <c:pt idx="3234">
                  <c:v>62473</c:v>
                </c:pt>
                <c:pt idx="3235">
                  <c:v>62480</c:v>
                </c:pt>
                <c:pt idx="3236">
                  <c:v>62487</c:v>
                </c:pt>
                <c:pt idx="3237">
                  <c:v>62494</c:v>
                </c:pt>
                <c:pt idx="3238">
                  <c:v>62501</c:v>
                </c:pt>
                <c:pt idx="3239">
                  <c:v>62508</c:v>
                </c:pt>
                <c:pt idx="3240">
                  <c:v>62515</c:v>
                </c:pt>
                <c:pt idx="3241">
                  <c:v>62522</c:v>
                </c:pt>
                <c:pt idx="3242">
                  <c:v>62529</c:v>
                </c:pt>
                <c:pt idx="3243">
                  <c:v>62536</c:v>
                </c:pt>
                <c:pt idx="3244">
                  <c:v>62543</c:v>
                </c:pt>
                <c:pt idx="3245">
                  <c:v>62550</c:v>
                </c:pt>
                <c:pt idx="3246">
                  <c:v>62557</c:v>
                </c:pt>
                <c:pt idx="3247">
                  <c:v>62564</c:v>
                </c:pt>
                <c:pt idx="3248">
                  <c:v>62571</c:v>
                </c:pt>
                <c:pt idx="3249">
                  <c:v>62578</c:v>
                </c:pt>
                <c:pt idx="3250">
                  <c:v>62585</c:v>
                </c:pt>
                <c:pt idx="3251">
                  <c:v>62592</c:v>
                </c:pt>
                <c:pt idx="3252">
                  <c:v>62599</c:v>
                </c:pt>
                <c:pt idx="3253">
                  <c:v>62606</c:v>
                </c:pt>
                <c:pt idx="3254">
                  <c:v>62613</c:v>
                </c:pt>
                <c:pt idx="3255">
                  <c:v>62620</c:v>
                </c:pt>
                <c:pt idx="3256">
                  <c:v>62627</c:v>
                </c:pt>
                <c:pt idx="3257">
                  <c:v>62634</c:v>
                </c:pt>
                <c:pt idx="3258">
                  <c:v>62641</c:v>
                </c:pt>
                <c:pt idx="3259">
                  <c:v>62648</c:v>
                </c:pt>
                <c:pt idx="3260">
                  <c:v>62655</c:v>
                </c:pt>
                <c:pt idx="3261">
                  <c:v>62662</c:v>
                </c:pt>
                <c:pt idx="3262">
                  <c:v>62669</c:v>
                </c:pt>
                <c:pt idx="3263">
                  <c:v>62676</c:v>
                </c:pt>
                <c:pt idx="3264">
                  <c:v>62683</c:v>
                </c:pt>
                <c:pt idx="3265">
                  <c:v>62690</c:v>
                </c:pt>
                <c:pt idx="3266">
                  <c:v>62697</c:v>
                </c:pt>
                <c:pt idx="3267">
                  <c:v>62704</c:v>
                </c:pt>
                <c:pt idx="3268">
                  <c:v>62711</c:v>
                </c:pt>
                <c:pt idx="3269">
                  <c:v>62718</c:v>
                </c:pt>
                <c:pt idx="3270">
                  <c:v>62725</c:v>
                </c:pt>
                <c:pt idx="3271">
                  <c:v>62732</c:v>
                </c:pt>
                <c:pt idx="3272">
                  <c:v>62739</c:v>
                </c:pt>
                <c:pt idx="3273">
                  <c:v>62746</c:v>
                </c:pt>
                <c:pt idx="3274">
                  <c:v>62753</c:v>
                </c:pt>
                <c:pt idx="3275">
                  <c:v>62760</c:v>
                </c:pt>
                <c:pt idx="3276">
                  <c:v>62767</c:v>
                </c:pt>
                <c:pt idx="3277">
                  <c:v>62774</c:v>
                </c:pt>
                <c:pt idx="3278">
                  <c:v>62781</c:v>
                </c:pt>
                <c:pt idx="3279">
                  <c:v>62789</c:v>
                </c:pt>
                <c:pt idx="3280">
                  <c:v>62795</c:v>
                </c:pt>
                <c:pt idx="3281">
                  <c:v>62802</c:v>
                </c:pt>
                <c:pt idx="3282">
                  <c:v>62809</c:v>
                </c:pt>
                <c:pt idx="3283">
                  <c:v>62816</c:v>
                </c:pt>
                <c:pt idx="3284">
                  <c:v>62823</c:v>
                </c:pt>
                <c:pt idx="3285">
                  <c:v>62830</c:v>
                </c:pt>
                <c:pt idx="3286">
                  <c:v>62837</c:v>
                </c:pt>
                <c:pt idx="3287">
                  <c:v>62844</c:v>
                </c:pt>
                <c:pt idx="3288">
                  <c:v>62851</c:v>
                </c:pt>
                <c:pt idx="3289">
                  <c:v>62858</c:v>
                </c:pt>
                <c:pt idx="3290">
                  <c:v>62865</c:v>
                </c:pt>
                <c:pt idx="3291">
                  <c:v>62872</c:v>
                </c:pt>
                <c:pt idx="3292">
                  <c:v>62879</c:v>
                </c:pt>
                <c:pt idx="3293">
                  <c:v>62886</c:v>
                </c:pt>
                <c:pt idx="3294">
                  <c:v>62893</c:v>
                </c:pt>
                <c:pt idx="3295">
                  <c:v>62900</c:v>
                </c:pt>
                <c:pt idx="3296">
                  <c:v>62907</c:v>
                </c:pt>
                <c:pt idx="3297">
                  <c:v>62914</c:v>
                </c:pt>
                <c:pt idx="3298">
                  <c:v>62921</c:v>
                </c:pt>
                <c:pt idx="3299">
                  <c:v>62928</c:v>
                </c:pt>
                <c:pt idx="3300">
                  <c:v>62935</c:v>
                </c:pt>
                <c:pt idx="3301">
                  <c:v>62942</c:v>
                </c:pt>
                <c:pt idx="3302">
                  <c:v>62949</c:v>
                </c:pt>
                <c:pt idx="3303">
                  <c:v>62956</c:v>
                </c:pt>
                <c:pt idx="3304">
                  <c:v>62963</c:v>
                </c:pt>
                <c:pt idx="3305">
                  <c:v>62970</c:v>
                </c:pt>
                <c:pt idx="3306">
                  <c:v>62977</c:v>
                </c:pt>
                <c:pt idx="3307">
                  <c:v>62984</c:v>
                </c:pt>
                <c:pt idx="3308">
                  <c:v>62991</c:v>
                </c:pt>
                <c:pt idx="3309">
                  <c:v>62998</c:v>
                </c:pt>
                <c:pt idx="3310">
                  <c:v>63005</c:v>
                </c:pt>
                <c:pt idx="3311">
                  <c:v>63012</c:v>
                </c:pt>
                <c:pt idx="3312">
                  <c:v>63019</c:v>
                </c:pt>
                <c:pt idx="3313">
                  <c:v>63026</c:v>
                </c:pt>
                <c:pt idx="3314">
                  <c:v>63033</c:v>
                </c:pt>
                <c:pt idx="3315">
                  <c:v>63040</c:v>
                </c:pt>
                <c:pt idx="3316">
                  <c:v>63047</c:v>
                </c:pt>
                <c:pt idx="3317">
                  <c:v>63054</c:v>
                </c:pt>
                <c:pt idx="3318">
                  <c:v>63061</c:v>
                </c:pt>
                <c:pt idx="3319">
                  <c:v>63068</c:v>
                </c:pt>
                <c:pt idx="3320">
                  <c:v>63075</c:v>
                </c:pt>
                <c:pt idx="3321">
                  <c:v>63082</c:v>
                </c:pt>
                <c:pt idx="3322">
                  <c:v>63089</c:v>
                </c:pt>
                <c:pt idx="3323">
                  <c:v>63096</c:v>
                </c:pt>
                <c:pt idx="3324">
                  <c:v>63103</c:v>
                </c:pt>
                <c:pt idx="3325">
                  <c:v>63110</c:v>
                </c:pt>
                <c:pt idx="3326">
                  <c:v>63117</c:v>
                </c:pt>
                <c:pt idx="3327">
                  <c:v>63124</c:v>
                </c:pt>
                <c:pt idx="3328">
                  <c:v>63131</c:v>
                </c:pt>
                <c:pt idx="3329">
                  <c:v>63138</c:v>
                </c:pt>
                <c:pt idx="3330">
                  <c:v>63145</c:v>
                </c:pt>
                <c:pt idx="3331">
                  <c:v>63153</c:v>
                </c:pt>
                <c:pt idx="3332">
                  <c:v>63159</c:v>
                </c:pt>
                <c:pt idx="3333">
                  <c:v>63166</c:v>
                </c:pt>
                <c:pt idx="3334">
                  <c:v>63173</c:v>
                </c:pt>
                <c:pt idx="3335">
                  <c:v>63180</c:v>
                </c:pt>
                <c:pt idx="3336">
                  <c:v>63188</c:v>
                </c:pt>
                <c:pt idx="3337">
                  <c:v>63195</c:v>
                </c:pt>
                <c:pt idx="3338">
                  <c:v>63202</c:v>
                </c:pt>
                <c:pt idx="3339">
                  <c:v>63209</c:v>
                </c:pt>
                <c:pt idx="3340">
                  <c:v>63216</c:v>
                </c:pt>
                <c:pt idx="3341">
                  <c:v>63223</c:v>
                </c:pt>
                <c:pt idx="3342">
                  <c:v>63230</c:v>
                </c:pt>
                <c:pt idx="3343">
                  <c:v>63237</c:v>
                </c:pt>
                <c:pt idx="3344">
                  <c:v>63244</c:v>
                </c:pt>
                <c:pt idx="3345">
                  <c:v>63251</c:v>
                </c:pt>
                <c:pt idx="3346">
                  <c:v>63258</c:v>
                </c:pt>
                <c:pt idx="3347">
                  <c:v>63265</c:v>
                </c:pt>
                <c:pt idx="3348">
                  <c:v>63276</c:v>
                </c:pt>
                <c:pt idx="3349">
                  <c:v>63279</c:v>
                </c:pt>
                <c:pt idx="3350">
                  <c:v>63286</c:v>
                </c:pt>
                <c:pt idx="3351">
                  <c:v>63293</c:v>
                </c:pt>
                <c:pt idx="3352">
                  <c:v>63300</c:v>
                </c:pt>
                <c:pt idx="3353">
                  <c:v>63307</c:v>
                </c:pt>
                <c:pt idx="3354">
                  <c:v>63314</c:v>
                </c:pt>
                <c:pt idx="3355">
                  <c:v>63321</c:v>
                </c:pt>
                <c:pt idx="3356">
                  <c:v>63328</c:v>
                </c:pt>
                <c:pt idx="3357">
                  <c:v>63335</c:v>
                </c:pt>
                <c:pt idx="3358">
                  <c:v>63342</c:v>
                </c:pt>
                <c:pt idx="3359">
                  <c:v>63349</c:v>
                </c:pt>
                <c:pt idx="3360">
                  <c:v>63356</c:v>
                </c:pt>
                <c:pt idx="3361">
                  <c:v>63363</c:v>
                </c:pt>
                <c:pt idx="3362">
                  <c:v>63370</c:v>
                </c:pt>
                <c:pt idx="3363">
                  <c:v>63377</c:v>
                </c:pt>
                <c:pt idx="3364">
                  <c:v>63384</c:v>
                </c:pt>
                <c:pt idx="3365">
                  <c:v>63391</c:v>
                </c:pt>
                <c:pt idx="3366">
                  <c:v>63398</c:v>
                </c:pt>
                <c:pt idx="3367">
                  <c:v>63405</c:v>
                </c:pt>
                <c:pt idx="3368">
                  <c:v>63412</c:v>
                </c:pt>
                <c:pt idx="3369">
                  <c:v>63419</c:v>
                </c:pt>
                <c:pt idx="3370">
                  <c:v>63426</c:v>
                </c:pt>
                <c:pt idx="3371">
                  <c:v>63433</c:v>
                </c:pt>
                <c:pt idx="3372">
                  <c:v>63440</c:v>
                </c:pt>
                <c:pt idx="3373">
                  <c:v>63447</c:v>
                </c:pt>
                <c:pt idx="3374">
                  <c:v>63454</c:v>
                </c:pt>
                <c:pt idx="3375">
                  <c:v>63461</c:v>
                </c:pt>
                <c:pt idx="3376">
                  <c:v>63468</c:v>
                </c:pt>
                <c:pt idx="3377">
                  <c:v>63475</c:v>
                </c:pt>
                <c:pt idx="3378">
                  <c:v>63482</c:v>
                </c:pt>
                <c:pt idx="3379">
                  <c:v>63489</c:v>
                </c:pt>
                <c:pt idx="3380">
                  <c:v>63496</c:v>
                </c:pt>
                <c:pt idx="3381">
                  <c:v>63506</c:v>
                </c:pt>
                <c:pt idx="3382">
                  <c:v>63510</c:v>
                </c:pt>
                <c:pt idx="3383">
                  <c:v>63517</c:v>
                </c:pt>
                <c:pt idx="3384">
                  <c:v>63524</c:v>
                </c:pt>
                <c:pt idx="3385">
                  <c:v>63531</c:v>
                </c:pt>
                <c:pt idx="3386">
                  <c:v>63538</c:v>
                </c:pt>
                <c:pt idx="3387">
                  <c:v>63545</c:v>
                </c:pt>
                <c:pt idx="3388">
                  <c:v>63552</c:v>
                </c:pt>
                <c:pt idx="3389">
                  <c:v>63559</c:v>
                </c:pt>
                <c:pt idx="3390">
                  <c:v>63566</c:v>
                </c:pt>
                <c:pt idx="3391">
                  <c:v>63573</c:v>
                </c:pt>
                <c:pt idx="3392">
                  <c:v>63580</c:v>
                </c:pt>
                <c:pt idx="3393">
                  <c:v>63587</c:v>
                </c:pt>
                <c:pt idx="3394">
                  <c:v>63594</c:v>
                </c:pt>
                <c:pt idx="3395">
                  <c:v>63601</c:v>
                </c:pt>
                <c:pt idx="3396">
                  <c:v>63608</c:v>
                </c:pt>
                <c:pt idx="3397">
                  <c:v>63615</c:v>
                </c:pt>
                <c:pt idx="3398">
                  <c:v>63622</c:v>
                </c:pt>
                <c:pt idx="3399">
                  <c:v>63629</c:v>
                </c:pt>
                <c:pt idx="3400">
                  <c:v>63636</c:v>
                </c:pt>
                <c:pt idx="3401">
                  <c:v>63643</c:v>
                </c:pt>
                <c:pt idx="3402">
                  <c:v>63650</c:v>
                </c:pt>
                <c:pt idx="3403">
                  <c:v>63661</c:v>
                </c:pt>
                <c:pt idx="3404">
                  <c:v>63664</c:v>
                </c:pt>
                <c:pt idx="3405">
                  <c:v>63671</c:v>
                </c:pt>
                <c:pt idx="3406">
                  <c:v>63678</c:v>
                </c:pt>
                <c:pt idx="3407">
                  <c:v>63685</c:v>
                </c:pt>
                <c:pt idx="3408">
                  <c:v>63692</c:v>
                </c:pt>
                <c:pt idx="3409">
                  <c:v>63699</c:v>
                </c:pt>
                <c:pt idx="3410">
                  <c:v>63706</c:v>
                </c:pt>
                <c:pt idx="3411">
                  <c:v>63713</c:v>
                </c:pt>
                <c:pt idx="3412">
                  <c:v>63720</c:v>
                </c:pt>
                <c:pt idx="3413">
                  <c:v>63727</c:v>
                </c:pt>
                <c:pt idx="3414">
                  <c:v>63734</c:v>
                </c:pt>
                <c:pt idx="3415">
                  <c:v>63741</c:v>
                </c:pt>
                <c:pt idx="3416">
                  <c:v>63748</c:v>
                </c:pt>
                <c:pt idx="3417">
                  <c:v>63755</c:v>
                </c:pt>
                <c:pt idx="3418">
                  <c:v>63762</c:v>
                </c:pt>
                <c:pt idx="3419">
                  <c:v>63769</c:v>
                </c:pt>
                <c:pt idx="3420">
                  <c:v>63776</c:v>
                </c:pt>
                <c:pt idx="3421">
                  <c:v>63783</c:v>
                </c:pt>
                <c:pt idx="3422">
                  <c:v>63790</c:v>
                </c:pt>
                <c:pt idx="3423">
                  <c:v>63797</c:v>
                </c:pt>
                <c:pt idx="3424">
                  <c:v>63804</c:v>
                </c:pt>
                <c:pt idx="3425">
                  <c:v>63811</c:v>
                </c:pt>
                <c:pt idx="3426">
                  <c:v>63818</c:v>
                </c:pt>
                <c:pt idx="3427">
                  <c:v>63825</c:v>
                </c:pt>
                <c:pt idx="3428">
                  <c:v>63832</c:v>
                </c:pt>
                <c:pt idx="3429">
                  <c:v>63839</c:v>
                </c:pt>
                <c:pt idx="3430">
                  <c:v>63846</c:v>
                </c:pt>
                <c:pt idx="3431">
                  <c:v>63853</c:v>
                </c:pt>
                <c:pt idx="3432">
                  <c:v>63860</c:v>
                </c:pt>
                <c:pt idx="3433">
                  <c:v>63867</c:v>
                </c:pt>
                <c:pt idx="3434">
                  <c:v>63874</c:v>
                </c:pt>
                <c:pt idx="3435">
                  <c:v>63881</c:v>
                </c:pt>
                <c:pt idx="3436">
                  <c:v>63888</c:v>
                </c:pt>
                <c:pt idx="3437">
                  <c:v>63895</c:v>
                </c:pt>
                <c:pt idx="3438">
                  <c:v>63902</c:v>
                </c:pt>
                <c:pt idx="3439">
                  <c:v>63909</c:v>
                </c:pt>
                <c:pt idx="3440">
                  <c:v>63919</c:v>
                </c:pt>
                <c:pt idx="3441">
                  <c:v>63926</c:v>
                </c:pt>
                <c:pt idx="3442">
                  <c:v>63933</c:v>
                </c:pt>
                <c:pt idx="3443">
                  <c:v>63941</c:v>
                </c:pt>
                <c:pt idx="3444">
                  <c:v>63947</c:v>
                </c:pt>
                <c:pt idx="3445">
                  <c:v>63954</c:v>
                </c:pt>
                <c:pt idx="3446">
                  <c:v>63961</c:v>
                </c:pt>
                <c:pt idx="3447">
                  <c:v>63969</c:v>
                </c:pt>
                <c:pt idx="3448">
                  <c:v>63975</c:v>
                </c:pt>
                <c:pt idx="3449">
                  <c:v>63982</c:v>
                </c:pt>
                <c:pt idx="3450">
                  <c:v>63989</c:v>
                </c:pt>
                <c:pt idx="3451">
                  <c:v>63996</c:v>
                </c:pt>
                <c:pt idx="3452">
                  <c:v>64003</c:v>
                </c:pt>
                <c:pt idx="3453">
                  <c:v>64010</c:v>
                </c:pt>
                <c:pt idx="3454">
                  <c:v>64019</c:v>
                </c:pt>
                <c:pt idx="3455">
                  <c:v>64024</c:v>
                </c:pt>
                <c:pt idx="3456">
                  <c:v>64031</c:v>
                </c:pt>
                <c:pt idx="3457">
                  <c:v>64038</c:v>
                </c:pt>
                <c:pt idx="3458">
                  <c:v>64046</c:v>
                </c:pt>
                <c:pt idx="3459">
                  <c:v>64052</c:v>
                </c:pt>
                <c:pt idx="3460">
                  <c:v>64059</c:v>
                </c:pt>
                <c:pt idx="3461">
                  <c:v>64067</c:v>
                </c:pt>
                <c:pt idx="3462">
                  <c:v>64073</c:v>
                </c:pt>
                <c:pt idx="3463">
                  <c:v>64080</c:v>
                </c:pt>
                <c:pt idx="3464">
                  <c:v>64087</c:v>
                </c:pt>
                <c:pt idx="3465">
                  <c:v>64094</c:v>
                </c:pt>
                <c:pt idx="3466">
                  <c:v>64101</c:v>
                </c:pt>
                <c:pt idx="3467">
                  <c:v>64108</c:v>
                </c:pt>
                <c:pt idx="3468">
                  <c:v>64115</c:v>
                </c:pt>
                <c:pt idx="3469">
                  <c:v>64122</c:v>
                </c:pt>
                <c:pt idx="3470">
                  <c:v>64129</c:v>
                </c:pt>
                <c:pt idx="3471">
                  <c:v>64136</c:v>
                </c:pt>
                <c:pt idx="3472">
                  <c:v>64143</c:v>
                </c:pt>
                <c:pt idx="3473">
                  <c:v>64150</c:v>
                </c:pt>
                <c:pt idx="3474">
                  <c:v>64158</c:v>
                </c:pt>
                <c:pt idx="3475">
                  <c:v>64165</c:v>
                </c:pt>
                <c:pt idx="3476">
                  <c:v>64171</c:v>
                </c:pt>
                <c:pt idx="3477">
                  <c:v>64178</c:v>
                </c:pt>
                <c:pt idx="3478">
                  <c:v>64185</c:v>
                </c:pt>
                <c:pt idx="3479">
                  <c:v>64192</c:v>
                </c:pt>
                <c:pt idx="3480">
                  <c:v>64199</c:v>
                </c:pt>
                <c:pt idx="3481">
                  <c:v>64207</c:v>
                </c:pt>
                <c:pt idx="3482">
                  <c:v>64213</c:v>
                </c:pt>
                <c:pt idx="3483">
                  <c:v>64220</c:v>
                </c:pt>
                <c:pt idx="3484">
                  <c:v>64227</c:v>
                </c:pt>
                <c:pt idx="3485">
                  <c:v>64235</c:v>
                </c:pt>
                <c:pt idx="3486">
                  <c:v>64241</c:v>
                </c:pt>
                <c:pt idx="3487">
                  <c:v>64248</c:v>
                </c:pt>
                <c:pt idx="3488">
                  <c:v>64255</c:v>
                </c:pt>
                <c:pt idx="3489">
                  <c:v>64262</c:v>
                </c:pt>
                <c:pt idx="3490">
                  <c:v>64269</c:v>
                </c:pt>
                <c:pt idx="3491">
                  <c:v>64276</c:v>
                </c:pt>
                <c:pt idx="3492">
                  <c:v>64284</c:v>
                </c:pt>
                <c:pt idx="3493">
                  <c:v>64291</c:v>
                </c:pt>
                <c:pt idx="3494">
                  <c:v>64298</c:v>
                </c:pt>
                <c:pt idx="3495">
                  <c:v>64305</c:v>
                </c:pt>
                <c:pt idx="3496">
                  <c:v>64312</c:v>
                </c:pt>
                <c:pt idx="3497">
                  <c:v>64319</c:v>
                </c:pt>
                <c:pt idx="3498">
                  <c:v>64326</c:v>
                </c:pt>
                <c:pt idx="3499">
                  <c:v>64333</c:v>
                </c:pt>
                <c:pt idx="3500">
                  <c:v>64340</c:v>
                </c:pt>
                <c:pt idx="3501">
                  <c:v>64347</c:v>
                </c:pt>
                <c:pt idx="3502">
                  <c:v>64354</c:v>
                </c:pt>
                <c:pt idx="3503">
                  <c:v>64361</c:v>
                </c:pt>
                <c:pt idx="3504">
                  <c:v>64368</c:v>
                </c:pt>
                <c:pt idx="3505">
                  <c:v>64375</c:v>
                </c:pt>
                <c:pt idx="3506">
                  <c:v>64382</c:v>
                </c:pt>
                <c:pt idx="3507">
                  <c:v>64389</c:v>
                </c:pt>
                <c:pt idx="3508">
                  <c:v>64398</c:v>
                </c:pt>
                <c:pt idx="3509">
                  <c:v>64405</c:v>
                </c:pt>
                <c:pt idx="3510">
                  <c:v>64412</c:v>
                </c:pt>
                <c:pt idx="3511">
                  <c:v>64419</c:v>
                </c:pt>
                <c:pt idx="3512">
                  <c:v>64426</c:v>
                </c:pt>
                <c:pt idx="3513">
                  <c:v>64433</c:v>
                </c:pt>
                <c:pt idx="3514">
                  <c:v>64440</c:v>
                </c:pt>
                <c:pt idx="3515">
                  <c:v>64447</c:v>
                </c:pt>
                <c:pt idx="3516">
                  <c:v>64454</c:v>
                </c:pt>
                <c:pt idx="3517">
                  <c:v>64461</c:v>
                </c:pt>
                <c:pt idx="3518">
                  <c:v>64468</c:v>
                </c:pt>
                <c:pt idx="3519">
                  <c:v>64475</c:v>
                </c:pt>
                <c:pt idx="3520">
                  <c:v>64482</c:v>
                </c:pt>
                <c:pt idx="3521">
                  <c:v>64489</c:v>
                </c:pt>
                <c:pt idx="3522">
                  <c:v>64496</c:v>
                </c:pt>
                <c:pt idx="3523">
                  <c:v>64503</c:v>
                </c:pt>
                <c:pt idx="3524">
                  <c:v>64510</c:v>
                </c:pt>
                <c:pt idx="3525">
                  <c:v>64517</c:v>
                </c:pt>
                <c:pt idx="3526">
                  <c:v>64524</c:v>
                </c:pt>
                <c:pt idx="3527">
                  <c:v>64531</c:v>
                </c:pt>
                <c:pt idx="3528">
                  <c:v>64538</c:v>
                </c:pt>
                <c:pt idx="3529">
                  <c:v>64545</c:v>
                </c:pt>
                <c:pt idx="3530">
                  <c:v>64552</c:v>
                </c:pt>
                <c:pt idx="3531">
                  <c:v>64559</c:v>
                </c:pt>
                <c:pt idx="3532">
                  <c:v>64566</c:v>
                </c:pt>
                <c:pt idx="3533">
                  <c:v>64573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5.2670000000001969E-3</c:v>
                </c:pt>
                <c:pt idx="1">
                  <c:v>5.2628295823038554E-3</c:v>
                </c:pt>
                <c:pt idx="2">
                  <c:v>5.2628278555199781E-3</c:v>
                </c:pt>
                <c:pt idx="3">
                  <c:v>5.2718157613257889E-3</c:v>
                </c:pt>
                <c:pt idx="4">
                  <c:v>5.2697682591165695E-3</c:v>
                </c:pt>
                <c:pt idx="5">
                  <c:v>5.268059373804361E-3</c:v>
                </c:pt>
                <c:pt idx="6">
                  <c:v>5.3074043390801424E-3</c:v>
                </c:pt>
                <c:pt idx="7">
                  <c:v>5.3074043390801424E-3</c:v>
                </c:pt>
                <c:pt idx="8">
                  <c:v>5.3090649683973368E-3</c:v>
                </c:pt>
                <c:pt idx="9">
                  <c:v>5.3111466082836345E-3</c:v>
                </c:pt>
                <c:pt idx="10">
                  <c:v>5.3136457448410912E-3</c:v>
                </c:pt>
                <c:pt idx="11">
                  <c:v>5.3450656819370628E-3</c:v>
                </c:pt>
                <c:pt idx="12">
                  <c:v>5.3567879935255726E-3</c:v>
                </c:pt>
                <c:pt idx="13">
                  <c:v>5.3838931254449312E-3</c:v>
                </c:pt>
                <c:pt idx="14">
                  <c:v>5.3893157225551325E-3</c:v>
                </c:pt>
                <c:pt idx="15">
                  <c:v>5.3950616332746944E-3</c:v>
                </c:pt>
                <c:pt idx="16">
                  <c:v>5.4446624902890206E-3</c:v>
                </c:pt>
                <c:pt idx="17">
                  <c:v>5.4516346707164567E-3</c:v>
                </c:pt>
                <c:pt idx="18">
                  <c:v>5.481716548346424E-3</c:v>
                </c:pt>
                <c:pt idx="19">
                  <c:v>5.4890981712188425E-3</c:v>
                </c:pt>
                <c:pt idx="20">
                  <c:v>5.4966198257729608E-3</c:v>
                </c:pt>
                <c:pt idx="21">
                  <c:v>5.5348591247934564E-3</c:v>
                </c:pt>
                <c:pt idx="22">
                  <c:v>5.5501258403998222E-3</c:v>
                </c:pt>
                <c:pt idx="23">
                  <c:v>5.5653462571934043E-3</c:v>
                </c:pt>
                <c:pt idx="24">
                  <c:v>5.5954958379333952E-3</c:v>
                </c:pt>
                <c:pt idx="25">
                  <c:v>5.6031206117412137E-3</c:v>
                </c:pt>
                <c:pt idx="26">
                  <c:v>5.640753852849123E-3</c:v>
                </c:pt>
                <c:pt idx="27">
                  <c:v>5.6556964730942738E-3</c:v>
                </c:pt>
                <c:pt idx="28">
                  <c:v>5.6705927933062839E-3</c:v>
                </c:pt>
                <c:pt idx="29">
                  <c:v>5.7000974563178874E-3</c:v>
                </c:pt>
                <c:pt idx="30">
                  <c:v>5.7443798878500374E-3</c:v>
                </c:pt>
                <c:pt idx="31">
                  <c:v>5.7443798878500374E-3</c:v>
                </c:pt>
                <c:pt idx="32">
                  <c:v>5.7589984042607512E-3</c:v>
                </c:pt>
                <c:pt idx="33">
                  <c:v>5.7735706194419478E-3</c:v>
                </c:pt>
                <c:pt idx="34">
                  <c:v>5.8024303355808104E-3</c:v>
                </c:pt>
                <c:pt idx="35">
                  <c:v>5.8097277315383167E-3</c:v>
                </c:pt>
                <c:pt idx="36">
                  <c:v>5.845737171032539E-3</c:v>
                </c:pt>
                <c:pt idx="37">
                  <c:v>5.860031575316782E-3</c:v>
                </c:pt>
                <c:pt idx="38">
                  <c:v>5.8742796772044414E-3</c:v>
                </c:pt>
                <c:pt idx="39">
                  <c:v>5.9235648068657236E-3</c:v>
                </c:pt>
                <c:pt idx="40">
                  <c:v>5.9235648068657236E-3</c:v>
                </c:pt>
                <c:pt idx="41">
                  <c:v>5.9448256449199377E-3</c:v>
                </c:pt>
                <c:pt idx="42">
                  <c:v>5.9587959289748582E-3</c:v>
                </c:pt>
                <c:pt idx="43">
                  <c:v>5.972719909487445E-3</c:v>
                </c:pt>
                <c:pt idx="44">
                  <c:v>6.0071022976911212E-3</c:v>
                </c:pt>
                <c:pt idx="45">
                  <c:v>6.0140642895548102E-3</c:v>
                </c:pt>
                <c:pt idx="46">
                  <c:v>6.0483693224679521E-3</c:v>
                </c:pt>
                <c:pt idx="47">
                  <c:v>6.0619702901980816E-3</c:v>
                </c:pt>
                <c:pt idx="48">
                  <c:v>6.0888292011419447E-3</c:v>
                </c:pt>
                <c:pt idx="49">
                  <c:v>6.095646088563611E-3</c:v>
                </c:pt>
                <c:pt idx="50">
                  <c:v>6.102446975832277E-3</c:v>
                </c:pt>
                <c:pt idx="51">
                  <c:v>6.142412241551023E-3</c:v>
                </c:pt>
                <c:pt idx="52">
                  <c:v>6.1556154381979845E-3</c:v>
                </c:pt>
                <c:pt idx="53">
                  <c:v>6.1879925762818016E-3</c:v>
                </c:pt>
                <c:pt idx="54">
                  <c:v>6.1946149976523724E-3</c:v>
                </c:pt>
                <c:pt idx="55">
                  <c:v>6.2012199876815277E-3</c:v>
                </c:pt>
                <c:pt idx="56">
                  <c:v>6.2335161061839598E-3</c:v>
                </c:pt>
                <c:pt idx="57">
                  <c:v>6.2462699792100304E-3</c:v>
                </c:pt>
                <c:pt idx="58">
                  <c:v>6.2712900405151577E-3</c:v>
                </c:pt>
                <c:pt idx="59">
                  <c:v>6.2777136486619201E-3</c:v>
                </c:pt>
                <c:pt idx="60">
                  <c:v>6.2841170045946715E-3</c:v>
                </c:pt>
                <c:pt idx="61">
                  <c:v>6.3575431181917006E-3</c:v>
                </c:pt>
                <c:pt idx="62">
                  <c:v>6.3637209554559537E-3</c:v>
                </c:pt>
                <c:pt idx="63">
                  <c:v>6.3757042650930407E-3</c:v>
                </c:pt>
                <c:pt idx="64">
                  <c:v>6.417174961146856E-3</c:v>
                </c:pt>
                <c:pt idx="65">
                  <c:v>6.4400465144132122E-3</c:v>
                </c:pt>
                <c:pt idx="66">
                  <c:v>6.4459478129513803E-3</c:v>
                </c:pt>
                <c:pt idx="67">
                  <c:v>6.4518225913981573E-3</c:v>
                </c:pt>
                <c:pt idx="68">
                  <c:v>6.4857599365903034E-3</c:v>
                </c:pt>
                <c:pt idx="69">
                  <c:v>6.4969145427838616E-3</c:v>
                </c:pt>
                <c:pt idx="70">
                  <c:v>6.5186840302819153E-3</c:v>
                </c:pt>
                <c:pt idx="71">
                  <c:v>6.5243076874829664E-3</c:v>
                </c:pt>
                <c:pt idx="72">
                  <c:v>6.5299048315710954E-3</c:v>
                </c:pt>
                <c:pt idx="73">
                  <c:v>6.5727869721192572E-3</c:v>
                </c:pt>
                <c:pt idx="74">
                  <c:v>6.5727869721192572E-3</c:v>
                </c:pt>
                <c:pt idx="75">
                  <c:v>6.5984871079986553E-3</c:v>
                </c:pt>
                <c:pt idx="76">
                  <c:v>6.6038200255391652E-3</c:v>
                </c:pt>
                <c:pt idx="77">
                  <c:v>6.609126437229218E-3</c:v>
                </c:pt>
                <c:pt idx="78">
                  <c:v>6.6347424878976024E-3</c:v>
                </c:pt>
                <c:pt idx="79">
                  <c:v>6.6447921733891304E-3</c:v>
                </c:pt>
                <c:pt idx="80">
                  <c:v>6.6643571379651238E-3</c:v>
                </c:pt>
                <c:pt idx="81">
                  <c:v>6.6694256590424383E-3</c:v>
                </c:pt>
                <c:pt idx="82">
                  <c:v>6.6744676820820834E-3</c:v>
                </c:pt>
                <c:pt idx="83">
                  <c:v>6.6941269415422971E-3</c:v>
                </c:pt>
                <c:pt idx="84">
                  <c:v>6.6990498376665441E-3</c:v>
                </c:pt>
                <c:pt idx="85">
                  <c:v>6.7085859782123336E-3</c:v>
                </c:pt>
                <c:pt idx="86">
                  <c:v>6.7180431966292909E-3</c:v>
                </c:pt>
                <c:pt idx="87">
                  <c:v>6.7274214927375599E-3</c:v>
                </c:pt>
                <c:pt idx="88">
                  <c:v>6.7550828455115964E-3</c:v>
                </c:pt>
                <c:pt idx="89">
                  <c:v>6.7641454506864717E-3</c:v>
                </c:pt>
                <c:pt idx="90">
                  <c:v>6.7731291327047648E-3</c:v>
                </c:pt>
                <c:pt idx="91">
                  <c:v>6.7820338914066037E-3</c:v>
                </c:pt>
                <c:pt idx="92">
                  <c:v>6.7908597266235528E-3</c:v>
                </c:pt>
                <c:pt idx="93">
                  <c:v>6.8168636897577729E-3</c:v>
                </c:pt>
                <c:pt idx="94">
                  <c:v>6.8253738294278754E-3</c:v>
                </c:pt>
                <c:pt idx="95">
                  <c:v>6.8338050448194364E-3</c:v>
                </c:pt>
                <c:pt idx="96">
                  <c:v>6.8421573357754385E-3</c:v>
                </c:pt>
                <c:pt idx="97">
                  <c:v>6.8504307021388655E-3</c:v>
                </c:pt>
                <c:pt idx="98">
                  <c:v>6.8827349186749232E-3</c:v>
                </c:pt>
                <c:pt idx="99">
                  <c:v>6.8827349186749232E-3</c:v>
                </c:pt>
                <c:pt idx="100">
                  <c:v>6.890613659834407E-3</c:v>
                </c:pt>
                <c:pt idx="101">
                  <c:v>6.8984134755077442E-3</c:v>
                </c:pt>
                <c:pt idx="102">
                  <c:v>6.9061343655607565E-3</c:v>
                </c:pt>
                <c:pt idx="103">
                  <c:v>6.9288234805447192E-3</c:v>
                </c:pt>
                <c:pt idx="104">
                  <c:v>6.9468076792861804E-3</c:v>
                </c:pt>
                <c:pt idx="105">
                  <c:v>6.9608767470013596E-3</c:v>
                </c:pt>
                <c:pt idx="106">
                  <c:v>6.9645589665229268E-3</c:v>
                </c:pt>
                <c:pt idx="107">
                  <c:v>6.9682147679530557E-3</c:v>
                </c:pt>
                <c:pt idx="108">
                  <c:v>6.9889766878602237E-3</c:v>
                </c:pt>
                <c:pt idx="109">
                  <c:v>6.9957624096691953E-3</c:v>
                </c:pt>
                <c:pt idx="110">
                  <c:v>7.0089333581548697E-3</c:v>
                </c:pt>
                <c:pt idx="111">
                  <c:v>7.0123496107749039E-3</c:v>
                </c:pt>
                <c:pt idx="112">
                  <c:v>7.0157401788217113E-3</c:v>
                </c:pt>
                <c:pt idx="113">
                  <c:v>7.0351868911653782E-3</c:v>
                </c:pt>
                <c:pt idx="114">
                  <c:v>7.0539103658013858E-3</c:v>
                </c:pt>
                <c:pt idx="115">
                  <c:v>7.0571049067550346E-3</c:v>
                </c:pt>
                <c:pt idx="116">
                  <c:v>7.0602762781673597E-3</c:v>
                </c:pt>
                <c:pt idx="117">
                  <c:v>7.0634247878001433E-3</c:v>
                </c:pt>
                <c:pt idx="118">
                  <c:v>7.078772050920259E-3</c:v>
                </c:pt>
                <c:pt idx="119">
                  <c:v>7.0848204398970211E-3</c:v>
                </c:pt>
                <c:pt idx="120">
                  <c:v>7.0967784964892653E-3</c:v>
                </c:pt>
                <c:pt idx="121">
                  <c:v>7.0997671781872218E-3</c:v>
                </c:pt>
                <c:pt idx="122">
                  <c:v>7.1027383631840487E-3</c:v>
                </c:pt>
                <c:pt idx="123">
                  <c:v>7.120353459927879E-3</c:v>
                </c:pt>
                <c:pt idx="124">
                  <c:v>7.1261663171866413E-3</c:v>
                </c:pt>
                <c:pt idx="125">
                  <c:v>7.12905076829351E-3</c:v>
                </c:pt>
                <c:pt idx="126">
                  <c:v>7.131925719161776E-3</c:v>
                </c:pt>
                <c:pt idx="127">
                  <c:v>7.1347926495279879E-3</c:v>
                </c:pt>
                <c:pt idx="128">
                  <c:v>7.157687484665054E-3</c:v>
                </c:pt>
                <c:pt idx="129">
                  <c:v>7.1633464292979454E-3</c:v>
                </c:pt>
                <c:pt idx="130">
                  <c:v>7.1689825951066766E-3</c:v>
                </c:pt>
                <c:pt idx="131">
                  <c:v>7.1802120628358668E-3</c:v>
                </c:pt>
                <c:pt idx="132">
                  <c:v>7.1829870939207089E-3</c:v>
                </c:pt>
                <c:pt idx="133">
                  <c:v>7.1968217406395141E-3</c:v>
                </c:pt>
                <c:pt idx="134">
                  <c:v>7.2023212328264918E-3</c:v>
                </c:pt>
                <c:pt idx="135">
                  <c:v>7.2077979459628239E-3</c:v>
                </c:pt>
                <c:pt idx="136">
                  <c:v>7.2187100465992415E-3</c:v>
                </c:pt>
                <c:pt idx="137">
                  <c:v>7.2401798630625791E-3</c:v>
                </c:pt>
                <c:pt idx="138">
                  <c:v>7.2454971220050624E-3</c:v>
                </c:pt>
                <c:pt idx="139">
                  <c:v>7.256091815761867E-3</c:v>
                </c:pt>
                <c:pt idx="140">
                  <c:v>7.2587058696630298E-3</c:v>
                </c:pt>
                <c:pt idx="141">
                  <c:v>7.2717417267185169E-3</c:v>
                </c:pt>
                <c:pt idx="142">
                  <c:v>7.276922309451983E-3</c:v>
                </c:pt>
                <c:pt idx="143">
                  <c:v>7.2820801127138068E-3</c:v>
                </c:pt>
                <c:pt idx="144">
                  <c:v>7.294917233029643E-3</c:v>
                </c:pt>
                <c:pt idx="145">
                  <c:v>7.2999956165494114E-3</c:v>
                </c:pt>
                <c:pt idx="146">
                  <c:v>7.3150669822400378E-3</c:v>
                </c:pt>
                <c:pt idx="147">
                  <c:v>7.3250458219042977E-3</c:v>
                </c:pt>
                <c:pt idx="148">
                  <c:v>7.3275066661451782E-3</c:v>
                </c:pt>
                <c:pt idx="149">
                  <c:v>7.3299598147040651E-3</c:v>
                </c:pt>
                <c:pt idx="150">
                  <c:v>7.3446476256431737E-3</c:v>
                </c:pt>
                <c:pt idx="151">
                  <c:v>7.349498002146195E-3</c:v>
                </c:pt>
                <c:pt idx="152">
                  <c:v>7.3591593094493851E-3</c:v>
                </c:pt>
                <c:pt idx="153">
                  <c:v>7.3615397261153626E-3</c:v>
                </c:pt>
                <c:pt idx="154">
                  <c:v>7.3639124498410041E-3</c:v>
                </c:pt>
                <c:pt idx="155">
                  <c:v>7.3781218742110452E-3</c:v>
                </c:pt>
                <c:pt idx="156">
                  <c:v>7.3828127881315729E-3</c:v>
                </c:pt>
                <c:pt idx="157">
                  <c:v>7.3921565209386399E-3</c:v>
                </c:pt>
                <c:pt idx="158">
                  <c:v>7.3944565289987829E-3</c:v>
                </c:pt>
                <c:pt idx="159">
                  <c:v>7.3967488469004906E-3</c:v>
                </c:pt>
                <c:pt idx="160">
                  <c:v>7.4104798806092524E-3</c:v>
                </c:pt>
                <c:pt idx="161">
                  <c:v>7.4150113305935308E-3</c:v>
                </c:pt>
                <c:pt idx="162">
                  <c:v>7.4240374462492499E-3</c:v>
                </c:pt>
                <c:pt idx="163">
                  <c:v>7.4262570650032722E-3</c:v>
                </c:pt>
                <c:pt idx="164">
                  <c:v>7.4284689964242813E-3</c:v>
                </c:pt>
                <c:pt idx="165">
                  <c:v>7.4460936202543297E-3</c:v>
                </c:pt>
                <c:pt idx="166">
                  <c:v>7.4482519400813629E-3</c:v>
                </c:pt>
                <c:pt idx="167">
                  <c:v>7.4569446452427135E-3</c:v>
                </c:pt>
                <c:pt idx="168">
                  <c:v>7.4590763168882043E-3</c:v>
                </c:pt>
                <c:pt idx="169">
                  <c:v>7.4697291510377184E-3</c:v>
                </c:pt>
                <c:pt idx="170">
                  <c:v>7.4739649093844562E-3</c:v>
                </c:pt>
                <c:pt idx="171">
                  <c:v>7.4781826095629E-3</c:v>
                </c:pt>
                <c:pt idx="172">
                  <c:v>7.4866322836228405E-3</c:v>
                </c:pt>
                <c:pt idx="173">
                  <c:v>7.4886874660080021E-3</c:v>
                </c:pt>
                <c:pt idx="174">
                  <c:v>7.4990277847222231E-3</c:v>
                </c:pt>
                <c:pt idx="175">
                  <c:v>7.5031536639844632E-3</c:v>
                </c:pt>
                <c:pt idx="176">
                  <c:v>7.5072669944580284E-3</c:v>
                </c:pt>
                <c:pt idx="177">
                  <c:v>7.5155652044994747E-3</c:v>
                </c:pt>
                <c:pt idx="178">
                  <c:v>7.5175555739147261E-3</c:v>
                </c:pt>
                <c:pt idx="179">
                  <c:v>7.5276729620403771E-3</c:v>
                </c:pt>
                <c:pt idx="180">
                  <c:v>7.5317275280353257E-3</c:v>
                </c:pt>
                <c:pt idx="181">
                  <c:v>7.5357750546691804E-3</c:v>
                </c:pt>
                <c:pt idx="182">
                  <c:v>7.5439965060050684E-3</c:v>
                </c:pt>
                <c:pt idx="183">
                  <c:v>7.5459418982329416E-3</c:v>
                </c:pt>
                <c:pt idx="184">
                  <c:v>7.5559346448290654E-3</c:v>
                </c:pt>
                <c:pt idx="185">
                  <c:v>7.5599564637442995E-3</c:v>
                </c:pt>
                <c:pt idx="186">
                  <c:v>7.5639767527846402E-3</c:v>
                </c:pt>
                <c:pt idx="187">
                  <c:v>7.5721792889149597E-3</c:v>
                </c:pt>
                <c:pt idx="188">
                  <c:v>7.5741076992328418E-3</c:v>
                </c:pt>
                <c:pt idx="189">
                  <c:v>7.586172566343365E-3</c:v>
                </c:pt>
                <c:pt idx="190">
                  <c:v>7.5984096808352905E-3</c:v>
                </c:pt>
                <c:pt idx="191">
                  <c:v>7.5984096808352905E-3</c:v>
                </c:pt>
                <c:pt idx="192">
                  <c:v>7.600340091602209E-3</c:v>
                </c:pt>
                <c:pt idx="193">
                  <c:v>7.6022706956658413E-3</c:v>
                </c:pt>
                <c:pt idx="194">
                  <c:v>7.6143530225699745E-3</c:v>
                </c:pt>
                <c:pt idx="195">
                  <c:v>7.6183821277149791E-3</c:v>
                </c:pt>
                <c:pt idx="196">
                  <c:v>7.6266087890619625E-3</c:v>
                </c:pt>
                <c:pt idx="197">
                  <c:v>7.6285415139445978E-3</c:v>
                </c:pt>
                <c:pt idx="198">
                  <c:v>7.6304744316963418E-3</c:v>
                </c:pt>
                <c:pt idx="199">
                  <c:v>7.6425742185178584E-3</c:v>
                </c:pt>
                <c:pt idx="200">
                  <c:v>7.6466091436473574E-3</c:v>
                </c:pt>
                <c:pt idx="201">
                  <c:v>7.6548486432867248E-3</c:v>
                </c:pt>
                <c:pt idx="202">
                  <c:v>7.6567836792260091E-3</c:v>
                </c:pt>
                <c:pt idx="203">
                  <c:v>7.6587189076183027E-3</c:v>
                </c:pt>
                <c:pt idx="204">
                  <c:v>7.6708361544809743E-3</c:v>
                </c:pt>
                <c:pt idx="205">
                  <c:v>7.6748768996362246E-3</c:v>
                </c:pt>
                <c:pt idx="206">
                  <c:v>7.685235174460057E-3</c:v>
                </c:pt>
                <c:pt idx="207">
                  <c:v>7.6871726558563388E-3</c:v>
                </c:pt>
                <c:pt idx="208">
                  <c:v>7.6891103292628382E-3</c:v>
                </c:pt>
                <c:pt idx="209">
                  <c:v>7.6991388307558603E-3</c:v>
                </c:pt>
                <c:pt idx="210">
                  <c:v>7.7031853959832761E-3</c:v>
                </c:pt>
                <c:pt idx="211">
                  <c:v>7.7135600376749694E-3</c:v>
                </c:pt>
                <c:pt idx="212">
                  <c:v>7.7154998239875091E-3</c:v>
                </c:pt>
                <c:pt idx="213">
                  <c:v>7.7174398018831081E-3</c:v>
                </c:pt>
                <c:pt idx="214">
                  <c:v>7.7274822476467876E-3</c:v>
                </c:pt>
                <c:pt idx="215">
                  <c:v>7.731534632985048E-3</c:v>
                </c:pt>
                <c:pt idx="216">
                  <c:v>7.7398126850815952E-3</c:v>
                </c:pt>
                <c:pt idx="217">
                  <c:v>7.7417546358019007E-3</c:v>
                </c:pt>
                <c:pt idx="218">
                  <c:v>7.7436967776880047E-3</c:v>
                </c:pt>
                <c:pt idx="219">
                  <c:v>7.7558664054477146E-3</c:v>
                </c:pt>
                <c:pt idx="220">
                  <c:v>7.7599246109380784E-3</c:v>
                </c:pt>
                <c:pt idx="221">
                  <c:v>7.7682155264452947E-3</c:v>
                </c:pt>
                <c:pt idx="222">
                  <c:v>7.7701597759244345E-3</c:v>
                </c:pt>
                <c:pt idx="223">
                  <c:v>7.7721042161411772E-3</c:v>
                </c:pt>
                <c:pt idx="224">
                  <c:v>7.7842913044526016E-3</c:v>
                </c:pt>
                <c:pt idx="225">
                  <c:v>7.7883553301414821E-3</c:v>
                </c:pt>
                <c:pt idx="226">
                  <c:v>7.796659115386427E-3</c:v>
                </c:pt>
                <c:pt idx="227">
                  <c:v>7.798605660527258E-3</c:v>
                </c:pt>
                <c:pt idx="228">
                  <c:v>7.8005523959710733E-3</c:v>
                </c:pt>
                <c:pt idx="229">
                  <c:v>7.8168267908943732E-3</c:v>
                </c:pt>
                <c:pt idx="230">
                  <c:v>7.8187750265099609E-3</c:v>
                </c:pt>
                <c:pt idx="231">
                  <c:v>7.8207234520841305E-3</c:v>
                </c:pt>
                <c:pt idx="232">
                  <c:v>7.8290408847880855E-3</c:v>
                </c:pt>
                <c:pt idx="233">
                  <c:v>7.8432099490139962E-3</c:v>
                </c:pt>
                <c:pt idx="234">
                  <c:v>7.8432099490139962E-3</c:v>
                </c:pt>
                <c:pt idx="235">
                  <c:v>7.847283839100605E-3</c:v>
                </c:pt>
                <c:pt idx="236">
                  <c:v>7.8577268374946385E-3</c:v>
                </c:pt>
                <c:pt idx="237">
                  <c:v>7.859677665675302E-3</c:v>
                </c:pt>
                <c:pt idx="238">
                  <c:v>7.8676533410177996E-3</c:v>
                </c:pt>
                <c:pt idx="239">
                  <c:v>7.87172655619095E-3</c:v>
                </c:pt>
                <c:pt idx="240">
                  <c:v>7.8757993111322477E-3</c:v>
                </c:pt>
                <c:pt idx="241">
                  <c:v>7.8841115086467073E-3</c:v>
                </c:pt>
                <c:pt idx="242">
                  <c:v>7.8860626522816741E-3</c:v>
                </c:pt>
                <c:pt idx="243">
                  <c:v>7.8961527047507474E-3</c:v>
                </c:pt>
                <c:pt idx="244">
                  <c:v>7.9002206117513296E-3</c:v>
                </c:pt>
                <c:pt idx="245">
                  <c:v>7.9042873630097432E-3</c:v>
                </c:pt>
                <c:pt idx="246">
                  <c:v>7.9125820280312453E-3</c:v>
                </c:pt>
                <c:pt idx="247">
                  <c:v>7.9145309947366883E-3</c:v>
                </c:pt>
                <c:pt idx="248">
                  <c:v>7.92460030556974E-3</c:v>
                </c:pt>
                <c:pt idx="249">
                  <c:v>7.9286580358255421E-3</c:v>
                </c:pt>
                <c:pt idx="250">
                  <c:v>7.9327139148208659E-3</c:v>
                </c:pt>
                <c:pt idx="251">
                  <c:v>7.9409837458863097E-3</c:v>
                </c:pt>
                <c:pt idx="252">
                  <c:v>7.945033654627176E-3</c:v>
                </c:pt>
                <c:pt idx="253">
                  <c:v>7.9550668339999752E-3</c:v>
                </c:pt>
                <c:pt idx="254">
                  <c:v>7.9591091462371723E-3</c:v>
                </c:pt>
                <c:pt idx="255">
                  <c:v>7.9673521361709673E-3</c:v>
                </c:pt>
                <c:pt idx="256">
                  <c:v>7.9692880639231634E-3</c:v>
                </c:pt>
                <c:pt idx="257">
                  <c:v>7.9712231868439391E-3</c:v>
                </c:pt>
                <c:pt idx="258">
                  <c:v>7.993630714438189E-3</c:v>
                </c:pt>
                <c:pt idx="259">
                  <c:v>7.993630714438189E-3</c:v>
                </c:pt>
                <c:pt idx="260">
                  <c:v>7.9955592991157436E-3</c:v>
                </c:pt>
                <c:pt idx="261">
                  <c:v>7.9974870789686903E-3</c:v>
                </c:pt>
                <c:pt idx="262">
                  <c:v>7.9994140540149139E-3</c:v>
                </c:pt>
                <c:pt idx="263">
                  <c:v>8.0114636136952733E-3</c:v>
                </c:pt>
                <c:pt idx="264">
                  <c:v>8.0154758348364059E-3</c:v>
                </c:pt>
                <c:pt idx="265">
                  <c:v>8.0236611426709459E-3</c:v>
                </c:pt>
                <c:pt idx="266">
                  <c:v>8.0255807747034447E-3</c:v>
                </c:pt>
                <c:pt idx="267">
                  <c:v>8.0274996019589987E-3</c:v>
                </c:pt>
                <c:pt idx="268">
                  <c:v>8.0415870286007496E-3</c:v>
                </c:pt>
                <c:pt idx="269">
                  <c:v>8.043501200026228E-3</c:v>
                </c:pt>
                <c:pt idx="270">
                  <c:v>8.0516576660178366E-3</c:v>
                </c:pt>
                <c:pt idx="271">
                  <c:v>8.053569150340556E-3</c:v>
                </c:pt>
                <c:pt idx="272">
                  <c:v>8.0554798299180951E-3</c:v>
                </c:pt>
                <c:pt idx="273">
                  <c:v>8.0674391151834158E-3</c:v>
                </c:pt>
                <c:pt idx="274">
                  <c:v>8.069345498228131E-3</c:v>
                </c:pt>
                <c:pt idx="275">
                  <c:v>8.0733264639025748E-3</c:v>
                </c:pt>
                <c:pt idx="276">
                  <c:v>8.0814522050931537E-3</c:v>
                </c:pt>
                <c:pt idx="277">
                  <c:v>8.0833547371263591E-3</c:v>
                </c:pt>
                <c:pt idx="278">
                  <c:v>8.0931990511103891E-3</c:v>
                </c:pt>
                <c:pt idx="279">
                  <c:v>8.0971671203009521E-3</c:v>
                </c:pt>
                <c:pt idx="280">
                  <c:v>8.1011330400695414E-3</c:v>
                </c:pt>
                <c:pt idx="281">
                  <c:v>8.1092299381768651E-3</c:v>
                </c:pt>
                <c:pt idx="282">
                  <c:v>8.1209303975189329E-3</c:v>
                </c:pt>
                <c:pt idx="283">
                  <c:v>8.1209303975189329E-3</c:v>
                </c:pt>
                <c:pt idx="284">
                  <c:v>8.1248834207157117E-3</c:v>
                </c:pt>
                <c:pt idx="285">
                  <c:v>8.128834294471865E-3</c:v>
                </c:pt>
                <c:pt idx="286">
                  <c:v>8.1369023488123138E-3</c:v>
                </c:pt>
                <c:pt idx="287">
                  <c:v>8.1387885862631432E-3</c:v>
                </c:pt>
                <c:pt idx="288">
                  <c:v>8.1485564216459139E-3</c:v>
                </c:pt>
                <c:pt idx="289">
                  <c:v>8.1524943987396625E-3</c:v>
                </c:pt>
                <c:pt idx="290">
                  <c:v>8.1564302263847921E-3</c:v>
                </c:pt>
                <c:pt idx="291">
                  <c:v>8.1704498343768903E-3</c:v>
                </c:pt>
                <c:pt idx="292">
                  <c:v>8.1704498343768903E-3</c:v>
                </c:pt>
                <c:pt idx="293">
                  <c:v>8.1760771227585849E-3</c:v>
                </c:pt>
                <c:pt idx="294">
                  <c:v>8.1800000536507156E-3</c:v>
                </c:pt>
                <c:pt idx="295">
                  <c:v>8.1839208350755754E-3</c:v>
                </c:pt>
                <c:pt idx="296">
                  <c:v>8.1857926611814593E-3</c:v>
                </c:pt>
                <c:pt idx="297">
                  <c:v>8.1958457107761395E-3</c:v>
                </c:pt>
                <c:pt idx="298">
                  <c:v>8.2055347368954618E-3</c:v>
                </c:pt>
                <c:pt idx="299">
                  <c:v>8.2094416357772933E-3</c:v>
                </c:pt>
                <c:pt idx="300">
                  <c:v>8.2174250366213123E-3</c:v>
                </c:pt>
                <c:pt idx="301">
                  <c:v>8.2192876382852775E-3</c:v>
                </c:pt>
                <c:pt idx="302">
                  <c:v>8.2211494354824961E-3</c:v>
                </c:pt>
                <c:pt idx="303">
                  <c:v>8.2328378897308478E-3</c:v>
                </c:pt>
                <c:pt idx="304">
                  <c:v>8.2367297421479593E-3</c:v>
                </c:pt>
                <c:pt idx="305">
                  <c:v>8.2467157817696611E-3</c:v>
                </c:pt>
                <c:pt idx="306">
                  <c:v>8.2485698778461177E-3</c:v>
                </c:pt>
                <c:pt idx="307">
                  <c:v>8.2504231695010311E-3</c:v>
                </c:pt>
                <c:pt idx="308">
                  <c:v>8.2600357169960326E-3</c:v>
                </c:pt>
                <c:pt idx="309">
                  <c:v>8.2639125228427032E-3</c:v>
                </c:pt>
                <c:pt idx="310">
                  <c:v>8.2718382287866824E-3</c:v>
                </c:pt>
                <c:pt idx="311">
                  <c:v>8.2736845381947699E-3</c:v>
                </c:pt>
                <c:pt idx="312">
                  <c:v>8.2755300432567659E-3</c:v>
                </c:pt>
                <c:pt idx="313">
                  <c:v>8.2988868341761137E-3</c:v>
                </c:pt>
                <c:pt idx="314">
                  <c:v>8.3007249979336062E-3</c:v>
                </c:pt>
                <c:pt idx="315">
                  <c:v>8.3065956611855733E-3</c:v>
                </c:pt>
                <c:pt idx="316">
                  <c:v>8.3179621042338957E-3</c:v>
                </c:pt>
                <c:pt idx="317">
                  <c:v>8.3258301113902696E-3</c:v>
                </c:pt>
                <c:pt idx="318">
                  <c:v>8.3276601298484798E-3</c:v>
                </c:pt>
                <c:pt idx="319">
                  <c:v>8.3294893440933136E-3</c:v>
                </c:pt>
                <c:pt idx="320">
                  <c:v>8.3409972379595368E-3</c:v>
                </c:pt>
                <c:pt idx="321">
                  <c:v>8.3448289034579737E-3</c:v>
                </c:pt>
                <c:pt idx="322">
                  <c:v>8.3526680596491733E-3</c:v>
                </c:pt>
                <c:pt idx="323">
                  <c:v>8.3544899331824962E-3</c:v>
                </c:pt>
                <c:pt idx="324">
                  <c:v>8.3563110025746332E-3</c:v>
                </c:pt>
                <c:pt idx="325">
                  <c:v>8.3715903740665433E-3</c:v>
                </c:pt>
                <c:pt idx="326">
                  <c:v>8.3715903740665433E-3</c:v>
                </c:pt>
                <c:pt idx="327">
                  <c:v>8.3813976556842487E-3</c:v>
                </c:pt>
                <c:pt idx="328">
                  <c:v>8.383211025291876E-3</c:v>
                </c:pt>
                <c:pt idx="329">
                  <c:v>8.3850235908272674E-3</c:v>
                </c:pt>
                <c:pt idx="330">
                  <c:v>8.3944449439083395E-3</c:v>
                </c:pt>
                <c:pt idx="331">
                  <c:v>8.3982465153272894E-3</c:v>
                </c:pt>
                <c:pt idx="332">
                  <c:v>8.4060279662006628E-3</c:v>
                </c:pt>
                <c:pt idx="333">
                  <c:v>8.4078335510978652E-3</c:v>
                </c:pt>
                <c:pt idx="334">
                  <c:v>8.4096383320069398E-3</c:v>
                </c:pt>
                <c:pt idx="335">
                  <c:v>8.4190237786554434E-3</c:v>
                </c:pt>
                <c:pt idx="336">
                  <c:v>8.4208246249292008E-3</c:v>
                </c:pt>
                <c:pt idx="337">
                  <c:v>8.4226246673089825E-3</c:v>
                </c:pt>
                <c:pt idx="338">
                  <c:v>8.4264098510696984E-3</c:v>
                </c:pt>
                <c:pt idx="339">
                  <c:v>8.4301928852527543E-3</c:v>
                </c:pt>
                <c:pt idx="340">
                  <c:v>8.4415290903245531E-3</c:v>
                </c:pt>
                <c:pt idx="341">
                  <c:v>8.445303526179844E-3</c:v>
                </c:pt>
                <c:pt idx="342">
                  <c:v>8.4490758124460587E-3</c:v>
                </c:pt>
                <c:pt idx="343">
                  <c:v>8.4528459491260491E-3</c:v>
                </c:pt>
                <c:pt idx="344">
                  <c:v>8.4566139362169633E-3</c:v>
                </c:pt>
                <c:pt idx="345">
                  <c:v>8.4679049999209742E-3</c:v>
                </c:pt>
                <c:pt idx="346">
                  <c:v>8.4716643886270249E-3</c:v>
                </c:pt>
                <c:pt idx="347">
                  <c:v>8.4754216277354334E-3</c:v>
                </c:pt>
                <c:pt idx="348">
                  <c:v>8.4791767172404907E-3</c:v>
                </c:pt>
                <c:pt idx="349">
                  <c:v>8.4829296571393396E-3</c:v>
                </c:pt>
                <c:pt idx="350">
                  <c:v>8.4979199206640967E-3</c:v>
                </c:pt>
                <c:pt idx="351">
                  <c:v>8.4979199206640967E-3</c:v>
                </c:pt>
                <c:pt idx="352">
                  <c:v>8.5016621125204896E-3</c:v>
                </c:pt>
                <c:pt idx="353">
                  <c:v>8.5054021547592562E-3</c:v>
                </c:pt>
                <c:pt idx="354">
                  <c:v>8.5091400473775412E-3</c:v>
                </c:pt>
                <c:pt idx="355">
                  <c:v>8.5203408275180692E-3</c:v>
                </c:pt>
                <c:pt idx="356">
                  <c:v>8.5240701216515724E-3</c:v>
                </c:pt>
                <c:pt idx="357">
                  <c:v>8.5297559514592395E-3</c:v>
                </c:pt>
                <c:pt idx="358">
                  <c:v>8.5413044836551485E-3</c:v>
                </c:pt>
                <c:pt idx="359">
                  <c:v>8.5430681921133678E-3</c:v>
                </c:pt>
                <c:pt idx="360">
                  <c:v>8.5522601194682815E-3</c:v>
                </c:pt>
                <c:pt idx="361">
                  <c:v>8.5559714061630189E-3</c:v>
                </c:pt>
                <c:pt idx="362">
                  <c:v>8.5635797107555794E-3</c:v>
                </c:pt>
                <c:pt idx="363">
                  <c:v>8.565336441173077E-3</c:v>
                </c:pt>
                <c:pt idx="364">
                  <c:v>8.5670923681517349E-3</c:v>
                </c:pt>
                <c:pt idx="365">
                  <c:v>8.5781939829585319E-3</c:v>
                </c:pt>
                <c:pt idx="366">
                  <c:v>8.5818902218425287E-3</c:v>
                </c:pt>
                <c:pt idx="367">
                  <c:v>8.5894696638194098E-3</c:v>
                </c:pt>
                <c:pt idx="368">
                  <c:v>8.5912182537362103E-3</c:v>
                </c:pt>
                <c:pt idx="369">
                  <c:v>8.5929660403165128E-3</c:v>
                </c:pt>
                <c:pt idx="370">
                  <c:v>8.6040225114770684E-3</c:v>
                </c:pt>
                <c:pt idx="371">
                  <c:v>8.6077037024523406E-3</c:v>
                </c:pt>
                <c:pt idx="372">
                  <c:v>8.6152542802953036E-3</c:v>
                </c:pt>
                <c:pt idx="373">
                  <c:v>8.616994730319405E-3</c:v>
                </c:pt>
                <c:pt idx="374">
                  <c:v>8.6187343771098983E-3</c:v>
                </c:pt>
                <c:pt idx="375">
                  <c:v>8.6297457043276755E-3</c:v>
                </c:pt>
                <c:pt idx="376">
                  <c:v>8.6334118472910799E-3</c:v>
                </c:pt>
                <c:pt idx="377">
                  <c:v>8.640933559437191E-3</c:v>
                </c:pt>
                <c:pt idx="378">
                  <c:v>8.6426658701982406E-3</c:v>
                </c:pt>
                <c:pt idx="379">
                  <c:v>8.6570907773859673E-3</c:v>
                </c:pt>
                <c:pt idx="380">
                  <c:v>8.6607407096144229E-3</c:v>
                </c:pt>
                <c:pt idx="381">
                  <c:v>8.6701523215839491E-3</c:v>
                </c:pt>
                <c:pt idx="382">
                  <c:v>8.6718753311282315E-3</c:v>
                </c:pt>
                <c:pt idx="383">
                  <c:v>8.678958124849423E-3</c:v>
                </c:pt>
                <c:pt idx="384">
                  <c:v>8.6825951586995131E-3</c:v>
                </c:pt>
                <c:pt idx="385">
                  <c:v>8.686230042815879E-3</c:v>
                </c:pt>
                <c:pt idx="386">
                  <c:v>8.6936921369576425E-3</c:v>
                </c:pt>
                <c:pt idx="387">
                  <c:v>8.6954073682788922E-3</c:v>
                </c:pt>
                <c:pt idx="388">
                  <c:v>8.7043722172879257E-3</c:v>
                </c:pt>
                <c:pt idx="389">
                  <c:v>8.70799420294599E-3</c:v>
                </c:pt>
                <c:pt idx="390">
                  <c:v>8.7116140388543428E-3</c:v>
                </c:pt>
                <c:pt idx="391">
                  <c:v>8.7190472624093518E-3</c:v>
                </c:pt>
                <c:pt idx="392">
                  <c:v>8.7207543566116385E-3</c:v>
                </c:pt>
                <c:pt idx="393">
                  <c:v>8.7296809720864843E-3</c:v>
                </c:pt>
                <c:pt idx="394">
                  <c:v>8.7332879094565996E-3</c:v>
                </c:pt>
                <c:pt idx="395">
                  <c:v>8.7368926970636807E-3</c:v>
                </c:pt>
                <c:pt idx="396">
                  <c:v>8.7461969632076451E-3</c:v>
                </c:pt>
                <c:pt idx="397">
                  <c:v>8.7478955613690124E-3</c:v>
                </c:pt>
                <c:pt idx="398">
                  <c:v>8.7567816091245337E-3</c:v>
                </c:pt>
                <c:pt idx="399">
                  <c:v>8.7603725105484878E-3</c:v>
                </c:pt>
                <c:pt idx="400">
                  <c:v>8.7677498692033274E-3</c:v>
                </c:pt>
                <c:pt idx="401">
                  <c:v>8.7694414938921383E-3</c:v>
                </c:pt>
                <c:pt idx="402">
                  <c:v>8.7711323160518419E-3</c:v>
                </c:pt>
                <c:pt idx="403">
                  <c:v>8.7854486261763221E-3</c:v>
                </c:pt>
                <c:pt idx="404">
                  <c:v>8.7927971088263106E-3</c:v>
                </c:pt>
                <c:pt idx="405">
                  <c:v>8.7944805985093466E-3</c:v>
                </c:pt>
                <c:pt idx="406">
                  <c:v>8.7961632857926474E-3</c:v>
                </c:pt>
                <c:pt idx="407">
                  <c:v>8.8068585970770049E-3</c:v>
                </c:pt>
                <c:pt idx="408">
                  <c:v>8.8104194012008207E-3</c:v>
                </c:pt>
                <c:pt idx="409">
                  <c:v>8.8177390059727342E-3</c:v>
                </c:pt>
                <c:pt idx="410">
                  <c:v>8.8194143614361842E-3</c:v>
                </c:pt>
                <c:pt idx="411">
                  <c:v>8.8210889146310024E-3</c:v>
                </c:pt>
                <c:pt idx="412">
                  <c:v>8.8317390796131771E-3</c:v>
                </c:pt>
                <c:pt idx="413">
                  <c:v>8.8352848349386587E-3</c:v>
                </c:pt>
                <c:pt idx="414">
                  <c:v>8.8425755599231739E-3</c:v>
                </c:pt>
                <c:pt idx="415">
                  <c:v>8.8442427819757086E-3</c:v>
                </c:pt>
                <c:pt idx="416">
                  <c:v>8.8459092018964725E-3</c:v>
                </c:pt>
                <c:pt idx="417">
                  <c:v>8.8600449267142462E-3</c:v>
                </c:pt>
                <c:pt idx="418">
                  <c:v>8.8617058973987639E-3</c:v>
                </c:pt>
                <c:pt idx="419">
                  <c:v>8.8633660660878133E-3</c:v>
                </c:pt>
                <c:pt idx="420">
                  <c:v>8.8706241469134698E-3</c:v>
                </c:pt>
                <c:pt idx="421">
                  <c:v>8.8811840184094097E-3</c:v>
                </c:pt>
                <c:pt idx="422">
                  <c:v>8.8828380189180933E-3</c:v>
                </c:pt>
                <c:pt idx="423">
                  <c:v>8.8863525147298006E-3</c:v>
                </c:pt>
                <c:pt idx="424">
                  <c:v>8.8935835931050478E-3</c:v>
                </c:pt>
                <c:pt idx="425">
                  <c:v>8.8952337490038266E-3</c:v>
                </c:pt>
                <c:pt idx="426">
                  <c:v>8.9038927460611816E-3</c:v>
                </c:pt>
                <c:pt idx="427">
                  <c:v>8.9073943427697699E-3</c:v>
                </c:pt>
                <c:pt idx="428">
                  <c:v>8.9108937896247298E-3</c:v>
                </c:pt>
                <c:pt idx="429">
                  <c:v>8.9180959823084716E-3</c:v>
                </c:pt>
                <c:pt idx="430">
                  <c:v>8.9197380075048491E-3</c:v>
                </c:pt>
                <c:pt idx="431">
                  <c:v>8.928358775969869E-3</c:v>
                </c:pt>
                <c:pt idx="432">
                  <c:v>8.9318453236391093E-3</c:v>
                </c:pt>
                <c:pt idx="433">
                  <c:v>8.9353297214413985E-3</c:v>
                </c:pt>
                <c:pt idx="434">
                  <c:v>8.9425030263542982E-3</c:v>
                </c:pt>
                <c:pt idx="435">
                  <c:v>8.9441369217461049E-3</c:v>
                </c:pt>
                <c:pt idx="436">
                  <c:v>8.9527194623340023E-3</c:v>
                </c:pt>
                <c:pt idx="437">
                  <c:v>8.9561909608759649E-3</c:v>
                </c:pt>
                <c:pt idx="438">
                  <c:v>8.9596603095349892E-3</c:v>
                </c:pt>
                <c:pt idx="439">
                  <c:v>8.9668047245530791E-3</c:v>
                </c:pt>
                <c:pt idx="440">
                  <c:v>8.9702677960226684E-3</c:v>
                </c:pt>
                <c:pt idx="441">
                  <c:v>8.9788097721640071E-3</c:v>
                </c:pt>
                <c:pt idx="442">
                  <c:v>8.9822652327010664E-3</c:v>
                </c:pt>
                <c:pt idx="443">
                  <c:v>8.9910010762253578E-3</c:v>
                </c:pt>
                <c:pt idx="444">
                  <c:v>8.9910010762253578E-3</c:v>
                </c:pt>
                <c:pt idx="445">
                  <c:v>8.9926187148011098E-3</c:v>
                </c:pt>
                <c:pt idx="446">
                  <c:v>9.002952847591901E-3</c:v>
                </c:pt>
                <c:pt idx="447">
                  <c:v>9.0063932586627714E-3</c:v>
                </c:pt>
                <c:pt idx="448">
                  <c:v>9.0134817679864525E-3</c:v>
                </c:pt>
                <c:pt idx="449">
                  <c:v>9.0150920806916779E-3</c:v>
                </c:pt>
                <c:pt idx="450">
                  <c:v>9.016701592294625E-3</c:v>
                </c:pt>
                <c:pt idx="451">
                  <c:v>9.0269905764960336E-3</c:v>
                </c:pt>
                <c:pt idx="452">
                  <c:v>9.0304159380130439E-3</c:v>
                </c:pt>
                <c:pt idx="453">
                  <c:v>9.0374755507143852E-3</c:v>
                </c:pt>
                <c:pt idx="454">
                  <c:v>9.0390777372750808E-3</c:v>
                </c:pt>
                <c:pt idx="455">
                  <c:v>9.0406791228930632E-3</c:v>
                </c:pt>
                <c:pt idx="456">
                  <c:v>9.0509229582214443E-3</c:v>
                </c:pt>
                <c:pt idx="457">
                  <c:v>9.0543332700917627E-3</c:v>
                </c:pt>
                <c:pt idx="458">
                  <c:v>9.0631743156283414E-3</c:v>
                </c:pt>
                <c:pt idx="459">
                  <c:v>9.0647680171878683E-3</c:v>
                </c:pt>
                <c:pt idx="460">
                  <c:v>9.0663609179572613E-3</c:v>
                </c:pt>
                <c:pt idx="461">
                  <c:v>9.0747499921234858E-3</c:v>
                </c:pt>
                <c:pt idx="462">
                  <c:v>9.078145254249128E-3</c:v>
                </c:pt>
                <c:pt idx="463">
                  <c:v>9.0869504725845391E-3</c:v>
                </c:pt>
                <c:pt idx="464">
                  <c:v>9.0885360500097597E-3</c:v>
                </c:pt>
                <c:pt idx="465">
                  <c:v>9.0901208268126532E-3</c:v>
                </c:pt>
                <c:pt idx="466">
                  <c:v>9.0984716775497788E-3</c:v>
                </c:pt>
                <c:pt idx="467">
                  <c:v>9.101851889840494E-3</c:v>
                </c:pt>
                <c:pt idx="468">
                  <c:v>9.1088247987707923E-3</c:v>
                </c:pt>
                <c:pt idx="469">
                  <c:v>9.1104026130081617E-3</c:v>
                </c:pt>
                <c:pt idx="470">
                  <c:v>9.1119796267992489E-3</c:v>
                </c:pt>
                <c:pt idx="471">
                  <c:v>9.1220880138530979E-3</c:v>
                </c:pt>
                <c:pt idx="472">
                  <c:v>9.1254531762186373E-3</c:v>
                </c:pt>
                <c:pt idx="473">
                  <c:v>9.1323971791166456E-3</c:v>
                </c:pt>
                <c:pt idx="474">
                  <c:v>9.1339668713552591E-3</c:v>
                </c:pt>
                <c:pt idx="475">
                  <c:v>9.1355357633167659E-3</c:v>
                </c:pt>
                <c:pt idx="476">
                  <c:v>9.1455990003939548E-3</c:v>
                </c:pt>
                <c:pt idx="477">
                  <c:v>9.148949112741488E-3</c:v>
                </c:pt>
                <c:pt idx="478">
                  <c:v>9.1558642071538025E-3</c:v>
                </c:pt>
                <c:pt idx="479">
                  <c:v>9.1574257784796109E-3</c:v>
                </c:pt>
                <c:pt idx="480">
                  <c:v>9.1589865497082416E-3</c:v>
                </c:pt>
                <c:pt idx="481">
                  <c:v>9.1723396987695594E-3</c:v>
                </c:pt>
                <c:pt idx="482">
                  <c:v>9.1738950301119004E-3</c:v>
                </c:pt>
                <c:pt idx="483">
                  <c:v>9.17544956152299E-3</c:v>
                </c:pt>
                <c:pt idx="484">
                  <c:v>9.1770032930387525E-3</c:v>
                </c:pt>
                <c:pt idx="485">
                  <c:v>9.1938549659413837E-3</c:v>
                </c:pt>
                <c:pt idx="486">
                  <c:v>9.1938549659413837E-3</c:v>
                </c:pt>
                <c:pt idx="487">
                  <c:v>9.1971748012946719E-3</c:v>
                </c:pt>
                <c:pt idx="488">
                  <c:v>9.2058053019213187E-3</c:v>
                </c:pt>
                <c:pt idx="489">
                  <c:v>9.2073497675349003E-3</c:v>
                </c:pt>
                <c:pt idx="490">
                  <c:v>9.2137475334332919E-3</c:v>
                </c:pt>
                <c:pt idx="491">
                  <c:v>9.2170571160359316E-3</c:v>
                </c:pt>
                <c:pt idx="492">
                  <c:v>9.2203651523981023E-3</c:v>
                </c:pt>
                <c:pt idx="493">
                  <c:v>9.2272060413600698E-3</c:v>
                </c:pt>
                <c:pt idx="494">
                  <c:v>9.2287436063734438E-3</c:v>
                </c:pt>
                <c:pt idx="495">
                  <c:v>9.23688376613363E-3</c:v>
                </c:pt>
                <c:pt idx="496">
                  <c:v>9.2401835003661503E-3</c:v>
                </c:pt>
                <c:pt idx="497">
                  <c:v>9.2434820134661422E-3</c:v>
                </c:pt>
                <c:pt idx="498">
                  <c:v>9.2503082075676146E-3</c:v>
                </c:pt>
                <c:pt idx="499">
                  <c:v>9.2518397408596562E-3</c:v>
                </c:pt>
                <c:pt idx="500">
                  <c:v>9.2599578874699162E-3</c:v>
                </c:pt>
                <c:pt idx="501">
                  <c:v>9.2632500490799075E-3</c:v>
                </c:pt>
                <c:pt idx="502">
                  <c:v>9.2665413146626463E-3</c:v>
                </c:pt>
                <c:pt idx="503">
                  <c:v>9.2733562276825499E-3</c:v>
                </c:pt>
                <c:pt idx="504">
                  <c:v>9.2784069589082283E-3</c:v>
                </c:pt>
                <c:pt idx="505">
                  <c:v>9.2847467752473871E-3</c:v>
                </c:pt>
                <c:pt idx="506">
                  <c:v>9.2880330599678668E-3</c:v>
                </c:pt>
                <c:pt idx="507">
                  <c:v>9.2948392298969843E-3</c:v>
                </c:pt>
                <c:pt idx="508">
                  <c:v>9.296363469504243E-3</c:v>
                </c:pt>
                <c:pt idx="509">
                  <c:v>9.2978873739984497E-3</c:v>
                </c:pt>
                <c:pt idx="510">
                  <c:v>9.3110158657218733E-3</c:v>
                </c:pt>
                <c:pt idx="511">
                  <c:v>9.3110158657218733E-3</c:v>
                </c:pt>
                <c:pt idx="512">
                  <c:v>9.3195706471026936E-3</c:v>
                </c:pt>
                <c:pt idx="513">
                  <c:v>9.3210915167092762E-3</c:v>
                </c:pt>
                <c:pt idx="514">
                  <c:v>9.322612051129997E-3</c:v>
                </c:pt>
                <c:pt idx="515">
                  <c:v>9.3306859025289787E-3</c:v>
                </c:pt>
                <c:pt idx="516">
                  <c:v>9.3339615935635282E-3</c:v>
                </c:pt>
                <c:pt idx="517">
                  <c:v>9.3407489515503796E-3</c:v>
                </c:pt>
                <c:pt idx="518">
                  <c:v>9.3636481966953202E-3</c:v>
                </c:pt>
                <c:pt idx="519">
                  <c:v>9.3812538026725178E-3</c:v>
                </c:pt>
                <c:pt idx="520">
                  <c:v>9.404085051540001E-3</c:v>
                </c:pt>
                <c:pt idx="521">
                  <c:v>9.4268792211318342E-3</c:v>
                </c:pt>
                <c:pt idx="522">
                  <c:v>9.4496363112295256E-3</c:v>
                </c:pt>
                <c:pt idx="523">
                  <c:v>9.4723563216305706E-3</c:v>
                </c:pt>
                <c:pt idx="524">
                  <c:v>9.5002650333193966E-3</c:v>
                </c:pt>
                <c:pt idx="525">
                  <c:v>9.5229047315494673E-3</c:v>
                </c:pt>
                <c:pt idx="526">
                  <c:v>9.547244847411835E-3</c:v>
                </c:pt>
                <c:pt idx="527">
                  <c:v>9.5710431606101862E-3</c:v>
                </c:pt>
                <c:pt idx="528">
                  <c:v>9.592083406085028E-3</c:v>
                </c:pt>
                <c:pt idx="529">
                  <c:v>9.6130927315994028E-3</c:v>
                </c:pt>
                <c:pt idx="530">
                  <c:v>9.6372763324860302E-3</c:v>
                </c:pt>
                <c:pt idx="531">
                  <c:v>9.6579642526848572E-3</c:v>
                </c:pt>
                <c:pt idx="532">
                  <c:v>9.6734419326865422E-3</c:v>
                </c:pt>
                <c:pt idx="533">
                  <c:v>9.6940692042747825E-3</c:v>
                </c:pt>
                <c:pt idx="534">
                  <c:v>9.7163854187711143E-3</c:v>
                </c:pt>
                <c:pt idx="535">
                  <c:v>9.7386645503307247E-3</c:v>
                </c:pt>
                <c:pt idx="536">
                  <c:v>9.7609065987651934E-3</c:v>
                </c:pt>
                <c:pt idx="537">
                  <c:v>9.7916888782322402E-3</c:v>
                </c:pt>
                <c:pt idx="538">
                  <c:v>9.8138465308564553E-3</c:v>
                </c:pt>
                <c:pt idx="539">
                  <c:v>9.8376779817282659E-3</c:v>
                </c:pt>
                <c:pt idx="540">
                  <c:v>9.8580505898030173E-3</c:v>
                </c:pt>
                <c:pt idx="541">
                  <c:v>9.8749756416287582E-3</c:v>
                </c:pt>
                <c:pt idx="542">
                  <c:v>9.8969910980972742E-3</c:v>
                </c:pt>
                <c:pt idx="543">
                  <c:v>9.9189694707177978E-3</c:v>
                </c:pt>
                <c:pt idx="544">
                  <c:v>9.9491442828789842E-3</c:v>
                </c:pt>
                <c:pt idx="545">
                  <c:v>9.9693385721663641E-3</c:v>
                </c:pt>
                <c:pt idx="546">
                  <c:v>9.9911963077728427E-3</c:v>
                </c:pt>
                <c:pt idx="547">
                  <c:v>1.0013016959251053E-2</c:v>
                </c:pt>
                <c:pt idx="548">
                  <c:v>1.0034800526386167E-2</c:v>
                </c:pt>
                <c:pt idx="549">
                  <c:v>1.0051475082231908E-2</c:v>
                </c:pt>
                <c:pt idx="550">
                  <c:v>1.0078256406762798E-2</c:v>
                </c:pt>
                <c:pt idx="551">
                  <c:v>1.009992871957216E-2</c:v>
                </c:pt>
                <c:pt idx="552">
                  <c:v>1.0121563947179113E-2</c:v>
                </c:pt>
                <c:pt idx="553">
                  <c:v>1.0143162089371327E-2</c:v>
                </c:pt>
                <c:pt idx="554">
                  <c:v>1.0166120290097723E-2</c:v>
                </c:pt>
                <c:pt idx="555">
                  <c:v>1.0186247116644731E-2</c:v>
                </c:pt>
                <c:pt idx="556">
                  <c:v>1.0207734001303759E-2</c:v>
                </c:pt>
                <c:pt idx="557">
                  <c:v>1.0230857785751078E-2</c:v>
                </c:pt>
                <c:pt idx="558">
                  <c:v>1.0252268457425471E-2</c:v>
                </c:pt>
                <c:pt idx="559">
                  <c:v>1.0271972136814689E-2</c:v>
                </c:pt>
                <c:pt idx="560">
                  <c:v>1.0293310675126011E-2</c:v>
                </c:pt>
                <c:pt idx="561">
                  <c:v>1.0314612126321454E-2</c:v>
                </c:pt>
                <c:pt idx="562">
                  <c:v>1.0335876490188689E-2</c:v>
                </c:pt>
                <c:pt idx="563">
                  <c:v>1.035710737017026E-2</c:v>
                </c:pt>
                <c:pt idx="564">
                  <c:v>1.0379988048696958E-2</c:v>
                </c:pt>
                <c:pt idx="565">
                  <c:v>1.0399544354654233E-2</c:v>
                </c:pt>
                <c:pt idx="566">
                  <c:v>1.042079370310256E-2</c:v>
                </c:pt>
                <c:pt idx="567">
                  <c:v>1.0442092168261585E-2</c:v>
                </c:pt>
                <c:pt idx="568">
                  <c:v>1.0465135233224324E-2</c:v>
                </c:pt>
                <c:pt idx="569">
                  <c:v>1.0484873022550689E-2</c:v>
                </c:pt>
                <c:pt idx="570">
                  <c:v>1.0506356084789836E-2</c:v>
                </c:pt>
                <c:pt idx="571">
                  <c:v>1.052280809840154E-2</c:v>
                </c:pt>
                <c:pt idx="572">
                  <c:v>1.054950748122091E-2</c:v>
                </c:pt>
                <c:pt idx="573">
                  <c:v>1.0571175816124767E-2</c:v>
                </c:pt>
                <c:pt idx="574">
                  <c:v>1.0592905909294625E-2</c:v>
                </c:pt>
                <c:pt idx="575">
                  <c:v>1.0617815924315321E-2</c:v>
                </c:pt>
                <c:pt idx="576">
                  <c:v>1.0636551371866199E-2</c:v>
                </c:pt>
                <c:pt idx="577">
                  <c:v>1.0658466741982342E-2</c:v>
                </c:pt>
                <c:pt idx="578">
                  <c:v>1.0682177872632018E-2</c:v>
                </c:pt>
                <c:pt idx="579">
                  <c:v>1.0713362696597459E-2</c:v>
                </c:pt>
                <c:pt idx="580">
                  <c:v>1.0726001346824486E-2</c:v>
                </c:pt>
                <c:pt idx="581">
                  <c:v>1.0746745823095039E-2</c:v>
                </c:pt>
                <c:pt idx="582">
                  <c:v>1.0770724279115417E-2</c:v>
                </c:pt>
                <c:pt idx="583">
                  <c:v>1.0791255929118448E-2</c:v>
                </c:pt>
                <c:pt idx="584">
                  <c:v>1.0808313407558685E-2</c:v>
                </c:pt>
                <c:pt idx="585">
                  <c:v>1.083070761231685E-2</c:v>
                </c:pt>
                <c:pt idx="586">
                  <c:v>1.0853163569865484E-2</c:v>
                </c:pt>
                <c:pt idx="587">
                  <c:v>1.0875681280529842E-2</c:v>
                </c:pt>
                <c:pt idx="588">
                  <c:v>1.0898260744648966E-2</c:v>
                </c:pt>
                <c:pt idx="589">
                  <c:v>1.0926268544256268E-2</c:v>
                </c:pt>
                <c:pt idx="590">
                  <c:v>1.095078182527813E-2</c:v>
                </c:pt>
                <c:pt idx="591">
                  <c:v>1.0971766858190179E-2</c:v>
                </c:pt>
                <c:pt idx="592">
                  <c:v>1.0994608662250882E-2</c:v>
                </c:pt>
                <c:pt idx="593">
                  <c:v>1.1019322563599459E-2</c:v>
                </c:pt>
                <c:pt idx="594">
                  <c:v>1.1040477566443274E-2</c:v>
                </c:pt>
                <c:pt idx="595">
                  <c:v>1.1063504667326862E-2</c:v>
                </c:pt>
                <c:pt idx="596">
                  <c:v>1.1088419222781648E-2</c:v>
                </c:pt>
                <c:pt idx="597">
                  <c:v>1.1104254882997331E-2</c:v>
                </c:pt>
                <c:pt idx="598">
                  <c:v>1.1132956569678554E-2</c:v>
                </c:pt>
                <c:pt idx="599">
                  <c:v>1.1156230738298412E-2</c:v>
                </c:pt>
                <c:pt idx="600">
                  <c:v>1.1179566674806574E-2</c:v>
                </c:pt>
                <c:pt idx="601">
                  <c:v>1.1202964379587732E-2</c:v>
                </c:pt>
                <c:pt idx="602">
                  <c:v>1.1226423853024081E-2</c:v>
                </c:pt>
                <c:pt idx="603">
                  <c:v>1.1249945095505309E-2</c:v>
                </c:pt>
                <c:pt idx="604">
                  <c:v>1.1273528107416109E-2</c:v>
                </c:pt>
                <c:pt idx="605">
                  <c:v>1.1297172889141172E-2</c:v>
                </c:pt>
                <c:pt idx="606">
                  <c:v>1.132087944107768E-2</c:v>
                </c:pt>
                <c:pt idx="607">
                  <c:v>1.1344647763607829E-2</c:v>
                </c:pt>
                <c:pt idx="608">
                  <c:v>1.1368477857123804E-2</c:v>
                </c:pt>
                <c:pt idx="609">
                  <c:v>1.139236972202029E-2</c:v>
                </c:pt>
                <c:pt idx="610">
                  <c:v>1.1410633270132245E-2</c:v>
                </c:pt>
                <c:pt idx="611">
                  <c:v>1.144224170373934E-2</c:v>
                </c:pt>
                <c:pt idx="612">
                  <c:v>1.1464415948922169E-2</c:v>
                </c:pt>
                <c:pt idx="613">
                  <c:v>1.148855490327505E-2</c:v>
                </c:pt>
                <c:pt idx="614">
                  <c:v>1.1512755630981863E-2</c:v>
                </c:pt>
                <c:pt idx="615">
                  <c:v>1.1537018943201249E-2</c:v>
                </c:pt>
                <c:pt idx="616">
                  <c:v>1.1563285089945682E-2</c:v>
                </c:pt>
                <c:pt idx="617">
                  <c:v>1.1585772946520745E-2</c:v>
                </c:pt>
                <c:pt idx="618">
                  <c:v>1.1610290283646241E-2</c:v>
                </c:pt>
                <c:pt idx="619">
                  <c:v>1.1634918970071517E-2</c:v>
                </c:pt>
                <c:pt idx="620">
                  <c:v>1.1659669053599164E-2</c:v>
                </c:pt>
                <c:pt idx="621">
                  <c:v>1.1684541936037851E-2</c:v>
                </c:pt>
                <c:pt idx="622">
                  <c:v>1.1709537618204424E-2</c:v>
                </c:pt>
                <c:pt idx="623">
                  <c:v>1.1734656100913232E-2</c:v>
                </c:pt>
                <c:pt idx="624">
                  <c:v>1.1759897384988616E-2</c:v>
                </c:pt>
                <c:pt idx="625">
                  <c:v>1.1785261471259911E-2</c:v>
                </c:pt>
                <c:pt idx="626">
                  <c:v>1.1810748360546464E-2</c:v>
                </c:pt>
                <c:pt idx="627">
                  <c:v>1.1840026606134424E-2</c:v>
                </c:pt>
                <c:pt idx="628">
                  <c:v>1.1862090551525151E-2</c:v>
                </c:pt>
                <c:pt idx="629">
                  <c:v>1.1887945854893445E-2</c:v>
                </c:pt>
                <c:pt idx="630">
                  <c:v>1.191598816311267E-2</c:v>
                </c:pt>
                <c:pt idx="631">
                  <c:v>1.1940024881617051E-2</c:v>
                </c:pt>
                <c:pt idx="632">
                  <c:v>1.1960003961988876E-2</c:v>
                </c:pt>
                <c:pt idx="633">
                  <c:v>1.1992595140672968E-2</c:v>
                </c:pt>
                <c:pt idx="634">
                  <c:v>1.202116726610101E-2</c:v>
                </c:pt>
                <c:pt idx="635">
                  <c:v>1.2045656638938196E-2</c:v>
                </c:pt>
                <c:pt idx="636">
                  <c:v>1.2066011086264782E-2</c:v>
                </c:pt>
                <c:pt idx="637">
                  <c:v>1.209069194408758E-2</c:v>
                </c:pt>
                <c:pt idx="638">
                  <c:v>1.2117613826847824E-2</c:v>
                </c:pt>
                <c:pt idx="639">
                  <c:v>1.2144658498918215E-2</c:v>
                </c:pt>
                <c:pt idx="640">
                  <c:v>1.2171825961069567E-2</c:v>
                </c:pt>
                <c:pt idx="641">
                  <c:v>1.2209959177385796E-2</c:v>
                </c:pt>
                <c:pt idx="642">
                  <c:v>1.2235240492436683E-2</c:v>
                </c:pt>
                <c:pt idx="643">
                  <c:v>1.2262815163885388E-2</c:v>
                </c:pt>
                <c:pt idx="644">
                  <c:v>1.2290512653971852E-2</c:v>
                </c:pt>
                <c:pt idx="645">
                  <c:v>1.2320542358780722E-2</c:v>
                </c:pt>
                <c:pt idx="646">
                  <c:v>1.2346276093687658E-2</c:v>
                </c:pt>
                <c:pt idx="647">
                  <c:v>1.2374342045140541E-2</c:v>
                </c:pt>
                <c:pt idx="648">
                  <c:v>1.2402530818878266E-2</c:v>
                </c:pt>
                <c:pt idx="649">
                  <c:v>1.2424103236009777E-2</c:v>
                </c:pt>
                <c:pt idx="650">
                  <c:v>1.2459276836902788E-2</c:v>
                </c:pt>
                <c:pt idx="651">
                  <c:v>1.2487834083048099E-2</c:v>
                </c:pt>
                <c:pt idx="652">
                  <c:v>1.2516514155190284E-2</c:v>
                </c:pt>
                <c:pt idx="653">
                  <c:v>1.254531705426859E-2</c:v>
                </c:pt>
                <c:pt idx="654">
                  <c:v>1.2576539982270516E-2</c:v>
                </c:pt>
                <c:pt idx="655">
                  <c:v>1.2603291337000555E-2</c:v>
                </c:pt>
                <c:pt idx="656">
                  <c:v>1.2632462722552695E-2</c:v>
                </c:pt>
                <c:pt idx="657">
                  <c:v>1.2661756938830426E-2</c:v>
                </c:pt>
                <c:pt idx="658">
                  <c:v>1.2691173986795479E-2</c:v>
                </c:pt>
                <c:pt idx="659">
                  <c:v>1.2720713867409583E-2</c:v>
                </c:pt>
                <c:pt idx="660">
                  <c:v>1.2750376581636969E-2</c:v>
                </c:pt>
                <c:pt idx="661">
                  <c:v>1.2780162130446859E-2</c:v>
                </c:pt>
                <c:pt idx="662">
                  <c:v>1.2812446219772674E-2</c:v>
                </c:pt>
                <c:pt idx="663">
                  <c:v>1.2842487284543E-2</c:v>
                </c:pt>
                <c:pt idx="664">
                  <c:v>1.2870255794143748E-2</c:v>
                </c:pt>
                <c:pt idx="665">
                  <c:v>1.290053269107333E-2</c:v>
                </c:pt>
                <c:pt idx="666">
                  <c:v>1.2930932427493991E-2</c:v>
                </c:pt>
                <c:pt idx="667">
                  <c:v>1.2961453221903285E-2</c:v>
                </c:pt>
                <c:pt idx="668">
                  <c:v>1.2994488625007638E-2</c:v>
                </c:pt>
                <c:pt idx="669">
                  <c:v>1.3022706252078797E-2</c:v>
                </c:pt>
                <c:pt idx="670">
                  <c:v>1.3053324602736172E-2</c:v>
                </c:pt>
                <c:pt idx="671">
                  <c:v>1.3076636626139991E-2</c:v>
                </c:pt>
                <c:pt idx="672">
                  <c:v>1.3114267930987578E-2</c:v>
                </c:pt>
                <c:pt idx="673">
                  <c:v>1.3144535587401307E-2</c:v>
                </c:pt>
                <c:pt idx="674">
                  <c:v>1.3174664052778839E-2</c:v>
                </c:pt>
                <c:pt idx="675">
                  <c:v>1.320465332600107E-2</c:v>
                </c:pt>
                <c:pt idx="676">
                  <c:v>1.3234503405956388E-2</c:v>
                </c:pt>
                <c:pt idx="677">
                  <c:v>1.3266094292886567E-2</c:v>
                </c:pt>
                <c:pt idx="678">
                  <c:v>1.3293785981644823E-2</c:v>
                </c:pt>
                <c:pt idx="679">
                  <c:v>1.332974630748622E-2</c:v>
                </c:pt>
                <c:pt idx="680">
                  <c:v>1.3354838731496345E-2</c:v>
                </c:pt>
                <c:pt idx="681">
                  <c:v>1.3381665868172632E-2</c:v>
                </c:pt>
                <c:pt idx="682">
                  <c:v>1.3412990000726569E-2</c:v>
                </c:pt>
                <c:pt idx="683">
                  <c:v>1.3439556461843916E-2</c:v>
                </c:pt>
                <c:pt idx="684">
                  <c:v>1.3486447848028528E-2</c:v>
                </c:pt>
                <c:pt idx="685">
                  <c:v>1.3498682065089888E-2</c:v>
                </c:pt>
                <c:pt idx="686">
                  <c:v>1.3527129141987844E-2</c:v>
                </c:pt>
                <c:pt idx="687">
                  <c:v>1.3557701407785339E-2</c:v>
                </c:pt>
                <c:pt idx="688">
                  <c:v>1.3583605688034087E-2</c:v>
                </c:pt>
                <c:pt idx="689">
                  <c:v>1.3604890543205286E-2</c:v>
                </c:pt>
                <c:pt idx="690">
                  <c:v>1.3632807468077093E-2</c:v>
                </c:pt>
                <c:pt idx="691">
                  <c:v>1.36605851962376E-2</c:v>
                </c:pt>
                <c:pt idx="692">
                  <c:v>1.3688223726773252E-2</c:v>
                </c:pt>
                <c:pt idx="693">
                  <c:v>1.3722360960856644E-2</c:v>
                </c:pt>
                <c:pt idx="694">
                  <c:v>1.3749694391611555E-2</c:v>
                </c:pt>
                <c:pt idx="695">
                  <c:v>1.3779081856155895E-2</c:v>
                </c:pt>
                <c:pt idx="696">
                  <c:v>1.3803943621424413E-2</c:v>
                </c:pt>
                <c:pt idx="697">
                  <c:v>1.3833034842866687E-2</c:v>
                </c:pt>
                <c:pt idx="698">
                  <c:v>1.3857636002486936E-2</c:v>
                </c:pt>
                <c:pt idx="699">
                  <c:v>1.3897278933865387E-2</c:v>
                </c:pt>
                <c:pt idx="700">
                  <c:v>1.3910771527081423E-2</c:v>
                </c:pt>
                <c:pt idx="701">
                  <c:v>1.3939270209505361E-2</c:v>
                </c:pt>
                <c:pt idx="702">
                  <c:v>1.3963350187570115E-2</c:v>
                </c:pt>
                <c:pt idx="703">
                  <c:v>1.398943069141184E-2</c:v>
                </c:pt>
                <c:pt idx="704">
                  <c:v>1.4015371976400345E-2</c:v>
                </c:pt>
                <c:pt idx="705">
                  <c:v>1.4041174041602184E-2</c:v>
                </c:pt>
                <c:pt idx="706">
                  <c:v>1.4068931949145491E-2</c:v>
                </c:pt>
                <c:pt idx="707">
                  <c:v>1.4092360508945592E-2</c:v>
                </c:pt>
                <c:pt idx="708">
                  <c:v>1.4117744909246057E-2</c:v>
                </c:pt>
                <c:pt idx="709">
                  <c:v>1.4142990086080217E-2</c:v>
                </c:pt>
                <c:pt idx="710">
                  <c:v>1.4168096038545569E-2</c:v>
                </c:pt>
                <c:pt idx="711">
                  <c:v>1.419306276573961E-2</c:v>
                </c:pt>
                <c:pt idx="712">
                  <c:v>1.4217890266759835E-2</c:v>
                </c:pt>
                <c:pt idx="713">
                  <c:v>1.4242578540716633E-2</c:v>
                </c:pt>
                <c:pt idx="714">
                  <c:v>1.4271173546439284E-2</c:v>
                </c:pt>
                <c:pt idx="715">
                  <c:v>1.4293551807109117E-2</c:v>
                </c:pt>
                <c:pt idx="716">
                  <c:v>1.4315807991369667E-2</c:v>
                </c:pt>
                <c:pt idx="717">
                  <c:v>1.4339939348256586E-2</c:v>
                </c:pt>
                <c:pt idx="718">
                  <c:v>1.4363931473693909E-2</c:v>
                </c:pt>
                <c:pt idx="719">
                  <c:v>1.4387784486260331E-2</c:v>
                </c:pt>
                <c:pt idx="720">
                  <c:v>1.4413473186333514E-2</c:v>
                </c:pt>
                <c:pt idx="721">
                  <c:v>1.4435094186121222E-2</c:v>
                </c:pt>
                <c:pt idx="722">
                  <c:v>1.4458568796474855E-2</c:v>
                </c:pt>
                <c:pt idx="723">
                  <c:v>1.4481935384685E-2</c:v>
                </c:pt>
                <c:pt idx="724">
                  <c:v>1.4505201536706747E-2</c:v>
                </c:pt>
                <c:pt idx="725">
                  <c:v>1.4528368769267485E-2</c:v>
                </c:pt>
                <c:pt idx="726">
                  <c:v>1.4551437081766403E-2</c:v>
                </c:pt>
                <c:pt idx="727">
                  <c:v>1.4574406473623321E-2</c:v>
                </c:pt>
                <c:pt idx="728">
                  <c:v>1.4597276944247742E-2</c:v>
                </c:pt>
                <c:pt idx="729">
                  <c:v>1.4627865278966645E-2</c:v>
                </c:pt>
                <c:pt idx="730">
                  <c:v>1.4642721119465482E-2</c:v>
                </c:pt>
                <c:pt idx="731">
                  <c:v>1.4669098235406157E-2</c:v>
                </c:pt>
                <c:pt idx="732">
                  <c:v>1.4689665425740017E-2</c:v>
                </c:pt>
                <c:pt idx="733">
                  <c:v>1.4710145458532246E-2</c:v>
                </c:pt>
                <c:pt idx="734">
                  <c:v>1.473430590350433E-2</c:v>
                </c:pt>
                <c:pt idx="735">
                  <c:v>1.4754600395381345E-2</c:v>
                </c:pt>
                <c:pt idx="736">
                  <c:v>1.4778550669340418E-2</c:v>
                </c:pt>
                <c:pt idx="737">
                  <c:v>1.4798659628899698E-2</c:v>
                </c:pt>
                <c:pt idx="738">
                  <c:v>1.4820540855505807E-2</c:v>
                </c:pt>
                <c:pt idx="739">
                  <c:v>1.4844175848029162E-2</c:v>
                </c:pt>
                <c:pt idx="740">
                  <c:v>1.4864006525608967E-2</c:v>
                </c:pt>
                <c:pt idx="741">
                  <c:v>1.4880066703724104E-2</c:v>
                </c:pt>
                <c:pt idx="742">
                  <c:v>1.4901570749057085E-2</c:v>
                </c:pt>
                <c:pt idx="743">
                  <c:v>1.4922975873230231E-2</c:v>
                </c:pt>
                <c:pt idx="744">
                  <c:v>1.4944282075746797E-2</c:v>
                </c:pt>
                <c:pt idx="745">
                  <c:v>1.4970939440315174E-2</c:v>
                </c:pt>
                <c:pt idx="746">
                  <c:v>1.4993838657764436E-2</c:v>
                </c:pt>
                <c:pt idx="747">
                  <c:v>1.5013020090513118E-2</c:v>
                </c:pt>
                <c:pt idx="748">
                  <c:v>1.5033912017233343E-2</c:v>
                </c:pt>
                <c:pt idx="749">
                  <c:v>1.5049329246368894E-2</c:v>
                </c:pt>
                <c:pt idx="750">
                  <c:v>1.5085398194409017E-2</c:v>
                </c:pt>
                <c:pt idx="751">
                  <c:v>1.5095994197491884E-2</c:v>
                </c:pt>
                <c:pt idx="752">
                  <c:v>1.5116490389182845E-2</c:v>
                </c:pt>
                <c:pt idx="753">
                  <c:v>1.514041913501917E-2</c:v>
                </c:pt>
                <c:pt idx="754">
                  <c:v>1.5157185966828654E-2</c:v>
                </c:pt>
                <c:pt idx="755">
                  <c:v>1.5177385351744331E-2</c:v>
                </c:pt>
                <c:pt idx="756">
                  <c:v>1.5197485800030795E-2</c:v>
                </c:pt>
                <c:pt idx="757">
                  <c:v>1.5217487311180068E-2</c:v>
                </c:pt>
                <c:pt idx="758">
                  <c:v>1.5237389884679009E-2</c:v>
                </c:pt>
                <c:pt idx="759">
                  <c:v>1.5257193520017063E-2</c:v>
                </c:pt>
                <c:pt idx="760">
                  <c:v>1.5276898216691401E-2</c:v>
                </c:pt>
                <c:pt idx="761">
                  <c:v>1.5296503974199202E-2</c:v>
                </c:pt>
                <c:pt idx="762">
                  <c:v>1.5316010792040221E-2</c:v>
                </c:pt>
                <c:pt idx="763">
                  <c:v>1.5335418669714215E-2</c:v>
                </c:pt>
                <c:pt idx="764">
                  <c:v>1.5354727606723514E-2</c:v>
                </c:pt>
                <c:pt idx="765">
                  <c:v>1.5373937602583347E-2</c:v>
                </c:pt>
                <c:pt idx="766">
                  <c:v>1.5394733652820125E-2</c:v>
                </c:pt>
                <c:pt idx="767">
                  <c:v>1.5413739510255486E-2</c:v>
                </c:pt>
                <c:pt idx="768">
                  <c:v>1.5430973938333212E-2</c:v>
                </c:pt>
                <c:pt idx="769">
                  <c:v>1.5449788164695871E-2</c:v>
                </c:pt>
                <c:pt idx="770">
                  <c:v>1.5468503447474878E-2</c:v>
                </c:pt>
                <c:pt idx="771">
                  <c:v>1.5487119921166524E-2</c:v>
                </c:pt>
                <c:pt idx="772">
                  <c:v>1.5507291045254168E-2</c:v>
                </c:pt>
                <c:pt idx="773">
                  <c:v>1.5524080189947536E-2</c:v>
                </c:pt>
                <c:pt idx="774">
                  <c:v>1.5542444240403318E-2</c:v>
                </c:pt>
                <c:pt idx="775">
                  <c:v>1.5562382973803301E-2</c:v>
                </c:pt>
                <c:pt idx="776">
                  <c:v>1.5578989897520618E-2</c:v>
                </c:pt>
                <c:pt idx="777">
                  <c:v>1.5597181791743906E-2</c:v>
                </c:pt>
                <c:pt idx="778">
                  <c:v>1.5615320300967548E-2</c:v>
                </c:pt>
                <c:pt idx="779">
                  <c:v>1.5633405424946577E-2</c:v>
                </c:pt>
                <c:pt idx="780">
                  <c:v>1.5651437163425715E-2</c:v>
                </c:pt>
                <c:pt idx="781">
                  <c:v>1.5675485053741944E-2</c:v>
                </c:pt>
                <c:pt idx="782">
                  <c:v>1.5687340482907028E-2</c:v>
                </c:pt>
                <c:pt idx="783">
                  <c:v>1.5708440056638944E-2</c:v>
                </c:pt>
                <c:pt idx="784">
                  <c:v>1.5724641339064649E-2</c:v>
                </c:pt>
                <c:pt idx="785">
                  <c:v>1.5740795064713136E-2</c:v>
                </c:pt>
                <c:pt idx="786">
                  <c:v>1.5760111489891149E-2</c:v>
                </c:pt>
                <c:pt idx="787">
                  <c:v>1.5776164518115365E-2</c:v>
                </c:pt>
                <c:pt idx="788">
                  <c:v>1.5796966764760612E-2</c:v>
                </c:pt>
                <c:pt idx="789">
                  <c:v>1.581132042165851E-2</c:v>
                </c:pt>
                <c:pt idx="790">
                  <c:v>1.5828818291632112E-2</c:v>
                </c:pt>
                <c:pt idx="791">
                  <c:v>1.5847852560220421E-2</c:v>
                </c:pt>
                <c:pt idx="792">
                  <c:v>1.5863653866771455E-2</c:v>
                </c:pt>
                <c:pt idx="793">
                  <c:v>1.5880991571454995E-2</c:v>
                </c:pt>
                <c:pt idx="794">
                  <c:v>1.589827588723234E-2</c:v>
                </c:pt>
                <c:pt idx="795">
                  <c:v>1.5915506813866252E-2</c:v>
                </c:pt>
                <c:pt idx="796">
                  <c:v>1.5932684351114352E-2</c:v>
                </c:pt>
                <c:pt idx="797">
                  <c:v>1.5951379973475066E-2</c:v>
                </c:pt>
                <c:pt idx="798">
                  <c:v>1.5966879256514497E-2</c:v>
                </c:pt>
                <c:pt idx="799">
                  <c:v>1.598389662419724E-2</c:v>
                </c:pt>
                <c:pt idx="800">
                  <c:v>1.600086060155299E-2</c:v>
                </c:pt>
                <c:pt idx="801">
                  <c:v>1.6025852678814623E-2</c:v>
                </c:pt>
                <c:pt idx="802">
                  <c:v>1.6036184555916488E-2</c:v>
                </c:pt>
                <c:pt idx="803">
                  <c:v>1.605143218933236E-2</c:v>
                </c:pt>
                <c:pt idx="804">
                  <c:v>1.6068182603056813E-2</c:v>
                </c:pt>
                <c:pt idx="805">
                  <c:v>1.6086426595722514E-2</c:v>
                </c:pt>
                <c:pt idx="806">
                  <c:v>1.610152325581414E-2</c:v>
                </c:pt>
                <c:pt idx="807">
                  <c:v>1.6118113494385449E-2</c:v>
                </c:pt>
                <c:pt idx="808">
                  <c:v>1.6134650340786077E-2</c:v>
                </c:pt>
                <c:pt idx="809">
                  <c:v>1.6151133794781367E-2</c:v>
                </c:pt>
                <c:pt idx="810">
                  <c:v>1.6162967563840041E-2</c:v>
                </c:pt>
                <c:pt idx="811">
                  <c:v>1.6183940524658592E-2</c:v>
                </c:pt>
                <c:pt idx="812">
                  <c:v>1.6200263800086698E-2</c:v>
                </c:pt>
                <c:pt idx="813">
                  <c:v>1.6216533682209544E-2</c:v>
                </c:pt>
                <c:pt idx="814">
                  <c:v>1.6235788478890262E-2</c:v>
                </c:pt>
                <c:pt idx="815">
                  <c:v>1.6248913265639525E-2</c:v>
                </c:pt>
                <c:pt idx="816">
                  <c:v>1.626502296649799E-2</c:v>
                </c:pt>
                <c:pt idx="817">
                  <c:v>1.6281079273159003E-2</c:v>
                </c:pt>
                <c:pt idx="818">
                  <c:v>1.6298589112202777E-2</c:v>
                </c:pt>
                <c:pt idx="819">
                  <c:v>1.6314535537655384E-2</c:v>
                </c:pt>
                <c:pt idx="820">
                  <c:v>1.6328927825739758E-2</c:v>
                </c:pt>
                <c:pt idx="821">
                  <c:v>1.6344770553403699E-2</c:v>
                </c:pt>
                <c:pt idx="822">
                  <c:v>1.6360559885763983E-2</c:v>
                </c:pt>
                <c:pt idx="823">
                  <c:v>1.6376295822614316E-2</c:v>
                </c:pt>
                <c:pt idx="824">
                  <c:v>1.6391980056015384E-2</c:v>
                </c:pt>
                <c:pt idx="825">
                  <c:v>1.6409108886005497E-2</c:v>
                </c:pt>
                <c:pt idx="826">
                  <c:v>1.6423228949784756E-2</c:v>
                </c:pt>
                <c:pt idx="827">
                  <c:v>1.6438813917361877E-2</c:v>
                </c:pt>
                <c:pt idx="828">
                  <c:v>1.6454385787864605E-2</c:v>
                </c:pt>
                <c:pt idx="829">
                  <c:v>1.6471436612437995E-2</c:v>
                </c:pt>
                <c:pt idx="830">
                  <c:v>1.6485503973209248E-2</c:v>
                </c:pt>
                <c:pt idx="831">
                  <c:v>1.6501050421191113E-2</c:v>
                </c:pt>
                <c:pt idx="832">
                  <c:v>1.6516588439338085E-2</c:v>
                </c:pt>
                <c:pt idx="833">
                  <c:v>1.6532118027614062E-2</c:v>
                </c:pt>
                <c:pt idx="834">
                  <c:v>1.6547639185988099E-2</c:v>
                </c:pt>
                <c:pt idx="835">
                  <c:v>1.6563151914421519E-2</c:v>
                </c:pt>
                <c:pt idx="836">
                  <c:v>1.6580144501411043E-2</c:v>
                </c:pt>
                <c:pt idx="837">
                  <c:v>1.6594152081340165E-2</c:v>
                </c:pt>
                <c:pt idx="838">
                  <c:v>1.6609639519755765E-2</c:v>
                </c:pt>
                <c:pt idx="839">
                  <c:v>1.6626607151433437E-2</c:v>
                </c:pt>
                <c:pt idx="840">
                  <c:v>1.6649425651796296E-2</c:v>
                </c:pt>
                <c:pt idx="841">
                  <c:v>1.6664882982654158E-2</c:v>
                </c:pt>
                <c:pt idx="842">
                  <c:v>1.6680331883318706E-2</c:v>
                </c:pt>
                <c:pt idx="843">
                  <c:v>1.6695772353753833E-2</c:v>
                </c:pt>
                <c:pt idx="844">
                  <c:v>1.6711204393928598E-2</c:v>
                </c:pt>
                <c:pt idx="845">
                  <c:v>1.6722160249219416E-2</c:v>
                </c:pt>
                <c:pt idx="846">
                  <c:v>1.6737575087453851E-2</c:v>
                </c:pt>
                <c:pt idx="847">
                  <c:v>1.6752981494535364E-2</c:v>
                </c:pt>
                <c:pt idx="848">
                  <c:v>1.6768379470426847E-2</c:v>
                </c:pt>
                <c:pt idx="849">
                  <c:v>1.6788238139718609E-2</c:v>
                </c:pt>
                <c:pt idx="850">
                  <c:v>1.6803619597619522E-2</c:v>
                </c:pt>
                <c:pt idx="851">
                  <c:v>1.6824953179696678E-2</c:v>
                </c:pt>
                <c:pt idx="852">
                  <c:v>1.6834357221910526E-2</c:v>
                </c:pt>
                <c:pt idx="853">
                  <c:v>1.684822316173662E-2</c:v>
                </c:pt>
                <c:pt idx="854">
                  <c:v>1.686357078152767E-2</c:v>
                </c:pt>
                <c:pt idx="855">
                  <c:v>1.6878909970430733E-2</c:v>
                </c:pt>
                <c:pt idx="856">
                  <c:v>1.690309139455418E-2</c:v>
                </c:pt>
                <c:pt idx="857">
                  <c:v>1.6916920822633852E-2</c:v>
                </c:pt>
                <c:pt idx="858">
                  <c:v>1.6932232543939718E-2</c:v>
                </c:pt>
                <c:pt idx="859">
                  <c:v>1.6947535834724303E-2</c:v>
                </c:pt>
                <c:pt idx="860">
                  <c:v>1.6962830694950137E-2</c:v>
                </c:pt>
                <c:pt idx="861">
                  <c:v>1.6978117124587244E-2</c:v>
                </c:pt>
                <c:pt idx="862">
                  <c:v>1.699339512360315E-2</c:v>
                </c:pt>
                <c:pt idx="863">
                  <c:v>1.7008664691955389E-2</c:v>
                </c:pt>
                <c:pt idx="864">
                  <c:v>1.7023925829616482E-2</c:v>
                </c:pt>
                <c:pt idx="865">
                  <c:v>1.7039178536551458E-2</c:v>
                </c:pt>
                <c:pt idx="866">
                  <c:v>1.7054422812722847E-2</c:v>
                </c:pt>
                <c:pt idx="867">
                  <c:v>1.7069658658098175E-2</c:v>
                </c:pt>
                <c:pt idx="868">
                  <c:v>1.7084886072642469E-2</c:v>
                </c:pt>
                <c:pt idx="869">
                  <c:v>1.710159731920478E-2</c:v>
                </c:pt>
                <c:pt idx="870">
                  <c:v>1.7110838812002795E-2</c:v>
                </c:pt>
                <c:pt idx="871">
                  <c:v>1.7130517730951922E-2</c:v>
                </c:pt>
                <c:pt idx="872">
                  <c:v>1.7145711421832355E-2</c:v>
                </c:pt>
                <c:pt idx="873">
                  <c:v>1.716089668171189E-2</c:v>
                </c:pt>
                <c:pt idx="874">
                  <c:v>1.7176073510555556E-2</c:v>
                </c:pt>
                <c:pt idx="875">
                  <c:v>1.7191240549180586E-2</c:v>
                </c:pt>
                <c:pt idx="876">
                  <c:v>1.72078782397273E-2</c:v>
                </c:pt>
                <c:pt idx="877">
                  <c:v>1.7221503071501165E-2</c:v>
                </c:pt>
                <c:pt idx="878">
                  <c:v>1.7236572661829264E-2</c:v>
                </c:pt>
                <c:pt idx="879">
                  <c:v>1.7251583922056613E-2</c:v>
                </c:pt>
                <c:pt idx="880">
                  <c:v>1.7266528338326093E-2</c:v>
                </c:pt>
                <c:pt idx="881">
                  <c:v>1.7281405123817095E-2</c:v>
                </c:pt>
                <c:pt idx="882">
                  <c:v>1.7296214278264832E-2</c:v>
                </c:pt>
                <c:pt idx="883">
                  <c:v>1.7306565655560244E-2</c:v>
                </c:pt>
                <c:pt idx="884">
                  <c:v>1.7325629692961364E-2</c:v>
                </c:pt>
                <c:pt idx="885">
                  <c:v>1.7340235952680583E-2</c:v>
                </c:pt>
                <c:pt idx="886">
                  <c:v>1.7354774580297383E-2</c:v>
                </c:pt>
                <c:pt idx="887">
                  <c:v>1.7372752919759614E-2</c:v>
                </c:pt>
                <c:pt idx="888">
                  <c:v>1.7383648938172069E-2</c:v>
                </c:pt>
                <c:pt idx="889">
                  <c:v>1.7397984667910371E-2</c:v>
                </c:pt>
                <c:pt idx="890">
                  <c:v>1.7413686518093548E-2</c:v>
                </c:pt>
                <c:pt idx="891">
                  <c:v>1.7433109823299087E-2</c:v>
                </c:pt>
                <c:pt idx="892">
                  <c:v>1.744117429331216E-2</c:v>
                </c:pt>
                <c:pt idx="893">
                  <c:v>1.7454651252859776E-2</c:v>
                </c:pt>
                <c:pt idx="894">
                  <c:v>1.7470065973234389E-2</c:v>
                </c:pt>
                <c:pt idx="895">
                  <c:v>1.748257874136655E-2</c:v>
                </c:pt>
                <c:pt idx="896">
                  <c:v>1.7492212394016729E-2</c:v>
                </c:pt>
                <c:pt idx="897">
                  <c:v>1.7504613444247079E-2</c:v>
                </c:pt>
                <c:pt idx="898">
                  <c:v>1.7518357118343011E-2</c:v>
                </c:pt>
                <c:pt idx="899">
                  <c:v>1.753203316816419E-2</c:v>
                </c:pt>
                <c:pt idx="900">
                  <c:v>1.7545641593496506E-2</c:v>
                </c:pt>
                <c:pt idx="901">
                  <c:v>1.7566125978704411E-2</c:v>
                </c:pt>
                <c:pt idx="902">
                  <c:v>1.7578194446092876E-2</c:v>
                </c:pt>
                <c:pt idx="903">
                  <c:v>1.7591583288874835E-2</c:v>
                </c:pt>
                <c:pt idx="904">
                  <c:v>1.7604904495025497E-2</c:v>
                </c:pt>
                <c:pt idx="905">
                  <c:v>1.7619529358919358E-2</c:v>
                </c:pt>
                <c:pt idx="906">
                  <c:v>1.7631343996478699E-2</c:v>
                </c:pt>
                <c:pt idx="907">
                  <c:v>1.7644462291301621E-2</c:v>
                </c:pt>
                <c:pt idx="908">
                  <c:v>1.7658871675480275E-2</c:v>
                </c:pt>
                <c:pt idx="909">
                  <c:v>1.7666430238556442E-2</c:v>
                </c:pt>
                <c:pt idx="910">
                  <c:v>1.768341134933793E-2</c:v>
                </c:pt>
                <c:pt idx="911">
                  <c:v>1.769625909242234E-2</c:v>
                </c:pt>
                <c:pt idx="912">
                  <c:v>1.770903919699196E-2</c:v>
                </c:pt>
                <c:pt idx="913">
                  <c:v>1.7721751662814478E-2</c:v>
                </c:pt>
                <c:pt idx="914">
                  <c:v>1.7734396489665072E-2</c:v>
                </c:pt>
                <c:pt idx="915">
                  <c:v>1.774697367730893E-2</c:v>
                </c:pt>
                <c:pt idx="916">
                  <c:v>1.7759483225523731E-2</c:v>
                </c:pt>
                <c:pt idx="917">
                  <c:v>1.7771925134084654E-2</c:v>
                </c:pt>
                <c:pt idx="918">
                  <c:v>1.7784299402766879E-2</c:v>
                </c:pt>
                <c:pt idx="919">
                  <c:v>1.7796606031348083E-2</c:v>
                </c:pt>
                <c:pt idx="920">
                  <c:v>1.7808845019603448E-2</c:v>
                </c:pt>
                <c:pt idx="921">
                  <c:v>1.7821016367318143E-2</c:v>
                </c:pt>
                <c:pt idx="922">
                  <c:v>1.7829218708598292E-2</c:v>
                </c:pt>
                <c:pt idx="923">
                  <c:v>1.7846451638550549E-2</c:v>
                </c:pt>
                <c:pt idx="924">
                  <c:v>1.7857124565004989E-2</c:v>
                </c:pt>
                <c:pt idx="925">
                  <c:v>1.7869025348361267E-2</c:v>
                </c:pt>
                <c:pt idx="926">
                  <c:v>1.7880858490090246E-2</c:v>
                </c:pt>
                <c:pt idx="927">
                  <c:v>1.7892623717037925E-2</c:v>
                </c:pt>
                <c:pt idx="928">
                  <c:v>1.7905591470660814E-2</c:v>
                </c:pt>
                <c:pt idx="929">
                  <c:v>1.7915937086582789E-2</c:v>
                </c:pt>
                <c:pt idx="930">
                  <c:v>1.7927476258798036E-2</c:v>
                </c:pt>
                <c:pt idx="931">
                  <c:v>1.7938931099561461E-2</c:v>
                </c:pt>
                <c:pt idx="932">
                  <c:v>1.795029822632882E-2</c:v>
                </c:pt>
                <c:pt idx="933">
                  <c:v>1.7961577167185105E-2</c:v>
                </c:pt>
                <c:pt idx="934">
                  <c:v>1.7972767921873023E-2</c:v>
                </c:pt>
                <c:pt idx="935">
                  <c:v>1.7983870490120291E-2</c:v>
                </c:pt>
                <c:pt idx="936">
                  <c:v>1.7994884871677108E-2</c:v>
                </c:pt>
                <c:pt idx="937">
                  <c:v>1.8005811066276189E-2</c:v>
                </c:pt>
                <c:pt idx="938">
                  <c:v>1.8016649073665236E-2</c:v>
                </c:pt>
                <c:pt idx="939">
                  <c:v>1.8028927383156867E-2</c:v>
                </c:pt>
                <c:pt idx="940">
                  <c:v>1.8038060525794042E-2</c:v>
                </c:pt>
                <c:pt idx="941">
                  <c:v>1.8048633970031702E-2</c:v>
                </c:pt>
                <c:pt idx="942">
                  <c:v>1.8060312686785904E-2</c:v>
                </c:pt>
                <c:pt idx="943">
                  <c:v>1.8069516293609533E-2</c:v>
                </c:pt>
                <c:pt idx="944">
                  <c:v>1.8076276402142832E-2</c:v>
                </c:pt>
                <c:pt idx="945">
                  <c:v>1.8090045862359516E-2</c:v>
                </c:pt>
                <c:pt idx="946">
                  <c:v>1.8101348686203816E-2</c:v>
                </c:pt>
                <c:pt idx="947">
                  <c:v>1.811022267435819E-2</c:v>
                </c:pt>
                <c:pt idx="948">
                  <c:v>1.8116699524636275E-2</c:v>
                </c:pt>
                <c:pt idx="949">
                  <c:v>1.8125429878650082E-2</c:v>
                </c:pt>
                <c:pt idx="950">
                  <c:v>1.8135232843872511E-2</c:v>
                </c:pt>
                <c:pt idx="951">
                  <c:v>1.8144947635497947E-2</c:v>
                </c:pt>
                <c:pt idx="952">
                  <c:v>1.8154574253332254E-2</c:v>
                </c:pt>
                <c:pt idx="953">
                  <c:v>1.8168636551041395E-2</c:v>
                </c:pt>
                <c:pt idx="954">
                  <c:v>1.8178063529851463E-2</c:v>
                </c:pt>
                <c:pt idx="955">
                  <c:v>1.8187402317404733E-2</c:v>
                </c:pt>
                <c:pt idx="956">
                  <c:v>1.8196652913481381E-2</c:v>
                </c:pt>
                <c:pt idx="957">
                  <c:v>1.8206921667554807E-2</c:v>
                </c:pt>
                <c:pt idx="958">
                  <c:v>1.8214889530348E-2</c:v>
                </c:pt>
                <c:pt idx="959">
                  <c:v>1.8223875550705815E-2</c:v>
                </c:pt>
                <c:pt idx="960">
                  <c:v>1.8232773378732692E-2</c:v>
                </c:pt>
                <c:pt idx="961">
                  <c:v>1.8238331006298E-2</c:v>
                </c:pt>
                <c:pt idx="962">
                  <c:v>1.8250304456956801E-2</c:v>
                </c:pt>
                <c:pt idx="963">
                  <c:v>1.825893770674436E-2</c:v>
                </c:pt>
                <c:pt idx="964">
                  <c:v>1.8267482763376641E-2</c:v>
                </c:pt>
                <c:pt idx="965">
                  <c:v>1.8275939626653803E-2</c:v>
                </c:pt>
                <c:pt idx="966">
                  <c:v>1.8285361922847153E-2</c:v>
                </c:pt>
                <c:pt idx="967">
                  <c:v>1.8292588772348406E-2</c:v>
                </c:pt>
                <c:pt idx="968">
                  <c:v>1.8300781054376158E-2</c:v>
                </c:pt>
                <c:pt idx="969">
                  <c:v>1.8308885142264419E-2</c:v>
                </c:pt>
                <c:pt idx="970">
                  <c:v>1.8316901035828337E-2</c:v>
                </c:pt>
                <c:pt idx="971">
                  <c:v>1.8324828734873067E-2</c:v>
                </c:pt>
                <c:pt idx="972">
                  <c:v>1.8332668239218752E-2</c:v>
                </c:pt>
                <c:pt idx="973">
                  <c:v>1.8340419548675546E-2</c:v>
                </c:pt>
                <c:pt idx="974">
                  <c:v>1.8349089132358998E-2</c:v>
                </c:pt>
                <c:pt idx="975">
                  <c:v>1.8356658137364788E-2</c:v>
                </c:pt>
                <c:pt idx="976">
                  <c:v>1.8363144305926504E-2</c:v>
                </c:pt>
                <c:pt idx="977">
                  <c:v>1.8370542834041659E-2</c:v>
                </c:pt>
                <c:pt idx="978">
                  <c:v>1.8377853166381131E-2</c:v>
                </c:pt>
                <c:pt idx="979">
                  <c:v>1.838507530277006E-2</c:v>
                </c:pt>
                <c:pt idx="980">
                  <c:v>1.8393180162184952E-2</c:v>
                </c:pt>
                <c:pt idx="981">
                  <c:v>1.8399254987036817E-2</c:v>
                </c:pt>
                <c:pt idx="982">
                  <c:v>1.8406212534579913E-2</c:v>
                </c:pt>
                <c:pt idx="983">
                  <c:v>1.8410219422995373E-2</c:v>
                </c:pt>
                <c:pt idx="984">
                  <c:v>1.8419863039663698E-2</c:v>
                </c:pt>
                <c:pt idx="985">
                  <c:v>1.8426555996884642E-2</c:v>
                </c:pt>
                <c:pt idx="986">
                  <c:v>1.8433160757013456E-2</c:v>
                </c:pt>
                <c:pt idx="987">
                  <c:v>1.8439677319897763E-2</c:v>
                </c:pt>
                <c:pt idx="988">
                  <c:v>1.8446105685385183E-2</c:v>
                </c:pt>
                <c:pt idx="989">
                  <c:v>1.8452427409156581E-2</c:v>
                </c:pt>
                <c:pt idx="990">
                  <c:v>1.8458697823557357E-2</c:v>
                </c:pt>
                <c:pt idx="991">
                  <c:v>1.8466639413802322E-2</c:v>
                </c:pt>
                <c:pt idx="992">
                  <c:v>1.8471836515634849E-2</c:v>
                </c:pt>
                <c:pt idx="993">
                  <c:v>1.8476924546618201E-2</c:v>
                </c:pt>
                <c:pt idx="994">
                  <c:v>1.8483711079095855E-2</c:v>
                </c:pt>
                <c:pt idx="995">
                  <c:v>1.8488634704196816E-2</c:v>
                </c:pt>
                <c:pt idx="996">
                  <c:v>1.8497519590907691E-2</c:v>
                </c:pt>
                <c:pt idx="997">
                  <c:v>1.8499920788814007E-2</c:v>
                </c:pt>
                <c:pt idx="998">
                  <c:v>1.8505460587928929E-2</c:v>
                </c:pt>
                <c:pt idx="999">
                  <c:v>1.8511769176449699E-2</c:v>
                </c:pt>
                <c:pt idx="1000">
                  <c:v>1.8516275602505725E-2</c:v>
                </c:pt>
                <c:pt idx="1001">
                  <c:v>1.8521550817722634E-2</c:v>
                </c:pt>
                <c:pt idx="1002">
                  <c:v>1.8526737838066201E-2</c:v>
                </c:pt>
                <c:pt idx="1003">
                  <c:v>1.8531836663417813E-2</c:v>
                </c:pt>
                <c:pt idx="1004">
                  <c:v>1.8536847293658856E-2</c:v>
                </c:pt>
                <c:pt idx="1005">
                  <c:v>1.8541769728681028E-2</c:v>
                </c:pt>
                <c:pt idx="1006">
                  <c:v>1.8546603968368294E-2</c:v>
                </c:pt>
                <c:pt idx="1007">
                  <c:v>1.8552158676701513E-2</c:v>
                </c:pt>
                <c:pt idx="1008">
                  <c:v>1.8556007861302327E-2</c:v>
                </c:pt>
                <c:pt idx="1009">
                  <c:v>1.8558184592385452E-2</c:v>
                </c:pt>
                <c:pt idx="1010">
                  <c:v>1.8565058971604868E-2</c:v>
                </c:pt>
                <c:pt idx="1011">
                  <c:v>1.8571141593657359E-2</c:v>
                </c:pt>
                <c:pt idx="1012">
                  <c:v>1.8573757298453345E-2</c:v>
                </c:pt>
                <c:pt idx="1013">
                  <c:v>1.8579518086163045E-2</c:v>
                </c:pt>
                <c:pt idx="1014">
                  <c:v>1.8582102841053556E-2</c:v>
                </c:pt>
                <c:pt idx="1015">
                  <c:v>1.8586143318025911E-2</c:v>
                </c:pt>
                <c:pt idx="1016">
                  <c:v>1.8590095598652556E-2</c:v>
                </c:pt>
                <c:pt idx="1017">
                  <c:v>1.8593959682845818E-2</c:v>
                </c:pt>
                <c:pt idx="1018">
                  <c:v>1.8597735570518026E-2</c:v>
                </c:pt>
                <c:pt idx="1019">
                  <c:v>1.8601423261581509E-2</c:v>
                </c:pt>
                <c:pt idx="1020">
                  <c:v>1.860502275595375E-2</c:v>
                </c:pt>
                <c:pt idx="1021">
                  <c:v>1.8608534053554813E-2</c:v>
                </c:pt>
                <c:pt idx="1022">
                  <c:v>1.8611957154302188E-2</c:v>
                </c:pt>
                <c:pt idx="1023">
                  <c:v>1.8615292058118512E-2</c:v>
                </c:pt>
                <c:pt idx="1024">
                  <c:v>1.8618538764929009E-2</c:v>
                </c:pt>
                <c:pt idx="1025">
                  <c:v>1.8621697274658899E-2</c:v>
                </c:pt>
                <c:pt idx="1026">
                  <c:v>1.8625460337864941E-2</c:v>
                </c:pt>
                <c:pt idx="1027">
                  <c:v>1.8628436307263352E-2</c:v>
                </c:pt>
                <c:pt idx="1028">
                  <c:v>1.8630643620655821E-2</c:v>
                </c:pt>
                <c:pt idx="1029">
                  <c:v>1.8633449341361911E-2</c:v>
                </c:pt>
                <c:pt idx="1030">
                  <c:v>1.8636166864652179E-2</c:v>
                </c:pt>
                <c:pt idx="1031">
                  <c:v>1.8638796355267103E-2</c:v>
                </c:pt>
                <c:pt idx="1032">
                  <c:v>1.8642000996455244E-2</c:v>
                </c:pt>
                <c:pt idx="1033">
                  <c:v>1.8643820238524893E-2</c:v>
                </c:pt>
                <c:pt idx="1034">
                  <c:v>1.8646239364629492E-2</c:v>
                </c:pt>
                <c:pt idx="1035">
                  <c:v>1.8649262567767E-2</c:v>
                </c:pt>
                <c:pt idx="1036">
                  <c:v>1.8650952702494013E-2</c:v>
                </c:pt>
                <c:pt idx="1037">
                  <c:v>1.8653259476318872E-2</c:v>
                </c:pt>
                <c:pt idx="1038">
                  <c:v>1.8655533684608944E-2</c:v>
                </c:pt>
                <c:pt idx="1039">
                  <c:v>1.8657775327346183E-2</c:v>
                </c:pt>
                <c:pt idx="1040">
                  <c:v>1.8659984404509961E-2</c:v>
                </c:pt>
                <c:pt idx="1041">
                  <c:v>1.8662448548992572E-2</c:v>
                </c:pt>
                <c:pt idx="1042">
                  <c:v>1.8664304862050077E-2</c:v>
                </c:pt>
                <c:pt idx="1043">
                  <c:v>1.8667679086258427E-2</c:v>
                </c:pt>
                <c:pt idx="1044">
                  <c:v>1.8669124355254196E-2</c:v>
                </c:pt>
                <c:pt idx="1045">
                  <c:v>1.8670541306110601E-2</c:v>
                </c:pt>
                <c:pt idx="1046">
                  <c:v>1.8673179845547783E-2</c:v>
                </c:pt>
                <c:pt idx="1047">
                  <c:v>1.8674536107114142E-2</c:v>
                </c:pt>
                <c:pt idx="1048">
                  <c:v>1.8677725282937825E-2</c:v>
                </c:pt>
                <c:pt idx="1049">
                  <c:v>1.8678400645269436E-2</c:v>
                </c:pt>
                <c:pt idx="1050">
                  <c:v>1.8680284065734184E-2</c:v>
                </c:pt>
                <c:pt idx="1051">
                  <c:v>1.8682748641940528E-2</c:v>
                </c:pt>
                <c:pt idx="1052">
                  <c:v>1.8683953209365688E-2</c:v>
                </c:pt>
                <c:pt idx="1053">
                  <c:v>1.8683910013839178E-2</c:v>
                </c:pt>
                <c:pt idx="1054">
                  <c:v>1.868566987571255E-2</c:v>
                </c:pt>
                <c:pt idx="1055">
                  <c:v>1.8687397176808989E-2</c:v>
                </c:pt>
                <c:pt idx="1056">
                  <c:v>1.8689091917114223E-2</c:v>
                </c:pt>
                <c:pt idx="1057">
                  <c:v>1.8693156471361327E-2</c:v>
                </c:pt>
                <c:pt idx="1058">
                  <c:v>1.8694179060777777E-2</c:v>
                </c:pt>
                <c:pt idx="1059">
                  <c:v>1.8695769388853457E-2</c:v>
                </c:pt>
                <c:pt idx="1060">
                  <c:v>1.869732715103593E-2</c:v>
                </c:pt>
                <c:pt idx="1061">
                  <c:v>1.8699119031325928E-2</c:v>
                </c:pt>
                <c:pt idx="1062">
                  <c:v>1.8700934055133345E-2</c:v>
                </c:pt>
                <c:pt idx="1063">
                  <c:v>1.8701805042115802E-2</c:v>
                </c:pt>
                <c:pt idx="1064">
                  <c:v>1.8703232540604249E-2</c:v>
                </c:pt>
                <c:pt idx="1065">
                  <c:v>1.8705209794121214E-2</c:v>
                </c:pt>
                <c:pt idx="1066">
                  <c:v>1.8705989839710706E-2</c:v>
                </c:pt>
                <c:pt idx="1067">
                  <c:v>1.8707319640302929E-2</c:v>
                </c:pt>
                <c:pt idx="1068">
                  <c:v>1.8708616874909115E-2</c:v>
                </c:pt>
                <c:pt idx="1069">
                  <c:v>1.8709881543513794E-2</c:v>
                </c:pt>
                <c:pt idx="1070">
                  <c:v>1.8711113646109227E-2</c:v>
                </c:pt>
                <c:pt idx="1071">
                  <c:v>1.8712313182682523E-2</c:v>
                </c:pt>
                <c:pt idx="1072">
                  <c:v>1.8713480153225947E-2</c:v>
                </c:pt>
                <c:pt idx="1073">
                  <c:v>1.8714614557729183E-2</c:v>
                </c:pt>
                <c:pt idx="1074">
                  <c:v>1.8716278356657734E-2</c:v>
                </c:pt>
                <c:pt idx="1075">
                  <c:v>1.8716785668578997E-2</c:v>
                </c:pt>
                <c:pt idx="1076">
                  <c:v>1.871782237490752E-2</c:v>
                </c:pt>
                <c:pt idx="1077">
                  <c:v>1.8718826515157182E-2</c:v>
                </c:pt>
                <c:pt idx="1078">
                  <c:v>1.8720350956774878E-2</c:v>
                </c:pt>
                <c:pt idx="1079">
                  <c:v>1.8721287687365473E-2</c:v>
                </c:pt>
                <c:pt idx="1080">
                  <c:v>1.8721643539363342E-2</c:v>
                </c:pt>
                <c:pt idx="1081">
                  <c:v>1.8722517415225338E-2</c:v>
                </c:pt>
                <c:pt idx="1082">
                  <c:v>1.8723358724969788E-2</c:v>
                </c:pt>
                <c:pt idx="1083">
                  <c:v>1.8722541885463708E-2</c:v>
                </c:pt>
                <c:pt idx="1084">
                  <c:v>1.8725482823299111E-2</c:v>
                </c:pt>
                <c:pt idx="1085">
                  <c:v>1.8725687257441146E-2</c:v>
                </c:pt>
                <c:pt idx="1086">
                  <c:v>1.872639830265611E-2</c:v>
                </c:pt>
                <c:pt idx="1087">
                  <c:v>1.8728141200284171E-2</c:v>
                </c:pt>
                <c:pt idx="1088">
                  <c:v>1.8727722694627684E-2</c:v>
                </c:pt>
                <c:pt idx="1089">
                  <c:v>1.8728863763546877E-2</c:v>
                </c:pt>
                <c:pt idx="1090">
                  <c:v>1.8728916821961473E-2</c:v>
                </c:pt>
                <c:pt idx="1091">
                  <c:v>1.8729465036377273E-2</c:v>
                </c:pt>
                <c:pt idx="1092">
                  <c:v>1.8729980684616218E-2</c:v>
                </c:pt>
                <c:pt idx="1093">
                  <c:v>1.8730463766678314E-2</c:v>
                </c:pt>
                <c:pt idx="1094">
                  <c:v>1.873091428255582E-2</c:v>
                </c:pt>
                <c:pt idx="1095">
                  <c:v>1.8731332232248741E-2</c:v>
                </c:pt>
                <c:pt idx="1096">
                  <c:v>1.8731717615749335E-2</c:v>
                </c:pt>
                <c:pt idx="1097">
                  <c:v>1.8732070433055029E-2</c:v>
                </c:pt>
                <c:pt idx="1098">
                  <c:v>1.8732390684168401E-2</c:v>
                </c:pt>
                <c:pt idx="1099">
                  <c:v>1.8733183054231994E-2</c:v>
                </c:pt>
                <c:pt idx="1100">
                  <c:v>1.8733032855135126E-2</c:v>
                </c:pt>
                <c:pt idx="1101">
                  <c:v>1.8733241450699174E-2</c:v>
                </c:pt>
                <c:pt idx="1102">
                  <c:v>1.8733417480055425E-2</c:v>
                </c:pt>
                <c:pt idx="1103">
                  <c:v>1.8733578779470541E-2</c:v>
                </c:pt>
                <c:pt idx="1104">
                  <c:v>1.8733671840141967E-2</c:v>
                </c:pt>
                <c:pt idx="1105">
                  <c:v>1.8732279586106682E-2</c:v>
                </c:pt>
                <c:pt idx="1106">
                  <c:v>1.8732332320871806E-2</c:v>
                </c:pt>
                <c:pt idx="1107">
                  <c:v>1.8732352718404042E-2</c:v>
                </c:pt>
                <c:pt idx="1108">
                  <c:v>1.8732340107012111E-2</c:v>
                </c:pt>
                <c:pt idx="1109">
                  <c:v>1.8733737831681942E-2</c:v>
                </c:pt>
                <c:pt idx="1110">
                  <c:v>1.8733653331357784E-2</c:v>
                </c:pt>
                <c:pt idx="1111">
                  <c:v>1.8733536264823252E-2</c:v>
                </c:pt>
                <c:pt idx="1112">
                  <c:v>1.8733386632080927E-2</c:v>
                </c:pt>
                <c:pt idx="1113">
                  <c:v>1.8732733079199093E-2</c:v>
                </c:pt>
                <c:pt idx="1114">
                  <c:v>1.8732520651246531E-2</c:v>
                </c:pt>
                <c:pt idx="1115">
                  <c:v>1.8732275658782882E-2</c:v>
                </c:pt>
                <c:pt idx="1116">
                  <c:v>1.8731912818579666E-2</c:v>
                </c:pt>
                <c:pt idx="1117">
                  <c:v>1.8731687980327649E-2</c:v>
                </c:pt>
                <c:pt idx="1118">
                  <c:v>1.8731752996869307E-2</c:v>
                </c:pt>
                <c:pt idx="1119">
                  <c:v>1.8731427349177269E-2</c:v>
                </c:pt>
                <c:pt idx="1120">
                  <c:v>1.8731017186831889E-2</c:v>
                </c:pt>
                <c:pt idx="1121">
                  <c:v>1.8730508552902075E-2</c:v>
                </c:pt>
                <c:pt idx="1122">
                  <c:v>1.8729648905418728E-2</c:v>
                </c:pt>
                <c:pt idx="1123">
                  <c:v>1.8729143396956971E-2</c:v>
                </c:pt>
                <c:pt idx="1124">
                  <c:v>1.8728605324013436E-2</c:v>
                </c:pt>
                <c:pt idx="1125">
                  <c:v>1.8728034686590789E-2</c:v>
                </c:pt>
                <c:pt idx="1126">
                  <c:v>1.8727872322965793E-2</c:v>
                </c:pt>
                <c:pt idx="1127">
                  <c:v>1.8727234197395342E-2</c:v>
                </c:pt>
                <c:pt idx="1128">
                  <c:v>1.8726563505673827E-2</c:v>
                </c:pt>
                <c:pt idx="1129">
                  <c:v>1.872586024779609E-2</c:v>
                </c:pt>
                <c:pt idx="1130">
                  <c:v>1.8725124423775021E-2</c:v>
                </c:pt>
                <c:pt idx="1131">
                  <c:v>1.8724356033618356E-2</c:v>
                </c:pt>
                <c:pt idx="1132">
                  <c:v>1.8723555077328678E-2</c:v>
                </c:pt>
                <c:pt idx="1133">
                  <c:v>1.8722721554913717E-2</c:v>
                </c:pt>
                <c:pt idx="1134">
                  <c:v>1.8721729080988739E-2</c:v>
                </c:pt>
                <c:pt idx="1135">
                  <c:v>1.8720406568546899E-2</c:v>
                </c:pt>
                <c:pt idx="1136">
                  <c:v>1.8719608420806999E-2</c:v>
                </c:pt>
                <c:pt idx="1137">
                  <c:v>1.8718647010069311E-2</c:v>
                </c:pt>
                <c:pt idx="1138">
                  <c:v>1.8717653034929782E-2</c:v>
                </c:pt>
                <c:pt idx="1139">
                  <c:v>1.8717036532213377E-2</c:v>
                </c:pt>
                <c:pt idx="1140">
                  <c:v>1.8715975047138057E-2</c:v>
                </c:pt>
                <c:pt idx="1141">
                  <c:v>1.8714722044525421E-2</c:v>
                </c:pt>
                <c:pt idx="1142">
                  <c:v>1.8713754378807543E-2</c:v>
                </c:pt>
                <c:pt idx="1143">
                  <c:v>1.871299548398403E-2</c:v>
                </c:pt>
                <c:pt idx="1144">
                  <c:v>1.8711005332210817E-2</c:v>
                </c:pt>
                <c:pt idx="1145">
                  <c:v>1.8709606187402805E-2</c:v>
                </c:pt>
                <c:pt idx="1146">
                  <c:v>1.8708528916514311E-2</c:v>
                </c:pt>
                <c:pt idx="1147">
                  <c:v>1.8708023528062057E-2</c:v>
                </c:pt>
                <c:pt idx="1148">
                  <c:v>1.870631078911969E-2</c:v>
                </c:pt>
                <c:pt idx="1149">
                  <c:v>1.8704956209845136E-2</c:v>
                </c:pt>
                <c:pt idx="1150">
                  <c:v>1.8703569064600016E-2</c:v>
                </c:pt>
                <c:pt idx="1151">
                  <c:v>1.87021493533998E-2</c:v>
                </c:pt>
                <c:pt idx="1152">
                  <c:v>1.8700486949647082E-2</c:v>
                </c:pt>
                <c:pt idx="1153">
                  <c:v>1.8698997454294219E-2</c:v>
                </c:pt>
                <c:pt idx="1154">
                  <c:v>1.8697475393022359E-2</c:v>
                </c:pt>
                <c:pt idx="1155">
                  <c:v>1.86959207658444E-2</c:v>
                </c:pt>
                <c:pt idx="1156">
                  <c:v>1.8694333572773236E-2</c:v>
                </c:pt>
                <c:pt idx="1157">
                  <c:v>1.869161344244847E-2</c:v>
                </c:pt>
                <c:pt idx="1158">
                  <c:v>1.8689968352095958E-2</c:v>
                </c:pt>
                <c:pt idx="1159">
                  <c:v>1.8688290700932253E-2</c:v>
                </c:pt>
                <c:pt idx="1160">
                  <c:v>1.8686580488977343E-2</c:v>
                </c:pt>
                <c:pt idx="1161">
                  <c:v>1.8685909119504057E-2</c:v>
                </c:pt>
                <c:pt idx="1162">
                  <c:v>1.8685542340067078E-2</c:v>
                </c:pt>
                <c:pt idx="1163">
                  <c:v>1.8682311377435923E-2</c:v>
                </c:pt>
                <c:pt idx="1164">
                  <c:v>1.8680463657724494E-2</c:v>
                </c:pt>
                <c:pt idx="1165">
                  <c:v>1.8678236139704651E-2</c:v>
                </c:pt>
                <c:pt idx="1166">
                  <c:v>1.8676325713649966E-2</c:v>
                </c:pt>
                <c:pt idx="1167">
                  <c:v>1.8674504756476251E-2</c:v>
                </c:pt>
                <c:pt idx="1168">
                  <c:v>1.8672853858248736E-2</c:v>
                </c:pt>
                <c:pt idx="1169">
                  <c:v>1.8670492756319157E-2</c:v>
                </c:pt>
                <c:pt idx="1170">
                  <c:v>1.8668437905202395E-2</c:v>
                </c:pt>
                <c:pt idx="1171">
                  <c:v>1.86663504867568E-2</c:v>
                </c:pt>
                <c:pt idx="1172">
                  <c:v>1.8664230500994861E-2</c:v>
                </c:pt>
                <c:pt idx="1173">
                  <c:v>1.8662077947934064E-2</c:v>
                </c:pt>
                <c:pt idx="1174">
                  <c:v>1.8659892827594393E-2</c:v>
                </c:pt>
                <c:pt idx="1175">
                  <c:v>1.8657675139998331E-2</c:v>
                </c:pt>
                <c:pt idx="1176">
                  <c:v>1.8655424885160865E-2</c:v>
                </c:pt>
                <c:pt idx="1177">
                  <c:v>1.865314206310198E-2</c:v>
                </c:pt>
                <c:pt idx="1178">
                  <c:v>1.8650826673844156E-2</c:v>
                </c:pt>
                <c:pt idx="1179">
                  <c:v>1.8648478717402384E-2</c:v>
                </c:pt>
                <c:pt idx="1180">
                  <c:v>1.8646098193804139E-2</c:v>
                </c:pt>
                <c:pt idx="1181">
                  <c:v>1.8643992185669589E-2</c:v>
                </c:pt>
                <c:pt idx="1182">
                  <c:v>1.8640324216476843E-2</c:v>
                </c:pt>
                <c:pt idx="1183">
                  <c:v>1.8638761220250433E-2</c:v>
                </c:pt>
                <c:pt idx="1184">
                  <c:v>1.8636250428218648E-2</c:v>
                </c:pt>
                <c:pt idx="1185">
                  <c:v>1.863370706913281E-2</c:v>
                </c:pt>
                <c:pt idx="1186">
                  <c:v>1.86311311430154E-2</c:v>
                </c:pt>
                <c:pt idx="1187">
                  <c:v>1.8628523131218877E-2</c:v>
                </c:pt>
                <c:pt idx="1188">
                  <c:v>1.8626177396936911E-2</c:v>
                </c:pt>
                <c:pt idx="1189">
                  <c:v>1.8623225789893283E-2</c:v>
                </c:pt>
                <c:pt idx="1190">
                  <c:v>1.8620545630264052E-2</c:v>
                </c:pt>
                <c:pt idx="1191">
                  <c:v>1.8617850574912664E-2</c:v>
                </c:pt>
                <c:pt idx="1192">
                  <c:v>1.8615143638872345E-2</c:v>
                </c:pt>
                <c:pt idx="1193">
                  <c:v>1.8612425100700269E-2</c:v>
                </c:pt>
                <c:pt idx="1194">
                  <c:v>1.8609694960406431E-2</c:v>
                </c:pt>
                <c:pt idx="1195">
                  <c:v>1.8606101716200456E-2</c:v>
                </c:pt>
                <c:pt idx="1196">
                  <c:v>1.8604199873485938E-2</c:v>
                </c:pt>
                <c:pt idx="1197">
                  <c:v>1.860143492687677E-2</c:v>
                </c:pt>
                <c:pt idx="1198">
                  <c:v>1.859865837818081E-2</c:v>
                </c:pt>
                <c:pt idx="1199">
                  <c:v>1.8595750615311765E-2</c:v>
                </c:pt>
                <c:pt idx="1200">
                  <c:v>1.8593070474558493E-2</c:v>
                </c:pt>
                <c:pt idx="1201">
                  <c:v>1.8590259119647123E-2</c:v>
                </c:pt>
                <c:pt idx="1202">
                  <c:v>1.8587713022461084E-2</c:v>
                </c:pt>
                <c:pt idx="1203">
                  <c:v>1.8582701235711253E-2</c:v>
                </c:pt>
                <c:pt idx="1204">
                  <c:v>1.8581073047739708E-2</c:v>
                </c:pt>
                <c:pt idx="1205">
                  <c:v>1.8578897679565887E-2</c:v>
                </c:pt>
                <c:pt idx="1206">
                  <c:v>1.857630127086406E-2</c:v>
                </c:pt>
                <c:pt idx="1207">
                  <c:v>1.8573147347375474E-2</c:v>
                </c:pt>
                <c:pt idx="1208">
                  <c:v>1.8569441271288938E-2</c:v>
                </c:pt>
                <c:pt idx="1209">
                  <c:v>1.8566540034956381E-2</c:v>
                </c:pt>
                <c:pt idx="1210">
                  <c:v>1.8563627198358253E-2</c:v>
                </c:pt>
                <c:pt idx="1211">
                  <c:v>1.8560702761511085E-2</c:v>
                </c:pt>
                <c:pt idx="1212">
                  <c:v>1.8558835566129455E-2</c:v>
                </c:pt>
                <c:pt idx="1213">
                  <c:v>1.8555617903081856E-2</c:v>
                </c:pt>
                <c:pt idx="1214">
                  <c:v>1.85526557221663E-2</c:v>
                </c:pt>
                <c:pt idx="1215">
                  <c:v>1.8549681939313833E-2</c:v>
                </c:pt>
                <c:pt idx="1216">
                  <c:v>1.8546696554534448E-2</c:v>
                </c:pt>
                <c:pt idx="1217">
                  <c:v>1.8543961742567561E-2</c:v>
                </c:pt>
                <c:pt idx="1218">
                  <c:v>1.8540690979224894E-2</c:v>
                </c:pt>
                <c:pt idx="1219">
                  <c:v>1.8537670788714711E-2</c:v>
                </c:pt>
                <c:pt idx="1220">
                  <c:v>1.8534638996315078E-2</c:v>
                </c:pt>
                <c:pt idx="1221">
                  <c:v>1.8530820380908006E-2</c:v>
                </c:pt>
                <c:pt idx="1222">
                  <c:v>1.852854060587994E-2</c:v>
                </c:pt>
                <c:pt idx="1223">
                  <c:v>1.852547400786192E-2</c:v>
                </c:pt>
                <c:pt idx="1224">
                  <c:v>1.8522395807989422E-2</c:v>
                </c:pt>
                <c:pt idx="1225">
                  <c:v>1.8519306006274938E-2</c:v>
                </c:pt>
                <c:pt idx="1226">
                  <c:v>1.8516457904654938E-2</c:v>
                </c:pt>
                <c:pt idx="1227">
                  <c:v>1.8513091597352482E-2</c:v>
                </c:pt>
                <c:pt idx="1228">
                  <c:v>1.8509966990161997E-2</c:v>
                </c:pt>
                <c:pt idx="1229">
                  <c:v>1.8506830781169492E-2</c:v>
                </c:pt>
                <c:pt idx="1230">
                  <c:v>1.8503682970379964E-2</c:v>
                </c:pt>
                <c:pt idx="1231">
                  <c:v>1.8500523557800908E-2</c:v>
                </c:pt>
                <c:pt idx="1232">
                  <c:v>1.849735254344731E-2</c:v>
                </c:pt>
                <c:pt idx="1233">
                  <c:v>1.8494169927331661E-2</c:v>
                </c:pt>
                <c:pt idx="1234">
                  <c:v>1.8491221085760887E-2</c:v>
                </c:pt>
                <c:pt idx="1235">
                  <c:v>1.8488014272885035E-2</c:v>
                </c:pt>
                <c:pt idx="1236">
                  <c:v>1.8484552468469861E-2</c:v>
                </c:pt>
                <c:pt idx="1237">
                  <c:v>1.8481323445383446E-2</c:v>
                </c:pt>
                <c:pt idx="1238">
                  <c:v>1.8478082820579944E-2</c:v>
                </c:pt>
                <c:pt idx="1239">
                  <c:v>1.8474830594066849E-2</c:v>
                </c:pt>
                <c:pt idx="1240">
                  <c:v>1.8471806174162483E-2</c:v>
                </c:pt>
                <c:pt idx="1241">
                  <c:v>1.8468291335964337E-2</c:v>
                </c:pt>
                <c:pt idx="1242">
                  <c:v>1.8465004304392407E-2</c:v>
                </c:pt>
                <c:pt idx="1243">
                  <c:v>1.8460995899106006E-2</c:v>
                </c:pt>
                <c:pt idx="1244">
                  <c:v>1.8458395436262154E-2</c:v>
                </c:pt>
                <c:pt idx="1245">
                  <c:v>1.8455073599718819E-2</c:v>
                </c:pt>
                <c:pt idx="1246">
                  <c:v>1.8451740161540831E-2</c:v>
                </c:pt>
                <c:pt idx="1247">
                  <c:v>1.8448395121740679E-2</c:v>
                </c:pt>
                <c:pt idx="1248">
                  <c:v>1.8445038480320863E-2</c:v>
                </c:pt>
                <c:pt idx="1249">
                  <c:v>1.8440957749947091E-2</c:v>
                </c:pt>
                <c:pt idx="1250">
                  <c:v>1.8438290392682188E-2</c:v>
                </c:pt>
                <c:pt idx="1251">
                  <c:v>1.8434641778100058E-2</c:v>
                </c:pt>
                <c:pt idx="1252">
                  <c:v>1.8431723310101882E-2</c:v>
                </c:pt>
                <c:pt idx="1253">
                  <c:v>1.8428081249366457E-2</c:v>
                </c:pt>
                <c:pt idx="1254">
                  <c:v>1.842488040252797E-2</c:v>
                </c:pt>
                <c:pt idx="1255">
                  <c:v>1.8421217146040725E-2</c:v>
                </c:pt>
                <c:pt idx="1256">
                  <c:v>1.8415073928968909E-2</c:v>
                </c:pt>
                <c:pt idx="1257">
                  <c:v>1.8413588919632764E-2</c:v>
                </c:pt>
                <c:pt idx="1258">
                  <c:v>1.8410115611462656E-2</c:v>
                </c:pt>
                <c:pt idx="1259">
                  <c:v>1.8406851022829684E-2</c:v>
                </c:pt>
                <c:pt idx="1260">
                  <c:v>1.8403134192311481E-2</c:v>
                </c:pt>
                <c:pt idx="1261">
                  <c:v>1.839897063373698E-2</c:v>
                </c:pt>
                <c:pt idx="1262">
                  <c:v>1.8395453946575505E-2</c:v>
                </c:pt>
                <c:pt idx="1263">
                  <c:v>1.8391925660192446E-2</c:v>
                </c:pt>
                <c:pt idx="1264">
                  <c:v>1.8388385774590659E-2</c:v>
                </c:pt>
                <c:pt idx="1265">
                  <c:v>1.8385477628549446E-2</c:v>
                </c:pt>
                <c:pt idx="1266">
                  <c:v>1.8381911513156785E-2</c:v>
                </c:pt>
                <c:pt idx="1267">
                  <c:v>1.8378546043404387E-2</c:v>
                </c:pt>
                <c:pt idx="1268">
                  <c:v>1.8374744479820942E-2</c:v>
                </c:pt>
                <c:pt idx="1269">
                  <c:v>1.8371353784333577E-2</c:v>
                </c:pt>
                <c:pt idx="1270">
                  <c:v>1.8367531043147155E-2</c:v>
                </c:pt>
                <c:pt idx="1271">
                  <c:v>1.836162308323086E-2</c:v>
                </c:pt>
                <c:pt idx="1272">
                  <c:v>1.8360271203230829E-2</c:v>
                </c:pt>
                <c:pt idx="1273">
                  <c:v>1.8356830049751083E-2</c:v>
                </c:pt>
                <c:pt idx="1274">
                  <c:v>1.8352964960149324E-2</c:v>
                </c:pt>
                <c:pt idx="1275">
                  <c:v>1.8349294437453215E-2</c:v>
                </c:pt>
                <c:pt idx="1276">
                  <c:v>1.834561231399804E-2</c:v>
                </c:pt>
                <c:pt idx="1277">
                  <c:v>1.83419185897967E-2</c:v>
                </c:pt>
                <c:pt idx="1278">
                  <c:v>1.8338414351629639E-2</c:v>
                </c:pt>
                <c:pt idx="1279">
                  <c:v>1.8334496339199341E-2</c:v>
                </c:pt>
                <c:pt idx="1280">
                  <c:v>1.833076781282653E-2</c:v>
                </c:pt>
                <c:pt idx="1281">
                  <c:v>1.8327027685751385E-2</c:v>
                </c:pt>
                <c:pt idx="1282">
                  <c:v>1.8323275957984223E-2</c:v>
                </c:pt>
                <c:pt idx="1283">
                  <c:v>1.8319512629537932E-2</c:v>
                </c:pt>
                <c:pt idx="1284">
                  <c:v>1.8315737700425407E-2</c:v>
                </c:pt>
                <c:pt idx="1285">
                  <c:v>1.8311951170654386E-2</c:v>
                </c:pt>
                <c:pt idx="1286">
                  <c:v>1.8308538806728336E-2</c:v>
                </c:pt>
                <c:pt idx="1287">
                  <c:v>1.8304535215620532E-2</c:v>
                </c:pt>
                <c:pt idx="1288">
                  <c:v>1.8300521977516675E-2</c:v>
                </c:pt>
                <c:pt idx="1289">
                  <c:v>1.8296689045230276E-2</c:v>
                </c:pt>
                <c:pt idx="1290">
                  <c:v>1.8292844512344683E-2</c:v>
                </c:pt>
                <c:pt idx="1291">
                  <c:v>1.8288988378872793E-2</c:v>
                </c:pt>
                <c:pt idx="1292">
                  <c:v>1.8285307431862852E-2</c:v>
                </c:pt>
                <c:pt idx="1293">
                  <c:v>1.8281241310208796E-2</c:v>
                </c:pt>
                <c:pt idx="1294">
                  <c:v>1.8277350375039896E-2</c:v>
                </c:pt>
                <c:pt idx="1295">
                  <c:v>1.8273447839328535E-2</c:v>
                </c:pt>
                <c:pt idx="1296">
                  <c:v>1.8269533703087606E-2</c:v>
                </c:pt>
                <c:pt idx="1297">
                  <c:v>1.8265607966330002E-2</c:v>
                </c:pt>
                <c:pt idx="1298">
                  <c:v>1.8261670629063455E-2</c:v>
                </c:pt>
                <c:pt idx="1299">
                  <c:v>1.8257721691300861E-2</c:v>
                </c:pt>
                <c:pt idx="1300">
                  <c:v>1.8253761153055111E-2</c:v>
                </c:pt>
                <c:pt idx="1301">
                  <c:v>1.8247905929617225E-2</c:v>
                </c:pt>
                <c:pt idx="1302">
                  <c:v>1.8245805275163143E-2</c:v>
                </c:pt>
                <c:pt idx="1303">
                  <c:v>1.8242160795950729E-2</c:v>
                </c:pt>
                <c:pt idx="1304">
                  <c:v>1.8237977440351827E-2</c:v>
                </c:pt>
                <c:pt idx="1305">
                  <c:v>1.8233784454999354E-2</c:v>
                </c:pt>
                <c:pt idx="1306">
                  <c:v>1.8229926694344478E-2</c:v>
                </c:pt>
                <c:pt idx="1307">
                  <c:v>1.8225712572812181E-2</c:v>
                </c:pt>
                <c:pt idx="1308">
                  <c:v>1.8221829544573798E-2</c:v>
                </c:pt>
                <c:pt idx="1309">
                  <c:v>1.8217594289071444E-2</c:v>
                </c:pt>
                <c:pt idx="1310">
                  <c:v>1.8213517746651687E-2</c:v>
                </c:pt>
                <c:pt idx="1311">
                  <c:v>1.8209596813086038E-2</c:v>
                </c:pt>
                <c:pt idx="1312">
                  <c:v>1.8205329860770125E-2</c:v>
                </c:pt>
                <c:pt idx="1313">
                  <c:v>1.8200722547124317E-2</c:v>
                </c:pt>
                <c:pt idx="1314">
                  <c:v>1.8196602713555735E-2</c:v>
                </c:pt>
                <c:pt idx="1315">
                  <c:v>1.819247128129943E-2</c:v>
                </c:pt>
                <c:pt idx="1316">
                  <c:v>1.818832825036111E-2</c:v>
                </c:pt>
                <c:pt idx="1317">
                  <c:v>1.818465714056864E-2</c:v>
                </c:pt>
                <c:pt idx="1318">
                  <c:v>1.8180647742820077E-2</c:v>
                </c:pt>
                <c:pt idx="1319">
                  <c:v>1.817630685054791E-2</c:v>
                </c:pt>
                <c:pt idx="1320">
                  <c:v>1.8172114305173813E-2</c:v>
                </c:pt>
                <c:pt idx="1321">
                  <c:v>1.8167439115918907E-2</c:v>
                </c:pt>
                <c:pt idx="1322">
                  <c:v>1.8161124923481431E-2</c:v>
                </c:pt>
                <c:pt idx="1323">
                  <c:v>1.8159467067733265E-2</c:v>
                </c:pt>
                <c:pt idx="1324">
                  <c:v>1.8155228121525025E-2</c:v>
                </c:pt>
                <c:pt idx="1325">
                  <c:v>1.8151282798469479E-2</c:v>
                </c:pt>
                <c:pt idx="1326">
                  <c:v>1.814671542859253E-2</c:v>
                </c:pt>
                <c:pt idx="1327">
                  <c:v>1.8142441681888902E-2</c:v>
                </c:pt>
                <c:pt idx="1328">
                  <c:v>1.8138156335050226E-2</c:v>
                </c:pt>
                <c:pt idx="1329">
                  <c:v>1.81338593880894E-2</c:v>
                </c:pt>
                <c:pt idx="1330">
                  <c:v>1.8129550841011574E-2</c:v>
                </c:pt>
                <c:pt idx="1331">
                  <c:v>1.8125230693834805E-2</c:v>
                </c:pt>
                <c:pt idx="1332">
                  <c:v>1.8120898946571984E-2</c:v>
                </c:pt>
                <c:pt idx="1333">
                  <c:v>1.8116555599236001E-2</c:v>
                </c:pt>
                <c:pt idx="1334">
                  <c:v>1.8112200651837173E-2</c:v>
                </c:pt>
                <c:pt idx="1335">
                  <c:v>1.8107834104388393E-2</c:v>
                </c:pt>
                <c:pt idx="1336">
                  <c:v>1.810345595690771E-2</c:v>
                </c:pt>
                <c:pt idx="1337">
                  <c:v>1.8099066209408016E-2</c:v>
                </c:pt>
                <c:pt idx="1338">
                  <c:v>1.8094803915988111E-2</c:v>
                </c:pt>
                <c:pt idx="1339">
                  <c:v>1.8090389918260785E-2</c:v>
                </c:pt>
                <c:pt idx="1340">
                  <c:v>1.8085827366900595E-2</c:v>
                </c:pt>
                <c:pt idx="1341">
                  <c:v>1.8081391219443479E-2</c:v>
                </c:pt>
                <c:pt idx="1342">
                  <c:v>1.8076943472031815E-2</c:v>
                </c:pt>
                <c:pt idx="1343">
                  <c:v>1.8072484124675919E-2</c:v>
                </c:pt>
                <c:pt idx="1344">
                  <c:v>1.8068145922253143E-2</c:v>
                </c:pt>
                <c:pt idx="1345">
                  <c:v>1.8063530630190745E-2</c:v>
                </c:pt>
                <c:pt idx="1346">
                  <c:v>1.8059036483089829E-2</c:v>
                </c:pt>
                <c:pt idx="1347">
                  <c:v>1.8054660319246352E-2</c:v>
                </c:pt>
                <c:pt idx="1348">
                  <c:v>1.8050013389233226E-2</c:v>
                </c:pt>
                <c:pt idx="1349">
                  <c:v>1.8045484442503326E-2</c:v>
                </c:pt>
                <c:pt idx="1350">
                  <c:v>1.804094389592718E-2</c:v>
                </c:pt>
                <c:pt idx="1351">
                  <c:v>1.8036391749517683E-2</c:v>
                </c:pt>
                <c:pt idx="1352">
                  <c:v>1.8031828003287727E-2</c:v>
                </c:pt>
                <c:pt idx="1353">
                  <c:v>1.8025165354800698E-2</c:v>
                </c:pt>
                <c:pt idx="1354">
                  <c:v>1.802266571141543E-2</c:v>
                </c:pt>
                <c:pt idx="1355">
                  <c:v>1.8018309326742452E-2</c:v>
                </c:pt>
                <c:pt idx="1356">
                  <c:v>1.8013577090195132E-2</c:v>
                </c:pt>
                <c:pt idx="1357">
                  <c:v>1.8008835275290049E-2</c:v>
                </c:pt>
                <c:pt idx="1358">
                  <c:v>1.8004319880378927E-2</c:v>
                </c:pt>
                <c:pt idx="1359">
                  <c:v>1.7999556985826864E-2</c:v>
                </c:pt>
                <c:pt idx="1360">
                  <c:v>1.799513200037401E-2</c:v>
                </c:pt>
                <c:pt idx="1361">
                  <c:v>1.7990232297517623E-2</c:v>
                </c:pt>
                <c:pt idx="1362">
                  <c:v>1.7985552553833446E-2</c:v>
                </c:pt>
                <c:pt idx="1363">
                  <c:v>1.7980973851828563E-2</c:v>
                </c:pt>
                <c:pt idx="1364">
                  <c:v>1.7976158267470434E-2</c:v>
                </c:pt>
                <c:pt idx="1365">
                  <c:v>1.7971111595820637E-2</c:v>
                </c:pt>
                <c:pt idx="1366">
                  <c:v>1.7966388645949443E-2</c:v>
                </c:pt>
                <c:pt idx="1367">
                  <c:v>1.7961654098010031E-2</c:v>
                </c:pt>
                <c:pt idx="1368">
                  <c:v>1.7957337818992614E-2</c:v>
                </c:pt>
                <c:pt idx="1369">
                  <c:v>1.7952469558099576E-2</c:v>
                </c:pt>
                <c:pt idx="1370">
                  <c:v>1.7947697017458179E-2</c:v>
                </c:pt>
                <c:pt idx="1371">
                  <c:v>1.7942912877259343E-2</c:v>
                </c:pt>
                <c:pt idx="1372">
                  <c:v>1.7935371506864087E-2</c:v>
                </c:pt>
                <c:pt idx="1373">
                  <c:v>1.7933309798258957E-2</c:v>
                </c:pt>
                <c:pt idx="1374">
                  <c:v>1.7928591776503744E-2</c:v>
                </c:pt>
                <c:pt idx="1375">
                  <c:v>1.7923660321206722E-2</c:v>
                </c:pt>
                <c:pt idx="1376">
                  <c:v>1.791881818344758E-2</c:v>
                </c:pt>
                <c:pt idx="1377">
                  <c:v>1.7914062154927857E-2</c:v>
                </c:pt>
                <c:pt idx="1378">
                  <c:v>1.7909099109532877E-2</c:v>
                </c:pt>
                <c:pt idx="1379">
                  <c:v>1.7904222173413413E-2</c:v>
                </c:pt>
                <c:pt idx="1380">
                  <c:v>1.789933363786286E-2</c:v>
                </c:pt>
                <c:pt idx="1381">
                  <c:v>1.7894433502904417E-2</c:v>
                </c:pt>
                <c:pt idx="1382">
                  <c:v>1.7889521768548404E-2</c:v>
                </c:pt>
                <c:pt idx="1383">
                  <c:v>1.788459843481029E-2</c:v>
                </c:pt>
                <c:pt idx="1384">
                  <c:v>1.7879663501705549E-2</c:v>
                </c:pt>
                <c:pt idx="1385">
                  <c:v>1.7874716969249652E-2</c:v>
                </c:pt>
                <c:pt idx="1386">
                  <c:v>1.7869846893725505E-2</c:v>
                </c:pt>
                <c:pt idx="1387">
                  <c:v>1.7864789106338531E-2</c:v>
                </c:pt>
                <c:pt idx="1388">
                  <c:v>1.7859807775919414E-2</c:v>
                </c:pt>
                <c:pt idx="1389">
                  <c:v>1.7854814846200707E-2</c:v>
                </c:pt>
                <c:pt idx="1390">
                  <c:v>1.7849894070329497E-2</c:v>
                </c:pt>
                <c:pt idx="1391">
                  <c:v>1.7844876865023285E-2</c:v>
                </c:pt>
                <c:pt idx="1392">
                  <c:v>1.7839766461445632E-2</c:v>
                </c:pt>
                <c:pt idx="1393">
                  <c:v>1.7834727134709089E-2</c:v>
                </c:pt>
                <c:pt idx="1394">
                  <c:v>1.7829676208755474E-2</c:v>
                </c:pt>
                <c:pt idx="1395">
                  <c:v>1.7824377993634739E-2</c:v>
                </c:pt>
                <c:pt idx="1396">
                  <c:v>1.781961684254707E-2</c:v>
                </c:pt>
                <c:pt idx="1397">
                  <c:v>1.781445383573918E-2</c:v>
                </c:pt>
                <c:pt idx="1398">
                  <c:v>1.7809356513066837E-2</c:v>
                </c:pt>
                <c:pt idx="1399">
                  <c:v>1.7804395573871288E-2</c:v>
                </c:pt>
                <c:pt idx="1400">
                  <c:v>1.7799127070310752E-2</c:v>
                </c:pt>
                <c:pt idx="1401">
                  <c:v>1.7794066828240307E-2</c:v>
                </c:pt>
                <c:pt idx="1402">
                  <c:v>1.778885123111185E-2</c:v>
                </c:pt>
                <c:pt idx="1403">
                  <c:v>1.7783695912882765E-2</c:v>
                </c:pt>
                <c:pt idx="1404">
                  <c:v>1.7778528995588745E-2</c:v>
                </c:pt>
                <c:pt idx="1405">
                  <c:v>1.7773350479245262E-2</c:v>
                </c:pt>
                <c:pt idx="1406">
                  <c:v>1.7768160363870369E-2</c:v>
                </c:pt>
                <c:pt idx="1407">
                  <c:v>1.7762958649474376E-2</c:v>
                </c:pt>
                <c:pt idx="1408">
                  <c:v>1.775774533607791E-2</c:v>
                </c:pt>
                <c:pt idx="1409">
                  <c:v>1.775252042369645E-2</c:v>
                </c:pt>
                <c:pt idx="1410">
                  <c:v>1.7747283912335148E-2</c:v>
                </c:pt>
                <c:pt idx="1411">
                  <c:v>1.774209683206629E-2</c:v>
                </c:pt>
                <c:pt idx="1412">
                  <c:v>1.7734518380972845E-2</c:v>
                </c:pt>
                <c:pt idx="1413">
                  <c:v>1.7729242101830217E-2</c:v>
                </c:pt>
                <c:pt idx="1414">
                  <c:v>1.7723954223790261E-2</c:v>
                </c:pt>
                <c:pt idx="1415">
                  <c:v>1.7717896731886056E-2</c:v>
                </c:pt>
                <c:pt idx="1416">
                  <c:v>1.7713343671064787E-2</c:v>
                </c:pt>
                <c:pt idx="1417">
                  <c:v>1.7707912629532467E-2</c:v>
                </c:pt>
                <c:pt idx="1418">
                  <c:v>1.7702580537145535E-2</c:v>
                </c:pt>
                <c:pt idx="1419">
                  <c:v>1.7696472515840243E-2</c:v>
                </c:pt>
                <c:pt idx="1420">
                  <c:v>1.7691881558860149E-2</c:v>
                </c:pt>
                <c:pt idx="1421">
                  <c:v>1.7686614309579317E-2</c:v>
                </c:pt>
                <c:pt idx="1422">
                  <c:v>1.7681233640894516E-2</c:v>
                </c:pt>
                <c:pt idx="1423">
                  <c:v>1.7675841373451635E-2</c:v>
                </c:pt>
                <c:pt idx="1424">
                  <c:v>1.7670437507266139E-2</c:v>
                </c:pt>
                <c:pt idx="1425">
                  <c:v>1.766497664840383E-2</c:v>
                </c:pt>
                <c:pt idx="1426">
                  <c:v>1.7659550679279157E-2</c:v>
                </c:pt>
                <c:pt idx="1427">
                  <c:v>1.7652557391002688E-2</c:v>
                </c:pt>
                <c:pt idx="1428">
                  <c:v>1.7648663946422616E-2</c:v>
                </c:pt>
                <c:pt idx="1429">
                  <c:v>1.7643203182722722E-2</c:v>
                </c:pt>
                <c:pt idx="1430">
                  <c:v>1.763698786803735E-2</c:v>
                </c:pt>
                <c:pt idx="1431">
                  <c:v>1.7632285680554093E-2</c:v>
                </c:pt>
                <c:pt idx="1432">
                  <c:v>1.7626789025015622E-2</c:v>
                </c:pt>
                <c:pt idx="1433">
                  <c:v>1.7620492930613657E-2</c:v>
                </c:pt>
                <c:pt idx="1434">
                  <c:v>1.7615725392130521E-2</c:v>
                </c:pt>
                <c:pt idx="1435">
                  <c:v>1.7610195039703846E-2</c:v>
                </c:pt>
                <c:pt idx="1436">
                  <c:v>1.7604653089215994E-2</c:v>
                </c:pt>
                <c:pt idx="1437">
                  <c:v>1.7599099540674956E-2</c:v>
                </c:pt>
                <c:pt idx="1438">
                  <c:v>1.7593565521869598E-2</c:v>
                </c:pt>
                <c:pt idx="1439">
                  <c:v>1.7587987676509809E-2</c:v>
                </c:pt>
                <c:pt idx="1440">
                  <c:v>1.7582398232675583E-2</c:v>
                </c:pt>
                <c:pt idx="1441">
                  <c:v>1.7576797190374652E-2</c:v>
                </c:pt>
                <c:pt idx="1442">
                  <c:v>1.7571184549632805E-2</c:v>
                </c:pt>
                <c:pt idx="1443">
                  <c:v>1.7565560310457775E-2</c:v>
                </c:pt>
                <c:pt idx="1444">
                  <c:v>1.7559924472870195E-2</c:v>
                </c:pt>
                <c:pt idx="1445">
                  <c:v>1.7554277036888111E-2</c:v>
                </c:pt>
                <c:pt idx="1446">
                  <c:v>1.7547808622242908E-2</c:v>
                </c:pt>
                <c:pt idx="1447">
                  <c:v>1.7542115311438344E-2</c:v>
                </c:pt>
                <c:pt idx="1448">
                  <c:v>1.753724661841094E-2</c:v>
                </c:pt>
                <c:pt idx="1449">
                  <c:v>1.7531562719995009E-2</c:v>
                </c:pt>
                <c:pt idx="1450">
                  <c:v>1.7525880817947481E-2</c:v>
                </c:pt>
                <c:pt idx="1451">
                  <c:v>1.7520207256217724E-2</c:v>
                </c:pt>
                <c:pt idx="1452">
                  <c:v>1.7514570699622235E-2</c:v>
                </c:pt>
                <c:pt idx="1453">
                  <c:v>1.750812269635027E-2</c:v>
                </c:pt>
                <c:pt idx="1454">
                  <c:v>1.750330005790942E-2</c:v>
                </c:pt>
                <c:pt idx="1455">
                  <c:v>1.7497713712265606E-2</c:v>
                </c:pt>
                <c:pt idx="1456">
                  <c:v>1.7492065432471726E-2</c:v>
                </c:pt>
                <c:pt idx="1457">
                  <c:v>1.7486483838516698E-2</c:v>
                </c:pt>
                <c:pt idx="1458">
                  <c:v>1.7480917834981291E-2</c:v>
                </c:pt>
                <c:pt idx="1459">
                  <c:v>1.7475367421841526E-2</c:v>
                </c:pt>
                <c:pt idx="1460">
                  <c:v>1.7469892130334841E-2</c:v>
                </c:pt>
                <c:pt idx="1461">
                  <c:v>1.7464343937574702E-2</c:v>
                </c:pt>
                <c:pt idx="1462">
                  <c:v>1.7458841142390023E-2</c:v>
                </c:pt>
                <c:pt idx="1463">
                  <c:v>1.7453353938354357E-2</c:v>
                </c:pt>
                <c:pt idx="1464">
                  <c:v>1.744628851445551E-2</c:v>
                </c:pt>
                <c:pt idx="1465">
                  <c:v>1.7440938962973718E-2</c:v>
                </c:pt>
                <c:pt idx="1466">
                  <c:v>1.743553999164724E-2</c:v>
                </c:pt>
                <c:pt idx="1467">
                  <c:v>1.7430086005989703E-2</c:v>
                </c:pt>
                <c:pt idx="1468">
                  <c:v>1.7424572388438087E-2</c:v>
                </c:pt>
                <c:pt idx="1469">
                  <c:v>1.7419107353524903E-2</c:v>
                </c:pt>
                <c:pt idx="1470">
                  <c:v>1.7413731180372531E-2</c:v>
                </c:pt>
                <c:pt idx="1471">
                  <c:v>1.7408370595693525E-2</c:v>
                </c:pt>
                <c:pt idx="1472">
                  <c:v>1.740302559946505E-2</c:v>
                </c:pt>
                <c:pt idx="1473">
                  <c:v>1.7397942641552831E-2</c:v>
                </c:pt>
                <c:pt idx="1474">
                  <c:v>1.7392591825417275E-2</c:v>
                </c:pt>
                <c:pt idx="1475">
                  <c:v>1.7387297884255467E-2</c:v>
                </c:pt>
                <c:pt idx="1476">
                  <c:v>1.7382019535607605E-2</c:v>
                </c:pt>
                <c:pt idx="1477">
                  <c:v>1.7376623128294355E-2</c:v>
                </c:pt>
                <c:pt idx="1478">
                  <c:v>1.7370715676353066E-2</c:v>
                </c:pt>
                <c:pt idx="1479">
                  <c:v>1.7365485471011743E-2</c:v>
                </c:pt>
                <c:pt idx="1480">
                  <c:v>1.7360318198775815E-2</c:v>
                </c:pt>
                <c:pt idx="1481">
                  <c:v>1.7354927723866157E-2</c:v>
                </c:pt>
                <c:pt idx="1482">
                  <c:v>1.7349888404503411E-2</c:v>
                </c:pt>
                <c:pt idx="1483">
                  <c:v>1.7344720565431737E-2</c:v>
                </c:pt>
                <c:pt idx="1484">
                  <c:v>1.7339568317873144E-2</c:v>
                </c:pt>
                <c:pt idx="1485">
                  <c:v>1.733443166180515E-2</c:v>
                </c:pt>
                <c:pt idx="1486">
                  <c:v>1.732931059720777E-2</c:v>
                </c:pt>
                <c:pt idx="1487">
                  <c:v>1.7324205124061021E-2</c:v>
                </c:pt>
                <c:pt idx="1488">
                  <c:v>1.731911524234242E-2</c:v>
                </c:pt>
                <c:pt idx="1489">
                  <c:v>1.7314040952031984E-2</c:v>
                </c:pt>
                <c:pt idx="1490">
                  <c:v>1.7308982253104732E-2</c:v>
                </c:pt>
                <c:pt idx="1491">
                  <c:v>1.7303939145540681E-2</c:v>
                </c:pt>
                <c:pt idx="1492">
                  <c:v>1.7298911629322344E-2</c:v>
                </c:pt>
                <c:pt idx="1493">
                  <c:v>1.7293899704429738E-2</c:v>
                </c:pt>
                <c:pt idx="1494">
                  <c:v>1.7288725376606803E-2</c:v>
                </c:pt>
                <c:pt idx="1495">
                  <c:v>1.7283983005084866E-2</c:v>
                </c:pt>
                <c:pt idx="1496">
                  <c:v>1.7278957477473988E-2</c:v>
                </c:pt>
                <c:pt idx="1497">
                  <c:v>1.727400791766448E-2</c:v>
                </c:pt>
                <c:pt idx="1498">
                  <c:v>1.7269073949073288E-2</c:v>
                </c:pt>
                <c:pt idx="1499">
                  <c:v>1.7264155571682926E-2</c:v>
                </c:pt>
                <c:pt idx="1500">
                  <c:v>1.7259317547909964E-2</c:v>
                </c:pt>
                <c:pt idx="1501">
                  <c:v>1.7254365590414766E-2</c:v>
                </c:pt>
                <c:pt idx="1502">
                  <c:v>1.7249493986499498E-2</c:v>
                </c:pt>
                <c:pt idx="1503">
                  <c:v>1.7244637973700128E-2</c:v>
                </c:pt>
                <c:pt idx="1504">
                  <c:v>1.723979755199917E-2</c:v>
                </c:pt>
                <c:pt idx="1505">
                  <c:v>1.723497272137664E-2</c:v>
                </c:pt>
                <c:pt idx="1506">
                  <c:v>1.7230163481810057E-2</c:v>
                </c:pt>
                <c:pt idx="1507">
                  <c:v>1.7225369833284432E-2</c:v>
                </c:pt>
                <c:pt idx="1508">
                  <c:v>1.7220591775774785E-2</c:v>
                </c:pt>
                <c:pt idx="1509">
                  <c:v>1.7215829309261133E-2</c:v>
                </c:pt>
                <c:pt idx="1510">
                  <c:v>1.7211082433728486E-2</c:v>
                </c:pt>
                <c:pt idx="1511">
                  <c:v>1.7205676524088553E-2</c:v>
                </c:pt>
                <c:pt idx="1512">
                  <c:v>1.7201635455516284E-2</c:v>
                </c:pt>
                <c:pt idx="1513">
                  <c:v>1.7196935352799259E-2</c:v>
                </c:pt>
                <c:pt idx="1514">
                  <c:v>1.7192327991622364E-2</c:v>
                </c:pt>
                <c:pt idx="1515">
                  <c:v>1.7187581920043438E-2</c:v>
                </c:pt>
                <c:pt idx="1516">
                  <c:v>1.7182692315199834E-2</c:v>
                </c:pt>
                <c:pt idx="1517">
                  <c:v>1.7178290850732025E-2</c:v>
                </c:pt>
                <c:pt idx="1518">
                  <c:v>1.7173749421439476E-2</c:v>
                </c:pt>
                <c:pt idx="1519">
                  <c:v>1.7169062144710145E-2</c:v>
                </c:pt>
                <c:pt idx="1520">
                  <c:v>1.7164224180950365E-2</c:v>
                </c:pt>
                <c:pt idx="1521">
                  <c:v>1.7159563066533958E-2</c:v>
                </c:pt>
                <c:pt idx="1522">
                  <c:v>1.7154999696169515E-2</c:v>
                </c:pt>
                <c:pt idx="1523">
                  <c:v>1.7150451913342048E-2</c:v>
                </c:pt>
                <c:pt idx="1524">
                  <c:v>1.7145919718025864E-2</c:v>
                </c:pt>
                <c:pt idx="1525">
                  <c:v>1.7141750204855422E-2</c:v>
                </c:pt>
                <c:pt idx="1526">
                  <c:v>1.7137252782336021E-2</c:v>
                </c:pt>
                <c:pt idx="1527">
                  <c:v>1.713277095046789E-2</c:v>
                </c:pt>
                <c:pt idx="1528">
                  <c:v>1.7128394405521972E-2</c:v>
                </c:pt>
                <c:pt idx="1529">
                  <c:v>1.7123944657000807E-2</c:v>
                </c:pt>
                <c:pt idx="1530">
                  <c:v>1.7119418998593761E-2</c:v>
                </c:pt>
                <c:pt idx="1531">
                  <c:v>1.7114999529150854E-2</c:v>
                </c:pt>
                <c:pt idx="1532">
                  <c:v>1.7110595650266791E-2</c:v>
                </c:pt>
                <c:pt idx="1533">
                  <c:v>1.7105925253405558E-2</c:v>
                </c:pt>
                <c:pt idx="1534">
                  <c:v>1.7101834664102755E-2</c:v>
                </c:pt>
                <c:pt idx="1535">
                  <c:v>1.7097477556785312E-2</c:v>
                </c:pt>
                <c:pt idx="1536">
                  <c:v>1.7093136039956769E-2</c:v>
                </c:pt>
                <c:pt idx="1537">
                  <c:v>1.7088810113597142E-2</c:v>
                </c:pt>
                <c:pt idx="1538">
                  <c:v>1.7084598530643775E-2</c:v>
                </c:pt>
                <c:pt idx="1539">
                  <c:v>1.7080205032212192E-2</c:v>
                </c:pt>
                <c:pt idx="1540">
                  <c:v>1.7075925877151898E-2</c:v>
                </c:pt>
                <c:pt idx="1541">
                  <c:v>1.7071662312490576E-2</c:v>
                </c:pt>
                <c:pt idx="1542">
                  <c:v>1.7067414338205744E-2</c:v>
                </c:pt>
                <c:pt idx="1543">
                  <c:v>1.7063181954284912E-2</c:v>
                </c:pt>
                <c:pt idx="1544">
                  <c:v>1.7058965160708095E-2</c:v>
                </c:pt>
                <c:pt idx="1545">
                  <c:v>1.7054763957457808E-2</c:v>
                </c:pt>
                <c:pt idx="1546">
                  <c:v>1.705068439967115E-2</c:v>
                </c:pt>
                <c:pt idx="1547">
                  <c:v>1.7046515293335836E-2</c:v>
                </c:pt>
                <c:pt idx="1548">
                  <c:v>1.704225388949876E-2</c:v>
                </c:pt>
                <c:pt idx="1549">
                  <c:v>1.703811504738223E-2</c:v>
                </c:pt>
                <c:pt idx="1550">
                  <c:v>1.7033991795507297E-2</c:v>
                </c:pt>
                <c:pt idx="1551">
                  <c:v>1.7029884133856477E-2</c:v>
                </c:pt>
                <c:pt idx="1552">
                  <c:v>1.7025903627197119E-2</c:v>
                </c:pt>
                <c:pt idx="1553">
                  <c:v>1.7021715581154728E-2</c:v>
                </c:pt>
                <c:pt idx="1554">
                  <c:v>1.7017654690073825E-2</c:v>
                </c:pt>
                <c:pt idx="1555">
                  <c:v>1.7013266947883465E-2</c:v>
                </c:pt>
                <c:pt idx="1556">
                  <c:v>1.7009579678354536E-2</c:v>
                </c:pt>
                <c:pt idx="1557">
                  <c:v>1.7005565557688673E-2</c:v>
                </c:pt>
                <c:pt idx="1558">
                  <c:v>1.7001567027127018E-2</c:v>
                </c:pt>
                <c:pt idx="1559">
                  <c:v>1.6997584086654582E-2</c:v>
                </c:pt>
                <c:pt idx="1560">
                  <c:v>1.699361673625388E-2</c:v>
                </c:pt>
                <c:pt idx="1561">
                  <c:v>1.6988981789052997E-2</c:v>
                </c:pt>
                <c:pt idx="1562">
                  <c:v>1.6985728805602729E-2</c:v>
                </c:pt>
                <c:pt idx="1563">
                  <c:v>1.698137128662322E-2</c:v>
                </c:pt>
                <c:pt idx="1564">
                  <c:v>1.6978025903418823E-2</c:v>
                </c:pt>
                <c:pt idx="1565">
                  <c:v>1.6974013834759327E-2</c:v>
                </c:pt>
                <c:pt idx="1566">
                  <c:v>1.6970264554303911E-2</c:v>
                </c:pt>
                <c:pt idx="1567">
                  <c:v>1.6966281804096095E-2</c:v>
                </c:pt>
                <c:pt idx="1568">
                  <c:v>1.6959577014378474E-2</c:v>
                </c:pt>
                <c:pt idx="1569">
                  <c:v>1.6957939317476512E-2</c:v>
                </c:pt>
                <c:pt idx="1570">
                  <c:v>1.6954129159800695E-2</c:v>
                </c:pt>
                <c:pt idx="1571">
                  <c:v>1.6950463828784013E-2</c:v>
                </c:pt>
                <c:pt idx="1572">
                  <c:v>1.6946555611792608E-2</c:v>
                </c:pt>
                <c:pt idx="1573">
                  <c:v>1.6942399452100076E-2</c:v>
                </c:pt>
                <c:pt idx="1574">
                  <c:v>1.6938648839462469E-2</c:v>
                </c:pt>
                <c:pt idx="1575">
                  <c:v>1.6934913813573895E-2</c:v>
                </c:pt>
                <c:pt idx="1576">
                  <c:v>1.6931194374417226E-2</c:v>
                </c:pt>
                <c:pt idx="1577">
                  <c:v>1.6927894550569877E-2</c:v>
                </c:pt>
                <c:pt idx="1578">
                  <c:v>1.6924344909591549E-2</c:v>
                </c:pt>
                <c:pt idx="1579">
                  <c:v>1.6920539249288286E-2</c:v>
                </c:pt>
                <c:pt idx="1580">
                  <c:v>1.6916884982128448E-2</c:v>
                </c:pt>
                <c:pt idx="1581">
                  <c:v>1.6913384933914533E-2</c:v>
                </c:pt>
                <c:pt idx="1582">
                  <c:v>1.6907419858566364E-2</c:v>
                </c:pt>
                <c:pt idx="1583">
                  <c:v>1.6906015714418056E-2</c:v>
                </c:pt>
                <c:pt idx="1584">
                  <c:v>1.6902423803053585E-2</c:v>
                </c:pt>
                <c:pt idx="1585">
                  <c:v>1.6898989889060911E-2</c:v>
                </c:pt>
                <c:pt idx="1586">
                  <c:v>1.6895286747044172E-2</c:v>
                </c:pt>
                <c:pt idx="1587">
                  <c:v>1.6891741602370863E-2</c:v>
                </c:pt>
                <c:pt idx="1588">
                  <c:v>1.688821204656453E-2</c:v>
                </c:pt>
                <c:pt idx="1589">
                  <c:v>1.6884698079617431E-2</c:v>
                </c:pt>
                <c:pt idx="1590">
                  <c:v>1.6881346850298462E-2</c:v>
                </c:pt>
                <c:pt idx="1591">
                  <c:v>1.687771691222616E-2</c:v>
                </c:pt>
                <c:pt idx="1592">
                  <c:v>1.6874249711758781E-2</c:v>
                </c:pt>
                <c:pt idx="1593">
                  <c:v>1.6870798100088753E-2</c:v>
                </c:pt>
                <c:pt idx="1594">
                  <c:v>1.6867362077200604E-2</c:v>
                </c:pt>
                <c:pt idx="1595">
                  <c:v>1.6863941643086595E-2</c:v>
                </c:pt>
                <c:pt idx="1596">
                  <c:v>1.6860536797728681E-2</c:v>
                </c:pt>
                <c:pt idx="1597">
                  <c:v>1.6857147541113966E-2</c:v>
                </c:pt>
                <c:pt idx="1598">
                  <c:v>1.6854083515131665E-2</c:v>
                </c:pt>
                <c:pt idx="1599">
                  <c:v>1.6850571523489011E-2</c:v>
                </c:pt>
                <c:pt idx="1600">
                  <c:v>1.6847073303594928E-2</c:v>
                </c:pt>
                <c:pt idx="1601">
                  <c:v>1.6843746401818925E-2</c:v>
                </c:pt>
                <c:pt idx="1602">
                  <c:v>1.6840435088719078E-2</c:v>
                </c:pt>
                <c:pt idx="1603">
                  <c:v>1.6837139364277335E-2</c:v>
                </c:pt>
                <c:pt idx="1604">
                  <c:v>1.6834019751538476E-2</c:v>
                </c:pt>
                <c:pt idx="1605">
                  <c:v>1.6830594681339808E-2</c:v>
                </c:pt>
                <c:pt idx="1606">
                  <c:v>1.6827345722810499E-2</c:v>
                </c:pt>
                <c:pt idx="1607">
                  <c:v>1.6824112352890302E-2</c:v>
                </c:pt>
                <c:pt idx="1608">
                  <c:v>1.6820894571568906E-2</c:v>
                </c:pt>
                <c:pt idx="1609">
                  <c:v>1.6817692378828259E-2</c:v>
                </c:pt>
                <c:pt idx="1610">
                  <c:v>1.6814505774663206E-2</c:v>
                </c:pt>
                <c:pt idx="1611">
                  <c:v>1.6811334759053113E-2</c:v>
                </c:pt>
                <c:pt idx="1612">
                  <c:v>1.6808179331990247E-2</c:v>
                </c:pt>
                <c:pt idx="1613">
                  <c:v>1.6803529103959214E-2</c:v>
                </c:pt>
                <c:pt idx="1614">
                  <c:v>1.6801915243449466E-2</c:v>
                </c:pt>
                <c:pt idx="1615">
                  <c:v>1.6799148950723947E-2</c:v>
                </c:pt>
                <c:pt idx="1616">
                  <c:v>1.6795885613795913E-2</c:v>
                </c:pt>
                <c:pt idx="1617">
                  <c:v>1.6792636024415025E-2</c:v>
                </c:pt>
                <c:pt idx="1618">
                  <c:v>1.6789748174071972E-2</c:v>
                </c:pt>
                <c:pt idx="1619">
                  <c:v>1.6786527820763758E-2</c:v>
                </c:pt>
                <c:pt idx="1620">
                  <c:v>1.6783673091182727E-2</c:v>
                </c:pt>
                <c:pt idx="1621">
                  <c:v>1.6780481970899142E-2</c:v>
                </c:pt>
                <c:pt idx="1622">
                  <c:v>1.6777482428602018E-2</c:v>
                </c:pt>
                <c:pt idx="1623">
                  <c:v>1.6774677385702208E-2</c:v>
                </c:pt>
                <c:pt idx="1624">
                  <c:v>1.6771530109229143E-2</c:v>
                </c:pt>
                <c:pt idx="1625">
                  <c:v>1.6768577332127603E-2</c:v>
                </c:pt>
                <c:pt idx="1626">
                  <c:v>1.6765640143397952E-2</c:v>
                </c:pt>
                <c:pt idx="1627">
                  <c:v>1.6762718543029867E-2</c:v>
                </c:pt>
                <c:pt idx="1628">
                  <c:v>1.6759812531015616E-2</c:v>
                </c:pt>
                <c:pt idx="1629">
                  <c:v>1.675710688138321E-2</c:v>
                </c:pt>
                <c:pt idx="1630">
                  <c:v>1.6754047271984148E-2</c:v>
                </c:pt>
                <c:pt idx="1631">
                  <c:v>1.6751188024948883E-2</c:v>
                </c:pt>
                <c:pt idx="1632">
                  <c:v>1.6748344366215879E-2</c:v>
                </c:pt>
                <c:pt idx="1633">
                  <c:v>1.6743718094656579E-2</c:v>
                </c:pt>
                <c:pt idx="1634">
                  <c:v>1.6742893494101074E-2</c:v>
                </c:pt>
                <c:pt idx="1635">
                  <c:v>1.6739906919727297E-2</c:v>
                </c:pt>
                <c:pt idx="1636">
                  <c:v>1.6737125614095041E-2</c:v>
                </c:pt>
                <c:pt idx="1637">
                  <c:v>1.6734552530006663E-2</c:v>
                </c:pt>
                <c:pt idx="1638">
                  <c:v>1.673160976756197E-2</c:v>
                </c:pt>
                <c:pt idx="1639">
                  <c:v>1.6728875226637949E-2</c:v>
                </c:pt>
                <c:pt idx="1640">
                  <c:v>1.6726156273928518E-2</c:v>
                </c:pt>
                <c:pt idx="1641">
                  <c:v>1.6723452909423363E-2</c:v>
                </c:pt>
                <c:pt idx="1642">
                  <c:v>1.6720765133109591E-2</c:v>
                </c:pt>
                <c:pt idx="1643">
                  <c:v>1.6718092944976885E-2</c:v>
                </c:pt>
                <c:pt idx="1644">
                  <c:v>1.6715436345014937E-2</c:v>
                </c:pt>
                <c:pt idx="1645">
                  <c:v>1.6712795333216006E-2</c:v>
                </c:pt>
                <c:pt idx="1646">
                  <c:v>1.6710371441450156E-2</c:v>
                </c:pt>
                <c:pt idx="1647">
                  <c:v>1.6707560074047893E-2</c:v>
                </c:pt>
                <c:pt idx="1648">
                  <c:v>1.6704965826663237E-2</c:v>
                </c:pt>
                <c:pt idx="1649">
                  <c:v>1.6702387167395184E-2</c:v>
                </c:pt>
                <c:pt idx="1650">
                  <c:v>1.670002960234257E-2</c:v>
                </c:pt>
                <c:pt idx="1651">
                  <c:v>1.6697483114686829E-2</c:v>
                </c:pt>
                <c:pt idx="1652">
                  <c:v>1.6694744718195247E-2</c:v>
                </c:pt>
                <c:pt idx="1653">
                  <c:v>1.6692228411295626E-2</c:v>
                </c:pt>
                <c:pt idx="1654">
                  <c:v>1.6689727692466197E-2</c:v>
                </c:pt>
                <c:pt idx="1655">
                  <c:v>1.6686611700026548E-2</c:v>
                </c:pt>
                <c:pt idx="1656">
                  <c:v>1.668498450858924E-2</c:v>
                </c:pt>
                <c:pt idx="1657">
                  <c:v>1.6682319064270108E-2</c:v>
                </c:pt>
                <c:pt idx="1658">
                  <c:v>1.667988069760282E-2</c:v>
                </c:pt>
                <c:pt idx="1659">
                  <c:v>1.6677887003738432E-2</c:v>
                </c:pt>
                <c:pt idx="1660">
                  <c:v>1.6675050728313781E-2</c:v>
                </c:pt>
                <c:pt idx="1661">
                  <c:v>1.667287562185843E-2</c:v>
                </c:pt>
                <c:pt idx="1662">
                  <c:v>1.6670283111011545E-2</c:v>
                </c:pt>
                <c:pt idx="1663">
                  <c:v>1.6667922684334202E-2</c:v>
                </c:pt>
                <c:pt idx="1664">
                  <c:v>1.6665577845629061E-2</c:v>
                </c:pt>
                <c:pt idx="1665">
                  <c:v>1.6663248594878076E-2</c:v>
                </c:pt>
                <c:pt idx="1666">
                  <c:v>1.6660934932078663E-2</c:v>
                </c:pt>
                <c:pt idx="1667">
                  <c:v>1.6658636857223092E-2</c:v>
                </c:pt>
                <c:pt idx="1668">
                  <c:v>1.6656354370295886E-2</c:v>
                </c:pt>
                <c:pt idx="1669">
                  <c:v>1.6654087471289311E-2</c:v>
                </c:pt>
                <c:pt idx="1670">
                  <c:v>1.6651836160200793E-2</c:v>
                </c:pt>
                <c:pt idx="1671">
                  <c:v>1.6649827001536111E-2</c:v>
                </c:pt>
                <c:pt idx="1672">
                  <c:v>1.6646433586973295E-2</c:v>
                </c:pt>
                <c:pt idx="1673">
                  <c:v>1.6644235720086099E-2</c:v>
                </c:pt>
                <c:pt idx="1674">
                  <c:v>1.6642053441073119E-2</c:v>
                </c:pt>
                <c:pt idx="1675">
                  <c:v>1.6639578495101084E-2</c:v>
                </c:pt>
                <c:pt idx="1676">
                  <c:v>1.6637735646638865E-2</c:v>
                </c:pt>
                <c:pt idx="1677">
                  <c:v>1.6634901527257107E-2</c:v>
                </c:pt>
                <c:pt idx="1678">
                  <c:v>1.6632778553511734E-2</c:v>
                </c:pt>
                <c:pt idx="1679">
                  <c:v>1.6630371382255125E-2</c:v>
                </c:pt>
                <c:pt idx="1680">
                  <c:v>1.6628579362916489E-2</c:v>
                </c:pt>
                <c:pt idx="1681">
                  <c:v>1.6627213947728019E-2</c:v>
                </c:pt>
                <c:pt idx="1682">
                  <c:v>1.6625156371396766E-2</c:v>
                </c:pt>
                <c:pt idx="1683">
                  <c:v>1.6623114382862375E-2</c:v>
                </c:pt>
                <c:pt idx="1684">
                  <c:v>1.662108798211711E-2</c:v>
                </c:pt>
                <c:pt idx="1685">
                  <c:v>1.6618836052967545E-2</c:v>
                </c:pt>
                <c:pt idx="1686">
                  <c:v>1.6616839806447459E-2</c:v>
                </c:pt>
                <c:pt idx="1687">
                  <c:v>1.6614859146963035E-2</c:v>
                </c:pt>
                <c:pt idx="1688">
                  <c:v>1.6612335488155772E-2</c:v>
                </c:pt>
                <c:pt idx="1689">
                  <c:v>1.6610944589071863E-2</c:v>
                </c:pt>
                <c:pt idx="1690">
                  <c:v>1.6608982068330849E-2</c:v>
                </c:pt>
                <c:pt idx="1691">
                  <c:v>1.6607339634296912E-2</c:v>
                </c:pt>
                <c:pt idx="1692">
                  <c:v>1.6605437935570677E-2</c:v>
                </c:pt>
                <c:pt idx="1693">
                  <c:v>1.6603283652599311E-2</c:v>
                </c:pt>
                <c:pt idx="1694">
                  <c:v>1.6601430966917796E-2</c:v>
                </c:pt>
                <c:pt idx="1695">
                  <c:v>1.6599575003444222E-2</c:v>
                </c:pt>
                <c:pt idx="1696">
                  <c:v>1.6597734626937033E-2</c:v>
                </c:pt>
                <c:pt idx="1697">
                  <c:v>1.6595909837388234E-2</c:v>
                </c:pt>
                <c:pt idx="1698">
                  <c:v>1.6594355085028861E-2</c:v>
                </c:pt>
                <c:pt idx="1699">
                  <c:v>1.6592562500171534E-2</c:v>
                </c:pt>
                <c:pt idx="1700">
                  <c:v>1.6590785502976983E-2</c:v>
                </c:pt>
                <c:pt idx="1701">
                  <c:v>1.6589024093445204E-2</c:v>
                </c:pt>
                <c:pt idx="1702">
                  <c:v>1.6587278271563304E-2</c:v>
                </c:pt>
                <c:pt idx="1703">
                  <c:v>1.658554803732613E-2</c:v>
                </c:pt>
                <c:pt idx="1704">
                  <c:v>1.6583833390725944E-2</c:v>
                </c:pt>
                <c:pt idx="1705">
                  <c:v>1.6582134331755007E-2</c:v>
                </c:pt>
                <c:pt idx="1706">
                  <c:v>1.6580211636964531E-2</c:v>
                </c:pt>
                <c:pt idx="1707">
                  <c:v>1.6578282054077853E-2</c:v>
                </c:pt>
                <c:pt idx="1708">
                  <c:v>1.6576865231996862E-2</c:v>
                </c:pt>
                <c:pt idx="1709">
                  <c:v>1.6575224447299419E-2</c:v>
                </c:pt>
                <c:pt idx="1710">
                  <c:v>1.657359500492106E-2</c:v>
                </c:pt>
                <c:pt idx="1711">
                  <c:v>1.6572241302463746E-2</c:v>
                </c:pt>
                <c:pt idx="1712">
                  <c:v>1.6570629753974254E-2</c:v>
                </c:pt>
                <c:pt idx="1713">
                  <c:v>1.6568797325509803E-2</c:v>
                </c:pt>
                <c:pt idx="1714">
                  <c:v>1.6567429543021244E-2</c:v>
                </c:pt>
                <c:pt idx="1715">
                  <c:v>1.6566109073513635E-2</c:v>
                </c:pt>
                <c:pt idx="1716">
                  <c:v>1.6563991234797903E-2</c:v>
                </c:pt>
                <c:pt idx="1717">
                  <c:v>1.6562193140170045E-2</c:v>
                </c:pt>
                <c:pt idx="1718">
                  <c:v>1.6560851107740859E-2</c:v>
                </c:pt>
                <c:pt idx="1719">
                  <c:v>1.6559832601331648E-2</c:v>
                </c:pt>
                <c:pt idx="1720">
                  <c:v>1.6558011998130225E-2</c:v>
                </c:pt>
                <c:pt idx="1721">
                  <c:v>1.6556469107615521E-2</c:v>
                </c:pt>
                <c:pt idx="1722">
                  <c:v>1.655493384574434E-2</c:v>
                </c:pt>
                <c:pt idx="1723">
                  <c:v>1.655340621252184E-2</c:v>
                </c:pt>
                <c:pt idx="1724">
                  <c:v>1.6551669687175096E-2</c:v>
                </c:pt>
                <c:pt idx="1725">
                  <c:v>1.6550158401036279E-2</c:v>
                </c:pt>
                <c:pt idx="1726">
                  <c:v>1.6548654743535833E-2</c:v>
                </c:pt>
                <c:pt idx="1727">
                  <c:v>1.6547158714668594E-2</c:v>
                </c:pt>
                <c:pt idx="1728">
                  <c:v>1.6545670314429408E-2</c:v>
                </c:pt>
                <c:pt idx="1729">
                  <c:v>1.6543365151540725E-2</c:v>
                </c:pt>
                <c:pt idx="1730">
                  <c:v>1.6541890577009673E-2</c:v>
                </c:pt>
                <c:pt idx="1731">
                  <c:v>1.6540423630028642E-2</c:v>
                </c:pt>
                <c:pt idx="1732">
                  <c:v>1.6538964310603341E-2</c:v>
                </c:pt>
                <c:pt idx="1733">
                  <c:v>1.6539450331378394E-2</c:v>
                </c:pt>
                <c:pt idx="1734">
                  <c:v>1.653690011406218E-2</c:v>
                </c:pt>
                <c:pt idx="1735">
                  <c:v>1.6535465114149734E-2</c:v>
                </c:pt>
                <c:pt idx="1736">
                  <c:v>1.6534037742844711E-2</c:v>
                </c:pt>
                <c:pt idx="1737">
                  <c:v>1.653233932139031E-2</c:v>
                </c:pt>
                <c:pt idx="1738">
                  <c:v>1.6531083176430927E-2</c:v>
                </c:pt>
                <c:pt idx="1739">
                  <c:v>1.6529681351110104E-2</c:v>
                </c:pt>
                <c:pt idx="1740">
                  <c:v>1.6528567521059339E-2</c:v>
                </c:pt>
                <c:pt idx="1741">
                  <c:v>1.6526900587315874E-2</c:v>
                </c:pt>
                <c:pt idx="1742">
                  <c:v>1.6525521648837471E-2</c:v>
                </c:pt>
                <c:pt idx="1743">
                  <c:v>1.6524150339299049E-2</c:v>
                </c:pt>
                <c:pt idx="1744">
                  <c:v>1.6522786658700606E-2</c:v>
                </c:pt>
                <c:pt idx="1745">
                  <c:v>1.6521430607042142E-2</c:v>
                </c:pt>
                <c:pt idx="1746">
                  <c:v>1.6520082184311169E-2</c:v>
                </c:pt>
                <c:pt idx="1747">
                  <c:v>1.6518741390512681E-2</c:v>
                </c:pt>
                <c:pt idx="1748">
                  <c:v>1.6517408225644181E-2</c:v>
                </c:pt>
                <c:pt idx="1749">
                  <c:v>1.6516082689700673E-2</c:v>
                </c:pt>
                <c:pt idx="1750">
                  <c:v>1.651476478267716E-2</c:v>
                </c:pt>
                <c:pt idx="1751">
                  <c:v>1.6513454504576142E-2</c:v>
                </c:pt>
                <c:pt idx="1752">
                  <c:v>1.6512151855390123E-2</c:v>
                </c:pt>
                <c:pt idx="1753">
                  <c:v>1.6511143486507184E-2</c:v>
                </c:pt>
                <c:pt idx="1754">
                  <c:v>1.6508708362292557E-2</c:v>
                </c:pt>
                <c:pt idx="1755">
                  <c:v>1.650828968131457E-2</c:v>
                </c:pt>
                <c:pt idx="1756">
                  <c:v>1.6507017547768565E-2</c:v>
                </c:pt>
                <c:pt idx="1757">
                  <c:v>1.6505753043132565E-2</c:v>
                </c:pt>
                <c:pt idx="1758">
                  <c:v>1.6504496167394078E-2</c:v>
                </c:pt>
                <c:pt idx="1759">
                  <c:v>1.6503246920558101E-2</c:v>
                </c:pt>
                <c:pt idx="1760">
                  <c:v>1.6502295363065984E-2</c:v>
                </c:pt>
                <c:pt idx="1761">
                  <c:v>1.6500771313571194E-2</c:v>
                </c:pt>
                <c:pt idx="1762">
                  <c:v>1.6499544953415268E-2</c:v>
                </c:pt>
                <c:pt idx="1763">
                  <c:v>1.6498326222149362E-2</c:v>
                </c:pt>
                <c:pt idx="1764">
                  <c:v>1.649711511976848E-2</c:v>
                </c:pt>
                <c:pt idx="1765">
                  <c:v>1.6495911646275119E-2</c:v>
                </c:pt>
                <c:pt idx="1766">
                  <c:v>1.6494715801659288E-2</c:v>
                </c:pt>
                <c:pt idx="1767">
                  <c:v>1.6492647459690209E-2</c:v>
                </c:pt>
                <c:pt idx="1768">
                  <c:v>1.6492346999065211E-2</c:v>
                </c:pt>
                <c:pt idx="1769">
                  <c:v>1.6491174041081968E-2</c:v>
                </c:pt>
                <c:pt idx="1770">
                  <c:v>1.6490008711968762E-2</c:v>
                </c:pt>
                <c:pt idx="1771">
                  <c:v>1.6488981771585805E-2</c:v>
                </c:pt>
                <c:pt idx="1772">
                  <c:v>1.6487700940349959E-2</c:v>
                </c:pt>
                <c:pt idx="1773">
                  <c:v>1.6486558497839365E-2</c:v>
                </c:pt>
                <c:pt idx="1774">
                  <c:v>1.648572061470914E-2</c:v>
                </c:pt>
                <c:pt idx="1775">
                  <c:v>1.6483358169179303E-2</c:v>
                </c:pt>
                <c:pt idx="1776">
                  <c:v>1.6482719697676538E-2</c:v>
                </c:pt>
                <c:pt idx="1777">
                  <c:v>1.6482065016402425E-2</c:v>
                </c:pt>
                <c:pt idx="1778">
                  <c:v>1.6481259624273908E-2</c:v>
                </c:pt>
                <c:pt idx="1779">
                  <c:v>1.6479864048814241E-2</c:v>
                </c:pt>
                <c:pt idx="1780">
                  <c:v>1.6477875658332922E-2</c:v>
                </c:pt>
                <c:pt idx="1781">
                  <c:v>1.647649259455454E-2</c:v>
                </c:pt>
                <c:pt idx="1782">
                  <c:v>1.6475416828883711E-2</c:v>
                </c:pt>
                <c:pt idx="1783">
                  <c:v>1.6474348690648708E-2</c:v>
                </c:pt>
                <c:pt idx="1784">
                  <c:v>1.647328817984953E-2</c:v>
                </c:pt>
                <c:pt idx="1785">
                  <c:v>1.6473444238351009E-2</c:v>
                </c:pt>
                <c:pt idx="1786">
                  <c:v>1.6472400970881096E-2</c:v>
                </c:pt>
                <c:pt idx="1787">
                  <c:v>1.6471365332243748E-2</c:v>
                </c:pt>
                <c:pt idx="1788">
                  <c:v>1.6470337322436468E-2</c:v>
                </c:pt>
                <c:pt idx="1789">
                  <c:v>1.6469621309423876E-2</c:v>
                </c:pt>
                <c:pt idx="1790">
                  <c:v>1.6468304189312111E-2</c:v>
                </c:pt>
                <c:pt idx="1791">
                  <c:v>1.646729906598754E-2</c:v>
                </c:pt>
                <c:pt idx="1792">
                  <c:v>1.6466607436437547E-2</c:v>
                </c:pt>
                <c:pt idx="1793">
                  <c:v>1.6464392953631262E-2</c:v>
                </c:pt>
                <c:pt idx="1794">
                  <c:v>1.6464329468949268E-2</c:v>
                </c:pt>
                <c:pt idx="1795">
                  <c:v>1.6463354860907498E-2</c:v>
                </c:pt>
                <c:pt idx="1796">
                  <c:v>1.6462387881680807E-2</c:v>
                </c:pt>
                <c:pt idx="1797">
                  <c:v>1.6461428531271693E-2</c:v>
                </c:pt>
                <c:pt idx="1798">
                  <c:v>1.6460476809670166E-2</c:v>
                </c:pt>
                <c:pt idx="1799">
                  <c:v>1.6459532716876224E-2</c:v>
                </c:pt>
                <c:pt idx="1800">
                  <c:v>1.6458596252894864E-2</c:v>
                </c:pt>
                <c:pt idx="1801">
                  <c:v>1.6457667417713595E-2</c:v>
                </c:pt>
                <c:pt idx="1802">
                  <c:v>1.645674621134241E-2</c:v>
                </c:pt>
                <c:pt idx="1803">
                  <c:v>1.6455832633768819E-2</c:v>
                </c:pt>
                <c:pt idx="1804">
                  <c:v>1.6454926684997817E-2</c:v>
                </c:pt>
                <c:pt idx="1805">
                  <c:v>1.6454028365024409E-2</c:v>
                </c:pt>
                <c:pt idx="1806">
                  <c:v>1.6452199341381694E-2</c:v>
                </c:pt>
                <c:pt idx="1807">
                  <c:v>1.6452568008737151E-2</c:v>
                </c:pt>
                <c:pt idx="1808">
                  <c:v>1.6451379177874759E-2</c:v>
                </c:pt>
                <c:pt idx="1809">
                  <c:v>1.6450511373076737E-2</c:v>
                </c:pt>
                <c:pt idx="1810">
                  <c:v>1.6449651197068815E-2</c:v>
                </c:pt>
                <c:pt idx="1811">
                  <c:v>1.6448798649848495E-2</c:v>
                </c:pt>
                <c:pt idx="1812">
                  <c:v>1.6448269656987466E-2</c:v>
                </c:pt>
                <c:pt idx="1813">
                  <c:v>1.6447116441763165E-2</c:v>
                </c:pt>
                <c:pt idx="1814">
                  <c:v>1.6446286780890662E-2</c:v>
                </c:pt>
                <c:pt idx="1815">
                  <c:v>1.644546474880576E-2</c:v>
                </c:pt>
                <c:pt idx="1816">
                  <c:v>1.644465034549597E-2</c:v>
                </c:pt>
                <c:pt idx="1817">
                  <c:v>1.644384357096379E-2</c:v>
                </c:pt>
                <c:pt idx="1818">
                  <c:v>1.6443044425209219E-2</c:v>
                </c:pt>
                <c:pt idx="1819">
                  <c:v>1.6442252908227262E-2</c:v>
                </c:pt>
                <c:pt idx="1820">
                  <c:v>1.6441469020020416E-2</c:v>
                </c:pt>
                <c:pt idx="1821">
                  <c:v>1.6440692760581188E-2</c:v>
                </c:pt>
                <c:pt idx="1822">
                  <c:v>1.6439924129914574E-2</c:v>
                </c:pt>
                <c:pt idx="1823">
                  <c:v>1.6439055036212569E-2</c:v>
                </c:pt>
                <c:pt idx="1824">
                  <c:v>1.64384097548817E-2</c:v>
                </c:pt>
                <c:pt idx="1825">
                  <c:v>1.6437664010512942E-2</c:v>
                </c:pt>
                <c:pt idx="1826">
                  <c:v>1.6437248946277388E-2</c:v>
                </c:pt>
                <c:pt idx="1827">
                  <c:v>1.6436195408060794E-2</c:v>
                </c:pt>
                <c:pt idx="1828">
                  <c:v>1.6434500677057245E-2</c:v>
                </c:pt>
                <c:pt idx="1829">
                  <c:v>1.6434757320651638E-2</c:v>
                </c:pt>
                <c:pt idx="1830">
                  <c:v>1.6434374819985272E-2</c:v>
                </c:pt>
                <c:pt idx="1831">
                  <c:v>1.6433349748272985E-2</c:v>
                </c:pt>
                <c:pt idx="1832">
                  <c:v>1.6432657405217599E-2</c:v>
                </c:pt>
                <c:pt idx="1833">
                  <c:v>1.6430993124362057E-2</c:v>
                </c:pt>
                <c:pt idx="1834">
                  <c:v>1.6430314496940213E-2</c:v>
                </c:pt>
                <c:pt idx="1835">
                  <c:v>1.6429643497223732E-2</c:v>
                </c:pt>
                <c:pt idx="1836">
                  <c:v>1.6428980125207104E-2</c:v>
                </c:pt>
                <c:pt idx="1837">
                  <c:v>1.6429310121200136E-2</c:v>
                </c:pt>
                <c:pt idx="1838">
                  <c:v>1.6428663550640543E-2</c:v>
                </c:pt>
                <c:pt idx="1839">
                  <c:v>1.6428354338344775E-2</c:v>
                </c:pt>
                <c:pt idx="1840">
                  <c:v>1.6427393295756765E-2</c:v>
                </c:pt>
                <c:pt idx="1841">
                  <c:v>1.6425777680616212E-2</c:v>
                </c:pt>
                <c:pt idx="1842">
                  <c:v>1.6426153555841039E-2</c:v>
                </c:pt>
                <c:pt idx="1843">
                  <c:v>1.6425545128994634E-2</c:v>
                </c:pt>
                <c:pt idx="1844">
                  <c:v>1.6424944330885871E-2</c:v>
                </c:pt>
                <c:pt idx="1845">
                  <c:v>1.6424683993150942E-2</c:v>
                </c:pt>
                <c:pt idx="1846">
                  <c:v>1.642376562088127E-2</c:v>
                </c:pt>
                <c:pt idx="1847">
                  <c:v>1.6423187708982934E-2</c:v>
                </c:pt>
                <c:pt idx="1848">
                  <c:v>1.6422617425814745E-2</c:v>
                </c:pt>
                <c:pt idx="1849">
                  <c:v>1.6422054771384198E-2</c:v>
                </c:pt>
                <c:pt idx="1850">
                  <c:v>1.6421835172001052E-2</c:v>
                </c:pt>
                <c:pt idx="1851">
                  <c:v>1.6420952348711049E-2</c:v>
                </c:pt>
                <c:pt idx="1852">
                  <c:v>1.6420412580470944E-2</c:v>
                </c:pt>
                <c:pt idx="1853">
                  <c:v>1.6419880440955992E-2</c:v>
                </c:pt>
                <c:pt idx="1854">
                  <c:v>1.6418343764620331E-2</c:v>
                </c:pt>
                <c:pt idx="1855">
                  <c:v>1.6418839048111533E-2</c:v>
                </c:pt>
                <c:pt idx="1856">
                  <c:v>1.6418329794774533E-2</c:v>
                </c:pt>
                <c:pt idx="1857">
                  <c:v>1.6417828170165183E-2</c:v>
                </c:pt>
                <c:pt idx="1858">
                  <c:v>1.6417673770210622E-2</c:v>
                </c:pt>
                <c:pt idx="1859">
                  <c:v>1.6417187925815601E-2</c:v>
                </c:pt>
                <c:pt idx="1860">
                  <c:v>1.6416369068665559E-2</c:v>
                </c:pt>
                <c:pt idx="1861">
                  <c:v>1.6415897958939329E-2</c:v>
                </c:pt>
                <c:pt idx="1862">
                  <c:v>1.6415434477933255E-2</c:v>
                </c:pt>
                <c:pt idx="1863">
                  <c:v>1.6414978625647336E-2</c:v>
                </c:pt>
                <c:pt idx="1864">
                  <c:v>1.641487313985027E-2</c:v>
                </c:pt>
                <c:pt idx="1865">
                  <c:v>1.6414089807220977E-2</c:v>
                </c:pt>
                <c:pt idx="1866">
                  <c:v>1.6413656841083035E-2</c:v>
                </c:pt>
                <c:pt idx="1867">
                  <c:v>1.6413231503657755E-2</c:v>
                </c:pt>
                <c:pt idx="1868">
                  <c:v>1.6412813794947634E-2</c:v>
                </c:pt>
                <c:pt idx="1869">
                  <c:v>1.6412403714950174E-2</c:v>
                </c:pt>
                <c:pt idx="1870">
                  <c:v>1.6412001263662879E-2</c:v>
                </c:pt>
                <c:pt idx="1871">
                  <c:v>1.6411606441088245E-2</c:v>
                </c:pt>
                <c:pt idx="1872">
                  <c:v>1.6411219247226272E-2</c:v>
                </c:pt>
                <c:pt idx="1873">
                  <c:v>1.6410839682069467E-2</c:v>
                </c:pt>
                <c:pt idx="1874">
                  <c:v>1.6410467745622825E-2</c:v>
                </c:pt>
                <c:pt idx="1875">
                  <c:v>1.6410400622531348E-2</c:v>
                </c:pt>
                <c:pt idx="1876">
                  <c:v>1.6410095817894061E-2</c:v>
                </c:pt>
                <c:pt idx="1877">
                  <c:v>1.6409397708531392E-2</c:v>
                </c:pt>
                <c:pt idx="1878">
                  <c:v>1.6409406404366583E-2</c:v>
                </c:pt>
                <c:pt idx="1879">
                  <c:v>1.6408722493999606E-2</c:v>
                </c:pt>
                <c:pt idx="1880">
                  <c:v>1.6408350357652868E-2</c:v>
                </c:pt>
                <c:pt idx="1881">
                  <c:v>1.6407681189722124E-2</c:v>
                </c:pt>
                <c:pt idx="1882">
                  <c:v>1.640737084196173E-2</c:v>
                </c:pt>
                <c:pt idx="1883">
                  <c:v>1.6407420906691672E-2</c:v>
                </c:pt>
                <c:pt idx="1884">
                  <c:v>1.6406773031507688E-2</c:v>
                </c:pt>
                <c:pt idx="1885">
                  <c:v>1.6405424395112039E-2</c:v>
                </c:pt>
                <c:pt idx="1886">
                  <c:v>1.6405142964573165E-2</c:v>
                </c:pt>
                <c:pt idx="1887">
                  <c:v>1.6404869161344506E-2</c:v>
                </c:pt>
                <c:pt idx="1888">
                  <c:v>1.6404602985426057E-2</c:v>
                </c:pt>
                <c:pt idx="1889">
                  <c:v>1.6405412001547985E-2</c:v>
                </c:pt>
                <c:pt idx="1890">
                  <c:v>1.6405519192318196E-2</c:v>
                </c:pt>
                <c:pt idx="1891">
                  <c:v>1.6404920988023951E-2</c:v>
                </c:pt>
                <c:pt idx="1892">
                  <c:v>1.6404686923787572E-2</c:v>
                </c:pt>
                <c:pt idx="1893">
                  <c:v>1.6403386515458442E-2</c:v>
                </c:pt>
                <c:pt idx="1894">
                  <c:v>1.6403761179126342E-2</c:v>
                </c:pt>
                <c:pt idx="1895">
                  <c:v>1.6404030501173242E-2</c:v>
                </c:pt>
                <c:pt idx="1896">
                  <c:v>1.6403826950332545E-2</c:v>
                </c:pt>
                <c:pt idx="1897">
                  <c:v>1.6404351602490118E-2</c:v>
                </c:pt>
                <c:pt idx="1898">
                  <c:v>1.6403442733697263E-2</c:v>
                </c:pt>
                <c:pt idx="1899">
                  <c:v>1.6403262067897523E-2</c:v>
                </c:pt>
                <c:pt idx="1900">
                  <c:v>1.6403089030444767E-2</c:v>
                </c:pt>
                <c:pt idx="1901">
                  <c:v>1.6402923621339001E-2</c:v>
                </c:pt>
                <c:pt idx="1902">
                  <c:v>1.640276584058022E-2</c:v>
                </c:pt>
                <c:pt idx="1903">
                  <c:v>1.6402615688165846E-2</c:v>
                </c:pt>
                <c:pt idx="1904">
                  <c:v>1.6402473164101039E-2</c:v>
                </c:pt>
                <c:pt idx="1905">
                  <c:v>1.6402338268375481E-2</c:v>
                </c:pt>
                <c:pt idx="1906">
                  <c:v>1.6402211000996911E-2</c:v>
                </c:pt>
                <c:pt idx="1907">
                  <c:v>1.6402091361962749E-2</c:v>
                </c:pt>
                <c:pt idx="1908">
                  <c:v>1.6401979351275568E-2</c:v>
                </c:pt>
                <c:pt idx="1909">
                  <c:v>1.6401874968930221E-2</c:v>
                </c:pt>
                <c:pt idx="1910">
                  <c:v>1.6402145470663654E-2</c:v>
                </c:pt>
                <c:pt idx="1911">
                  <c:v>1.6402056885854166E-2</c:v>
                </c:pt>
                <c:pt idx="1912">
                  <c:v>1.6401607591960625E-2</c:v>
                </c:pt>
                <c:pt idx="1913">
                  <c:v>1.640153372299033E-2</c:v>
                </c:pt>
                <c:pt idx="1914">
                  <c:v>1.6401467482364443E-2</c:v>
                </c:pt>
                <c:pt idx="1915">
                  <c:v>1.6401408870080382E-2</c:v>
                </c:pt>
                <c:pt idx="1916">
                  <c:v>1.6401728392174408E-2</c:v>
                </c:pt>
                <c:pt idx="1917">
                  <c:v>1.6401314530540334E-2</c:v>
                </c:pt>
                <c:pt idx="1918">
                  <c:v>1.6401278803286918E-2</c:v>
                </c:pt>
                <c:pt idx="1919">
                  <c:v>1.6401622840252206E-2</c:v>
                </c:pt>
                <c:pt idx="1920">
                  <c:v>1.6401230233805578E-2</c:v>
                </c:pt>
                <c:pt idx="1921">
                  <c:v>1.6401217391580229E-2</c:v>
                </c:pt>
                <c:pt idx="1922">
                  <c:v>1.6401212177699291E-2</c:v>
                </c:pt>
                <c:pt idx="1923">
                  <c:v>1.6401214592157601E-2</c:v>
                </c:pt>
                <c:pt idx="1924">
                  <c:v>1.6401224634960319E-2</c:v>
                </c:pt>
                <c:pt idx="1925">
                  <c:v>1.6400876639170114E-2</c:v>
                </c:pt>
                <c:pt idx="1926">
                  <c:v>1.6401267605591244E-2</c:v>
                </c:pt>
                <c:pt idx="1927">
                  <c:v>1.6402053591726622E-2</c:v>
                </c:pt>
                <c:pt idx="1928">
                  <c:v>1.6401718133742804E-2</c:v>
                </c:pt>
                <c:pt idx="1929">
                  <c:v>1.6401389274109085E-2</c:v>
                </c:pt>
                <c:pt idx="1930">
                  <c:v>1.6401823225667966E-2</c:v>
                </c:pt>
                <c:pt idx="1931">
                  <c:v>1.6401508528171196E-2</c:v>
                </c:pt>
                <c:pt idx="1932">
                  <c:v>1.6402338130746846E-2</c:v>
                </c:pt>
                <c:pt idx="1933">
                  <c:v>1.6401658295608357E-2</c:v>
                </c:pt>
                <c:pt idx="1934">
                  <c:v>1.640174462183968E-2</c:v>
                </c:pt>
                <c:pt idx="1935">
                  <c:v>1.6402219457560263E-2</c:v>
                </c:pt>
                <c:pt idx="1936">
                  <c:v>1.6401940159335555E-2</c:v>
                </c:pt>
                <c:pt idx="1937">
                  <c:v>1.6400903812923456E-2</c:v>
                </c:pt>
                <c:pt idx="1938">
                  <c:v>1.6401019002150186E-2</c:v>
                </c:pt>
                <c:pt idx="1939">
                  <c:v>1.6401141818684271E-2</c:v>
                </c:pt>
                <c:pt idx="1940">
                  <c:v>1.6402806406734527E-2</c:v>
                </c:pt>
                <c:pt idx="1941">
                  <c:v>1.640256249910237E-2</c:v>
                </c:pt>
                <c:pt idx="1942">
                  <c:v>1.6402709852091538E-2</c:v>
                </c:pt>
                <c:pt idx="1943">
                  <c:v>1.640286483342511E-2</c:v>
                </c:pt>
                <c:pt idx="1944">
                  <c:v>1.6403123787895879E-2</c:v>
                </c:pt>
                <c:pt idx="1945">
                  <c:v>1.6403197681133214E-2</c:v>
                </c:pt>
                <c:pt idx="1946">
                  <c:v>1.6403762492602503E-2</c:v>
                </c:pt>
                <c:pt idx="1947">
                  <c:v>1.6403561042224107E-2</c:v>
                </c:pt>
                <c:pt idx="1948">
                  <c:v>1.6403754165292612E-2</c:v>
                </c:pt>
                <c:pt idx="1949">
                  <c:v>1.6404343522906373E-2</c:v>
                </c:pt>
                <c:pt idx="1950">
                  <c:v>1.640416329647058E-2</c:v>
                </c:pt>
                <c:pt idx="1951">
                  <c:v>1.6404379304582623E-2</c:v>
                </c:pt>
                <c:pt idx="1952">
                  <c:v>1.6404602941041652E-2</c:v>
                </c:pt>
                <c:pt idx="1953">
                  <c:v>1.6404834205850247E-2</c:v>
                </c:pt>
                <c:pt idx="1954">
                  <c:v>1.6405073099010983E-2</c:v>
                </c:pt>
                <c:pt idx="1955">
                  <c:v>1.6405319620521285E-2</c:v>
                </c:pt>
                <c:pt idx="1956">
                  <c:v>1.6405573770381154E-2</c:v>
                </c:pt>
                <c:pt idx="1957">
                  <c:v>1.6405835548593165E-2</c:v>
                </c:pt>
                <c:pt idx="1958">
                  <c:v>1.6406498563429905E-2</c:v>
                </c:pt>
                <c:pt idx="1959">
                  <c:v>1.6406381990073615E-2</c:v>
                </c:pt>
                <c:pt idx="1960">
                  <c:v>1.6406666653344636E-2</c:v>
                </c:pt>
                <c:pt idx="1961">
                  <c:v>1.6406958944962642E-2</c:v>
                </c:pt>
                <c:pt idx="1962">
                  <c:v>1.6407654705392072E-2</c:v>
                </c:pt>
                <c:pt idx="1963">
                  <c:v>1.6407962812639287E-2</c:v>
                </c:pt>
                <c:pt idx="1964">
                  <c:v>1.6407881589960462E-2</c:v>
                </c:pt>
                <c:pt idx="1965">
                  <c:v>1.6408204395002516E-2</c:v>
                </c:pt>
                <c:pt idx="1966">
                  <c:v>1.6408534828399289E-2</c:v>
                </c:pt>
                <c:pt idx="1967">
                  <c:v>1.6407677367646287E-2</c:v>
                </c:pt>
                <c:pt idx="1968">
                  <c:v>1.640961593000978E-2</c:v>
                </c:pt>
                <c:pt idx="1969">
                  <c:v>1.640956485226162E-2</c:v>
                </c:pt>
                <c:pt idx="1970">
                  <c:v>1.6409913018480056E-2</c:v>
                </c:pt>
                <c:pt idx="1971">
                  <c:v>1.6411054829583514E-2</c:v>
                </c:pt>
                <c:pt idx="1972">
                  <c:v>1.6410599416017572E-2</c:v>
                </c:pt>
                <c:pt idx="1973">
                  <c:v>1.6411332028817838E-2</c:v>
                </c:pt>
                <c:pt idx="1974">
                  <c:v>1.641126453187158E-2</c:v>
                </c:pt>
                <c:pt idx="1975">
                  <c:v>1.6411588924683546E-2</c:v>
                </c:pt>
                <c:pt idx="1976">
                  <c:v>1.6411907874087209E-2</c:v>
                </c:pt>
                <c:pt idx="1977">
                  <c:v>1.6412221380082567E-2</c:v>
                </c:pt>
                <c:pt idx="1978">
                  <c:v>1.6412529442661885E-2</c:v>
                </c:pt>
                <c:pt idx="1979">
                  <c:v>1.6412832061832895E-2</c:v>
                </c:pt>
                <c:pt idx="1980">
                  <c:v>1.6413129237595605E-2</c:v>
                </c:pt>
                <c:pt idx="1981">
                  <c:v>1.6413420969939693E-2</c:v>
                </c:pt>
                <c:pt idx="1982">
                  <c:v>1.6413707258875476E-2</c:v>
                </c:pt>
                <c:pt idx="1983">
                  <c:v>1.6414381688347746E-2</c:v>
                </c:pt>
                <c:pt idx="1984">
                  <c:v>1.6414379869632244E-2</c:v>
                </c:pt>
                <c:pt idx="1985">
                  <c:v>1.6414647495437633E-2</c:v>
                </c:pt>
                <c:pt idx="1986">
                  <c:v>1.6414909677829558E-2</c:v>
                </c:pt>
                <c:pt idx="1987">
                  <c:v>1.6415202649440401E-2</c:v>
                </c:pt>
                <c:pt idx="1988">
                  <c:v>1.641541771236529E-2</c:v>
                </c:pt>
                <c:pt idx="1989">
                  <c:v>1.6414489937922765E-2</c:v>
                </c:pt>
                <c:pt idx="1990">
                  <c:v>1.6414731480077611E-2</c:v>
                </c:pt>
                <c:pt idx="1991">
                  <c:v>1.6415000863758689E-2</c:v>
                </c:pt>
                <c:pt idx="1992">
                  <c:v>1.6415198236374082E-2</c:v>
                </c:pt>
                <c:pt idx="1993">
                  <c:v>1.6416592538939376E-2</c:v>
                </c:pt>
                <c:pt idx="1994">
                  <c:v>1.6416811174002979E-2</c:v>
                </c:pt>
                <c:pt idx="1995">
                  <c:v>1.6417024365653121E-2</c:v>
                </c:pt>
                <c:pt idx="1996">
                  <c:v>1.641723211388206E-2</c:v>
                </c:pt>
                <c:pt idx="1997">
                  <c:v>1.6417046263622836E-2</c:v>
                </c:pt>
                <c:pt idx="1998">
                  <c:v>1.6417243504846191E-2</c:v>
                </c:pt>
                <c:pt idx="1999">
                  <c:v>1.6417489102575011E-2</c:v>
                </c:pt>
                <c:pt idx="2000">
                  <c:v>1.6417621657779158E-2</c:v>
                </c:pt>
                <c:pt idx="2001">
                  <c:v>1.6417802569491435E-2</c:v>
                </c:pt>
                <c:pt idx="2002">
                  <c:v>1.6418388859662514E-2</c:v>
                </c:pt>
                <c:pt idx="2003">
                  <c:v>1.641853393579169E-2</c:v>
                </c:pt>
                <c:pt idx="2004">
                  <c:v>1.6418698136671676E-2</c:v>
                </c:pt>
                <c:pt idx="2005">
                  <c:v>1.6418879129412471E-2</c:v>
                </c:pt>
                <c:pt idx="2006">
                  <c:v>1.6418625480473459E-2</c:v>
                </c:pt>
                <c:pt idx="2007">
                  <c:v>1.6418773733152925E-2</c:v>
                </c:pt>
                <c:pt idx="2008">
                  <c:v>1.6418916542661144E-2</c:v>
                </c:pt>
                <c:pt idx="2009">
                  <c:v>1.6419053908998116E-2</c:v>
                </c:pt>
                <c:pt idx="2010">
                  <c:v>1.6419569030145145E-2</c:v>
                </c:pt>
                <c:pt idx="2011">
                  <c:v>1.6419695127081906E-2</c:v>
                </c:pt>
                <c:pt idx="2012">
                  <c:v>1.641981578060521E-2</c:v>
                </c:pt>
                <c:pt idx="2013">
                  <c:v>1.6419930990699577E-2</c:v>
                </c:pt>
                <c:pt idx="2014">
                  <c:v>1.6420040757375326E-2</c:v>
                </c:pt>
                <c:pt idx="2015">
                  <c:v>1.6420145080629875E-2</c:v>
                </c:pt>
                <c:pt idx="2016">
                  <c:v>1.642024396046065E-2</c:v>
                </c:pt>
                <c:pt idx="2017">
                  <c:v>1.6420337396872806E-2</c:v>
                </c:pt>
                <c:pt idx="2018">
                  <c:v>1.6420437515926499E-2</c:v>
                </c:pt>
                <c:pt idx="2019">
                  <c:v>1.6420139601291517E-2</c:v>
                </c:pt>
                <c:pt idx="2020">
                  <c:v>1.642020568926128E-2</c:v>
                </c:pt>
                <c:pt idx="2021">
                  <c:v>1.6420277737516642E-2</c:v>
                </c:pt>
                <c:pt idx="2022">
                  <c:v>1.6420344342592763E-2</c:v>
                </c:pt>
                <c:pt idx="2023">
                  <c:v>1.6420783703467071E-2</c:v>
                </c:pt>
                <c:pt idx="2024">
                  <c:v>1.6420839035923104E-2</c:v>
                </c:pt>
                <c:pt idx="2025">
                  <c:v>1.6420895607599482E-2</c:v>
                </c:pt>
                <c:pt idx="2026">
                  <c:v>1.6420933370561271E-2</c:v>
                </c:pt>
                <c:pt idx="2027">
                  <c:v>1.6421348999680618E-2</c:v>
                </c:pt>
                <c:pt idx="2028">
                  <c:v>1.6420629666402675E-2</c:v>
                </c:pt>
                <c:pt idx="2029">
                  <c:v>1.6420661796757052E-2</c:v>
                </c:pt>
                <c:pt idx="2030">
                  <c:v>1.642068122893825E-2</c:v>
                </c:pt>
                <c:pt idx="2031">
                  <c:v>1.6421449023489854E-2</c:v>
                </c:pt>
                <c:pt idx="2032">
                  <c:v>1.6421085732330924E-2</c:v>
                </c:pt>
                <c:pt idx="2033">
                  <c:v>1.6421092073980709E-2</c:v>
                </c:pt>
                <c:pt idx="2034">
                  <c:v>1.642109297220672E-2</c:v>
                </c:pt>
                <c:pt idx="2035">
                  <c:v>1.6421088427003797E-2</c:v>
                </c:pt>
                <c:pt idx="2036">
                  <c:v>1.6421076567076563E-2</c:v>
                </c:pt>
                <c:pt idx="2037">
                  <c:v>1.64210603573978E-2</c:v>
                </c:pt>
                <c:pt idx="2038">
                  <c:v>1.6421038704300422E-2</c:v>
                </c:pt>
                <c:pt idx="2039">
                  <c:v>1.6421011607776686E-2</c:v>
                </c:pt>
                <c:pt idx="2040">
                  <c:v>1.6420979067831756E-2</c:v>
                </c:pt>
                <c:pt idx="2041">
                  <c:v>1.6420198754059624E-2</c:v>
                </c:pt>
                <c:pt idx="2042">
                  <c:v>1.6420156108787484E-2</c:v>
                </c:pt>
                <c:pt idx="2043">
                  <c:v>1.6420108020586476E-2</c:v>
                </c:pt>
                <c:pt idx="2044">
                  <c:v>1.6420054489462117E-2</c:v>
                </c:pt>
                <c:pt idx="2045">
                  <c:v>1.6422212806376076E-2</c:v>
                </c:pt>
                <c:pt idx="2046">
                  <c:v>1.6420669516275754E-2</c:v>
                </c:pt>
                <c:pt idx="2047">
                  <c:v>1.6420598872372124E-2</c:v>
                </c:pt>
                <c:pt idx="2048">
                  <c:v>1.6420522785044717E-2</c:v>
                </c:pt>
                <c:pt idx="2049">
                  <c:v>1.6420073235232202E-2</c:v>
                </c:pt>
                <c:pt idx="2050">
                  <c:v>1.6420695918311634E-2</c:v>
                </c:pt>
                <c:pt idx="2051">
                  <c:v>1.64206015523366E-2</c:v>
                </c:pt>
                <c:pt idx="2052">
                  <c:v>1.6420868417625106E-2</c:v>
                </c:pt>
                <c:pt idx="2053">
                  <c:v>1.6419297487230183E-2</c:v>
                </c:pt>
                <c:pt idx="2054">
                  <c:v>1.6420285792395906E-2</c:v>
                </c:pt>
                <c:pt idx="2055">
                  <c:v>1.6420169651741312E-2</c:v>
                </c:pt>
                <c:pt idx="2056">
                  <c:v>1.64200480674212E-2</c:v>
                </c:pt>
                <c:pt idx="2057">
                  <c:v>1.6419921039430574E-2</c:v>
                </c:pt>
                <c:pt idx="2058">
                  <c:v>1.6419788567769433E-2</c:v>
                </c:pt>
                <c:pt idx="2059">
                  <c:v>1.6419650652437778E-2</c:v>
                </c:pt>
                <c:pt idx="2060">
                  <c:v>1.6419507293440605E-2</c:v>
                </c:pt>
                <c:pt idx="2061">
                  <c:v>1.6419358490772917E-2</c:v>
                </c:pt>
                <c:pt idx="2062">
                  <c:v>1.6419204244439711E-2</c:v>
                </c:pt>
                <c:pt idx="2063">
                  <c:v>1.6419044554438489E-2</c:v>
                </c:pt>
                <c:pt idx="2064">
                  <c:v>1.6418879420766752E-2</c:v>
                </c:pt>
                <c:pt idx="2065">
                  <c:v>1.6418708843431995E-2</c:v>
                </c:pt>
                <c:pt idx="2066">
                  <c:v>1.6417449237508635E-2</c:v>
                </c:pt>
                <c:pt idx="2067">
                  <c:v>1.6418712101907606E-2</c:v>
                </c:pt>
                <c:pt idx="2068">
                  <c:v>1.6418164449414629E-2</c:v>
                </c:pt>
                <c:pt idx="2069">
                  <c:v>1.6417972097410305E-2</c:v>
                </c:pt>
                <c:pt idx="2070">
                  <c:v>1.6417774301740462E-2</c:v>
                </c:pt>
                <c:pt idx="2071">
                  <c:v>1.6417571062402603E-2</c:v>
                </c:pt>
                <c:pt idx="2072">
                  <c:v>1.6417721134231206E-2</c:v>
                </c:pt>
                <c:pt idx="2073">
                  <c:v>1.6417148252732827E-2</c:v>
                </c:pt>
                <c:pt idx="2074">
                  <c:v>1.6416928682400911E-2</c:v>
                </c:pt>
                <c:pt idx="2075">
                  <c:v>1.6416703668403476E-2</c:v>
                </c:pt>
                <c:pt idx="2076">
                  <c:v>1.6416473210738025E-2</c:v>
                </c:pt>
                <c:pt idx="2077">
                  <c:v>1.6416237309417048E-2</c:v>
                </c:pt>
                <c:pt idx="2078">
                  <c:v>1.6415995964425556E-2</c:v>
                </c:pt>
                <c:pt idx="2079">
                  <c:v>1.6415749175773542E-2</c:v>
                </c:pt>
                <c:pt idx="2080">
                  <c:v>1.6415496943456009E-2</c:v>
                </c:pt>
                <c:pt idx="2081">
                  <c:v>1.6415239267477955E-2</c:v>
                </c:pt>
                <c:pt idx="2082">
                  <c:v>1.6414976147839377E-2</c:v>
                </c:pt>
                <c:pt idx="2083">
                  <c:v>1.6414668773973018E-2</c:v>
                </c:pt>
                <c:pt idx="2084">
                  <c:v>1.6414433577573162E-2</c:v>
                </c:pt>
                <c:pt idx="2085">
                  <c:v>1.641415412695052E-2</c:v>
                </c:pt>
                <c:pt idx="2086">
                  <c:v>1.6414222384408012E-2</c:v>
                </c:pt>
                <c:pt idx="2087">
                  <c:v>1.6413578894716174E-2</c:v>
                </c:pt>
                <c:pt idx="2088">
                  <c:v>1.6412225905259151E-2</c:v>
                </c:pt>
                <c:pt idx="2089">
                  <c:v>1.6412981887847233E-2</c:v>
                </c:pt>
                <c:pt idx="2090">
                  <c:v>1.6413026760870864E-2</c:v>
                </c:pt>
                <c:pt idx="2091">
                  <c:v>1.6412363106343697E-2</c:v>
                </c:pt>
                <c:pt idx="2092">
                  <c:v>1.6410993176732998E-2</c:v>
                </c:pt>
                <c:pt idx="2093">
                  <c:v>1.6410320944066914E-2</c:v>
                </c:pt>
                <c:pt idx="2094">
                  <c:v>1.6409994115402782E-2</c:v>
                </c:pt>
                <c:pt idx="2095">
                  <c:v>1.6409661844072332E-2</c:v>
                </c:pt>
                <c:pt idx="2096">
                  <c:v>1.6409324130075564E-2</c:v>
                </c:pt>
                <c:pt idx="2097">
                  <c:v>1.6410376114050496E-2</c:v>
                </c:pt>
                <c:pt idx="2098">
                  <c:v>1.6410025895871039E-2</c:v>
                </c:pt>
                <c:pt idx="2099">
                  <c:v>1.6410018139441301E-2</c:v>
                </c:pt>
                <c:pt idx="2100">
                  <c:v>1.640930912855304E-2</c:v>
                </c:pt>
                <c:pt idx="2101">
                  <c:v>1.6409289673969114E-2</c:v>
                </c:pt>
                <c:pt idx="2102">
                  <c:v>1.6408570586617932E-2</c:v>
                </c:pt>
                <c:pt idx="2103">
                  <c:v>1.6408193150173334E-2</c:v>
                </c:pt>
                <c:pt idx="2104">
                  <c:v>1.6407810270073209E-2</c:v>
                </c:pt>
                <c:pt idx="2105">
                  <c:v>1.6406385367117752E-2</c:v>
                </c:pt>
                <c:pt idx="2106">
                  <c:v>1.6407028178923866E-2</c:v>
                </c:pt>
                <c:pt idx="2107">
                  <c:v>1.6406628967874648E-2</c:v>
                </c:pt>
                <c:pt idx="2108">
                  <c:v>1.6406224313172402E-2</c:v>
                </c:pt>
                <c:pt idx="2109">
                  <c:v>1.6405814214822123E-2</c:v>
                </c:pt>
                <c:pt idx="2110">
                  <c:v>1.6405742106335518E-2</c:v>
                </c:pt>
                <c:pt idx="2111">
                  <c:v>1.6404977687179967E-2</c:v>
                </c:pt>
                <c:pt idx="2112">
                  <c:v>1.6404551257885591E-2</c:v>
                </c:pt>
                <c:pt idx="2113">
                  <c:v>1.6404119384948179E-2</c:v>
                </c:pt>
                <c:pt idx="2114">
                  <c:v>1.6403682068362735E-2</c:v>
                </c:pt>
                <c:pt idx="2115">
                  <c:v>1.6403239308129258E-2</c:v>
                </c:pt>
                <c:pt idx="2116">
                  <c:v>1.6402791104252745E-2</c:v>
                </c:pt>
                <c:pt idx="2117">
                  <c:v>1.6402337456733196E-2</c:v>
                </c:pt>
                <c:pt idx="2118">
                  <c:v>1.6402218527990054E-2</c:v>
                </c:pt>
                <c:pt idx="2119">
                  <c:v>1.6401753583184974E-2</c:v>
                </c:pt>
                <c:pt idx="2120">
                  <c:v>1.6400943852313832E-2</c:v>
                </c:pt>
                <c:pt idx="2121">
                  <c:v>1.6400468430224635E-2</c:v>
                </c:pt>
                <c:pt idx="2122">
                  <c:v>1.6399987564492402E-2</c:v>
                </c:pt>
                <c:pt idx="2123">
                  <c:v>1.6399501255119631E-2</c:v>
                </c:pt>
                <c:pt idx="2124">
                  <c:v>1.6399347200833411E-2</c:v>
                </c:pt>
                <c:pt idx="2125">
                  <c:v>1.6398512305464963E-2</c:v>
                </c:pt>
                <c:pt idx="2126">
                  <c:v>1.6398009665173074E-2</c:v>
                </c:pt>
                <c:pt idx="2127">
                  <c:v>1.6396492016344653E-2</c:v>
                </c:pt>
                <c:pt idx="2128">
                  <c:v>1.6396988053690165E-2</c:v>
                </c:pt>
                <c:pt idx="2129">
                  <c:v>1.6396469082491649E-2</c:v>
                </c:pt>
                <c:pt idx="2130">
                  <c:v>1.6395944667662588E-2</c:v>
                </c:pt>
                <c:pt idx="2131">
                  <c:v>1.6395414809195485E-2</c:v>
                </c:pt>
                <c:pt idx="2132">
                  <c:v>1.6394879507095339E-2</c:v>
                </c:pt>
                <c:pt idx="2133">
                  <c:v>1.6393927110906894E-2</c:v>
                </c:pt>
                <c:pt idx="2134">
                  <c:v>1.6393792571998411E-2</c:v>
                </c:pt>
                <c:pt idx="2135">
                  <c:v>1.6393494789601414E-2</c:v>
                </c:pt>
                <c:pt idx="2136">
                  <c:v>1.6393016607029087E-2</c:v>
                </c:pt>
                <c:pt idx="2137">
                  <c:v>1.6392121342123922E-2</c:v>
                </c:pt>
                <c:pt idx="2138">
                  <c:v>1.6391885293753301E-2</c:v>
                </c:pt>
                <c:pt idx="2139">
                  <c:v>1.6390979970734021E-2</c:v>
                </c:pt>
                <c:pt idx="2140">
                  <c:v>1.6389653503428671E-2</c:v>
                </c:pt>
                <c:pt idx="2141">
                  <c:v>1.6389402269610404E-2</c:v>
                </c:pt>
                <c:pt idx="2142">
                  <c:v>1.6388812169236679E-2</c:v>
                </c:pt>
                <c:pt idx="2143">
                  <c:v>1.638854643404436E-2</c:v>
                </c:pt>
                <c:pt idx="2144">
                  <c:v>1.6387615638357139E-2</c:v>
                </c:pt>
                <c:pt idx="2145">
                  <c:v>1.6386022101705842E-2</c:v>
                </c:pt>
                <c:pt idx="2146">
                  <c:v>1.6385411477597422E-2</c:v>
                </c:pt>
                <c:pt idx="2147">
                  <c:v>1.6384795410848377E-2</c:v>
                </c:pt>
                <c:pt idx="2148">
                  <c:v>1.6384173901472985E-2</c:v>
                </c:pt>
                <c:pt idx="2149">
                  <c:v>1.6384529052087985E-2</c:v>
                </c:pt>
                <c:pt idx="2150">
                  <c:v>1.63842222949101E-2</c:v>
                </c:pt>
                <c:pt idx="2151">
                  <c:v>1.6383256313974377E-2</c:v>
                </c:pt>
                <c:pt idx="2152">
                  <c:v>1.6382611779857975E-2</c:v>
                </c:pt>
                <c:pt idx="2153">
                  <c:v>1.6382287438150289E-2</c:v>
                </c:pt>
                <c:pt idx="2154">
                  <c:v>1.6380604403501309E-2</c:v>
                </c:pt>
                <c:pt idx="2155">
                  <c:v>1.6380645517311644E-2</c:v>
                </c:pt>
                <c:pt idx="2156">
                  <c:v>1.6379979209727051E-2</c:v>
                </c:pt>
                <c:pt idx="2157">
                  <c:v>1.6379631418536045E-2</c:v>
                </c:pt>
                <c:pt idx="2158">
                  <c:v>1.6378630264464466E-2</c:v>
                </c:pt>
                <c:pt idx="2159">
                  <c:v>1.6377947626786467E-2</c:v>
                </c:pt>
                <c:pt idx="2160">
                  <c:v>1.6377259545746578E-2</c:v>
                </c:pt>
                <c:pt idx="2161">
                  <c:v>1.6376566021344803E-2</c:v>
                </c:pt>
                <c:pt idx="2162">
                  <c:v>1.6376188912790579E-2</c:v>
                </c:pt>
                <c:pt idx="2163">
                  <c:v>1.637516264246331E-2</c:v>
                </c:pt>
                <c:pt idx="2164">
                  <c:v>1.6374452787986177E-2</c:v>
                </c:pt>
                <c:pt idx="2165">
                  <c:v>1.6373737490147151E-2</c:v>
                </c:pt>
                <c:pt idx="2166">
                  <c:v>1.6373016748951395E-2</c:v>
                </c:pt>
                <c:pt idx="2167">
                  <c:v>1.6372290564401482E-2</c:v>
                </c:pt>
                <c:pt idx="2168">
                  <c:v>1.6371558936497416E-2</c:v>
                </c:pt>
                <c:pt idx="2169">
                  <c:v>1.6370821865239193E-2</c:v>
                </c:pt>
                <c:pt idx="2170">
                  <c:v>1.6370716291057071E-2</c:v>
                </c:pt>
                <c:pt idx="2171">
                  <c:v>1.6369649455379998E-2</c:v>
                </c:pt>
                <c:pt idx="2172">
                  <c:v>1.6368577991357651E-2</c:v>
                </c:pt>
                <c:pt idx="2173">
                  <c:v>1.6367819146695706E-2</c:v>
                </c:pt>
                <c:pt idx="2174">
                  <c:v>1.6367054858684761E-2</c:v>
                </c:pt>
                <c:pt idx="2175">
                  <c:v>1.6366285127329978E-2</c:v>
                </c:pt>
                <c:pt idx="2176">
                  <c:v>1.6365825897572128E-2</c:v>
                </c:pt>
                <c:pt idx="2177">
                  <c:v>1.6364729334575997E-2</c:v>
                </c:pt>
                <c:pt idx="2178">
                  <c:v>1.6363943273187114E-2</c:v>
                </c:pt>
                <c:pt idx="2179">
                  <c:v>1.6363151768451812E-2</c:v>
                </c:pt>
                <c:pt idx="2180">
                  <c:v>1.6362354820375249E-2</c:v>
                </c:pt>
                <c:pt idx="2181">
                  <c:v>1.6361552428957423E-2</c:v>
                </c:pt>
                <c:pt idx="2182">
                  <c:v>1.6360744594200914E-2</c:v>
                </c:pt>
                <c:pt idx="2183">
                  <c:v>1.6359931316108304E-2</c:v>
                </c:pt>
                <c:pt idx="2184">
                  <c:v>1.635911259467443E-2</c:v>
                </c:pt>
                <c:pt idx="2185">
                  <c:v>1.6357621584168314E-2</c:v>
                </c:pt>
                <c:pt idx="2186">
                  <c:v>1.6357458821803523E-2</c:v>
                </c:pt>
                <c:pt idx="2187">
                  <c:v>1.6357246267645242E-2</c:v>
                </c:pt>
                <c:pt idx="2188">
                  <c:v>1.6356094112874031E-2</c:v>
                </c:pt>
                <c:pt idx="2189">
                  <c:v>1.6354937337494435E-2</c:v>
                </c:pt>
                <c:pt idx="2190">
                  <c:v>1.6354395938630306E-2</c:v>
                </c:pt>
                <c:pt idx="2191">
                  <c:v>1.6353229131303743E-2</c:v>
                </c:pt>
                <c:pt idx="2192">
                  <c:v>1.6352675990091714E-2</c:v>
                </c:pt>
                <c:pt idx="2193">
                  <c:v>1.6351499151802153E-2</c:v>
                </c:pt>
                <c:pt idx="2194">
                  <c:v>1.6350625997063963E-2</c:v>
                </c:pt>
                <c:pt idx="2195">
                  <c:v>1.6350055240499373E-2</c:v>
                </c:pt>
                <c:pt idx="2196">
                  <c:v>1.6348863357612792E-2</c:v>
                </c:pt>
                <c:pt idx="2197">
                  <c:v>1.6347052733150909E-2</c:v>
                </c:pt>
                <c:pt idx="2198">
                  <c:v>1.6346159093211719E-2</c:v>
                </c:pt>
                <c:pt idx="2199">
                  <c:v>1.6345260010686147E-2</c:v>
                </c:pt>
                <c:pt idx="2200">
                  <c:v>1.6344355485577049E-2</c:v>
                </c:pt>
                <c:pt idx="2201">
                  <c:v>1.634466676502605E-2</c:v>
                </c:pt>
                <c:pt idx="2202">
                  <c:v>1.6343444799579561E-2</c:v>
                </c:pt>
                <c:pt idx="2203">
                  <c:v>1.6342522654965986E-2</c:v>
                </c:pt>
                <c:pt idx="2204">
                  <c:v>1.6341595067042098E-2</c:v>
                </c:pt>
                <c:pt idx="2205">
                  <c:v>1.6339823104694062E-2</c:v>
                </c:pt>
                <c:pt idx="2206">
                  <c:v>1.6339723561260781E-2</c:v>
                </c:pt>
                <c:pt idx="2207">
                  <c:v>1.6338779643405934E-2</c:v>
                </c:pt>
                <c:pt idx="2208">
                  <c:v>1.633783028224077E-2</c:v>
                </c:pt>
                <c:pt idx="2209">
                  <c:v>1.6337479073676293E-2</c:v>
                </c:pt>
                <c:pt idx="2210">
                  <c:v>1.6335915230000112E-2</c:v>
                </c:pt>
                <c:pt idx="2211">
                  <c:v>1.633494953892204E-2</c:v>
                </c:pt>
                <c:pt idx="2212">
                  <c:v>1.6333978404543967E-2</c:v>
                </c:pt>
                <c:pt idx="2213">
                  <c:v>1.6333001826863307E-2</c:v>
                </c:pt>
                <c:pt idx="2214">
                  <c:v>1.6332019805882645E-2</c:v>
                </c:pt>
                <c:pt idx="2215">
                  <c:v>1.6331032341604559E-2</c:v>
                </c:pt>
                <c:pt idx="2216">
                  <c:v>1.6330039434034202E-2</c:v>
                </c:pt>
                <c:pt idx="2217">
                  <c:v>1.6329041083161262E-2</c:v>
                </c:pt>
                <c:pt idx="2218">
                  <c:v>1.6328037288998634E-2</c:v>
                </c:pt>
                <c:pt idx="2219">
                  <c:v>1.6327028051543735E-2</c:v>
                </c:pt>
                <c:pt idx="2220">
                  <c:v>1.6326013370796567E-2</c:v>
                </c:pt>
                <c:pt idx="2221">
                  <c:v>1.6324993246759713E-2</c:v>
                </c:pt>
                <c:pt idx="2222">
                  <c:v>1.632426385357072E-2</c:v>
                </c:pt>
                <c:pt idx="2223">
                  <c:v>1.6323232407422228E-2</c:v>
                </c:pt>
                <c:pt idx="2224">
                  <c:v>1.6321900214929054E-2</c:v>
                </c:pt>
                <c:pt idx="2225">
                  <c:v>1.632085831774633E-2</c:v>
                </c:pt>
                <c:pt idx="2226">
                  <c:v>1.6319810977286811E-2</c:v>
                </c:pt>
                <c:pt idx="2227">
                  <c:v>1.6318758193542757E-2</c:v>
                </c:pt>
                <c:pt idx="2228">
                  <c:v>1.6317993523762842E-2</c:v>
                </c:pt>
                <c:pt idx="2229">
                  <c:v>1.6316636296219104E-2</c:v>
                </c:pt>
                <c:pt idx="2230">
                  <c:v>1.6315567182642078E-2</c:v>
                </c:pt>
                <c:pt idx="2231">
                  <c:v>1.6314784871296617E-2</c:v>
                </c:pt>
                <c:pt idx="2232">
                  <c:v>1.631341262566538E-2</c:v>
                </c:pt>
                <c:pt idx="2233">
                  <c:v>1.6312327182270856E-2</c:v>
                </c:pt>
                <c:pt idx="2234">
                  <c:v>1.6311236295602119E-2</c:v>
                </c:pt>
                <c:pt idx="2235">
                  <c:v>1.6310139965666895E-2</c:v>
                </c:pt>
                <c:pt idx="2236">
                  <c:v>1.6309038192462613E-2</c:v>
                </c:pt>
                <c:pt idx="2237">
                  <c:v>1.630716532795784E-2</c:v>
                </c:pt>
                <c:pt idx="2238">
                  <c:v>1.6306818316259755E-2</c:v>
                </c:pt>
                <c:pt idx="2239">
                  <c:v>1.6306277653799422E-2</c:v>
                </c:pt>
                <c:pt idx="2240">
                  <c:v>1.6304864964183374E-2</c:v>
                </c:pt>
                <c:pt idx="2241">
                  <c:v>1.630344767748779E-2</c:v>
                </c:pt>
                <c:pt idx="2242">
                  <c:v>1.6302600661812772E-2</c:v>
                </c:pt>
                <c:pt idx="2243">
                  <c:v>1.630117336868199E-2</c:v>
                </c:pt>
                <c:pt idx="2244">
                  <c:v>1.6300601088143102E-2</c:v>
                </c:pt>
                <c:pt idx="2245">
                  <c:v>1.6298877286859255E-2</c:v>
                </c:pt>
                <c:pt idx="2246">
                  <c:v>1.6297721081067501E-2</c:v>
                </c:pt>
                <c:pt idx="2247">
                  <c:v>1.6296844644687336E-2</c:v>
                </c:pt>
                <c:pt idx="2248">
                  <c:v>1.6295392339741276E-2</c:v>
                </c:pt>
                <c:pt idx="2249">
                  <c:v>1.6294219804204223E-2</c:v>
                </c:pt>
                <c:pt idx="2250">
                  <c:v>1.6293041825423897E-2</c:v>
                </c:pt>
                <c:pt idx="2251">
                  <c:v>1.6291858403402873E-2</c:v>
                </c:pt>
                <c:pt idx="2252">
                  <c:v>1.6290669538138576E-2</c:v>
                </c:pt>
                <c:pt idx="2253">
                  <c:v>1.6289475229633577E-2</c:v>
                </c:pt>
                <c:pt idx="2254">
                  <c:v>1.6288275477890465E-2</c:v>
                </c:pt>
                <c:pt idx="2255">
                  <c:v>1.6287070282911809E-2</c:v>
                </c:pt>
                <c:pt idx="2256">
                  <c:v>1.6286140874102462E-2</c:v>
                </c:pt>
                <c:pt idx="2257">
                  <c:v>1.6284924348861918E-2</c:v>
                </c:pt>
                <c:pt idx="2258">
                  <c:v>1.6283702380145704E-2</c:v>
                </c:pt>
                <c:pt idx="2259">
                  <c:v>1.6282195070665004E-2</c:v>
                </c:pt>
                <c:pt idx="2260">
                  <c:v>1.6279976748069025E-2</c:v>
                </c:pt>
                <c:pt idx="2261">
                  <c:v>1.6280003813178012E-2</c:v>
                </c:pt>
                <c:pt idx="2262">
                  <c:v>1.6278481507571843E-2</c:v>
                </c:pt>
                <c:pt idx="2263">
                  <c:v>1.6277232766763024E-2</c:v>
                </c:pt>
                <c:pt idx="2264">
                  <c:v>1.6275978582731554E-2</c:v>
                </c:pt>
                <c:pt idx="2265">
                  <c:v>1.6274718955480019E-2</c:v>
                </c:pt>
                <c:pt idx="2266">
                  <c:v>1.627262333827785E-2</c:v>
                </c:pt>
                <c:pt idx="2267">
                  <c:v>1.6272183371329633E-2</c:v>
                </c:pt>
                <c:pt idx="2268">
                  <c:v>1.6270907414428205E-2</c:v>
                </c:pt>
                <c:pt idx="2269">
                  <c:v>1.6269626014319603E-2</c:v>
                </c:pt>
                <c:pt idx="2270">
                  <c:v>1.6268889125293482E-2</c:v>
                </c:pt>
                <c:pt idx="2271">
                  <c:v>1.6267046884465404E-2</c:v>
                </c:pt>
                <c:pt idx="2272">
                  <c:v>1.6265749154732695E-2</c:v>
                </c:pt>
                <c:pt idx="2273">
                  <c:v>1.6264445981792813E-2</c:v>
                </c:pt>
                <c:pt idx="2274">
                  <c:v>1.6263410569808678E-2</c:v>
                </c:pt>
                <c:pt idx="2275">
                  <c:v>1.6262096062328313E-2</c:v>
                </c:pt>
                <c:pt idx="2276">
                  <c:v>1.6260503803753323E-2</c:v>
                </c:pt>
                <c:pt idx="2277">
                  <c:v>1.6259178858013104E-2</c:v>
                </c:pt>
                <c:pt idx="2278">
                  <c:v>1.6257848469078604E-2</c:v>
                </c:pt>
                <c:pt idx="2279">
                  <c:v>1.6256512636942083E-2</c:v>
                </c:pt>
                <c:pt idx="2280">
                  <c:v>1.6255171361619018E-2</c:v>
                </c:pt>
                <c:pt idx="2281">
                  <c:v>1.6254094705248912E-2</c:v>
                </c:pt>
                <c:pt idx="2282">
                  <c:v>1.6252472481402932E-2</c:v>
                </c:pt>
                <c:pt idx="2283">
                  <c:v>1.6251114876512492E-2</c:v>
                </c:pt>
                <c:pt idx="2284">
                  <c:v>1.624975182844066E-2</c:v>
                </c:pt>
                <c:pt idx="2285">
                  <c:v>1.6248651598603503E-2</c:v>
                </c:pt>
                <c:pt idx="2286">
                  <c:v>1.6247009402747672E-2</c:v>
                </c:pt>
                <c:pt idx="2287">
                  <c:v>1.6245630025131672E-2</c:v>
                </c:pt>
                <c:pt idx="2288">
                  <c:v>1.6244245204342016E-2</c:v>
                </c:pt>
                <c:pt idx="2289">
                  <c:v>1.6242854940376132E-2</c:v>
                </c:pt>
                <c:pt idx="2290">
                  <c:v>1.6241459233234015E-2</c:v>
                </c:pt>
                <c:pt idx="2291">
                  <c:v>1.6240058082925977E-2</c:v>
                </c:pt>
                <c:pt idx="2292">
                  <c:v>1.6238916590346486E-2</c:v>
                </c:pt>
                <c:pt idx="2293">
                  <c:v>1.6237239452801838E-2</c:v>
                </c:pt>
                <c:pt idx="2294">
                  <c:v>1.623582197299089E-2</c:v>
                </c:pt>
                <c:pt idx="2295">
                  <c:v>1.6234662792809773E-2</c:v>
                </c:pt>
                <c:pt idx="2296">
                  <c:v>1.623215203079301E-2</c:v>
                </c:pt>
                <c:pt idx="2297">
                  <c:v>1.6230715111125886E-2</c:v>
                </c:pt>
                <c:pt idx="2298">
                  <c:v>1.6229272748300581E-2</c:v>
                </c:pt>
                <c:pt idx="2299">
                  <c:v>1.622782494232225E-2</c:v>
                </c:pt>
                <c:pt idx="2300">
                  <c:v>1.6226371693190893E-2</c:v>
                </c:pt>
                <c:pt idx="2301">
                  <c:v>1.6224130506935972E-2</c:v>
                </c:pt>
                <c:pt idx="2302">
                  <c:v>1.6222667735546242E-2</c:v>
                </c:pt>
                <c:pt idx="2303">
                  <c:v>1.622119952172715E-2</c:v>
                </c:pt>
                <c:pt idx="2304">
                  <c:v>1.6219725865481545E-2</c:v>
                </c:pt>
                <c:pt idx="2305">
                  <c:v>1.6220059346173748E-2</c:v>
                </c:pt>
                <c:pt idx="2306">
                  <c:v>1.621753789233879E-2</c:v>
                </c:pt>
                <c:pt idx="2307">
                  <c:v>1.6216046541203302E-2</c:v>
                </c:pt>
                <c:pt idx="2308">
                  <c:v>1.6214549746935415E-2</c:v>
                </c:pt>
                <c:pt idx="2309">
                  <c:v>1.6212790358102858E-2</c:v>
                </c:pt>
                <c:pt idx="2310">
                  <c:v>1.6211364591841304E-2</c:v>
                </c:pt>
                <c:pt idx="2311">
                  <c:v>1.620984945602949E-2</c:v>
                </c:pt>
                <c:pt idx="2312">
                  <c:v>1.6208584455240749E-2</c:v>
                </c:pt>
                <c:pt idx="2313">
                  <c:v>1.6206802854313584E-2</c:v>
                </c:pt>
                <c:pt idx="2314">
                  <c:v>1.6205271388416986E-2</c:v>
                </c:pt>
                <c:pt idx="2315">
                  <c:v>1.6203734479162124E-2</c:v>
                </c:pt>
                <c:pt idx="2316">
                  <c:v>1.6202192126548998E-2</c:v>
                </c:pt>
                <c:pt idx="2317">
                  <c:v>1.6200644330582603E-2</c:v>
                </c:pt>
                <c:pt idx="2318">
                  <c:v>1.6199091091265438E-2</c:v>
                </c:pt>
                <c:pt idx="2319">
                  <c:v>1.61975324086025E-2</c:v>
                </c:pt>
                <c:pt idx="2320">
                  <c:v>1.6195968282588791E-2</c:v>
                </c:pt>
                <c:pt idx="2321">
                  <c:v>1.6194398713231806E-2</c:v>
                </c:pt>
                <c:pt idx="2322">
                  <c:v>1.6192823700534043E-2</c:v>
                </c:pt>
                <c:pt idx="2323">
                  <c:v>1.6191243244495501E-2</c:v>
                </c:pt>
                <c:pt idx="2324">
                  <c:v>1.618965734511868E-2</c:v>
                </c:pt>
                <c:pt idx="2325">
                  <c:v>1.6188315614944899E-2</c:v>
                </c:pt>
                <c:pt idx="2326">
                  <c:v>1.6185721541944101E-2</c:v>
                </c:pt>
                <c:pt idx="2327">
                  <c:v>1.6184866986988511E-2</c:v>
                </c:pt>
                <c:pt idx="2328">
                  <c:v>1.6183259314288545E-2</c:v>
                </c:pt>
                <c:pt idx="2329">
                  <c:v>1.6181646198260291E-2</c:v>
                </c:pt>
                <c:pt idx="2330">
                  <c:v>1.6180027638908745E-2</c:v>
                </c:pt>
                <c:pt idx="2331">
                  <c:v>1.6178403636233907E-2</c:v>
                </c:pt>
                <c:pt idx="2332">
                  <c:v>1.6177020573766174E-2</c:v>
                </c:pt>
                <c:pt idx="2333">
                  <c:v>1.6175139300934338E-2</c:v>
                </c:pt>
                <c:pt idx="2334">
                  <c:v>1.6173498968309608E-2</c:v>
                </c:pt>
                <c:pt idx="2335">
                  <c:v>1.6171853192374075E-2</c:v>
                </c:pt>
                <c:pt idx="2336">
                  <c:v>1.6170201973130238E-2</c:v>
                </c:pt>
                <c:pt idx="2337">
                  <c:v>1.6168545310580595E-2</c:v>
                </c:pt>
                <c:pt idx="2338">
                  <c:v>1.6166883204720151E-2</c:v>
                </c:pt>
                <c:pt idx="2339">
                  <c:v>1.6164486005387318E-2</c:v>
                </c:pt>
                <c:pt idx="2340">
                  <c:v>1.6163542663104324E-2</c:v>
                </c:pt>
                <c:pt idx="2341">
                  <c:v>1.6161864227351441E-2</c:v>
                </c:pt>
                <c:pt idx="2342">
                  <c:v>1.6160180348297748E-2</c:v>
                </c:pt>
                <c:pt idx="2343">
                  <c:v>1.6158490469386777E-2</c:v>
                </c:pt>
                <c:pt idx="2344">
                  <c:v>1.6156796260325401E-2</c:v>
                </c:pt>
                <c:pt idx="2345">
                  <c:v>1.6155096051406748E-2</c:v>
                </c:pt>
                <c:pt idx="2346">
                  <c:v>1.6153630289920624E-2</c:v>
                </c:pt>
                <c:pt idx="2347">
                  <c:v>1.6150459894666302E-2</c:v>
                </c:pt>
                <c:pt idx="2348">
                  <c:v>1.6149478170681613E-2</c:v>
                </c:pt>
                <c:pt idx="2349">
                  <c:v>1.6148240782896395E-2</c:v>
                </c:pt>
                <c:pt idx="2350">
                  <c:v>1.6146751384710323E-2</c:v>
                </c:pt>
                <c:pt idx="2351">
                  <c:v>1.6144780488984989E-2</c:v>
                </c:pt>
                <c:pt idx="2352">
                  <c:v>1.6142330671003666E-2</c:v>
                </c:pt>
                <c:pt idx="2353">
                  <c:v>1.6140351539860757E-2</c:v>
                </c:pt>
                <c:pt idx="2354">
                  <c:v>1.6138604209854357E-2</c:v>
                </c:pt>
                <c:pt idx="2355">
                  <c:v>1.6136851437532788E-2</c:v>
                </c:pt>
                <c:pt idx="2356">
                  <c:v>1.6135093222890338E-2</c:v>
                </c:pt>
                <c:pt idx="2357">
                  <c:v>1.6134268968835686E-2</c:v>
                </c:pt>
                <c:pt idx="2358">
                  <c:v>1.6132497997406181E-2</c:v>
                </c:pt>
                <c:pt idx="2359">
                  <c:v>1.6130721582723329E-2</c:v>
                </c:pt>
                <c:pt idx="2360">
                  <c:v>1.612893972478463E-2</c:v>
                </c:pt>
                <c:pt idx="2361">
                  <c:v>1.6127385306468674E-2</c:v>
                </c:pt>
                <c:pt idx="2362">
                  <c:v>1.6125359679182161E-2</c:v>
                </c:pt>
                <c:pt idx="2363">
                  <c:v>1.6123561491513394E-2</c:v>
                </c:pt>
                <c:pt idx="2364">
                  <c:v>1.6121989335552523E-2</c:v>
                </c:pt>
                <c:pt idx="2365">
                  <c:v>1.6119255543718861E-2</c:v>
                </c:pt>
                <c:pt idx="2366">
                  <c:v>1.6118134269086926E-2</c:v>
                </c:pt>
                <c:pt idx="2367">
                  <c:v>1.6116314308474711E-2</c:v>
                </c:pt>
                <c:pt idx="2368">
                  <c:v>1.6114488904636626E-2</c:v>
                </c:pt>
                <c:pt idx="2369">
                  <c:v>1.6112658057575169E-2</c:v>
                </c:pt>
                <c:pt idx="2370">
                  <c:v>1.6110821767282846E-2</c:v>
                </c:pt>
                <c:pt idx="2371">
                  <c:v>1.6108980033774645E-2</c:v>
                </c:pt>
                <c:pt idx="2372">
                  <c:v>1.6107132857050566E-2</c:v>
                </c:pt>
                <c:pt idx="2373">
                  <c:v>1.6105280237105613E-2</c:v>
                </c:pt>
                <c:pt idx="2374">
                  <c:v>1.6103422173952275E-2</c:v>
                </c:pt>
                <c:pt idx="2375">
                  <c:v>1.6101558667585558E-2</c:v>
                </c:pt>
                <c:pt idx="2376">
                  <c:v>1.6099689718010457E-2</c:v>
                </c:pt>
                <c:pt idx="2377">
                  <c:v>1.6097815325231968E-2</c:v>
                </c:pt>
                <c:pt idx="2378">
                  <c:v>1.6095260628646052E-2</c:v>
                </c:pt>
                <c:pt idx="2379">
                  <c:v>1.6094274613851895E-2</c:v>
                </c:pt>
                <c:pt idx="2380">
                  <c:v>1.6092159487696156E-2</c:v>
                </c:pt>
                <c:pt idx="2381">
                  <c:v>1.6090263322126597E-2</c:v>
                </c:pt>
                <c:pt idx="2382">
                  <c:v>1.6088361713361143E-2</c:v>
                </c:pt>
                <c:pt idx="2383">
                  <c:v>1.6086454661417282E-2</c:v>
                </c:pt>
                <c:pt idx="2384">
                  <c:v>1.6084764201336199E-2</c:v>
                </c:pt>
                <c:pt idx="2385">
                  <c:v>1.6082624227961861E-2</c:v>
                </c:pt>
                <c:pt idx="2386">
                  <c:v>1.6080700846462792E-2</c:v>
                </c:pt>
                <c:pt idx="2387">
                  <c:v>1.6078772021790311E-2</c:v>
                </c:pt>
                <c:pt idx="2388">
                  <c:v>1.6076837753936923E-2</c:v>
                </c:pt>
                <c:pt idx="2389">
                  <c:v>1.607489804291512E-2</c:v>
                </c:pt>
                <c:pt idx="2390">
                  <c:v>1.6072952888724901E-2</c:v>
                </c:pt>
                <c:pt idx="2391">
                  <c:v>1.6071002291368763E-2</c:v>
                </c:pt>
                <c:pt idx="2392">
                  <c:v>1.6069046250851704E-2</c:v>
                </c:pt>
                <c:pt idx="2393">
                  <c:v>1.6067084767168727E-2</c:v>
                </c:pt>
                <c:pt idx="2394">
                  <c:v>1.6065117840329823E-2</c:v>
                </c:pt>
                <c:pt idx="2395">
                  <c:v>1.6062863258855808E-2</c:v>
                </c:pt>
                <c:pt idx="2396">
                  <c:v>1.6061167657194231E-2</c:v>
                </c:pt>
                <c:pt idx="2397">
                  <c:v>1.6059184400902538E-2</c:v>
                </c:pt>
                <c:pt idx="2398">
                  <c:v>1.6057411073188244E-2</c:v>
                </c:pt>
                <c:pt idx="2399">
                  <c:v>1.6055201558878851E-2</c:v>
                </c:pt>
                <c:pt idx="2400">
                  <c:v>1.6052558489805933E-2</c:v>
                </c:pt>
                <c:pt idx="2401">
                  <c:v>1.6051196944298907E-2</c:v>
                </c:pt>
                <c:pt idx="2402">
                  <c:v>1.6049399931874285E-2</c:v>
                </c:pt>
                <c:pt idx="2403">
                  <c:v>1.6047170557175194E-2</c:v>
                </c:pt>
                <c:pt idx="2404">
                  <c:v>1.6044511456680569E-2</c:v>
                </c:pt>
                <c:pt idx="2405">
                  <c:v>1.6042273911873104E-2</c:v>
                </c:pt>
                <c:pt idx="2406">
                  <c:v>1.6040243584232807E-2</c:v>
                </c:pt>
                <c:pt idx="2407">
                  <c:v>1.6038207814394388E-2</c:v>
                </c:pt>
                <c:pt idx="2408">
                  <c:v>1.6036166602357849E-2</c:v>
                </c:pt>
                <c:pt idx="2409">
                  <c:v>1.6034960760818728E-2</c:v>
                </c:pt>
                <c:pt idx="2410">
                  <c:v>1.6032906743852215E-2</c:v>
                </c:pt>
                <c:pt idx="2411">
                  <c:v>1.6031056427507906E-2</c:v>
                </c:pt>
                <c:pt idx="2412">
                  <c:v>1.6028782380601292E-2</c:v>
                </c:pt>
                <c:pt idx="2413">
                  <c:v>1.6026920216437288E-2</c:v>
                </c:pt>
                <c:pt idx="2414">
                  <c:v>1.6024636244938995E-2</c:v>
                </c:pt>
                <c:pt idx="2415">
                  <c:v>1.6022555012465134E-2</c:v>
                </c:pt>
                <c:pt idx="2416">
                  <c:v>1.6020468336897797E-2</c:v>
                </c:pt>
                <c:pt idx="2417">
                  <c:v>1.6017757211047857E-2</c:v>
                </c:pt>
                <c:pt idx="2418">
                  <c:v>1.6016278656492688E-2</c:v>
                </c:pt>
                <c:pt idx="2419">
                  <c:v>1.6014175651667406E-2</c:v>
                </c:pt>
                <c:pt idx="2420">
                  <c:v>1.6012067203756142E-2</c:v>
                </c:pt>
                <c:pt idx="2421">
                  <c:v>1.600995331276639E-2</c:v>
                </c:pt>
                <c:pt idx="2422">
                  <c:v>1.6008037822200002E-2</c:v>
                </c:pt>
                <c:pt idx="2423">
                  <c:v>1.6005709201571405E-2</c:v>
                </c:pt>
                <c:pt idx="2424">
                  <c:v>1.6003578981371169E-2</c:v>
                </c:pt>
                <c:pt idx="2425">
                  <c:v>1.6001443318099939E-2</c:v>
                </c:pt>
                <c:pt idx="2426">
                  <c:v>1.5999302211770206E-2</c:v>
                </c:pt>
                <c:pt idx="2427">
                  <c:v>1.5997155662381968E-2</c:v>
                </c:pt>
                <c:pt idx="2428">
                  <c:v>1.5995003669937724E-2</c:v>
                </c:pt>
                <c:pt idx="2429">
                  <c:v>1.5992846234434976E-2</c:v>
                </c:pt>
                <c:pt idx="2430">
                  <c:v>1.5990883327240919E-2</c:v>
                </c:pt>
                <c:pt idx="2431">
                  <c:v>1.5988714520598763E-2</c:v>
                </c:pt>
                <c:pt idx="2432">
                  <c:v>1.5986341269653148E-2</c:v>
                </c:pt>
                <c:pt idx="2433">
                  <c:v>1.5984162061973839E-2</c:v>
                </c:pt>
                <c:pt idx="2434">
                  <c:v>1.598197741125601E-2</c:v>
                </c:pt>
                <c:pt idx="2435">
                  <c:v>1.5979787317504657E-2</c:v>
                </c:pt>
                <c:pt idx="2436">
                  <c:v>1.5977788838373159E-2</c:v>
                </c:pt>
                <c:pt idx="2437">
                  <c:v>1.5975390800908873E-2</c:v>
                </c:pt>
                <c:pt idx="2438">
                  <c:v>1.597318437807943E-2</c:v>
                </c:pt>
                <c:pt idx="2439">
                  <c:v>1.5970385475379909E-2</c:v>
                </c:pt>
                <c:pt idx="2440">
                  <c:v>1.5968755203347451E-2</c:v>
                </c:pt>
                <c:pt idx="2441">
                  <c:v>1.5966532451457405E-2</c:v>
                </c:pt>
                <c:pt idx="2442">
                  <c:v>1.5964304256556316E-2</c:v>
                </c:pt>
                <c:pt idx="2443">
                  <c:v>1.5962070618641688E-2</c:v>
                </c:pt>
                <c:pt idx="2444">
                  <c:v>1.5959831537728508E-2</c:v>
                </c:pt>
                <c:pt idx="2445">
                  <c:v>1.5957073280400809E-2</c:v>
                </c:pt>
                <c:pt idx="2446">
                  <c:v>1.5955337046896501E-2</c:v>
                </c:pt>
                <c:pt idx="2447">
                  <c:v>1.5952950616004588E-2</c:v>
                </c:pt>
                <c:pt idx="2448">
                  <c:v>1.5951011989760809E-2</c:v>
                </c:pt>
                <c:pt idx="2449">
                  <c:v>1.5948554488189326E-2</c:v>
                </c:pt>
                <c:pt idx="2450">
                  <c:v>1.5946472976481635E-2</c:v>
                </c:pt>
                <c:pt idx="2451">
                  <c:v>1.5944005567449238E-2</c:v>
                </c:pt>
                <c:pt idx="2452">
                  <c:v>1.5939900224986966E-2</c:v>
                </c:pt>
                <c:pt idx="2453">
                  <c:v>1.5938918834812681E-2</c:v>
                </c:pt>
                <c:pt idx="2454">
                  <c:v>1.593662503671928E-2</c:v>
                </c:pt>
                <c:pt idx="2455">
                  <c:v>1.5934513543954532E-2</c:v>
                </c:pt>
                <c:pt idx="2456">
                  <c:v>1.5932021112316275E-2</c:v>
                </c:pt>
                <c:pt idx="2457">
                  <c:v>1.5929710986009253E-2</c:v>
                </c:pt>
                <c:pt idx="2458">
                  <c:v>1.5927395416969515E-2</c:v>
                </c:pt>
                <c:pt idx="2459">
                  <c:v>1.5925074405197061E-2</c:v>
                </c:pt>
                <c:pt idx="2460">
                  <c:v>1.5922747950699624E-2</c:v>
                </c:pt>
                <c:pt idx="2461">
                  <c:v>1.592060085385455E-2</c:v>
                </c:pt>
                <c:pt idx="2462">
                  <c:v>1.5918078713537551E-2</c:v>
                </c:pt>
                <c:pt idx="2463">
                  <c:v>1.5915735930878066E-2</c:v>
                </c:pt>
                <c:pt idx="2464">
                  <c:v>1.5913387705503917E-2</c:v>
                </c:pt>
                <c:pt idx="2465">
                  <c:v>1.5909504049904655E-2</c:v>
                </c:pt>
                <c:pt idx="2466">
                  <c:v>1.5908674926634829E-2</c:v>
                </c:pt>
                <c:pt idx="2467">
                  <c:v>1.5906310373145046E-2</c:v>
                </c:pt>
                <c:pt idx="2468">
                  <c:v>1.5903940376953491E-2</c:v>
                </c:pt>
                <c:pt idx="2469">
                  <c:v>1.5901926611375895E-2</c:v>
                </c:pt>
                <c:pt idx="2470">
                  <c:v>1.5899184056480529E-2</c:v>
                </c:pt>
                <c:pt idx="2471">
                  <c:v>1.5896797732206862E-2</c:v>
                </c:pt>
                <c:pt idx="2472">
                  <c:v>1.5894405965249471E-2</c:v>
                </c:pt>
                <c:pt idx="2473">
                  <c:v>1.5892008755603197E-2</c:v>
                </c:pt>
                <c:pt idx="2474">
                  <c:v>1.5889606103283518E-2</c:v>
                </c:pt>
                <c:pt idx="2475">
                  <c:v>1.5887198008285273E-2</c:v>
                </c:pt>
                <c:pt idx="2476">
                  <c:v>1.5884784470608461E-2</c:v>
                </c:pt>
                <c:pt idx="2477">
                  <c:v>1.5882365490265976E-2</c:v>
                </c:pt>
                <c:pt idx="2478">
                  <c:v>1.5879941067255238E-2</c:v>
                </c:pt>
                <c:pt idx="2479">
                  <c:v>1.5877511201581408E-2</c:v>
                </c:pt>
                <c:pt idx="2480">
                  <c:v>1.587507589324964E-2</c:v>
                </c:pt>
                <c:pt idx="2481">
                  <c:v>1.5872635142262514E-2</c:v>
                </c:pt>
                <c:pt idx="2482">
                  <c:v>1.5870363368392926E-2</c:v>
                </c:pt>
                <c:pt idx="2483">
                  <c:v>1.5867911235326326E-2</c:v>
                </c:pt>
                <c:pt idx="2484">
                  <c:v>1.5865280233389609E-2</c:v>
                </c:pt>
                <c:pt idx="2485">
                  <c:v>1.5862817711806834E-2</c:v>
                </c:pt>
                <c:pt idx="2486">
                  <c:v>1.5860349747589327E-2</c:v>
                </c:pt>
                <c:pt idx="2487">
                  <c:v>1.5857876370970973E-2</c:v>
                </c:pt>
                <c:pt idx="2488">
                  <c:v>1.5855570371083316E-2</c:v>
                </c:pt>
                <c:pt idx="2489">
                  <c:v>1.5852918701116971E-2</c:v>
                </c:pt>
                <c:pt idx="2490">
                  <c:v>1.5850438945655358E-2</c:v>
                </c:pt>
                <c:pt idx="2491">
                  <c:v>1.5848133778953721E-2</c:v>
                </c:pt>
                <c:pt idx="2492">
                  <c:v>1.5845488733139328E-2</c:v>
                </c:pt>
                <c:pt idx="2493">
                  <c:v>1.5843020580801337E-2</c:v>
                </c:pt>
                <c:pt idx="2494">
                  <c:v>1.5840557192446102E-2</c:v>
                </c:pt>
                <c:pt idx="2495">
                  <c:v>1.5838098568063307E-2</c:v>
                </c:pt>
                <c:pt idx="2496">
                  <c:v>1.5835644707660693E-2</c:v>
                </c:pt>
                <c:pt idx="2497">
                  <c:v>1.5831973862341364E-2</c:v>
                </c:pt>
                <c:pt idx="2498">
                  <c:v>1.5830751278765053E-2</c:v>
                </c:pt>
                <c:pt idx="2499">
                  <c:v>1.582865971352538E-2</c:v>
                </c:pt>
                <c:pt idx="2500">
                  <c:v>1.5826051127029173E-2</c:v>
                </c:pt>
                <c:pt idx="2501">
                  <c:v>1.5823446865167207E-2</c:v>
                </c:pt>
                <c:pt idx="2502">
                  <c:v>1.5821196277169547E-2</c:v>
                </c:pt>
                <c:pt idx="2503">
                  <c:v>1.5818601075892846E-2</c:v>
                </c:pt>
                <c:pt idx="2504">
                  <c:v>1.5816535668336972E-2</c:v>
                </c:pt>
                <c:pt idx="2505">
                  <c:v>1.5813774342420584E-2</c:v>
                </c:pt>
                <c:pt idx="2506">
                  <c:v>1.5811368121605728E-2</c:v>
                </c:pt>
                <c:pt idx="2507">
                  <c:v>1.5809142525615161E-2</c:v>
                </c:pt>
                <c:pt idx="2508">
                  <c:v>1.5806569971803089E-2</c:v>
                </c:pt>
                <c:pt idx="2509">
                  <c:v>1.5803649214302898E-2</c:v>
                </c:pt>
                <c:pt idx="2510">
                  <c:v>1.5801261342676756E-2</c:v>
                </c:pt>
                <c:pt idx="2511">
                  <c:v>1.5798878234306115E-2</c:v>
                </c:pt>
                <c:pt idx="2512">
                  <c:v>1.5796499889196687E-2</c:v>
                </c:pt>
                <c:pt idx="2513">
                  <c:v>1.579465796613478E-2</c:v>
                </c:pt>
                <c:pt idx="2514">
                  <c:v>1.5792289856779718E-2</c:v>
                </c:pt>
                <c:pt idx="2515">
                  <c:v>1.5789926511342946E-2</c:v>
                </c:pt>
                <c:pt idx="2516">
                  <c:v>1.5787745914921936E-2</c:v>
                </c:pt>
                <c:pt idx="2517">
                  <c:v>1.5785214112216547E-2</c:v>
                </c:pt>
                <c:pt idx="2518">
                  <c:v>1.5783043518132478E-2</c:v>
                </c:pt>
                <c:pt idx="2519">
                  <c:v>1.5780520768729794E-2</c:v>
                </c:pt>
                <c:pt idx="2520">
                  <c:v>1.5776667466696814E-2</c:v>
                </c:pt>
                <c:pt idx="2521">
                  <c:v>1.5776025653925219E-2</c:v>
                </c:pt>
                <c:pt idx="2522">
                  <c:v>1.5773516482775977E-2</c:v>
                </c:pt>
                <c:pt idx="2523">
                  <c:v>1.5771191248592713E-2</c:v>
                </c:pt>
                <c:pt idx="2524">
                  <c:v>1.5768870778294222E-2</c:v>
                </c:pt>
                <c:pt idx="2525">
                  <c:v>1.5766555071890814E-2</c:v>
                </c:pt>
                <c:pt idx="2526">
                  <c:v>1.5764244129374754E-2</c:v>
                </c:pt>
                <c:pt idx="2527">
                  <c:v>1.5761937950743467E-2</c:v>
                </c:pt>
                <c:pt idx="2528">
                  <c:v>1.5759636535991793E-2</c:v>
                </c:pt>
                <c:pt idx="2529">
                  <c:v>1.5757339885122311E-2</c:v>
                </c:pt>
                <c:pt idx="2530">
                  <c:v>1.57552293236074E-2</c:v>
                </c:pt>
                <c:pt idx="2531">
                  <c:v>1.5752760875006717E-2</c:v>
                </c:pt>
                <c:pt idx="2532">
                  <c:v>1.5750478515758025E-2</c:v>
                </c:pt>
                <c:pt idx="2533">
                  <c:v>1.5748200920373472E-2</c:v>
                </c:pt>
                <c:pt idx="2534">
                  <c:v>1.5746110376757272E-2</c:v>
                </c:pt>
                <c:pt idx="2535">
                  <c:v>1.574384255025818E-2</c:v>
                </c:pt>
                <c:pt idx="2536">
                  <c:v>1.5741396717404675E-2</c:v>
                </c:pt>
                <c:pt idx="2537">
                  <c:v>1.5739138177463797E-2</c:v>
                </c:pt>
                <c:pt idx="2538">
                  <c:v>1.5736884401376751E-2</c:v>
                </c:pt>
                <c:pt idx="2539">
                  <c:v>1.5734085071853636E-2</c:v>
                </c:pt>
                <c:pt idx="2540">
                  <c:v>1.5732574878959682E-2</c:v>
                </c:pt>
                <c:pt idx="2541">
                  <c:v>1.5730151656212787E-2</c:v>
                </c:pt>
                <c:pt idx="2542">
                  <c:v>1.5727916935517842E-2</c:v>
                </c:pt>
                <c:pt idx="2543">
                  <c:v>1.5726055939883177E-2</c:v>
                </c:pt>
                <c:pt idx="2544">
                  <c:v>1.5723461785637861E-2</c:v>
                </c:pt>
                <c:pt idx="2545">
                  <c:v>1.5721426309337205E-2</c:v>
                </c:pt>
                <c:pt idx="2546">
                  <c:v>1.5719025691095834E-2</c:v>
                </c:pt>
                <c:pt idx="2547">
                  <c:v>1.5716814789569461E-2</c:v>
                </c:pt>
                <c:pt idx="2548">
                  <c:v>1.5714608651871131E-2</c:v>
                </c:pt>
                <c:pt idx="2549">
                  <c:v>1.5712407277993105E-2</c:v>
                </c:pt>
                <c:pt idx="2550">
                  <c:v>1.5710210667940545E-2</c:v>
                </c:pt>
                <c:pt idx="2551">
                  <c:v>1.5708018821708289E-2</c:v>
                </c:pt>
                <c:pt idx="2552">
                  <c:v>1.5705831739286028E-2</c:v>
                </c:pt>
                <c:pt idx="2553">
                  <c:v>1.5703649420678912E-2</c:v>
                </c:pt>
                <c:pt idx="2554">
                  <c:v>1.5701471865881788E-2</c:v>
                </c:pt>
                <c:pt idx="2555">
                  <c:v>1.5699486473733926E-2</c:v>
                </c:pt>
                <c:pt idx="2556">
                  <c:v>1.5696203351506052E-2</c:v>
                </c:pt>
                <c:pt idx="2557">
                  <c:v>1.5694042129749657E-2</c:v>
                </c:pt>
                <c:pt idx="2558">
                  <c:v>1.5691885671795514E-2</c:v>
                </c:pt>
                <c:pt idx="2559">
                  <c:v>1.5689426981635661E-2</c:v>
                </c:pt>
                <c:pt idx="2560">
                  <c:v>1.5687587047270794E-2</c:v>
                </c:pt>
                <c:pt idx="2561">
                  <c:v>1.568487810620578E-2</c:v>
                </c:pt>
                <c:pt idx="2562">
                  <c:v>1.5682739961904169E-2</c:v>
                </c:pt>
                <c:pt idx="2563">
                  <c:v>1.5680302200819743E-2</c:v>
                </c:pt>
                <c:pt idx="2564">
                  <c:v>1.5678477962679196E-2</c:v>
                </c:pt>
                <c:pt idx="2565">
                  <c:v>1.5676923852241901E-2</c:v>
                </c:pt>
                <c:pt idx="2566">
                  <c:v>1.5674805504579455E-2</c:v>
                </c:pt>
                <c:pt idx="2567">
                  <c:v>1.5672691920690901E-2</c:v>
                </c:pt>
                <c:pt idx="2568">
                  <c:v>1.567058310057624E-2</c:v>
                </c:pt>
                <c:pt idx="2569">
                  <c:v>1.5668288106637007E-2</c:v>
                </c:pt>
                <c:pt idx="2570">
                  <c:v>1.5666188565101713E-2</c:v>
                </c:pt>
                <c:pt idx="2571">
                  <c:v>1.5663496154052936E-2</c:v>
                </c:pt>
                <c:pt idx="2572">
                  <c:v>1.5662003772669131E-2</c:v>
                </c:pt>
                <c:pt idx="2573">
                  <c:v>1.5659918521761185E-2</c:v>
                </c:pt>
                <c:pt idx="2574">
                  <c:v>1.5657733431033643E-2</c:v>
                </c:pt>
                <c:pt idx="2575">
                  <c:v>1.5655954745164086E-2</c:v>
                </c:pt>
                <c:pt idx="2576">
                  <c:v>1.5653884035134832E-2</c:v>
                </c:pt>
                <c:pt idx="2577">
                  <c:v>1.5651523342548906E-2</c:v>
                </c:pt>
                <c:pt idx="2578">
                  <c:v>1.5649563720254278E-2</c:v>
                </c:pt>
                <c:pt idx="2579">
                  <c:v>1.5647507050537079E-2</c:v>
                </c:pt>
                <c:pt idx="2580">
                  <c:v>1.5645455144340126E-2</c:v>
                </c:pt>
                <c:pt idx="2581">
                  <c:v>1.5643408001674075E-2</c:v>
                </c:pt>
                <c:pt idx="2582">
                  <c:v>1.5641559813584453E-2</c:v>
                </c:pt>
                <c:pt idx="2583">
                  <c:v>1.5639522449748103E-2</c:v>
                </c:pt>
                <c:pt idx="2584">
                  <c:v>1.5637489849634076E-2</c:v>
                </c:pt>
                <c:pt idx="2585">
                  <c:v>1.5635462013255261E-2</c:v>
                </c:pt>
                <c:pt idx="2586">
                  <c:v>1.5633438940598765E-2</c:v>
                </c:pt>
                <c:pt idx="2587">
                  <c:v>1.5631420631669748E-2</c:v>
                </c:pt>
                <c:pt idx="2588">
                  <c:v>1.5629407086460469E-2</c:v>
                </c:pt>
                <c:pt idx="2589">
                  <c:v>1.5627398304970935E-2</c:v>
                </c:pt>
                <c:pt idx="2590">
                  <c:v>1.5625108387816972E-2</c:v>
                </c:pt>
                <c:pt idx="2591">
                  <c:v>1.5622913312962616E-2</c:v>
                </c:pt>
                <c:pt idx="2592">
                  <c:v>1.5621203823942942E-2</c:v>
                </c:pt>
                <c:pt idx="2593">
                  <c:v>1.5619213843327984E-2</c:v>
                </c:pt>
                <c:pt idx="2594">
                  <c:v>1.5617228626203961E-2</c:v>
                </c:pt>
                <c:pt idx="2595">
                  <c:v>1.5615445653993571E-2</c:v>
                </c:pt>
                <c:pt idx="2596">
                  <c:v>1.5613470218464867E-2</c:v>
                </c:pt>
                <c:pt idx="2597">
                  <c:v>1.5611218410963114E-2</c:v>
                </c:pt>
                <c:pt idx="2598">
                  <c:v>1.5609533638512531E-2</c:v>
                </c:pt>
                <c:pt idx="2599">
                  <c:v>1.5607771025382966E-2</c:v>
                </c:pt>
                <c:pt idx="2600">
                  <c:v>1.5605417356604256E-2</c:v>
                </c:pt>
                <c:pt idx="2601">
                  <c:v>1.5603187033728538E-2</c:v>
                </c:pt>
                <c:pt idx="2602">
                  <c:v>1.5601518374544376E-2</c:v>
                </c:pt>
                <c:pt idx="2603">
                  <c:v>1.5599975107926378E-2</c:v>
                </c:pt>
                <c:pt idx="2604">
                  <c:v>1.5597838227233098E-2</c:v>
                </c:pt>
                <c:pt idx="2605">
                  <c:v>1.5595905664916471E-2</c:v>
                </c:pt>
                <c:pt idx="2606">
                  <c:v>1.5593977866275749E-2</c:v>
                </c:pt>
                <c:pt idx="2607">
                  <c:v>1.5592054831310933E-2</c:v>
                </c:pt>
                <c:pt idx="2608">
                  <c:v>1.5589862910134755E-2</c:v>
                </c:pt>
                <c:pt idx="2609">
                  <c:v>1.5587950083038038E-2</c:v>
                </c:pt>
                <c:pt idx="2610">
                  <c:v>1.5586042019612069E-2</c:v>
                </c:pt>
                <c:pt idx="2611">
                  <c:v>1.5584138719843954E-2</c:v>
                </c:pt>
                <c:pt idx="2612">
                  <c:v>1.5582240183749168E-2</c:v>
                </c:pt>
                <c:pt idx="2613">
                  <c:v>1.557974009834024E-2</c:v>
                </c:pt>
                <c:pt idx="2614">
                  <c:v>1.5577850313985524E-2</c:v>
                </c:pt>
                <c:pt idx="2615">
                  <c:v>1.5575965292635083E-2</c:v>
                </c:pt>
                <c:pt idx="2616">
                  <c:v>1.5574085034294629E-2</c:v>
                </c:pt>
                <c:pt idx="2617">
                  <c:v>1.5572818958119855E-2</c:v>
                </c:pt>
                <c:pt idx="2618">
                  <c:v>1.5570949003951571E-2</c:v>
                </c:pt>
                <c:pt idx="2619">
                  <c:v>1.5569083813428249E-2</c:v>
                </c:pt>
                <c:pt idx="2620">
                  <c:v>1.5567223386555046E-2</c:v>
                </c:pt>
                <c:pt idx="2621">
                  <c:v>1.5565247067999203E-2</c:v>
                </c:pt>
                <c:pt idx="2622">
                  <c:v>1.5563193444856072E-2</c:v>
                </c:pt>
                <c:pt idx="2623">
                  <c:v>1.5561348930519803E-2</c:v>
                </c:pt>
                <c:pt idx="2624">
                  <c:v>1.5559714306814245E-2</c:v>
                </c:pt>
                <c:pt idx="2625">
                  <c:v>1.5557674193397708E-2</c:v>
                </c:pt>
                <c:pt idx="2626">
                  <c:v>1.5555843970604388E-2</c:v>
                </c:pt>
                <c:pt idx="2627">
                  <c:v>1.555401851165289E-2</c:v>
                </c:pt>
                <c:pt idx="2628">
                  <c:v>1.5552197816550706E-2</c:v>
                </c:pt>
                <c:pt idx="2629">
                  <c:v>1.5550381885280351E-2</c:v>
                </c:pt>
                <c:pt idx="2630">
                  <c:v>1.5548570717844323E-2</c:v>
                </c:pt>
                <c:pt idx="2631">
                  <c:v>1.5546764314245121E-2</c:v>
                </c:pt>
                <c:pt idx="2632">
                  <c:v>1.5544962674477747E-2</c:v>
                </c:pt>
                <c:pt idx="2633">
                  <c:v>1.5543165798537206E-2</c:v>
                </c:pt>
                <c:pt idx="2634">
                  <c:v>1.5541373686425997E-2</c:v>
                </c:pt>
                <c:pt idx="2635">
                  <c:v>1.553958633814162E-2</c:v>
                </c:pt>
                <c:pt idx="2636">
                  <c:v>1.5537803753676582E-2</c:v>
                </c:pt>
                <c:pt idx="2637">
                  <c:v>1.5536234470048463E-2</c:v>
                </c:pt>
                <c:pt idx="2638">
                  <c:v>1.5533626660582493E-2</c:v>
                </c:pt>
                <c:pt idx="2639">
                  <c:v>1.5532484583195005E-2</c:v>
                </c:pt>
                <c:pt idx="2640">
                  <c:v>1.553072105399983E-2</c:v>
                </c:pt>
                <c:pt idx="2641">
                  <c:v>1.5528962288614001E-2</c:v>
                </c:pt>
                <c:pt idx="2642">
                  <c:v>1.5527208287037519E-2</c:v>
                </c:pt>
                <c:pt idx="2643">
                  <c:v>1.5525459049267887E-2</c:v>
                </c:pt>
                <c:pt idx="2644">
                  <c:v>1.5523924963589474E-2</c:v>
                </c:pt>
                <c:pt idx="2645">
                  <c:v>1.5521974865139176E-2</c:v>
                </c:pt>
                <c:pt idx="2646">
                  <c:v>1.5520239918777601E-2</c:v>
                </c:pt>
                <c:pt idx="2647">
                  <c:v>1.5518509736212882E-2</c:v>
                </c:pt>
                <c:pt idx="2648">
                  <c:v>1.5516784317442522E-2</c:v>
                </c:pt>
                <c:pt idx="2649">
                  <c:v>1.551506366246902E-2</c:v>
                </c:pt>
                <c:pt idx="2650">
                  <c:v>1.551334777128488E-2</c:v>
                </c:pt>
                <c:pt idx="2651">
                  <c:v>1.5511000082848293E-2</c:v>
                </c:pt>
                <c:pt idx="2652">
                  <c:v>1.5509930280284689E-2</c:v>
                </c:pt>
                <c:pt idx="2653">
                  <c:v>1.5508228680461145E-2</c:v>
                </c:pt>
                <c:pt idx="2654">
                  <c:v>1.5506531844421967E-2</c:v>
                </c:pt>
                <c:pt idx="2655">
                  <c:v>1.5504811793219438E-2</c:v>
                </c:pt>
                <c:pt idx="2656">
                  <c:v>1.5503152463679226E-2</c:v>
                </c:pt>
                <c:pt idx="2657">
                  <c:v>1.5501469918978161E-2</c:v>
                </c:pt>
                <c:pt idx="2658">
                  <c:v>1.5500006260249097E-2</c:v>
                </c:pt>
                <c:pt idx="2659">
                  <c:v>1.5496950737742803E-2</c:v>
                </c:pt>
                <c:pt idx="2660">
                  <c:v>1.5495998268823584E-2</c:v>
                </c:pt>
                <c:pt idx="2661">
                  <c:v>1.5494787377880181E-2</c:v>
                </c:pt>
                <c:pt idx="2662">
                  <c:v>1.5493343848719962E-2</c:v>
                </c:pt>
                <c:pt idx="2663">
                  <c:v>1.5491474689933726E-2</c:v>
                </c:pt>
                <c:pt idx="2664">
                  <c:v>1.5489178477114873E-2</c:v>
                </c:pt>
                <c:pt idx="2665">
                  <c:v>1.5487533233970393E-2</c:v>
                </c:pt>
                <c:pt idx="2666">
                  <c:v>1.5485892753945468E-2</c:v>
                </c:pt>
                <c:pt idx="2667">
                  <c:v>1.5484257037042851E-2</c:v>
                </c:pt>
                <c:pt idx="2668">
                  <c:v>1.5482626083257034E-2</c:v>
                </c:pt>
                <c:pt idx="2669">
                  <c:v>1.548165095630466E-2</c:v>
                </c:pt>
                <c:pt idx="2670">
                  <c:v>1.5480030340498108E-2</c:v>
                </c:pt>
                <c:pt idx="2671">
                  <c:v>1.5478632115162519E-2</c:v>
                </c:pt>
                <c:pt idx="2672">
                  <c:v>1.5476803400128192E-2</c:v>
                </c:pt>
                <c:pt idx="2673">
                  <c:v>1.5475415244615608E-2</c:v>
                </c:pt>
                <c:pt idx="2674">
                  <c:v>1.5473595514730876E-2</c:v>
                </c:pt>
                <c:pt idx="2675">
                  <c:v>1.5471998717638824E-2</c:v>
                </c:pt>
                <c:pt idx="2676">
                  <c:v>1.5470406684286175E-2</c:v>
                </c:pt>
                <c:pt idx="2677">
                  <c:v>1.5468161839140111E-2</c:v>
                </c:pt>
                <c:pt idx="2678">
                  <c:v>1.5467236908781601E-2</c:v>
                </c:pt>
                <c:pt idx="2679">
                  <c:v>1.5465659166624679E-2</c:v>
                </c:pt>
                <c:pt idx="2680">
                  <c:v>1.5464086188202164E-2</c:v>
                </c:pt>
                <c:pt idx="2681">
                  <c:v>1.5462517973501566E-2</c:v>
                </c:pt>
                <c:pt idx="2682">
                  <c:v>1.5461175142565349E-2</c:v>
                </c:pt>
                <c:pt idx="2683">
                  <c:v>1.5459395835273615E-2</c:v>
                </c:pt>
                <c:pt idx="2684">
                  <c:v>1.5457841911741266E-2</c:v>
                </c:pt>
                <c:pt idx="2685">
                  <c:v>1.5456292751928336E-2</c:v>
                </c:pt>
                <c:pt idx="2686">
                  <c:v>1.5454748355834824E-2</c:v>
                </c:pt>
                <c:pt idx="2687">
                  <c:v>1.5453208723453238E-2</c:v>
                </c:pt>
                <c:pt idx="2688">
                  <c:v>1.5451673854783576E-2</c:v>
                </c:pt>
                <c:pt idx="2689">
                  <c:v>1.5450143749828338E-2</c:v>
                </c:pt>
                <c:pt idx="2690">
                  <c:v>1.5448841221626224E-2</c:v>
                </c:pt>
                <c:pt idx="2691">
                  <c:v>1.5447320919160488E-2</c:v>
                </c:pt>
                <c:pt idx="2692">
                  <c:v>1.5445582017204196E-2</c:v>
                </c:pt>
                <c:pt idx="2693">
                  <c:v>1.5444070967071677E-2</c:v>
                </c:pt>
                <c:pt idx="2694">
                  <c:v>1.5442564680641091E-2</c:v>
                </c:pt>
                <c:pt idx="2695">
                  <c:v>1.544106315790994E-2</c:v>
                </c:pt>
                <c:pt idx="2696">
                  <c:v>1.5439790865522891E-2</c:v>
                </c:pt>
                <c:pt idx="2697">
                  <c:v>1.5438074403538449E-2</c:v>
                </c:pt>
                <c:pt idx="2698">
                  <c:v>1.5436587171893112E-2</c:v>
                </c:pt>
                <c:pt idx="2699">
                  <c:v>1.5434429011963036E-2</c:v>
                </c:pt>
                <c:pt idx="2700">
                  <c:v>1.5433626999675765E-2</c:v>
                </c:pt>
                <c:pt idx="2701">
                  <c:v>1.5432154059103753E-2</c:v>
                </c:pt>
                <c:pt idx="2702">
                  <c:v>1.5430685882213691E-2</c:v>
                </c:pt>
                <c:pt idx="2703">
                  <c:v>1.5429222469008075E-2</c:v>
                </c:pt>
                <c:pt idx="2704">
                  <c:v>1.5427763819489404E-2</c:v>
                </c:pt>
                <c:pt idx="2705">
                  <c:v>1.5425875656557108E-2</c:v>
                </c:pt>
                <c:pt idx="2706">
                  <c:v>1.5424860811485419E-2</c:v>
                </c:pt>
                <c:pt idx="2707">
                  <c:v>1.5423438062634113E-2</c:v>
                </c:pt>
                <c:pt idx="2708">
                  <c:v>1.5422204654729817E-2</c:v>
                </c:pt>
                <c:pt idx="2709">
                  <c:v>1.5420542027055339E-2</c:v>
                </c:pt>
                <c:pt idx="2710">
                  <c:v>1.5419340314047601E-2</c:v>
                </c:pt>
                <c:pt idx="2711">
                  <c:v>1.5417686655793406E-2</c:v>
                </c:pt>
                <c:pt idx="2712">
                  <c:v>1.5415025280895929E-2</c:v>
                </c:pt>
                <c:pt idx="2713">
                  <c:v>1.5414419274615933E-2</c:v>
                </c:pt>
                <c:pt idx="2714">
                  <c:v>1.5413008662441767E-2</c:v>
                </c:pt>
                <c:pt idx="2715">
                  <c:v>1.5411832573409556E-2</c:v>
                </c:pt>
                <c:pt idx="2716">
                  <c:v>1.5410201728442985E-2</c:v>
                </c:pt>
                <c:pt idx="2717">
                  <c:v>1.5408114644811351E-2</c:v>
                </c:pt>
                <c:pt idx="2718">
                  <c:v>1.5406722244379254E-2</c:v>
                </c:pt>
                <c:pt idx="2719">
                  <c:v>1.5405334606765868E-2</c:v>
                </c:pt>
                <c:pt idx="2720">
                  <c:v>1.5403951731971193E-2</c:v>
                </c:pt>
                <c:pt idx="2721">
                  <c:v>1.5403267753786596E-2</c:v>
                </c:pt>
                <c:pt idx="2722">
                  <c:v>1.5402126975521679E-2</c:v>
                </c:pt>
                <c:pt idx="2723">
                  <c:v>1.5400527508024682E-2</c:v>
                </c:pt>
                <c:pt idx="2724">
                  <c:v>1.539916453029916E-2</c:v>
                </c:pt>
                <c:pt idx="2725">
                  <c:v>1.5398038888327914E-2</c:v>
                </c:pt>
                <c:pt idx="2726">
                  <c:v>1.5395448620726171E-2</c:v>
                </c:pt>
                <c:pt idx="2727">
                  <c:v>1.5395104177736599E-2</c:v>
                </c:pt>
                <c:pt idx="2728">
                  <c:v>1.5393760253747731E-2</c:v>
                </c:pt>
                <c:pt idx="2729">
                  <c:v>1.5392654796395622E-2</c:v>
                </c:pt>
                <c:pt idx="2730">
                  <c:v>1.5391086696055078E-2</c:v>
                </c:pt>
                <c:pt idx="2731">
                  <c:v>1.5389757062346136E-2</c:v>
                </c:pt>
                <c:pt idx="2732">
                  <c:v>1.5388432192065555E-2</c:v>
                </c:pt>
                <c:pt idx="2733">
                  <c:v>1.5387112085205601E-2</c:v>
                </c:pt>
                <c:pt idx="2734">
                  <c:v>1.5386031863278693E-2</c:v>
                </c:pt>
                <c:pt idx="2735">
                  <c:v>1.5384486161747569E-2</c:v>
                </c:pt>
                <c:pt idx="2736">
                  <c:v>1.5383180345149492E-2</c:v>
                </c:pt>
                <c:pt idx="2737">
                  <c:v>1.5381879291964305E-2</c:v>
                </c:pt>
                <c:pt idx="2738">
                  <c:v>1.5380583002194585E-2</c:v>
                </c:pt>
                <c:pt idx="2739">
                  <c:v>1.5379291475837756E-2</c:v>
                </c:pt>
                <c:pt idx="2740">
                  <c:v>1.5378004712893816E-2</c:v>
                </c:pt>
                <c:pt idx="2741">
                  <c:v>1.5376722713360189E-2</c:v>
                </c:pt>
                <c:pt idx="2742">
                  <c:v>1.537592031446635E-2</c:v>
                </c:pt>
                <c:pt idx="2743">
                  <c:v>1.5374410692080842E-2</c:v>
                </c:pt>
                <c:pt idx="2744">
                  <c:v>1.5372905295200544E-2</c:v>
                </c:pt>
                <c:pt idx="2745">
                  <c:v>1.5371642349290112E-2</c:v>
                </c:pt>
                <c:pt idx="2746">
                  <c:v>1.5370384166782255E-2</c:v>
                </c:pt>
                <c:pt idx="2747">
                  <c:v>1.5369130747674395E-2</c:v>
                </c:pt>
                <c:pt idx="2748">
                  <c:v>1.5368121212391284E-2</c:v>
                </c:pt>
                <c:pt idx="2749">
                  <c:v>1.5366638199656089E-2</c:v>
                </c:pt>
                <c:pt idx="2750">
                  <c:v>1.5365399070743063E-2</c:v>
                </c:pt>
                <c:pt idx="2751">
                  <c:v>1.5364164705224876E-2</c:v>
                </c:pt>
                <c:pt idx="2752">
                  <c:v>1.5362935103096373E-2</c:v>
                </c:pt>
                <c:pt idx="2753">
                  <c:v>1.536171026436013E-2</c:v>
                </c:pt>
                <c:pt idx="2754">
                  <c:v>1.5360490189016149E-2</c:v>
                </c:pt>
                <c:pt idx="2755">
                  <c:v>1.5359274877059273E-2</c:v>
                </c:pt>
                <c:pt idx="2756">
                  <c:v>1.5358064328489501E-2</c:v>
                </c:pt>
                <c:pt idx="2757">
                  <c:v>1.5356101434337077E-2</c:v>
                </c:pt>
                <c:pt idx="2758">
                  <c:v>1.5355657521503531E-2</c:v>
                </c:pt>
                <c:pt idx="2759">
                  <c:v>1.5354945879446032E-2</c:v>
                </c:pt>
                <c:pt idx="2760">
                  <c:v>1.5353512348472709E-2</c:v>
                </c:pt>
                <c:pt idx="2761">
                  <c:v>1.5352083036395627E-2</c:v>
                </c:pt>
                <c:pt idx="2762">
                  <c:v>1.5351144228100411E-2</c:v>
                </c:pt>
                <c:pt idx="2763">
                  <c:v>1.5349723863213656E-2</c:v>
                </c:pt>
                <c:pt idx="2764">
                  <c:v>1.5348795162063722E-2</c:v>
                </c:pt>
                <c:pt idx="2765">
                  <c:v>1.5347383743533687E-2</c:v>
                </c:pt>
                <c:pt idx="2766">
                  <c:v>1.534622082875502E-2</c:v>
                </c:pt>
                <c:pt idx="2767">
                  <c:v>1.5345307289857668E-2</c:v>
                </c:pt>
                <c:pt idx="2768">
                  <c:v>1.5343909289304847E-2</c:v>
                </c:pt>
                <c:pt idx="2769">
                  <c:v>1.534202528809552E-2</c:v>
                </c:pt>
                <c:pt idx="2770">
                  <c:v>1.5340880552340761E-2</c:v>
                </c:pt>
                <c:pt idx="2771">
                  <c:v>1.5339740579333341E-2</c:v>
                </c:pt>
                <c:pt idx="2772">
                  <c:v>1.5339589441015766E-2</c:v>
                </c:pt>
                <c:pt idx="2773">
                  <c:v>1.533821379960176E-2</c:v>
                </c:pt>
                <c:pt idx="2774">
                  <c:v>1.5337088991747161E-2</c:v>
                </c:pt>
                <c:pt idx="2775">
                  <c:v>1.5335968947256457E-2</c:v>
                </c:pt>
                <c:pt idx="2776">
                  <c:v>1.5334218501267011E-2</c:v>
                </c:pt>
                <c:pt idx="2777">
                  <c:v>1.5333000758880173E-2</c:v>
                </c:pt>
                <c:pt idx="2778">
                  <c:v>1.5332637393923893E-2</c:v>
                </c:pt>
                <c:pt idx="2779">
                  <c:v>1.5331536402855258E-2</c:v>
                </c:pt>
                <c:pt idx="2780">
                  <c:v>1.5330440175142781E-2</c:v>
                </c:pt>
                <c:pt idx="2781">
                  <c:v>1.5329846159918989E-2</c:v>
                </c:pt>
                <c:pt idx="2782">
                  <c:v>1.5328262009768263E-2</c:v>
                </c:pt>
                <c:pt idx="2783">
                  <c:v>1.5327180072103642E-2</c:v>
                </c:pt>
                <c:pt idx="2784">
                  <c:v>1.5326102897790024E-2</c:v>
                </c:pt>
                <c:pt idx="2785">
                  <c:v>1.5325030486819675E-2</c:v>
                </c:pt>
                <c:pt idx="2786">
                  <c:v>1.5323962839195173E-2</c:v>
                </c:pt>
                <c:pt idx="2787">
                  <c:v>1.5322899954913939E-2</c:v>
                </c:pt>
                <c:pt idx="2788">
                  <c:v>1.5321841833975974E-2</c:v>
                </c:pt>
                <c:pt idx="2789">
                  <c:v>1.5320788476378697E-2</c:v>
                </c:pt>
                <c:pt idx="2790">
                  <c:v>1.5319739882119533E-2</c:v>
                </c:pt>
                <c:pt idx="2791">
                  <c:v>1.5318696051201057E-2</c:v>
                </c:pt>
                <c:pt idx="2792">
                  <c:v>1.5317656983620693E-2</c:v>
                </c:pt>
                <c:pt idx="2793">
                  <c:v>1.5316622679370704E-2</c:v>
                </c:pt>
                <c:pt idx="2794">
                  <c:v>1.5315845683695484E-2</c:v>
                </c:pt>
                <c:pt idx="2795">
                  <c:v>1.5314821202800366E-2</c:v>
                </c:pt>
                <c:pt idx="2796">
                  <c:v>1.5313548346633931E-2</c:v>
                </c:pt>
                <c:pt idx="2797">
                  <c:v>1.5312533095718336E-2</c:v>
                </c:pt>
                <c:pt idx="2798">
                  <c:v>1.5311522608133116E-2</c:v>
                </c:pt>
                <c:pt idx="2799">
                  <c:v>1.5310516883875693E-2</c:v>
                </c:pt>
                <c:pt idx="2800">
                  <c:v>1.530977025136826E-2</c:v>
                </c:pt>
                <c:pt idx="2801">
                  <c:v>1.530851972533908E-2</c:v>
                </c:pt>
                <c:pt idx="2802">
                  <c:v>1.5307528291062468E-2</c:v>
                </c:pt>
                <c:pt idx="2803">
                  <c:v>1.5306796842888826E-2</c:v>
                </c:pt>
                <c:pt idx="2804">
                  <c:v>1.5305559712472007E-2</c:v>
                </c:pt>
                <c:pt idx="2805">
                  <c:v>1.5304582568158157E-2</c:v>
                </c:pt>
                <c:pt idx="2806">
                  <c:v>1.5303610187164368E-2</c:v>
                </c:pt>
                <c:pt idx="2807">
                  <c:v>1.5302642569488061E-2</c:v>
                </c:pt>
                <c:pt idx="2808">
                  <c:v>1.5301679715131815E-2</c:v>
                </c:pt>
                <c:pt idx="2809">
                  <c:v>1.5300055362156506E-2</c:v>
                </c:pt>
                <c:pt idx="2810">
                  <c:v>1.5299768296364036E-2</c:v>
                </c:pt>
                <c:pt idx="2811">
                  <c:v>1.5299335001373846E-2</c:v>
                </c:pt>
                <c:pt idx="2812">
                  <c:v>1.5298133847787554E-2</c:v>
                </c:pt>
                <c:pt idx="2813">
                  <c:v>1.529693689306383E-2</c:v>
                </c:pt>
                <c:pt idx="2814">
                  <c:v>1.529626113647653E-2</c:v>
                </c:pt>
                <c:pt idx="2815">
                  <c:v>1.5295073107416724E-2</c:v>
                </c:pt>
                <c:pt idx="2816">
                  <c:v>1.5294666634907115E-2</c:v>
                </c:pt>
                <c:pt idx="2817">
                  <c:v>1.5293228375003447E-2</c:v>
                </c:pt>
                <c:pt idx="2818">
                  <c:v>1.5292313153757561E-2</c:v>
                </c:pt>
                <c:pt idx="2819">
                  <c:v>1.5291662719666699E-2</c:v>
                </c:pt>
                <c:pt idx="2820">
                  <c:v>1.5290497001174399E-2</c:v>
                </c:pt>
                <c:pt idx="2821">
                  <c:v>1.5288814403782476E-2</c:v>
                </c:pt>
                <c:pt idx="2822">
                  <c:v>1.5287917329270657E-2</c:v>
                </c:pt>
                <c:pt idx="2823">
                  <c:v>1.5287025017443374E-2</c:v>
                </c:pt>
                <c:pt idx="2824">
                  <c:v>1.5286137468306331E-2</c:v>
                </c:pt>
                <c:pt idx="2825">
                  <c:v>1.5286039977495239E-2</c:v>
                </c:pt>
                <c:pt idx="2826">
                  <c:v>1.5285162862655126E-2</c:v>
                </c:pt>
                <c:pt idx="2827">
                  <c:v>1.5284552955127095E-2</c:v>
                </c:pt>
                <c:pt idx="2828">
                  <c:v>1.5283422922860302E-2</c:v>
                </c:pt>
                <c:pt idx="2829">
                  <c:v>1.5282560097903014E-2</c:v>
                </c:pt>
                <c:pt idx="2830">
                  <c:v>1.5281965391188979E-2</c:v>
                </c:pt>
                <c:pt idx="2831">
                  <c:v>1.5280099481038256E-2</c:v>
                </c:pt>
                <c:pt idx="2832">
                  <c:v>1.5280000202789065E-2</c:v>
                </c:pt>
                <c:pt idx="2833">
                  <c:v>1.5279420698717239E-2</c:v>
                </c:pt>
                <c:pt idx="2834">
                  <c:v>1.52783174224946E-2</c:v>
                </c:pt>
                <c:pt idx="2835">
                  <c:v>1.5277483177279757E-2</c:v>
                </c:pt>
                <c:pt idx="2836">
                  <c:v>1.5276653695351451E-2</c:v>
                </c:pt>
                <c:pt idx="2837">
                  <c:v>1.5275828976707106E-2</c:v>
                </c:pt>
                <c:pt idx="2838">
                  <c:v>1.5275009021349302E-2</c:v>
                </c:pt>
                <c:pt idx="2839">
                  <c:v>1.5274193829275457E-2</c:v>
                </c:pt>
                <c:pt idx="2840">
                  <c:v>1.5273383400480416E-2</c:v>
                </c:pt>
                <c:pt idx="2841">
                  <c:v>1.5272577734971916E-2</c:v>
                </c:pt>
                <c:pt idx="2842">
                  <c:v>1.5272043849768047E-2</c:v>
                </c:pt>
                <c:pt idx="2843">
                  <c:v>1.5270980693788745E-2</c:v>
                </c:pt>
                <c:pt idx="2844">
                  <c:v>1.5270189318114077E-2</c:v>
                </c:pt>
                <c:pt idx="2845">
                  <c:v>1.526940270572079E-2</c:v>
                </c:pt>
                <c:pt idx="2846">
                  <c:v>1.5268889100840954E-2</c:v>
                </c:pt>
                <c:pt idx="2847">
                  <c:v>1.5268112322311955E-2</c:v>
                </c:pt>
                <c:pt idx="2848">
                  <c:v>1.5267071448190546E-2</c:v>
                </c:pt>
                <c:pt idx="2849">
                  <c:v>1.5266303888894424E-2</c:v>
                </c:pt>
                <c:pt idx="2850">
                  <c:v>1.5265541092874526E-2</c:v>
                </c:pt>
                <c:pt idx="2851">
                  <c:v>1.5263973933544568E-2</c:v>
                </c:pt>
                <c:pt idx="2852">
                  <c:v>1.5264299881806165E-2</c:v>
                </c:pt>
                <c:pt idx="2853">
                  <c:v>1.5263281284436086E-2</c:v>
                </c:pt>
                <c:pt idx="2854">
                  <c:v>1.5262537541495303E-2</c:v>
                </c:pt>
                <c:pt idx="2855">
                  <c:v>1.5262340633666454E-2</c:v>
                </c:pt>
                <c:pt idx="2856">
                  <c:v>1.5261064345419205E-2</c:v>
                </c:pt>
                <c:pt idx="2857">
                  <c:v>1.5260606528138265E-2</c:v>
                </c:pt>
                <c:pt idx="2858">
                  <c:v>1.5259610202406751E-2</c:v>
                </c:pt>
                <c:pt idx="2859">
                  <c:v>1.5258890275798102E-2</c:v>
                </c:pt>
                <c:pt idx="2860">
                  <c:v>1.5258175112452784E-2</c:v>
                </c:pt>
                <c:pt idx="2861">
                  <c:v>1.5257464712370798E-2</c:v>
                </c:pt>
                <c:pt idx="2862">
                  <c:v>1.5256759075552143E-2</c:v>
                </c:pt>
                <c:pt idx="2863">
                  <c:v>1.5256058201991664E-2</c:v>
                </c:pt>
                <c:pt idx="2864">
                  <c:v>1.5255362091694518E-2</c:v>
                </c:pt>
                <c:pt idx="2865">
                  <c:v>1.5254670744655545E-2</c:v>
                </c:pt>
                <c:pt idx="2866">
                  <c:v>1.525398416087217E-2</c:v>
                </c:pt>
                <c:pt idx="2867">
                  <c:v>1.5253577080829028E-2</c:v>
                </c:pt>
                <c:pt idx="2868">
                  <c:v>1.5252336573822153E-2</c:v>
                </c:pt>
                <c:pt idx="2869">
                  <c:v>1.5251666321207454E-2</c:v>
                </c:pt>
                <c:pt idx="2870">
                  <c:v>1.5251000831845772E-2</c:v>
                </c:pt>
                <c:pt idx="2871">
                  <c:v>1.5250246105133678E-2</c:v>
                </c:pt>
                <c:pt idx="2872">
                  <c:v>1.5249684142886619E-2</c:v>
                </c:pt>
                <c:pt idx="2873">
                  <c:v>1.5248479562061674E-2</c:v>
                </c:pt>
                <c:pt idx="2874">
                  <c:v>1.5247832500032889E-2</c:v>
                </c:pt>
                <c:pt idx="2875">
                  <c:v>1.5247098832624683E-2</c:v>
                </c:pt>
                <c:pt idx="2876">
                  <c:v>1.5246552664504299E-2</c:v>
                </c:pt>
                <c:pt idx="2877">
                  <c:v>1.5246475777385603E-2</c:v>
                </c:pt>
                <c:pt idx="2878">
                  <c:v>1.5245848394035172E-2</c:v>
                </c:pt>
                <c:pt idx="2879">
                  <c:v>1.524522577393002E-2</c:v>
                </c:pt>
                <c:pt idx="2880">
                  <c:v>1.524460791707531E-2</c:v>
                </c:pt>
                <c:pt idx="2881">
                  <c:v>1.5243715605533836E-2</c:v>
                </c:pt>
                <c:pt idx="2882">
                  <c:v>1.5242933937011927E-2</c:v>
                </c:pt>
                <c:pt idx="2883">
                  <c:v>1.5242503078894742E-2</c:v>
                </c:pt>
                <c:pt idx="2884">
                  <c:v>1.5241903960137471E-2</c:v>
                </c:pt>
                <c:pt idx="2885">
                  <c:v>1.5241309604418163E-2</c:v>
                </c:pt>
                <c:pt idx="2886">
                  <c:v>1.5240917010424031E-2</c:v>
                </c:pt>
                <c:pt idx="2887">
                  <c:v>1.524041628992413E-2</c:v>
                </c:pt>
                <c:pt idx="2888">
                  <c:v>1.5239836539016205E-2</c:v>
                </c:pt>
                <c:pt idx="2889">
                  <c:v>1.5239179799086669E-2</c:v>
                </c:pt>
                <c:pt idx="2890">
                  <c:v>1.523840927141773E-2</c:v>
                </c:pt>
                <c:pt idx="2891">
                  <c:v>1.5237843493931535E-2</c:v>
                </c:pt>
                <c:pt idx="2892">
                  <c:v>1.5237282479475311E-2</c:v>
                </c:pt>
                <c:pt idx="2893">
                  <c:v>1.5236726228062381E-2</c:v>
                </c:pt>
                <c:pt idx="2894">
                  <c:v>1.5236458061580327E-2</c:v>
                </c:pt>
                <c:pt idx="2895">
                  <c:v>1.5235911653340383E-2</c:v>
                </c:pt>
                <c:pt idx="2896">
                  <c:v>1.5235370008332827E-2</c:v>
                </c:pt>
                <c:pt idx="2897">
                  <c:v>1.5234833126562819E-2</c:v>
                </c:pt>
                <c:pt idx="2898">
                  <c:v>1.5234301008025199E-2</c:v>
                </c:pt>
                <c:pt idx="2899">
                  <c:v>1.523377365271739E-2</c:v>
                </c:pt>
                <c:pt idx="2900">
                  <c:v>1.5233251060649705E-2</c:v>
                </c:pt>
                <c:pt idx="2901">
                  <c:v>1.5232733231809252E-2</c:v>
                </c:pt>
                <c:pt idx="2902">
                  <c:v>1.523214725994983E-2</c:v>
                </c:pt>
                <c:pt idx="2903">
                  <c:v>1.523135340934445E-2</c:v>
                </c:pt>
                <c:pt idx="2904">
                  <c:v>1.52309218226101E-2</c:v>
                </c:pt>
                <c:pt idx="2905">
                  <c:v>1.5230422727562143E-2</c:v>
                </c:pt>
                <c:pt idx="2906">
                  <c:v>1.5229928395546821E-2</c:v>
                </c:pt>
                <c:pt idx="2907">
                  <c:v>1.5229438826556141E-2</c:v>
                </c:pt>
                <c:pt idx="2908">
                  <c:v>1.5229241800383989E-2</c:v>
                </c:pt>
                <c:pt idx="2909">
                  <c:v>1.5228693934355317E-2</c:v>
                </c:pt>
                <c:pt idx="2910">
                  <c:v>1.522828711759955E-2</c:v>
                </c:pt>
                <c:pt idx="2911">
                  <c:v>1.5228105699929551E-2</c:v>
                </c:pt>
                <c:pt idx="2912">
                  <c:v>1.522706242697236E-2</c:v>
                </c:pt>
                <c:pt idx="2913">
                  <c:v>1.5226601436126863E-2</c:v>
                </c:pt>
                <c:pt idx="2914">
                  <c:v>1.5226145208303343E-2</c:v>
                </c:pt>
                <c:pt idx="2915">
                  <c:v>1.52256937435018E-2</c:v>
                </c:pt>
                <c:pt idx="2916">
                  <c:v>1.5225827770412037E-2</c:v>
                </c:pt>
                <c:pt idx="2917">
                  <c:v>1.5225095769453802E-2</c:v>
                </c:pt>
                <c:pt idx="2918">
                  <c:v>1.5224658915468557E-2</c:v>
                </c:pt>
                <c:pt idx="2919">
                  <c:v>1.522422682470281E-2</c:v>
                </c:pt>
                <c:pt idx="2920">
                  <c:v>1.5223386554022333E-2</c:v>
                </c:pt>
                <c:pt idx="2921">
                  <c:v>1.5223841285641724E-2</c:v>
                </c:pt>
                <c:pt idx="2922">
                  <c:v>1.5223717977225411E-2</c:v>
                </c:pt>
                <c:pt idx="2923">
                  <c:v>1.5223014459540805E-2</c:v>
                </c:pt>
                <c:pt idx="2924">
                  <c:v>1.5221729028854547E-2</c:v>
                </c:pt>
                <c:pt idx="2925">
                  <c:v>1.5220739995243728E-2</c:v>
                </c:pt>
                <c:pt idx="2926">
                  <c:v>1.5220341637748165E-2</c:v>
                </c:pt>
                <c:pt idx="2927">
                  <c:v>1.521994804286291E-2</c:v>
                </c:pt>
                <c:pt idx="2928">
                  <c:v>1.5219559210590816E-2</c:v>
                </c:pt>
                <c:pt idx="2929">
                  <c:v>1.5220648308152044E-2</c:v>
                </c:pt>
                <c:pt idx="2930">
                  <c:v>1.5220270622257363E-2</c:v>
                </c:pt>
                <c:pt idx="2931">
                  <c:v>1.5219897699980063E-2</c:v>
                </c:pt>
                <c:pt idx="2932">
                  <c:v>1.5219529541324986E-2</c:v>
                </c:pt>
                <c:pt idx="2933">
                  <c:v>1.5219114621573096E-2</c:v>
                </c:pt>
                <c:pt idx="2934">
                  <c:v>1.5218460288942137E-2</c:v>
                </c:pt>
                <c:pt idx="2935">
                  <c:v>1.5218106776327955E-2</c:v>
                </c:pt>
                <c:pt idx="2936">
                  <c:v>1.5218055059704548E-2</c:v>
                </c:pt>
                <c:pt idx="2937">
                  <c:v>1.5216522202930287E-2</c:v>
                </c:pt>
                <c:pt idx="2938">
                  <c:v>1.5217074818973386E-2</c:v>
                </c:pt>
                <c:pt idx="2939">
                  <c:v>1.5216740360017855E-2</c:v>
                </c:pt>
                <c:pt idx="2940">
                  <c:v>1.5216410664471991E-2</c:v>
                </c:pt>
                <c:pt idx="2941">
                  <c:v>1.5216085732340789E-2</c:v>
                </c:pt>
                <c:pt idx="2942">
                  <c:v>1.5215765563621753E-2</c:v>
                </c:pt>
                <c:pt idx="2943">
                  <c:v>1.5215450158312382E-2</c:v>
                </c:pt>
                <c:pt idx="2944">
                  <c:v>1.5215139516415177E-2</c:v>
                </c:pt>
                <c:pt idx="2945">
                  <c:v>1.5214833637932634E-2</c:v>
                </c:pt>
                <c:pt idx="2946">
                  <c:v>1.521453252285726E-2</c:v>
                </c:pt>
                <c:pt idx="2947">
                  <c:v>1.5214236171191553E-2</c:v>
                </c:pt>
                <c:pt idx="2948">
                  <c:v>1.5213944582935512E-2</c:v>
                </c:pt>
                <c:pt idx="2949">
                  <c:v>1.5213657758094135E-2</c:v>
                </c:pt>
                <c:pt idx="2950">
                  <c:v>1.5212471102087916E-2</c:v>
                </c:pt>
                <c:pt idx="2951">
                  <c:v>1.5213400338264745E-2</c:v>
                </c:pt>
                <c:pt idx="2952">
                  <c:v>1.5212825864008017E-2</c:v>
                </c:pt>
                <c:pt idx="2953">
                  <c:v>1.5212558092797812E-2</c:v>
                </c:pt>
                <c:pt idx="2954">
                  <c:v>1.5212295084994776E-2</c:v>
                </c:pt>
                <c:pt idx="2955">
                  <c:v>1.521203684059641E-2</c:v>
                </c:pt>
                <c:pt idx="2956">
                  <c:v>1.5212086944999084E-2</c:v>
                </c:pt>
                <c:pt idx="2957">
                  <c:v>1.5211534642026181E-2</c:v>
                </c:pt>
                <c:pt idx="2958">
                  <c:v>1.5211290687849321E-2</c:v>
                </c:pt>
                <c:pt idx="2959">
                  <c:v>1.5211051497077133E-2</c:v>
                </c:pt>
                <c:pt idx="2960">
                  <c:v>1.5210817069714611E-2</c:v>
                </c:pt>
                <c:pt idx="2961">
                  <c:v>1.5210587405756759E-2</c:v>
                </c:pt>
                <c:pt idx="2962">
                  <c:v>1.521036250520108E-2</c:v>
                </c:pt>
                <c:pt idx="2963">
                  <c:v>1.521014236805257E-2</c:v>
                </c:pt>
                <c:pt idx="2964">
                  <c:v>1.5209926994306233E-2</c:v>
                </c:pt>
                <c:pt idx="2965">
                  <c:v>1.5209716383967065E-2</c:v>
                </c:pt>
                <c:pt idx="2966">
                  <c:v>1.5209510537032567E-2</c:v>
                </c:pt>
                <c:pt idx="2967">
                  <c:v>1.5209281116127793E-2</c:v>
                </c:pt>
                <c:pt idx="2968">
                  <c:v>1.5209113133372587E-2</c:v>
                </c:pt>
                <c:pt idx="2969">
                  <c:v>1.5208921576644607E-2</c:v>
                </c:pt>
                <c:pt idx="2970">
                  <c:v>1.5209043003601961E-2</c:v>
                </c:pt>
                <c:pt idx="2971">
                  <c:v>1.5208552753405158E-2</c:v>
                </c:pt>
                <c:pt idx="2972">
                  <c:v>1.5207449072454388E-2</c:v>
                </c:pt>
                <c:pt idx="2973">
                  <c:v>1.5208202983771901E-2</c:v>
                </c:pt>
                <c:pt idx="2974">
                  <c:v>1.5208344795833996E-2</c:v>
                </c:pt>
                <c:pt idx="2975">
                  <c:v>1.5207872267749833E-2</c:v>
                </c:pt>
                <c:pt idx="2976">
                  <c:v>1.5206783641775553E-2</c:v>
                </c:pt>
                <c:pt idx="2977">
                  <c:v>1.5206318800773706E-2</c:v>
                </c:pt>
                <c:pt idx="2978">
                  <c:v>1.5206168779030107E-2</c:v>
                </c:pt>
                <c:pt idx="2979">
                  <c:v>1.5206023519885394E-2</c:v>
                </c:pt>
                <c:pt idx="2980">
                  <c:v>1.5205883023336713E-2</c:v>
                </c:pt>
                <c:pt idx="2981">
                  <c:v>1.5206994441315791E-2</c:v>
                </c:pt>
                <c:pt idx="2982">
                  <c:v>1.5207177033237072E-2</c:v>
                </c:pt>
                <c:pt idx="2983">
                  <c:v>1.5206739939711E-2</c:v>
                </c:pt>
                <c:pt idx="2984">
                  <c:v>1.5206619834010615E-2</c:v>
                </c:pt>
                <c:pt idx="2985">
                  <c:v>1.5206817721694129E-2</c:v>
                </c:pt>
                <c:pt idx="2986">
                  <c:v>1.5206393912808869E-2</c:v>
                </c:pt>
                <c:pt idx="2987">
                  <c:v>1.520628809730501E-2</c:v>
                </c:pt>
                <c:pt idx="2988">
                  <c:v>1.5206187045203323E-2</c:v>
                </c:pt>
                <c:pt idx="2989">
                  <c:v>1.5205147281205748E-2</c:v>
                </c:pt>
                <c:pt idx="2990">
                  <c:v>1.5205999231198974E-2</c:v>
                </c:pt>
                <c:pt idx="2991">
                  <c:v>1.5205912469293814E-2</c:v>
                </c:pt>
                <c:pt idx="2992">
                  <c:v>1.5205830470793325E-2</c:v>
                </c:pt>
                <c:pt idx="2993">
                  <c:v>1.5205753235687514E-2</c:v>
                </c:pt>
                <c:pt idx="2994">
                  <c:v>1.5205997021507531E-2</c:v>
                </c:pt>
                <c:pt idx="2995">
                  <c:v>1.5205613055672418E-2</c:v>
                </c:pt>
                <c:pt idx="2996">
                  <c:v>1.5205550110765631E-2</c:v>
                </c:pt>
                <c:pt idx="2997">
                  <c:v>1.5205491929258519E-2</c:v>
                </c:pt>
                <c:pt idx="2998">
                  <c:v>1.5205438511143587E-2</c:v>
                </c:pt>
                <c:pt idx="2999">
                  <c:v>1.5205389856433327E-2</c:v>
                </c:pt>
                <c:pt idx="3000">
                  <c:v>1.5205345965117745E-2</c:v>
                </c:pt>
                <c:pt idx="3001">
                  <c:v>1.5205306837204335E-2</c:v>
                </c:pt>
                <c:pt idx="3002">
                  <c:v>1.5205591435036456E-2</c:v>
                </c:pt>
                <c:pt idx="3003">
                  <c:v>1.5205562172928568E-2</c:v>
                </c:pt>
                <c:pt idx="3004">
                  <c:v>1.5205218033849666E-2</c:v>
                </c:pt>
                <c:pt idx="3005">
                  <c:v>1.5205197959527461E-2</c:v>
                </c:pt>
                <c:pt idx="3006">
                  <c:v>1.5205182648604931E-2</c:v>
                </c:pt>
                <c:pt idx="3007">
                  <c:v>1.5205172068675499E-2</c:v>
                </c:pt>
                <c:pt idx="3008">
                  <c:v>1.5205486467929933E-2</c:v>
                </c:pt>
                <c:pt idx="3009">
                  <c:v>1.5205162343402412E-2</c:v>
                </c:pt>
                <c:pt idx="3010">
                  <c:v>1.5205161127747335E-2</c:v>
                </c:pt>
                <c:pt idx="3011">
                  <c:v>1.5204198107933355E-2</c:v>
                </c:pt>
                <c:pt idx="3012">
                  <c:v>1.5205160954078756E-2</c:v>
                </c:pt>
                <c:pt idx="3013">
                  <c:v>1.5205160954078756E-2</c:v>
                </c:pt>
                <c:pt idx="3014">
                  <c:v>1.5205160954081254E-2</c:v>
                </c:pt>
                <c:pt idx="3015">
                  <c:v>1.5205160954078756E-2</c:v>
                </c:pt>
                <c:pt idx="3016">
                  <c:v>1.5205160954078756E-2</c:v>
                </c:pt>
                <c:pt idx="3017">
                  <c:v>1.5204839996333052E-2</c:v>
                </c:pt>
                <c:pt idx="3018">
                  <c:v>1.5205160954078756E-2</c:v>
                </c:pt>
                <c:pt idx="3019">
                  <c:v>1.5205481920861756E-2</c:v>
                </c:pt>
                <c:pt idx="3020">
                  <c:v>1.5205481920861756E-2</c:v>
                </c:pt>
                <c:pt idx="3021">
                  <c:v>1.5205160954081254E-2</c:v>
                </c:pt>
                <c:pt idx="3022">
                  <c:v>1.5205481920859335E-2</c:v>
                </c:pt>
                <c:pt idx="3023">
                  <c:v>1.5205160954078756E-2</c:v>
                </c:pt>
                <c:pt idx="3024">
                  <c:v>1.5204839996333052E-2</c:v>
                </c:pt>
                <c:pt idx="3025">
                  <c:v>1.5204839996330474E-2</c:v>
                </c:pt>
                <c:pt idx="3026">
                  <c:v>1.5204839996333052E-2</c:v>
                </c:pt>
                <c:pt idx="3027">
                  <c:v>1.5205160954081254E-2</c:v>
                </c:pt>
                <c:pt idx="3028">
                  <c:v>1.5204839996330474E-2</c:v>
                </c:pt>
                <c:pt idx="3029">
                  <c:v>1.5203877177278891E-2</c:v>
                </c:pt>
                <c:pt idx="3030">
                  <c:v>1.5203877177278891E-2</c:v>
                </c:pt>
                <c:pt idx="3031">
                  <c:v>1.5203877177278891E-2</c:v>
                </c:pt>
                <c:pt idx="3032">
                  <c:v>1.5203877177278891E-2</c:v>
                </c:pt>
                <c:pt idx="3033">
                  <c:v>1.5205160954078756E-2</c:v>
                </c:pt>
                <c:pt idx="3034">
                  <c:v>1.5204839996330474E-2</c:v>
                </c:pt>
                <c:pt idx="3035">
                  <c:v>1.5204839996330474E-2</c:v>
                </c:pt>
                <c:pt idx="3036">
                  <c:v>1.5204839996330474E-2</c:v>
                </c:pt>
                <c:pt idx="3037">
                  <c:v>1.520451904761444E-2</c:v>
                </c:pt>
                <c:pt idx="3038">
                  <c:v>1.5204839996330474E-2</c:v>
                </c:pt>
                <c:pt idx="3039">
                  <c:v>1.5204839996333052E-2</c:v>
                </c:pt>
                <c:pt idx="3040">
                  <c:v>1.5204839996333052E-2</c:v>
                </c:pt>
                <c:pt idx="3041">
                  <c:v>1.5205160954081254E-2</c:v>
                </c:pt>
                <c:pt idx="3042">
                  <c:v>1.5204839996330474E-2</c:v>
                </c:pt>
                <c:pt idx="3043">
                  <c:v>1.5204839996330474E-2</c:v>
                </c:pt>
                <c:pt idx="3044">
                  <c:v>1.5204839996330474E-2</c:v>
                </c:pt>
                <c:pt idx="3045">
                  <c:v>1.5204839996330474E-2</c:v>
                </c:pt>
                <c:pt idx="3046">
                  <c:v>1.5205160954078756E-2</c:v>
                </c:pt>
                <c:pt idx="3047">
                  <c:v>1.5204839996330474E-2</c:v>
                </c:pt>
                <c:pt idx="3048">
                  <c:v>1.5204839996330474E-2</c:v>
                </c:pt>
                <c:pt idx="3049">
                  <c:v>1.5204839996330474E-2</c:v>
                </c:pt>
                <c:pt idx="3050">
                  <c:v>1.5204839996333052E-2</c:v>
                </c:pt>
                <c:pt idx="3051">
                  <c:v>1.5204839996330474E-2</c:v>
                </c:pt>
                <c:pt idx="3052">
                  <c:v>1.5204839996333052E-2</c:v>
                </c:pt>
                <c:pt idx="3053">
                  <c:v>1.5204839996330474E-2</c:v>
                </c:pt>
                <c:pt idx="3054">
                  <c:v>1.5205481920859335E-2</c:v>
                </c:pt>
                <c:pt idx="3055">
                  <c:v>1.5205160954081254E-2</c:v>
                </c:pt>
                <c:pt idx="3056">
                  <c:v>1.5204839996330474E-2</c:v>
                </c:pt>
                <c:pt idx="3057">
                  <c:v>1.5204839996330474E-2</c:v>
                </c:pt>
                <c:pt idx="3058">
                  <c:v>1.5204839996330474E-2</c:v>
                </c:pt>
                <c:pt idx="3059">
                  <c:v>1.5204839996330474E-2</c:v>
                </c:pt>
                <c:pt idx="3060">
                  <c:v>1.5205160954078756E-2</c:v>
                </c:pt>
                <c:pt idx="3061">
                  <c:v>1.5204839996333052E-2</c:v>
                </c:pt>
                <c:pt idx="3062">
                  <c:v>1.5204839996330474E-2</c:v>
                </c:pt>
                <c:pt idx="3063">
                  <c:v>1.5204839996333052E-2</c:v>
                </c:pt>
                <c:pt idx="3064">
                  <c:v>1.5204839996333052E-2</c:v>
                </c:pt>
                <c:pt idx="3065">
                  <c:v>1.5204839996330474E-2</c:v>
                </c:pt>
                <c:pt idx="3066">
                  <c:v>1.5204839996330474E-2</c:v>
                </c:pt>
                <c:pt idx="3067">
                  <c:v>1.5204839996333052E-2</c:v>
                </c:pt>
                <c:pt idx="3068">
                  <c:v>1.5204839996333052E-2</c:v>
                </c:pt>
                <c:pt idx="3069">
                  <c:v>1.5204519047617104E-2</c:v>
                </c:pt>
                <c:pt idx="3070">
                  <c:v>1.5204839996333052E-2</c:v>
                </c:pt>
                <c:pt idx="3071">
                  <c:v>1.5205481920861756E-2</c:v>
                </c:pt>
                <c:pt idx="3072">
                  <c:v>1.5205160954078756E-2</c:v>
                </c:pt>
                <c:pt idx="3073">
                  <c:v>1.5204839996330474E-2</c:v>
                </c:pt>
                <c:pt idx="3074">
                  <c:v>1.5205160954078756E-2</c:v>
                </c:pt>
                <c:pt idx="3075">
                  <c:v>1.5204839996330474E-2</c:v>
                </c:pt>
                <c:pt idx="3076">
                  <c:v>1.5205160954078756E-2</c:v>
                </c:pt>
                <c:pt idx="3077">
                  <c:v>1.5204839996330474E-2</c:v>
                </c:pt>
                <c:pt idx="3078">
                  <c:v>1.5204839996333052E-2</c:v>
                </c:pt>
                <c:pt idx="3079">
                  <c:v>1.5205160954078756E-2</c:v>
                </c:pt>
                <c:pt idx="3080">
                  <c:v>1.5204839996330474E-2</c:v>
                </c:pt>
                <c:pt idx="3081">
                  <c:v>1.5204839996330474E-2</c:v>
                </c:pt>
                <c:pt idx="3082">
                  <c:v>1.5204839996330474E-2</c:v>
                </c:pt>
                <c:pt idx="3083">
                  <c:v>1.5204839996330474E-2</c:v>
                </c:pt>
                <c:pt idx="3084">
                  <c:v>1.5204839996330474E-2</c:v>
                </c:pt>
                <c:pt idx="3085">
                  <c:v>1.5204839996330474E-2</c:v>
                </c:pt>
                <c:pt idx="3086">
                  <c:v>1.5204839996330474E-2</c:v>
                </c:pt>
                <c:pt idx="3087">
                  <c:v>1.5204839996330474E-2</c:v>
                </c:pt>
                <c:pt idx="3088">
                  <c:v>1.5205160954081254E-2</c:v>
                </c:pt>
                <c:pt idx="3089">
                  <c:v>1.5204839996330474E-2</c:v>
                </c:pt>
                <c:pt idx="3090">
                  <c:v>1.5205160954078756E-2</c:v>
                </c:pt>
                <c:pt idx="3091">
                  <c:v>1.5204839996330474E-2</c:v>
                </c:pt>
                <c:pt idx="3092">
                  <c:v>1.520451904761444E-2</c:v>
                </c:pt>
                <c:pt idx="3093">
                  <c:v>1.5205160954078756E-2</c:v>
                </c:pt>
                <c:pt idx="3094">
                  <c:v>1.5204839996333052E-2</c:v>
                </c:pt>
                <c:pt idx="3095">
                  <c:v>1.5204839996333052E-2</c:v>
                </c:pt>
                <c:pt idx="3096">
                  <c:v>1.5204839996333052E-2</c:v>
                </c:pt>
                <c:pt idx="3097">
                  <c:v>1.5204839996330474E-2</c:v>
                </c:pt>
                <c:pt idx="3098">
                  <c:v>1.5204839996330474E-2</c:v>
                </c:pt>
                <c:pt idx="3099">
                  <c:v>1.5204839996333052E-2</c:v>
                </c:pt>
                <c:pt idx="3100">
                  <c:v>1.5204839996333052E-2</c:v>
                </c:pt>
                <c:pt idx="3101">
                  <c:v>1.5204839996333052E-2</c:v>
                </c:pt>
                <c:pt idx="3102">
                  <c:v>1.5205160954078756E-2</c:v>
                </c:pt>
                <c:pt idx="3103">
                  <c:v>1.5204839996333052E-2</c:v>
                </c:pt>
                <c:pt idx="3104">
                  <c:v>1.5204839996333052E-2</c:v>
                </c:pt>
                <c:pt idx="3105">
                  <c:v>1.5204839996330474E-2</c:v>
                </c:pt>
                <c:pt idx="3106">
                  <c:v>1.5205160954081254E-2</c:v>
                </c:pt>
                <c:pt idx="3107">
                  <c:v>1.5205160954078756E-2</c:v>
                </c:pt>
                <c:pt idx="3108">
                  <c:v>1.5204839996333052E-2</c:v>
                </c:pt>
                <c:pt idx="3109">
                  <c:v>1.5204839996333052E-2</c:v>
                </c:pt>
                <c:pt idx="3110">
                  <c:v>1.5204839996330474E-2</c:v>
                </c:pt>
                <c:pt idx="3111">
                  <c:v>1.5203877177278891E-2</c:v>
                </c:pt>
                <c:pt idx="3112">
                  <c:v>1.5205160954078756E-2</c:v>
                </c:pt>
                <c:pt idx="3113">
                  <c:v>1.5204839996333052E-2</c:v>
                </c:pt>
                <c:pt idx="3114">
                  <c:v>1.5204839996333052E-2</c:v>
                </c:pt>
                <c:pt idx="3115">
                  <c:v>1.5205481920859335E-2</c:v>
                </c:pt>
                <c:pt idx="3116">
                  <c:v>1.5204839996330474E-2</c:v>
                </c:pt>
                <c:pt idx="3117">
                  <c:v>1.5205160954081254E-2</c:v>
                </c:pt>
                <c:pt idx="3118">
                  <c:v>1.5204839996330474E-2</c:v>
                </c:pt>
                <c:pt idx="3119">
                  <c:v>1.5204839996333052E-2</c:v>
                </c:pt>
                <c:pt idx="3120">
                  <c:v>1.5204839996330474E-2</c:v>
                </c:pt>
                <c:pt idx="3121">
                  <c:v>1.5204839996333052E-2</c:v>
                </c:pt>
                <c:pt idx="3122">
                  <c:v>1.5204839996333052E-2</c:v>
                </c:pt>
                <c:pt idx="3123">
                  <c:v>1.5204839996330474E-2</c:v>
                </c:pt>
                <c:pt idx="3124">
                  <c:v>1.5204839996333052E-2</c:v>
                </c:pt>
                <c:pt idx="3125">
                  <c:v>1.5204839996330474E-2</c:v>
                </c:pt>
                <c:pt idx="3126">
                  <c:v>1.5204839996333052E-2</c:v>
                </c:pt>
                <c:pt idx="3127">
                  <c:v>1.5205160954081254E-2</c:v>
                </c:pt>
                <c:pt idx="3128">
                  <c:v>1.5204839996333052E-2</c:v>
                </c:pt>
                <c:pt idx="3129">
                  <c:v>1.5204839996330474E-2</c:v>
                </c:pt>
                <c:pt idx="3130">
                  <c:v>1.5204839996330474E-2</c:v>
                </c:pt>
                <c:pt idx="3131">
                  <c:v>1.5204839996330474E-2</c:v>
                </c:pt>
                <c:pt idx="3132">
                  <c:v>1.5204839996333052E-2</c:v>
                </c:pt>
                <c:pt idx="3133">
                  <c:v>1.5203877177278891E-2</c:v>
                </c:pt>
                <c:pt idx="3134">
                  <c:v>1.5203877177278891E-2</c:v>
                </c:pt>
                <c:pt idx="3135">
                  <c:v>1.5203877177278891E-2</c:v>
                </c:pt>
                <c:pt idx="3136">
                  <c:v>1.5203877177278891E-2</c:v>
                </c:pt>
                <c:pt idx="3137">
                  <c:v>1.5204839996333052E-2</c:v>
                </c:pt>
                <c:pt idx="3138">
                  <c:v>1.5204839996330474E-2</c:v>
                </c:pt>
                <c:pt idx="3139">
                  <c:v>1.5204839996333052E-2</c:v>
                </c:pt>
                <c:pt idx="3140">
                  <c:v>1.5204839996330474E-2</c:v>
                </c:pt>
                <c:pt idx="3141">
                  <c:v>1.520451904761444E-2</c:v>
                </c:pt>
                <c:pt idx="3142">
                  <c:v>1.5204519047617104E-2</c:v>
                </c:pt>
                <c:pt idx="3143">
                  <c:v>1.520451904761444E-2</c:v>
                </c:pt>
                <c:pt idx="3144">
                  <c:v>1.5204519047617104E-2</c:v>
                </c:pt>
                <c:pt idx="3145">
                  <c:v>1.520451904761444E-2</c:v>
                </c:pt>
                <c:pt idx="3146">
                  <c:v>1.5204839996330474E-2</c:v>
                </c:pt>
                <c:pt idx="3147">
                  <c:v>1.5204839996333052E-2</c:v>
                </c:pt>
                <c:pt idx="3148">
                  <c:v>1.5204839996333052E-2</c:v>
                </c:pt>
                <c:pt idx="3149">
                  <c:v>1.5204839996330474E-2</c:v>
                </c:pt>
                <c:pt idx="3150">
                  <c:v>1.5204519047617104E-2</c:v>
                </c:pt>
                <c:pt idx="3151">
                  <c:v>1.520451904761444E-2</c:v>
                </c:pt>
                <c:pt idx="3152">
                  <c:v>1.5204519047617104E-2</c:v>
                </c:pt>
                <c:pt idx="3153">
                  <c:v>1.520451904761444E-2</c:v>
                </c:pt>
                <c:pt idx="3154">
                  <c:v>1.5204839996330474E-2</c:v>
                </c:pt>
                <c:pt idx="3155">
                  <c:v>1.5204839996330474E-2</c:v>
                </c:pt>
                <c:pt idx="3156">
                  <c:v>1.5204839996330474E-2</c:v>
                </c:pt>
                <c:pt idx="3157">
                  <c:v>1.5204839996333052E-2</c:v>
                </c:pt>
                <c:pt idx="3158">
                  <c:v>1.5204839996330474E-2</c:v>
                </c:pt>
                <c:pt idx="3159">
                  <c:v>1.5204839996330474E-2</c:v>
                </c:pt>
                <c:pt idx="3160">
                  <c:v>1.5204839996333052E-2</c:v>
                </c:pt>
                <c:pt idx="3161">
                  <c:v>1.5204839996333052E-2</c:v>
                </c:pt>
                <c:pt idx="3162">
                  <c:v>1.5204839996333052E-2</c:v>
                </c:pt>
                <c:pt idx="3163">
                  <c:v>1.5204519047617104E-2</c:v>
                </c:pt>
                <c:pt idx="3164">
                  <c:v>1.520451904761444E-2</c:v>
                </c:pt>
                <c:pt idx="3165">
                  <c:v>1.5204519047617104E-2</c:v>
                </c:pt>
                <c:pt idx="3166">
                  <c:v>1.520451904761444E-2</c:v>
                </c:pt>
                <c:pt idx="3167">
                  <c:v>1.5204839996330474E-2</c:v>
                </c:pt>
                <c:pt idx="3168">
                  <c:v>1.5204839996330474E-2</c:v>
                </c:pt>
                <c:pt idx="3169">
                  <c:v>1.5204839996330474E-2</c:v>
                </c:pt>
                <c:pt idx="3170">
                  <c:v>1.5204839996333052E-2</c:v>
                </c:pt>
                <c:pt idx="3171">
                  <c:v>1.5205160954078756E-2</c:v>
                </c:pt>
                <c:pt idx="3172">
                  <c:v>1.5204519047617104E-2</c:v>
                </c:pt>
                <c:pt idx="3173">
                  <c:v>1.5204519047617104E-2</c:v>
                </c:pt>
                <c:pt idx="3174">
                  <c:v>1.520451904761444E-2</c:v>
                </c:pt>
                <c:pt idx="3175">
                  <c:v>1.5205160954078756E-2</c:v>
                </c:pt>
                <c:pt idx="3176">
                  <c:v>1.5204839996333052E-2</c:v>
                </c:pt>
                <c:pt idx="3177">
                  <c:v>1.5204839996330474E-2</c:v>
                </c:pt>
                <c:pt idx="3178">
                  <c:v>1.5204839996333052E-2</c:v>
                </c:pt>
                <c:pt idx="3179">
                  <c:v>1.5204839996333052E-2</c:v>
                </c:pt>
                <c:pt idx="3180">
                  <c:v>1.5204839996330474E-2</c:v>
                </c:pt>
                <c:pt idx="3181">
                  <c:v>1.5204839996333052E-2</c:v>
                </c:pt>
                <c:pt idx="3182">
                  <c:v>1.5204839996330474E-2</c:v>
                </c:pt>
                <c:pt idx="3183">
                  <c:v>1.5204839996330474E-2</c:v>
                </c:pt>
                <c:pt idx="3184">
                  <c:v>1.5204839996330474E-2</c:v>
                </c:pt>
                <c:pt idx="3185">
                  <c:v>1.5203877177278891E-2</c:v>
                </c:pt>
                <c:pt idx="3186">
                  <c:v>1.5203877177278891E-2</c:v>
                </c:pt>
                <c:pt idx="3187">
                  <c:v>1.5203877177278891E-2</c:v>
                </c:pt>
                <c:pt idx="3188">
                  <c:v>1.5203877177278891E-2</c:v>
                </c:pt>
                <c:pt idx="3189">
                  <c:v>1.5204839996333052E-2</c:v>
                </c:pt>
                <c:pt idx="3190">
                  <c:v>1.5204839996333052E-2</c:v>
                </c:pt>
                <c:pt idx="3191">
                  <c:v>1.5204839996333052E-2</c:v>
                </c:pt>
                <c:pt idx="3192">
                  <c:v>1.5204839996333052E-2</c:v>
                </c:pt>
                <c:pt idx="3193">
                  <c:v>1.5205481920861756E-2</c:v>
                </c:pt>
                <c:pt idx="3194">
                  <c:v>1.5205160954081254E-2</c:v>
                </c:pt>
                <c:pt idx="3195">
                  <c:v>1.5205160954078756E-2</c:v>
                </c:pt>
                <c:pt idx="3196">
                  <c:v>1.5205481920861756E-2</c:v>
                </c:pt>
                <c:pt idx="3197">
                  <c:v>1.5205160954081254E-2</c:v>
                </c:pt>
                <c:pt idx="3198">
                  <c:v>1.5205160954081254E-2</c:v>
                </c:pt>
                <c:pt idx="3199">
                  <c:v>1.5205160954076258E-2</c:v>
                </c:pt>
                <c:pt idx="3200">
                  <c:v>1.5205160954078756E-2</c:v>
                </c:pt>
                <c:pt idx="3201">
                  <c:v>1.5205160954078756E-2</c:v>
                </c:pt>
                <c:pt idx="3202">
                  <c:v>1.5205160954081254E-2</c:v>
                </c:pt>
                <c:pt idx="3203">
                  <c:v>1.5205160954078756E-2</c:v>
                </c:pt>
                <c:pt idx="3204">
                  <c:v>1.5205160954078756E-2</c:v>
                </c:pt>
                <c:pt idx="3205">
                  <c:v>1.5205160954081254E-2</c:v>
                </c:pt>
                <c:pt idx="3206">
                  <c:v>1.5205160954078756E-2</c:v>
                </c:pt>
                <c:pt idx="3207">
                  <c:v>1.5205160954078756E-2</c:v>
                </c:pt>
                <c:pt idx="3208">
                  <c:v>1.5205160954081254E-2</c:v>
                </c:pt>
                <c:pt idx="3209">
                  <c:v>1.5205481920861756E-2</c:v>
                </c:pt>
                <c:pt idx="3210">
                  <c:v>1.5204198107930599E-2</c:v>
                </c:pt>
                <c:pt idx="3211">
                  <c:v>1.5205160954078756E-2</c:v>
                </c:pt>
                <c:pt idx="3212">
                  <c:v>1.5205160954081254E-2</c:v>
                </c:pt>
                <c:pt idx="3213">
                  <c:v>1.5205160954081254E-2</c:v>
                </c:pt>
                <c:pt idx="3214">
                  <c:v>1.5205160954078756E-2</c:v>
                </c:pt>
                <c:pt idx="3215">
                  <c:v>1.5205160954081254E-2</c:v>
                </c:pt>
                <c:pt idx="3216">
                  <c:v>1.5205481920859335E-2</c:v>
                </c:pt>
                <c:pt idx="3217">
                  <c:v>1.5205160954078756E-2</c:v>
                </c:pt>
                <c:pt idx="3218">
                  <c:v>1.5205160954078756E-2</c:v>
                </c:pt>
                <c:pt idx="3219">
                  <c:v>1.5205160954078756E-2</c:v>
                </c:pt>
                <c:pt idx="3220">
                  <c:v>1.5205160954081254E-2</c:v>
                </c:pt>
                <c:pt idx="3221">
                  <c:v>1.5205160954078756E-2</c:v>
                </c:pt>
                <c:pt idx="3222">
                  <c:v>1.5205160954081254E-2</c:v>
                </c:pt>
                <c:pt idx="3223">
                  <c:v>1.5204198107930599E-2</c:v>
                </c:pt>
                <c:pt idx="3224">
                  <c:v>1.5205160954078756E-2</c:v>
                </c:pt>
                <c:pt idx="3225">
                  <c:v>1.5205160954078756E-2</c:v>
                </c:pt>
                <c:pt idx="3226">
                  <c:v>1.5205160954078756E-2</c:v>
                </c:pt>
                <c:pt idx="3227">
                  <c:v>1.5205481920859335E-2</c:v>
                </c:pt>
                <c:pt idx="3228">
                  <c:v>1.5205160954078756E-2</c:v>
                </c:pt>
                <c:pt idx="3229">
                  <c:v>1.5205160954078756E-2</c:v>
                </c:pt>
                <c:pt idx="3230">
                  <c:v>1.5205481920859335E-2</c:v>
                </c:pt>
                <c:pt idx="3231">
                  <c:v>1.5204839996333052E-2</c:v>
                </c:pt>
                <c:pt idx="3232">
                  <c:v>1.5204839996330474E-2</c:v>
                </c:pt>
                <c:pt idx="3233">
                  <c:v>1.5205160954078756E-2</c:v>
                </c:pt>
                <c:pt idx="3234">
                  <c:v>1.5205481920859335E-2</c:v>
                </c:pt>
                <c:pt idx="3235">
                  <c:v>1.5205160954078756E-2</c:v>
                </c:pt>
                <c:pt idx="3236">
                  <c:v>1.5204198107933355E-2</c:v>
                </c:pt>
                <c:pt idx="3237">
                  <c:v>1.5203877177278891E-2</c:v>
                </c:pt>
                <c:pt idx="3238">
                  <c:v>1.5203877177281746E-2</c:v>
                </c:pt>
                <c:pt idx="3239">
                  <c:v>1.5203877177278891E-2</c:v>
                </c:pt>
                <c:pt idx="3240">
                  <c:v>1.5203877177278891E-2</c:v>
                </c:pt>
                <c:pt idx="3241">
                  <c:v>1.5205160954078756E-2</c:v>
                </c:pt>
                <c:pt idx="3242">
                  <c:v>1.5205160954078756E-2</c:v>
                </c:pt>
                <c:pt idx="3243">
                  <c:v>1.5205481920859335E-2</c:v>
                </c:pt>
                <c:pt idx="3244">
                  <c:v>1.5205160954081254E-2</c:v>
                </c:pt>
                <c:pt idx="3245">
                  <c:v>1.5205481920861756E-2</c:v>
                </c:pt>
                <c:pt idx="3246">
                  <c:v>1.5205160954078756E-2</c:v>
                </c:pt>
                <c:pt idx="3247">
                  <c:v>1.5205160954078756E-2</c:v>
                </c:pt>
                <c:pt idx="3248">
                  <c:v>1.5205481920861756E-2</c:v>
                </c:pt>
                <c:pt idx="3249">
                  <c:v>1.5204198107930599E-2</c:v>
                </c:pt>
                <c:pt idx="3250">
                  <c:v>1.5205160954078756E-2</c:v>
                </c:pt>
                <c:pt idx="3251">
                  <c:v>1.5205160954078756E-2</c:v>
                </c:pt>
                <c:pt idx="3252">
                  <c:v>1.5205160954081254E-2</c:v>
                </c:pt>
                <c:pt idx="3253">
                  <c:v>1.5205160954081254E-2</c:v>
                </c:pt>
                <c:pt idx="3254">
                  <c:v>1.5205160954078756E-2</c:v>
                </c:pt>
                <c:pt idx="3255">
                  <c:v>1.5205160954081254E-2</c:v>
                </c:pt>
                <c:pt idx="3256">
                  <c:v>1.5205160954081254E-2</c:v>
                </c:pt>
                <c:pt idx="3257">
                  <c:v>1.5205160954078756E-2</c:v>
                </c:pt>
                <c:pt idx="3258">
                  <c:v>1.5205160954081254E-2</c:v>
                </c:pt>
                <c:pt idx="3259">
                  <c:v>1.5205160954081254E-2</c:v>
                </c:pt>
                <c:pt idx="3260">
                  <c:v>1.5205160954078756E-2</c:v>
                </c:pt>
                <c:pt idx="3261">
                  <c:v>1.5205160954078756E-2</c:v>
                </c:pt>
                <c:pt idx="3262">
                  <c:v>1.5204198107933355E-2</c:v>
                </c:pt>
                <c:pt idx="3263">
                  <c:v>1.5205481920861756E-2</c:v>
                </c:pt>
                <c:pt idx="3264">
                  <c:v>1.5205160954078756E-2</c:v>
                </c:pt>
                <c:pt idx="3265">
                  <c:v>1.5205160954078756E-2</c:v>
                </c:pt>
                <c:pt idx="3266">
                  <c:v>1.5205160954078756E-2</c:v>
                </c:pt>
                <c:pt idx="3267">
                  <c:v>1.5205160954078756E-2</c:v>
                </c:pt>
                <c:pt idx="3268">
                  <c:v>1.5205481920859335E-2</c:v>
                </c:pt>
                <c:pt idx="3269">
                  <c:v>1.5205160954081254E-2</c:v>
                </c:pt>
                <c:pt idx="3270">
                  <c:v>1.5205160954081254E-2</c:v>
                </c:pt>
                <c:pt idx="3271">
                  <c:v>1.5205160954078756E-2</c:v>
                </c:pt>
                <c:pt idx="3272">
                  <c:v>1.5205160954078756E-2</c:v>
                </c:pt>
                <c:pt idx="3273">
                  <c:v>1.5205160954081254E-2</c:v>
                </c:pt>
                <c:pt idx="3274">
                  <c:v>1.5205160954081254E-2</c:v>
                </c:pt>
                <c:pt idx="3275">
                  <c:v>1.5205160954078756E-2</c:v>
                </c:pt>
                <c:pt idx="3276">
                  <c:v>1.5205160954078756E-2</c:v>
                </c:pt>
                <c:pt idx="3277">
                  <c:v>1.5205160954078756E-2</c:v>
                </c:pt>
                <c:pt idx="3278">
                  <c:v>1.5205160954078756E-2</c:v>
                </c:pt>
                <c:pt idx="3279">
                  <c:v>1.5205160954081254E-2</c:v>
                </c:pt>
                <c:pt idx="3280">
                  <c:v>1.5205160954078756E-2</c:v>
                </c:pt>
                <c:pt idx="3281">
                  <c:v>1.5205160954081254E-2</c:v>
                </c:pt>
                <c:pt idx="3282">
                  <c:v>1.5205481920859335E-2</c:v>
                </c:pt>
                <c:pt idx="3283">
                  <c:v>1.5205160954078756E-2</c:v>
                </c:pt>
                <c:pt idx="3284">
                  <c:v>1.5204198107930599E-2</c:v>
                </c:pt>
                <c:pt idx="3285">
                  <c:v>1.5205160954081254E-2</c:v>
                </c:pt>
                <c:pt idx="3286">
                  <c:v>1.5205481920861756E-2</c:v>
                </c:pt>
                <c:pt idx="3287">
                  <c:v>1.5205160954078756E-2</c:v>
                </c:pt>
                <c:pt idx="3288">
                  <c:v>1.5205160954081254E-2</c:v>
                </c:pt>
                <c:pt idx="3289">
                  <c:v>1.5204198107930599E-2</c:v>
                </c:pt>
                <c:pt idx="3290">
                  <c:v>1.5204198107933355E-2</c:v>
                </c:pt>
                <c:pt idx="3291">
                  <c:v>1.5204198107930599E-2</c:v>
                </c:pt>
                <c:pt idx="3292">
                  <c:v>1.5204198107933355E-2</c:v>
                </c:pt>
                <c:pt idx="3293">
                  <c:v>1.5205160954078756E-2</c:v>
                </c:pt>
                <c:pt idx="3294">
                  <c:v>1.5205481920861756E-2</c:v>
                </c:pt>
                <c:pt idx="3295">
                  <c:v>1.5205160954081254E-2</c:v>
                </c:pt>
                <c:pt idx="3296">
                  <c:v>1.5205160954078756E-2</c:v>
                </c:pt>
                <c:pt idx="3297">
                  <c:v>1.5204198107930599E-2</c:v>
                </c:pt>
                <c:pt idx="3298">
                  <c:v>1.5205160954081254E-2</c:v>
                </c:pt>
                <c:pt idx="3299">
                  <c:v>1.5205160954081254E-2</c:v>
                </c:pt>
                <c:pt idx="3300">
                  <c:v>1.5205160954078756E-2</c:v>
                </c:pt>
                <c:pt idx="3301">
                  <c:v>1.5205481920859335E-2</c:v>
                </c:pt>
                <c:pt idx="3302">
                  <c:v>1.5205160954081254E-2</c:v>
                </c:pt>
                <c:pt idx="3303">
                  <c:v>1.5205160954078756E-2</c:v>
                </c:pt>
                <c:pt idx="3304">
                  <c:v>1.5205160954078756E-2</c:v>
                </c:pt>
                <c:pt idx="3305">
                  <c:v>1.5205160954081254E-2</c:v>
                </c:pt>
                <c:pt idx="3306">
                  <c:v>1.5205481920861756E-2</c:v>
                </c:pt>
                <c:pt idx="3307">
                  <c:v>1.5205160954078756E-2</c:v>
                </c:pt>
                <c:pt idx="3308">
                  <c:v>1.5205160954078756E-2</c:v>
                </c:pt>
                <c:pt idx="3309">
                  <c:v>1.5205160954081254E-2</c:v>
                </c:pt>
                <c:pt idx="3310">
                  <c:v>1.5204198107933355E-2</c:v>
                </c:pt>
                <c:pt idx="3311">
                  <c:v>1.5205160954078756E-2</c:v>
                </c:pt>
                <c:pt idx="3312">
                  <c:v>1.5205160954078756E-2</c:v>
                </c:pt>
                <c:pt idx="3313">
                  <c:v>1.5205160954081254E-2</c:v>
                </c:pt>
                <c:pt idx="3314">
                  <c:v>1.5205481920861756E-2</c:v>
                </c:pt>
                <c:pt idx="3315">
                  <c:v>1.5205481920861756E-2</c:v>
                </c:pt>
                <c:pt idx="3316">
                  <c:v>1.5205160954078756E-2</c:v>
                </c:pt>
                <c:pt idx="3317">
                  <c:v>1.5205160954078756E-2</c:v>
                </c:pt>
                <c:pt idx="3318">
                  <c:v>1.5205160954078756E-2</c:v>
                </c:pt>
                <c:pt idx="3319">
                  <c:v>1.5205160954081254E-2</c:v>
                </c:pt>
                <c:pt idx="3320">
                  <c:v>1.5205481920859335E-2</c:v>
                </c:pt>
                <c:pt idx="3321">
                  <c:v>1.5205160954081254E-2</c:v>
                </c:pt>
                <c:pt idx="3322">
                  <c:v>1.5205160954078756E-2</c:v>
                </c:pt>
                <c:pt idx="3323">
                  <c:v>1.5205160954078756E-2</c:v>
                </c:pt>
                <c:pt idx="3324">
                  <c:v>1.5205160954081254E-2</c:v>
                </c:pt>
                <c:pt idx="3325">
                  <c:v>1.5205160954078756E-2</c:v>
                </c:pt>
                <c:pt idx="3326">
                  <c:v>1.5205160954078756E-2</c:v>
                </c:pt>
                <c:pt idx="3327">
                  <c:v>1.5205160954078756E-2</c:v>
                </c:pt>
                <c:pt idx="3328">
                  <c:v>1.5205160954078756E-2</c:v>
                </c:pt>
                <c:pt idx="3329">
                  <c:v>1.5205160954078756E-2</c:v>
                </c:pt>
                <c:pt idx="3330">
                  <c:v>1.5205160954078756E-2</c:v>
                </c:pt>
                <c:pt idx="3331">
                  <c:v>1.5205481920859335E-2</c:v>
                </c:pt>
                <c:pt idx="3332">
                  <c:v>1.5205481920861756E-2</c:v>
                </c:pt>
                <c:pt idx="3333">
                  <c:v>1.5205160954078756E-2</c:v>
                </c:pt>
                <c:pt idx="3334">
                  <c:v>1.5205481920859335E-2</c:v>
                </c:pt>
                <c:pt idx="3335">
                  <c:v>1.5205160954081254E-2</c:v>
                </c:pt>
                <c:pt idx="3336">
                  <c:v>1.5205160954078756E-2</c:v>
                </c:pt>
                <c:pt idx="3337">
                  <c:v>1.5204839996330474E-2</c:v>
                </c:pt>
                <c:pt idx="3338">
                  <c:v>1.5204839996330474E-2</c:v>
                </c:pt>
                <c:pt idx="3339">
                  <c:v>1.5205160954078756E-2</c:v>
                </c:pt>
                <c:pt idx="3340">
                  <c:v>1.5204839996333052E-2</c:v>
                </c:pt>
                <c:pt idx="3341">
                  <c:v>1.5203877177278891E-2</c:v>
                </c:pt>
                <c:pt idx="3342">
                  <c:v>1.5203877177278891E-2</c:v>
                </c:pt>
                <c:pt idx="3343">
                  <c:v>1.5203877177278891E-2</c:v>
                </c:pt>
                <c:pt idx="3344">
                  <c:v>1.5205160954081254E-2</c:v>
                </c:pt>
                <c:pt idx="3345">
                  <c:v>1.5204839996330474E-2</c:v>
                </c:pt>
                <c:pt idx="3346">
                  <c:v>1.5204839996333052E-2</c:v>
                </c:pt>
                <c:pt idx="3347">
                  <c:v>1.5204839996330474E-2</c:v>
                </c:pt>
                <c:pt idx="3348">
                  <c:v>1.5204839996330474E-2</c:v>
                </c:pt>
                <c:pt idx="3349">
                  <c:v>1.5203877177278891E-2</c:v>
                </c:pt>
                <c:pt idx="3350">
                  <c:v>1.5204839996330474E-2</c:v>
                </c:pt>
                <c:pt idx="3351">
                  <c:v>1.5204839996330474E-2</c:v>
                </c:pt>
                <c:pt idx="3352">
                  <c:v>1.5204839996333052E-2</c:v>
                </c:pt>
                <c:pt idx="3353">
                  <c:v>1.5205481920859335E-2</c:v>
                </c:pt>
                <c:pt idx="3354">
                  <c:v>1.5204839996330474E-2</c:v>
                </c:pt>
                <c:pt idx="3355">
                  <c:v>1.5204839996333052E-2</c:v>
                </c:pt>
                <c:pt idx="3356">
                  <c:v>1.5204839996330474E-2</c:v>
                </c:pt>
                <c:pt idx="3357">
                  <c:v>1.5204839996333052E-2</c:v>
                </c:pt>
                <c:pt idx="3358">
                  <c:v>1.5204839996330474E-2</c:v>
                </c:pt>
                <c:pt idx="3359">
                  <c:v>1.5204839996330474E-2</c:v>
                </c:pt>
                <c:pt idx="3360">
                  <c:v>1.5204839996333052E-2</c:v>
                </c:pt>
                <c:pt idx="3361">
                  <c:v>1.5204839996330474E-2</c:v>
                </c:pt>
                <c:pt idx="3362">
                  <c:v>1.5204839996333052E-2</c:v>
                </c:pt>
                <c:pt idx="3363">
                  <c:v>1.5204839996330474E-2</c:v>
                </c:pt>
                <c:pt idx="3364">
                  <c:v>1.5204839996333052E-2</c:v>
                </c:pt>
                <c:pt idx="3365">
                  <c:v>1.5204839996330474E-2</c:v>
                </c:pt>
                <c:pt idx="3366">
                  <c:v>1.5205160954081254E-2</c:v>
                </c:pt>
                <c:pt idx="3367">
                  <c:v>1.5205160954076258E-2</c:v>
                </c:pt>
                <c:pt idx="3368">
                  <c:v>1.5204839996330474E-2</c:v>
                </c:pt>
                <c:pt idx="3369">
                  <c:v>1.5204839996330474E-2</c:v>
                </c:pt>
                <c:pt idx="3370">
                  <c:v>1.5204839996330474E-2</c:v>
                </c:pt>
                <c:pt idx="3371">
                  <c:v>1.5204839996330474E-2</c:v>
                </c:pt>
                <c:pt idx="3372">
                  <c:v>1.5205160954081254E-2</c:v>
                </c:pt>
                <c:pt idx="3373">
                  <c:v>1.5204839996333052E-2</c:v>
                </c:pt>
                <c:pt idx="3374">
                  <c:v>1.5204839996330474E-2</c:v>
                </c:pt>
                <c:pt idx="3375">
                  <c:v>1.5205160954081254E-2</c:v>
                </c:pt>
                <c:pt idx="3376">
                  <c:v>1.5204839996330474E-2</c:v>
                </c:pt>
                <c:pt idx="3377">
                  <c:v>1.5204839996330474E-2</c:v>
                </c:pt>
                <c:pt idx="3378">
                  <c:v>1.5204839996330474E-2</c:v>
                </c:pt>
                <c:pt idx="3379">
                  <c:v>1.5204839996333052E-2</c:v>
                </c:pt>
                <c:pt idx="3380">
                  <c:v>1.5204839996333052E-2</c:v>
                </c:pt>
                <c:pt idx="3381">
                  <c:v>1.5204519047617104E-2</c:v>
                </c:pt>
                <c:pt idx="3382">
                  <c:v>1.5204839996333052E-2</c:v>
                </c:pt>
                <c:pt idx="3383">
                  <c:v>1.5205481920859335E-2</c:v>
                </c:pt>
                <c:pt idx="3384">
                  <c:v>1.5205160954081254E-2</c:v>
                </c:pt>
                <c:pt idx="3385">
                  <c:v>1.5204839996333052E-2</c:v>
                </c:pt>
                <c:pt idx="3386">
                  <c:v>1.5205160954078756E-2</c:v>
                </c:pt>
                <c:pt idx="3387">
                  <c:v>1.5204839996333052E-2</c:v>
                </c:pt>
                <c:pt idx="3388">
                  <c:v>1.5205481920859335E-2</c:v>
                </c:pt>
                <c:pt idx="3389">
                  <c:v>1.5204839996333052E-2</c:v>
                </c:pt>
                <c:pt idx="3390">
                  <c:v>1.5204839996333052E-2</c:v>
                </c:pt>
                <c:pt idx="3391">
                  <c:v>1.5205160954078756E-2</c:v>
                </c:pt>
                <c:pt idx="3392">
                  <c:v>1.5204839996333052E-2</c:v>
                </c:pt>
                <c:pt idx="3393">
                  <c:v>1.5203877177278891E-2</c:v>
                </c:pt>
                <c:pt idx="3394">
                  <c:v>1.5203877177278891E-2</c:v>
                </c:pt>
                <c:pt idx="3395">
                  <c:v>1.5203877177278891E-2</c:v>
                </c:pt>
                <c:pt idx="3396">
                  <c:v>1.5203877177278891E-2</c:v>
                </c:pt>
                <c:pt idx="3397">
                  <c:v>1.5204839996330474E-2</c:v>
                </c:pt>
                <c:pt idx="3398">
                  <c:v>1.5204839996333052E-2</c:v>
                </c:pt>
                <c:pt idx="3399">
                  <c:v>1.5205160954078756E-2</c:v>
                </c:pt>
                <c:pt idx="3400">
                  <c:v>1.5204839996330474E-2</c:v>
                </c:pt>
                <c:pt idx="3401">
                  <c:v>1.5204839996330474E-2</c:v>
                </c:pt>
                <c:pt idx="3402">
                  <c:v>1.5205160954078756E-2</c:v>
                </c:pt>
                <c:pt idx="3403">
                  <c:v>1.520451904761444E-2</c:v>
                </c:pt>
                <c:pt idx="3404">
                  <c:v>1.5204839996333052E-2</c:v>
                </c:pt>
                <c:pt idx="3405">
                  <c:v>1.5205160954078756E-2</c:v>
                </c:pt>
                <c:pt idx="3406">
                  <c:v>1.5204839996330474E-2</c:v>
                </c:pt>
                <c:pt idx="3407">
                  <c:v>1.5204839996330474E-2</c:v>
                </c:pt>
                <c:pt idx="3408">
                  <c:v>1.5204839996333052E-2</c:v>
                </c:pt>
                <c:pt idx="3409">
                  <c:v>1.5204839996330474E-2</c:v>
                </c:pt>
                <c:pt idx="3410">
                  <c:v>1.5204839996330474E-2</c:v>
                </c:pt>
                <c:pt idx="3411">
                  <c:v>1.5204839996330474E-2</c:v>
                </c:pt>
                <c:pt idx="3412">
                  <c:v>1.5204839996330474E-2</c:v>
                </c:pt>
                <c:pt idx="3413">
                  <c:v>1.5204839996330474E-2</c:v>
                </c:pt>
                <c:pt idx="3414">
                  <c:v>1.5205160954078756E-2</c:v>
                </c:pt>
                <c:pt idx="3415">
                  <c:v>1.5204839996333052E-2</c:v>
                </c:pt>
                <c:pt idx="3416">
                  <c:v>1.5204839996330474E-2</c:v>
                </c:pt>
                <c:pt idx="3417">
                  <c:v>1.5204839996330474E-2</c:v>
                </c:pt>
                <c:pt idx="3418">
                  <c:v>1.5205160954078756E-2</c:v>
                </c:pt>
                <c:pt idx="3419">
                  <c:v>1.5205160954081254E-2</c:v>
                </c:pt>
                <c:pt idx="3420">
                  <c:v>1.5204839996333052E-2</c:v>
                </c:pt>
                <c:pt idx="3421">
                  <c:v>1.5204839996330474E-2</c:v>
                </c:pt>
                <c:pt idx="3422">
                  <c:v>1.5204839996333052E-2</c:v>
                </c:pt>
                <c:pt idx="3423">
                  <c:v>1.5203877177278891E-2</c:v>
                </c:pt>
                <c:pt idx="3424">
                  <c:v>1.5205160954078756E-2</c:v>
                </c:pt>
                <c:pt idx="3425">
                  <c:v>1.5204839996333052E-2</c:v>
                </c:pt>
                <c:pt idx="3426">
                  <c:v>1.5204839996330474E-2</c:v>
                </c:pt>
                <c:pt idx="3427">
                  <c:v>1.5205481920861756E-2</c:v>
                </c:pt>
                <c:pt idx="3428">
                  <c:v>1.5204839996330474E-2</c:v>
                </c:pt>
                <c:pt idx="3429">
                  <c:v>1.5205160954078756E-2</c:v>
                </c:pt>
                <c:pt idx="3430">
                  <c:v>1.5204839996333052E-2</c:v>
                </c:pt>
                <c:pt idx="3431">
                  <c:v>1.5204839996330474E-2</c:v>
                </c:pt>
                <c:pt idx="3432">
                  <c:v>1.5204839996330474E-2</c:v>
                </c:pt>
                <c:pt idx="3433">
                  <c:v>1.5204839996333052E-2</c:v>
                </c:pt>
                <c:pt idx="3434">
                  <c:v>1.5204839996330474E-2</c:v>
                </c:pt>
                <c:pt idx="3435">
                  <c:v>1.5204839996330474E-2</c:v>
                </c:pt>
                <c:pt idx="3436">
                  <c:v>1.5204839996330474E-2</c:v>
                </c:pt>
                <c:pt idx="3437">
                  <c:v>1.5204839996330474E-2</c:v>
                </c:pt>
                <c:pt idx="3438">
                  <c:v>1.5204839996333052E-2</c:v>
                </c:pt>
                <c:pt idx="3439">
                  <c:v>1.5205160954078756E-2</c:v>
                </c:pt>
                <c:pt idx="3440">
                  <c:v>1.5204839996330474E-2</c:v>
                </c:pt>
                <c:pt idx="3441">
                  <c:v>1.5204839996330474E-2</c:v>
                </c:pt>
                <c:pt idx="3442">
                  <c:v>1.5204839996330474E-2</c:v>
                </c:pt>
                <c:pt idx="3443">
                  <c:v>1.5204839996333052E-2</c:v>
                </c:pt>
                <c:pt idx="3444">
                  <c:v>1.5204839996330474E-2</c:v>
                </c:pt>
                <c:pt idx="3445">
                  <c:v>1.5203877177278891E-2</c:v>
                </c:pt>
                <c:pt idx="3446">
                  <c:v>1.5203877177278891E-2</c:v>
                </c:pt>
                <c:pt idx="3447">
                  <c:v>1.5203877177278891E-2</c:v>
                </c:pt>
                <c:pt idx="3448">
                  <c:v>1.5203877177278891E-2</c:v>
                </c:pt>
                <c:pt idx="3449">
                  <c:v>1.5204839996330474E-2</c:v>
                </c:pt>
                <c:pt idx="3450">
                  <c:v>1.5204839996330474E-2</c:v>
                </c:pt>
                <c:pt idx="3451">
                  <c:v>1.5204839996330474E-2</c:v>
                </c:pt>
                <c:pt idx="3452">
                  <c:v>1.5204839996333052E-2</c:v>
                </c:pt>
                <c:pt idx="3453">
                  <c:v>1.520451904761444E-2</c:v>
                </c:pt>
                <c:pt idx="3454">
                  <c:v>1.520451904761444E-2</c:v>
                </c:pt>
                <c:pt idx="3455">
                  <c:v>1.520451904761444E-2</c:v>
                </c:pt>
                <c:pt idx="3456">
                  <c:v>1.5204519047617104E-2</c:v>
                </c:pt>
                <c:pt idx="3457">
                  <c:v>1.520451904761444E-2</c:v>
                </c:pt>
                <c:pt idx="3458">
                  <c:v>1.5204839996333052E-2</c:v>
                </c:pt>
                <c:pt idx="3459">
                  <c:v>1.5204839996330474E-2</c:v>
                </c:pt>
                <c:pt idx="3460">
                  <c:v>1.5204839996330474E-2</c:v>
                </c:pt>
                <c:pt idx="3461">
                  <c:v>1.5204839996330474E-2</c:v>
                </c:pt>
                <c:pt idx="3462">
                  <c:v>1.520451904761444E-2</c:v>
                </c:pt>
                <c:pt idx="3463">
                  <c:v>1.520451904761444E-2</c:v>
                </c:pt>
                <c:pt idx="3464">
                  <c:v>1.5204519047617104E-2</c:v>
                </c:pt>
                <c:pt idx="3465">
                  <c:v>1.520451904761444E-2</c:v>
                </c:pt>
                <c:pt idx="3466">
                  <c:v>1.5204839996330474E-2</c:v>
                </c:pt>
                <c:pt idx="3467">
                  <c:v>1.5204839996330474E-2</c:v>
                </c:pt>
                <c:pt idx="3468">
                  <c:v>1.5204839996330474E-2</c:v>
                </c:pt>
                <c:pt idx="3469">
                  <c:v>1.5204839996333052E-2</c:v>
                </c:pt>
                <c:pt idx="3470">
                  <c:v>1.5204839996330474E-2</c:v>
                </c:pt>
                <c:pt idx="3471">
                  <c:v>1.5204839996330474E-2</c:v>
                </c:pt>
                <c:pt idx="3472">
                  <c:v>1.5204839996333052E-2</c:v>
                </c:pt>
                <c:pt idx="3473">
                  <c:v>1.5204839996330474E-2</c:v>
                </c:pt>
                <c:pt idx="3474">
                  <c:v>1.5204839996333052E-2</c:v>
                </c:pt>
                <c:pt idx="3475">
                  <c:v>1.520451904761444E-2</c:v>
                </c:pt>
                <c:pt idx="3476">
                  <c:v>1.520451904761444E-2</c:v>
                </c:pt>
                <c:pt idx="3477">
                  <c:v>1.520451904761444E-2</c:v>
                </c:pt>
                <c:pt idx="3478">
                  <c:v>1.5204519047617104E-2</c:v>
                </c:pt>
                <c:pt idx="3479">
                  <c:v>1.5204839996330474E-2</c:v>
                </c:pt>
                <c:pt idx="3480">
                  <c:v>1.5204839996333052E-2</c:v>
                </c:pt>
                <c:pt idx="3481">
                  <c:v>1.5204839996333052E-2</c:v>
                </c:pt>
                <c:pt idx="3482">
                  <c:v>1.5204839996330474E-2</c:v>
                </c:pt>
                <c:pt idx="3483">
                  <c:v>1.5205160954081254E-2</c:v>
                </c:pt>
                <c:pt idx="3484">
                  <c:v>1.5204519047617104E-2</c:v>
                </c:pt>
                <c:pt idx="3485">
                  <c:v>1.520451904761444E-2</c:v>
                </c:pt>
                <c:pt idx="3486">
                  <c:v>1.5204519047617104E-2</c:v>
                </c:pt>
                <c:pt idx="3487">
                  <c:v>1.5205160954078756E-2</c:v>
                </c:pt>
                <c:pt idx="3488">
                  <c:v>1.5204839996330474E-2</c:v>
                </c:pt>
                <c:pt idx="3489">
                  <c:v>1.5204839996330474E-2</c:v>
                </c:pt>
                <c:pt idx="3490">
                  <c:v>1.5204839996333052E-2</c:v>
                </c:pt>
                <c:pt idx="3491">
                  <c:v>1.5204839996333052E-2</c:v>
                </c:pt>
                <c:pt idx="3492">
                  <c:v>1.5204839996333052E-2</c:v>
                </c:pt>
                <c:pt idx="3493">
                  <c:v>1.5204839996333052E-2</c:v>
                </c:pt>
                <c:pt idx="3494">
                  <c:v>1.5204839996333052E-2</c:v>
                </c:pt>
                <c:pt idx="3495">
                  <c:v>1.5204839996330474E-2</c:v>
                </c:pt>
                <c:pt idx="3496">
                  <c:v>1.5204839996330474E-2</c:v>
                </c:pt>
                <c:pt idx="3497">
                  <c:v>1.5204198107930599E-2</c:v>
                </c:pt>
                <c:pt idx="3498">
                  <c:v>1.5204198107930599E-2</c:v>
                </c:pt>
                <c:pt idx="3499">
                  <c:v>1.5204198107930599E-2</c:v>
                </c:pt>
                <c:pt idx="3500">
                  <c:v>1.5204198107930599E-2</c:v>
                </c:pt>
                <c:pt idx="3501">
                  <c:v>1.5204839996333052E-2</c:v>
                </c:pt>
                <c:pt idx="3502">
                  <c:v>1.5204839996330474E-2</c:v>
                </c:pt>
                <c:pt idx="3503">
                  <c:v>1.5206123881519824E-2</c:v>
                </c:pt>
                <c:pt idx="3504">
                  <c:v>1.5204839996333052E-2</c:v>
                </c:pt>
                <c:pt idx="3505">
                  <c:v>1.5204519047617104E-2</c:v>
                </c:pt>
                <c:pt idx="3506">
                  <c:v>1.520451904761444E-2</c:v>
                </c:pt>
                <c:pt idx="3507">
                  <c:v>1.520451904761444E-2</c:v>
                </c:pt>
                <c:pt idx="3508">
                  <c:v>1.5205481920859335E-2</c:v>
                </c:pt>
                <c:pt idx="3509">
                  <c:v>1.5204198107930599E-2</c:v>
                </c:pt>
                <c:pt idx="3510">
                  <c:v>1.5205160954078756E-2</c:v>
                </c:pt>
                <c:pt idx="3511">
                  <c:v>1.5205160954078756E-2</c:v>
                </c:pt>
                <c:pt idx="3512">
                  <c:v>1.5205160954078756E-2</c:v>
                </c:pt>
                <c:pt idx="3513">
                  <c:v>1.5205160954078756E-2</c:v>
                </c:pt>
                <c:pt idx="3514">
                  <c:v>1.5205160954078756E-2</c:v>
                </c:pt>
                <c:pt idx="3515">
                  <c:v>1.5205160954081254E-2</c:v>
                </c:pt>
                <c:pt idx="3516">
                  <c:v>1.5205160954078756E-2</c:v>
                </c:pt>
                <c:pt idx="3517">
                  <c:v>1.5205160954081254E-2</c:v>
                </c:pt>
                <c:pt idx="3518">
                  <c:v>1.5205160954078756E-2</c:v>
                </c:pt>
                <c:pt idx="3519">
                  <c:v>1.5205160954078756E-2</c:v>
                </c:pt>
                <c:pt idx="3520">
                  <c:v>1.5205160954078756E-2</c:v>
                </c:pt>
                <c:pt idx="3521">
                  <c:v>1.5205160954078756E-2</c:v>
                </c:pt>
                <c:pt idx="3522">
                  <c:v>1.5204198107933355E-2</c:v>
                </c:pt>
                <c:pt idx="3523">
                  <c:v>1.5205481920861756E-2</c:v>
                </c:pt>
                <c:pt idx="3524">
                  <c:v>1.5205160954078756E-2</c:v>
                </c:pt>
                <c:pt idx="3525">
                  <c:v>1.5205160954078756E-2</c:v>
                </c:pt>
                <c:pt idx="3526">
                  <c:v>1.5205160954078756E-2</c:v>
                </c:pt>
                <c:pt idx="3527">
                  <c:v>1.5205160954081254E-2</c:v>
                </c:pt>
                <c:pt idx="3528">
                  <c:v>1.5205481920859335E-2</c:v>
                </c:pt>
                <c:pt idx="3529">
                  <c:v>1.5205160954081254E-2</c:v>
                </c:pt>
                <c:pt idx="3530">
                  <c:v>1.5205160954081254E-2</c:v>
                </c:pt>
                <c:pt idx="3531">
                  <c:v>1.5205160954078756E-2</c:v>
                </c:pt>
                <c:pt idx="3532">
                  <c:v>1.5205160954078756E-2</c:v>
                </c:pt>
                <c:pt idx="3533">
                  <c:v>1.5205160954078756E-2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678720"/>
        <c:axId val="679680256"/>
      </c:lineChart>
      <c:dateAx>
        <c:axId val="679678720"/>
        <c:scaling>
          <c:orientation val="minMax"/>
          <c:max val="43373"/>
          <c:min val="42643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6802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79680256"/>
        <c:scaling>
          <c:orientation val="minMax"/>
          <c:max val="0.01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967872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42654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42688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42699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42732</c:v>
                </c:pt>
                <c:pt idx="62">
                  <c:v>42733</c:v>
                </c:pt>
                <c:pt idx="63">
                  <c:v>42734</c:v>
                </c:pt>
                <c:pt idx="64">
                  <c:v>42738</c:v>
                </c:pt>
                <c:pt idx="65">
                  <c:v>42739</c:v>
                </c:pt>
                <c:pt idx="66">
                  <c:v>42740</c:v>
                </c:pt>
                <c:pt idx="67">
                  <c:v>42741</c:v>
                </c:pt>
                <c:pt idx="68">
                  <c:v>42744</c:v>
                </c:pt>
                <c:pt idx="69">
                  <c:v>42745</c:v>
                </c:pt>
                <c:pt idx="70">
                  <c:v>42746</c:v>
                </c:pt>
                <c:pt idx="71">
                  <c:v>42747</c:v>
                </c:pt>
                <c:pt idx="72">
                  <c:v>42748</c:v>
                </c:pt>
                <c:pt idx="73">
                  <c:v>42752</c:v>
                </c:pt>
                <c:pt idx="74">
                  <c:v>42752</c:v>
                </c:pt>
                <c:pt idx="75">
                  <c:v>42753</c:v>
                </c:pt>
                <c:pt idx="76">
                  <c:v>42754</c:v>
                </c:pt>
                <c:pt idx="77">
                  <c:v>42755</c:v>
                </c:pt>
                <c:pt idx="78">
                  <c:v>42758</c:v>
                </c:pt>
                <c:pt idx="79">
                  <c:v>42759</c:v>
                </c:pt>
                <c:pt idx="80">
                  <c:v>42760</c:v>
                </c:pt>
                <c:pt idx="81">
                  <c:v>42761</c:v>
                </c:pt>
                <c:pt idx="82">
                  <c:v>42762</c:v>
                </c:pt>
                <c:pt idx="83">
                  <c:v>42765</c:v>
                </c:pt>
                <c:pt idx="84">
                  <c:v>42766</c:v>
                </c:pt>
                <c:pt idx="85">
                  <c:v>42767</c:v>
                </c:pt>
                <c:pt idx="86">
                  <c:v>42768</c:v>
                </c:pt>
                <c:pt idx="87">
                  <c:v>42769</c:v>
                </c:pt>
                <c:pt idx="88">
                  <c:v>42772</c:v>
                </c:pt>
                <c:pt idx="89">
                  <c:v>42773</c:v>
                </c:pt>
                <c:pt idx="90">
                  <c:v>42774</c:v>
                </c:pt>
                <c:pt idx="91">
                  <c:v>42775</c:v>
                </c:pt>
                <c:pt idx="92">
                  <c:v>42776</c:v>
                </c:pt>
                <c:pt idx="93">
                  <c:v>42779</c:v>
                </c:pt>
                <c:pt idx="94">
                  <c:v>42780</c:v>
                </c:pt>
                <c:pt idx="95">
                  <c:v>42781</c:v>
                </c:pt>
                <c:pt idx="96">
                  <c:v>42782</c:v>
                </c:pt>
                <c:pt idx="97">
                  <c:v>42783</c:v>
                </c:pt>
                <c:pt idx="98">
                  <c:v>42787</c:v>
                </c:pt>
                <c:pt idx="99">
                  <c:v>42787</c:v>
                </c:pt>
                <c:pt idx="100">
                  <c:v>42788</c:v>
                </c:pt>
                <c:pt idx="101">
                  <c:v>42789</c:v>
                </c:pt>
                <c:pt idx="102">
                  <c:v>42790</c:v>
                </c:pt>
                <c:pt idx="103">
                  <c:v>42793</c:v>
                </c:pt>
                <c:pt idx="104">
                  <c:v>42794</c:v>
                </c:pt>
                <c:pt idx="105">
                  <c:v>42795</c:v>
                </c:pt>
                <c:pt idx="106">
                  <c:v>42796</c:v>
                </c:pt>
                <c:pt idx="107">
                  <c:v>42797</c:v>
                </c:pt>
                <c:pt idx="108">
                  <c:v>42800</c:v>
                </c:pt>
                <c:pt idx="109">
                  <c:v>42801</c:v>
                </c:pt>
                <c:pt idx="110">
                  <c:v>42802</c:v>
                </c:pt>
                <c:pt idx="111">
                  <c:v>42803</c:v>
                </c:pt>
                <c:pt idx="112">
                  <c:v>42804</c:v>
                </c:pt>
                <c:pt idx="113">
                  <c:v>42807</c:v>
                </c:pt>
                <c:pt idx="114">
                  <c:v>42808</c:v>
                </c:pt>
                <c:pt idx="115">
                  <c:v>42809</c:v>
                </c:pt>
                <c:pt idx="116">
                  <c:v>42810</c:v>
                </c:pt>
                <c:pt idx="117">
                  <c:v>42811</c:v>
                </c:pt>
                <c:pt idx="118">
                  <c:v>42814</c:v>
                </c:pt>
                <c:pt idx="119">
                  <c:v>42815</c:v>
                </c:pt>
                <c:pt idx="120">
                  <c:v>42816</c:v>
                </c:pt>
                <c:pt idx="121">
                  <c:v>42817</c:v>
                </c:pt>
                <c:pt idx="122">
                  <c:v>42818</c:v>
                </c:pt>
                <c:pt idx="123">
                  <c:v>42821</c:v>
                </c:pt>
                <c:pt idx="124">
                  <c:v>42822</c:v>
                </c:pt>
                <c:pt idx="125">
                  <c:v>42823</c:v>
                </c:pt>
                <c:pt idx="126">
                  <c:v>42824</c:v>
                </c:pt>
                <c:pt idx="127">
                  <c:v>42825</c:v>
                </c:pt>
                <c:pt idx="128">
                  <c:v>42828</c:v>
                </c:pt>
                <c:pt idx="129">
                  <c:v>42829</c:v>
                </c:pt>
                <c:pt idx="130">
                  <c:v>42830</c:v>
                </c:pt>
                <c:pt idx="131">
                  <c:v>42831</c:v>
                </c:pt>
                <c:pt idx="132">
                  <c:v>42832</c:v>
                </c:pt>
                <c:pt idx="133">
                  <c:v>42835</c:v>
                </c:pt>
                <c:pt idx="134">
                  <c:v>42836</c:v>
                </c:pt>
                <c:pt idx="135">
                  <c:v>42837</c:v>
                </c:pt>
                <c:pt idx="136">
                  <c:v>42838</c:v>
                </c:pt>
                <c:pt idx="137">
                  <c:v>42843</c:v>
                </c:pt>
                <c:pt idx="138">
                  <c:v>42844</c:v>
                </c:pt>
                <c:pt idx="139">
                  <c:v>42845</c:v>
                </c:pt>
                <c:pt idx="140">
                  <c:v>42846</c:v>
                </c:pt>
                <c:pt idx="141">
                  <c:v>42849</c:v>
                </c:pt>
                <c:pt idx="142">
                  <c:v>42850</c:v>
                </c:pt>
                <c:pt idx="143">
                  <c:v>42851</c:v>
                </c:pt>
                <c:pt idx="144">
                  <c:v>42852</c:v>
                </c:pt>
                <c:pt idx="145">
                  <c:v>42853</c:v>
                </c:pt>
                <c:pt idx="146">
                  <c:v>42857</c:v>
                </c:pt>
                <c:pt idx="147">
                  <c:v>42858</c:v>
                </c:pt>
                <c:pt idx="148">
                  <c:v>42859</c:v>
                </c:pt>
                <c:pt idx="149">
                  <c:v>42860</c:v>
                </c:pt>
                <c:pt idx="150">
                  <c:v>42863</c:v>
                </c:pt>
                <c:pt idx="151">
                  <c:v>42864</c:v>
                </c:pt>
                <c:pt idx="152">
                  <c:v>42865</c:v>
                </c:pt>
                <c:pt idx="153">
                  <c:v>42866</c:v>
                </c:pt>
                <c:pt idx="154">
                  <c:v>42867</c:v>
                </c:pt>
                <c:pt idx="155">
                  <c:v>42870</c:v>
                </c:pt>
                <c:pt idx="156">
                  <c:v>42871</c:v>
                </c:pt>
                <c:pt idx="157">
                  <c:v>42872</c:v>
                </c:pt>
                <c:pt idx="158">
                  <c:v>42873</c:v>
                </c:pt>
                <c:pt idx="159">
                  <c:v>42874</c:v>
                </c:pt>
                <c:pt idx="160">
                  <c:v>42877</c:v>
                </c:pt>
                <c:pt idx="161">
                  <c:v>42878</c:v>
                </c:pt>
                <c:pt idx="162">
                  <c:v>42879</c:v>
                </c:pt>
                <c:pt idx="163">
                  <c:v>42880</c:v>
                </c:pt>
                <c:pt idx="164">
                  <c:v>42881</c:v>
                </c:pt>
                <c:pt idx="165">
                  <c:v>42885</c:v>
                </c:pt>
                <c:pt idx="166">
                  <c:v>42886</c:v>
                </c:pt>
                <c:pt idx="167">
                  <c:v>42887</c:v>
                </c:pt>
                <c:pt idx="168">
                  <c:v>42888</c:v>
                </c:pt>
                <c:pt idx="169">
                  <c:v>42891</c:v>
                </c:pt>
                <c:pt idx="170">
                  <c:v>42892</c:v>
                </c:pt>
                <c:pt idx="171">
                  <c:v>42893</c:v>
                </c:pt>
                <c:pt idx="172">
                  <c:v>42894</c:v>
                </c:pt>
                <c:pt idx="173">
                  <c:v>42895</c:v>
                </c:pt>
                <c:pt idx="174">
                  <c:v>42898</c:v>
                </c:pt>
                <c:pt idx="175">
                  <c:v>42899</c:v>
                </c:pt>
                <c:pt idx="176">
                  <c:v>42900</c:v>
                </c:pt>
                <c:pt idx="177">
                  <c:v>42901</c:v>
                </c:pt>
                <c:pt idx="178">
                  <c:v>42902</c:v>
                </c:pt>
                <c:pt idx="179">
                  <c:v>42905</c:v>
                </c:pt>
                <c:pt idx="180">
                  <c:v>42906</c:v>
                </c:pt>
                <c:pt idx="181">
                  <c:v>42907</c:v>
                </c:pt>
                <c:pt idx="182">
                  <c:v>42908</c:v>
                </c:pt>
                <c:pt idx="183">
                  <c:v>42909</c:v>
                </c:pt>
                <c:pt idx="184">
                  <c:v>42912</c:v>
                </c:pt>
                <c:pt idx="185">
                  <c:v>42913</c:v>
                </c:pt>
                <c:pt idx="186">
                  <c:v>42914</c:v>
                </c:pt>
                <c:pt idx="187">
                  <c:v>42915</c:v>
                </c:pt>
                <c:pt idx="188">
                  <c:v>42916</c:v>
                </c:pt>
                <c:pt idx="189">
                  <c:v>42919</c:v>
                </c:pt>
                <c:pt idx="190">
                  <c:v>42921</c:v>
                </c:pt>
                <c:pt idx="191">
                  <c:v>42921</c:v>
                </c:pt>
                <c:pt idx="192">
                  <c:v>42922</c:v>
                </c:pt>
                <c:pt idx="193">
                  <c:v>42923</c:v>
                </c:pt>
                <c:pt idx="194">
                  <c:v>42926</c:v>
                </c:pt>
                <c:pt idx="195">
                  <c:v>42927</c:v>
                </c:pt>
                <c:pt idx="196">
                  <c:v>42928</c:v>
                </c:pt>
                <c:pt idx="197">
                  <c:v>42929</c:v>
                </c:pt>
                <c:pt idx="198">
                  <c:v>42930</c:v>
                </c:pt>
                <c:pt idx="199">
                  <c:v>42933</c:v>
                </c:pt>
                <c:pt idx="200">
                  <c:v>42934</c:v>
                </c:pt>
                <c:pt idx="201">
                  <c:v>42935</c:v>
                </c:pt>
                <c:pt idx="202">
                  <c:v>42936</c:v>
                </c:pt>
                <c:pt idx="203">
                  <c:v>42937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42947</c:v>
                </c:pt>
                <c:pt idx="210">
                  <c:v>42948</c:v>
                </c:pt>
                <c:pt idx="211">
                  <c:v>42949</c:v>
                </c:pt>
                <c:pt idx="212">
                  <c:v>42950</c:v>
                </c:pt>
                <c:pt idx="213">
                  <c:v>42951</c:v>
                </c:pt>
                <c:pt idx="214">
                  <c:v>42954</c:v>
                </c:pt>
                <c:pt idx="215">
                  <c:v>42955</c:v>
                </c:pt>
                <c:pt idx="216">
                  <c:v>42956</c:v>
                </c:pt>
                <c:pt idx="217">
                  <c:v>42957</c:v>
                </c:pt>
                <c:pt idx="218">
                  <c:v>42958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42983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42996</c:v>
                </c:pt>
                <c:pt idx="244">
                  <c:v>42997</c:v>
                </c:pt>
                <c:pt idx="245">
                  <c:v>42998</c:v>
                </c:pt>
                <c:pt idx="246">
                  <c:v>42999</c:v>
                </c:pt>
                <c:pt idx="247">
                  <c:v>43000</c:v>
                </c:pt>
                <c:pt idx="248">
                  <c:v>43003</c:v>
                </c:pt>
                <c:pt idx="249">
                  <c:v>43004</c:v>
                </c:pt>
                <c:pt idx="250">
                  <c:v>43005</c:v>
                </c:pt>
                <c:pt idx="251">
                  <c:v>43006</c:v>
                </c:pt>
                <c:pt idx="252">
                  <c:v>43007</c:v>
                </c:pt>
                <c:pt idx="253">
                  <c:v>43010</c:v>
                </c:pt>
                <c:pt idx="254">
                  <c:v>43011</c:v>
                </c:pt>
                <c:pt idx="255">
                  <c:v>43012</c:v>
                </c:pt>
                <c:pt idx="256">
                  <c:v>43013</c:v>
                </c:pt>
                <c:pt idx="257">
                  <c:v>43014</c:v>
                </c:pt>
                <c:pt idx="258">
                  <c:v>43018</c:v>
                </c:pt>
                <c:pt idx="259">
                  <c:v>43018</c:v>
                </c:pt>
                <c:pt idx="260">
                  <c:v>43019</c:v>
                </c:pt>
                <c:pt idx="261">
                  <c:v>43020</c:v>
                </c:pt>
                <c:pt idx="262">
                  <c:v>43021</c:v>
                </c:pt>
                <c:pt idx="263">
                  <c:v>43024</c:v>
                </c:pt>
                <c:pt idx="264">
                  <c:v>43025</c:v>
                </c:pt>
                <c:pt idx="265">
                  <c:v>43026</c:v>
                </c:pt>
                <c:pt idx="266">
                  <c:v>43027</c:v>
                </c:pt>
                <c:pt idx="267">
                  <c:v>43028</c:v>
                </c:pt>
                <c:pt idx="268">
                  <c:v>43031</c:v>
                </c:pt>
                <c:pt idx="269">
                  <c:v>43032</c:v>
                </c:pt>
                <c:pt idx="270">
                  <c:v>43033</c:v>
                </c:pt>
                <c:pt idx="271">
                  <c:v>43034</c:v>
                </c:pt>
                <c:pt idx="272">
                  <c:v>43035</c:v>
                </c:pt>
                <c:pt idx="273">
                  <c:v>43038</c:v>
                </c:pt>
                <c:pt idx="274">
                  <c:v>43039</c:v>
                </c:pt>
                <c:pt idx="275">
                  <c:v>43040</c:v>
                </c:pt>
                <c:pt idx="276">
                  <c:v>43041</c:v>
                </c:pt>
                <c:pt idx="277">
                  <c:v>43042</c:v>
                </c:pt>
                <c:pt idx="278">
                  <c:v>43045</c:v>
                </c:pt>
                <c:pt idx="279">
                  <c:v>43046</c:v>
                </c:pt>
                <c:pt idx="280">
                  <c:v>43047</c:v>
                </c:pt>
                <c:pt idx="281">
                  <c:v>43048</c:v>
                </c:pt>
                <c:pt idx="282">
                  <c:v>43052</c:v>
                </c:pt>
                <c:pt idx="283">
                  <c:v>43052</c:v>
                </c:pt>
                <c:pt idx="284">
                  <c:v>43053</c:v>
                </c:pt>
                <c:pt idx="285">
                  <c:v>43054</c:v>
                </c:pt>
                <c:pt idx="286">
                  <c:v>43055</c:v>
                </c:pt>
                <c:pt idx="287">
                  <c:v>43056</c:v>
                </c:pt>
                <c:pt idx="288">
                  <c:v>43059</c:v>
                </c:pt>
                <c:pt idx="289">
                  <c:v>43060</c:v>
                </c:pt>
                <c:pt idx="290">
                  <c:v>43061</c:v>
                </c:pt>
                <c:pt idx="291">
                  <c:v>43063</c:v>
                </c:pt>
                <c:pt idx="292">
                  <c:v>43063</c:v>
                </c:pt>
                <c:pt idx="293">
                  <c:v>43066</c:v>
                </c:pt>
                <c:pt idx="294">
                  <c:v>43067</c:v>
                </c:pt>
                <c:pt idx="295">
                  <c:v>43068</c:v>
                </c:pt>
                <c:pt idx="296">
                  <c:v>43069</c:v>
                </c:pt>
                <c:pt idx="297">
                  <c:v>43070</c:v>
                </c:pt>
                <c:pt idx="298">
                  <c:v>43073</c:v>
                </c:pt>
                <c:pt idx="299">
                  <c:v>43074</c:v>
                </c:pt>
                <c:pt idx="300">
                  <c:v>43075</c:v>
                </c:pt>
                <c:pt idx="301">
                  <c:v>43076</c:v>
                </c:pt>
                <c:pt idx="302">
                  <c:v>43077</c:v>
                </c:pt>
                <c:pt idx="303">
                  <c:v>43080</c:v>
                </c:pt>
                <c:pt idx="304">
                  <c:v>43081</c:v>
                </c:pt>
                <c:pt idx="305">
                  <c:v>43082</c:v>
                </c:pt>
                <c:pt idx="306">
                  <c:v>43083</c:v>
                </c:pt>
                <c:pt idx="307">
                  <c:v>43084</c:v>
                </c:pt>
                <c:pt idx="308">
                  <c:v>43087</c:v>
                </c:pt>
                <c:pt idx="309">
                  <c:v>43088</c:v>
                </c:pt>
                <c:pt idx="310">
                  <c:v>43089</c:v>
                </c:pt>
                <c:pt idx="311">
                  <c:v>43090</c:v>
                </c:pt>
                <c:pt idx="312">
                  <c:v>43091</c:v>
                </c:pt>
                <c:pt idx="313">
                  <c:v>43096</c:v>
                </c:pt>
                <c:pt idx="314">
                  <c:v>43097</c:v>
                </c:pt>
                <c:pt idx="315">
                  <c:v>43098</c:v>
                </c:pt>
                <c:pt idx="316">
                  <c:v>43102</c:v>
                </c:pt>
                <c:pt idx="317">
                  <c:v>43103</c:v>
                </c:pt>
                <c:pt idx="318">
                  <c:v>43104</c:v>
                </c:pt>
                <c:pt idx="319">
                  <c:v>43105</c:v>
                </c:pt>
                <c:pt idx="320">
                  <c:v>43108</c:v>
                </c:pt>
                <c:pt idx="321">
                  <c:v>43109</c:v>
                </c:pt>
                <c:pt idx="322">
                  <c:v>43110</c:v>
                </c:pt>
                <c:pt idx="323">
                  <c:v>43111</c:v>
                </c:pt>
                <c:pt idx="324">
                  <c:v>43112</c:v>
                </c:pt>
                <c:pt idx="325">
                  <c:v>43116</c:v>
                </c:pt>
                <c:pt idx="326">
                  <c:v>43116</c:v>
                </c:pt>
                <c:pt idx="327">
                  <c:v>43117</c:v>
                </c:pt>
                <c:pt idx="328">
                  <c:v>43118</c:v>
                </c:pt>
                <c:pt idx="329">
                  <c:v>43119</c:v>
                </c:pt>
                <c:pt idx="330">
                  <c:v>43122</c:v>
                </c:pt>
                <c:pt idx="331">
                  <c:v>43123</c:v>
                </c:pt>
                <c:pt idx="332">
                  <c:v>43124</c:v>
                </c:pt>
                <c:pt idx="333">
                  <c:v>43125</c:v>
                </c:pt>
                <c:pt idx="334">
                  <c:v>43126</c:v>
                </c:pt>
                <c:pt idx="335">
                  <c:v>43129</c:v>
                </c:pt>
                <c:pt idx="336">
                  <c:v>43130</c:v>
                </c:pt>
                <c:pt idx="337">
                  <c:v>43131</c:v>
                </c:pt>
                <c:pt idx="338">
                  <c:v>43132</c:v>
                </c:pt>
                <c:pt idx="339">
                  <c:v>43133</c:v>
                </c:pt>
                <c:pt idx="340">
                  <c:v>43136</c:v>
                </c:pt>
                <c:pt idx="341">
                  <c:v>43137</c:v>
                </c:pt>
                <c:pt idx="342">
                  <c:v>43138</c:v>
                </c:pt>
                <c:pt idx="343">
                  <c:v>43139</c:v>
                </c:pt>
                <c:pt idx="344">
                  <c:v>43140</c:v>
                </c:pt>
                <c:pt idx="345">
                  <c:v>43143</c:v>
                </c:pt>
                <c:pt idx="346">
                  <c:v>43144</c:v>
                </c:pt>
                <c:pt idx="347">
                  <c:v>43145</c:v>
                </c:pt>
                <c:pt idx="348">
                  <c:v>43146</c:v>
                </c:pt>
                <c:pt idx="349">
                  <c:v>43147</c:v>
                </c:pt>
                <c:pt idx="350">
                  <c:v>43151</c:v>
                </c:pt>
                <c:pt idx="351">
                  <c:v>43151</c:v>
                </c:pt>
                <c:pt idx="352">
                  <c:v>43152</c:v>
                </c:pt>
                <c:pt idx="353">
                  <c:v>43153</c:v>
                </c:pt>
                <c:pt idx="354">
                  <c:v>43154</c:v>
                </c:pt>
                <c:pt idx="355">
                  <c:v>43157</c:v>
                </c:pt>
                <c:pt idx="356">
                  <c:v>43158</c:v>
                </c:pt>
                <c:pt idx="357">
                  <c:v>43159</c:v>
                </c:pt>
                <c:pt idx="358">
                  <c:v>43160</c:v>
                </c:pt>
                <c:pt idx="359">
                  <c:v>43161</c:v>
                </c:pt>
                <c:pt idx="360">
                  <c:v>43164</c:v>
                </c:pt>
                <c:pt idx="361">
                  <c:v>43165</c:v>
                </c:pt>
                <c:pt idx="362">
                  <c:v>43166</c:v>
                </c:pt>
                <c:pt idx="363">
                  <c:v>43167</c:v>
                </c:pt>
                <c:pt idx="364">
                  <c:v>43168</c:v>
                </c:pt>
                <c:pt idx="365">
                  <c:v>43171</c:v>
                </c:pt>
                <c:pt idx="366">
                  <c:v>43172</c:v>
                </c:pt>
                <c:pt idx="367">
                  <c:v>43173</c:v>
                </c:pt>
                <c:pt idx="368">
                  <c:v>43174</c:v>
                </c:pt>
                <c:pt idx="369">
                  <c:v>43175</c:v>
                </c:pt>
                <c:pt idx="370">
                  <c:v>43178</c:v>
                </c:pt>
                <c:pt idx="371">
                  <c:v>43179</c:v>
                </c:pt>
                <c:pt idx="372">
                  <c:v>43180</c:v>
                </c:pt>
                <c:pt idx="373">
                  <c:v>43181</c:v>
                </c:pt>
                <c:pt idx="374">
                  <c:v>43182</c:v>
                </c:pt>
                <c:pt idx="375">
                  <c:v>43185</c:v>
                </c:pt>
                <c:pt idx="376">
                  <c:v>43186</c:v>
                </c:pt>
                <c:pt idx="377">
                  <c:v>43187</c:v>
                </c:pt>
                <c:pt idx="378">
                  <c:v>43188</c:v>
                </c:pt>
                <c:pt idx="379">
                  <c:v>43193</c:v>
                </c:pt>
                <c:pt idx="380">
                  <c:v>43194</c:v>
                </c:pt>
                <c:pt idx="381">
                  <c:v>43195</c:v>
                </c:pt>
                <c:pt idx="382">
                  <c:v>43196</c:v>
                </c:pt>
                <c:pt idx="383">
                  <c:v>43199</c:v>
                </c:pt>
                <c:pt idx="384">
                  <c:v>43200</c:v>
                </c:pt>
                <c:pt idx="385">
                  <c:v>43201</c:v>
                </c:pt>
                <c:pt idx="386">
                  <c:v>43202</c:v>
                </c:pt>
                <c:pt idx="387">
                  <c:v>43203</c:v>
                </c:pt>
                <c:pt idx="388">
                  <c:v>43206</c:v>
                </c:pt>
                <c:pt idx="389">
                  <c:v>43207</c:v>
                </c:pt>
                <c:pt idx="390">
                  <c:v>43208</c:v>
                </c:pt>
                <c:pt idx="391">
                  <c:v>43209</c:v>
                </c:pt>
                <c:pt idx="392">
                  <c:v>43210</c:v>
                </c:pt>
                <c:pt idx="393">
                  <c:v>43213</c:v>
                </c:pt>
                <c:pt idx="394">
                  <c:v>43214</c:v>
                </c:pt>
                <c:pt idx="395">
                  <c:v>43215</c:v>
                </c:pt>
                <c:pt idx="396">
                  <c:v>43216</c:v>
                </c:pt>
                <c:pt idx="397">
                  <c:v>43217</c:v>
                </c:pt>
                <c:pt idx="398">
                  <c:v>43220</c:v>
                </c:pt>
                <c:pt idx="399">
                  <c:v>43221</c:v>
                </c:pt>
                <c:pt idx="400">
                  <c:v>43222</c:v>
                </c:pt>
                <c:pt idx="401">
                  <c:v>43223</c:v>
                </c:pt>
                <c:pt idx="402">
                  <c:v>43224</c:v>
                </c:pt>
                <c:pt idx="403">
                  <c:v>43228</c:v>
                </c:pt>
                <c:pt idx="404">
                  <c:v>43229</c:v>
                </c:pt>
                <c:pt idx="405">
                  <c:v>43230</c:v>
                </c:pt>
                <c:pt idx="406">
                  <c:v>43231</c:v>
                </c:pt>
                <c:pt idx="407">
                  <c:v>43234</c:v>
                </c:pt>
                <c:pt idx="408">
                  <c:v>43235</c:v>
                </c:pt>
                <c:pt idx="409">
                  <c:v>43236</c:v>
                </c:pt>
                <c:pt idx="410">
                  <c:v>43237</c:v>
                </c:pt>
                <c:pt idx="411">
                  <c:v>43238</c:v>
                </c:pt>
                <c:pt idx="412">
                  <c:v>43241</c:v>
                </c:pt>
                <c:pt idx="413">
                  <c:v>43242</c:v>
                </c:pt>
                <c:pt idx="414">
                  <c:v>43243</c:v>
                </c:pt>
                <c:pt idx="415">
                  <c:v>43244</c:v>
                </c:pt>
                <c:pt idx="416">
                  <c:v>43245</c:v>
                </c:pt>
                <c:pt idx="417">
                  <c:v>43249</c:v>
                </c:pt>
                <c:pt idx="418">
                  <c:v>43250</c:v>
                </c:pt>
                <c:pt idx="419">
                  <c:v>43251</c:v>
                </c:pt>
                <c:pt idx="420">
                  <c:v>43252</c:v>
                </c:pt>
                <c:pt idx="421">
                  <c:v>43255</c:v>
                </c:pt>
                <c:pt idx="422">
                  <c:v>43256</c:v>
                </c:pt>
                <c:pt idx="423">
                  <c:v>43257</c:v>
                </c:pt>
                <c:pt idx="424">
                  <c:v>43258</c:v>
                </c:pt>
                <c:pt idx="425">
                  <c:v>43259</c:v>
                </c:pt>
                <c:pt idx="426">
                  <c:v>43262</c:v>
                </c:pt>
                <c:pt idx="427">
                  <c:v>43263</c:v>
                </c:pt>
                <c:pt idx="428">
                  <c:v>43264</c:v>
                </c:pt>
                <c:pt idx="429">
                  <c:v>43265</c:v>
                </c:pt>
                <c:pt idx="430">
                  <c:v>43266</c:v>
                </c:pt>
                <c:pt idx="431">
                  <c:v>43269</c:v>
                </c:pt>
                <c:pt idx="432">
                  <c:v>43270</c:v>
                </c:pt>
                <c:pt idx="433">
                  <c:v>43271</c:v>
                </c:pt>
                <c:pt idx="434">
                  <c:v>43272</c:v>
                </c:pt>
                <c:pt idx="435">
                  <c:v>43273</c:v>
                </c:pt>
                <c:pt idx="436">
                  <c:v>43276</c:v>
                </c:pt>
                <c:pt idx="437">
                  <c:v>43277</c:v>
                </c:pt>
                <c:pt idx="438">
                  <c:v>43278</c:v>
                </c:pt>
                <c:pt idx="439">
                  <c:v>43279</c:v>
                </c:pt>
                <c:pt idx="440">
                  <c:v>43280</c:v>
                </c:pt>
                <c:pt idx="441">
                  <c:v>43283</c:v>
                </c:pt>
                <c:pt idx="442">
                  <c:v>43284</c:v>
                </c:pt>
                <c:pt idx="443">
                  <c:v>43286</c:v>
                </c:pt>
                <c:pt idx="444">
                  <c:v>43286</c:v>
                </c:pt>
                <c:pt idx="445">
                  <c:v>43287</c:v>
                </c:pt>
                <c:pt idx="446">
                  <c:v>43290</c:v>
                </c:pt>
                <c:pt idx="447">
                  <c:v>43291</c:v>
                </c:pt>
                <c:pt idx="448">
                  <c:v>43292</c:v>
                </c:pt>
                <c:pt idx="449">
                  <c:v>43293</c:v>
                </c:pt>
                <c:pt idx="450">
                  <c:v>43294</c:v>
                </c:pt>
                <c:pt idx="451">
                  <c:v>43297</c:v>
                </c:pt>
                <c:pt idx="452">
                  <c:v>43298</c:v>
                </c:pt>
                <c:pt idx="453">
                  <c:v>43299</c:v>
                </c:pt>
                <c:pt idx="454">
                  <c:v>43300</c:v>
                </c:pt>
                <c:pt idx="455">
                  <c:v>43301</c:v>
                </c:pt>
                <c:pt idx="456">
                  <c:v>43304</c:v>
                </c:pt>
                <c:pt idx="457">
                  <c:v>43305</c:v>
                </c:pt>
                <c:pt idx="458">
                  <c:v>43306</c:v>
                </c:pt>
                <c:pt idx="459">
                  <c:v>43307</c:v>
                </c:pt>
                <c:pt idx="460">
                  <c:v>43308</c:v>
                </c:pt>
                <c:pt idx="461">
                  <c:v>43311</c:v>
                </c:pt>
                <c:pt idx="462">
                  <c:v>43312</c:v>
                </c:pt>
                <c:pt idx="463">
                  <c:v>43313</c:v>
                </c:pt>
                <c:pt idx="464">
                  <c:v>43314</c:v>
                </c:pt>
                <c:pt idx="465">
                  <c:v>43315</c:v>
                </c:pt>
                <c:pt idx="466">
                  <c:v>43318</c:v>
                </c:pt>
                <c:pt idx="467">
                  <c:v>43319</c:v>
                </c:pt>
                <c:pt idx="468">
                  <c:v>43320</c:v>
                </c:pt>
                <c:pt idx="469">
                  <c:v>43321</c:v>
                </c:pt>
                <c:pt idx="470">
                  <c:v>43322</c:v>
                </c:pt>
                <c:pt idx="471">
                  <c:v>43325</c:v>
                </c:pt>
                <c:pt idx="472">
                  <c:v>43326</c:v>
                </c:pt>
                <c:pt idx="473">
                  <c:v>43327</c:v>
                </c:pt>
                <c:pt idx="474">
                  <c:v>43328</c:v>
                </c:pt>
                <c:pt idx="475">
                  <c:v>43329</c:v>
                </c:pt>
                <c:pt idx="476">
                  <c:v>43332</c:v>
                </c:pt>
                <c:pt idx="477">
                  <c:v>43333</c:v>
                </c:pt>
                <c:pt idx="478">
                  <c:v>43334</c:v>
                </c:pt>
                <c:pt idx="479">
                  <c:v>43335</c:v>
                </c:pt>
                <c:pt idx="480">
                  <c:v>43336</c:v>
                </c:pt>
                <c:pt idx="481">
                  <c:v>43340</c:v>
                </c:pt>
                <c:pt idx="482">
                  <c:v>43341</c:v>
                </c:pt>
                <c:pt idx="483">
                  <c:v>43342</c:v>
                </c:pt>
                <c:pt idx="484">
                  <c:v>43343</c:v>
                </c:pt>
                <c:pt idx="485">
                  <c:v>43347</c:v>
                </c:pt>
                <c:pt idx="486">
                  <c:v>43347</c:v>
                </c:pt>
                <c:pt idx="487">
                  <c:v>43348</c:v>
                </c:pt>
                <c:pt idx="488">
                  <c:v>43349</c:v>
                </c:pt>
                <c:pt idx="489">
                  <c:v>43350</c:v>
                </c:pt>
                <c:pt idx="490">
                  <c:v>43353</c:v>
                </c:pt>
                <c:pt idx="491">
                  <c:v>43354</c:v>
                </c:pt>
                <c:pt idx="492">
                  <c:v>43355</c:v>
                </c:pt>
                <c:pt idx="493">
                  <c:v>43356</c:v>
                </c:pt>
                <c:pt idx="494">
                  <c:v>43357</c:v>
                </c:pt>
                <c:pt idx="495">
                  <c:v>43360</c:v>
                </c:pt>
                <c:pt idx="496">
                  <c:v>43361</c:v>
                </c:pt>
                <c:pt idx="497">
                  <c:v>43362</c:v>
                </c:pt>
                <c:pt idx="498">
                  <c:v>43363</c:v>
                </c:pt>
                <c:pt idx="499">
                  <c:v>43364</c:v>
                </c:pt>
                <c:pt idx="500">
                  <c:v>43367</c:v>
                </c:pt>
                <c:pt idx="501">
                  <c:v>43368</c:v>
                </c:pt>
                <c:pt idx="502">
                  <c:v>43369</c:v>
                </c:pt>
                <c:pt idx="503">
                  <c:v>43370</c:v>
                </c:pt>
                <c:pt idx="504">
                  <c:v>43371</c:v>
                </c:pt>
                <c:pt idx="505">
                  <c:v>43374</c:v>
                </c:pt>
                <c:pt idx="506">
                  <c:v>43375</c:v>
                </c:pt>
                <c:pt idx="507">
                  <c:v>43376</c:v>
                </c:pt>
                <c:pt idx="508">
                  <c:v>43377</c:v>
                </c:pt>
                <c:pt idx="509">
                  <c:v>43378</c:v>
                </c:pt>
                <c:pt idx="510">
                  <c:v>43382</c:v>
                </c:pt>
                <c:pt idx="511">
                  <c:v>43382</c:v>
                </c:pt>
                <c:pt idx="512">
                  <c:v>43383</c:v>
                </c:pt>
                <c:pt idx="513">
                  <c:v>43384</c:v>
                </c:pt>
                <c:pt idx="514">
                  <c:v>43385</c:v>
                </c:pt>
                <c:pt idx="515">
                  <c:v>43388</c:v>
                </c:pt>
                <c:pt idx="516">
                  <c:v>43389</c:v>
                </c:pt>
                <c:pt idx="517">
                  <c:v>43390</c:v>
                </c:pt>
                <c:pt idx="518">
                  <c:v>43397</c:v>
                </c:pt>
                <c:pt idx="519">
                  <c:v>43404</c:v>
                </c:pt>
                <c:pt idx="520">
                  <c:v>43411</c:v>
                </c:pt>
                <c:pt idx="521">
                  <c:v>43418</c:v>
                </c:pt>
                <c:pt idx="522">
                  <c:v>43425</c:v>
                </c:pt>
                <c:pt idx="523">
                  <c:v>43432</c:v>
                </c:pt>
                <c:pt idx="524">
                  <c:v>43439</c:v>
                </c:pt>
                <c:pt idx="525">
                  <c:v>43446</c:v>
                </c:pt>
                <c:pt idx="526">
                  <c:v>43453</c:v>
                </c:pt>
                <c:pt idx="527">
                  <c:v>43462</c:v>
                </c:pt>
                <c:pt idx="528">
                  <c:v>43468</c:v>
                </c:pt>
                <c:pt idx="529">
                  <c:v>43474</c:v>
                </c:pt>
                <c:pt idx="530">
                  <c:v>43481</c:v>
                </c:pt>
                <c:pt idx="531">
                  <c:v>43488</c:v>
                </c:pt>
                <c:pt idx="532">
                  <c:v>43495</c:v>
                </c:pt>
                <c:pt idx="533">
                  <c:v>43502</c:v>
                </c:pt>
                <c:pt idx="534">
                  <c:v>43509</c:v>
                </c:pt>
                <c:pt idx="535">
                  <c:v>43516</c:v>
                </c:pt>
                <c:pt idx="536">
                  <c:v>43523</c:v>
                </c:pt>
                <c:pt idx="537">
                  <c:v>43530</c:v>
                </c:pt>
                <c:pt idx="538">
                  <c:v>43537</c:v>
                </c:pt>
                <c:pt idx="539">
                  <c:v>43544</c:v>
                </c:pt>
                <c:pt idx="540">
                  <c:v>43551</c:v>
                </c:pt>
                <c:pt idx="541">
                  <c:v>43558</c:v>
                </c:pt>
                <c:pt idx="542">
                  <c:v>43565</c:v>
                </c:pt>
                <c:pt idx="543">
                  <c:v>43572</c:v>
                </c:pt>
                <c:pt idx="544">
                  <c:v>43580</c:v>
                </c:pt>
                <c:pt idx="545">
                  <c:v>43587</c:v>
                </c:pt>
                <c:pt idx="546">
                  <c:v>43594</c:v>
                </c:pt>
                <c:pt idx="547">
                  <c:v>43601</c:v>
                </c:pt>
                <c:pt idx="548">
                  <c:v>43608</c:v>
                </c:pt>
                <c:pt idx="549">
                  <c:v>43615</c:v>
                </c:pt>
                <c:pt idx="550">
                  <c:v>43622</c:v>
                </c:pt>
                <c:pt idx="551">
                  <c:v>43629</c:v>
                </c:pt>
                <c:pt idx="552">
                  <c:v>43636</c:v>
                </c:pt>
                <c:pt idx="553">
                  <c:v>43643</c:v>
                </c:pt>
                <c:pt idx="554">
                  <c:v>43651</c:v>
                </c:pt>
                <c:pt idx="555">
                  <c:v>43657</c:v>
                </c:pt>
                <c:pt idx="556">
                  <c:v>43664</c:v>
                </c:pt>
                <c:pt idx="557">
                  <c:v>43671</c:v>
                </c:pt>
                <c:pt idx="558">
                  <c:v>43678</c:v>
                </c:pt>
                <c:pt idx="559">
                  <c:v>43685</c:v>
                </c:pt>
                <c:pt idx="560">
                  <c:v>43692</c:v>
                </c:pt>
                <c:pt idx="561">
                  <c:v>43699</c:v>
                </c:pt>
                <c:pt idx="562">
                  <c:v>43706</c:v>
                </c:pt>
                <c:pt idx="563">
                  <c:v>43713</c:v>
                </c:pt>
                <c:pt idx="564">
                  <c:v>43720</c:v>
                </c:pt>
                <c:pt idx="565">
                  <c:v>43727</c:v>
                </c:pt>
                <c:pt idx="566">
                  <c:v>43734</c:v>
                </c:pt>
                <c:pt idx="567">
                  <c:v>43741</c:v>
                </c:pt>
                <c:pt idx="568">
                  <c:v>43748</c:v>
                </c:pt>
                <c:pt idx="569">
                  <c:v>43755</c:v>
                </c:pt>
                <c:pt idx="570">
                  <c:v>43762</c:v>
                </c:pt>
                <c:pt idx="571">
                  <c:v>43769</c:v>
                </c:pt>
                <c:pt idx="572">
                  <c:v>43776</c:v>
                </c:pt>
                <c:pt idx="573">
                  <c:v>43783</c:v>
                </c:pt>
                <c:pt idx="574">
                  <c:v>43790</c:v>
                </c:pt>
                <c:pt idx="575">
                  <c:v>43798</c:v>
                </c:pt>
                <c:pt idx="576">
                  <c:v>43804</c:v>
                </c:pt>
                <c:pt idx="577">
                  <c:v>43811</c:v>
                </c:pt>
                <c:pt idx="578">
                  <c:v>43818</c:v>
                </c:pt>
                <c:pt idx="579">
                  <c:v>43829</c:v>
                </c:pt>
                <c:pt idx="580">
                  <c:v>43833</c:v>
                </c:pt>
                <c:pt idx="581">
                  <c:v>43839</c:v>
                </c:pt>
                <c:pt idx="582">
                  <c:v>43846</c:v>
                </c:pt>
                <c:pt idx="583">
                  <c:v>43853</c:v>
                </c:pt>
                <c:pt idx="584">
                  <c:v>43860</c:v>
                </c:pt>
                <c:pt idx="585">
                  <c:v>43867</c:v>
                </c:pt>
                <c:pt idx="586">
                  <c:v>43874</c:v>
                </c:pt>
                <c:pt idx="587">
                  <c:v>43881</c:v>
                </c:pt>
                <c:pt idx="588">
                  <c:v>43888</c:v>
                </c:pt>
                <c:pt idx="589">
                  <c:v>43895</c:v>
                </c:pt>
                <c:pt idx="590">
                  <c:v>43902</c:v>
                </c:pt>
                <c:pt idx="591">
                  <c:v>43909</c:v>
                </c:pt>
                <c:pt idx="592">
                  <c:v>43916</c:v>
                </c:pt>
                <c:pt idx="593">
                  <c:v>43923</c:v>
                </c:pt>
                <c:pt idx="594">
                  <c:v>43930</c:v>
                </c:pt>
                <c:pt idx="595">
                  <c:v>43937</c:v>
                </c:pt>
                <c:pt idx="596">
                  <c:v>43944</c:v>
                </c:pt>
                <c:pt idx="597">
                  <c:v>43951</c:v>
                </c:pt>
                <c:pt idx="598">
                  <c:v>43958</c:v>
                </c:pt>
                <c:pt idx="599">
                  <c:v>43965</c:v>
                </c:pt>
                <c:pt idx="600">
                  <c:v>43972</c:v>
                </c:pt>
                <c:pt idx="601">
                  <c:v>43979</c:v>
                </c:pt>
                <c:pt idx="602">
                  <c:v>43986</c:v>
                </c:pt>
                <c:pt idx="603">
                  <c:v>43993</c:v>
                </c:pt>
                <c:pt idx="604">
                  <c:v>44000</c:v>
                </c:pt>
                <c:pt idx="605">
                  <c:v>44007</c:v>
                </c:pt>
                <c:pt idx="606">
                  <c:v>44014</c:v>
                </c:pt>
                <c:pt idx="607">
                  <c:v>44021</c:v>
                </c:pt>
                <c:pt idx="608">
                  <c:v>44028</c:v>
                </c:pt>
                <c:pt idx="609">
                  <c:v>44035</c:v>
                </c:pt>
                <c:pt idx="610">
                  <c:v>44042</c:v>
                </c:pt>
                <c:pt idx="611">
                  <c:v>44049</c:v>
                </c:pt>
                <c:pt idx="612">
                  <c:v>44056</c:v>
                </c:pt>
                <c:pt idx="613">
                  <c:v>44063</c:v>
                </c:pt>
                <c:pt idx="614">
                  <c:v>44070</c:v>
                </c:pt>
                <c:pt idx="615">
                  <c:v>44077</c:v>
                </c:pt>
                <c:pt idx="616">
                  <c:v>44084</c:v>
                </c:pt>
                <c:pt idx="617">
                  <c:v>44091</c:v>
                </c:pt>
                <c:pt idx="618">
                  <c:v>44098</c:v>
                </c:pt>
                <c:pt idx="619">
                  <c:v>44105</c:v>
                </c:pt>
                <c:pt idx="620">
                  <c:v>44112</c:v>
                </c:pt>
                <c:pt idx="621">
                  <c:v>44119</c:v>
                </c:pt>
                <c:pt idx="622">
                  <c:v>44126</c:v>
                </c:pt>
                <c:pt idx="623">
                  <c:v>44133</c:v>
                </c:pt>
                <c:pt idx="624">
                  <c:v>44140</c:v>
                </c:pt>
                <c:pt idx="625">
                  <c:v>44147</c:v>
                </c:pt>
                <c:pt idx="626">
                  <c:v>44154</c:v>
                </c:pt>
                <c:pt idx="627">
                  <c:v>44162</c:v>
                </c:pt>
                <c:pt idx="628">
                  <c:v>44168</c:v>
                </c:pt>
                <c:pt idx="629">
                  <c:v>44175</c:v>
                </c:pt>
                <c:pt idx="630">
                  <c:v>44182</c:v>
                </c:pt>
                <c:pt idx="631">
                  <c:v>44189</c:v>
                </c:pt>
                <c:pt idx="632">
                  <c:v>44196</c:v>
                </c:pt>
                <c:pt idx="633">
                  <c:v>44203</c:v>
                </c:pt>
                <c:pt idx="634">
                  <c:v>44210</c:v>
                </c:pt>
                <c:pt idx="635">
                  <c:v>44217</c:v>
                </c:pt>
                <c:pt idx="636">
                  <c:v>44224</c:v>
                </c:pt>
                <c:pt idx="637">
                  <c:v>44231</c:v>
                </c:pt>
                <c:pt idx="638">
                  <c:v>44238</c:v>
                </c:pt>
                <c:pt idx="639">
                  <c:v>44245</c:v>
                </c:pt>
                <c:pt idx="640">
                  <c:v>44252</c:v>
                </c:pt>
                <c:pt idx="641">
                  <c:v>44259</c:v>
                </c:pt>
                <c:pt idx="642">
                  <c:v>44266</c:v>
                </c:pt>
                <c:pt idx="643">
                  <c:v>44273</c:v>
                </c:pt>
                <c:pt idx="644">
                  <c:v>44280</c:v>
                </c:pt>
                <c:pt idx="645">
                  <c:v>44287</c:v>
                </c:pt>
                <c:pt idx="646">
                  <c:v>44294</c:v>
                </c:pt>
                <c:pt idx="647">
                  <c:v>44301</c:v>
                </c:pt>
                <c:pt idx="648">
                  <c:v>44308</c:v>
                </c:pt>
                <c:pt idx="649">
                  <c:v>44315</c:v>
                </c:pt>
                <c:pt idx="650">
                  <c:v>44322</c:v>
                </c:pt>
                <c:pt idx="651">
                  <c:v>44329</c:v>
                </c:pt>
                <c:pt idx="652">
                  <c:v>44336</c:v>
                </c:pt>
                <c:pt idx="653">
                  <c:v>44343</c:v>
                </c:pt>
                <c:pt idx="654">
                  <c:v>44350</c:v>
                </c:pt>
                <c:pt idx="655">
                  <c:v>44357</c:v>
                </c:pt>
                <c:pt idx="656">
                  <c:v>44364</c:v>
                </c:pt>
                <c:pt idx="657">
                  <c:v>44371</c:v>
                </c:pt>
                <c:pt idx="658">
                  <c:v>44378</c:v>
                </c:pt>
                <c:pt idx="659">
                  <c:v>44385</c:v>
                </c:pt>
                <c:pt idx="660">
                  <c:v>44392</c:v>
                </c:pt>
                <c:pt idx="661">
                  <c:v>44399</c:v>
                </c:pt>
                <c:pt idx="662">
                  <c:v>44406</c:v>
                </c:pt>
                <c:pt idx="663">
                  <c:v>44413</c:v>
                </c:pt>
                <c:pt idx="664">
                  <c:v>44420</c:v>
                </c:pt>
                <c:pt idx="665">
                  <c:v>44427</c:v>
                </c:pt>
                <c:pt idx="666">
                  <c:v>44434</c:v>
                </c:pt>
                <c:pt idx="667">
                  <c:v>44441</c:v>
                </c:pt>
                <c:pt idx="668">
                  <c:v>44448</c:v>
                </c:pt>
                <c:pt idx="669">
                  <c:v>44455</c:v>
                </c:pt>
                <c:pt idx="670">
                  <c:v>44462</c:v>
                </c:pt>
                <c:pt idx="671">
                  <c:v>44469</c:v>
                </c:pt>
                <c:pt idx="672">
                  <c:v>44476</c:v>
                </c:pt>
                <c:pt idx="673">
                  <c:v>44483</c:v>
                </c:pt>
                <c:pt idx="674">
                  <c:v>44490</c:v>
                </c:pt>
                <c:pt idx="675">
                  <c:v>44497</c:v>
                </c:pt>
                <c:pt idx="676">
                  <c:v>44504</c:v>
                </c:pt>
                <c:pt idx="677">
                  <c:v>44512</c:v>
                </c:pt>
                <c:pt idx="678">
                  <c:v>44518</c:v>
                </c:pt>
                <c:pt idx="679">
                  <c:v>44526</c:v>
                </c:pt>
                <c:pt idx="680">
                  <c:v>44532</c:v>
                </c:pt>
                <c:pt idx="681">
                  <c:v>44539</c:v>
                </c:pt>
                <c:pt idx="682">
                  <c:v>44546</c:v>
                </c:pt>
                <c:pt idx="683">
                  <c:v>44553</c:v>
                </c:pt>
                <c:pt idx="684">
                  <c:v>44565</c:v>
                </c:pt>
                <c:pt idx="685">
                  <c:v>44568</c:v>
                </c:pt>
                <c:pt idx="686">
                  <c:v>44575</c:v>
                </c:pt>
                <c:pt idx="687">
                  <c:v>44582</c:v>
                </c:pt>
                <c:pt idx="688">
                  <c:v>44589</c:v>
                </c:pt>
                <c:pt idx="689">
                  <c:v>44596</c:v>
                </c:pt>
                <c:pt idx="690">
                  <c:v>44603</c:v>
                </c:pt>
                <c:pt idx="691">
                  <c:v>44610</c:v>
                </c:pt>
                <c:pt idx="692">
                  <c:v>44617</c:v>
                </c:pt>
                <c:pt idx="693">
                  <c:v>44624</c:v>
                </c:pt>
                <c:pt idx="694">
                  <c:v>44631</c:v>
                </c:pt>
                <c:pt idx="695">
                  <c:v>44638</c:v>
                </c:pt>
                <c:pt idx="696">
                  <c:v>44645</c:v>
                </c:pt>
                <c:pt idx="697">
                  <c:v>44652</c:v>
                </c:pt>
                <c:pt idx="698">
                  <c:v>44659</c:v>
                </c:pt>
                <c:pt idx="699">
                  <c:v>44670</c:v>
                </c:pt>
                <c:pt idx="700">
                  <c:v>44673</c:v>
                </c:pt>
                <c:pt idx="701">
                  <c:v>44680</c:v>
                </c:pt>
                <c:pt idx="702">
                  <c:v>44687</c:v>
                </c:pt>
                <c:pt idx="703">
                  <c:v>44694</c:v>
                </c:pt>
                <c:pt idx="704">
                  <c:v>44701</c:v>
                </c:pt>
                <c:pt idx="705">
                  <c:v>44708</c:v>
                </c:pt>
                <c:pt idx="706">
                  <c:v>44715</c:v>
                </c:pt>
                <c:pt idx="707">
                  <c:v>44722</c:v>
                </c:pt>
                <c:pt idx="708">
                  <c:v>44729</c:v>
                </c:pt>
                <c:pt idx="709">
                  <c:v>44736</c:v>
                </c:pt>
                <c:pt idx="710">
                  <c:v>44743</c:v>
                </c:pt>
                <c:pt idx="711">
                  <c:v>44750</c:v>
                </c:pt>
                <c:pt idx="712">
                  <c:v>44757</c:v>
                </c:pt>
                <c:pt idx="713">
                  <c:v>44764</c:v>
                </c:pt>
                <c:pt idx="714">
                  <c:v>44771</c:v>
                </c:pt>
                <c:pt idx="715">
                  <c:v>44778</c:v>
                </c:pt>
                <c:pt idx="716">
                  <c:v>44785</c:v>
                </c:pt>
                <c:pt idx="717">
                  <c:v>44792</c:v>
                </c:pt>
                <c:pt idx="718">
                  <c:v>44799</c:v>
                </c:pt>
                <c:pt idx="719">
                  <c:v>44806</c:v>
                </c:pt>
                <c:pt idx="720">
                  <c:v>44813</c:v>
                </c:pt>
                <c:pt idx="721">
                  <c:v>44820</c:v>
                </c:pt>
                <c:pt idx="722">
                  <c:v>44827</c:v>
                </c:pt>
                <c:pt idx="723">
                  <c:v>44834</c:v>
                </c:pt>
                <c:pt idx="724">
                  <c:v>44841</c:v>
                </c:pt>
                <c:pt idx="725">
                  <c:v>44848</c:v>
                </c:pt>
                <c:pt idx="726">
                  <c:v>44855</c:v>
                </c:pt>
                <c:pt idx="727">
                  <c:v>44862</c:v>
                </c:pt>
                <c:pt idx="728">
                  <c:v>44869</c:v>
                </c:pt>
                <c:pt idx="729">
                  <c:v>44879</c:v>
                </c:pt>
                <c:pt idx="730">
                  <c:v>44883</c:v>
                </c:pt>
                <c:pt idx="731">
                  <c:v>44890</c:v>
                </c:pt>
                <c:pt idx="732">
                  <c:v>44897</c:v>
                </c:pt>
                <c:pt idx="733">
                  <c:v>44904</c:v>
                </c:pt>
                <c:pt idx="734">
                  <c:v>44911</c:v>
                </c:pt>
                <c:pt idx="735">
                  <c:v>44918</c:v>
                </c:pt>
                <c:pt idx="736">
                  <c:v>44925</c:v>
                </c:pt>
                <c:pt idx="737">
                  <c:v>44932</c:v>
                </c:pt>
                <c:pt idx="738">
                  <c:v>44939</c:v>
                </c:pt>
                <c:pt idx="739">
                  <c:v>44946</c:v>
                </c:pt>
                <c:pt idx="740">
                  <c:v>44953</c:v>
                </c:pt>
                <c:pt idx="741">
                  <c:v>44960</c:v>
                </c:pt>
                <c:pt idx="742">
                  <c:v>44967</c:v>
                </c:pt>
                <c:pt idx="743">
                  <c:v>44974</c:v>
                </c:pt>
                <c:pt idx="744">
                  <c:v>44981</c:v>
                </c:pt>
                <c:pt idx="745">
                  <c:v>44988</c:v>
                </c:pt>
                <c:pt idx="746">
                  <c:v>44995</c:v>
                </c:pt>
                <c:pt idx="747">
                  <c:v>45002</c:v>
                </c:pt>
                <c:pt idx="748">
                  <c:v>45009</c:v>
                </c:pt>
                <c:pt idx="749">
                  <c:v>45016</c:v>
                </c:pt>
                <c:pt idx="750">
                  <c:v>45027</c:v>
                </c:pt>
                <c:pt idx="751">
                  <c:v>45030</c:v>
                </c:pt>
                <c:pt idx="752">
                  <c:v>45037</c:v>
                </c:pt>
                <c:pt idx="753">
                  <c:v>45044</c:v>
                </c:pt>
                <c:pt idx="754">
                  <c:v>45051</c:v>
                </c:pt>
                <c:pt idx="755">
                  <c:v>45058</c:v>
                </c:pt>
                <c:pt idx="756">
                  <c:v>45065</c:v>
                </c:pt>
                <c:pt idx="757">
                  <c:v>45072</c:v>
                </c:pt>
                <c:pt idx="758">
                  <c:v>45079</c:v>
                </c:pt>
                <c:pt idx="759">
                  <c:v>45086</c:v>
                </c:pt>
                <c:pt idx="760">
                  <c:v>45093</c:v>
                </c:pt>
                <c:pt idx="761">
                  <c:v>45100</c:v>
                </c:pt>
                <c:pt idx="762">
                  <c:v>45107</c:v>
                </c:pt>
                <c:pt idx="763">
                  <c:v>45114</c:v>
                </c:pt>
                <c:pt idx="764">
                  <c:v>45121</c:v>
                </c:pt>
                <c:pt idx="765">
                  <c:v>45128</c:v>
                </c:pt>
                <c:pt idx="766">
                  <c:v>45135</c:v>
                </c:pt>
                <c:pt idx="767">
                  <c:v>45142</c:v>
                </c:pt>
                <c:pt idx="768">
                  <c:v>45149</c:v>
                </c:pt>
                <c:pt idx="769">
                  <c:v>45156</c:v>
                </c:pt>
                <c:pt idx="770">
                  <c:v>45163</c:v>
                </c:pt>
                <c:pt idx="771">
                  <c:v>45170</c:v>
                </c:pt>
                <c:pt idx="772">
                  <c:v>45177</c:v>
                </c:pt>
                <c:pt idx="773">
                  <c:v>45184</c:v>
                </c:pt>
                <c:pt idx="774">
                  <c:v>45191</c:v>
                </c:pt>
                <c:pt idx="775">
                  <c:v>45198</c:v>
                </c:pt>
                <c:pt idx="776">
                  <c:v>45205</c:v>
                </c:pt>
                <c:pt idx="777">
                  <c:v>45212</c:v>
                </c:pt>
                <c:pt idx="778">
                  <c:v>45219</c:v>
                </c:pt>
                <c:pt idx="779">
                  <c:v>45226</c:v>
                </c:pt>
                <c:pt idx="780">
                  <c:v>45233</c:v>
                </c:pt>
                <c:pt idx="781">
                  <c:v>45243</c:v>
                </c:pt>
                <c:pt idx="782">
                  <c:v>45247</c:v>
                </c:pt>
                <c:pt idx="783">
                  <c:v>45254</c:v>
                </c:pt>
                <c:pt idx="784">
                  <c:v>45261</c:v>
                </c:pt>
                <c:pt idx="785">
                  <c:v>45268</c:v>
                </c:pt>
                <c:pt idx="786">
                  <c:v>45275</c:v>
                </c:pt>
                <c:pt idx="787">
                  <c:v>45282</c:v>
                </c:pt>
                <c:pt idx="788">
                  <c:v>45289</c:v>
                </c:pt>
                <c:pt idx="789">
                  <c:v>45296</c:v>
                </c:pt>
                <c:pt idx="790">
                  <c:v>45303</c:v>
                </c:pt>
                <c:pt idx="791">
                  <c:v>45310</c:v>
                </c:pt>
                <c:pt idx="792">
                  <c:v>45317</c:v>
                </c:pt>
                <c:pt idx="793">
                  <c:v>45324</c:v>
                </c:pt>
                <c:pt idx="794">
                  <c:v>45331</c:v>
                </c:pt>
                <c:pt idx="795">
                  <c:v>45338</c:v>
                </c:pt>
                <c:pt idx="796">
                  <c:v>45345</c:v>
                </c:pt>
                <c:pt idx="797">
                  <c:v>45352</c:v>
                </c:pt>
                <c:pt idx="798">
                  <c:v>45359</c:v>
                </c:pt>
                <c:pt idx="799">
                  <c:v>45366</c:v>
                </c:pt>
                <c:pt idx="800">
                  <c:v>45373</c:v>
                </c:pt>
                <c:pt idx="801">
                  <c:v>45384</c:v>
                </c:pt>
                <c:pt idx="802">
                  <c:v>45387</c:v>
                </c:pt>
                <c:pt idx="803">
                  <c:v>45394</c:v>
                </c:pt>
                <c:pt idx="804">
                  <c:v>45401</c:v>
                </c:pt>
                <c:pt idx="805">
                  <c:v>45408</c:v>
                </c:pt>
                <c:pt idx="806">
                  <c:v>45415</c:v>
                </c:pt>
                <c:pt idx="807">
                  <c:v>45422</c:v>
                </c:pt>
                <c:pt idx="808">
                  <c:v>45429</c:v>
                </c:pt>
                <c:pt idx="809">
                  <c:v>45436</c:v>
                </c:pt>
                <c:pt idx="810">
                  <c:v>45443</c:v>
                </c:pt>
                <c:pt idx="811">
                  <c:v>45450</c:v>
                </c:pt>
                <c:pt idx="812">
                  <c:v>45457</c:v>
                </c:pt>
                <c:pt idx="813">
                  <c:v>45464</c:v>
                </c:pt>
                <c:pt idx="814">
                  <c:v>45471</c:v>
                </c:pt>
                <c:pt idx="815">
                  <c:v>45478</c:v>
                </c:pt>
                <c:pt idx="816">
                  <c:v>45485</c:v>
                </c:pt>
                <c:pt idx="817">
                  <c:v>45492</c:v>
                </c:pt>
                <c:pt idx="818">
                  <c:v>45499</c:v>
                </c:pt>
                <c:pt idx="819">
                  <c:v>45506</c:v>
                </c:pt>
                <c:pt idx="820">
                  <c:v>45513</c:v>
                </c:pt>
                <c:pt idx="821">
                  <c:v>45520</c:v>
                </c:pt>
                <c:pt idx="822">
                  <c:v>45527</c:v>
                </c:pt>
                <c:pt idx="823">
                  <c:v>45534</c:v>
                </c:pt>
                <c:pt idx="824">
                  <c:v>45541</c:v>
                </c:pt>
                <c:pt idx="825">
                  <c:v>45548</c:v>
                </c:pt>
                <c:pt idx="826">
                  <c:v>45555</c:v>
                </c:pt>
                <c:pt idx="827">
                  <c:v>45562</c:v>
                </c:pt>
                <c:pt idx="828">
                  <c:v>45569</c:v>
                </c:pt>
                <c:pt idx="829">
                  <c:v>45576</c:v>
                </c:pt>
                <c:pt idx="830">
                  <c:v>45583</c:v>
                </c:pt>
                <c:pt idx="831">
                  <c:v>45590</c:v>
                </c:pt>
                <c:pt idx="832">
                  <c:v>45597</c:v>
                </c:pt>
                <c:pt idx="833">
                  <c:v>45604</c:v>
                </c:pt>
                <c:pt idx="834">
                  <c:v>45611</c:v>
                </c:pt>
                <c:pt idx="835">
                  <c:v>45618</c:v>
                </c:pt>
                <c:pt idx="836">
                  <c:v>45625</c:v>
                </c:pt>
                <c:pt idx="837">
                  <c:v>45632</c:v>
                </c:pt>
                <c:pt idx="838">
                  <c:v>45639</c:v>
                </c:pt>
                <c:pt idx="839">
                  <c:v>45646</c:v>
                </c:pt>
                <c:pt idx="840">
                  <c:v>45657</c:v>
                </c:pt>
                <c:pt idx="841">
                  <c:v>45664</c:v>
                </c:pt>
                <c:pt idx="842">
                  <c:v>45671</c:v>
                </c:pt>
                <c:pt idx="843">
                  <c:v>45678</c:v>
                </c:pt>
                <c:pt idx="844">
                  <c:v>45685</c:v>
                </c:pt>
                <c:pt idx="845">
                  <c:v>45692</c:v>
                </c:pt>
                <c:pt idx="846">
                  <c:v>45699</c:v>
                </c:pt>
                <c:pt idx="847">
                  <c:v>45706</c:v>
                </c:pt>
                <c:pt idx="848">
                  <c:v>45713</c:v>
                </c:pt>
                <c:pt idx="849">
                  <c:v>45720</c:v>
                </c:pt>
                <c:pt idx="850">
                  <c:v>45727</c:v>
                </c:pt>
                <c:pt idx="851">
                  <c:v>45734</c:v>
                </c:pt>
                <c:pt idx="852">
                  <c:v>45741</c:v>
                </c:pt>
                <c:pt idx="853">
                  <c:v>45748</c:v>
                </c:pt>
                <c:pt idx="854">
                  <c:v>45755</c:v>
                </c:pt>
                <c:pt idx="855">
                  <c:v>45762</c:v>
                </c:pt>
                <c:pt idx="856">
                  <c:v>45771</c:v>
                </c:pt>
                <c:pt idx="857">
                  <c:v>45778</c:v>
                </c:pt>
                <c:pt idx="858">
                  <c:v>45785</c:v>
                </c:pt>
                <c:pt idx="859">
                  <c:v>45792</c:v>
                </c:pt>
                <c:pt idx="860">
                  <c:v>45799</c:v>
                </c:pt>
                <c:pt idx="861">
                  <c:v>45806</c:v>
                </c:pt>
                <c:pt idx="862">
                  <c:v>45813</c:v>
                </c:pt>
                <c:pt idx="863">
                  <c:v>45820</c:v>
                </c:pt>
                <c:pt idx="864">
                  <c:v>45827</c:v>
                </c:pt>
                <c:pt idx="865">
                  <c:v>45834</c:v>
                </c:pt>
                <c:pt idx="866">
                  <c:v>45841</c:v>
                </c:pt>
                <c:pt idx="867">
                  <c:v>45848</c:v>
                </c:pt>
                <c:pt idx="868">
                  <c:v>45855</c:v>
                </c:pt>
                <c:pt idx="869">
                  <c:v>45862</c:v>
                </c:pt>
                <c:pt idx="870">
                  <c:v>45869</c:v>
                </c:pt>
                <c:pt idx="871">
                  <c:v>45876</c:v>
                </c:pt>
                <c:pt idx="872">
                  <c:v>45883</c:v>
                </c:pt>
                <c:pt idx="873">
                  <c:v>45890</c:v>
                </c:pt>
                <c:pt idx="874">
                  <c:v>45897</c:v>
                </c:pt>
                <c:pt idx="875">
                  <c:v>45904</c:v>
                </c:pt>
                <c:pt idx="876">
                  <c:v>45911</c:v>
                </c:pt>
                <c:pt idx="877">
                  <c:v>45918</c:v>
                </c:pt>
                <c:pt idx="878">
                  <c:v>45925</c:v>
                </c:pt>
                <c:pt idx="879">
                  <c:v>45932</c:v>
                </c:pt>
                <c:pt idx="880">
                  <c:v>45939</c:v>
                </c:pt>
                <c:pt idx="881">
                  <c:v>45946</c:v>
                </c:pt>
                <c:pt idx="882">
                  <c:v>45953</c:v>
                </c:pt>
                <c:pt idx="883">
                  <c:v>45960</c:v>
                </c:pt>
                <c:pt idx="884">
                  <c:v>45967</c:v>
                </c:pt>
                <c:pt idx="885">
                  <c:v>45974</c:v>
                </c:pt>
                <c:pt idx="886">
                  <c:v>45981</c:v>
                </c:pt>
                <c:pt idx="887">
                  <c:v>45989</c:v>
                </c:pt>
                <c:pt idx="888">
                  <c:v>45995</c:v>
                </c:pt>
                <c:pt idx="889">
                  <c:v>46002</c:v>
                </c:pt>
                <c:pt idx="890">
                  <c:v>46009</c:v>
                </c:pt>
                <c:pt idx="891">
                  <c:v>46020</c:v>
                </c:pt>
                <c:pt idx="892">
                  <c:v>46024</c:v>
                </c:pt>
                <c:pt idx="893">
                  <c:v>46030</c:v>
                </c:pt>
                <c:pt idx="894">
                  <c:v>46037</c:v>
                </c:pt>
                <c:pt idx="895">
                  <c:v>46044</c:v>
                </c:pt>
                <c:pt idx="896">
                  <c:v>46051</c:v>
                </c:pt>
                <c:pt idx="897">
                  <c:v>46058</c:v>
                </c:pt>
                <c:pt idx="898">
                  <c:v>46065</c:v>
                </c:pt>
                <c:pt idx="899">
                  <c:v>46072</c:v>
                </c:pt>
                <c:pt idx="900">
                  <c:v>46079</c:v>
                </c:pt>
                <c:pt idx="901">
                  <c:v>46086</c:v>
                </c:pt>
                <c:pt idx="902">
                  <c:v>46093</c:v>
                </c:pt>
                <c:pt idx="903">
                  <c:v>46100</c:v>
                </c:pt>
                <c:pt idx="904">
                  <c:v>46107</c:v>
                </c:pt>
                <c:pt idx="905">
                  <c:v>46114</c:v>
                </c:pt>
                <c:pt idx="906">
                  <c:v>46121</c:v>
                </c:pt>
                <c:pt idx="907">
                  <c:v>46128</c:v>
                </c:pt>
                <c:pt idx="908">
                  <c:v>46135</c:v>
                </c:pt>
                <c:pt idx="909">
                  <c:v>46142</c:v>
                </c:pt>
                <c:pt idx="910">
                  <c:v>46149</c:v>
                </c:pt>
                <c:pt idx="911">
                  <c:v>46156</c:v>
                </c:pt>
                <c:pt idx="912">
                  <c:v>46163</c:v>
                </c:pt>
                <c:pt idx="913">
                  <c:v>46170</c:v>
                </c:pt>
                <c:pt idx="914">
                  <c:v>46177</c:v>
                </c:pt>
                <c:pt idx="915">
                  <c:v>46184</c:v>
                </c:pt>
                <c:pt idx="916">
                  <c:v>46191</c:v>
                </c:pt>
                <c:pt idx="917">
                  <c:v>46198</c:v>
                </c:pt>
                <c:pt idx="918">
                  <c:v>46205</c:v>
                </c:pt>
                <c:pt idx="919">
                  <c:v>46212</c:v>
                </c:pt>
                <c:pt idx="920">
                  <c:v>46219</c:v>
                </c:pt>
                <c:pt idx="921">
                  <c:v>46226</c:v>
                </c:pt>
                <c:pt idx="922">
                  <c:v>46233</c:v>
                </c:pt>
                <c:pt idx="923">
                  <c:v>46240</c:v>
                </c:pt>
                <c:pt idx="924">
                  <c:v>46247</c:v>
                </c:pt>
                <c:pt idx="925">
                  <c:v>46254</c:v>
                </c:pt>
                <c:pt idx="926">
                  <c:v>46261</c:v>
                </c:pt>
                <c:pt idx="927">
                  <c:v>46268</c:v>
                </c:pt>
                <c:pt idx="928">
                  <c:v>46275</c:v>
                </c:pt>
                <c:pt idx="929">
                  <c:v>46282</c:v>
                </c:pt>
                <c:pt idx="930">
                  <c:v>46289</c:v>
                </c:pt>
                <c:pt idx="931">
                  <c:v>46296</c:v>
                </c:pt>
                <c:pt idx="932">
                  <c:v>46303</c:v>
                </c:pt>
                <c:pt idx="933">
                  <c:v>46310</c:v>
                </c:pt>
                <c:pt idx="934">
                  <c:v>46317</c:v>
                </c:pt>
                <c:pt idx="935">
                  <c:v>46324</c:v>
                </c:pt>
                <c:pt idx="936">
                  <c:v>46331</c:v>
                </c:pt>
                <c:pt idx="937">
                  <c:v>46338</c:v>
                </c:pt>
                <c:pt idx="938">
                  <c:v>46345</c:v>
                </c:pt>
                <c:pt idx="939">
                  <c:v>46353</c:v>
                </c:pt>
                <c:pt idx="940">
                  <c:v>46359</c:v>
                </c:pt>
                <c:pt idx="941">
                  <c:v>46366</c:v>
                </c:pt>
                <c:pt idx="942">
                  <c:v>46373</c:v>
                </c:pt>
                <c:pt idx="943">
                  <c:v>46380</c:v>
                </c:pt>
                <c:pt idx="944">
                  <c:v>46387</c:v>
                </c:pt>
                <c:pt idx="945">
                  <c:v>46394</c:v>
                </c:pt>
                <c:pt idx="946">
                  <c:v>46401</c:v>
                </c:pt>
                <c:pt idx="947">
                  <c:v>46408</c:v>
                </c:pt>
                <c:pt idx="948">
                  <c:v>46415</c:v>
                </c:pt>
                <c:pt idx="949">
                  <c:v>46422</c:v>
                </c:pt>
                <c:pt idx="950">
                  <c:v>46429</c:v>
                </c:pt>
                <c:pt idx="951">
                  <c:v>46436</c:v>
                </c:pt>
                <c:pt idx="952">
                  <c:v>46443</c:v>
                </c:pt>
                <c:pt idx="953">
                  <c:v>46450</c:v>
                </c:pt>
                <c:pt idx="954">
                  <c:v>46457</c:v>
                </c:pt>
                <c:pt idx="955">
                  <c:v>46464</c:v>
                </c:pt>
                <c:pt idx="956">
                  <c:v>46471</c:v>
                </c:pt>
                <c:pt idx="957">
                  <c:v>46478</c:v>
                </c:pt>
                <c:pt idx="958">
                  <c:v>46485</c:v>
                </c:pt>
                <c:pt idx="959">
                  <c:v>46492</c:v>
                </c:pt>
                <c:pt idx="960">
                  <c:v>46499</c:v>
                </c:pt>
                <c:pt idx="961">
                  <c:v>46506</c:v>
                </c:pt>
                <c:pt idx="962">
                  <c:v>46513</c:v>
                </c:pt>
                <c:pt idx="963">
                  <c:v>46520</c:v>
                </c:pt>
                <c:pt idx="964">
                  <c:v>46527</c:v>
                </c:pt>
                <c:pt idx="965">
                  <c:v>46534</c:v>
                </c:pt>
                <c:pt idx="966">
                  <c:v>46541</c:v>
                </c:pt>
                <c:pt idx="967">
                  <c:v>46548</c:v>
                </c:pt>
                <c:pt idx="968">
                  <c:v>46555</c:v>
                </c:pt>
                <c:pt idx="969">
                  <c:v>46562</c:v>
                </c:pt>
                <c:pt idx="970">
                  <c:v>46569</c:v>
                </c:pt>
                <c:pt idx="971">
                  <c:v>46576</c:v>
                </c:pt>
                <c:pt idx="972">
                  <c:v>46583</c:v>
                </c:pt>
                <c:pt idx="973">
                  <c:v>46590</c:v>
                </c:pt>
                <c:pt idx="974">
                  <c:v>46597</c:v>
                </c:pt>
                <c:pt idx="975">
                  <c:v>46604</c:v>
                </c:pt>
                <c:pt idx="976">
                  <c:v>46611</c:v>
                </c:pt>
                <c:pt idx="977">
                  <c:v>46618</c:v>
                </c:pt>
                <c:pt idx="978">
                  <c:v>46625</c:v>
                </c:pt>
                <c:pt idx="979">
                  <c:v>46632</c:v>
                </c:pt>
                <c:pt idx="980">
                  <c:v>46639</c:v>
                </c:pt>
                <c:pt idx="981">
                  <c:v>46646</c:v>
                </c:pt>
                <c:pt idx="982">
                  <c:v>46653</c:v>
                </c:pt>
                <c:pt idx="983">
                  <c:v>46660</c:v>
                </c:pt>
                <c:pt idx="984">
                  <c:v>46667</c:v>
                </c:pt>
                <c:pt idx="985">
                  <c:v>46674</c:v>
                </c:pt>
                <c:pt idx="986">
                  <c:v>46681</c:v>
                </c:pt>
                <c:pt idx="987">
                  <c:v>46688</c:v>
                </c:pt>
                <c:pt idx="988">
                  <c:v>46695</c:v>
                </c:pt>
                <c:pt idx="989">
                  <c:v>46703</c:v>
                </c:pt>
                <c:pt idx="990">
                  <c:v>46709</c:v>
                </c:pt>
                <c:pt idx="991">
                  <c:v>46717</c:v>
                </c:pt>
                <c:pt idx="992">
                  <c:v>46723</c:v>
                </c:pt>
                <c:pt idx="993">
                  <c:v>46730</c:v>
                </c:pt>
                <c:pt idx="994">
                  <c:v>46737</c:v>
                </c:pt>
                <c:pt idx="995">
                  <c:v>46744</c:v>
                </c:pt>
                <c:pt idx="996">
                  <c:v>46756</c:v>
                </c:pt>
                <c:pt idx="997">
                  <c:v>46759</c:v>
                </c:pt>
                <c:pt idx="998">
                  <c:v>46766</c:v>
                </c:pt>
                <c:pt idx="999">
                  <c:v>46773</c:v>
                </c:pt>
                <c:pt idx="1000">
                  <c:v>46780</c:v>
                </c:pt>
                <c:pt idx="1001">
                  <c:v>46787</c:v>
                </c:pt>
                <c:pt idx="1002">
                  <c:v>46794</c:v>
                </c:pt>
                <c:pt idx="1003">
                  <c:v>46801</c:v>
                </c:pt>
                <c:pt idx="1004">
                  <c:v>46808</c:v>
                </c:pt>
                <c:pt idx="1005">
                  <c:v>46815</c:v>
                </c:pt>
                <c:pt idx="1006">
                  <c:v>46822</c:v>
                </c:pt>
                <c:pt idx="1007">
                  <c:v>46829</c:v>
                </c:pt>
                <c:pt idx="1008">
                  <c:v>46836</c:v>
                </c:pt>
                <c:pt idx="1009">
                  <c:v>46843</c:v>
                </c:pt>
                <c:pt idx="1010">
                  <c:v>46850</c:v>
                </c:pt>
                <c:pt idx="1011">
                  <c:v>46861</c:v>
                </c:pt>
                <c:pt idx="1012">
                  <c:v>46864</c:v>
                </c:pt>
                <c:pt idx="1013">
                  <c:v>46871</c:v>
                </c:pt>
                <c:pt idx="1014">
                  <c:v>46878</c:v>
                </c:pt>
                <c:pt idx="1015">
                  <c:v>46885</c:v>
                </c:pt>
                <c:pt idx="1016">
                  <c:v>46892</c:v>
                </c:pt>
                <c:pt idx="1017">
                  <c:v>46899</c:v>
                </c:pt>
                <c:pt idx="1018">
                  <c:v>46906</c:v>
                </c:pt>
                <c:pt idx="1019">
                  <c:v>46913</c:v>
                </c:pt>
                <c:pt idx="1020">
                  <c:v>46920</c:v>
                </c:pt>
                <c:pt idx="1021">
                  <c:v>46927</c:v>
                </c:pt>
                <c:pt idx="1022">
                  <c:v>46934</c:v>
                </c:pt>
                <c:pt idx="1023">
                  <c:v>46941</c:v>
                </c:pt>
                <c:pt idx="1024">
                  <c:v>46948</c:v>
                </c:pt>
                <c:pt idx="1025">
                  <c:v>46955</c:v>
                </c:pt>
                <c:pt idx="1026">
                  <c:v>46962</c:v>
                </c:pt>
                <c:pt idx="1027">
                  <c:v>46969</c:v>
                </c:pt>
                <c:pt idx="1028">
                  <c:v>46976</c:v>
                </c:pt>
                <c:pt idx="1029">
                  <c:v>46983</c:v>
                </c:pt>
                <c:pt idx="1030">
                  <c:v>46990</c:v>
                </c:pt>
                <c:pt idx="1031">
                  <c:v>46997</c:v>
                </c:pt>
                <c:pt idx="1032">
                  <c:v>47004</c:v>
                </c:pt>
                <c:pt idx="1033">
                  <c:v>47011</c:v>
                </c:pt>
                <c:pt idx="1034">
                  <c:v>47018</c:v>
                </c:pt>
                <c:pt idx="1035">
                  <c:v>47025</c:v>
                </c:pt>
                <c:pt idx="1036">
                  <c:v>47032</c:v>
                </c:pt>
                <c:pt idx="1037">
                  <c:v>47039</c:v>
                </c:pt>
                <c:pt idx="1038">
                  <c:v>47046</c:v>
                </c:pt>
                <c:pt idx="1039">
                  <c:v>47053</c:v>
                </c:pt>
                <c:pt idx="1040">
                  <c:v>47060</c:v>
                </c:pt>
                <c:pt idx="1041">
                  <c:v>47070</c:v>
                </c:pt>
                <c:pt idx="1042">
                  <c:v>47074</c:v>
                </c:pt>
                <c:pt idx="1043">
                  <c:v>47081</c:v>
                </c:pt>
                <c:pt idx="1044">
                  <c:v>47088</c:v>
                </c:pt>
                <c:pt idx="1045">
                  <c:v>47095</c:v>
                </c:pt>
                <c:pt idx="1046">
                  <c:v>47102</c:v>
                </c:pt>
                <c:pt idx="1047">
                  <c:v>47109</c:v>
                </c:pt>
                <c:pt idx="1048">
                  <c:v>47116</c:v>
                </c:pt>
                <c:pt idx="1049">
                  <c:v>47123</c:v>
                </c:pt>
                <c:pt idx="1050">
                  <c:v>47130</c:v>
                </c:pt>
                <c:pt idx="1051">
                  <c:v>47137</c:v>
                </c:pt>
                <c:pt idx="1052">
                  <c:v>47144</c:v>
                </c:pt>
                <c:pt idx="1053">
                  <c:v>47151</c:v>
                </c:pt>
                <c:pt idx="1054">
                  <c:v>47158</c:v>
                </c:pt>
                <c:pt idx="1055">
                  <c:v>47165</c:v>
                </c:pt>
                <c:pt idx="1056">
                  <c:v>47172</c:v>
                </c:pt>
                <c:pt idx="1057">
                  <c:v>47179</c:v>
                </c:pt>
                <c:pt idx="1058">
                  <c:v>47186</c:v>
                </c:pt>
                <c:pt idx="1059">
                  <c:v>47193</c:v>
                </c:pt>
                <c:pt idx="1060">
                  <c:v>47200</c:v>
                </c:pt>
                <c:pt idx="1061">
                  <c:v>47211</c:v>
                </c:pt>
                <c:pt idx="1062">
                  <c:v>47214</c:v>
                </c:pt>
                <c:pt idx="1063">
                  <c:v>47221</c:v>
                </c:pt>
                <c:pt idx="1064">
                  <c:v>47228</c:v>
                </c:pt>
                <c:pt idx="1065">
                  <c:v>47235</c:v>
                </c:pt>
                <c:pt idx="1066">
                  <c:v>47242</c:v>
                </c:pt>
                <c:pt idx="1067">
                  <c:v>47249</c:v>
                </c:pt>
                <c:pt idx="1068">
                  <c:v>47256</c:v>
                </c:pt>
                <c:pt idx="1069">
                  <c:v>47263</c:v>
                </c:pt>
                <c:pt idx="1070">
                  <c:v>47270</c:v>
                </c:pt>
                <c:pt idx="1071">
                  <c:v>47277</c:v>
                </c:pt>
                <c:pt idx="1072">
                  <c:v>47284</c:v>
                </c:pt>
                <c:pt idx="1073">
                  <c:v>47291</c:v>
                </c:pt>
                <c:pt idx="1074">
                  <c:v>47298</c:v>
                </c:pt>
                <c:pt idx="1075">
                  <c:v>47305</c:v>
                </c:pt>
                <c:pt idx="1076">
                  <c:v>47312</c:v>
                </c:pt>
                <c:pt idx="1077">
                  <c:v>47319</c:v>
                </c:pt>
                <c:pt idx="1078">
                  <c:v>47326</c:v>
                </c:pt>
                <c:pt idx="1079">
                  <c:v>47333</c:v>
                </c:pt>
                <c:pt idx="1080">
                  <c:v>47340</c:v>
                </c:pt>
                <c:pt idx="1081">
                  <c:v>47347</c:v>
                </c:pt>
                <c:pt idx="1082">
                  <c:v>47354</c:v>
                </c:pt>
                <c:pt idx="1083">
                  <c:v>47361</c:v>
                </c:pt>
                <c:pt idx="1084">
                  <c:v>47368</c:v>
                </c:pt>
                <c:pt idx="1085">
                  <c:v>47375</c:v>
                </c:pt>
                <c:pt idx="1086">
                  <c:v>47382</c:v>
                </c:pt>
                <c:pt idx="1087">
                  <c:v>47389</c:v>
                </c:pt>
                <c:pt idx="1088">
                  <c:v>47396</c:v>
                </c:pt>
                <c:pt idx="1089">
                  <c:v>47403</c:v>
                </c:pt>
                <c:pt idx="1090">
                  <c:v>47410</c:v>
                </c:pt>
                <c:pt idx="1091">
                  <c:v>47417</c:v>
                </c:pt>
                <c:pt idx="1092">
                  <c:v>47424</c:v>
                </c:pt>
                <c:pt idx="1093">
                  <c:v>47431</c:v>
                </c:pt>
                <c:pt idx="1094">
                  <c:v>47438</c:v>
                </c:pt>
                <c:pt idx="1095">
                  <c:v>47445</c:v>
                </c:pt>
                <c:pt idx="1096">
                  <c:v>47452</c:v>
                </c:pt>
                <c:pt idx="1097">
                  <c:v>47459</c:v>
                </c:pt>
                <c:pt idx="1098">
                  <c:v>47466</c:v>
                </c:pt>
                <c:pt idx="1099">
                  <c:v>47473</c:v>
                </c:pt>
                <c:pt idx="1100">
                  <c:v>47483</c:v>
                </c:pt>
                <c:pt idx="1101">
                  <c:v>47490</c:v>
                </c:pt>
                <c:pt idx="1102">
                  <c:v>47497</c:v>
                </c:pt>
                <c:pt idx="1103">
                  <c:v>47505</c:v>
                </c:pt>
                <c:pt idx="1104">
                  <c:v>47511</c:v>
                </c:pt>
                <c:pt idx="1105">
                  <c:v>47518</c:v>
                </c:pt>
                <c:pt idx="1106">
                  <c:v>47525</c:v>
                </c:pt>
                <c:pt idx="1107">
                  <c:v>47533</c:v>
                </c:pt>
                <c:pt idx="1108">
                  <c:v>47539</c:v>
                </c:pt>
                <c:pt idx="1109">
                  <c:v>47546</c:v>
                </c:pt>
                <c:pt idx="1110">
                  <c:v>47553</c:v>
                </c:pt>
                <c:pt idx="1111">
                  <c:v>47560</c:v>
                </c:pt>
                <c:pt idx="1112">
                  <c:v>47567</c:v>
                </c:pt>
                <c:pt idx="1113">
                  <c:v>47574</c:v>
                </c:pt>
                <c:pt idx="1114">
                  <c:v>47581</c:v>
                </c:pt>
                <c:pt idx="1115">
                  <c:v>47588</c:v>
                </c:pt>
                <c:pt idx="1116">
                  <c:v>47597</c:v>
                </c:pt>
                <c:pt idx="1117">
                  <c:v>47602</c:v>
                </c:pt>
                <c:pt idx="1118">
                  <c:v>47610</c:v>
                </c:pt>
                <c:pt idx="1119">
                  <c:v>47616</c:v>
                </c:pt>
                <c:pt idx="1120">
                  <c:v>47623</c:v>
                </c:pt>
                <c:pt idx="1121">
                  <c:v>47631</c:v>
                </c:pt>
                <c:pt idx="1122">
                  <c:v>47637</c:v>
                </c:pt>
                <c:pt idx="1123">
                  <c:v>47644</c:v>
                </c:pt>
                <c:pt idx="1124">
                  <c:v>47651</c:v>
                </c:pt>
                <c:pt idx="1125">
                  <c:v>47658</c:v>
                </c:pt>
                <c:pt idx="1126">
                  <c:v>47665</c:v>
                </c:pt>
                <c:pt idx="1127">
                  <c:v>47672</c:v>
                </c:pt>
                <c:pt idx="1128">
                  <c:v>47679</c:v>
                </c:pt>
                <c:pt idx="1129">
                  <c:v>47686</c:v>
                </c:pt>
                <c:pt idx="1130">
                  <c:v>47693</c:v>
                </c:pt>
                <c:pt idx="1131">
                  <c:v>47700</c:v>
                </c:pt>
                <c:pt idx="1132">
                  <c:v>47707</c:v>
                </c:pt>
                <c:pt idx="1133">
                  <c:v>47714</c:v>
                </c:pt>
                <c:pt idx="1134">
                  <c:v>47722</c:v>
                </c:pt>
                <c:pt idx="1135">
                  <c:v>47729</c:v>
                </c:pt>
                <c:pt idx="1136">
                  <c:v>47735</c:v>
                </c:pt>
                <c:pt idx="1137">
                  <c:v>47742</c:v>
                </c:pt>
                <c:pt idx="1138">
                  <c:v>47749</c:v>
                </c:pt>
                <c:pt idx="1139">
                  <c:v>47756</c:v>
                </c:pt>
                <c:pt idx="1140">
                  <c:v>47763</c:v>
                </c:pt>
                <c:pt idx="1141">
                  <c:v>47771</c:v>
                </c:pt>
                <c:pt idx="1142">
                  <c:v>47777</c:v>
                </c:pt>
                <c:pt idx="1143">
                  <c:v>47784</c:v>
                </c:pt>
                <c:pt idx="1144">
                  <c:v>47791</c:v>
                </c:pt>
                <c:pt idx="1145">
                  <c:v>47799</c:v>
                </c:pt>
                <c:pt idx="1146">
                  <c:v>47805</c:v>
                </c:pt>
                <c:pt idx="1147">
                  <c:v>47812</c:v>
                </c:pt>
                <c:pt idx="1148">
                  <c:v>47819</c:v>
                </c:pt>
                <c:pt idx="1149">
                  <c:v>47826</c:v>
                </c:pt>
                <c:pt idx="1150">
                  <c:v>47833</c:v>
                </c:pt>
                <c:pt idx="1151">
                  <c:v>47840</c:v>
                </c:pt>
                <c:pt idx="1152">
                  <c:v>47848</c:v>
                </c:pt>
                <c:pt idx="1153">
                  <c:v>47855</c:v>
                </c:pt>
                <c:pt idx="1154">
                  <c:v>47862</c:v>
                </c:pt>
                <c:pt idx="1155">
                  <c:v>47869</c:v>
                </c:pt>
                <c:pt idx="1156">
                  <c:v>47876</c:v>
                </c:pt>
                <c:pt idx="1157">
                  <c:v>47883</c:v>
                </c:pt>
                <c:pt idx="1158">
                  <c:v>47890</c:v>
                </c:pt>
                <c:pt idx="1159">
                  <c:v>47897</c:v>
                </c:pt>
                <c:pt idx="1160">
                  <c:v>47904</c:v>
                </c:pt>
                <c:pt idx="1161">
                  <c:v>47911</c:v>
                </c:pt>
                <c:pt idx="1162">
                  <c:v>47918</c:v>
                </c:pt>
                <c:pt idx="1163">
                  <c:v>47925</c:v>
                </c:pt>
                <c:pt idx="1164">
                  <c:v>47932</c:v>
                </c:pt>
                <c:pt idx="1165">
                  <c:v>47939</c:v>
                </c:pt>
                <c:pt idx="1166">
                  <c:v>47946</c:v>
                </c:pt>
                <c:pt idx="1167">
                  <c:v>47955</c:v>
                </c:pt>
                <c:pt idx="1168">
                  <c:v>47962</c:v>
                </c:pt>
                <c:pt idx="1169">
                  <c:v>47969</c:v>
                </c:pt>
                <c:pt idx="1170">
                  <c:v>47976</c:v>
                </c:pt>
                <c:pt idx="1171">
                  <c:v>47983</c:v>
                </c:pt>
                <c:pt idx="1172">
                  <c:v>47990</c:v>
                </c:pt>
                <c:pt idx="1173">
                  <c:v>47997</c:v>
                </c:pt>
                <c:pt idx="1174">
                  <c:v>48004</c:v>
                </c:pt>
                <c:pt idx="1175">
                  <c:v>48011</c:v>
                </c:pt>
                <c:pt idx="1176">
                  <c:v>48018</c:v>
                </c:pt>
                <c:pt idx="1177">
                  <c:v>48025</c:v>
                </c:pt>
                <c:pt idx="1178">
                  <c:v>48032</c:v>
                </c:pt>
                <c:pt idx="1179">
                  <c:v>48039</c:v>
                </c:pt>
                <c:pt idx="1180">
                  <c:v>48046</c:v>
                </c:pt>
                <c:pt idx="1181">
                  <c:v>48053</c:v>
                </c:pt>
                <c:pt idx="1182">
                  <c:v>48060</c:v>
                </c:pt>
                <c:pt idx="1183">
                  <c:v>48067</c:v>
                </c:pt>
                <c:pt idx="1184">
                  <c:v>48074</c:v>
                </c:pt>
                <c:pt idx="1185">
                  <c:v>48081</c:v>
                </c:pt>
                <c:pt idx="1186">
                  <c:v>48088</c:v>
                </c:pt>
                <c:pt idx="1187">
                  <c:v>48095</c:v>
                </c:pt>
                <c:pt idx="1188">
                  <c:v>48102</c:v>
                </c:pt>
                <c:pt idx="1189">
                  <c:v>48109</c:v>
                </c:pt>
                <c:pt idx="1190">
                  <c:v>48116</c:v>
                </c:pt>
                <c:pt idx="1191">
                  <c:v>48123</c:v>
                </c:pt>
                <c:pt idx="1192">
                  <c:v>48130</c:v>
                </c:pt>
                <c:pt idx="1193">
                  <c:v>48137</c:v>
                </c:pt>
                <c:pt idx="1194">
                  <c:v>48144</c:v>
                </c:pt>
                <c:pt idx="1195">
                  <c:v>48151</c:v>
                </c:pt>
                <c:pt idx="1196">
                  <c:v>48158</c:v>
                </c:pt>
                <c:pt idx="1197">
                  <c:v>48165</c:v>
                </c:pt>
                <c:pt idx="1198">
                  <c:v>48172</c:v>
                </c:pt>
                <c:pt idx="1199">
                  <c:v>48180</c:v>
                </c:pt>
                <c:pt idx="1200">
                  <c:v>48186</c:v>
                </c:pt>
                <c:pt idx="1201">
                  <c:v>48193</c:v>
                </c:pt>
                <c:pt idx="1202">
                  <c:v>48200</c:v>
                </c:pt>
                <c:pt idx="1203">
                  <c:v>48211</c:v>
                </c:pt>
                <c:pt idx="1204">
                  <c:v>48215</c:v>
                </c:pt>
                <c:pt idx="1205">
                  <c:v>48221</c:v>
                </c:pt>
                <c:pt idx="1206">
                  <c:v>48228</c:v>
                </c:pt>
                <c:pt idx="1207">
                  <c:v>48235</c:v>
                </c:pt>
                <c:pt idx="1208">
                  <c:v>48242</c:v>
                </c:pt>
                <c:pt idx="1209">
                  <c:v>48249</c:v>
                </c:pt>
                <c:pt idx="1210">
                  <c:v>48256</c:v>
                </c:pt>
                <c:pt idx="1211">
                  <c:v>48263</c:v>
                </c:pt>
                <c:pt idx="1212">
                  <c:v>48270</c:v>
                </c:pt>
                <c:pt idx="1213">
                  <c:v>48277</c:v>
                </c:pt>
                <c:pt idx="1214">
                  <c:v>48284</c:v>
                </c:pt>
                <c:pt idx="1215">
                  <c:v>48291</c:v>
                </c:pt>
                <c:pt idx="1216">
                  <c:v>48298</c:v>
                </c:pt>
                <c:pt idx="1217">
                  <c:v>48305</c:v>
                </c:pt>
                <c:pt idx="1218">
                  <c:v>48312</c:v>
                </c:pt>
                <c:pt idx="1219">
                  <c:v>48319</c:v>
                </c:pt>
                <c:pt idx="1220">
                  <c:v>48326</c:v>
                </c:pt>
                <c:pt idx="1221">
                  <c:v>48333</c:v>
                </c:pt>
                <c:pt idx="1222">
                  <c:v>48340</c:v>
                </c:pt>
                <c:pt idx="1223">
                  <c:v>48347</c:v>
                </c:pt>
                <c:pt idx="1224">
                  <c:v>48354</c:v>
                </c:pt>
                <c:pt idx="1225">
                  <c:v>48361</c:v>
                </c:pt>
                <c:pt idx="1226">
                  <c:v>48368</c:v>
                </c:pt>
                <c:pt idx="1227">
                  <c:v>48375</c:v>
                </c:pt>
                <c:pt idx="1228">
                  <c:v>48382</c:v>
                </c:pt>
                <c:pt idx="1229">
                  <c:v>48389</c:v>
                </c:pt>
                <c:pt idx="1230">
                  <c:v>48396</c:v>
                </c:pt>
                <c:pt idx="1231">
                  <c:v>48403</c:v>
                </c:pt>
                <c:pt idx="1232">
                  <c:v>48410</c:v>
                </c:pt>
                <c:pt idx="1233">
                  <c:v>48417</c:v>
                </c:pt>
                <c:pt idx="1234">
                  <c:v>48424</c:v>
                </c:pt>
                <c:pt idx="1235">
                  <c:v>48431</c:v>
                </c:pt>
                <c:pt idx="1236">
                  <c:v>48438</c:v>
                </c:pt>
                <c:pt idx="1237">
                  <c:v>48445</c:v>
                </c:pt>
                <c:pt idx="1238">
                  <c:v>48452</c:v>
                </c:pt>
                <c:pt idx="1239">
                  <c:v>48459</c:v>
                </c:pt>
                <c:pt idx="1240">
                  <c:v>48466</c:v>
                </c:pt>
                <c:pt idx="1241">
                  <c:v>48473</c:v>
                </c:pt>
                <c:pt idx="1242">
                  <c:v>48480</c:v>
                </c:pt>
                <c:pt idx="1243">
                  <c:v>48487</c:v>
                </c:pt>
                <c:pt idx="1244">
                  <c:v>48494</c:v>
                </c:pt>
                <c:pt idx="1245">
                  <c:v>48501</c:v>
                </c:pt>
                <c:pt idx="1246">
                  <c:v>48508</c:v>
                </c:pt>
                <c:pt idx="1247">
                  <c:v>48515</c:v>
                </c:pt>
                <c:pt idx="1248">
                  <c:v>48522</c:v>
                </c:pt>
                <c:pt idx="1249">
                  <c:v>48530</c:v>
                </c:pt>
                <c:pt idx="1250">
                  <c:v>48536</c:v>
                </c:pt>
                <c:pt idx="1251">
                  <c:v>48544</c:v>
                </c:pt>
                <c:pt idx="1252">
                  <c:v>48550</c:v>
                </c:pt>
                <c:pt idx="1253">
                  <c:v>48557</c:v>
                </c:pt>
                <c:pt idx="1254">
                  <c:v>48564</c:v>
                </c:pt>
                <c:pt idx="1255">
                  <c:v>48571</c:v>
                </c:pt>
                <c:pt idx="1256">
                  <c:v>48583</c:v>
                </c:pt>
                <c:pt idx="1257">
                  <c:v>48586</c:v>
                </c:pt>
                <c:pt idx="1258">
                  <c:v>48593</c:v>
                </c:pt>
                <c:pt idx="1259">
                  <c:v>48600</c:v>
                </c:pt>
                <c:pt idx="1260">
                  <c:v>48607</c:v>
                </c:pt>
                <c:pt idx="1261">
                  <c:v>48614</c:v>
                </c:pt>
                <c:pt idx="1262">
                  <c:v>48621</c:v>
                </c:pt>
                <c:pt idx="1263">
                  <c:v>48628</c:v>
                </c:pt>
                <c:pt idx="1264">
                  <c:v>48635</c:v>
                </c:pt>
                <c:pt idx="1265">
                  <c:v>48642</c:v>
                </c:pt>
                <c:pt idx="1266">
                  <c:v>48649</c:v>
                </c:pt>
                <c:pt idx="1267">
                  <c:v>48656</c:v>
                </c:pt>
                <c:pt idx="1268">
                  <c:v>48663</c:v>
                </c:pt>
                <c:pt idx="1269">
                  <c:v>48670</c:v>
                </c:pt>
                <c:pt idx="1270">
                  <c:v>48677</c:v>
                </c:pt>
                <c:pt idx="1271">
                  <c:v>48688</c:v>
                </c:pt>
                <c:pt idx="1272">
                  <c:v>48691</c:v>
                </c:pt>
                <c:pt idx="1273">
                  <c:v>48698</c:v>
                </c:pt>
                <c:pt idx="1274">
                  <c:v>48705</c:v>
                </c:pt>
                <c:pt idx="1275">
                  <c:v>48712</c:v>
                </c:pt>
                <c:pt idx="1276">
                  <c:v>48719</c:v>
                </c:pt>
                <c:pt idx="1277">
                  <c:v>48726</c:v>
                </c:pt>
                <c:pt idx="1278">
                  <c:v>48733</c:v>
                </c:pt>
                <c:pt idx="1279">
                  <c:v>48740</c:v>
                </c:pt>
                <c:pt idx="1280">
                  <c:v>48747</c:v>
                </c:pt>
                <c:pt idx="1281">
                  <c:v>48754</c:v>
                </c:pt>
                <c:pt idx="1282">
                  <c:v>48761</c:v>
                </c:pt>
                <c:pt idx="1283">
                  <c:v>48768</c:v>
                </c:pt>
                <c:pt idx="1284">
                  <c:v>48775</c:v>
                </c:pt>
                <c:pt idx="1285">
                  <c:v>48782</c:v>
                </c:pt>
                <c:pt idx="1286">
                  <c:v>48789</c:v>
                </c:pt>
                <c:pt idx="1287">
                  <c:v>48796</c:v>
                </c:pt>
                <c:pt idx="1288">
                  <c:v>48803</c:v>
                </c:pt>
                <c:pt idx="1289">
                  <c:v>48810</c:v>
                </c:pt>
                <c:pt idx="1290">
                  <c:v>48817</c:v>
                </c:pt>
                <c:pt idx="1291">
                  <c:v>48824</c:v>
                </c:pt>
                <c:pt idx="1292">
                  <c:v>48831</c:v>
                </c:pt>
                <c:pt idx="1293">
                  <c:v>48838</c:v>
                </c:pt>
                <c:pt idx="1294">
                  <c:v>48845</c:v>
                </c:pt>
                <c:pt idx="1295">
                  <c:v>48852</c:v>
                </c:pt>
                <c:pt idx="1296">
                  <c:v>48859</c:v>
                </c:pt>
                <c:pt idx="1297">
                  <c:v>48866</c:v>
                </c:pt>
                <c:pt idx="1298">
                  <c:v>48873</c:v>
                </c:pt>
                <c:pt idx="1299">
                  <c:v>48880</c:v>
                </c:pt>
                <c:pt idx="1300">
                  <c:v>48887</c:v>
                </c:pt>
                <c:pt idx="1301">
                  <c:v>48897</c:v>
                </c:pt>
                <c:pt idx="1302">
                  <c:v>48901</c:v>
                </c:pt>
                <c:pt idx="1303">
                  <c:v>48908</c:v>
                </c:pt>
                <c:pt idx="1304">
                  <c:v>48915</c:v>
                </c:pt>
                <c:pt idx="1305">
                  <c:v>48922</c:v>
                </c:pt>
                <c:pt idx="1306">
                  <c:v>48929</c:v>
                </c:pt>
                <c:pt idx="1307">
                  <c:v>48936</c:v>
                </c:pt>
                <c:pt idx="1308">
                  <c:v>48943</c:v>
                </c:pt>
                <c:pt idx="1309">
                  <c:v>48950</c:v>
                </c:pt>
                <c:pt idx="1310">
                  <c:v>48957</c:v>
                </c:pt>
                <c:pt idx="1311">
                  <c:v>48964</c:v>
                </c:pt>
                <c:pt idx="1312">
                  <c:v>48971</c:v>
                </c:pt>
                <c:pt idx="1313">
                  <c:v>48978</c:v>
                </c:pt>
                <c:pt idx="1314">
                  <c:v>48985</c:v>
                </c:pt>
                <c:pt idx="1315">
                  <c:v>48992</c:v>
                </c:pt>
                <c:pt idx="1316">
                  <c:v>48999</c:v>
                </c:pt>
                <c:pt idx="1317">
                  <c:v>49006</c:v>
                </c:pt>
                <c:pt idx="1318">
                  <c:v>49013</c:v>
                </c:pt>
                <c:pt idx="1319">
                  <c:v>49020</c:v>
                </c:pt>
                <c:pt idx="1320">
                  <c:v>49027</c:v>
                </c:pt>
                <c:pt idx="1321">
                  <c:v>49034</c:v>
                </c:pt>
                <c:pt idx="1322">
                  <c:v>49045</c:v>
                </c:pt>
                <c:pt idx="1323">
                  <c:v>49048</c:v>
                </c:pt>
                <c:pt idx="1324">
                  <c:v>49055</c:v>
                </c:pt>
                <c:pt idx="1325">
                  <c:v>49062</c:v>
                </c:pt>
                <c:pt idx="1326">
                  <c:v>49069</c:v>
                </c:pt>
                <c:pt idx="1327">
                  <c:v>49076</c:v>
                </c:pt>
                <c:pt idx="1328">
                  <c:v>49083</c:v>
                </c:pt>
                <c:pt idx="1329">
                  <c:v>49090</c:v>
                </c:pt>
                <c:pt idx="1330">
                  <c:v>49097</c:v>
                </c:pt>
                <c:pt idx="1331">
                  <c:v>49104</c:v>
                </c:pt>
                <c:pt idx="1332">
                  <c:v>49111</c:v>
                </c:pt>
                <c:pt idx="1333">
                  <c:v>49118</c:v>
                </c:pt>
                <c:pt idx="1334">
                  <c:v>49125</c:v>
                </c:pt>
                <c:pt idx="1335">
                  <c:v>49132</c:v>
                </c:pt>
                <c:pt idx="1336">
                  <c:v>49139</c:v>
                </c:pt>
                <c:pt idx="1337">
                  <c:v>49146</c:v>
                </c:pt>
                <c:pt idx="1338">
                  <c:v>49153</c:v>
                </c:pt>
                <c:pt idx="1339">
                  <c:v>49160</c:v>
                </c:pt>
                <c:pt idx="1340">
                  <c:v>49167</c:v>
                </c:pt>
                <c:pt idx="1341">
                  <c:v>49174</c:v>
                </c:pt>
                <c:pt idx="1342">
                  <c:v>49181</c:v>
                </c:pt>
                <c:pt idx="1343">
                  <c:v>49188</c:v>
                </c:pt>
                <c:pt idx="1344">
                  <c:v>49195</c:v>
                </c:pt>
                <c:pt idx="1345">
                  <c:v>49202</c:v>
                </c:pt>
                <c:pt idx="1346">
                  <c:v>49209</c:v>
                </c:pt>
                <c:pt idx="1347">
                  <c:v>49216</c:v>
                </c:pt>
                <c:pt idx="1348">
                  <c:v>49223</c:v>
                </c:pt>
                <c:pt idx="1349">
                  <c:v>49230</c:v>
                </c:pt>
                <c:pt idx="1350">
                  <c:v>49237</c:v>
                </c:pt>
                <c:pt idx="1351">
                  <c:v>49244</c:v>
                </c:pt>
                <c:pt idx="1352">
                  <c:v>49251</c:v>
                </c:pt>
                <c:pt idx="1353">
                  <c:v>49261</c:v>
                </c:pt>
                <c:pt idx="1354">
                  <c:v>49265</c:v>
                </c:pt>
                <c:pt idx="1355">
                  <c:v>49272</c:v>
                </c:pt>
                <c:pt idx="1356">
                  <c:v>49279</c:v>
                </c:pt>
                <c:pt idx="1357">
                  <c:v>49286</c:v>
                </c:pt>
                <c:pt idx="1358">
                  <c:v>49293</c:v>
                </c:pt>
                <c:pt idx="1359">
                  <c:v>49300</c:v>
                </c:pt>
                <c:pt idx="1360">
                  <c:v>49307</c:v>
                </c:pt>
                <c:pt idx="1361">
                  <c:v>49314</c:v>
                </c:pt>
                <c:pt idx="1362">
                  <c:v>49321</c:v>
                </c:pt>
                <c:pt idx="1363">
                  <c:v>49328</c:v>
                </c:pt>
                <c:pt idx="1364">
                  <c:v>49335</c:v>
                </c:pt>
                <c:pt idx="1365">
                  <c:v>49342</c:v>
                </c:pt>
                <c:pt idx="1366">
                  <c:v>49349</c:v>
                </c:pt>
                <c:pt idx="1367">
                  <c:v>49356</c:v>
                </c:pt>
                <c:pt idx="1368">
                  <c:v>49363</c:v>
                </c:pt>
                <c:pt idx="1369">
                  <c:v>49370</c:v>
                </c:pt>
                <c:pt idx="1370">
                  <c:v>49377</c:v>
                </c:pt>
                <c:pt idx="1371">
                  <c:v>49384</c:v>
                </c:pt>
                <c:pt idx="1372">
                  <c:v>49395</c:v>
                </c:pt>
                <c:pt idx="1373">
                  <c:v>49398</c:v>
                </c:pt>
                <c:pt idx="1374">
                  <c:v>49405</c:v>
                </c:pt>
                <c:pt idx="1375">
                  <c:v>49412</c:v>
                </c:pt>
                <c:pt idx="1376">
                  <c:v>49419</c:v>
                </c:pt>
                <c:pt idx="1377">
                  <c:v>49426</c:v>
                </c:pt>
                <c:pt idx="1378">
                  <c:v>49433</c:v>
                </c:pt>
                <c:pt idx="1379">
                  <c:v>49440</c:v>
                </c:pt>
                <c:pt idx="1380">
                  <c:v>49447</c:v>
                </c:pt>
                <c:pt idx="1381">
                  <c:v>49454</c:v>
                </c:pt>
                <c:pt idx="1382">
                  <c:v>49461</c:v>
                </c:pt>
                <c:pt idx="1383">
                  <c:v>49468</c:v>
                </c:pt>
                <c:pt idx="1384">
                  <c:v>49475</c:v>
                </c:pt>
                <c:pt idx="1385">
                  <c:v>49482</c:v>
                </c:pt>
                <c:pt idx="1386">
                  <c:v>49489</c:v>
                </c:pt>
                <c:pt idx="1387">
                  <c:v>49496</c:v>
                </c:pt>
                <c:pt idx="1388">
                  <c:v>49503</c:v>
                </c:pt>
                <c:pt idx="1389">
                  <c:v>49510</c:v>
                </c:pt>
                <c:pt idx="1390">
                  <c:v>49517</c:v>
                </c:pt>
                <c:pt idx="1391">
                  <c:v>49524</c:v>
                </c:pt>
                <c:pt idx="1392">
                  <c:v>49531</c:v>
                </c:pt>
                <c:pt idx="1393">
                  <c:v>49538</c:v>
                </c:pt>
                <c:pt idx="1394">
                  <c:v>49545</c:v>
                </c:pt>
                <c:pt idx="1395">
                  <c:v>49552</c:v>
                </c:pt>
                <c:pt idx="1396">
                  <c:v>49559</c:v>
                </c:pt>
                <c:pt idx="1397">
                  <c:v>49566</c:v>
                </c:pt>
                <c:pt idx="1398">
                  <c:v>49573</c:v>
                </c:pt>
                <c:pt idx="1399">
                  <c:v>49580</c:v>
                </c:pt>
                <c:pt idx="1400">
                  <c:v>49587</c:v>
                </c:pt>
                <c:pt idx="1401">
                  <c:v>49594</c:v>
                </c:pt>
                <c:pt idx="1402">
                  <c:v>49601</c:v>
                </c:pt>
                <c:pt idx="1403">
                  <c:v>49608</c:v>
                </c:pt>
                <c:pt idx="1404">
                  <c:v>49615</c:v>
                </c:pt>
                <c:pt idx="1405">
                  <c:v>49622</c:v>
                </c:pt>
                <c:pt idx="1406">
                  <c:v>49629</c:v>
                </c:pt>
                <c:pt idx="1407">
                  <c:v>49636</c:v>
                </c:pt>
                <c:pt idx="1408">
                  <c:v>49643</c:v>
                </c:pt>
                <c:pt idx="1409">
                  <c:v>49650</c:v>
                </c:pt>
                <c:pt idx="1410">
                  <c:v>49657</c:v>
                </c:pt>
                <c:pt idx="1411">
                  <c:v>49664</c:v>
                </c:pt>
                <c:pt idx="1412">
                  <c:v>49674</c:v>
                </c:pt>
                <c:pt idx="1413">
                  <c:v>49681</c:v>
                </c:pt>
                <c:pt idx="1414">
                  <c:v>49688</c:v>
                </c:pt>
                <c:pt idx="1415">
                  <c:v>49696</c:v>
                </c:pt>
                <c:pt idx="1416">
                  <c:v>49702</c:v>
                </c:pt>
                <c:pt idx="1417">
                  <c:v>49709</c:v>
                </c:pt>
                <c:pt idx="1418">
                  <c:v>49716</c:v>
                </c:pt>
                <c:pt idx="1419">
                  <c:v>49724</c:v>
                </c:pt>
                <c:pt idx="1420">
                  <c:v>49730</c:v>
                </c:pt>
                <c:pt idx="1421">
                  <c:v>49737</c:v>
                </c:pt>
                <c:pt idx="1422">
                  <c:v>49744</c:v>
                </c:pt>
                <c:pt idx="1423">
                  <c:v>49751</c:v>
                </c:pt>
                <c:pt idx="1424">
                  <c:v>49758</c:v>
                </c:pt>
                <c:pt idx="1425">
                  <c:v>49765</c:v>
                </c:pt>
                <c:pt idx="1426">
                  <c:v>49772</c:v>
                </c:pt>
                <c:pt idx="1427">
                  <c:v>49781</c:v>
                </c:pt>
                <c:pt idx="1428">
                  <c:v>49786</c:v>
                </c:pt>
                <c:pt idx="1429">
                  <c:v>49793</c:v>
                </c:pt>
                <c:pt idx="1430">
                  <c:v>49801</c:v>
                </c:pt>
                <c:pt idx="1431">
                  <c:v>49807</c:v>
                </c:pt>
                <c:pt idx="1432">
                  <c:v>49814</c:v>
                </c:pt>
                <c:pt idx="1433">
                  <c:v>49822</c:v>
                </c:pt>
                <c:pt idx="1434">
                  <c:v>49828</c:v>
                </c:pt>
                <c:pt idx="1435">
                  <c:v>49835</c:v>
                </c:pt>
                <c:pt idx="1436">
                  <c:v>49842</c:v>
                </c:pt>
                <c:pt idx="1437">
                  <c:v>49849</c:v>
                </c:pt>
                <c:pt idx="1438">
                  <c:v>49856</c:v>
                </c:pt>
                <c:pt idx="1439">
                  <c:v>49863</c:v>
                </c:pt>
                <c:pt idx="1440">
                  <c:v>49870</c:v>
                </c:pt>
                <c:pt idx="1441">
                  <c:v>49877</c:v>
                </c:pt>
                <c:pt idx="1442">
                  <c:v>49884</c:v>
                </c:pt>
                <c:pt idx="1443">
                  <c:v>49891</c:v>
                </c:pt>
                <c:pt idx="1444">
                  <c:v>49898</c:v>
                </c:pt>
                <c:pt idx="1445">
                  <c:v>49905</c:v>
                </c:pt>
                <c:pt idx="1446">
                  <c:v>49913</c:v>
                </c:pt>
                <c:pt idx="1447">
                  <c:v>49920</c:v>
                </c:pt>
                <c:pt idx="1448">
                  <c:v>49926</c:v>
                </c:pt>
                <c:pt idx="1449">
                  <c:v>49933</c:v>
                </c:pt>
                <c:pt idx="1450">
                  <c:v>49940</c:v>
                </c:pt>
                <c:pt idx="1451">
                  <c:v>49947</c:v>
                </c:pt>
                <c:pt idx="1452">
                  <c:v>49954</c:v>
                </c:pt>
                <c:pt idx="1453">
                  <c:v>49962</c:v>
                </c:pt>
                <c:pt idx="1454">
                  <c:v>49968</c:v>
                </c:pt>
                <c:pt idx="1455">
                  <c:v>49975</c:v>
                </c:pt>
                <c:pt idx="1456">
                  <c:v>49982</c:v>
                </c:pt>
                <c:pt idx="1457">
                  <c:v>49989</c:v>
                </c:pt>
                <c:pt idx="1458">
                  <c:v>49996</c:v>
                </c:pt>
                <c:pt idx="1459">
                  <c:v>50003</c:v>
                </c:pt>
                <c:pt idx="1460">
                  <c:v>50010</c:v>
                </c:pt>
                <c:pt idx="1461">
                  <c:v>50017</c:v>
                </c:pt>
                <c:pt idx="1462">
                  <c:v>50024</c:v>
                </c:pt>
                <c:pt idx="1463">
                  <c:v>50031</c:v>
                </c:pt>
                <c:pt idx="1464">
                  <c:v>50040</c:v>
                </c:pt>
                <c:pt idx="1465">
                  <c:v>50047</c:v>
                </c:pt>
                <c:pt idx="1466">
                  <c:v>50054</c:v>
                </c:pt>
                <c:pt idx="1467">
                  <c:v>50061</c:v>
                </c:pt>
                <c:pt idx="1468">
                  <c:v>50068</c:v>
                </c:pt>
                <c:pt idx="1469">
                  <c:v>50075</c:v>
                </c:pt>
                <c:pt idx="1470">
                  <c:v>50082</c:v>
                </c:pt>
                <c:pt idx="1471">
                  <c:v>50089</c:v>
                </c:pt>
                <c:pt idx="1472">
                  <c:v>50096</c:v>
                </c:pt>
                <c:pt idx="1473">
                  <c:v>50103</c:v>
                </c:pt>
                <c:pt idx="1474">
                  <c:v>50110</c:v>
                </c:pt>
                <c:pt idx="1475">
                  <c:v>50117</c:v>
                </c:pt>
                <c:pt idx="1476">
                  <c:v>50124</c:v>
                </c:pt>
                <c:pt idx="1477">
                  <c:v>50131</c:v>
                </c:pt>
                <c:pt idx="1478">
                  <c:v>50139</c:v>
                </c:pt>
                <c:pt idx="1479">
                  <c:v>50146</c:v>
                </c:pt>
                <c:pt idx="1480">
                  <c:v>50153</c:v>
                </c:pt>
                <c:pt idx="1481">
                  <c:v>50160</c:v>
                </c:pt>
                <c:pt idx="1482">
                  <c:v>50167</c:v>
                </c:pt>
                <c:pt idx="1483">
                  <c:v>50174</c:v>
                </c:pt>
                <c:pt idx="1484">
                  <c:v>50181</c:v>
                </c:pt>
                <c:pt idx="1485">
                  <c:v>50188</c:v>
                </c:pt>
                <c:pt idx="1486">
                  <c:v>50195</c:v>
                </c:pt>
                <c:pt idx="1487">
                  <c:v>50202</c:v>
                </c:pt>
                <c:pt idx="1488">
                  <c:v>50209</c:v>
                </c:pt>
                <c:pt idx="1489">
                  <c:v>50216</c:v>
                </c:pt>
                <c:pt idx="1490">
                  <c:v>50223</c:v>
                </c:pt>
                <c:pt idx="1491">
                  <c:v>50230</c:v>
                </c:pt>
                <c:pt idx="1492">
                  <c:v>50237</c:v>
                </c:pt>
                <c:pt idx="1493">
                  <c:v>50244</c:v>
                </c:pt>
                <c:pt idx="1494">
                  <c:v>50251</c:v>
                </c:pt>
                <c:pt idx="1495">
                  <c:v>50258</c:v>
                </c:pt>
                <c:pt idx="1496">
                  <c:v>50265</c:v>
                </c:pt>
                <c:pt idx="1497">
                  <c:v>50272</c:v>
                </c:pt>
                <c:pt idx="1498">
                  <c:v>50279</c:v>
                </c:pt>
                <c:pt idx="1499">
                  <c:v>50286</c:v>
                </c:pt>
                <c:pt idx="1500">
                  <c:v>50293</c:v>
                </c:pt>
                <c:pt idx="1501">
                  <c:v>50300</c:v>
                </c:pt>
                <c:pt idx="1502">
                  <c:v>50307</c:v>
                </c:pt>
                <c:pt idx="1503">
                  <c:v>50314</c:v>
                </c:pt>
                <c:pt idx="1504">
                  <c:v>50321</c:v>
                </c:pt>
                <c:pt idx="1505">
                  <c:v>50328</c:v>
                </c:pt>
                <c:pt idx="1506">
                  <c:v>50335</c:v>
                </c:pt>
                <c:pt idx="1507">
                  <c:v>50342</c:v>
                </c:pt>
                <c:pt idx="1508">
                  <c:v>50349</c:v>
                </c:pt>
                <c:pt idx="1509">
                  <c:v>50356</c:v>
                </c:pt>
                <c:pt idx="1510">
                  <c:v>50363</c:v>
                </c:pt>
                <c:pt idx="1511">
                  <c:v>50371</c:v>
                </c:pt>
                <c:pt idx="1512">
                  <c:v>50377</c:v>
                </c:pt>
                <c:pt idx="1513">
                  <c:v>50384</c:v>
                </c:pt>
                <c:pt idx="1514">
                  <c:v>50391</c:v>
                </c:pt>
                <c:pt idx="1515">
                  <c:v>50398</c:v>
                </c:pt>
                <c:pt idx="1516">
                  <c:v>50405</c:v>
                </c:pt>
                <c:pt idx="1517">
                  <c:v>50412</c:v>
                </c:pt>
                <c:pt idx="1518">
                  <c:v>50419</c:v>
                </c:pt>
                <c:pt idx="1519">
                  <c:v>50426</c:v>
                </c:pt>
                <c:pt idx="1520">
                  <c:v>50433</c:v>
                </c:pt>
                <c:pt idx="1521">
                  <c:v>50440</c:v>
                </c:pt>
                <c:pt idx="1522">
                  <c:v>50447</c:v>
                </c:pt>
                <c:pt idx="1523">
                  <c:v>50454</c:v>
                </c:pt>
                <c:pt idx="1524">
                  <c:v>50461</c:v>
                </c:pt>
                <c:pt idx="1525">
                  <c:v>50468</c:v>
                </c:pt>
                <c:pt idx="1526">
                  <c:v>50475</c:v>
                </c:pt>
                <c:pt idx="1527">
                  <c:v>50482</c:v>
                </c:pt>
                <c:pt idx="1528">
                  <c:v>50489</c:v>
                </c:pt>
                <c:pt idx="1529">
                  <c:v>50496</c:v>
                </c:pt>
                <c:pt idx="1530">
                  <c:v>50503</c:v>
                </c:pt>
                <c:pt idx="1531">
                  <c:v>50510</c:v>
                </c:pt>
                <c:pt idx="1532">
                  <c:v>50517</c:v>
                </c:pt>
                <c:pt idx="1533">
                  <c:v>50524</c:v>
                </c:pt>
                <c:pt idx="1534">
                  <c:v>50531</c:v>
                </c:pt>
                <c:pt idx="1535">
                  <c:v>50538</c:v>
                </c:pt>
                <c:pt idx="1536">
                  <c:v>50545</c:v>
                </c:pt>
                <c:pt idx="1537">
                  <c:v>50552</c:v>
                </c:pt>
                <c:pt idx="1538">
                  <c:v>50559</c:v>
                </c:pt>
                <c:pt idx="1539">
                  <c:v>50566</c:v>
                </c:pt>
                <c:pt idx="1540">
                  <c:v>50573</c:v>
                </c:pt>
                <c:pt idx="1541">
                  <c:v>50580</c:v>
                </c:pt>
                <c:pt idx="1542">
                  <c:v>50587</c:v>
                </c:pt>
                <c:pt idx="1543">
                  <c:v>50594</c:v>
                </c:pt>
                <c:pt idx="1544">
                  <c:v>50601</c:v>
                </c:pt>
                <c:pt idx="1545">
                  <c:v>50608</c:v>
                </c:pt>
                <c:pt idx="1546">
                  <c:v>50615</c:v>
                </c:pt>
                <c:pt idx="1547">
                  <c:v>50622</c:v>
                </c:pt>
                <c:pt idx="1548">
                  <c:v>50629</c:v>
                </c:pt>
                <c:pt idx="1549">
                  <c:v>50636</c:v>
                </c:pt>
                <c:pt idx="1550">
                  <c:v>50643</c:v>
                </c:pt>
                <c:pt idx="1551">
                  <c:v>50650</c:v>
                </c:pt>
                <c:pt idx="1552">
                  <c:v>50657</c:v>
                </c:pt>
                <c:pt idx="1553">
                  <c:v>50664</c:v>
                </c:pt>
                <c:pt idx="1554">
                  <c:v>50671</c:v>
                </c:pt>
                <c:pt idx="1555">
                  <c:v>50678</c:v>
                </c:pt>
                <c:pt idx="1556">
                  <c:v>50685</c:v>
                </c:pt>
                <c:pt idx="1557">
                  <c:v>50692</c:v>
                </c:pt>
                <c:pt idx="1558">
                  <c:v>50699</c:v>
                </c:pt>
                <c:pt idx="1559">
                  <c:v>50706</c:v>
                </c:pt>
                <c:pt idx="1560">
                  <c:v>50713</c:v>
                </c:pt>
                <c:pt idx="1561">
                  <c:v>50721</c:v>
                </c:pt>
                <c:pt idx="1562">
                  <c:v>50727</c:v>
                </c:pt>
                <c:pt idx="1563">
                  <c:v>50735</c:v>
                </c:pt>
                <c:pt idx="1564">
                  <c:v>50741</c:v>
                </c:pt>
                <c:pt idx="1565">
                  <c:v>50748</c:v>
                </c:pt>
                <c:pt idx="1566">
                  <c:v>50755</c:v>
                </c:pt>
                <c:pt idx="1567">
                  <c:v>50762</c:v>
                </c:pt>
                <c:pt idx="1568">
                  <c:v>50774</c:v>
                </c:pt>
                <c:pt idx="1569">
                  <c:v>50777</c:v>
                </c:pt>
                <c:pt idx="1570">
                  <c:v>50784</c:v>
                </c:pt>
                <c:pt idx="1571">
                  <c:v>50791</c:v>
                </c:pt>
                <c:pt idx="1572">
                  <c:v>50798</c:v>
                </c:pt>
                <c:pt idx="1573">
                  <c:v>50805</c:v>
                </c:pt>
                <c:pt idx="1574">
                  <c:v>50812</c:v>
                </c:pt>
                <c:pt idx="1575">
                  <c:v>50819</c:v>
                </c:pt>
                <c:pt idx="1576">
                  <c:v>50826</c:v>
                </c:pt>
                <c:pt idx="1577">
                  <c:v>50833</c:v>
                </c:pt>
                <c:pt idx="1578">
                  <c:v>50840</c:v>
                </c:pt>
                <c:pt idx="1579">
                  <c:v>50847</c:v>
                </c:pt>
                <c:pt idx="1580">
                  <c:v>50854</c:v>
                </c:pt>
                <c:pt idx="1581">
                  <c:v>50861</c:v>
                </c:pt>
                <c:pt idx="1582">
                  <c:v>50872</c:v>
                </c:pt>
                <c:pt idx="1583">
                  <c:v>50875</c:v>
                </c:pt>
                <c:pt idx="1584">
                  <c:v>50882</c:v>
                </c:pt>
                <c:pt idx="1585">
                  <c:v>50889</c:v>
                </c:pt>
                <c:pt idx="1586">
                  <c:v>50896</c:v>
                </c:pt>
                <c:pt idx="1587">
                  <c:v>50903</c:v>
                </c:pt>
                <c:pt idx="1588">
                  <c:v>50910</c:v>
                </c:pt>
                <c:pt idx="1589">
                  <c:v>50917</c:v>
                </c:pt>
                <c:pt idx="1590">
                  <c:v>50924</c:v>
                </c:pt>
                <c:pt idx="1591">
                  <c:v>50931</c:v>
                </c:pt>
                <c:pt idx="1592">
                  <c:v>50938</c:v>
                </c:pt>
                <c:pt idx="1593">
                  <c:v>50945</c:v>
                </c:pt>
                <c:pt idx="1594">
                  <c:v>50952</c:v>
                </c:pt>
                <c:pt idx="1595">
                  <c:v>50959</c:v>
                </c:pt>
                <c:pt idx="1596">
                  <c:v>50966</c:v>
                </c:pt>
                <c:pt idx="1597">
                  <c:v>50973</c:v>
                </c:pt>
                <c:pt idx="1598">
                  <c:v>50980</c:v>
                </c:pt>
                <c:pt idx="1599">
                  <c:v>50987</c:v>
                </c:pt>
                <c:pt idx="1600">
                  <c:v>50994</c:v>
                </c:pt>
                <c:pt idx="1601">
                  <c:v>51001</c:v>
                </c:pt>
                <c:pt idx="1602">
                  <c:v>51008</c:v>
                </c:pt>
                <c:pt idx="1603">
                  <c:v>51015</c:v>
                </c:pt>
                <c:pt idx="1604">
                  <c:v>51022</c:v>
                </c:pt>
                <c:pt idx="1605">
                  <c:v>51029</c:v>
                </c:pt>
                <c:pt idx="1606">
                  <c:v>51036</c:v>
                </c:pt>
                <c:pt idx="1607">
                  <c:v>51043</c:v>
                </c:pt>
                <c:pt idx="1608">
                  <c:v>51050</c:v>
                </c:pt>
                <c:pt idx="1609">
                  <c:v>51057</c:v>
                </c:pt>
                <c:pt idx="1610">
                  <c:v>51064</c:v>
                </c:pt>
                <c:pt idx="1611">
                  <c:v>51071</c:v>
                </c:pt>
                <c:pt idx="1612">
                  <c:v>51078</c:v>
                </c:pt>
                <c:pt idx="1613">
                  <c:v>51088</c:v>
                </c:pt>
                <c:pt idx="1614">
                  <c:v>51092</c:v>
                </c:pt>
                <c:pt idx="1615">
                  <c:v>51099</c:v>
                </c:pt>
                <c:pt idx="1616">
                  <c:v>51106</c:v>
                </c:pt>
                <c:pt idx="1617">
                  <c:v>51113</c:v>
                </c:pt>
                <c:pt idx="1618">
                  <c:v>51120</c:v>
                </c:pt>
                <c:pt idx="1619">
                  <c:v>51127</c:v>
                </c:pt>
                <c:pt idx="1620">
                  <c:v>51134</c:v>
                </c:pt>
                <c:pt idx="1621">
                  <c:v>51141</c:v>
                </c:pt>
                <c:pt idx="1622">
                  <c:v>51148</c:v>
                </c:pt>
                <c:pt idx="1623">
                  <c:v>51155</c:v>
                </c:pt>
                <c:pt idx="1624">
                  <c:v>51162</c:v>
                </c:pt>
                <c:pt idx="1625">
                  <c:v>51169</c:v>
                </c:pt>
                <c:pt idx="1626">
                  <c:v>51176</c:v>
                </c:pt>
                <c:pt idx="1627">
                  <c:v>51183</c:v>
                </c:pt>
                <c:pt idx="1628">
                  <c:v>51190</c:v>
                </c:pt>
                <c:pt idx="1629">
                  <c:v>51197</c:v>
                </c:pt>
                <c:pt idx="1630">
                  <c:v>51204</c:v>
                </c:pt>
                <c:pt idx="1631">
                  <c:v>51211</c:v>
                </c:pt>
                <c:pt idx="1632">
                  <c:v>51218</c:v>
                </c:pt>
                <c:pt idx="1633">
                  <c:v>51229</c:v>
                </c:pt>
                <c:pt idx="1634">
                  <c:v>51232</c:v>
                </c:pt>
                <c:pt idx="1635">
                  <c:v>51239</c:v>
                </c:pt>
                <c:pt idx="1636">
                  <c:v>51246</c:v>
                </c:pt>
                <c:pt idx="1637">
                  <c:v>51253</c:v>
                </c:pt>
                <c:pt idx="1638">
                  <c:v>51260</c:v>
                </c:pt>
                <c:pt idx="1639">
                  <c:v>51267</c:v>
                </c:pt>
                <c:pt idx="1640">
                  <c:v>51274</c:v>
                </c:pt>
                <c:pt idx="1641">
                  <c:v>51281</c:v>
                </c:pt>
                <c:pt idx="1642">
                  <c:v>51288</c:v>
                </c:pt>
                <c:pt idx="1643">
                  <c:v>51295</c:v>
                </c:pt>
                <c:pt idx="1644">
                  <c:v>51302</c:v>
                </c:pt>
                <c:pt idx="1645">
                  <c:v>51309</c:v>
                </c:pt>
                <c:pt idx="1646">
                  <c:v>51316</c:v>
                </c:pt>
                <c:pt idx="1647">
                  <c:v>51323</c:v>
                </c:pt>
                <c:pt idx="1648">
                  <c:v>51330</c:v>
                </c:pt>
                <c:pt idx="1649">
                  <c:v>51337</c:v>
                </c:pt>
                <c:pt idx="1650">
                  <c:v>51344</c:v>
                </c:pt>
                <c:pt idx="1651">
                  <c:v>51351</c:v>
                </c:pt>
                <c:pt idx="1652">
                  <c:v>51358</c:v>
                </c:pt>
                <c:pt idx="1653">
                  <c:v>51365</c:v>
                </c:pt>
                <c:pt idx="1654">
                  <c:v>51372</c:v>
                </c:pt>
                <c:pt idx="1655">
                  <c:v>51379</c:v>
                </c:pt>
                <c:pt idx="1656">
                  <c:v>51386</c:v>
                </c:pt>
                <c:pt idx="1657">
                  <c:v>51393</c:v>
                </c:pt>
                <c:pt idx="1658">
                  <c:v>51400</c:v>
                </c:pt>
                <c:pt idx="1659">
                  <c:v>51407</c:v>
                </c:pt>
                <c:pt idx="1660">
                  <c:v>51414</c:v>
                </c:pt>
                <c:pt idx="1661">
                  <c:v>51421</c:v>
                </c:pt>
                <c:pt idx="1662">
                  <c:v>51428</c:v>
                </c:pt>
                <c:pt idx="1663">
                  <c:v>51435</c:v>
                </c:pt>
                <c:pt idx="1664">
                  <c:v>51442</c:v>
                </c:pt>
                <c:pt idx="1665">
                  <c:v>51449</c:v>
                </c:pt>
                <c:pt idx="1666">
                  <c:v>51456</c:v>
                </c:pt>
                <c:pt idx="1667">
                  <c:v>51463</c:v>
                </c:pt>
                <c:pt idx="1668">
                  <c:v>51470</c:v>
                </c:pt>
                <c:pt idx="1669">
                  <c:v>51477</c:v>
                </c:pt>
                <c:pt idx="1670">
                  <c:v>51484</c:v>
                </c:pt>
                <c:pt idx="1671">
                  <c:v>51491</c:v>
                </c:pt>
                <c:pt idx="1672">
                  <c:v>51501</c:v>
                </c:pt>
                <c:pt idx="1673">
                  <c:v>51508</c:v>
                </c:pt>
                <c:pt idx="1674">
                  <c:v>51515</c:v>
                </c:pt>
                <c:pt idx="1675">
                  <c:v>51523</c:v>
                </c:pt>
                <c:pt idx="1676">
                  <c:v>51529</c:v>
                </c:pt>
                <c:pt idx="1677">
                  <c:v>51536</c:v>
                </c:pt>
                <c:pt idx="1678">
                  <c:v>51543</c:v>
                </c:pt>
                <c:pt idx="1679">
                  <c:v>51551</c:v>
                </c:pt>
                <c:pt idx="1680">
                  <c:v>51557</c:v>
                </c:pt>
                <c:pt idx="1681">
                  <c:v>51564</c:v>
                </c:pt>
                <c:pt idx="1682">
                  <c:v>51571</c:v>
                </c:pt>
                <c:pt idx="1683">
                  <c:v>51578</c:v>
                </c:pt>
                <c:pt idx="1684">
                  <c:v>51585</c:v>
                </c:pt>
                <c:pt idx="1685">
                  <c:v>51592</c:v>
                </c:pt>
                <c:pt idx="1686">
                  <c:v>51599</c:v>
                </c:pt>
                <c:pt idx="1687">
                  <c:v>51606</c:v>
                </c:pt>
                <c:pt idx="1688">
                  <c:v>51615</c:v>
                </c:pt>
                <c:pt idx="1689">
                  <c:v>51620</c:v>
                </c:pt>
                <c:pt idx="1690">
                  <c:v>51628</c:v>
                </c:pt>
                <c:pt idx="1691">
                  <c:v>51634</c:v>
                </c:pt>
                <c:pt idx="1692">
                  <c:v>51641</c:v>
                </c:pt>
                <c:pt idx="1693">
                  <c:v>51649</c:v>
                </c:pt>
                <c:pt idx="1694">
                  <c:v>51655</c:v>
                </c:pt>
                <c:pt idx="1695">
                  <c:v>51662</c:v>
                </c:pt>
                <c:pt idx="1696">
                  <c:v>51669</c:v>
                </c:pt>
                <c:pt idx="1697">
                  <c:v>51676</c:v>
                </c:pt>
                <c:pt idx="1698">
                  <c:v>51683</c:v>
                </c:pt>
                <c:pt idx="1699">
                  <c:v>51690</c:v>
                </c:pt>
                <c:pt idx="1700">
                  <c:v>51697</c:v>
                </c:pt>
                <c:pt idx="1701">
                  <c:v>51704</c:v>
                </c:pt>
                <c:pt idx="1702">
                  <c:v>51711</c:v>
                </c:pt>
                <c:pt idx="1703">
                  <c:v>51718</c:v>
                </c:pt>
                <c:pt idx="1704">
                  <c:v>51725</c:v>
                </c:pt>
                <c:pt idx="1705">
                  <c:v>51732</c:v>
                </c:pt>
                <c:pt idx="1706">
                  <c:v>51740</c:v>
                </c:pt>
                <c:pt idx="1707">
                  <c:v>51747</c:v>
                </c:pt>
                <c:pt idx="1708">
                  <c:v>51753</c:v>
                </c:pt>
                <c:pt idx="1709">
                  <c:v>51760</c:v>
                </c:pt>
                <c:pt idx="1710">
                  <c:v>51767</c:v>
                </c:pt>
                <c:pt idx="1711">
                  <c:v>51774</c:v>
                </c:pt>
                <c:pt idx="1712">
                  <c:v>51781</c:v>
                </c:pt>
                <c:pt idx="1713">
                  <c:v>51789</c:v>
                </c:pt>
                <c:pt idx="1714">
                  <c:v>51795</c:v>
                </c:pt>
                <c:pt idx="1715">
                  <c:v>51802</c:v>
                </c:pt>
                <c:pt idx="1716">
                  <c:v>51809</c:v>
                </c:pt>
                <c:pt idx="1717">
                  <c:v>51817</c:v>
                </c:pt>
                <c:pt idx="1718">
                  <c:v>51823</c:v>
                </c:pt>
                <c:pt idx="1719">
                  <c:v>51830</c:v>
                </c:pt>
                <c:pt idx="1720">
                  <c:v>51837</c:v>
                </c:pt>
                <c:pt idx="1721">
                  <c:v>51844</c:v>
                </c:pt>
                <c:pt idx="1722">
                  <c:v>51851</c:v>
                </c:pt>
                <c:pt idx="1723">
                  <c:v>51858</c:v>
                </c:pt>
                <c:pt idx="1724">
                  <c:v>51866</c:v>
                </c:pt>
                <c:pt idx="1725">
                  <c:v>51873</c:v>
                </c:pt>
                <c:pt idx="1726">
                  <c:v>51880</c:v>
                </c:pt>
                <c:pt idx="1727">
                  <c:v>51887</c:v>
                </c:pt>
                <c:pt idx="1728">
                  <c:v>51894</c:v>
                </c:pt>
                <c:pt idx="1729">
                  <c:v>51901</c:v>
                </c:pt>
                <c:pt idx="1730">
                  <c:v>51908</c:v>
                </c:pt>
                <c:pt idx="1731">
                  <c:v>51915</c:v>
                </c:pt>
                <c:pt idx="1732">
                  <c:v>51922</c:v>
                </c:pt>
                <c:pt idx="1733">
                  <c:v>51929</c:v>
                </c:pt>
                <c:pt idx="1734">
                  <c:v>51936</c:v>
                </c:pt>
                <c:pt idx="1735">
                  <c:v>51943</c:v>
                </c:pt>
                <c:pt idx="1736">
                  <c:v>51950</c:v>
                </c:pt>
                <c:pt idx="1737">
                  <c:v>51957</c:v>
                </c:pt>
                <c:pt idx="1738">
                  <c:v>51966</c:v>
                </c:pt>
                <c:pt idx="1739">
                  <c:v>51973</c:v>
                </c:pt>
                <c:pt idx="1740">
                  <c:v>51980</c:v>
                </c:pt>
                <c:pt idx="1741">
                  <c:v>51987</c:v>
                </c:pt>
                <c:pt idx="1742">
                  <c:v>51994</c:v>
                </c:pt>
                <c:pt idx="1743">
                  <c:v>52001</c:v>
                </c:pt>
                <c:pt idx="1744">
                  <c:v>52008</c:v>
                </c:pt>
                <c:pt idx="1745">
                  <c:v>52015</c:v>
                </c:pt>
                <c:pt idx="1746">
                  <c:v>52022</c:v>
                </c:pt>
                <c:pt idx="1747">
                  <c:v>52029</c:v>
                </c:pt>
                <c:pt idx="1748">
                  <c:v>52036</c:v>
                </c:pt>
                <c:pt idx="1749">
                  <c:v>52043</c:v>
                </c:pt>
                <c:pt idx="1750">
                  <c:v>52050</c:v>
                </c:pt>
                <c:pt idx="1751">
                  <c:v>52057</c:v>
                </c:pt>
                <c:pt idx="1752">
                  <c:v>52064</c:v>
                </c:pt>
                <c:pt idx="1753">
                  <c:v>52071</c:v>
                </c:pt>
                <c:pt idx="1754">
                  <c:v>52078</c:v>
                </c:pt>
                <c:pt idx="1755">
                  <c:v>52085</c:v>
                </c:pt>
                <c:pt idx="1756">
                  <c:v>52092</c:v>
                </c:pt>
                <c:pt idx="1757">
                  <c:v>52099</c:v>
                </c:pt>
                <c:pt idx="1758">
                  <c:v>52106</c:v>
                </c:pt>
                <c:pt idx="1759">
                  <c:v>52113</c:v>
                </c:pt>
                <c:pt idx="1760">
                  <c:v>52120</c:v>
                </c:pt>
                <c:pt idx="1761">
                  <c:v>52127</c:v>
                </c:pt>
                <c:pt idx="1762">
                  <c:v>52134</c:v>
                </c:pt>
                <c:pt idx="1763">
                  <c:v>52141</c:v>
                </c:pt>
                <c:pt idx="1764">
                  <c:v>52148</c:v>
                </c:pt>
                <c:pt idx="1765">
                  <c:v>52155</c:v>
                </c:pt>
                <c:pt idx="1766">
                  <c:v>52162</c:v>
                </c:pt>
                <c:pt idx="1767">
                  <c:v>52169</c:v>
                </c:pt>
                <c:pt idx="1768">
                  <c:v>52176</c:v>
                </c:pt>
                <c:pt idx="1769">
                  <c:v>52183</c:v>
                </c:pt>
                <c:pt idx="1770">
                  <c:v>52190</c:v>
                </c:pt>
                <c:pt idx="1771">
                  <c:v>52198</c:v>
                </c:pt>
                <c:pt idx="1772">
                  <c:v>52204</c:v>
                </c:pt>
                <c:pt idx="1773">
                  <c:v>52211</c:v>
                </c:pt>
                <c:pt idx="1774">
                  <c:v>52218</c:v>
                </c:pt>
                <c:pt idx="1775">
                  <c:v>52229</c:v>
                </c:pt>
                <c:pt idx="1776">
                  <c:v>52233</c:v>
                </c:pt>
                <c:pt idx="1777">
                  <c:v>52239</c:v>
                </c:pt>
                <c:pt idx="1778">
                  <c:v>52246</c:v>
                </c:pt>
                <c:pt idx="1779">
                  <c:v>52253</c:v>
                </c:pt>
                <c:pt idx="1780">
                  <c:v>52260</c:v>
                </c:pt>
                <c:pt idx="1781">
                  <c:v>52267</c:v>
                </c:pt>
                <c:pt idx="1782">
                  <c:v>52274</c:v>
                </c:pt>
                <c:pt idx="1783">
                  <c:v>52281</c:v>
                </c:pt>
                <c:pt idx="1784">
                  <c:v>52288</c:v>
                </c:pt>
                <c:pt idx="1785">
                  <c:v>52295</c:v>
                </c:pt>
                <c:pt idx="1786">
                  <c:v>52302</c:v>
                </c:pt>
                <c:pt idx="1787">
                  <c:v>52309</c:v>
                </c:pt>
                <c:pt idx="1788">
                  <c:v>52316</c:v>
                </c:pt>
                <c:pt idx="1789">
                  <c:v>52323</c:v>
                </c:pt>
                <c:pt idx="1790">
                  <c:v>52330</c:v>
                </c:pt>
                <c:pt idx="1791">
                  <c:v>52337</c:v>
                </c:pt>
                <c:pt idx="1792">
                  <c:v>52344</c:v>
                </c:pt>
                <c:pt idx="1793">
                  <c:v>52351</c:v>
                </c:pt>
                <c:pt idx="1794">
                  <c:v>52358</c:v>
                </c:pt>
                <c:pt idx="1795">
                  <c:v>52365</c:v>
                </c:pt>
                <c:pt idx="1796">
                  <c:v>52372</c:v>
                </c:pt>
                <c:pt idx="1797">
                  <c:v>52379</c:v>
                </c:pt>
                <c:pt idx="1798">
                  <c:v>52386</c:v>
                </c:pt>
                <c:pt idx="1799">
                  <c:v>52393</c:v>
                </c:pt>
                <c:pt idx="1800">
                  <c:v>52400</c:v>
                </c:pt>
                <c:pt idx="1801">
                  <c:v>52407</c:v>
                </c:pt>
                <c:pt idx="1802">
                  <c:v>52414</c:v>
                </c:pt>
                <c:pt idx="1803">
                  <c:v>52421</c:v>
                </c:pt>
                <c:pt idx="1804">
                  <c:v>52428</c:v>
                </c:pt>
                <c:pt idx="1805">
                  <c:v>52435</c:v>
                </c:pt>
                <c:pt idx="1806">
                  <c:v>52442</c:v>
                </c:pt>
                <c:pt idx="1807">
                  <c:v>52449</c:v>
                </c:pt>
                <c:pt idx="1808">
                  <c:v>52456</c:v>
                </c:pt>
                <c:pt idx="1809">
                  <c:v>52463</c:v>
                </c:pt>
                <c:pt idx="1810">
                  <c:v>52470</c:v>
                </c:pt>
                <c:pt idx="1811">
                  <c:v>52477</c:v>
                </c:pt>
                <c:pt idx="1812">
                  <c:v>52484</c:v>
                </c:pt>
                <c:pt idx="1813">
                  <c:v>52491</c:v>
                </c:pt>
                <c:pt idx="1814">
                  <c:v>52498</c:v>
                </c:pt>
                <c:pt idx="1815">
                  <c:v>52505</c:v>
                </c:pt>
                <c:pt idx="1816">
                  <c:v>52512</c:v>
                </c:pt>
                <c:pt idx="1817">
                  <c:v>52519</c:v>
                </c:pt>
                <c:pt idx="1818">
                  <c:v>52526</c:v>
                </c:pt>
                <c:pt idx="1819">
                  <c:v>52533</c:v>
                </c:pt>
                <c:pt idx="1820">
                  <c:v>52540</c:v>
                </c:pt>
                <c:pt idx="1821">
                  <c:v>52547</c:v>
                </c:pt>
                <c:pt idx="1822">
                  <c:v>52554</c:v>
                </c:pt>
                <c:pt idx="1823">
                  <c:v>52562</c:v>
                </c:pt>
                <c:pt idx="1824">
                  <c:v>52568</c:v>
                </c:pt>
                <c:pt idx="1825">
                  <c:v>52575</c:v>
                </c:pt>
                <c:pt idx="1826">
                  <c:v>52582</c:v>
                </c:pt>
                <c:pt idx="1827">
                  <c:v>52589</c:v>
                </c:pt>
                <c:pt idx="1828">
                  <c:v>52596</c:v>
                </c:pt>
                <c:pt idx="1829">
                  <c:v>52603</c:v>
                </c:pt>
                <c:pt idx="1830">
                  <c:v>52610</c:v>
                </c:pt>
                <c:pt idx="1831">
                  <c:v>52617</c:v>
                </c:pt>
                <c:pt idx="1832">
                  <c:v>52624</c:v>
                </c:pt>
                <c:pt idx="1833">
                  <c:v>52631</c:v>
                </c:pt>
                <c:pt idx="1834">
                  <c:v>52638</c:v>
                </c:pt>
                <c:pt idx="1835">
                  <c:v>52645</c:v>
                </c:pt>
                <c:pt idx="1836">
                  <c:v>52652</c:v>
                </c:pt>
                <c:pt idx="1837">
                  <c:v>52659</c:v>
                </c:pt>
                <c:pt idx="1838">
                  <c:v>52666</c:v>
                </c:pt>
                <c:pt idx="1839">
                  <c:v>52673</c:v>
                </c:pt>
                <c:pt idx="1840">
                  <c:v>52680</c:v>
                </c:pt>
                <c:pt idx="1841">
                  <c:v>52687</c:v>
                </c:pt>
                <c:pt idx="1842">
                  <c:v>52694</c:v>
                </c:pt>
                <c:pt idx="1843">
                  <c:v>52701</c:v>
                </c:pt>
                <c:pt idx="1844">
                  <c:v>52708</c:v>
                </c:pt>
                <c:pt idx="1845">
                  <c:v>52715</c:v>
                </c:pt>
                <c:pt idx="1846">
                  <c:v>52722</c:v>
                </c:pt>
                <c:pt idx="1847">
                  <c:v>52729</c:v>
                </c:pt>
                <c:pt idx="1848">
                  <c:v>52736</c:v>
                </c:pt>
                <c:pt idx="1849">
                  <c:v>52743</c:v>
                </c:pt>
                <c:pt idx="1850">
                  <c:v>52750</c:v>
                </c:pt>
                <c:pt idx="1851">
                  <c:v>52757</c:v>
                </c:pt>
                <c:pt idx="1852">
                  <c:v>52764</c:v>
                </c:pt>
                <c:pt idx="1853">
                  <c:v>52771</c:v>
                </c:pt>
                <c:pt idx="1854">
                  <c:v>52778</c:v>
                </c:pt>
                <c:pt idx="1855">
                  <c:v>52785</c:v>
                </c:pt>
                <c:pt idx="1856">
                  <c:v>52792</c:v>
                </c:pt>
                <c:pt idx="1857">
                  <c:v>52799</c:v>
                </c:pt>
                <c:pt idx="1858">
                  <c:v>52806</c:v>
                </c:pt>
                <c:pt idx="1859">
                  <c:v>52813</c:v>
                </c:pt>
                <c:pt idx="1860">
                  <c:v>52820</c:v>
                </c:pt>
                <c:pt idx="1861">
                  <c:v>52827</c:v>
                </c:pt>
                <c:pt idx="1862">
                  <c:v>52834</c:v>
                </c:pt>
                <c:pt idx="1863">
                  <c:v>52841</c:v>
                </c:pt>
                <c:pt idx="1864">
                  <c:v>52848</c:v>
                </c:pt>
                <c:pt idx="1865">
                  <c:v>52855</c:v>
                </c:pt>
                <c:pt idx="1866">
                  <c:v>52862</c:v>
                </c:pt>
                <c:pt idx="1867">
                  <c:v>52869</c:v>
                </c:pt>
                <c:pt idx="1868">
                  <c:v>52876</c:v>
                </c:pt>
                <c:pt idx="1869">
                  <c:v>52883</c:v>
                </c:pt>
                <c:pt idx="1870">
                  <c:v>52890</c:v>
                </c:pt>
                <c:pt idx="1871">
                  <c:v>52897</c:v>
                </c:pt>
                <c:pt idx="1872">
                  <c:v>52904</c:v>
                </c:pt>
                <c:pt idx="1873">
                  <c:v>52911</c:v>
                </c:pt>
                <c:pt idx="1874">
                  <c:v>52918</c:v>
                </c:pt>
                <c:pt idx="1875">
                  <c:v>52926</c:v>
                </c:pt>
                <c:pt idx="1876">
                  <c:v>52932</c:v>
                </c:pt>
                <c:pt idx="1877">
                  <c:v>52939</c:v>
                </c:pt>
                <c:pt idx="1878">
                  <c:v>52946</c:v>
                </c:pt>
                <c:pt idx="1879">
                  <c:v>52953</c:v>
                </c:pt>
                <c:pt idx="1880">
                  <c:v>52961</c:v>
                </c:pt>
                <c:pt idx="1881">
                  <c:v>52968</c:v>
                </c:pt>
                <c:pt idx="1882">
                  <c:v>52975</c:v>
                </c:pt>
                <c:pt idx="1883">
                  <c:v>52982</c:v>
                </c:pt>
                <c:pt idx="1884">
                  <c:v>52989</c:v>
                </c:pt>
                <c:pt idx="1885">
                  <c:v>52996</c:v>
                </c:pt>
                <c:pt idx="1886">
                  <c:v>53003</c:v>
                </c:pt>
                <c:pt idx="1887">
                  <c:v>53010</c:v>
                </c:pt>
                <c:pt idx="1888">
                  <c:v>53017</c:v>
                </c:pt>
                <c:pt idx="1889">
                  <c:v>53024</c:v>
                </c:pt>
                <c:pt idx="1890">
                  <c:v>53031</c:v>
                </c:pt>
                <c:pt idx="1891">
                  <c:v>53038</c:v>
                </c:pt>
                <c:pt idx="1892">
                  <c:v>53045</c:v>
                </c:pt>
                <c:pt idx="1893">
                  <c:v>53052</c:v>
                </c:pt>
                <c:pt idx="1894">
                  <c:v>53063</c:v>
                </c:pt>
                <c:pt idx="1895">
                  <c:v>53066</c:v>
                </c:pt>
                <c:pt idx="1896">
                  <c:v>53073</c:v>
                </c:pt>
                <c:pt idx="1897">
                  <c:v>53080</c:v>
                </c:pt>
                <c:pt idx="1898">
                  <c:v>53087</c:v>
                </c:pt>
                <c:pt idx="1899">
                  <c:v>53094</c:v>
                </c:pt>
                <c:pt idx="1900">
                  <c:v>53101</c:v>
                </c:pt>
                <c:pt idx="1901">
                  <c:v>53108</c:v>
                </c:pt>
                <c:pt idx="1902">
                  <c:v>53115</c:v>
                </c:pt>
                <c:pt idx="1903">
                  <c:v>53122</c:v>
                </c:pt>
                <c:pt idx="1904">
                  <c:v>53129</c:v>
                </c:pt>
                <c:pt idx="1905">
                  <c:v>53136</c:v>
                </c:pt>
                <c:pt idx="1906">
                  <c:v>53143</c:v>
                </c:pt>
                <c:pt idx="1907">
                  <c:v>53150</c:v>
                </c:pt>
                <c:pt idx="1908">
                  <c:v>53157</c:v>
                </c:pt>
                <c:pt idx="1909">
                  <c:v>53164</c:v>
                </c:pt>
                <c:pt idx="1910">
                  <c:v>53171</c:v>
                </c:pt>
                <c:pt idx="1911">
                  <c:v>53178</c:v>
                </c:pt>
                <c:pt idx="1912">
                  <c:v>53185</c:v>
                </c:pt>
                <c:pt idx="1913">
                  <c:v>53192</c:v>
                </c:pt>
                <c:pt idx="1914">
                  <c:v>53199</c:v>
                </c:pt>
                <c:pt idx="1915">
                  <c:v>53206</c:v>
                </c:pt>
                <c:pt idx="1916">
                  <c:v>53213</c:v>
                </c:pt>
                <c:pt idx="1917">
                  <c:v>53220</c:v>
                </c:pt>
                <c:pt idx="1918">
                  <c:v>53227</c:v>
                </c:pt>
                <c:pt idx="1919">
                  <c:v>53234</c:v>
                </c:pt>
                <c:pt idx="1920">
                  <c:v>53241</c:v>
                </c:pt>
                <c:pt idx="1921">
                  <c:v>53248</c:v>
                </c:pt>
                <c:pt idx="1922">
                  <c:v>53255</c:v>
                </c:pt>
                <c:pt idx="1923">
                  <c:v>53262</c:v>
                </c:pt>
                <c:pt idx="1924">
                  <c:v>53269</c:v>
                </c:pt>
                <c:pt idx="1925">
                  <c:v>53279</c:v>
                </c:pt>
                <c:pt idx="1926">
                  <c:v>53283</c:v>
                </c:pt>
                <c:pt idx="1927">
                  <c:v>53290</c:v>
                </c:pt>
                <c:pt idx="1928">
                  <c:v>53297</c:v>
                </c:pt>
                <c:pt idx="1929">
                  <c:v>53304</c:v>
                </c:pt>
                <c:pt idx="1930">
                  <c:v>53311</c:v>
                </c:pt>
                <c:pt idx="1931">
                  <c:v>53318</c:v>
                </c:pt>
                <c:pt idx="1932">
                  <c:v>53325</c:v>
                </c:pt>
                <c:pt idx="1933">
                  <c:v>53332</c:v>
                </c:pt>
                <c:pt idx="1934">
                  <c:v>53339</c:v>
                </c:pt>
                <c:pt idx="1935">
                  <c:v>53346</c:v>
                </c:pt>
                <c:pt idx="1936">
                  <c:v>53353</c:v>
                </c:pt>
                <c:pt idx="1937">
                  <c:v>53360</c:v>
                </c:pt>
                <c:pt idx="1938">
                  <c:v>53367</c:v>
                </c:pt>
                <c:pt idx="1939">
                  <c:v>53374</c:v>
                </c:pt>
                <c:pt idx="1940">
                  <c:v>53381</c:v>
                </c:pt>
                <c:pt idx="1941">
                  <c:v>53388</c:v>
                </c:pt>
                <c:pt idx="1942">
                  <c:v>53395</c:v>
                </c:pt>
                <c:pt idx="1943">
                  <c:v>53402</c:v>
                </c:pt>
                <c:pt idx="1944">
                  <c:v>53413</c:v>
                </c:pt>
                <c:pt idx="1945">
                  <c:v>53416</c:v>
                </c:pt>
                <c:pt idx="1946">
                  <c:v>53423</c:v>
                </c:pt>
                <c:pt idx="1947">
                  <c:v>53430</c:v>
                </c:pt>
                <c:pt idx="1948">
                  <c:v>53437</c:v>
                </c:pt>
                <c:pt idx="1949">
                  <c:v>53444</c:v>
                </c:pt>
                <c:pt idx="1950">
                  <c:v>53451</c:v>
                </c:pt>
                <c:pt idx="1951">
                  <c:v>53458</c:v>
                </c:pt>
                <c:pt idx="1952">
                  <c:v>53465</c:v>
                </c:pt>
                <c:pt idx="1953">
                  <c:v>53472</c:v>
                </c:pt>
                <c:pt idx="1954">
                  <c:v>53479</c:v>
                </c:pt>
                <c:pt idx="1955">
                  <c:v>53486</c:v>
                </c:pt>
                <c:pt idx="1956">
                  <c:v>53493</c:v>
                </c:pt>
                <c:pt idx="1957">
                  <c:v>53500</c:v>
                </c:pt>
                <c:pt idx="1958">
                  <c:v>53507</c:v>
                </c:pt>
                <c:pt idx="1959">
                  <c:v>53514</c:v>
                </c:pt>
                <c:pt idx="1960">
                  <c:v>53521</c:v>
                </c:pt>
                <c:pt idx="1961">
                  <c:v>53528</c:v>
                </c:pt>
                <c:pt idx="1962">
                  <c:v>53535</c:v>
                </c:pt>
                <c:pt idx="1963">
                  <c:v>53542</c:v>
                </c:pt>
                <c:pt idx="1964">
                  <c:v>53549</c:v>
                </c:pt>
                <c:pt idx="1965">
                  <c:v>53556</c:v>
                </c:pt>
                <c:pt idx="1966">
                  <c:v>53563</c:v>
                </c:pt>
                <c:pt idx="1967">
                  <c:v>53570</c:v>
                </c:pt>
                <c:pt idx="1968">
                  <c:v>53577</c:v>
                </c:pt>
                <c:pt idx="1969">
                  <c:v>53584</c:v>
                </c:pt>
                <c:pt idx="1970">
                  <c:v>53591</c:v>
                </c:pt>
                <c:pt idx="1971">
                  <c:v>53598</c:v>
                </c:pt>
                <c:pt idx="1972">
                  <c:v>53605</c:v>
                </c:pt>
                <c:pt idx="1973">
                  <c:v>53612</c:v>
                </c:pt>
                <c:pt idx="1974">
                  <c:v>53619</c:v>
                </c:pt>
                <c:pt idx="1975">
                  <c:v>53626</c:v>
                </c:pt>
                <c:pt idx="1976">
                  <c:v>53633</c:v>
                </c:pt>
                <c:pt idx="1977">
                  <c:v>53640</c:v>
                </c:pt>
                <c:pt idx="1978">
                  <c:v>53647</c:v>
                </c:pt>
                <c:pt idx="1979">
                  <c:v>53654</c:v>
                </c:pt>
                <c:pt idx="1980">
                  <c:v>53661</c:v>
                </c:pt>
                <c:pt idx="1981">
                  <c:v>53668</c:v>
                </c:pt>
                <c:pt idx="1982">
                  <c:v>53675</c:v>
                </c:pt>
                <c:pt idx="1983">
                  <c:v>53682</c:v>
                </c:pt>
                <c:pt idx="1984">
                  <c:v>53692</c:v>
                </c:pt>
                <c:pt idx="1985">
                  <c:v>53699</c:v>
                </c:pt>
                <c:pt idx="1986">
                  <c:v>53706</c:v>
                </c:pt>
                <c:pt idx="1987">
                  <c:v>53714</c:v>
                </c:pt>
                <c:pt idx="1988">
                  <c:v>53720</c:v>
                </c:pt>
                <c:pt idx="1989">
                  <c:v>53727</c:v>
                </c:pt>
                <c:pt idx="1990">
                  <c:v>53734</c:v>
                </c:pt>
                <c:pt idx="1991">
                  <c:v>53742</c:v>
                </c:pt>
                <c:pt idx="1992">
                  <c:v>53748</c:v>
                </c:pt>
                <c:pt idx="1993">
                  <c:v>53755</c:v>
                </c:pt>
                <c:pt idx="1994">
                  <c:v>53762</c:v>
                </c:pt>
                <c:pt idx="1995">
                  <c:v>53769</c:v>
                </c:pt>
                <c:pt idx="1996">
                  <c:v>53776</c:v>
                </c:pt>
                <c:pt idx="1997">
                  <c:v>53783</c:v>
                </c:pt>
                <c:pt idx="1998">
                  <c:v>53790</c:v>
                </c:pt>
                <c:pt idx="1999">
                  <c:v>53799</c:v>
                </c:pt>
                <c:pt idx="2000">
                  <c:v>53804</c:v>
                </c:pt>
                <c:pt idx="2001">
                  <c:v>53811</c:v>
                </c:pt>
                <c:pt idx="2002">
                  <c:v>53819</c:v>
                </c:pt>
                <c:pt idx="2003">
                  <c:v>53825</c:v>
                </c:pt>
                <c:pt idx="2004">
                  <c:v>53832</c:v>
                </c:pt>
                <c:pt idx="2005">
                  <c:v>53840</c:v>
                </c:pt>
                <c:pt idx="2006">
                  <c:v>53846</c:v>
                </c:pt>
                <c:pt idx="2007">
                  <c:v>53853</c:v>
                </c:pt>
                <c:pt idx="2008">
                  <c:v>53860</c:v>
                </c:pt>
                <c:pt idx="2009">
                  <c:v>53867</c:v>
                </c:pt>
                <c:pt idx="2010">
                  <c:v>53874</c:v>
                </c:pt>
                <c:pt idx="2011">
                  <c:v>53881</c:v>
                </c:pt>
                <c:pt idx="2012">
                  <c:v>53888</c:v>
                </c:pt>
                <c:pt idx="2013">
                  <c:v>53895</c:v>
                </c:pt>
                <c:pt idx="2014">
                  <c:v>53902</c:v>
                </c:pt>
                <c:pt idx="2015">
                  <c:v>53909</c:v>
                </c:pt>
                <c:pt idx="2016">
                  <c:v>53916</c:v>
                </c:pt>
                <c:pt idx="2017">
                  <c:v>53923</c:v>
                </c:pt>
                <c:pt idx="2018">
                  <c:v>53931</c:v>
                </c:pt>
                <c:pt idx="2019">
                  <c:v>53938</c:v>
                </c:pt>
                <c:pt idx="2020">
                  <c:v>53944</c:v>
                </c:pt>
                <c:pt idx="2021">
                  <c:v>53951</c:v>
                </c:pt>
                <c:pt idx="2022">
                  <c:v>53958</c:v>
                </c:pt>
                <c:pt idx="2023">
                  <c:v>53965</c:v>
                </c:pt>
                <c:pt idx="2024">
                  <c:v>53972</c:v>
                </c:pt>
                <c:pt idx="2025">
                  <c:v>53980</c:v>
                </c:pt>
                <c:pt idx="2026">
                  <c:v>53986</c:v>
                </c:pt>
                <c:pt idx="2027">
                  <c:v>53993</c:v>
                </c:pt>
                <c:pt idx="2028">
                  <c:v>54000</c:v>
                </c:pt>
                <c:pt idx="2029">
                  <c:v>54008</c:v>
                </c:pt>
                <c:pt idx="2030">
                  <c:v>54014</c:v>
                </c:pt>
                <c:pt idx="2031">
                  <c:v>54021</c:v>
                </c:pt>
                <c:pt idx="2032">
                  <c:v>54028</c:v>
                </c:pt>
                <c:pt idx="2033">
                  <c:v>54035</c:v>
                </c:pt>
                <c:pt idx="2034">
                  <c:v>54042</c:v>
                </c:pt>
                <c:pt idx="2035">
                  <c:v>54049</c:v>
                </c:pt>
                <c:pt idx="2036">
                  <c:v>54057</c:v>
                </c:pt>
                <c:pt idx="2037">
                  <c:v>54064</c:v>
                </c:pt>
                <c:pt idx="2038">
                  <c:v>54071</c:v>
                </c:pt>
                <c:pt idx="2039">
                  <c:v>54078</c:v>
                </c:pt>
                <c:pt idx="2040">
                  <c:v>54085</c:v>
                </c:pt>
                <c:pt idx="2041">
                  <c:v>54092</c:v>
                </c:pt>
                <c:pt idx="2042">
                  <c:v>54099</c:v>
                </c:pt>
                <c:pt idx="2043">
                  <c:v>54106</c:v>
                </c:pt>
                <c:pt idx="2044">
                  <c:v>54113</c:v>
                </c:pt>
                <c:pt idx="2045">
                  <c:v>54120</c:v>
                </c:pt>
                <c:pt idx="2046">
                  <c:v>54127</c:v>
                </c:pt>
                <c:pt idx="2047">
                  <c:v>54134</c:v>
                </c:pt>
                <c:pt idx="2048">
                  <c:v>54141</c:v>
                </c:pt>
                <c:pt idx="2049">
                  <c:v>54148</c:v>
                </c:pt>
                <c:pt idx="2050">
                  <c:v>54157</c:v>
                </c:pt>
                <c:pt idx="2051">
                  <c:v>54164</c:v>
                </c:pt>
                <c:pt idx="2052">
                  <c:v>54171</c:v>
                </c:pt>
                <c:pt idx="2053">
                  <c:v>54178</c:v>
                </c:pt>
                <c:pt idx="2054">
                  <c:v>54185</c:v>
                </c:pt>
                <c:pt idx="2055">
                  <c:v>54192</c:v>
                </c:pt>
                <c:pt idx="2056">
                  <c:v>54199</c:v>
                </c:pt>
                <c:pt idx="2057">
                  <c:v>54206</c:v>
                </c:pt>
                <c:pt idx="2058">
                  <c:v>54213</c:v>
                </c:pt>
                <c:pt idx="2059">
                  <c:v>54220</c:v>
                </c:pt>
                <c:pt idx="2060">
                  <c:v>54227</c:v>
                </c:pt>
                <c:pt idx="2061">
                  <c:v>54234</c:v>
                </c:pt>
                <c:pt idx="2062">
                  <c:v>54241</c:v>
                </c:pt>
                <c:pt idx="2063">
                  <c:v>54248</c:v>
                </c:pt>
                <c:pt idx="2064">
                  <c:v>54255</c:v>
                </c:pt>
                <c:pt idx="2065">
                  <c:v>54262</c:v>
                </c:pt>
                <c:pt idx="2066">
                  <c:v>54269</c:v>
                </c:pt>
                <c:pt idx="2067">
                  <c:v>54276</c:v>
                </c:pt>
                <c:pt idx="2068">
                  <c:v>54283</c:v>
                </c:pt>
                <c:pt idx="2069">
                  <c:v>54290</c:v>
                </c:pt>
                <c:pt idx="2070">
                  <c:v>54297</c:v>
                </c:pt>
                <c:pt idx="2071">
                  <c:v>54304</c:v>
                </c:pt>
                <c:pt idx="2072">
                  <c:v>54311</c:v>
                </c:pt>
                <c:pt idx="2073">
                  <c:v>54318</c:v>
                </c:pt>
                <c:pt idx="2074">
                  <c:v>54325</c:v>
                </c:pt>
                <c:pt idx="2075">
                  <c:v>54332</c:v>
                </c:pt>
                <c:pt idx="2076">
                  <c:v>54339</c:v>
                </c:pt>
                <c:pt idx="2077">
                  <c:v>54346</c:v>
                </c:pt>
                <c:pt idx="2078">
                  <c:v>54353</c:v>
                </c:pt>
                <c:pt idx="2079">
                  <c:v>54360</c:v>
                </c:pt>
                <c:pt idx="2080">
                  <c:v>54367</c:v>
                </c:pt>
                <c:pt idx="2081">
                  <c:v>54374</c:v>
                </c:pt>
                <c:pt idx="2082">
                  <c:v>54381</c:v>
                </c:pt>
                <c:pt idx="2083">
                  <c:v>54389</c:v>
                </c:pt>
                <c:pt idx="2084">
                  <c:v>54395</c:v>
                </c:pt>
                <c:pt idx="2085">
                  <c:v>54402</c:v>
                </c:pt>
                <c:pt idx="2086">
                  <c:v>54409</c:v>
                </c:pt>
                <c:pt idx="2087">
                  <c:v>54416</c:v>
                </c:pt>
                <c:pt idx="2088">
                  <c:v>54423</c:v>
                </c:pt>
                <c:pt idx="2089">
                  <c:v>54430</c:v>
                </c:pt>
                <c:pt idx="2090">
                  <c:v>54437</c:v>
                </c:pt>
                <c:pt idx="2091">
                  <c:v>54444</c:v>
                </c:pt>
                <c:pt idx="2092">
                  <c:v>54451</c:v>
                </c:pt>
                <c:pt idx="2093">
                  <c:v>54458</c:v>
                </c:pt>
                <c:pt idx="2094">
                  <c:v>54465</c:v>
                </c:pt>
                <c:pt idx="2095">
                  <c:v>54472</c:v>
                </c:pt>
                <c:pt idx="2096">
                  <c:v>54479</c:v>
                </c:pt>
                <c:pt idx="2097">
                  <c:v>54486</c:v>
                </c:pt>
                <c:pt idx="2098">
                  <c:v>54493</c:v>
                </c:pt>
                <c:pt idx="2099">
                  <c:v>54500</c:v>
                </c:pt>
                <c:pt idx="2100">
                  <c:v>54507</c:v>
                </c:pt>
                <c:pt idx="2101">
                  <c:v>54514</c:v>
                </c:pt>
                <c:pt idx="2102">
                  <c:v>54521</c:v>
                </c:pt>
                <c:pt idx="2103">
                  <c:v>54528</c:v>
                </c:pt>
                <c:pt idx="2104">
                  <c:v>54535</c:v>
                </c:pt>
                <c:pt idx="2105">
                  <c:v>54542</c:v>
                </c:pt>
                <c:pt idx="2106">
                  <c:v>54549</c:v>
                </c:pt>
                <c:pt idx="2107">
                  <c:v>54556</c:v>
                </c:pt>
                <c:pt idx="2108">
                  <c:v>54563</c:v>
                </c:pt>
                <c:pt idx="2109">
                  <c:v>54570</c:v>
                </c:pt>
                <c:pt idx="2110">
                  <c:v>54577</c:v>
                </c:pt>
                <c:pt idx="2111">
                  <c:v>54584</c:v>
                </c:pt>
                <c:pt idx="2112">
                  <c:v>54591</c:v>
                </c:pt>
                <c:pt idx="2113">
                  <c:v>54598</c:v>
                </c:pt>
                <c:pt idx="2114">
                  <c:v>54605</c:v>
                </c:pt>
                <c:pt idx="2115">
                  <c:v>54612</c:v>
                </c:pt>
                <c:pt idx="2116">
                  <c:v>54619</c:v>
                </c:pt>
                <c:pt idx="2117">
                  <c:v>54626</c:v>
                </c:pt>
                <c:pt idx="2118">
                  <c:v>54633</c:v>
                </c:pt>
                <c:pt idx="2119">
                  <c:v>54640</c:v>
                </c:pt>
                <c:pt idx="2120">
                  <c:v>54647</c:v>
                </c:pt>
                <c:pt idx="2121">
                  <c:v>54654</c:v>
                </c:pt>
                <c:pt idx="2122">
                  <c:v>54661</c:v>
                </c:pt>
                <c:pt idx="2123">
                  <c:v>54668</c:v>
                </c:pt>
                <c:pt idx="2124">
                  <c:v>54675</c:v>
                </c:pt>
                <c:pt idx="2125">
                  <c:v>54682</c:v>
                </c:pt>
                <c:pt idx="2126">
                  <c:v>54689</c:v>
                </c:pt>
                <c:pt idx="2127">
                  <c:v>54696</c:v>
                </c:pt>
                <c:pt idx="2128">
                  <c:v>54703</c:v>
                </c:pt>
                <c:pt idx="2129">
                  <c:v>54710</c:v>
                </c:pt>
                <c:pt idx="2130">
                  <c:v>54717</c:v>
                </c:pt>
                <c:pt idx="2131">
                  <c:v>54724</c:v>
                </c:pt>
                <c:pt idx="2132">
                  <c:v>54731</c:v>
                </c:pt>
                <c:pt idx="2133">
                  <c:v>54739</c:v>
                </c:pt>
                <c:pt idx="2134">
                  <c:v>54745</c:v>
                </c:pt>
                <c:pt idx="2135">
                  <c:v>54753</c:v>
                </c:pt>
                <c:pt idx="2136">
                  <c:v>54759</c:v>
                </c:pt>
                <c:pt idx="2137">
                  <c:v>54766</c:v>
                </c:pt>
                <c:pt idx="2138">
                  <c:v>54773</c:v>
                </c:pt>
                <c:pt idx="2139">
                  <c:v>54780</c:v>
                </c:pt>
                <c:pt idx="2140">
                  <c:v>54792</c:v>
                </c:pt>
                <c:pt idx="2141">
                  <c:v>54795</c:v>
                </c:pt>
                <c:pt idx="2142">
                  <c:v>54802</c:v>
                </c:pt>
                <c:pt idx="2143">
                  <c:v>54809</c:v>
                </c:pt>
                <c:pt idx="2144">
                  <c:v>54816</c:v>
                </c:pt>
                <c:pt idx="2145">
                  <c:v>54823</c:v>
                </c:pt>
                <c:pt idx="2146">
                  <c:v>54830</c:v>
                </c:pt>
                <c:pt idx="2147">
                  <c:v>54837</c:v>
                </c:pt>
                <c:pt idx="2148">
                  <c:v>54844</c:v>
                </c:pt>
                <c:pt idx="2149">
                  <c:v>54851</c:v>
                </c:pt>
                <c:pt idx="2150">
                  <c:v>54858</c:v>
                </c:pt>
                <c:pt idx="2151">
                  <c:v>54865</c:v>
                </c:pt>
                <c:pt idx="2152">
                  <c:v>54872</c:v>
                </c:pt>
                <c:pt idx="2153">
                  <c:v>54879</c:v>
                </c:pt>
                <c:pt idx="2154">
                  <c:v>54890</c:v>
                </c:pt>
                <c:pt idx="2155">
                  <c:v>54893</c:v>
                </c:pt>
                <c:pt idx="2156">
                  <c:v>54900</c:v>
                </c:pt>
                <c:pt idx="2157">
                  <c:v>54907</c:v>
                </c:pt>
                <c:pt idx="2158">
                  <c:v>54914</c:v>
                </c:pt>
                <c:pt idx="2159">
                  <c:v>54921</c:v>
                </c:pt>
                <c:pt idx="2160">
                  <c:v>54928</c:v>
                </c:pt>
                <c:pt idx="2161">
                  <c:v>54935</c:v>
                </c:pt>
                <c:pt idx="2162">
                  <c:v>54942</c:v>
                </c:pt>
                <c:pt idx="2163">
                  <c:v>54949</c:v>
                </c:pt>
                <c:pt idx="2164">
                  <c:v>54956</c:v>
                </c:pt>
                <c:pt idx="2165">
                  <c:v>54963</c:v>
                </c:pt>
                <c:pt idx="2166">
                  <c:v>54970</c:v>
                </c:pt>
                <c:pt idx="2167">
                  <c:v>54977</c:v>
                </c:pt>
                <c:pt idx="2168">
                  <c:v>54984</c:v>
                </c:pt>
                <c:pt idx="2169">
                  <c:v>54991</c:v>
                </c:pt>
                <c:pt idx="2170">
                  <c:v>54998</c:v>
                </c:pt>
                <c:pt idx="2171">
                  <c:v>55005</c:v>
                </c:pt>
                <c:pt idx="2172">
                  <c:v>55012</c:v>
                </c:pt>
                <c:pt idx="2173">
                  <c:v>55019</c:v>
                </c:pt>
                <c:pt idx="2174">
                  <c:v>55026</c:v>
                </c:pt>
                <c:pt idx="2175">
                  <c:v>55033</c:v>
                </c:pt>
                <c:pt idx="2176">
                  <c:v>55040</c:v>
                </c:pt>
                <c:pt idx="2177">
                  <c:v>55047</c:v>
                </c:pt>
                <c:pt idx="2178">
                  <c:v>55054</c:v>
                </c:pt>
                <c:pt idx="2179">
                  <c:v>55061</c:v>
                </c:pt>
                <c:pt idx="2180">
                  <c:v>55068</c:v>
                </c:pt>
                <c:pt idx="2181">
                  <c:v>55075</c:v>
                </c:pt>
                <c:pt idx="2182">
                  <c:v>55082</c:v>
                </c:pt>
                <c:pt idx="2183">
                  <c:v>55089</c:v>
                </c:pt>
                <c:pt idx="2184">
                  <c:v>55096</c:v>
                </c:pt>
                <c:pt idx="2185">
                  <c:v>55106</c:v>
                </c:pt>
                <c:pt idx="2186">
                  <c:v>55110</c:v>
                </c:pt>
                <c:pt idx="2187">
                  <c:v>55117</c:v>
                </c:pt>
                <c:pt idx="2188">
                  <c:v>55124</c:v>
                </c:pt>
                <c:pt idx="2189">
                  <c:v>55131</c:v>
                </c:pt>
                <c:pt idx="2190">
                  <c:v>55138</c:v>
                </c:pt>
                <c:pt idx="2191">
                  <c:v>55145</c:v>
                </c:pt>
                <c:pt idx="2192">
                  <c:v>55152</c:v>
                </c:pt>
                <c:pt idx="2193">
                  <c:v>55159</c:v>
                </c:pt>
                <c:pt idx="2194">
                  <c:v>55166</c:v>
                </c:pt>
                <c:pt idx="2195">
                  <c:v>55173</c:v>
                </c:pt>
                <c:pt idx="2196">
                  <c:v>55180</c:v>
                </c:pt>
                <c:pt idx="2197">
                  <c:v>55187</c:v>
                </c:pt>
                <c:pt idx="2198">
                  <c:v>55194</c:v>
                </c:pt>
                <c:pt idx="2199">
                  <c:v>55201</c:v>
                </c:pt>
                <c:pt idx="2200">
                  <c:v>55208</c:v>
                </c:pt>
                <c:pt idx="2201">
                  <c:v>55215</c:v>
                </c:pt>
                <c:pt idx="2202">
                  <c:v>55222</c:v>
                </c:pt>
                <c:pt idx="2203">
                  <c:v>55229</c:v>
                </c:pt>
                <c:pt idx="2204">
                  <c:v>55236</c:v>
                </c:pt>
                <c:pt idx="2205">
                  <c:v>55247</c:v>
                </c:pt>
                <c:pt idx="2206">
                  <c:v>55250</c:v>
                </c:pt>
                <c:pt idx="2207">
                  <c:v>55257</c:v>
                </c:pt>
                <c:pt idx="2208">
                  <c:v>55264</c:v>
                </c:pt>
                <c:pt idx="2209">
                  <c:v>55271</c:v>
                </c:pt>
                <c:pt idx="2210">
                  <c:v>55278</c:v>
                </c:pt>
                <c:pt idx="2211">
                  <c:v>55285</c:v>
                </c:pt>
                <c:pt idx="2212">
                  <c:v>55292</c:v>
                </c:pt>
                <c:pt idx="2213">
                  <c:v>55299</c:v>
                </c:pt>
                <c:pt idx="2214">
                  <c:v>55306</c:v>
                </c:pt>
                <c:pt idx="2215">
                  <c:v>55313</c:v>
                </c:pt>
                <c:pt idx="2216">
                  <c:v>55320</c:v>
                </c:pt>
                <c:pt idx="2217">
                  <c:v>55327</c:v>
                </c:pt>
                <c:pt idx="2218">
                  <c:v>55334</c:v>
                </c:pt>
                <c:pt idx="2219">
                  <c:v>55341</c:v>
                </c:pt>
                <c:pt idx="2220">
                  <c:v>55348</c:v>
                </c:pt>
                <c:pt idx="2221">
                  <c:v>55355</c:v>
                </c:pt>
                <c:pt idx="2222">
                  <c:v>55362</c:v>
                </c:pt>
                <c:pt idx="2223">
                  <c:v>55369</c:v>
                </c:pt>
                <c:pt idx="2224">
                  <c:v>55376</c:v>
                </c:pt>
                <c:pt idx="2225">
                  <c:v>55383</c:v>
                </c:pt>
                <c:pt idx="2226">
                  <c:v>55390</c:v>
                </c:pt>
                <c:pt idx="2227">
                  <c:v>55397</c:v>
                </c:pt>
                <c:pt idx="2228">
                  <c:v>55404</c:v>
                </c:pt>
                <c:pt idx="2229">
                  <c:v>55411</c:v>
                </c:pt>
                <c:pt idx="2230">
                  <c:v>55418</c:v>
                </c:pt>
                <c:pt idx="2231">
                  <c:v>55425</c:v>
                </c:pt>
                <c:pt idx="2232">
                  <c:v>55432</c:v>
                </c:pt>
                <c:pt idx="2233">
                  <c:v>55439</c:v>
                </c:pt>
                <c:pt idx="2234">
                  <c:v>55446</c:v>
                </c:pt>
                <c:pt idx="2235">
                  <c:v>55453</c:v>
                </c:pt>
                <c:pt idx="2236">
                  <c:v>55460</c:v>
                </c:pt>
                <c:pt idx="2237">
                  <c:v>55470</c:v>
                </c:pt>
                <c:pt idx="2238">
                  <c:v>55474</c:v>
                </c:pt>
                <c:pt idx="2239">
                  <c:v>55481</c:v>
                </c:pt>
                <c:pt idx="2240">
                  <c:v>55488</c:v>
                </c:pt>
                <c:pt idx="2241">
                  <c:v>55495</c:v>
                </c:pt>
                <c:pt idx="2242">
                  <c:v>55502</c:v>
                </c:pt>
                <c:pt idx="2243">
                  <c:v>55509</c:v>
                </c:pt>
                <c:pt idx="2244">
                  <c:v>55516</c:v>
                </c:pt>
                <c:pt idx="2245">
                  <c:v>55523</c:v>
                </c:pt>
                <c:pt idx="2246">
                  <c:v>55530</c:v>
                </c:pt>
                <c:pt idx="2247">
                  <c:v>55537</c:v>
                </c:pt>
                <c:pt idx="2248">
                  <c:v>55544</c:v>
                </c:pt>
                <c:pt idx="2249">
                  <c:v>55551</c:v>
                </c:pt>
                <c:pt idx="2250">
                  <c:v>55558</c:v>
                </c:pt>
                <c:pt idx="2251">
                  <c:v>55565</c:v>
                </c:pt>
                <c:pt idx="2252">
                  <c:v>55572</c:v>
                </c:pt>
                <c:pt idx="2253">
                  <c:v>55579</c:v>
                </c:pt>
                <c:pt idx="2254">
                  <c:v>55586</c:v>
                </c:pt>
                <c:pt idx="2255">
                  <c:v>55593</c:v>
                </c:pt>
                <c:pt idx="2256">
                  <c:v>55600</c:v>
                </c:pt>
                <c:pt idx="2257">
                  <c:v>55607</c:v>
                </c:pt>
                <c:pt idx="2258">
                  <c:v>55614</c:v>
                </c:pt>
                <c:pt idx="2259">
                  <c:v>55621</c:v>
                </c:pt>
                <c:pt idx="2260">
                  <c:v>55632</c:v>
                </c:pt>
                <c:pt idx="2261">
                  <c:v>55635</c:v>
                </c:pt>
                <c:pt idx="2262">
                  <c:v>55642</c:v>
                </c:pt>
                <c:pt idx="2263">
                  <c:v>55649</c:v>
                </c:pt>
                <c:pt idx="2264">
                  <c:v>55656</c:v>
                </c:pt>
                <c:pt idx="2265">
                  <c:v>55663</c:v>
                </c:pt>
                <c:pt idx="2266">
                  <c:v>55670</c:v>
                </c:pt>
                <c:pt idx="2267">
                  <c:v>55677</c:v>
                </c:pt>
                <c:pt idx="2268">
                  <c:v>55684</c:v>
                </c:pt>
                <c:pt idx="2269">
                  <c:v>55691</c:v>
                </c:pt>
                <c:pt idx="2270">
                  <c:v>55698</c:v>
                </c:pt>
                <c:pt idx="2271">
                  <c:v>55705</c:v>
                </c:pt>
                <c:pt idx="2272">
                  <c:v>55712</c:v>
                </c:pt>
                <c:pt idx="2273">
                  <c:v>55719</c:v>
                </c:pt>
                <c:pt idx="2274">
                  <c:v>55726</c:v>
                </c:pt>
                <c:pt idx="2275">
                  <c:v>55733</c:v>
                </c:pt>
                <c:pt idx="2276">
                  <c:v>55740</c:v>
                </c:pt>
                <c:pt idx="2277">
                  <c:v>55747</c:v>
                </c:pt>
                <c:pt idx="2278">
                  <c:v>55754</c:v>
                </c:pt>
                <c:pt idx="2279">
                  <c:v>55761</c:v>
                </c:pt>
                <c:pt idx="2280">
                  <c:v>55768</c:v>
                </c:pt>
                <c:pt idx="2281">
                  <c:v>55775</c:v>
                </c:pt>
                <c:pt idx="2282">
                  <c:v>55782</c:v>
                </c:pt>
                <c:pt idx="2283">
                  <c:v>55789</c:v>
                </c:pt>
                <c:pt idx="2284">
                  <c:v>55796</c:v>
                </c:pt>
                <c:pt idx="2285">
                  <c:v>55803</c:v>
                </c:pt>
                <c:pt idx="2286">
                  <c:v>55810</c:v>
                </c:pt>
                <c:pt idx="2287">
                  <c:v>55817</c:v>
                </c:pt>
                <c:pt idx="2288">
                  <c:v>55824</c:v>
                </c:pt>
                <c:pt idx="2289">
                  <c:v>55831</c:v>
                </c:pt>
                <c:pt idx="2290">
                  <c:v>55838</c:v>
                </c:pt>
                <c:pt idx="2291">
                  <c:v>55845</c:v>
                </c:pt>
                <c:pt idx="2292">
                  <c:v>55852</c:v>
                </c:pt>
                <c:pt idx="2293">
                  <c:v>55859</c:v>
                </c:pt>
                <c:pt idx="2294">
                  <c:v>55866</c:v>
                </c:pt>
                <c:pt idx="2295">
                  <c:v>55873</c:v>
                </c:pt>
                <c:pt idx="2296">
                  <c:v>55884</c:v>
                </c:pt>
                <c:pt idx="2297">
                  <c:v>55891</c:v>
                </c:pt>
                <c:pt idx="2298">
                  <c:v>55898</c:v>
                </c:pt>
                <c:pt idx="2299">
                  <c:v>55905</c:v>
                </c:pt>
                <c:pt idx="2300">
                  <c:v>55912</c:v>
                </c:pt>
                <c:pt idx="2301">
                  <c:v>55919</c:v>
                </c:pt>
                <c:pt idx="2302">
                  <c:v>55926</c:v>
                </c:pt>
                <c:pt idx="2303">
                  <c:v>55933</c:v>
                </c:pt>
                <c:pt idx="2304">
                  <c:v>55940</c:v>
                </c:pt>
                <c:pt idx="2305">
                  <c:v>55947</c:v>
                </c:pt>
                <c:pt idx="2306">
                  <c:v>55954</c:v>
                </c:pt>
                <c:pt idx="2307">
                  <c:v>55961</c:v>
                </c:pt>
                <c:pt idx="2308">
                  <c:v>55968</c:v>
                </c:pt>
                <c:pt idx="2309">
                  <c:v>55975</c:v>
                </c:pt>
                <c:pt idx="2310">
                  <c:v>55984</c:v>
                </c:pt>
                <c:pt idx="2311">
                  <c:v>55991</c:v>
                </c:pt>
                <c:pt idx="2312">
                  <c:v>55998</c:v>
                </c:pt>
                <c:pt idx="2313">
                  <c:v>56005</c:v>
                </c:pt>
                <c:pt idx="2314">
                  <c:v>56012</c:v>
                </c:pt>
                <c:pt idx="2315">
                  <c:v>56019</c:v>
                </c:pt>
                <c:pt idx="2316">
                  <c:v>56026</c:v>
                </c:pt>
                <c:pt idx="2317">
                  <c:v>56033</c:v>
                </c:pt>
                <c:pt idx="2318">
                  <c:v>56040</c:v>
                </c:pt>
                <c:pt idx="2319">
                  <c:v>56047</c:v>
                </c:pt>
                <c:pt idx="2320">
                  <c:v>56054</c:v>
                </c:pt>
                <c:pt idx="2321">
                  <c:v>56061</c:v>
                </c:pt>
                <c:pt idx="2322">
                  <c:v>56068</c:v>
                </c:pt>
                <c:pt idx="2323">
                  <c:v>56075</c:v>
                </c:pt>
                <c:pt idx="2324">
                  <c:v>56082</c:v>
                </c:pt>
                <c:pt idx="2325">
                  <c:v>56089</c:v>
                </c:pt>
                <c:pt idx="2326">
                  <c:v>56096</c:v>
                </c:pt>
                <c:pt idx="2327">
                  <c:v>56103</c:v>
                </c:pt>
                <c:pt idx="2328">
                  <c:v>56110</c:v>
                </c:pt>
                <c:pt idx="2329">
                  <c:v>56117</c:v>
                </c:pt>
                <c:pt idx="2330">
                  <c:v>56124</c:v>
                </c:pt>
                <c:pt idx="2331">
                  <c:v>56131</c:v>
                </c:pt>
                <c:pt idx="2332">
                  <c:v>56138</c:v>
                </c:pt>
                <c:pt idx="2333">
                  <c:v>56145</c:v>
                </c:pt>
                <c:pt idx="2334">
                  <c:v>56152</c:v>
                </c:pt>
                <c:pt idx="2335">
                  <c:v>56159</c:v>
                </c:pt>
                <c:pt idx="2336">
                  <c:v>56166</c:v>
                </c:pt>
                <c:pt idx="2337">
                  <c:v>56173</c:v>
                </c:pt>
                <c:pt idx="2338">
                  <c:v>56180</c:v>
                </c:pt>
                <c:pt idx="2339">
                  <c:v>56187</c:v>
                </c:pt>
                <c:pt idx="2340">
                  <c:v>56194</c:v>
                </c:pt>
                <c:pt idx="2341">
                  <c:v>56201</c:v>
                </c:pt>
                <c:pt idx="2342">
                  <c:v>56208</c:v>
                </c:pt>
                <c:pt idx="2343">
                  <c:v>56216</c:v>
                </c:pt>
                <c:pt idx="2344">
                  <c:v>56222</c:v>
                </c:pt>
                <c:pt idx="2345">
                  <c:v>56229</c:v>
                </c:pt>
                <c:pt idx="2346">
                  <c:v>56236</c:v>
                </c:pt>
                <c:pt idx="2347">
                  <c:v>56247</c:v>
                </c:pt>
                <c:pt idx="2348">
                  <c:v>56251</c:v>
                </c:pt>
                <c:pt idx="2349">
                  <c:v>56257</c:v>
                </c:pt>
                <c:pt idx="2350">
                  <c:v>56264</c:v>
                </c:pt>
                <c:pt idx="2351">
                  <c:v>56271</c:v>
                </c:pt>
                <c:pt idx="2352">
                  <c:v>56278</c:v>
                </c:pt>
                <c:pt idx="2353">
                  <c:v>56285</c:v>
                </c:pt>
                <c:pt idx="2354">
                  <c:v>56292</c:v>
                </c:pt>
                <c:pt idx="2355">
                  <c:v>56299</c:v>
                </c:pt>
                <c:pt idx="2356">
                  <c:v>56306</c:v>
                </c:pt>
                <c:pt idx="2357">
                  <c:v>56313</c:v>
                </c:pt>
                <c:pt idx="2358">
                  <c:v>56320</c:v>
                </c:pt>
                <c:pt idx="2359">
                  <c:v>56327</c:v>
                </c:pt>
                <c:pt idx="2360">
                  <c:v>56334</c:v>
                </c:pt>
                <c:pt idx="2361">
                  <c:v>56341</c:v>
                </c:pt>
                <c:pt idx="2362">
                  <c:v>56348</c:v>
                </c:pt>
                <c:pt idx="2363">
                  <c:v>56355</c:v>
                </c:pt>
                <c:pt idx="2364">
                  <c:v>56362</c:v>
                </c:pt>
                <c:pt idx="2365">
                  <c:v>56369</c:v>
                </c:pt>
                <c:pt idx="2366">
                  <c:v>56376</c:v>
                </c:pt>
                <c:pt idx="2367">
                  <c:v>56383</c:v>
                </c:pt>
                <c:pt idx="2368">
                  <c:v>56390</c:v>
                </c:pt>
                <c:pt idx="2369">
                  <c:v>56397</c:v>
                </c:pt>
                <c:pt idx="2370">
                  <c:v>56404</c:v>
                </c:pt>
                <c:pt idx="2371">
                  <c:v>56411</c:v>
                </c:pt>
                <c:pt idx="2372">
                  <c:v>56418</c:v>
                </c:pt>
                <c:pt idx="2373">
                  <c:v>56425</c:v>
                </c:pt>
                <c:pt idx="2374">
                  <c:v>56432</c:v>
                </c:pt>
                <c:pt idx="2375">
                  <c:v>56439</c:v>
                </c:pt>
                <c:pt idx="2376">
                  <c:v>56446</c:v>
                </c:pt>
                <c:pt idx="2377">
                  <c:v>56453</c:v>
                </c:pt>
                <c:pt idx="2378">
                  <c:v>56460</c:v>
                </c:pt>
                <c:pt idx="2379">
                  <c:v>56467</c:v>
                </c:pt>
                <c:pt idx="2380">
                  <c:v>56474</c:v>
                </c:pt>
                <c:pt idx="2381">
                  <c:v>56481</c:v>
                </c:pt>
                <c:pt idx="2382">
                  <c:v>56488</c:v>
                </c:pt>
                <c:pt idx="2383">
                  <c:v>56495</c:v>
                </c:pt>
                <c:pt idx="2384">
                  <c:v>56502</c:v>
                </c:pt>
                <c:pt idx="2385">
                  <c:v>56509</c:v>
                </c:pt>
                <c:pt idx="2386">
                  <c:v>56516</c:v>
                </c:pt>
                <c:pt idx="2387">
                  <c:v>56523</c:v>
                </c:pt>
                <c:pt idx="2388">
                  <c:v>56530</c:v>
                </c:pt>
                <c:pt idx="2389">
                  <c:v>56537</c:v>
                </c:pt>
                <c:pt idx="2390">
                  <c:v>56544</c:v>
                </c:pt>
                <c:pt idx="2391">
                  <c:v>56551</c:v>
                </c:pt>
                <c:pt idx="2392">
                  <c:v>56558</c:v>
                </c:pt>
                <c:pt idx="2393">
                  <c:v>56565</c:v>
                </c:pt>
                <c:pt idx="2394">
                  <c:v>56572</c:v>
                </c:pt>
                <c:pt idx="2395">
                  <c:v>56580</c:v>
                </c:pt>
                <c:pt idx="2396">
                  <c:v>56586</c:v>
                </c:pt>
                <c:pt idx="2397">
                  <c:v>56593</c:v>
                </c:pt>
                <c:pt idx="2398">
                  <c:v>56600</c:v>
                </c:pt>
                <c:pt idx="2399">
                  <c:v>56607</c:v>
                </c:pt>
                <c:pt idx="2400">
                  <c:v>56614</c:v>
                </c:pt>
                <c:pt idx="2401">
                  <c:v>56621</c:v>
                </c:pt>
                <c:pt idx="2402">
                  <c:v>56628</c:v>
                </c:pt>
                <c:pt idx="2403">
                  <c:v>56635</c:v>
                </c:pt>
                <c:pt idx="2404">
                  <c:v>56642</c:v>
                </c:pt>
                <c:pt idx="2405">
                  <c:v>56649</c:v>
                </c:pt>
                <c:pt idx="2406">
                  <c:v>56656</c:v>
                </c:pt>
                <c:pt idx="2407">
                  <c:v>56663</c:v>
                </c:pt>
                <c:pt idx="2408">
                  <c:v>56670</c:v>
                </c:pt>
                <c:pt idx="2409">
                  <c:v>56677</c:v>
                </c:pt>
                <c:pt idx="2410">
                  <c:v>56684</c:v>
                </c:pt>
                <c:pt idx="2411">
                  <c:v>56691</c:v>
                </c:pt>
                <c:pt idx="2412">
                  <c:v>56698</c:v>
                </c:pt>
                <c:pt idx="2413">
                  <c:v>56705</c:v>
                </c:pt>
                <c:pt idx="2414">
                  <c:v>56712</c:v>
                </c:pt>
                <c:pt idx="2415">
                  <c:v>56719</c:v>
                </c:pt>
                <c:pt idx="2416">
                  <c:v>56726</c:v>
                </c:pt>
                <c:pt idx="2417">
                  <c:v>56733</c:v>
                </c:pt>
                <c:pt idx="2418">
                  <c:v>56740</c:v>
                </c:pt>
                <c:pt idx="2419">
                  <c:v>56747</c:v>
                </c:pt>
                <c:pt idx="2420">
                  <c:v>56754</c:v>
                </c:pt>
                <c:pt idx="2421">
                  <c:v>56761</c:v>
                </c:pt>
                <c:pt idx="2422">
                  <c:v>56768</c:v>
                </c:pt>
                <c:pt idx="2423">
                  <c:v>56775</c:v>
                </c:pt>
                <c:pt idx="2424">
                  <c:v>56782</c:v>
                </c:pt>
                <c:pt idx="2425">
                  <c:v>56789</c:v>
                </c:pt>
                <c:pt idx="2426">
                  <c:v>56796</c:v>
                </c:pt>
                <c:pt idx="2427">
                  <c:v>56803</c:v>
                </c:pt>
                <c:pt idx="2428">
                  <c:v>56810</c:v>
                </c:pt>
                <c:pt idx="2429">
                  <c:v>56817</c:v>
                </c:pt>
                <c:pt idx="2430">
                  <c:v>56824</c:v>
                </c:pt>
                <c:pt idx="2431">
                  <c:v>56831</c:v>
                </c:pt>
                <c:pt idx="2432">
                  <c:v>56838</c:v>
                </c:pt>
                <c:pt idx="2433">
                  <c:v>56845</c:v>
                </c:pt>
                <c:pt idx="2434">
                  <c:v>56852</c:v>
                </c:pt>
                <c:pt idx="2435">
                  <c:v>56859</c:v>
                </c:pt>
                <c:pt idx="2436">
                  <c:v>56866</c:v>
                </c:pt>
                <c:pt idx="2437">
                  <c:v>56873</c:v>
                </c:pt>
                <c:pt idx="2438">
                  <c:v>56880</c:v>
                </c:pt>
                <c:pt idx="2439">
                  <c:v>56887</c:v>
                </c:pt>
                <c:pt idx="2440">
                  <c:v>56894</c:v>
                </c:pt>
                <c:pt idx="2441">
                  <c:v>56901</c:v>
                </c:pt>
                <c:pt idx="2442">
                  <c:v>56908</c:v>
                </c:pt>
                <c:pt idx="2443">
                  <c:v>56915</c:v>
                </c:pt>
                <c:pt idx="2444">
                  <c:v>56922</c:v>
                </c:pt>
                <c:pt idx="2445">
                  <c:v>56930</c:v>
                </c:pt>
                <c:pt idx="2446">
                  <c:v>56936</c:v>
                </c:pt>
                <c:pt idx="2447">
                  <c:v>56944</c:v>
                </c:pt>
                <c:pt idx="2448">
                  <c:v>56950</c:v>
                </c:pt>
                <c:pt idx="2449">
                  <c:v>56957</c:v>
                </c:pt>
                <c:pt idx="2450">
                  <c:v>56964</c:v>
                </c:pt>
                <c:pt idx="2451">
                  <c:v>56971</c:v>
                </c:pt>
                <c:pt idx="2452">
                  <c:v>56983</c:v>
                </c:pt>
                <c:pt idx="2453">
                  <c:v>56986</c:v>
                </c:pt>
                <c:pt idx="2454">
                  <c:v>56993</c:v>
                </c:pt>
                <c:pt idx="2455">
                  <c:v>57000</c:v>
                </c:pt>
                <c:pt idx="2456">
                  <c:v>57007</c:v>
                </c:pt>
                <c:pt idx="2457">
                  <c:v>57014</c:v>
                </c:pt>
                <c:pt idx="2458">
                  <c:v>57021</c:v>
                </c:pt>
                <c:pt idx="2459">
                  <c:v>57028</c:v>
                </c:pt>
                <c:pt idx="2460">
                  <c:v>57035</c:v>
                </c:pt>
                <c:pt idx="2461">
                  <c:v>57042</c:v>
                </c:pt>
                <c:pt idx="2462">
                  <c:v>57049</c:v>
                </c:pt>
                <c:pt idx="2463">
                  <c:v>57056</c:v>
                </c:pt>
                <c:pt idx="2464">
                  <c:v>57063</c:v>
                </c:pt>
                <c:pt idx="2465">
                  <c:v>57074</c:v>
                </c:pt>
                <c:pt idx="2466">
                  <c:v>57077</c:v>
                </c:pt>
                <c:pt idx="2467">
                  <c:v>57084</c:v>
                </c:pt>
                <c:pt idx="2468">
                  <c:v>57091</c:v>
                </c:pt>
                <c:pt idx="2469">
                  <c:v>57098</c:v>
                </c:pt>
                <c:pt idx="2470">
                  <c:v>57105</c:v>
                </c:pt>
                <c:pt idx="2471">
                  <c:v>57112</c:v>
                </c:pt>
                <c:pt idx="2472">
                  <c:v>57119</c:v>
                </c:pt>
                <c:pt idx="2473">
                  <c:v>57126</c:v>
                </c:pt>
                <c:pt idx="2474">
                  <c:v>57133</c:v>
                </c:pt>
                <c:pt idx="2475">
                  <c:v>57140</c:v>
                </c:pt>
                <c:pt idx="2476">
                  <c:v>57147</c:v>
                </c:pt>
                <c:pt idx="2477">
                  <c:v>57154</c:v>
                </c:pt>
                <c:pt idx="2478">
                  <c:v>57161</c:v>
                </c:pt>
                <c:pt idx="2479">
                  <c:v>57168</c:v>
                </c:pt>
                <c:pt idx="2480">
                  <c:v>57175</c:v>
                </c:pt>
                <c:pt idx="2481">
                  <c:v>57182</c:v>
                </c:pt>
                <c:pt idx="2482">
                  <c:v>57189</c:v>
                </c:pt>
                <c:pt idx="2483">
                  <c:v>57196</c:v>
                </c:pt>
                <c:pt idx="2484">
                  <c:v>57203</c:v>
                </c:pt>
                <c:pt idx="2485">
                  <c:v>57210</c:v>
                </c:pt>
                <c:pt idx="2486">
                  <c:v>57217</c:v>
                </c:pt>
                <c:pt idx="2487">
                  <c:v>57224</c:v>
                </c:pt>
                <c:pt idx="2488">
                  <c:v>57231</c:v>
                </c:pt>
                <c:pt idx="2489">
                  <c:v>57238</c:v>
                </c:pt>
                <c:pt idx="2490">
                  <c:v>57245</c:v>
                </c:pt>
                <c:pt idx="2491">
                  <c:v>57252</c:v>
                </c:pt>
                <c:pt idx="2492">
                  <c:v>57259</c:v>
                </c:pt>
                <c:pt idx="2493">
                  <c:v>57266</c:v>
                </c:pt>
                <c:pt idx="2494">
                  <c:v>57273</c:v>
                </c:pt>
                <c:pt idx="2495">
                  <c:v>57280</c:v>
                </c:pt>
                <c:pt idx="2496">
                  <c:v>57287</c:v>
                </c:pt>
                <c:pt idx="2497">
                  <c:v>57297</c:v>
                </c:pt>
                <c:pt idx="2498">
                  <c:v>57301</c:v>
                </c:pt>
                <c:pt idx="2499">
                  <c:v>57308</c:v>
                </c:pt>
                <c:pt idx="2500">
                  <c:v>57315</c:v>
                </c:pt>
                <c:pt idx="2501">
                  <c:v>57322</c:v>
                </c:pt>
                <c:pt idx="2502">
                  <c:v>57329</c:v>
                </c:pt>
                <c:pt idx="2503">
                  <c:v>57336</c:v>
                </c:pt>
                <c:pt idx="2504">
                  <c:v>57343</c:v>
                </c:pt>
                <c:pt idx="2505">
                  <c:v>57350</c:v>
                </c:pt>
                <c:pt idx="2506">
                  <c:v>57357</c:v>
                </c:pt>
                <c:pt idx="2507">
                  <c:v>57364</c:v>
                </c:pt>
                <c:pt idx="2508">
                  <c:v>57371</c:v>
                </c:pt>
                <c:pt idx="2509">
                  <c:v>57378</c:v>
                </c:pt>
                <c:pt idx="2510">
                  <c:v>57385</c:v>
                </c:pt>
                <c:pt idx="2511">
                  <c:v>57392</c:v>
                </c:pt>
                <c:pt idx="2512">
                  <c:v>57399</c:v>
                </c:pt>
                <c:pt idx="2513">
                  <c:v>57406</c:v>
                </c:pt>
                <c:pt idx="2514">
                  <c:v>57413</c:v>
                </c:pt>
                <c:pt idx="2515">
                  <c:v>57420</c:v>
                </c:pt>
                <c:pt idx="2516">
                  <c:v>57427</c:v>
                </c:pt>
                <c:pt idx="2517">
                  <c:v>57434</c:v>
                </c:pt>
                <c:pt idx="2518">
                  <c:v>57441</c:v>
                </c:pt>
                <c:pt idx="2519">
                  <c:v>57448</c:v>
                </c:pt>
                <c:pt idx="2520">
                  <c:v>57459</c:v>
                </c:pt>
                <c:pt idx="2521">
                  <c:v>57462</c:v>
                </c:pt>
                <c:pt idx="2522">
                  <c:v>57469</c:v>
                </c:pt>
                <c:pt idx="2523">
                  <c:v>57476</c:v>
                </c:pt>
                <c:pt idx="2524">
                  <c:v>57483</c:v>
                </c:pt>
                <c:pt idx="2525">
                  <c:v>57490</c:v>
                </c:pt>
                <c:pt idx="2526">
                  <c:v>57497</c:v>
                </c:pt>
                <c:pt idx="2527">
                  <c:v>57504</c:v>
                </c:pt>
                <c:pt idx="2528">
                  <c:v>57511</c:v>
                </c:pt>
                <c:pt idx="2529">
                  <c:v>57518</c:v>
                </c:pt>
                <c:pt idx="2530">
                  <c:v>57525</c:v>
                </c:pt>
                <c:pt idx="2531">
                  <c:v>57532</c:v>
                </c:pt>
                <c:pt idx="2532">
                  <c:v>57539</c:v>
                </c:pt>
                <c:pt idx="2533">
                  <c:v>57546</c:v>
                </c:pt>
                <c:pt idx="2534">
                  <c:v>57553</c:v>
                </c:pt>
                <c:pt idx="2535">
                  <c:v>57560</c:v>
                </c:pt>
                <c:pt idx="2536">
                  <c:v>57567</c:v>
                </c:pt>
                <c:pt idx="2537">
                  <c:v>57574</c:v>
                </c:pt>
                <c:pt idx="2538">
                  <c:v>57581</c:v>
                </c:pt>
                <c:pt idx="2539">
                  <c:v>57588</c:v>
                </c:pt>
                <c:pt idx="2540">
                  <c:v>57595</c:v>
                </c:pt>
                <c:pt idx="2541">
                  <c:v>57602</c:v>
                </c:pt>
                <c:pt idx="2542">
                  <c:v>57609</c:v>
                </c:pt>
                <c:pt idx="2543">
                  <c:v>57616</c:v>
                </c:pt>
                <c:pt idx="2544">
                  <c:v>57623</c:v>
                </c:pt>
                <c:pt idx="2545">
                  <c:v>57630</c:v>
                </c:pt>
                <c:pt idx="2546">
                  <c:v>57637</c:v>
                </c:pt>
                <c:pt idx="2547">
                  <c:v>57644</c:v>
                </c:pt>
                <c:pt idx="2548">
                  <c:v>57651</c:v>
                </c:pt>
                <c:pt idx="2549">
                  <c:v>57658</c:v>
                </c:pt>
                <c:pt idx="2550">
                  <c:v>57665</c:v>
                </c:pt>
                <c:pt idx="2551">
                  <c:v>57672</c:v>
                </c:pt>
                <c:pt idx="2552">
                  <c:v>57679</c:v>
                </c:pt>
                <c:pt idx="2553">
                  <c:v>57686</c:v>
                </c:pt>
                <c:pt idx="2554">
                  <c:v>57693</c:v>
                </c:pt>
                <c:pt idx="2555">
                  <c:v>57700</c:v>
                </c:pt>
                <c:pt idx="2556">
                  <c:v>57710</c:v>
                </c:pt>
                <c:pt idx="2557">
                  <c:v>57717</c:v>
                </c:pt>
                <c:pt idx="2558">
                  <c:v>57724</c:v>
                </c:pt>
                <c:pt idx="2559">
                  <c:v>57732</c:v>
                </c:pt>
                <c:pt idx="2560">
                  <c:v>57738</c:v>
                </c:pt>
                <c:pt idx="2561">
                  <c:v>57745</c:v>
                </c:pt>
                <c:pt idx="2562">
                  <c:v>57752</c:v>
                </c:pt>
                <c:pt idx="2563">
                  <c:v>57760</c:v>
                </c:pt>
                <c:pt idx="2564">
                  <c:v>57766</c:v>
                </c:pt>
                <c:pt idx="2565">
                  <c:v>57773</c:v>
                </c:pt>
                <c:pt idx="2566">
                  <c:v>57780</c:v>
                </c:pt>
                <c:pt idx="2567">
                  <c:v>57787</c:v>
                </c:pt>
                <c:pt idx="2568">
                  <c:v>57794</c:v>
                </c:pt>
                <c:pt idx="2569">
                  <c:v>57801</c:v>
                </c:pt>
                <c:pt idx="2570">
                  <c:v>57808</c:v>
                </c:pt>
                <c:pt idx="2571">
                  <c:v>57817</c:v>
                </c:pt>
                <c:pt idx="2572">
                  <c:v>57822</c:v>
                </c:pt>
                <c:pt idx="2573">
                  <c:v>57829</c:v>
                </c:pt>
                <c:pt idx="2574">
                  <c:v>57837</c:v>
                </c:pt>
                <c:pt idx="2575">
                  <c:v>57843</c:v>
                </c:pt>
                <c:pt idx="2576">
                  <c:v>57850</c:v>
                </c:pt>
                <c:pt idx="2577">
                  <c:v>57858</c:v>
                </c:pt>
                <c:pt idx="2578">
                  <c:v>57864</c:v>
                </c:pt>
                <c:pt idx="2579">
                  <c:v>57871</c:v>
                </c:pt>
                <c:pt idx="2580">
                  <c:v>57878</c:v>
                </c:pt>
                <c:pt idx="2581">
                  <c:v>57885</c:v>
                </c:pt>
                <c:pt idx="2582">
                  <c:v>57892</c:v>
                </c:pt>
                <c:pt idx="2583">
                  <c:v>57899</c:v>
                </c:pt>
                <c:pt idx="2584">
                  <c:v>57906</c:v>
                </c:pt>
                <c:pt idx="2585">
                  <c:v>57913</c:v>
                </c:pt>
                <c:pt idx="2586">
                  <c:v>57920</c:v>
                </c:pt>
                <c:pt idx="2587">
                  <c:v>57927</c:v>
                </c:pt>
                <c:pt idx="2588">
                  <c:v>57934</c:v>
                </c:pt>
                <c:pt idx="2589">
                  <c:v>57941</c:v>
                </c:pt>
                <c:pt idx="2590">
                  <c:v>57949</c:v>
                </c:pt>
                <c:pt idx="2591">
                  <c:v>57956</c:v>
                </c:pt>
                <c:pt idx="2592">
                  <c:v>57962</c:v>
                </c:pt>
                <c:pt idx="2593">
                  <c:v>57969</c:v>
                </c:pt>
                <c:pt idx="2594">
                  <c:v>57976</c:v>
                </c:pt>
                <c:pt idx="2595">
                  <c:v>57983</c:v>
                </c:pt>
                <c:pt idx="2596">
                  <c:v>57990</c:v>
                </c:pt>
                <c:pt idx="2597">
                  <c:v>57998</c:v>
                </c:pt>
                <c:pt idx="2598">
                  <c:v>58004</c:v>
                </c:pt>
                <c:pt idx="2599">
                  <c:v>58011</c:v>
                </c:pt>
                <c:pt idx="2600">
                  <c:v>58018</c:v>
                </c:pt>
                <c:pt idx="2601">
                  <c:v>58026</c:v>
                </c:pt>
                <c:pt idx="2602">
                  <c:v>58032</c:v>
                </c:pt>
                <c:pt idx="2603">
                  <c:v>58039</c:v>
                </c:pt>
                <c:pt idx="2604">
                  <c:v>58046</c:v>
                </c:pt>
                <c:pt idx="2605">
                  <c:v>58053</c:v>
                </c:pt>
                <c:pt idx="2606">
                  <c:v>58060</c:v>
                </c:pt>
                <c:pt idx="2607">
                  <c:v>58067</c:v>
                </c:pt>
                <c:pt idx="2608">
                  <c:v>58075</c:v>
                </c:pt>
                <c:pt idx="2609">
                  <c:v>58082</c:v>
                </c:pt>
                <c:pt idx="2610">
                  <c:v>58089</c:v>
                </c:pt>
                <c:pt idx="2611">
                  <c:v>58096</c:v>
                </c:pt>
                <c:pt idx="2612">
                  <c:v>58103</c:v>
                </c:pt>
                <c:pt idx="2613">
                  <c:v>58110</c:v>
                </c:pt>
                <c:pt idx="2614">
                  <c:v>58117</c:v>
                </c:pt>
                <c:pt idx="2615">
                  <c:v>58124</c:v>
                </c:pt>
                <c:pt idx="2616">
                  <c:v>58131</c:v>
                </c:pt>
                <c:pt idx="2617">
                  <c:v>58138</c:v>
                </c:pt>
                <c:pt idx="2618">
                  <c:v>58145</c:v>
                </c:pt>
                <c:pt idx="2619">
                  <c:v>58152</c:v>
                </c:pt>
                <c:pt idx="2620">
                  <c:v>58159</c:v>
                </c:pt>
                <c:pt idx="2621">
                  <c:v>58168</c:v>
                </c:pt>
                <c:pt idx="2622">
                  <c:v>58175</c:v>
                </c:pt>
                <c:pt idx="2623">
                  <c:v>58182</c:v>
                </c:pt>
                <c:pt idx="2624">
                  <c:v>58189</c:v>
                </c:pt>
                <c:pt idx="2625">
                  <c:v>58196</c:v>
                </c:pt>
                <c:pt idx="2626">
                  <c:v>58203</c:v>
                </c:pt>
                <c:pt idx="2627">
                  <c:v>58210</c:v>
                </c:pt>
                <c:pt idx="2628">
                  <c:v>58217</c:v>
                </c:pt>
                <c:pt idx="2629">
                  <c:v>58224</c:v>
                </c:pt>
                <c:pt idx="2630">
                  <c:v>58231</c:v>
                </c:pt>
                <c:pt idx="2631">
                  <c:v>58238</c:v>
                </c:pt>
                <c:pt idx="2632">
                  <c:v>58245</c:v>
                </c:pt>
                <c:pt idx="2633">
                  <c:v>58252</c:v>
                </c:pt>
                <c:pt idx="2634">
                  <c:v>58259</c:v>
                </c:pt>
                <c:pt idx="2635">
                  <c:v>58266</c:v>
                </c:pt>
                <c:pt idx="2636">
                  <c:v>58273</c:v>
                </c:pt>
                <c:pt idx="2637">
                  <c:v>58280</c:v>
                </c:pt>
                <c:pt idx="2638">
                  <c:v>58287</c:v>
                </c:pt>
                <c:pt idx="2639">
                  <c:v>58294</c:v>
                </c:pt>
                <c:pt idx="2640">
                  <c:v>58301</c:v>
                </c:pt>
                <c:pt idx="2641">
                  <c:v>58308</c:v>
                </c:pt>
                <c:pt idx="2642">
                  <c:v>58315</c:v>
                </c:pt>
                <c:pt idx="2643">
                  <c:v>58322</c:v>
                </c:pt>
                <c:pt idx="2644">
                  <c:v>58329</c:v>
                </c:pt>
                <c:pt idx="2645">
                  <c:v>58336</c:v>
                </c:pt>
                <c:pt idx="2646">
                  <c:v>58343</c:v>
                </c:pt>
                <c:pt idx="2647">
                  <c:v>58350</c:v>
                </c:pt>
                <c:pt idx="2648">
                  <c:v>58357</c:v>
                </c:pt>
                <c:pt idx="2649">
                  <c:v>58364</c:v>
                </c:pt>
                <c:pt idx="2650">
                  <c:v>58371</c:v>
                </c:pt>
                <c:pt idx="2651">
                  <c:v>58378</c:v>
                </c:pt>
                <c:pt idx="2652">
                  <c:v>58385</c:v>
                </c:pt>
                <c:pt idx="2653">
                  <c:v>58392</c:v>
                </c:pt>
                <c:pt idx="2654">
                  <c:v>58399</c:v>
                </c:pt>
                <c:pt idx="2655">
                  <c:v>58407</c:v>
                </c:pt>
                <c:pt idx="2656">
                  <c:v>58413</c:v>
                </c:pt>
                <c:pt idx="2657">
                  <c:v>58420</c:v>
                </c:pt>
                <c:pt idx="2658">
                  <c:v>58427</c:v>
                </c:pt>
                <c:pt idx="2659">
                  <c:v>58438</c:v>
                </c:pt>
                <c:pt idx="2660">
                  <c:v>58442</c:v>
                </c:pt>
                <c:pt idx="2661">
                  <c:v>58448</c:v>
                </c:pt>
                <c:pt idx="2662">
                  <c:v>58455</c:v>
                </c:pt>
                <c:pt idx="2663">
                  <c:v>58462</c:v>
                </c:pt>
                <c:pt idx="2664">
                  <c:v>58469</c:v>
                </c:pt>
                <c:pt idx="2665">
                  <c:v>58476</c:v>
                </c:pt>
                <c:pt idx="2666">
                  <c:v>58483</c:v>
                </c:pt>
                <c:pt idx="2667">
                  <c:v>58490</c:v>
                </c:pt>
                <c:pt idx="2668">
                  <c:v>58497</c:v>
                </c:pt>
                <c:pt idx="2669">
                  <c:v>58504</c:v>
                </c:pt>
                <c:pt idx="2670">
                  <c:v>58511</c:v>
                </c:pt>
                <c:pt idx="2671">
                  <c:v>58518</c:v>
                </c:pt>
                <c:pt idx="2672">
                  <c:v>58525</c:v>
                </c:pt>
                <c:pt idx="2673">
                  <c:v>58532</c:v>
                </c:pt>
                <c:pt idx="2674">
                  <c:v>58539</c:v>
                </c:pt>
                <c:pt idx="2675">
                  <c:v>58546</c:v>
                </c:pt>
                <c:pt idx="2676">
                  <c:v>58553</c:v>
                </c:pt>
                <c:pt idx="2677">
                  <c:v>58560</c:v>
                </c:pt>
                <c:pt idx="2678">
                  <c:v>58567</c:v>
                </c:pt>
                <c:pt idx="2679">
                  <c:v>58574</c:v>
                </c:pt>
                <c:pt idx="2680">
                  <c:v>58581</c:v>
                </c:pt>
                <c:pt idx="2681">
                  <c:v>58588</c:v>
                </c:pt>
                <c:pt idx="2682">
                  <c:v>58595</c:v>
                </c:pt>
                <c:pt idx="2683">
                  <c:v>58602</c:v>
                </c:pt>
                <c:pt idx="2684">
                  <c:v>58609</c:v>
                </c:pt>
                <c:pt idx="2685">
                  <c:v>58616</c:v>
                </c:pt>
                <c:pt idx="2686">
                  <c:v>58623</c:v>
                </c:pt>
                <c:pt idx="2687">
                  <c:v>58630</c:v>
                </c:pt>
                <c:pt idx="2688">
                  <c:v>58637</c:v>
                </c:pt>
                <c:pt idx="2689">
                  <c:v>58644</c:v>
                </c:pt>
                <c:pt idx="2690">
                  <c:v>58651</c:v>
                </c:pt>
                <c:pt idx="2691">
                  <c:v>58658</c:v>
                </c:pt>
                <c:pt idx="2692">
                  <c:v>58665</c:v>
                </c:pt>
                <c:pt idx="2693">
                  <c:v>58672</c:v>
                </c:pt>
                <c:pt idx="2694">
                  <c:v>58679</c:v>
                </c:pt>
                <c:pt idx="2695">
                  <c:v>58686</c:v>
                </c:pt>
                <c:pt idx="2696">
                  <c:v>58693</c:v>
                </c:pt>
                <c:pt idx="2697">
                  <c:v>58700</c:v>
                </c:pt>
                <c:pt idx="2698">
                  <c:v>58707</c:v>
                </c:pt>
                <c:pt idx="2699">
                  <c:v>58714</c:v>
                </c:pt>
                <c:pt idx="2700">
                  <c:v>58721</c:v>
                </c:pt>
                <c:pt idx="2701">
                  <c:v>58728</c:v>
                </c:pt>
                <c:pt idx="2702">
                  <c:v>58735</c:v>
                </c:pt>
                <c:pt idx="2703">
                  <c:v>58742</c:v>
                </c:pt>
                <c:pt idx="2704">
                  <c:v>58749</c:v>
                </c:pt>
                <c:pt idx="2705">
                  <c:v>58757</c:v>
                </c:pt>
                <c:pt idx="2706">
                  <c:v>58763</c:v>
                </c:pt>
                <c:pt idx="2707">
                  <c:v>58771</c:v>
                </c:pt>
                <c:pt idx="2708">
                  <c:v>58777</c:v>
                </c:pt>
                <c:pt idx="2709">
                  <c:v>58784</c:v>
                </c:pt>
                <c:pt idx="2710">
                  <c:v>58791</c:v>
                </c:pt>
                <c:pt idx="2711">
                  <c:v>58798</c:v>
                </c:pt>
                <c:pt idx="2712">
                  <c:v>58810</c:v>
                </c:pt>
                <c:pt idx="2713">
                  <c:v>58813</c:v>
                </c:pt>
                <c:pt idx="2714">
                  <c:v>58820</c:v>
                </c:pt>
                <c:pt idx="2715">
                  <c:v>58827</c:v>
                </c:pt>
                <c:pt idx="2716">
                  <c:v>58834</c:v>
                </c:pt>
                <c:pt idx="2717">
                  <c:v>58841</c:v>
                </c:pt>
                <c:pt idx="2718">
                  <c:v>58848</c:v>
                </c:pt>
                <c:pt idx="2719">
                  <c:v>58855</c:v>
                </c:pt>
                <c:pt idx="2720">
                  <c:v>58862</c:v>
                </c:pt>
                <c:pt idx="2721">
                  <c:v>58869</c:v>
                </c:pt>
                <c:pt idx="2722">
                  <c:v>58876</c:v>
                </c:pt>
                <c:pt idx="2723">
                  <c:v>58883</c:v>
                </c:pt>
                <c:pt idx="2724">
                  <c:v>58890</c:v>
                </c:pt>
                <c:pt idx="2725">
                  <c:v>58897</c:v>
                </c:pt>
                <c:pt idx="2726">
                  <c:v>58908</c:v>
                </c:pt>
                <c:pt idx="2727">
                  <c:v>58911</c:v>
                </c:pt>
                <c:pt idx="2728">
                  <c:v>58918</c:v>
                </c:pt>
                <c:pt idx="2729">
                  <c:v>58925</c:v>
                </c:pt>
                <c:pt idx="2730">
                  <c:v>58932</c:v>
                </c:pt>
                <c:pt idx="2731">
                  <c:v>58939</c:v>
                </c:pt>
                <c:pt idx="2732">
                  <c:v>58946</c:v>
                </c:pt>
                <c:pt idx="2733">
                  <c:v>58953</c:v>
                </c:pt>
                <c:pt idx="2734">
                  <c:v>58960</c:v>
                </c:pt>
                <c:pt idx="2735">
                  <c:v>58967</c:v>
                </c:pt>
                <c:pt idx="2736">
                  <c:v>58974</c:v>
                </c:pt>
                <c:pt idx="2737">
                  <c:v>58981</c:v>
                </c:pt>
                <c:pt idx="2738">
                  <c:v>58988</c:v>
                </c:pt>
                <c:pt idx="2739">
                  <c:v>58995</c:v>
                </c:pt>
                <c:pt idx="2740">
                  <c:v>59002</c:v>
                </c:pt>
                <c:pt idx="2741">
                  <c:v>59009</c:v>
                </c:pt>
                <c:pt idx="2742">
                  <c:v>59016</c:v>
                </c:pt>
                <c:pt idx="2743">
                  <c:v>59023</c:v>
                </c:pt>
                <c:pt idx="2744">
                  <c:v>59030</c:v>
                </c:pt>
                <c:pt idx="2745">
                  <c:v>59037</c:v>
                </c:pt>
                <c:pt idx="2746">
                  <c:v>59044</c:v>
                </c:pt>
                <c:pt idx="2747">
                  <c:v>59051</c:v>
                </c:pt>
                <c:pt idx="2748">
                  <c:v>59058</c:v>
                </c:pt>
                <c:pt idx="2749">
                  <c:v>59065</c:v>
                </c:pt>
                <c:pt idx="2750">
                  <c:v>59072</c:v>
                </c:pt>
                <c:pt idx="2751">
                  <c:v>59079</c:v>
                </c:pt>
                <c:pt idx="2752">
                  <c:v>59086</c:v>
                </c:pt>
                <c:pt idx="2753">
                  <c:v>59093</c:v>
                </c:pt>
                <c:pt idx="2754">
                  <c:v>59100</c:v>
                </c:pt>
                <c:pt idx="2755">
                  <c:v>59107</c:v>
                </c:pt>
                <c:pt idx="2756">
                  <c:v>59114</c:v>
                </c:pt>
                <c:pt idx="2757">
                  <c:v>59124</c:v>
                </c:pt>
                <c:pt idx="2758">
                  <c:v>59128</c:v>
                </c:pt>
                <c:pt idx="2759">
                  <c:v>59135</c:v>
                </c:pt>
                <c:pt idx="2760">
                  <c:v>59142</c:v>
                </c:pt>
                <c:pt idx="2761">
                  <c:v>59149</c:v>
                </c:pt>
                <c:pt idx="2762">
                  <c:v>59156</c:v>
                </c:pt>
                <c:pt idx="2763">
                  <c:v>59163</c:v>
                </c:pt>
                <c:pt idx="2764">
                  <c:v>59170</c:v>
                </c:pt>
                <c:pt idx="2765">
                  <c:v>59177</c:v>
                </c:pt>
                <c:pt idx="2766">
                  <c:v>59184</c:v>
                </c:pt>
                <c:pt idx="2767">
                  <c:v>59191</c:v>
                </c:pt>
                <c:pt idx="2768">
                  <c:v>59198</c:v>
                </c:pt>
                <c:pt idx="2769">
                  <c:v>59205</c:v>
                </c:pt>
                <c:pt idx="2770">
                  <c:v>59212</c:v>
                </c:pt>
                <c:pt idx="2771">
                  <c:v>59219</c:v>
                </c:pt>
                <c:pt idx="2772">
                  <c:v>59226</c:v>
                </c:pt>
                <c:pt idx="2773">
                  <c:v>59233</c:v>
                </c:pt>
                <c:pt idx="2774">
                  <c:v>59240</c:v>
                </c:pt>
                <c:pt idx="2775">
                  <c:v>59247</c:v>
                </c:pt>
                <c:pt idx="2776">
                  <c:v>59258</c:v>
                </c:pt>
                <c:pt idx="2777">
                  <c:v>59261</c:v>
                </c:pt>
                <c:pt idx="2778">
                  <c:v>59268</c:v>
                </c:pt>
                <c:pt idx="2779">
                  <c:v>59275</c:v>
                </c:pt>
                <c:pt idx="2780">
                  <c:v>59282</c:v>
                </c:pt>
                <c:pt idx="2781">
                  <c:v>59289</c:v>
                </c:pt>
                <c:pt idx="2782">
                  <c:v>59296</c:v>
                </c:pt>
                <c:pt idx="2783">
                  <c:v>59303</c:v>
                </c:pt>
                <c:pt idx="2784">
                  <c:v>59310</c:v>
                </c:pt>
                <c:pt idx="2785">
                  <c:v>59317</c:v>
                </c:pt>
                <c:pt idx="2786">
                  <c:v>59324</c:v>
                </c:pt>
                <c:pt idx="2787">
                  <c:v>59331</c:v>
                </c:pt>
                <c:pt idx="2788">
                  <c:v>59338</c:v>
                </c:pt>
                <c:pt idx="2789">
                  <c:v>59345</c:v>
                </c:pt>
                <c:pt idx="2790">
                  <c:v>59352</c:v>
                </c:pt>
                <c:pt idx="2791">
                  <c:v>59359</c:v>
                </c:pt>
                <c:pt idx="2792">
                  <c:v>59366</c:v>
                </c:pt>
                <c:pt idx="2793">
                  <c:v>59373</c:v>
                </c:pt>
                <c:pt idx="2794">
                  <c:v>59380</c:v>
                </c:pt>
                <c:pt idx="2795">
                  <c:v>59387</c:v>
                </c:pt>
                <c:pt idx="2796">
                  <c:v>59394</c:v>
                </c:pt>
                <c:pt idx="2797">
                  <c:v>59401</c:v>
                </c:pt>
                <c:pt idx="2798">
                  <c:v>59408</c:v>
                </c:pt>
                <c:pt idx="2799">
                  <c:v>59415</c:v>
                </c:pt>
                <c:pt idx="2800">
                  <c:v>59422</c:v>
                </c:pt>
                <c:pt idx="2801">
                  <c:v>59429</c:v>
                </c:pt>
                <c:pt idx="2802">
                  <c:v>59436</c:v>
                </c:pt>
                <c:pt idx="2803">
                  <c:v>59443</c:v>
                </c:pt>
                <c:pt idx="2804">
                  <c:v>59450</c:v>
                </c:pt>
                <c:pt idx="2805">
                  <c:v>59457</c:v>
                </c:pt>
                <c:pt idx="2806">
                  <c:v>59464</c:v>
                </c:pt>
                <c:pt idx="2807">
                  <c:v>59471</c:v>
                </c:pt>
                <c:pt idx="2808">
                  <c:v>59478</c:v>
                </c:pt>
                <c:pt idx="2809">
                  <c:v>59488</c:v>
                </c:pt>
                <c:pt idx="2810">
                  <c:v>59492</c:v>
                </c:pt>
                <c:pt idx="2811">
                  <c:v>59499</c:v>
                </c:pt>
                <c:pt idx="2812">
                  <c:v>59506</c:v>
                </c:pt>
                <c:pt idx="2813">
                  <c:v>59513</c:v>
                </c:pt>
                <c:pt idx="2814">
                  <c:v>59520</c:v>
                </c:pt>
                <c:pt idx="2815">
                  <c:v>59527</c:v>
                </c:pt>
                <c:pt idx="2816">
                  <c:v>59534</c:v>
                </c:pt>
                <c:pt idx="2817">
                  <c:v>59541</c:v>
                </c:pt>
                <c:pt idx="2818">
                  <c:v>59548</c:v>
                </c:pt>
                <c:pt idx="2819">
                  <c:v>59555</c:v>
                </c:pt>
                <c:pt idx="2820">
                  <c:v>59562</c:v>
                </c:pt>
                <c:pt idx="2821">
                  <c:v>59569</c:v>
                </c:pt>
                <c:pt idx="2822">
                  <c:v>59576</c:v>
                </c:pt>
                <c:pt idx="2823">
                  <c:v>59583</c:v>
                </c:pt>
                <c:pt idx="2824">
                  <c:v>59590</c:v>
                </c:pt>
                <c:pt idx="2825">
                  <c:v>59597</c:v>
                </c:pt>
                <c:pt idx="2826">
                  <c:v>59604</c:v>
                </c:pt>
                <c:pt idx="2827">
                  <c:v>59611</c:v>
                </c:pt>
                <c:pt idx="2828">
                  <c:v>59618</c:v>
                </c:pt>
                <c:pt idx="2829">
                  <c:v>59625</c:v>
                </c:pt>
                <c:pt idx="2830">
                  <c:v>59632</c:v>
                </c:pt>
                <c:pt idx="2831">
                  <c:v>59643</c:v>
                </c:pt>
                <c:pt idx="2832">
                  <c:v>59646</c:v>
                </c:pt>
                <c:pt idx="2833">
                  <c:v>59653</c:v>
                </c:pt>
                <c:pt idx="2834">
                  <c:v>59660</c:v>
                </c:pt>
                <c:pt idx="2835">
                  <c:v>59667</c:v>
                </c:pt>
                <c:pt idx="2836">
                  <c:v>59674</c:v>
                </c:pt>
                <c:pt idx="2837">
                  <c:v>59681</c:v>
                </c:pt>
                <c:pt idx="2838">
                  <c:v>59688</c:v>
                </c:pt>
                <c:pt idx="2839">
                  <c:v>59695</c:v>
                </c:pt>
                <c:pt idx="2840">
                  <c:v>59702</c:v>
                </c:pt>
                <c:pt idx="2841">
                  <c:v>59709</c:v>
                </c:pt>
                <c:pt idx="2842">
                  <c:v>59716</c:v>
                </c:pt>
                <c:pt idx="2843">
                  <c:v>59723</c:v>
                </c:pt>
                <c:pt idx="2844">
                  <c:v>59730</c:v>
                </c:pt>
                <c:pt idx="2845">
                  <c:v>59737</c:v>
                </c:pt>
                <c:pt idx="2846">
                  <c:v>59744</c:v>
                </c:pt>
                <c:pt idx="2847">
                  <c:v>59751</c:v>
                </c:pt>
                <c:pt idx="2848">
                  <c:v>59758</c:v>
                </c:pt>
                <c:pt idx="2849">
                  <c:v>59765</c:v>
                </c:pt>
                <c:pt idx="2850">
                  <c:v>59772</c:v>
                </c:pt>
                <c:pt idx="2851">
                  <c:v>59779</c:v>
                </c:pt>
                <c:pt idx="2852">
                  <c:v>59786</c:v>
                </c:pt>
                <c:pt idx="2853">
                  <c:v>59793</c:v>
                </c:pt>
                <c:pt idx="2854">
                  <c:v>59800</c:v>
                </c:pt>
                <c:pt idx="2855">
                  <c:v>59807</c:v>
                </c:pt>
                <c:pt idx="2856">
                  <c:v>59814</c:v>
                </c:pt>
                <c:pt idx="2857">
                  <c:v>59821</c:v>
                </c:pt>
                <c:pt idx="2858">
                  <c:v>59828</c:v>
                </c:pt>
                <c:pt idx="2859">
                  <c:v>59835</c:v>
                </c:pt>
                <c:pt idx="2860">
                  <c:v>59842</c:v>
                </c:pt>
                <c:pt idx="2861">
                  <c:v>59849</c:v>
                </c:pt>
                <c:pt idx="2862">
                  <c:v>59856</c:v>
                </c:pt>
                <c:pt idx="2863">
                  <c:v>59863</c:v>
                </c:pt>
                <c:pt idx="2864">
                  <c:v>59870</c:v>
                </c:pt>
                <c:pt idx="2865">
                  <c:v>59877</c:v>
                </c:pt>
                <c:pt idx="2866">
                  <c:v>59884</c:v>
                </c:pt>
                <c:pt idx="2867">
                  <c:v>59891</c:v>
                </c:pt>
                <c:pt idx="2868">
                  <c:v>59901</c:v>
                </c:pt>
                <c:pt idx="2869">
                  <c:v>59908</c:v>
                </c:pt>
                <c:pt idx="2870">
                  <c:v>59915</c:v>
                </c:pt>
                <c:pt idx="2871">
                  <c:v>59923</c:v>
                </c:pt>
                <c:pt idx="2872">
                  <c:v>59929</c:v>
                </c:pt>
                <c:pt idx="2873">
                  <c:v>59936</c:v>
                </c:pt>
                <c:pt idx="2874">
                  <c:v>59943</c:v>
                </c:pt>
                <c:pt idx="2875">
                  <c:v>59951</c:v>
                </c:pt>
                <c:pt idx="2876">
                  <c:v>59957</c:v>
                </c:pt>
                <c:pt idx="2877">
                  <c:v>59964</c:v>
                </c:pt>
                <c:pt idx="2878">
                  <c:v>59971</c:v>
                </c:pt>
                <c:pt idx="2879">
                  <c:v>59978</c:v>
                </c:pt>
                <c:pt idx="2880">
                  <c:v>59985</c:v>
                </c:pt>
                <c:pt idx="2881">
                  <c:v>59992</c:v>
                </c:pt>
                <c:pt idx="2882">
                  <c:v>60001</c:v>
                </c:pt>
                <c:pt idx="2883">
                  <c:v>60006</c:v>
                </c:pt>
                <c:pt idx="2884">
                  <c:v>60013</c:v>
                </c:pt>
                <c:pt idx="2885">
                  <c:v>60020</c:v>
                </c:pt>
                <c:pt idx="2886">
                  <c:v>60028</c:v>
                </c:pt>
                <c:pt idx="2887">
                  <c:v>60034</c:v>
                </c:pt>
                <c:pt idx="2888">
                  <c:v>60041</c:v>
                </c:pt>
                <c:pt idx="2889">
                  <c:v>60049</c:v>
                </c:pt>
                <c:pt idx="2890">
                  <c:v>60055</c:v>
                </c:pt>
                <c:pt idx="2891">
                  <c:v>60062</c:v>
                </c:pt>
                <c:pt idx="2892">
                  <c:v>60069</c:v>
                </c:pt>
                <c:pt idx="2893">
                  <c:v>60076</c:v>
                </c:pt>
                <c:pt idx="2894">
                  <c:v>60083</c:v>
                </c:pt>
                <c:pt idx="2895">
                  <c:v>60090</c:v>
                </c:pt>
                <c:pt idx="2896">
                  <c:v>60097</c:v>
                </c:pt>
                <c:pt idx="2897">
                  <c:v>60104</c:v>
                </c:pt>
                <c:pt idx="2898">
                  <c:v>60111</c:v>
                </c:pt>
                <c:pt idx="2899">
                  <c:v>60118</c:v>
                </c:pt>
                <c:pt idx="2900">
                  <c:v>60125</c:v>
                </c:pt>
                <c:pt idx="2901">
                  <c:v>60132</c:v>
                </c:pt>
                <c:pt idx="2902">
                  <c:v>60140</c:v>
                </c:pt>
                <c:pt idx="2903">
                  <c:v>60147</c:v>
                </c:pt>
                <c:pt idx="2904">
                  <c:v>60153</c:v>
                </c:pt>
                <c:pt idx="2905">
                  <c:v>60160</c:v>
                </c:pt>
                <c:pt idx="2906">
                  <c:v>60167</c:v>
                </c:pt>
                <c:pt idx="2907">
                  <c:v>60174</c:v>
                </c:pt>
                <c:pt idx="2908">
                  <c:v>60181</c:v>
                </c:pt>
                <c:pt idx="2909">
                  <c:v>60189</c:v>
                </c:pt>
                <c:pt idx="2910">
                  <c:v>60195</c:v>
                </c:pt>
                <c:pt idx="2911">
                  <c:v>60202</c:v>
                </c:pt>
                <c:pt idx="2912">
                  <c:v>60209</c:v>
                </c:pt>
                <c:pt idx="2913">
                  <c:v>60216</c:v>
                </c:pt>
                <c:pt idx="2914">
                  <c:v>60223</c:v>
                </c:pt>
                <c:pt idx="2915">
                  <c:v>60230</c:v>
                </c:pt>
                <c:pt idx="2916">
                  <c:v>60237</c:v>
                </c:pt>
                <c:pt idx="2917">
                  <c:v>60244</c:v>
                </c:pt>
                <c:pt idx="2918">
                  <c:v>60251</c:v>
                </c:pt>
                <c:pt idx="2919">
                  <c:v>60258</c:v>
                </c:pt>
                <c:pt idx="2920">
                  <c:v>60267</c:v>
                </c:pt>
                <c:pt idx="2921">
                  <c:v>60274</c:v>
                </c:pt>
                <c:pt idx="2922">
                  <c:v>60281</c:v>
                </c:pt>
                <c:pt idx="2923">
                  <c:v>60288</c:v>
                </c:pt>
                <c:pt idx="2924">
                  <c:v>60295</c:v>
                </c:pt>
                <c:pt idx="2925">
                  <c:v>60302</c:v>
                </c:pt>
                <c:pt idx="2926">
                  <c:v>60309</c:v>
                </c:pt>
                <c:pt idx="2927">
                  <c:v>60316</c:v>
                </c:pt>
                <c:pt idx="2928">
                  <c:v>60323</c:v>
                </c:pt>
                <c:pt idx="2929">
                  <c:v>60330</c:v>
                </c:pt>
                <c:pt idx="2930">
                  <c:v>60337</c:v>
                </c:pt>
                <c:pt idx="2931">
                  <c:v>60344</c:v>
                </c:pt>
                <c:pt idx="2932">
                  <c:v>60351</c:v>
                </c:pt>
                <c:pt idx="2933">
                  <c:v>60359</c:v>
                </c:pt>
                <c:pt idx="2934">
                  <c:v>60366</c:v>
                </c:pt>
                <c:pt idx="2935">
                  <c:v>60373</c:v>
                </c:pt>
                <c:pt idx="2936">
                  <c:v>60380</c:v>
                </c:pt>
                <c:pt idx="2937">
                  <c:v>60387</c:v>
                </c:pt>
                <c:pt idx="2938">
                  <c:v>60394</c:v>
                </c:pt>
                <c:pt idx="2939">
                  <c:v>60401</c:v>
                </c:pt>
                <c:pt idx="2940">
                  <c:v>60408</c:v>
                </c:pt>
                <c:pt idx="2941">
                  <c:v>60415</c:v>
                </c:pt>
                <c:pt idx="2942">
                  <c:v>60422</c:v>
                </c:pt>
                <c:pt idx="2943">
                  <c:v>60429</c:v>
                </c:pt>
                <c:pt idx="2944">
                  <c:v>60436</c:v>
                </c:pt>
                <c:pt idx="2945">
                  <c:v>60443</c:v>
                </c:pt>
                <c:pt idx="2946">
                  <c:v>60450</c:v>
                </c:pt>
                <c:pt idx="2947">
                  <c:v>60457</c:v>
                </c:pt>
                <c:pt idx="2948">
                  <c:v>60464</c:v>
                </c:pt>
                <c:pt idx="2949">
                  <c:v>60471</c:v>
                </c:pt>
                <c:pt idx="2950">
                  <c:v>60478</c:v>
                </c:pt>
                <c:pt idx="2951">
                  <c:v>60485</c:v>
                </c:pt>
                <c:pt idx="2952">
                  <c:v>60492</c:v>
                </c:pt>
                <c:pt idx="2953">
                  <c:v>60499</c:v>
                </c:pt>
                <c:pt idx="2954">
                  <c:v>60506</c:v>
                </c:pt>
                <c:pt idx="2955">
                  <c:v>60513</c:v>
                </c:pt>
                <c:pt idx="2956">
                  <c:v>60520</c:v>
                </c:pt>
                <c:pt idx="2957">
                  <c:v>60527</c:v>
                </c:pt>
                <c:pt idx="2958">
                  <c:v>60534</c:v>
                </c:pt>
                <c:pt idx="2959">
                  <c:v>60541</c:v>
                </c:pt>
                <c:pt idx="2960">
                  <c:v>60548</c:v>
                </c:pt>
                <c:pt idx="2961">
                  <c:v>60555</c:v>
                </c:pt>
                <c:pt idx="2962">
                  <c:v>60562</c:v>
                </c:pt>
                <c:pt idx="2963">
                  <c:v>60569</c:v>
                </c:pt>
                <c:pt idx="2964">
                  <c:v>60576</c:v>
                </c:pt>
                <c:pt idx="2965">
                  <c:v>60583</c:v>
                </c:pt>
                <c:pt idx="2966">
                  <c:v>60590</c:v>
                </c:pt>
                <c:pt idx="2967">
                  <c:v>60598</c:v>
                </c:pt>
                <c:pt idx="2968">
                  <c:v>60604</c:v>
                </c:pt>
                <c:pt idx="2969">
                  <c:v>60611</c:v>
                </c:pt>
                <c:pt idx="2970">
                  <c:v>60618</c:v>
                </c:pt>
                <c:pt idx="2971">
                  <c:v>60625</c:v>
                </c:pt>
                <c:pt idx="2972">
                  <c:v>60632</c:v>
                </c:pt>
                <c:pt idx="2973">
                  <c:v>60639</c:v>
                </c:pt>
                <c:pt idx="2974">
                  <c:v>60646</c:v>
                </c:pt>
                <c:pt idx="2975">
                  <c:v>60653</c:v>
                </c:pt>
                <c:pt idx="2976">
                  <c:v>60660</c:v>
                </c:pt>
                <c:pt idx="2977">
                  <c:v>60667</c:v>
                </c:pt>
                <c:pt idx="2978">
                  <c:v>60674</c:v>
                </c:pt>
                <c:pt idx="2979">
                  <c:v>60681</c:v>
                </c:pt>
                <c:pt idx="2980">
                  <c:v>60688</c:v>
                </c:pt>
                <c:pt idx="2981">
                  <c:v>60695</c:v>
                </c:pt>
                <c:pt idx="2982">
                  <c:v>60702</c:v>
                </c:pt>
                <c:pt idx="2983">
                  <c:v>60709</c:v>
                </c:pt>
                <c:pt idx="2984">
                  <c:v>60716</c:v>
                </c:pt>
                <c:pt idx="2985">
                  <c:v>60723</c:v>
                </c:pt>
                <c:pt idx="2986">
                  <c:v>60730</c:v>
                </c:pt>
                <c:pt idx="2987">
                  <c:v>60737</c:v>
                </c:pt>
                <c:pt idx="2988">
                  <c:v>60744</c:v>
                </c:pt>
                <c:pt idx="2989">
                  <c:v>60751</c:v>
                </c:pt>
                <c:pt idx="2990">
                  <c:v>60758</c:v>
                </c:pt>
                <c:pt idx="2991">
                  <c:v>60765</c:v>
                </c:pt>
                <c:pt idx="2992">
                  <c:v>60772</c:v>
                </c:pt>
                <c:pt idx="2993">
                  <c:v>60779</c:v>
                </c:pt>
                <c:pt idx="2994">
                  <c:v>60786</c:v>
                </c:pt>
                <c:pt idx="2995">
                  <c:v>60793</c:v>
                </c:pt>
                <c:pt idx="2996">
                  <c:v>60800</c:v>
                </c:pt>
                <c:pt idx="2997">
                  <c:v>60807</c:v>
                </c:pt>
                <c:pt idx="2998">
                  <c:v>60814</c:v>
                </c:pt>
                <c:pt idx="2999">
                  <c:v>60821</c:v>
                </c:pt>
                <c:pt idx="3000">
                  <c:v>60828</c:v>
                </c:pt>
                <c:pt idx="3001">
                  <c:v>60835</c:v>
                </c:pt>
                <c:pt idx="3002">
                  <c:v>60842</c:v>
                </c:pt>
                <c:pt idx="3003">
                  <c:v>60849</c:v>
                </c:pt>
                <c:pt idx="3004">
                  <c:v>60856</c:v>
                </c:pt>
                <c:pt idx="3005">
                  <c:v>60863</c:v>
                </c:pt>
                <c:pt idx="3006">
                  <c:v>60870</c:v>
                </c:pt>
                <c:pt idx="3007">
                  <c:v>60877</c:v>
                </c:pt>
                <c:pt idx="3008">
                  <c:v>60884</c:v>
                </c:pt>
                <c:pt idx="3009">
                  <c:v>60891</c:v>
                </c:pt>
                <c:pt idx="3010">
                  <c:v>60898</c:v>
                </c:pt>
                <c:pt idx="3011">
                  <c:v>60905</c:v>
                </c:pt>
                <c:pt idx="3012">
                  <c:v>60912</c:v>
                </c:pt>
                <c:pt idx="3013">
                  <c:v>60919</c:v>
                </c:pt>
                <c:pt idx="3014">
                  <c:v>60926</c:v>
                </c:pt>
                <c:pt idx="3015">
                  <c:v>60933</c:v>
                </c:pt>
                <c:pt idx="3016">
                  <c:v>60940</c:v>
                </c:pt>
                <c:pt idx="3017">
                  <c:v>60948</c:v>
                </c:pt>
                <c:pt idx="3018">
                  <c:v>60954</c:v>
                </c:pt>
                <c:pt idx="3019">
                  <c:v>60962</c:v>
                </c:pt>
                <c:pt idx="3020">
                  <c:v>60968</c:v>
                </c:pt>
                <c:pt idx="3021">
                  <c:v>60975</c:v>
                </c:pt>
                <c:pt idx="3022">
                  <c:v>60982</c:v>
                </c:pt>
                <c:pt idx="3023">
                  <c:v>60989</c:v>
                </c:pt>
                <c:pt idx="3024">
                  <c:v>61001</c:v>
                </c:pt>
                <c:pt idx="3025">
                  <c:v>61004</c:v>
                </c:pt>
                <c:pt idx="3026">
                  <c:v>61011</c:v>
                </c:pt>
                <c:pt idx="3027">
                  <c:v>61018</c:v>
                </c:pt>
                <c:pt idx="3028">
                  <c:v>61025</c:v>
                </c:pt>
                <c:pt idx="3029">
                  <c:v>61032</c:v>
                </c:pt>
                <c:pt idx="3030">
                  <c:v>61039</c:v>
                </c:pt>
                <c:pt idx="3031">
                  <c:v>61046</c:v>
                </c:pt>
                <c:pt idx="3032">
                  <c:v>61053</c:v>
                </c:pt>
                <c:pt idx="3033">
                  <c:v>61060</c:v>
                </c:pt>
                <c:pt idx="3034">
                  <c:v>61067</c:v>
                </c:pt>
                <c:pt idx="3035">
                  <c:v>61074</c:v>
                </c:pt>
                <c:pt idx="3036">
                  <c:v>61081</c:v>
                </c:pt>
                <c:pt idx="3037">
                  <c:v>61092</c:v>
                </c:pt>
                <c:pt idx="3038">
                  <c:v>61095</c:v>
                </c:pt>
                <c:pt idx="3039">
                  <c:v>61102</c:v>
                </c:pt>
                <c:pt idx="3040">
                  <c:v>61109</c:v>
                </c:pt>
                <c:pt idx="3041">
                  <c:v>61116</c:v>
                </c:pt>
                <c:pt idx="3042">
                  <c:v>61123</c:v>
                </c:pt>
                <c:pt idx="3043">
                  <c:v>61130</c:v>
                </c:pt>
                <c:pt idx="3044">
                  <c:v>61137</c:v>
                </c:pt>
                <c:pt idx="3045">
                  <c:v>61144</c:v>
                </c:pt>
                <c:pt idx="3046">
                  <c:v>61151</c:v>
                </c:pt>
                <c:pt idx="3047">
                  <c:v>61158</c:v>
                </c:pt>
                <c:pt idx="3048">
                  <c:v>61165</c:v>
                </c:pt>
                <c:pt idx="3049">
                  <c:v>61172</c:v>
                </c:pt>
                <c:pt idx="3050">
                  <c:v>61179</c:v>
                </c:pt>
                <c:pt idx="3051">
                  <c:v>61186</c:v>
                </c:pt>
                <c:pt idx="3052">
                  <c:v>61193</c:v>
                </c:pt>
                <c:pt idx="3053">
                  <c:v>61200</c:v>
                </c:pt>
                <c:pt idx="3054">
                  <c:v>61207</c:v>
                </c:pt>
                <c:pt idx="3055">
                  <c:v>61214</c:v>
                </c:pt>
                <c:pt idx="3056">
                  <c:v>61221</c:v>
                </c:pt>
                <c:pt idx="3057">
                  <c:v>61228</c:v>
                </c:pt>
                <c:pt idx="3058">
                  <c:v>61235</c:v>
                </c:pt>
                <c:pt idx="3059">
                  <c:v>61242</c:v>
                </c:pt>
                <c:pt idx="3060">
                  <c:v>61249</c:v>
                </c:pt>
                <c:pt idx="3061">
                  <c:v>61256</c:v>
                </c:pt>
                <c:pt idx="3062">
                  <c:v>61263</c:v>
                </c:pt>
                <c:pt idx="3063">
                  <c:v>61270</c:v>
                </c:pt>
                <c:pt idx="3064">
                  <c:v>61277</c:v>
                </c:pt>
                <c:pt idx="3065">
                  <c:v>61284</c:v>
                </c:pt>
                <c:pt idx="3066">
                  <c:v>61291</c:v>
                </c:pt>
                <c:pt idx="3067">
                  <c:v>61298</c:v>
                </c:pt>
                <c:pt idx="3068">
                  <c:v>61305</c:v>
                </c:pt>
                <c:pt idx="3069">
                  <c:v>61315</c:v>
                </c:pt>
                <c:pt idx="3070">
                  <c:v>61319</c:v>
                </c:pt>
                <c:pt idx="3071">
                  <c:v>61326</c:v>
                </c:pt>
                <c:pt idx="3072">
                  <c:v>61333</c:v>
                </c:pt>
                <c:pt idx="3073">
                  <c:v>61340</c:v>
                </c:pt>
                <c:pt idx="3074">
                  <c:v>61347</c:v>
                </c:pt>
                <c:pt idx="3075">
                  <c:v>61354</c:v>
                </c:pt>
                <c:pt idx="3076">
                  <c:v>61361</c:v>
                </c:pt>
                <c:pt idx="3077">
                  <c:v>61368</c:v>
                </c:pt>
                <c:pt idx="3078">
                  <c:v>61375</c:v>
                </c:pt>
                <c:pt idx="3079">
                  <c:v>61382</c:v>
                </c:pt>
                <c:pt idx="3080">
                  <c:v>61389</c:v>
                </c:pt>
                <c:pt idx="3081">
                  <c:v>61396</c:v>
                </c:pt>
                <c:pt idx="3082">
                  <c:v>61403</c:v>
                </c:pt>
                <c:pt idx="3083">
                  <c:v>61410</c:v>
                </c:pt>
                <c:pt idx="3084">
                  <c:v>61417</c:v>
                </c:pt>
                <c:pt idx="3085">
                  <c:v>61424</c:v>
                </c:pt>
                <c:pt idx="3086">
                  <c:v>61431</c:v>
                </c:pt>
                <c:pt idx="3087">
                  <c:v>61438</c:v>
                </c:pt>
                <c:pt idx="3088">
                  <c:v>61445</c:v>
                </c:pt>
                <c:pt idx="3089">
                  <c:v>61452</c:v>
                </c:pt>
                <c:pt idx="3090">
                  <c:v>61459</c:v>
                </c:pt>
                <c:pt idx="3091">
                  <c:v>61466</c:v>
                </c:pt>
                <c:pt idx="3092">
                  <c:v>61477</c:v>
                </c:pt>
                <c:pt idx="3093">
                  <c:v>61480</c:v>
                </c:pt>
                <c:pt idx="3094">
                  <c:v>61487</c:v>
                </c:pt>
                <c:pt idx="3095">
                  <c:v>61494</c:v>
                </c:pt>
                <c:pt idx="3096">
                  <c:v>61501</c:v>
                </c:pt>
                <c:pt idx="3097">
                  <c:v>61508</c:v>
                </c:pt>
                <c:pt idx="3098">
                  <c:v>61515</c:v>
                </c:pt>
                <c:pt idx="3099">
                  <c:v>61522</c:v>
                </c:pt>
                <c:pt idx="3100">
                  <c:v>61529</c:v>
                </c:pt>
                <c:pt idx="3101">
                  <c:v>61536</c:v>
                </c:pt>
                <c:pt idx="3102">
                  <c:v>61543</c:v>
                </c:pt>
                <c:pt idx="3103">
                  <c:v>61550</c:v>
                </c:pt>
                <c:pt idx="3104">
                  <c:v>61557</c:v>
                </c:pt>
                <c:pt idx="3105">
                  <c:v>61564</c:v>
                </c:pt>
                <c:pt idx="3106">
                  <c:v>61571</c:v>
                </c:pt>
                <c:pt idx="3107">
                  <c:v>61578</c:v>
                </c:pt>
                <c:pt idx="3108">
                  <c:v>61585</c:v>
                </c:pt>
                <c:pt idx="3109">
                  <c:v>61592</c:v>
                </c:pt>
                <c:pt idx="3110">
                  <c:v>61599</c:v>
                </c:pt>
                <c:pt idx="3111">
                  <c:v>61606</c:v>
                </c:pt>
                <c:pt idx="3112">
                  <c:v>61613</c:v>
                </c:pt>
                <c:pt idx="3113">
                  <c:v>61620</c:v>
                </c:pt>
                <c:pt idx="3114">
                  <c:v>61627</c:v>
                </c:pt>
                <c:pt idx="3115">
                  <c:v>61634</c:v>
                </c:pt>
                <c:pt idx="3116">
                  <c:v>61641</c:v>
                </c:pt>
                <c:pt idx="3117">
                  <c:v>61648</c:v>
                </c:pt>
                <c:pt idx="3118">
                  <c:v>61655</c:v>
                </c:pt>
                <c:pt idx="3119">
                  <c:v>61662</c:v>
                </c:pt>
                <c:pt idx="3120">
                  <c:v>61669</c:v>
                </c:pt>
                <c:pt idx="3121">
                  <c:v>61676</c:v>
                </c:pt>
                <c:pt idx="3122">
                  <c:v>61683</c:v>
                </c:pt>
                <c:pt idx="3123">
                  <c:v>61690</c:v>
                </c:pt>
                <c:pt idx="3124">
                  <c:v>61697</c:v>
                </c:pt>
                <c:pt idx="3125">
                  <c:v>61704</c:v>
                </c:pt>
                <c:pt idx="3126">
                  <c:v>61711</c:v>
                </c:pt>
                <c:pt idx="3127">
                  <c:v>61718</c:v>
                </c:pt>
                <c:pt idx="3128">
                  <c:v>61728</c:v>
                </c:pt>
                <c:pt idx="3129">
                  <c:v>61735</c:v>
                </c:pt>
                <c:pt idx="3130">
                  <c:v>61742</c:v>
                </c:pt>
                <c:pt idx="3131">
                  <c:v>61750</c:v>
                </c:pt>
                <c:pt idx="3132">
                  <c:v>61756</c:v>
                </c:pt>
                <c:pt idx="3133">
                  <c:v>61763</c:v>
                </c:pt>
                <c:pt idx="3134">
                  <c:v>61770</c:v>
                </c:pt>
                <c:pt idx="3135">
                  <c:v>61778</c:v>
                </c:pt>
                <c:pt idx="3136">
                  <c:v>61784</c:v>
                </c:pt>
                <c:pt idx="3137">
                  <c:v>61791</c:v>
                </c:pt>
                <c:pt idx="3138">
                  <c:v>61798</c:v>
                </c:pt>
                <c:pt idx="3139">
                  <c:v>61805</c:v>
                </c:pt>
                <c:pt idx="3140">
                  <c:v>61812</c:v>
                </c:pt>
                <c:pt idx="3141">
                  <c:v>61819</c:v>
                </c:pt>
                <c:pt idx="3142">
                  <c:v>61826</c:v>
                </c:pt>
                <c:pt idx="3143">
                  <c:v>61835</c:v>
                </c:pt>
                <c:pt idx="3144">
                  <c:v>61840</c:v>
                </c:pt>
                <c:pt idx="3145">
                  <c:v>61847</c:v>
                </c:pt>
                <c:pt idx="3146">
                  <c:v>61855</c:v>
                </c:pt>
                <c:pt idx="3147">
                  <c:v>61861</c:v>
                </c:pt>
                <c:pt idx="3148">
                  <c:v>61868</c:v>
                </c:pt>
                <c:pt idx="3149">
                  <c:v>61876</c:v>
                </c:pt>
                <c:pt idx="3150">
                  <c:v>61882</c:v>
                </c:pt>
                <c:pt idx="3151">
                  <c:v>61889</c:v>
                </c:pt>
                <c:pt idx="3152">
                  <c:v>61896</c:v>
                </c:pt>
                <c:pt idx="3153">
                  <c:v>61903</c:v>
                </c:pt>
                <c:pt idx="3154">
                  <c:v>61910</c:v>
                </c:pt>
                <c:pt idx="3155">
                  <c:v>61917</c:v>
                </c:pt>
                <c:pt idx="3156">
                  <c:v>61924</c:v>
                </c:pt>
                <c:pt idx="3157">
                  <c:v>61931</c:v>
                </c:pt>
                <c:pt idx="3158">
                  <c:v>61938</c:v>
                </c:pt>
                <c:pt idx="3159">
                  <c:v>61945</c:v>
                </c:pt>
                <c:pt idx="3160">
                  <c:v>61952</c:v>
                </c:pt>
                <c:pt idx="3161">
                  <c:v>61959</c:v>
                </c:pt>
                <c:pt idx="3162">
                  <c:v>61967</c:v>
                </c:pt>
                <c:pt idx="3163">
                  <c:v>61974</c:v>
                </c:pt>
                <c:pt idx="3164">
                  <c:v>61980</c:v>
                </c:pt>
                <c:pt idx="3165">
                  <c:v>61987</c:v>
                </c:pt>
                <c:pt idx="3166">
                  <c:v>61994</c:v>
                </c:pt>
                <c:pt idx="3167">
                  <c:v>62001</c:v>
                </c:pt>
                <c:pt idx="3168">
                  <c:v>62008</c:v>
                </c:pt>
                <c:pt idx="3169">
                  <c:v>62016</c:v>
                </c:pt>
                <c:pt idx="3170">
                  <c:v>62022</c:v>
                </c:pt>
                <c:pt idx="3171">
                  <c:v>62029</c:v>
                </c:pt>
                <c:pt idx="3172">
                  <c:v>62036</c:v>
                </c:pt>
                <c:pt idx="3173">
                  <c:v>62044</c:v>
                </c:pt>
                <c:pt idx="3174">
                  <c:v>62050</c:v>
                </c:pt>
                <c:pt idx="3175">
                  <c:v>62057</c:v>
                </c:pt>
                <c:pt idx="3176">
                  <c:v>62064</c:v>
                </c:pt>
                <c:pt idx="3177">
                  <c:v>62071</c:v>
                </c:pt>
                <c:pt idx="3178">
                  <c:v>62078</c:v>
                </c:pt>
                <c:pt idx="3179">
                  <c:v>62085</c:v>
                </c:pt>
                <c:pt idx="3180">
                  <c:v>62093</c:v>
                </c:pt>
                <c:pt idx="3181">
                  <c:v>62100</c:v>
                </c:pt>
                <c:pt idx="3182">
                  <c:v>62107</c:v>
                </c:pt>
                <c:pt idx="3183">
                  <c:v>62114</c:v>
                </c:pt>
                <c:pt idx="3184">
                  <c:v>62121</c:v>
                </c:pt>
                <c:pt idx="3185">
                  <c:v>62128</c:v>
                </c:pt>
                <c:pt idx="3186">
                  <c:v>62135</c:v>
                </c:pt>
                <c:pt idx="3187">
                  <c:v>62142</c:v>
                </c:pt>
                <c:pt idx="3188">
                  <c:v>62149</c:v>
                </c:pt>
                <c:pt idx="3189">
                  <c:v>62156</c:v>
                </c:pt>
                <c:pt idx="3190">
                  <c:v>62163</c:v>
                </c:pt>
                <c:pt idx="3191">
                  <c:v>62170</c:v>
                </c:pt>
                <c:pt idx="3192">
                  <c:v>62177</c:v>
                </c:pt>
                <c:pt idx="3193">
                  <c:v>62186</c:v>
                </c:pt>
                <c:pt idx="3194">
                  <c:v>62193</c:v>
                </c:pt>
                <c:pt idx="3195">
                  <c:v>62200</c:v>
                </c:pt>
                <c:pt idx="3196">
                  <c:v>62207</c:v>
                </c:pt>
                <c:pt idx="3197">
                  <c:v>62214</c:v>
                </c:pt>
                <c:pt idx="3198">
                  <c:v>62221</c:v>
                </c:pt>
                <c:pt idx="3199">
                  <c:v>62228</c:v>
                </c:pt>
                <c:pt idx="3200">
                  <c:v>62235</c:v>
                </c:pt>
                <c:pt idx="3201">
                  <c:v>62242</c:v>
                </c:pt>
                <c:pt idx="3202">
                  <c:v>62249</c:v>
                </c:pt>
                <c:pt idx="3203">
                  <c:v>62256</c:v>
                </c:pt>
                <c:pt idx="3204">
                  <c:v>62263</c:v>
                </c:pt>
                <c:pt idx="3205">
                  <c:v>62270</c:v>
                </c:pt>
                <c:pt idx="3206">
                  <c:v>62277</c:v>
                </c:pt>
                <c:pt idx="3207">
                  <c:v>62284</c:v>
                </c:pt>
                <c:pt idx="3208">
                  <c:v>62291</c:v>
                </c:pt>
                <c:pt idx="3209">
                  <c:v>62298</c:v>
                </c:pt>
                <c:pt idx="3210">
                  <c:v>62305</c:v>
                </c:pt>
                <c:pt idx="3211">
                  <c:v>62312</c:v>
                </c:pt>
                <c:pt idx="3212">
                  <c:v>62319</c:v>
                </c:pt>
                <c:pt idx="3213">
                  <c:v>62326</c:v>
                </c:pt>
                <c:pt idx="3214">
                  <c:v>62333</c:v>
                </c:pt>
                <c:pt idx="3215">
                  <c:v>62340</c:v>
                </c:pt>
                <c:pt idx="3216">
                  <c:v>62347</c:v>
                </c:pt>
                <c:pt idx="3217">
                  <c:v>62354</c:v>
                </c:pt>
                <c:pt idx="3218">
                  <c:v>62361</c:v>
                </c:pt>
                <c:pt idx="3219">
                  <c:v>62368</c:v>
                </c:pt>
                <c:pt idx="3220">
                  <c:v>62375</c:v>
                </c:pt>
                <c:pt idx="3221">
                  <c:v>62382</c:v>
                </c:pt>
                <c:pt idx="3222">
                  <c:v>62389</c:v>
                </c:pt>
                <c:pt idx="3223">
                  <c:v>62396</c:v>
                </c:pt>
                <c:pt idx="3224">
                  <c:v>62403</c:v>
                </c:pt>
                <c:pt idx="3225">
                  <c:v>62410</c:v>
                </c:pt>
                <c:pt idx="3226">
                  <c:v>62417</c:v>
                </c:pt>
                <c:pt idx="3227">
                  <c:v>62425</c:v>
                </c:pt>
                <c:pt idx="3228">
                  <c:v>62431</c:v>
                </c:pt>
                <c:pt idx="3229">
                  <c:v>62438</c:v>
                </c:pt>
                <c:pt idx="3230">
                  <c:v>62445</c:v>
                </c:pt>
                <c:pt idx="3231">
                  <c:v>62456</c:v>
                </c:pt>
                <c:pt idx="3232">
                  <c:v>62460</c:v>
                </c:pt>
                <c:pt idx="3233">
                  <c:v>62466</c:v>
                </c:pt>
                <c:pt idx="3234">
                  <c:v>62473</c:v>
                </c:pt>
                <c:pt idx="3235">
                  <c:v>62480</c:v>
                </c:pt>
                <c:pt idx="3236">
                  <c:v>62487</c:v>
                </c:pt>
                <c:pt idx="3237">
                  <c:v>62494</c:v>
                </c:pt>
                <c:pt idx="3238">
                  <c:v>62501</c:v>
                </c:pt>
                <c:pt idx="3239">
                  <c:v>62508</c:v>
                </c:pt>
                <c:pt idx="3240">
                  <c:v>62515</c:v>
                </c:pt>
                <c:pt idx="3241">
                  <c:v>62522</c:v>
                </c:pt>
                <c:pt idx="3242">
                  <c:v>62529</c:v>
                </c:pt>
                <c:pt idx="3243">
                  <c:v>62536</c:v>
                </c:pt>
                <c:pt idx="3244">
                  <c:v>62543</c:v>
                </c:pt>
                <c:pt idx="3245">
                  <c:v>62550</c:v>
                </c:pt>
                <c:pt idx="3246">
                  <c:v>62557</c:v>
                </c:pt>
                <c:pt idx="3247">
                  <c:v>62564</c:v>
                </c:pt>
                <c:pt idx="3248">
                  <c:v>62571</c:v>
                </c:pt>
                <c:pt idx="3249">
                  <c:v>62578</c:v>
                </c:pt>
                <c:pt idx="3250">
                  <c:v>62585</c:v>
                </c:pt>
                <c:pt idx="3251">
                  <c:v>62592</c:v>
                </c:pt>
                <c:pt idx="3252">
                  <c:v>62599</c:v>
                </c:pt>
                <c:pt idx="3253">
                  <c:v>62606</c:v>
                </c:pt>
                <c:pt idx="3254">
                  <c:v>62613</c:v>
                </c:pt>
                <c:pt idx="3255">
                  <c:v>62620</c:v>
                </c:pt>
                <c:pt idx="3256">
                  <c:v>62627</c:v>
                </c:pt>
                <c:pt idx="3257">
                  <c:v>62634</c:v>
                </c:pt>
                <c:pt idx="3258">
                  <c:v>62641</c:v>
                </c:pt>
                <c:pt idx="3259">
                  <c:v>62648</c:v>
                </c:pt>
                <c:pt idx="3260">
                  <c:v>62655</c:v>
                </c:pt>
                <c:pt idx="3261">
                  <c:v>62662</c:v>
                </c:pt>
                <c:pt idx="3262">
                  <c:v>62669</c:v>
                </c:pt>
                <c:pt idx="3263">
                  <c:v>62676</c:v>
                </c:pt>
                <c:pt idx="3264">
                  <c:v>62683</c:v>
                </c:pt>
                <c:pt idx="3265">
                  <c:v>62690</c:v>
                </c:pt>
                <c:pt idx="3266">
                  <c:v>62697</c:v>
                </c:pt>
                <c:pt idx="3267">
                  <c:v>62704</c:v>
                </c:pt>
                <c:pt idx="3268">
                  <c:v>62711</c:v>
                </c:pt>
                <c:pt idx="3269">
                  <c:v>62718</c:v>
                </c:pt>
                <c:pt idx="3270">
                  <c:v>62725</c:v>
                </c:pt>
                <c:pt idx="3271">
                  <c:v>62732</c:v>
                </c:pt>
                <c:pt idx="3272">
                  <c:v>62739</c:v>
                </c:pt>
                <c:pt idx="3273">
                  <c:v>62746</c:v>
                </c:pt>
                <c:pt idx="3274">
                  <c:v>62753</c:v>
                </c:pt>
                <c:pt idx="3275">
                  <c:v>62760</c:v>
                </c:pt>
                <c:pt idx="3276">
                  <c:v>62767</c:v>
                </c:pt>
                <c:pt idx="3277">
                  <c:v>62774</c:v>
                </c:pt>
                <c:pt idx="3278">
                  <c:v>62781</c:v>
                </c:pt>
                <c:pt idx="3279">
                  <c:v>62789</c:v>
                </c:pt>
                <c:pt idx="3280">
                  <c:v>62795</c:v>
                </c:pt>
                <c:pt idx="3281">
                  <c:v>62802</c:v>
                </c:pt>
                <c:pt idx="3282">
                  <c:v>62809</c:v>
                </c:pt>
                <c:pt idx="3283">
                  <c:v>62816</c:v>
                </c:pt>
                <c:pt idx="3284">
                  <c:v>62823</c:v>
                </c:pt>
                <c:pt idx="3285">
                  <c:v>62830</c:v>
                </c:pt>
                <c:pt idx="3286">
                  <c:v>62837</c:v>
                </c:pt>
                <c:pt idx="3287">
                  <c:v>62844</c:v>
                </c:pt>
                <c:pt idx="3288">
                  <c:v>62851</c:v>
                </c:pt>
                <c:pt idx="3289">
                  <c:v>62858</c:v>
                </c:pt>
                <c:pt idx="3290">
                  <c:v>62865</c:v>
                </c:pt>
                <c:pt idx="3291">
                  <c:v>62872</c:v>
                </c:pt>
                <c:pt idx="3292">
                  <c:v>62879</c:v>
                </c:pt>
                <c:pt idx="3293">
                  <c:v>62886</c:v>
                </c:pt>
                <c:pt idx="3294">
                  <c:v>62893</c:v>
                </c:pt>
                <c:pt idx="3295">
                  <c:v>62900</c:v>
                </c:pt>
                <c:pt idx="3296">
                  <c:v>62907</c:v>
                </c:pt>
                <c:pt idx="3297">
                  <c:v>62914</c:v>
                </c:pt>
                <c:pt idx="3298">
                  <c:v>62921</c:v>
                </c:pt>
                <c:pt idx="3299">
                  <c:v>62928</c:v>
                </c:pt>
                <c:pt idx="3300">
                  <c:v>62935</c:v>
                </c:pt>
                <c:pt idx="3301">
                  <c:v>62942</c:v>
                </c:pt>
                <c:pt idx="3302">
                  <c:v>62949</c:v>
                </c:pt>
                <c:pt idx="3303">
                  <c:v>62956</c:v>
                </c:pt>
                <c:pt idx="3304">
                  <c:v>62963</c:v>
                </c:pt>
                <c:pt idx="3305">
                  <c:v>62970</c:v>
                </c:pt>
                <c:pt idx="3306">
                  <c:v>62977</c:v>
                </c:pt>
                <c:pt idx="3307">
                  <c:v>62984</c:v>
                </c:pt>
                <c:pt idx="3308">
                  <c:v>62991</c:v>
                </c:pt>
                <c:pt idx="3309">
                  <c:v>62998</c:v>
                </c:pt>
                <c:pt idx="3310">
                  <c:v>63005</c:v>
                </c:pt>
                <c:pt idx="3311">
                  <c:v>63012</c:v>
                </c:pt>
                <c:pt idx="3312">
                  <c:v>63019</c:v>
                </c:pt>
                <c:pt idx="3313">
                  <c:v>63026</c:v>
                </c:pt>
                <c:pt idx="3314">
                  <c:v>63033</c:v>
                </c:pt>
                <c:pt idx="3315">
                  <c:v>63040</c:v>
                </c:pt>
                <c:pt idx="3316">
                  <c:v>63047</c:v>
                </c:pt>
                <c:pt idx="3317">
                  <c:v>63054</c:v>
                </c:pt>
                <c:pt idx="3318">
                  <c:v>63061</c:v>
                </c:pt>
                <c:pt idx="3319">
                  <c:v>63068</c:v>
                </c:pt>
                <c:pt idx="3320">
                  <c:v>63075</c:v>
                </c:pt>
                <c:pt idx="3321">
                  <c:v>63082</c:v>
                </c:pt>
                <c:pt idx="3322">
                  <c:v>63089</c:v>
                </c:pt>
                <c:pt idx="3323">
                  <c:v>63096</c:v>
                </c:pt>
                <c:pt idx="3324">
                  <c:v>63103</c:v>
                </c:pt>
                <c:pt idx="3325">
                  <c:v>63110</c:v>
                </c:pt>
                <c:pt idx="3326">
                  <c:v>63117</c:v>
                </c:pt>
                <c:pt idx="3327">
                  <c:v>63124</c:v>
                </c:pt>
                <c:pt idx="3328">
                  <c:v>63131</c:v>
                </c:pt>
                <c:pt idx="3329">
                  <c:v>63138</c:v>
                </c:pt>
                <c:pt idx="3330">
                  <c:v>63145</c:v>
                </c:pt>
                <c:pt idx="3331">
                  <c:v>63153</c:v>
                </c:pt>
                <c:pt idx="3332">
                  <c:v>63159</c:v>
                </c:pt>
                <c:pt idx="3333">
                  <c:v>63166</c:v>
                </c:pt>
                <c:pt idx="3334">
                  <c:v>63173</c:v>
                </c:pt>
                <c:pt idx="3335">
                  <c:v>63180</c:v>
                </c:pt>
                <c:pt idx="3336">
                  <c:v>63188</c:v>
                </c:pt>
                <c:pt idx="3337">
                  <c:v>63195</c:v>
                </c:pt>
                <c:pt idx="3338">
                  <c:v>63202</c:v>
                </c:pt>
                <c:pt idx="3339">
                  <c:v>63209</c:v>
                </c:pt>
                <c:pt idx="3340">
                  <c:v>63216</c:v>
                </c:pt>
                <c:pt idx="3341">
                  <c:v>63223</c:v>
                </c:pt>
                <c:pt idx="3342">
                  <c:v>63230</c:v>
                </c:pt>
                <c:pt idx="3343">
                  <c:v>63237</c:v>
                </c:pt>
                <c:pt idx="3344">
                  <c:v>63244</c:v>
                </c:pt>
                <c:pt idx="3345">
                  <c:v>63251</c:v>
                </c:pt>
                <c:pt idx="3346">
                  <c:v>63258</c:v>
                </c:pt>
                <c:pt idx="3347">
                  <c:v>63265</c:v>
                </c:pt>
                <c:pt idx="3348">
                  <c:v>63276</c:v>
                </c:pt>
                <c:pt idx="3349">
                  <c:v>63279</c:v>
                </c:pt>
                <c:pt idx="3350">
                  <c:v>63286</c:v>
                </c:pt>
                <c:pt idx="3351">
                  <c:v>63293</c:v>
                </c:pt>
                <c:pt idx="3352">
                  <c:v>63300</c:v>
                </c:pt>
                <c:pt idx="3353">
                  <c:v>63307</c:v>
                </c:pt>
                <c:pt idx="3354">
                  <c:v>63314</c:v>
                </c:pt>
                <c:pt idx="3355">
                  <c:v>63321</c:v>
                </c:pt>
                <c:pt idx="3356">
                  <c:v>63328</c:v>
                </c:pt>
                <c:pt idx="3357">
                  <c:v>63335</c:v>
                </c:pt>
                <c:pt idx="3358">
                  <c:v>63342</c:v>
                </c:pt>
                <c:pt idx="3359">
                  <c:v>63349</c:v>
                </c:pt>
                <c:pt idx="3360">
                  <c:v>63356</c:v>
                </c:pt>
                <c:pt idx="3361">
                  <c:v>63363</c:v>
                </c:pt>
                <c:pt idx="3362">
                  <c:v>63370</c:v>
                </c:pt>
                <c:pt idx="3363">
                  <c:v>63377</c:v>
                </c:pt>
                <c:pt idx="3364">
                  <c:v>63384</c:v>
                </c:pt>
                <c:pt idx="3365">
                  <c:v>63391</c:v>
                </c:pt>
                <c:pt idx="3366">
                  <c:v>63398</c:v>
                </c:pt>
                <c:pt idx="3367">
                  <c:v>63405</c:v>
                </c:pt>
                <c:pt idx="3368">
                  <c:v>63412</c:v>
                </c:pt>
                <c:pt idx="3369">
                  <c:v>63419</c:v>
                </c:pt>
                <c:pt idx="3370">
                  <c:v>63426</c:v>
                </c:pt>
                <c:pt idx="3371">
                  <c:v>63433</c:v>
                </c:pt>
                <c:pt idx="3372">
                  <c:v>63440</c:v>
                </c:pt>
                <c:pt idx="3373">
                  <c:v>63447</c:v>
                </c:pt>
                <c:pt idx="3374">
                  <c:v>63454</c:v>
                </c:pt>
                <c:pt idx="3375">
                  <c:v>63461</c:v>
                </c:pt>
                <c:pt idx="3376">
                  <c:v>63468</c:v>
                </c:pt>
                <c:pt idx="3377">
                  <c:v>63475</c:v>
                </c:pt>
                <c:pt idx="3378">
                  <c:v>63482</c:v>
                </c:pt>
                <c:pt idx="3379">
                  <c:v>63489</c:v>
                </c:pt>
                <c:pt idx="3380">
                  <c:v>63496</c:v>
                </c:pt>
                <c:pt idx="3381">
                  <c:v>63506</c:v>
                </c:pt>
                <c:pt idx="3382">
                  <c:v>63510</c:v>
                </c:pt>
                <c:pt idx="3383">
                  <c:v>63517</c:v>
                </c:pt>
                <c:pt idx="3384">
                  <c:v>63524</c:v>
                </c:pt>
                <c:pt idx="3385">
                  <c:v>63531</c:v>
                </c:pt>
                <c:pt idx="3386">
                  <c:v>63538</c:v>
                </c:pt>
                <c:pt idx="3387">
                  <c:v>63545</c:v>
                </c:pt>
                <c:pt idx="3388">
                  <c:v>63552</c:v>
                </c:pt>
                <c:pt idx="3389">
                  <c:v>63559</c:v>
                </c:pt>
                <c:pt idx="3390">
                  <c:v>63566</c:v>
                </c:pt>
                <c:pt idx="3391">
                  <c:v>63573</c:v>
                </c:pt>
                <c:pt idx="3392">
                  <c:v>63580</c:v>
                </c:pt>
                <c:pt idx="3393">
                  <c:v>63587</c:v>
                </c:pt>
                <c:pt idx="3394">
                  <c:v>63594</c:v>
                </c:pt>
                <c:pt idx="3395">
                  <c:v>63601</c:v>
                </c:pt>
                <c:pt idx="3396">
                  <c:v>63608</c:v>
                </c:pt>
                <c:pt idx="3397">
                  <c:v>63615</c:v>
                </c:pt>
                <c:pt idx="3398">
                  <c:v>63622</c:v>
                </c:pt>
                <c:pt idx="3399">
                  <c:v>63629</c:v>
                </c:pt>
                <c:pt idx="3400">
                  <c:v>63636</c:v>
                </c:pt>
                <c:pt idx="3401">
                  <c:v>63643</c:v>
                </c:pt>
                <c:pt idx="3402">
                  <c:v>63650</c:v>
                </c:pt>
                <c:pt idx="3403">
                  <c:v>63661</c:v>
                </c:pt>
                <c:pt idx="3404">
                  <c:v>63664</c:v>
                </c:pt>
                <c:pt idx="3405">
                  <c:v>63671</c:v>
                </c:pt>
                <c:pt idx="3406">
                  <c:v>63678</c:v>
                </c:pt>
                <c:pt idx="3407">
                  <c:v>63685</c:v>
                </c:pt>
                <c:pt idx="3408">
                  <c:v>63692</c:v>
                </c:pt>
                <c:pt idx="3409">
                  <c:v>63699</c:v>
                </c:pt>
                <c:pt idx="3410">
                  <c:v>63706</c:v>
                </c:pt>
                <c:pt idx="3411">
                  <c:v>63713</c:v>
                </c:pt>
                <c:pt idx="3412">
                  <c:v>63720</c:v>
                </c:pt>
                <c:pt idx="3413">
                  <c:v>63727</c:v>
                </c:pt>
                <c:pt idx="3414">
                  <c:v>63734</c:v>
                </c:pt>
                <c:pt idx="3415">
                  <c:v>63741</c:v>
                </c:pt>
                <c:pt idx="3416">
                  <c:v>63748</c:v>
                </c:pt>
                <c:pt idx="3417">
                  <c:v>63755</c:v>
                </c:pt>
                <c:pt idx="3418">
                  <c:v>63762</c:v>
                </c:pt>
                <c:pt idx="3419">
                  <c:v>63769</c:v>
                </c:pt>
                <c:pt idx="3420">
                  <c:v>63776</c:v>
                </c:pt>
                <c:pt idx="3421">
                  <c:v>63783</c:v>
                </c:pt>
                <c:pt idx="3422">
                  <c:v>63790</c:v>
                </c:pt>
                <c:pt idx="3423">
                  <c:v>63797</c:v>
                </c:pt>
                <c:pt idx="3424">
                  <c:v>63804</c:v>
                </c:pt>
                <c:pt idx="3425">
                  <c:v>63811</c:v>
                </c:pt>
                <c:pt idx="3426">
                  <c:v>63818</c:v>
                </c:pt>
                <c:pt idx="3427">
                  <c:v>63825</c:v>
                </c:pt>
                <c:pt idx="3428">
                  <c:v>63832</c:v>
                </c:pt>
                <c:pt idx="3429">
                  <c:v>63839</c:v>
                </c:pt>
                <c:pt idx="3430">
                  <c:v>63846</c:v>
                </c:pt>
                <c:pt idx="3431">
                  <c:v>63853</c:v>
                </c:pt>
                <c:pt idx="3432">
                  <c:v>63860</c:v>
                </c:pt>
                <c:pt idx="3433">
                  <c:v>63867</c:v>
                </c:pt>
                <c:pt idx="3434">
                  <c:v>63874</c:v>
                </c:pt>
                <c:pt idx="3435">
                  <c:v>63881</c:v>
                </c:pt>
                <c:pt idx="3436">
                  <c:v>63888</c:v>
                </c:pt>
                <c:pt idx="3437">
                  <c:v>63895</c:v>
                </c:pt>
                <c:pt idx="3438">
                  <c:v>63902</c:v>
                </c:pt>
                <c:pt idx="3439">
                  <c:v>63909</c:v>
                </c:pt>
                <c:pt idx="3440">
                  <c:v>63919</c:v>
                </c:pt>
                <c:pt idx="3441">
                  <c:v>63926</c:v>
                </c:pt>
                <c:pt idx="3442">
                  <c:v>63933</c:v>
                </c:pt>
                <c:pt idx="3443">
                  <c:v>63941</c:v>
                </c:pt>
                <c:pt idx="3444">
                  <c:v>63947</c:v>
                </c:pt>
                <c:pt idx="3445">
                  <c:v>63954</c:v>
                </c:pt>
                <c:pt idx="3446">
                  <c:v>63961</c:v>
                </c:pt>
                <c:pt idx="3447">
                  <c:v>63969</c:v>
                </c:pt>
                <c:pt idx="3448">
                  <c:v>63975</c:v>
                </c:pt>
                <c:pt idx="3449">
                  <c:v>63982</c:v>
                </c:pt>
                <c:pt idx="3450">
                  <c:v>63989</c:v>
                </c:pt>
                <c:pt idx="3451">
                  <c:v>63996</c:v>
                </c:pt>
                <c:pt idx="3452">
                  <c:v>64003</c:v>
                </c:pt>
                <c:pt idx="3453">
                  <c:v>64010</c:v>
                </c:pt>
                <c:pt idx="3454">
                  <c:v>64019</c:v>
                </c:pt>
                <c:pt idx="3455">
                  <c:v>64024</c:v>
                </c:pt>
                <c:pt idx="3456">
                  <c:v>64031</c:v>
                </c:pt>
                <c:pt idx="3457">
                  <c:v>64038</c:v>
                </c:pt>
                <c:pt idx="3458">
                  <c:v>64046</c:v>
                </c:pt>
                <c:pt idx="3459">
                  <c:v>64052</c:v>
                </c:pt>
                <c:pt idx="3460">
                  <c:v>64059</c:v>
                </c:pt>
                <c:pt idx="3461">
                  <c:v>64067</c:v>
                </c:pt>
                <c:pt idx="3462">
                  <c:v>64073</c:v>
                </c:pt>
                <c:pt idx="3463">
                  <c:v>64080</c:v>
                </c:pt>
                <c:pt idx="3464">
                  <c:v>64087</c:v>
                </c:pt>
                <c:pt idx="3465">
                  <c:v>64094</c:v>
                </c:pt>
                <c:pt idx="3466">
                  <c:v>64101</c:v>
                </c:pt>
                <c:pt idx="3467">
                  <c:v>64108</c:v>
                </c:pt>
                <c:pt idx="3468">
                  <c:v>64115</c:v>
                </c:pt>
                <c:pt idx="3469">
                  <c:v>64122</c:v>
                </c:pt>
                <c:pt idx="3470">
                  <c:v>64129</c:v>
                </c:pt>
                <c:pt idx="3471">
                  <c:v>64136</c:v>
                </c:pt>
                <c:pt idx="3472">
                  <c:v>64143</c:v>
                </c:pt>
                <c:pt idx="3473">
                  <c:v>64150</c:v>
                </c:pt>
                <c:pt idx="3474">
                  <c:v>64158</c:v>
                </c:pt>
                <c:pt idx="3475">
                  <c:v>64165</c:v>
                </c:pt>
                <c:pt idx="3476">
                  <c:v>64171</c:v>
                </c:pt>
                <c:pt idx="3477">
                  <c:v>64178</c:v>
                </c:pt>
                <c:pt idx="3478">
                  <c:v>64185</c:v>
                </c:pt>
                <c:pt idx="3479">
                  <c:v>64192</c:v>
                </c:pt>
                <c:pt idx="3480">
                  <c:v>64199</c:v>
                </c:pt>
                <c:pt idx="3481">
                  <c:v>64207</c:v>
                </c:pt>
                <c:pt idx="3482">
                  <c:v>64213</c:v>
                </c:pt>
                <c:pt idx="3483">
                  <c:v>64220</c:v>
                </c:pt>
                <c:pt idx="3484">
                  <c:v>64227</c:v>
                </c:pt>
                <c:pt idx="3485">
                  <c:v>64235</c:v>
                </c:pt>
                <c:pt idx="3486">
                  <c:v>64241</c:v>
                </c:pt>
                <c:pt idx="3487">
                  <c:v>64248</c:v>
                </c:pt>
                <c:pt idx="3488">
                  <c:v>64255</c:v>
                </c:pt>
                <c:pt idx="3489">
                  <c:v>64262</c:v>
                </c:pt>
                <c:pt idx="3490">
                  <c:v>64269</c:v>
                </c:pt>
                <c:pt idx="3491">
                  <c:v>64276</c:v>
                </c:pt>
                <c:pt idx="3492">
                  <c:v>64284</c:v>
                </c:pt>
                <c:pt idx="3493">
                  <c:v>64291</c:v>
                </c:pt>
                <c:pt idx="3494">
                  <c:v>64298</c:v>
                </c:pt>
                <c:pt idx="3495">
                  <c:v>64305</c:v>
                </c:pt>
                <c:pt idx="3496">
                  <c:v>64312</c:v>
                </c:pt>
                <c:pt idx="3497">
                  <c:v>64319</c:v>
                </c:pt>
                <c:pt idx="3498">
                  <c:v>64326</c:v>
                </c:pt>
                <c:pt idx="3499">
                  <c:v>64333</c:v>
                </c:pt>
                <c:pt idx="3500">
                  <c:v>64340</c:v>
                </c:pt>
                <c:pt idx="3501">
                  <c:v>64347</c:v>
                </c:pt>
                <c:pt idx="3502">
                  <c:v>64354</c:v>
                </c:pt>
                <c:pt idx="3503">
                  <c:v>64361</c:v>
                </c:pt>
                <c:pt idx="3504">
                  <c:v>64368</c:v>
                </c:pt>
                <c:pt idx="3505">
                  <c:v>64375</c:v>
                </c:pt>
                <c:pt idx="3506">
                  <c:v>64382</c:v>
                </c:pt>
                <c:pt idx="3507">
                  <c:v>64389</c:v>
                </c:pt>
                <c:pt idx="3508">
                  <c:v>64398</c:v>
                </c:pt>
                <c:pt idx="3509">
                  <c:v>64405</c:v>
                </c:pt>
                <c:pt idx="3510">
                  <c:v>64412</c:v>
                </c:pt>
                <c:pt idx="3511">
                  <c:v>64419</c:v>
                </c:pt>
                <c:pt idx="3512">
                  <c:v>64426</c:v>
                </c:pt>
                <c:pt idx="3513">
                  <c:v>64433</c:v>
                </c:pt>
                <c:pt idx="3514">
                  <c:v>64440</c:v>
                </c:pt>
                <c:pt idx="3515">
                  <c:v>64447</c:v>
                </c:pt>
                <c:pt idx="3516">
                  <c:v>64454</c:v>
                </c:pt>
                <c:pt idx="3517">
                  <c:v>64461</c:v>
                </c:pt>
                <c:pt idx="3518">
                  <c:v>64468</c:v>
                </c:pt>
                <c:pt idx="3519">
                  <c:v>64475</c:v>
                </c:pt>
                <c:pt idx="3520">
                  <c:v>64482</c:v>
                </c:pt>
                <c:pt idx="3521">
                  <c:v>64489</c:v>
                </c:pt>
                <c:pt idx="3522">
                  <c:v>64496</c:v>
                </c:pt>
                <c:pt idx="3523">
                  <c:v>64503</c:v>
                </c:pt>
                <c:pt idx="3524">
                  <c:v>64510</c:v>
                </c:pt>
                <c:pt idx="3525">
                  <c:v>64517</c:v>
                </c:pt>
                <c:pt idx="3526">
                  <c:v>64524</c:v>
                </c:pt>
                <c:pt idx="3527">
                  <c:v>64531</c:v>
                </c:pt>
                <c:pt idx="3528">
                  <c:v>64538</c:v>
                </c:pt>
                <c:pt idx="3529">
                  <c:v>64545</c:v>
                </c:pt>
                <c:pt idx="3530">
                  <c:v>64552</c:v>
                </c:pt>
                <c:pt idx="3531">
                  <c:v>64559</c:v>
                </c:pt>
                <c:pt idx="3532">
                  <c:v>64566</c:v>
                </c:pt>
                <c:pt idx="3533">
                  <c:v>64573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5.3679598792921723E-3</c:v>
                </c:pt>
                <c:pt idx="1">
                  <c:v>5.3565968731827951E-3</c:v>
                </c:pt>
                <c:pt idx="2">
                  <c:v>5.3469257592730912E-3</c:v>
                </c:pt>
                <c:pt idx="3">
                  <c:v>5.3348368673056257E-3</c:v>
                </c:pt>
                <c:pt idx="4">
                  <c:v>5.3203301974402706E-3</c:v>
                </c:pt>
                <c:pt idx="5">
                  <c:v>5.2821940680058965E-3</c:v>
                </c:pt>
                <c:pt idx="6">
                  <c:v>5.2500485605300184E-3</c:v>
                </c:pt>
                <c:pt idx="7">
                  <c:v>5.2500485605300184E-3</c:v>
                </c:pt>
                <c:pt idx="8">
                  <c:v>5.2399786879941956E-3</c:v>
                </c:pt>
                <c:pt idx="9">
                  <c:v>5.2312797300402281E-3</c:v>
                </c:pt>
                <c:pt idx="10">
                  <c:v>5.2185271743354633E-3</c:v>
                </c:pt>
                <c:pt idx="11">
                  <c:v>5.2101930422043807E-3</c:v>
                </c:pt>
                <c:pt idx="12">
                  <c:v>5.2083486558807124E-3</c:v>
                </c:pt>
                <c:pt idx="13">
                  <c:v>5.2078751838990911E-3</c:v>
                </c:pt>
                <c:pt idx="14">
                  <c:v>5.2087726260197087E-3</c:v>
                </c:pt>
                <c:pt idx="15">
                  <c:v>5.2152127737681298E-3</c:v>
                </c:pt>
                <c:pt idx="16">
                  <c:v>5.226071537043353E-3</c:v>
                </c:pt>
                <c:pt idx="17">
                  <c:v>5.2338235506343977E-3</c:v>
                </c:pt>
                <c:pt idx="18">
                  <c:v>5.2429464788072977E-3</c:v>
                </c:pt>
                <c:pt idx="19">
                  <c:v>5.2534403215620529E-3</c:v>
                </c:pt>
                <c:pt idx="20">
                  <c:v>5.2790751338083197E-3</c:v>
                </c:pt>
                <c:pt idx="21">
                  <c:v>5.3088886391794432E-3</c:v>
                </c:pt>
                <c:pt idx="22">
                  <c:v>5.3248198449740158E-3</c:v>
                </c:pt>
                <c:pt idx="23">
                  <c:v>5.3407047539621999E-3</c:v>
                </c:pt>
                <c:pt idx="24">
                  <c:v>5.3565433663038675E-3</c:v>
                </c:pt>
                <c:pt idx="25">
                  <c:v>5.3881469109118285E-3</c:v>
                </c:pt>
                <c:pt idx="26">
                  <c:v>5.4194348479263965E-3</c:v>
                </c:pt>
                <c:pt idx="27">
                  <c:v>5.4350419763959934E-3</c:v>
                </c:pt>
                <c:pt idx="28">
                  <c:v>5.4506028081391378E-3</c:v>
                </c:pt>
                <c:pt idx="29">
                  <c:v>5.4893989548543409E-3</c:v>
                </c:pt>
                <c:pt idx="30">
                  <c:v>5.5277125148389672E-3</c:v>
                </c:pt>
                <c:pt idx="31">
                  <c:v>5.5277125148389672E-3</c:v>
                </c:pt>
                <c:pt idx="32">
                  <c:v>5.5429955657437802E-3</c:v>
                </c:pt>
                <c:pt idx="33">
                  <c:v>5.5582323199221406E-3</c:v>
                </c:pt>
                <c:pt idx="34">
                  <c:v>5.5734227771342404E-3</c:v>
                </c:pt>
                <c:pt idx="35">
                  <c:v>5.6037365938443884E-3</c:v>
                </c:pt>
                <c:pt idx="36">
                  <c:v>5.6337216379187538E-3</c:v>
                </c:pt>
                <c:pt idx="37">
                  <c:v>5.6486806109390386E-3</c:v>
                </c:pt>
                <c:pt idx="38">
                  <c:v>5.6710711441665396E-3</c:v>
                </c:pt>
                <c:pt idx="39">
                  <c:v>5.7081286071980486E-3</c:v>
                </c:pt>
                <c:pt idx="40">
                  <c:v>5.7081286071980486E-3</c:v>
                </c:pt>
                <c:pt idx="41">
                  <c:v>5.7374622150074828E-3</c:v>
                </c:pt>
                <c:pt idx="42">
                  <c:v>5.7520971099833673E-3</c:v>
                </c:pt>
                <c:pt idx="43">
                  <c:v>5.7666857079130551E-3</c:v>
                </c:pt>
                <c:pt idx="44">
                  <c:v>5.7812280090363544E-3</c:v>
                </c:pt>
                <c:pt idx="45">
                  <c:v>5.8102520605984864E-3</c:v>
                </c:pt>
                <c:pt idx="46">
                  <c:v>5.8389342443465608E-3</c:v>
                </c:pt>
                <c:pt idx="47">
                  <c:v>5.8532450608783648E-3</c:v>
                </c:pt>
                <c:pt idx="48">
                  <c:v>5.8675095803639721E-3</c:v>
                </c:pt>
                <c:pt idx="49">
                  <c:v>5.8817278029632547E-3</c:v>
                </c:pt>
                <c:pt idx="50">
                  <c:v>5.9101069482103696E-3</c:v>
                </c:pt>
                <c:pt idx="51">
                  <c:v>5.9381377239375865E-3</c:v>
                </c:pt>
                <c:pt idx="52">
                  <c:v>5.9521244616256297E-3</c:v>
                </c:pt>
                <c:pt idx="53">
                  <c:v>5.9660649025072843E-3</c:v>
                </c:pt>
                <c:pt idx="54">
                  <c:v>5.9799590463427421E-3</c:v>
                </c:pt>
                <c:pt idx="55">
                  <c:v>6.0076932643848835E-3</c:v>
                </c:pt>
                <c:pt idx="56">
                  <c:v>6.0350726517821585E-3</c:v>
                </c:pt>
                <c:pt idx="57">
                  <c:v>6.0487353106264408E-3</c:v>
                </c:pt>
                <c:pt idx="58">
                  <c:v>6.0623516725044624E-3</c:v>
                </c:pt>
                <c:pt idx="59">
                  <c:v>6.0759217372563512E-3</c:v>
                </c:pt>
                <c:pt idx="60">
                  <c:v>6.1165156845319757E-3</c:v>
                </c:pt>
                <c:pt idx="61">
                  <c:v>6.156369888357105E-3</c:v>
                </c:pt>
                <c:pt idx="62">
                  <c:v>6.1696158739454887E-3</c:v>
                </c:pt>
                <c:pt idx="63">
                  <c:v>6.2025727338665959E-3</c:v>
                </c:pt>
                <c:pt idx="64">
                  <c:v>6.2348199956474559E-3</c:v>
                </c:pt>
                <c:pt idx="65">
                  <c:v>6.2476252397924981E-3</c:v>
                </c:pt>
                <c:pt idx="66">
                  <c:v>6.260351594962188E-3</c:v>
                </c:pt>
                <c:pt idx="67">
                  <c:v>6.285651087383215E-3</c:v>
                </c:pt>
                <c:pt idx="68">
                  <c:v>6.3104681266867857E-3</c:v>
                </c:pt>
                <c:pt idx="69">
                  <c:v>6.3228000372994586E-3</c:v>
                </c:pt>
                <c:pt idx="70">
                  <c:v>6.3350530589367793E-3</c:v>
                </c:pt>
                <c:pt idx="71">
                  <c:v>6.3472271915987477E-3</c:v>
                </c:pt>
                <c:pt idx="72">
                  <c:v>6.3774375367242619E-3</c:v>
                </c:pt>
                <c:pt idx="73">
                  <c:v>6.4069145205181144E-3</c:v>
                </c:pt>
                <c:pt idx="74">
                  <c:v>6.4069145205181144E-3</c:v>
                </c:pt>
                <c:pt idx="75">
                  <c:v>6.4186153193279694E-3</c:v>
                </c:pt>
                <c:pt idx="76">
                  <c:v>6.4302372291624721E-3</c:v>
                </c:pt>
                <c:pt idx="77">
                  <c:v>6.4533337637406873E-3</c:v>
                </c:pt>
                <c:pt idx="78">
                  <c:v>6.4759359781074721E-3</c:v>
                </c:pt>
                <c:pt idx="79">
                  <c:v>6.4871634426655334E-3</c:v>
                </c:pt>
                <c:pt idx="80">
                  <c:v>6.4983120183281784E-3</c:v>
                </c:pt>
                <c:pt idx="81">
                  <c:v>6.509381704775663E-3</c:v>
                </c:pt>
                <c:pt idx="82">
                  <c:v>6.5313766074748258E-3</c:v>
                </c:pt>
                <c:pt idx="83">
                  <c:v>6.5528715600926546E-3</c:v>
                </c:pt>
                <c:pt idx="84">
                  <c:v>6.5635468012636977E-3</c:v>
                </c:pt>
                <c:pt idx="85">
                  <c:v>6.5741431532195804E-3</c:v>
                </c:pt>
                <c:pt idx="86">
                  <c:v>6.5846606161201748E-3</c:v>
                </c:pt>
                <c:pt idx="87">
                  <c:v>6.6055537780673745E-3</c:v>
                </c:pt>
                <c:pt idx="88">
                  <c:v>6.625941576450245E-3</c:v>
                </c:pt>
                <c:pt idx="89">
                  <c:v>6.6360645936747176E-3</c:v>
                </c:pt>
                <c:pt idx="90">
                  <c:v>6.6461087216840298E-3</c:v>
                </c:pt>
                <c:pt idx="91">
                  <c:v>6.6560739606380537E-3</c:v>
                </c:pt>
                <c:pt idx="92">
                  <c:v>6.6758652683773789E-3</c:v>
                </c:pt>
                <c:pt idx="93">
                  <c:v>6.6951460246222894E-3</c:v>
                </c:pt>
                <c:pt idx="94">
                  <c:v>6.7047168176603833E-3</c:v>
                </c:pt>
                <c:pt idx="95">
                  <c:v>6.7142087214033808E-3</c:v>
                </c:pt>
                <c:pt idx="96">
                  <c:v>6.7236217360910899E-3</c:v>
                </c:pt>
                <c:pt idx="97">
                  <c:v>6.7469494903193983E-3</c:v>
                </c:pt>
                <c:pt idx="98">
                  <c:v>6.7695034709025492E-3</c:v>
                </c:pt>
                <c:pt idx="99">
                  <c:v>6.7695034709025492E-3</c:v>
                </c:pt>
                <c:pt idx="100">
                  <c:v>6.7784431502193598E-3</c:v>
                </c:pt>
                <c:pt idx="101">
                  <c:v>6.787303940241074E-3</c:v>
                </c:pt>
                <c:pt idx="102">
                  <c:v>6.804891181264594E-3</c:v>
                </c:pt>
                <c:pt idx="103">
                  <c:v>6.8219582077766461E-3</c:v>
                </c:pt>
                <c:pt idx="104">
                  <c:v>6.83042455148275E-3</c:v>
                </c:pt>
                <c:pt idx="105">
                  <c:v>6.8388120058937574E-3</c:v>
                </c:pt>
                <c:pt idx="106">
                  <c:v>6.8471205710896044E-3</c:v>
                </c:pt>
                <c:pt idx="107">
                  <c:v>6.8636055913717797E-3</c:v>
                </c:pt>
                <c:pt idx="108">
                  <c:v>6.8795659386822194E-3</c:v>
                </c:pt>
                <c:pt idx="109">
                  <c:v>6.887480057322648E-3</c:v>
                </c:pt>
                <c:pt idx="110">
                  <c:v>6.8953152866679801E-3</c:v>
                </c:pt>
                <c:pt idx="111">
                  <c:v>6.9030716266382797E-3</c:v>
                </c:pt>
                <c:pt idx="112">
                  <c:v>6.9184542962563711E-3</c:v>
                </c:pt>
                <c:pt idx="113">
                  <c:v>6.933308093248769E-3</c:v>
                </c:pt>
                <c:pt idx="114">
                  <c:v>6.940669986583714E-3</c:v>
                </c:pt>
                <c:pt idx="115">
                  <c:v>6.9479529906235626E-3</c:v>
                </c:pt>
                <c:pt idx="116">
                  <c:v>6.9551571051285066E-3</c:v>
                </c:pt>
                <c:pt idx="117">
                  <c:v>6.9694372905626523E-3</c:v>
                </c:pt>
                <c:pt idx="118">
                  <c:v>6.9831846698775735E-3</c:v>
                </c:pt>
                <c:pt idx="119">
                  <c:v>6.9899943376672269E-3</c:v>
                </c:pt>
                <c:pt idx="120">
                  <c:v>6.9967251160019117E-3</c:v>
                </c:pt>
                <c:pt idx="121">
                  <c:v>7.003377004961564E-3</c:v>
                </c:pt>
                <c:pt idx="122">
                  <c:v>7.0165545694411691E-3</c:v>
                </c:pt>
                <c:pt idx="123">
                  <c:v>7.0291956668100397E-3</c:v>
                </c:pt>
                <c:pt idx="124">
                  <c:v>7.0354531088145933E-3</c:v>
                </c:pt>
                <c:pt idx="125">
                  <c:v>7.0416316613641783E-3</c:v>
                </c:pt>
                <c:pt idx="126">
                  <c:v>7.0477406780167229E-3</c:v>
                </c:pt>
                <c:pt idx="127">
                  <c:v>7.060002560139722E-3</c:v>
                </c:pt>
                <c:pt idx="128">
                  <c:v>7.0719116482020894E-3</c:v>
                </c:pt>
                <c:pt idx="129">
                  <c:v>7.0778974701202202E-3</c:v>
                </c:pt>
                <c:pt idx="130">
                  <c:v>7.0838605238510155E-3</c:v>
                </c:pt>
                <c:pt idx="131">
                  <c:v>7.0898008092346032E-3</c:v>
                </c:pt>
                <c:pt idx="132">
                  <c:v>7.1017455780886252E-3</c:v>
                </c:pt>
                <c:pt idx="133">
                  <c:v>7.1133342687357271E-3</c:v>
                </c:pt>
                <c:pt idx="134">
                  <c:v>7.1191607129428292E-3</c:v>
                </c:pt>
                <c:pt idx="135">
                  <c:v>7.1249643889625958E-3</c:v>
                </c:pt>
                <c:pt idx="136">
                  <c:v>7.1424994406132924E-3</c:v>
                </c:pt>
                <c:pt idx="137">
                  <c:v>7.1593083117083012E-3</c:v>
                </c:pt>
                <c:pt idx="138">
                  <c:v>7.1649526100170391E-3</c:v>
                </c:pt>
                <c:pt idx="139">
                  <c:v>7.1705741399785694E-3</c:v>
                </c:pt>
                <c:pt idx="140">
                  <c:v>7.181884577258657E-3</c:v>
                </c:pt>
                <c:pt idx="141">
                  <c:v>7.1928325773917834E-3</c:v>
                </c:pt>
                <c:pt idx="142">
                  <c:v>7.198340266016956E-3</c:v>
                </c:pt>
                <c:pt idx="143">
                  <c:v>7.2038251864547931E-3</c:v>
                </c:pt>
                <c:pt idx="144">
                  <c:v>7.2092873387052947E-3</c:v>
                </c:pt>
                <c:pt idx="145">
                  <c:v>7.2230462524935923E-3</c:v>
                </c:pt>
                <c:pt idx="146">
                  <c:v>7.2362565754691133E-3</c:v>
                </c:pt>
                <c:pt idx="147">
                  <c:v>7.2415821181159856E-3</c:v>
                </c:pt>
                <c:pt idx="148">
                  <c:v>7.2468848924156504E-3</c:v>
                </c:pt>
                <c:pt idx="149">
                  <c:v>7.2575608534375391E-3</c:v>
                </c:pt>
                <c:pt idx="150">
                  <c:v>7.2678683068616579E-3</c:v>
                </c:pt>
                <c:pt idx="151">
                  <c:v>7.2730572397450288E-3</c:v>
                </c:pt>
                <c:pt idx="152">
                  <c:v>7.2782234044410643E-3</c:v>
                </c:pt>
                <c:pt idx="153">
                  <c:v>7.2833668008698282E-3</c:v>
                </c:pt>
                <c:pt idx="154">
                  <c:v>7.293725467727441E-3</c:v>
                </c:pt>
                <c:pt idx="155">
                  <c:v>7.3037127035924243E-3</c:v>
                </c:pt>
                <c:pt idx="156">
                  <c:v>7.3087422585249584E-3</c:v>
                </c:pt>
                <c:pt idx="157">
                  <c:v>7.313749045270157E-3</c:v>
                </c:pt>
                <c:pt idx="158">
                  <c:v>7.318733063668148E-3</c:v>
                </c:pt>
                <c:pt idx="159">
                  <c:v>7.3287743981520492E-3</c:v>
                </c:pt>
                <c:pt idx="160">
                  <c:v>7.3384414545074605E-3</c:v>
                </c:pt>
                <c:pt idx="161">
                  <c:v>7.3433116314092217E-3</c:v>
                </c:pt>
                <c:pt idx="162">
                  <c:v>7.3481590401236474E-3</c:v>
                </c:pt>
                <c:pt idx="163">
                  <c:v>7.3529836805708015E-3</c:v>
                </c:pt>
                <c:pt idx="164">
                  <c:v>7.3651574523614372E-3</c:v>
                </c:pt>
                <c:pt idx="165">
                  <c:v>7.3767653581580106E-3</c:v>
                </c:pt>
                <c:pt idx="166">
                  <c:v>7.3814533887617273E-3</c:v>
                </c:pt>
                <c:pt idx="167">
                  <c:v>7.3861186511781085E-3</c:v>
                </c:pt>
                <c:pt idx="168">
                  <c:v>7.3955252034885177E-3</c:v>
                </c:pt>
                <c:pt idx="169">
                  <c:v>7.4045520175314294E-3</c:v>
                </c:pt>
                <c:pt idx="170">
                  <c:v>7.4091034383716448E-3</c:v>
                </c:pt>
                <c:pt idx="171">
                  <c:v>7.4136320909445885E-3</c:v>
                </c:pt>
                <c:pt idx="172">
                  <c:v>7.4181379751703247E-3</c:v>
                </c:pt>
                <c:pt idx="173">
                  <c:v>7.4272270765352033E-3</c:v>
                </c:pt>
                <c:pt idx="174">
                  <c:v>7.4359338291607457E-3</c:v>
                </c:pt>
                <c:pt idx="175">
                  <c:v>7.440325871810316E-3</c:v>
                </c:pt>
                <c:pt idx="176">
                  <c:v>7.4446951462725508E-3</c:v>
                </c:pt>
                <c:pt idx="177">
                  <c:v>7.4490416523076419E-3</c:v>
                </c:pt>
                <c:pt idx="178">
                  <c:v>7.4578132619862458E-3</c:v>
                </c:pt>
                <c:pt idx="179">
                  <c:v>7.4661999936154189E-3</c:v>
                </c:pt>
                <c:pt idx="180">
                  <c:v>7.4704326582342162E-3</c:v>
                </c:pt>
                <c:pt idx="181">
                  <c:v>7.4746425544258699E-3</c:v>
                </c:pt>
                <c:pt idx="182">
                  <c:v>7.478829682350252E-3</c:v>
                </c:pt>
                <c:pt idx="183">
                  <c:v>7.4872837589623487E-3</c:v>
                </c:pt>
                <c:pt idx="184">
                  <c:v>7.4953505108155127E-3</c:v>
                </c:pt>
                <c:pt idx="185">
                  <c:v>7.499423797163729E-3</c:v>
                </c:pt>
                <c:pt idx="186">
                  <c:v>7.5034743151647376E-3</c:v>
                </c:pt>
                <c:pt idx="187">
                  <c:v>7.5075020648984747E-3</c:v>
                </c:pt>
                <c:pt idx="188">
                  <c:v>7.5156739649617776E-3</c:v>
                </c:pt>
                <c:pt idx="189">
                  <c:v>7.5256137082835295E-3</c:v>
                </c:pt>
                <c:pt idx="190">
                  <c:v>7.5315483293181273E-3</c:v>
                </c:pt>
                <c:pt idx="191">
                  <c:v>7.5315483293181273E-3</c:v>
                </c:pt>
                <c:pt idx="192">
                  <c:v>7.5355582879232941E-3</c:v>
                </c:pt>
                <c:pt idx="193">
                  <c:v>7.5437390425570072E-3</c:v>
                </c:pt>
                <c:pt idx="194">
                  <c:v>7.5516064179481646E-3</c:v>
                </c:pt>
                <c:pt idx="195">
                  <c:v>7.555620524275497E-3</c:v>
                </c:pt>
                <c:pt idx="196">
                  <c:v>7.559635460179237E-3</c:v>
                </c:pt>
                <c:pt idx="197">
                  <c:v>7.5636512256593846E-3</c:v>
                </c:pt>
                <c:pt idx="198">
                  <c:v>7.5718447739525629E-3</c:v>
                </c:pt>
                <c:pt idx="199">
                  <c:v>7.5797225828644343E-3</c:v>
                </c:pt>
                <c:pt idx="200">
                  <c:v>7.5837424960667477E-3</c:v>
                </c:pt>
                <c:pt idx="201">
                  <c:v>7.5877632387655325E-3</c:v>
                </c:pt>
                <c:pt idx="202">
                  <c:v>7.5917848110407249E-3</c:v>
                </c:pt>
                <c:pt idx="203">
                  <c:v>7.5999911591217995E-3</c:v>
                </c:pt>
                <c:pt idx="204">
                  <c:v>7.6078793955858259E-3</c:v>
                </c:pt>
                <c:pt idx="205">
                  <c:v>7.611905115503248E-3</c:v>
                </c:pt>
                <c:pt idx="206">
                  <c:v>7.6159316650770137E-3</c:v>
                </c:pt>
                <c:pt idx="207">
                  <c:v>7.6199590441472509E-3</c:v>
                </c:pt>
                <c:pt idx="208">
                  <c:v>7.6281781981180075E-3</c:v>
                </c:pt>
                <c:pt idx="209">
                  <c:v>7.6360768558725312E-3</c:v>
                </c:pt>
                <c:pt idx="210">
                  <c:v>7.6401083826649341E-3</c:v>
                </c:pt>
                <c:pt idx="211">
                  <c:v>7.6441407390337446E-3</c:v>
                </c:pt>
                <c:pt idx="212">
                  <c:v>7.6481739248990266E-3</c:v>
                </c:pt>
                <c:pt idx="213">
                  <c:v>7.656405890941187E-3</c:v>
                </c:pt>
                <c:pt idx="214">
                  <c:v>7.6643149639643582E-3</c:v>
                </c:pt>
                <c:pt idx="215">
                  <c:v>7.6683522975518059E-3</c:v>
                </c:pt>
                <c:pt idx="216">
                  <c:v>7.6723904607156612E-3</c:v>
                </c:pt>
                <c:pt idx="217">
                  <c:v>7.6764294534559241E-3</c:v>
                </c:pt>
                <c:pt idx="218">
                  <c:v>7.6846742376446286E-3</c:v>
                </c:pt>
                <c:pt idx="219">
                  <c:v>7.6925937197014349E-3</c:v>
                </c:pt>
                <c:pt idx="220">
                  <c:v>7.6966368601638635E-3</c:v>
                </c:pt>
                <c:pt idx="221">
                  <c:v>7.7006808302026997E-3</c:v>
                </c:pt>
                <c:pt idx="222">
                  <c:v>7.7047256296580713E-3</c:v>
                </c:pt>
                <c:pt idx="223">
                  <c:v>7.7129832382549779E-3</c:v>
                </c:pt>
                <c:pt idx="224">
                  <c:v>7.7209131232436334E-3</c:v>
                </c:pt>
                <c:pt idx="225">
                  <c:v>7.7249620705011068E-3</c:v>
                </c:pt>
                <c:pt idx="226">
                  <c:v>7.7290118473349878E-3</c:v>
                </c:pt>
                <c:pt idx="227">
                  <c:v>7.7330624535854042E-3</c:v>
                </c:pt>
                <c:pt idx="228">
                  <c:v>7.7434429417744255E-3</c:v>
                </c:pt>
                <c:pt idx="229">
                  <c:v>7.7533279285635359E-3</c:v>
                </c:pt>
                <c:pt idx="230">
                  <c:v>7.7573835121924617E-3</c:v>
                </c:pt>
                <c:pt idx="231">
                  <c:v>7.761439925317859E-3</c:v>
                </c:pt>
                <c:pt idx="232">
                  <c:v>7.7718367659462828E-3</c:v>
                </c:pt>
                <c:pt idx="233">
                  <c:v>7.7817344343511508E-3</c:v>
                </c:pt>
                <c:pt idx="234">
                  <c:v>7.7817344343511508E-3</c:v>
                </c:pt>
                <c:pt idx="235">
                  <c:v>7.7857958247751213E-3</c:v>
                </c:pt>
                <c:pt idx="236">
                  <c:v>7.7898580447754995E-3</c:v>
                </c:pt>
                <c:pt idx="237">
                  <c:v>7.7981541637939245E-3</c:v>
                </c:pt>
                <c:pt idx="238">
                  <c:v>7.8061152202213435E-3</c:v>
                </c:pt>
                <c:pt idx="239">
                  <c:v>7.8101815878639513E-3</c:v>
                </c:pt>
                <c:pt idx="240">
                  <c:v>7.8142487851629028E-3</c:v>
                </c:pt>
                <c:pt idx="241">
                  <c:v>7.8183168119583257E-3</c:v>
                </c:pt>
                <c:pt idx="242">
                  <c:v>7.8266257803250028E-3</c:v>
                </c:pt>
                <c:pt idx="243">
                  <c:v>7.834597214664285E-3</c:v>
                </c:pt>
                <c:pt idx="244">
                  <c:v>7.8386693891818737E-3</c:v>
                </c:pt>
                <c:pt idx="245">
                  <c:v>7.842742393355806E-3</c:v>
                </c:pt>
                <c:pt idx="246">
                  <c:v>7.8468162269462738E-3</c:v>
                </c:pt>
                <c:pt idx="247">
                  <c:v>7.8551380508962154E-3</c:v>
                </c:pt>
                <c:pt idx="248">
                  <c:v>7.8631198569922844E-3</c:v>
                </c:pt>
                <c:pt idx="249">
                  <c:v>7.8671978383049179E-3</c:v>
                </c:pt>
                <c:pt idx="250">
                  <c:v>7.871276649273895E-3</c:v>
                </c:pt>
                <c:pt idx="251">
                  <c:v>7.8753562896594076E-3</c:v>
                </c:pt>
                <c:pt idx="252">
                  <c:v>7.8836865070819329E-3</c:v>
                </c:pt>
                <c:pt idx="253">
                  <c:v>7.8916647775795212E-3</c:v>
                </c:pt>
                <c:pt idx="254">
                  <c:v>7.8957366504184279E-3</c:v>
                </c:pt>
                <c:pt idx="255">
                  <c:v>7.8998063740165492E-3</c:v>
                </c:pt>
                <c:pt idx="256">
                  <c:v>7.9038739482939491E-3</c:v>
                </c:pt>
                <c:pt idx="257">
                  <c:v>7.9142931077691436E-3</c:v>
                </c:pt>
                <c:pt idx="258">
                  <c:v>7.9241795806694881E-3</c:v>
                </c:pt>
                <c:pt idx="259">
                  <c:v>7.9241795806694881E-3</c:v>
                </c:pt>
                <c:pt idx="260">
                  <c:v>7.9282342592623678E-3</c:v>
                </c:pt>
                <c:pt idx="261">
                  <c:v>7.9322867886144621E-3</c:v>
                </c:pt>
                <c:pt idx="262">
                  <c:v>7.9405598223125651E-3</c:v>
                </c:pt>
                <c:pt idx="263">
                  <c:v>7.9484754130554336E-3</c:v>
                </c:pt>
                <c:pt idx="264">
                  <c:v>7.952517195963793E-3</c:v>
                </c:pt>
                <c:pt idx="265">
                  <c:v>7.9565568296313671E-3</c:v>
                </c:pt>
                <c:pt idx="266">
                  <c:v>7.9605943139782198E-3</c:v>
                </c:pt>
                <c:pt idx="267">
                  <c:v>7.968838507332876E-3</c:v>
                </c:pt>
                <c:pt idx="268">
                  <c:v>7.9767227583982248E-3</c:v>
                </c:pt>
                <c:pt idx="269">
                  <c:v>7.9807494963812786E-3</c:v>
                </c:pt>
                <c:pt idx="270">
                  <c:v>7.9847740850436111E-3</c:v>
                </c:pt>
                <c:pt idx="271">
                  <c:v>7.9887965243852221E-3</c:v>
                </c:pt>
                <c:pt idx="272">
                  <c:v>7.9970118771832688E-3</c:v>
                </c:pt>
                <c:pt idx="273">
                  <c:v>8.0048647888641966E-3</c:v>
                </c:pt>
                <c:pt idx="274">
                  <c:v>8.0088764818420088E-3</c:v>
                </c:pt>
                <c:pt idx="275">
                  <c:v>8.0128860254990997E-3</c:v>
                </c:pt>
                <c:pt idx="276">
                  <c:v>8.0168934198354691E-3</c:v>
                </c:pt>
                <c:pt idx="277">
                  <c:v>8.0250799318104526E-3</c:v>
                </c:pt>
                <c:pt idx="278">
                  <c:v>8.0329015043734131E-3</c:v>
                </c:pt>
                <c:pt idx="279">
                  <c:v>8.0368981523459837E-3</c:v>
                </c:pt>
                <c:pt idx="280">
                  <c:v>8.0408926509978329E-3</c:v>
                </c:pt>
                <c:pt idx="281">
                  <c:v>8.0511382238079854E-3</c:v>
                </c:pt>
                <c:pt idx="282">
                  <c:v>8.0608329049258742E-3</c:v>
                </c:pt>
                <c:pt idx="283">
                  <c:v>8.0608329049258742E-3</c:v>
                </c:pt>
                <c:pt idx="284">
                  <c:v>8.0648145078932032E-3</c:v>
                </c:pt>
                <c:pt idx="285">
                  <c:v>8.0687939614598747E-3</c:v>
                </c:pt>
                <c:pt idx="286">
                  <c:v>8.0727712658656969E-3</c:v>
                </c:pt>
                <c:pt idx="287">
                  <c:v>8.0809000949688681E-3</c:v>
                </c:pt>
                <c:pt idx="288">
                  <c:v>8.0886589904416439E-3</c:v>
                </c:pt>
                <c:pt idx="289">
                  <c:v>8.0926255483237952E-3</c:v>
                </c:pt>
                <c:pt idx="290">
                  <c:v>8.0986621794787439E-3</c:v>
                </c:pt>
                <c:pt idx="291">
                  <c:v>8.1086522034201636E-3</c:v>
                </c:pt>
                <c:pt idx="292">
                  <c:v>8.1086522034201636E-3</c:v>
                </c:pt>
                <c:pt idx="293">
                  <c:v>8.1163797609207222E-3</c:v>
                </c:pt>
                <c:pt idx="294">
                  <c:v>8.1203312737976319E-3</c:v>
                </c:pt>
                <c:pt idx="295">
                  <c:v>8.1242806374337562E-3</c:v>
                </c:pt>
                <c:pt idx="296">
                  <c:v>8.1282278517491591E-3</c:v>
                </c:pt>
                <c:pt idx="297">
                  <c:v>8.136298996328506E-3</c:v>
                </c:pt>
                <c:pt idx="298">
                  <c:v>8.143995216283173E-3</c:v>
                </c:pt>
                <c:pt idx="299">
                  <c:v>8.1479316842347771E-3</c:v>
                </c:pt>
                <c:pt idx="300">
                  <c:v>8.1518660027857237E-3</c:v>
                </c:pt>
                <c:pt idx="301">
                  <c:v>8.155798172095885E-3</c:v>
                </c:pt>
                <c:pt idx="302">
                  <c:v>8.1638404736139591E-3</c:v>
                </c:pt>
                <c:pt idx="303">
                  <c:v>8.1715053565289963E-3</c:v>
                </c:pt>
                <c:pt idx="304">
                  <c:v>8.1754267794753588E-3</c:v>
                </c:pt>
                <c:pt idx="305">
                  <c:v>8.1793460531009998E-3</c:v>
                </c:pt>
                <c:pt idx="306">
                  <c:v>8.1832631774059195E-3</c:v>
                </c:pt>
                <c:pt idx="307">
                  <c:v>8.1912766352232325E-3</c:v>
                </c:pt>
                <c:pt idx="308">
                  <c:v>8.1989101817381282E-3</c:v>
                </c:pt>
                <c:pt idx="309">
                  <c:v>8.2028165596792491E-3</c:v>
                </c:pt>
                <c:pt idx="310">
                  <c:v>8.2067207882197124E-3</c:v>
                </c:pt>
                <c:pt idx="311">
                  <c:v>8.2106228675193904E-3</c:v>
                </c:pt>
                <c:pt idx="312">
                  <c:v>8.2226896603323496E-3</c:v>
                </c:pt>
                <c:pt idx="313">
                  <c:v>8.2339902082217975E-3</c:v>
                </c:pt>
                <c:pt idx="314">
                  <c:v>8.2378772425162339E-3</c:v>
                </c:pt>
                <c:pt idx="315">
                  <c:v>8.2478675137664936E-3</c:v>
                </c:pt>
                <c:pt idx="316">
                  <c:v>8.2572801746572111E-3</c:v>
                </c:pt>
                <c:pt idx="317">
                  <c:v>8.2611543131072551E-3</c:v>
                </c:pt>
                <c:pt idx="318">
                  <c:v>8.2650263023964499E-3</c:v>
                </c:pt>
                <c:pt idx="319">
                  <c:v>8.2729532252745486E-3</c:v>
                </c:pt>
                <c:pt idx="320">
                  <c:v>8.2804927665058869E-3</c:v>
                </c:pt>
                <c:pt idx="321">
                  <c:v>8.2843540092714107E-3</c:v>
                </c:pt>
                <c:pt idx="322">
                  <c:v>8.2882131027961492E-3</c:v>
                </c:pt>
                <c:pt idx="323">
                  <c:v>8.2920700470001663E-3</c:v>
                </c:pt>
                <c:pt idx="324">
                  <c:v>8.3019888248991869E-3</c:v>
                </c:pt>
                <c:pt idx="325">
                  <c:v>8.3113225287689829E-3</c:v>
                </c:pt>
                <c:pt idx="326">
                  <c:v>8.3113225287689829E-3</c:v>
                </c:pt>
                <c:pt idx="327">
                  <c:v>8.3151665772884797E-3</c:v>
                </c:pt>
                <c:pt idx="328">
                  <c:v>8.3190084764073191E-3</c:v>
                </c:pt>
                <c:pt idx="329">
                  <c:v>8.3268777055955923E-3</c:v>
                </c:pt>
                <c:pt idx="330">
                  <c:v>8.334354580314951E-3</c:v>
                </c:pt>
                <c:pt idx="331">
                  <c:v>8.3381857330699916E-3</c:v>
                </c:pt>
                <c:pt idx="332">
                  <c:v>8.3420147365043107E-3</c:v>
                </c:pt>
                <c:pt idx="333">
                  <c:v>8.3458415906978445E-3</c:v>
                </c:pt>
                <c:pt idx="334">
                  <c:v>8.3536819716023558E-3</c:v>
                </c:pt>
                <c:pt idx="335">
                  <c:v>8.3611275143447017E-3</c:v>
                </c:pt>
                <c:pt idx="336">
                  <c:v>8.3649436220945006E-3</c:v>
                </c:pt>
                <c:pt idx="337">
                  <c:v>8.3687575805235781E-3</c:v>
                </c:pt>
                <c:pt idx="338">
                  <c:v>8.3725693895519981E-3</c:v>
                </c:pt>
                <c:pt idx="339">
                  <c:v>8.3803809214533231E-3</c:v>
                </c:pt>
                <c:pt idx="340">
                  <c:v>8.3877951331778888E-3</c:v>
                </c:pt>
                <c:pt idx="341">
                  <c:v>8.39159619584251E-3</c:v>
                </c:pt>
                <c:pt idx="342">
                  <c:v>8.3953951091864099E-3</c:v>
                </c:pt>
                <c:pt idx="343">
                  <c:v>8.3991918732095883E-3</c:v>
                </c:pt>
                <c:pt idx="344">
                  <c:v>8.4069745550419128E-3</c:v>
                </c:pt>
                <c:pt idx="345">
                  <c:v>8.4143574366546403E-3</c:v>
                </c:pt>
                <c:pt idx="346">
                  <c:v>8.4181434542340838E-3</c:v>
                </c:pt>
                <c:pt idx="347">
                  <c:v>8.421927322572742E-3</c:v>
                </c:pt>
                <c:pt idx="348">
                  <c:v>8.4257090415906788E-3</c:v>
                </c:pt>
                <c:pt idx="349">
                  <c:v>8.435449063119993E-3</c:v>
                </c:pt>
                <c:pt idx="350">
                  <c:v>8.444585397349158E-3</c:v>
                </c:pt>
                <c:pt idx="351">
                  <c:v>8.444585397349158E-3</c:v>
                </c:pt>
                <c:pt idx="352">
                  <c:v>8.4483542206026385E-3</c:v>
                </c:pt>
                <c:pt idx="353">
                  <c:v>8.4521208946153337E-3</c:v>
                </c:pt>
                <c:pt idx="354">
                  <c:v>8.4598458731921511E-3</c:v>
                </c:pt>
                <c:pt idx="355">
                  <c:v>8.4671660975388363E-3</c:v>
                </c:pt>
                <c:pt idx="356">
                  <c:v>8.4709220251077966E-3</c:v>
                </c:pt>
                <c:pt idx="357">
                  <c:v>8.4746758033560354E-3</c:v>
                </c:pt>
                <c:pt idx="358">
                  <c:v>8.4784274322036168E-3</c:v>
                </c:pt>
                <c:pt idx="359">
                  <c:v>8.4861235576205729E-3</c:v>
                </c:pt>
                <c:pt idx="360">
                  <c:v>8.4934124550262169E-3</c:v>
                </c:pt>
                <c:pt idx="361">
                  <c:v>8.4971533374300634E-3</c:v>
                </c:pt>
                <c:pt idx="362">
                  <c:v>8.5008920706730606E-3</c:v>
                </c:pt>
                <c:pt idx="363">
                  <c:v>8.5046286545154004E-3</c:v>
                </c:pt>
                <c:pt idx="364">
                  <c:v>8.5122959254935182E-3</c:v>
                </c:pt>
                <c:pt idx="365">
                  <c:v>8.5195534970772258E-3</c:v>
                </c:pt>
                <c:pt idx="366">
                  <c:v>8.5232793344758306E-3</c:v>
                </c:pt>
                <c:pt idx="367">
                  <c:v>8.5270030225537141E-3</c:v>
                </c:pt>
                <c:pt idx="368">
                  <c:v>8.5307245613908123E-3</c:v>
                </c:pt>
                <c:pt idx="369">
                  <c:v>8.5383629767843416E-3</c:v>
                </c:pt>
                <c:pt idx="370">
                  <c:v>8.5455892236918629E-3</c:v>
                </c:pt>
                <c:pt idx="371">
                  <c:v>8.5493000160852262E-3</c:v>
                </c:pt>
                <c:pt idx="372">
                  <c:v>8.553008659077932E-3</c:v>
                </c:pt>
                <c:pt idx="373">
                  <c:v>8.5567151528298524E-3</c:v>
                </c:pt>
                <c:pt idx="374">
                  <c:v>8.5643247114397525E-3</c:v>
                </c:pt>
                <c:pt idx="375">
                  <c:v>8.5715196348701284E-3</c:v>
                </c:pt>
                <c:pt idx="376">
                  <c:v>8.5752153821783139E-3</c:v>
                </c:pt>
                <c:pt idx="377">
                  <c:v>8.5789089801657781E-3</c:v>
                </c:pt>
                <c:pt idx="378">
                  <c:v>8.5903846702439779E-3</c:v>
                </c:pt>
                <c:pt idx="379">
                  <c:v>8.60102543283503E-3</c:v>
                </c:pt>
                <c:pt idx="380">
                  <c:v>8.6047039857373164E-3</c:v>
                </c:pt>
                <c:pt idx="381">
                  <c:v>8.6083803893188815E-3</c:v>
                </c:pt>
                <c:pt idx="382">
                  <c:v>8.6159322304180108E-3</c:v>
                </c:pt>
                <c:pt idx="383">
                  <c:v>8.6230645109175441E-3</c:v>
                </c:pt>
                <c:pt idx="384">
                  <c:v>8.6267301679754382E-3</c:v>
                </c:pt>
                <c:pt idx="385">
                  <c:v>8.6303936758724831E-3</c:v>
                </c:pt>
                <c:pt idx="386">
                  <c:v>8.6340550343688705E-3</c:v>
                </c:pt>
                <c:pt idx="387">
                  <c:v>8.6415780146342769E-3</c:v>
                </c:pt>
                <c:pt idx="388">
                  <c:v>8.6486789756268223E-3</c:v>
                </c:pt>
                <c:pt idx="389">
                  <c:v>8.6523295876794748E-3</c:v>
                </c:pt>
                <c:pt idx="390">
                  <c:v>8.6559780504114059E-3</c:v>
                </c:pt>
                <c:pt idx="391">
                  <c:v>8.6596243639025516E-3</c:v>
                </c:pt>
                <c:pt idx="392">
                  <c:v>8.6671184818953861E-3</c:v>
                </c:pt>
                <c:pt idx="393">
                  <c:v>8.6741881248197927E-3</c:v>
                </c:pt>
                <c:pt idx="394">
                  <c:v>8.6778236917872675E-3</c:v>
                </c:pt>
                <c:pt idx="395">
                  <c:v>8.681457109513957E-3</c:v>
                </c:pt>
                <c:pt idx="396">
                  <c:v>8.6850883779199251E-3</c:v>
                </c:pt>
                <c:pt idx="397">
                  <c:v>8.6925536321746932E-3</c:v>
                </c:pt>
                <c:pt idx="398">
                  <c:v>8.6995919585763914E-3</c:v>
                </c:pt>
                <c:pt idx="399">
                  <c:v>8.7032124803787525E-3</c:v>
                </c:pt>
                <c:pt idx="400">
                  <c:v>8.7068308530202643E-3</c:v>
                </c:pt>
                <c:pt idx="401">
                  <c:v>8.7104470763410546E-3</c:v>
                </c:pt>
                <c:pt idx="402">
                  <c:v>8.7197936818905752E-3</c:v>
                </c:pt>
                <c:pt idx="403">
                  <c:v>8.7284959534539297E-3</c:v>
                </c:pt>
                <c:pt idx="404">
                  <c:v>8.7320992810102638E-3</c:v>
                </c:pt>
                <c:pt idx="405">
                  <c:v>8.7357004591659404E-3</c:v>
                </c:pt>
                <c:pt idx="406">
                  <c:v>8.743107981414866E-3</c:v>
                </c:pt>
                <c:pt idx="407">
                  <c:v>8.7500836791409853E-3</c:v>
                </c:pt>
                <c:pt idx="408">
                  <c:v>8.753674110852927E-3</c:v>
                </c:pt>
                <c:pt idx="409">
                  <c:v>8.7572623932441473E-3</c:v>
                </c:pt>
                <c:pt idx="410">
                  <c:v>8.7608485264745184E-3</c:v>
                </c:pt>
                <c:pt idx="411">
                  <c:v>8.7682271802691503E-3</c:v>
                </c:pt>
                <c:pt idx="412">
                  <c:v>8.7751715660289165E-3</c:v>
                </c:pt>
                <c:pt idx="413">
                  <c:v>8.7787469526556805E-3</c:v>
                </c:pt>
                <c:pt idx="414">
                  <c:v>8.7823201900416592E-3</c:v>
                </c:pt>
                <c:pt idx="415">
                  <c:v>8.7858912780269804E-3</c:v>
                </c:pt>
                <c:pt idx="416">
                  <c:v>8.7951305429601057E-3</c:v>
                </c:pt>
                <c:pt idx="417">
                  <c:v>8.8037144787822541E-3</c:v>
                </c:pt>
                <c:pt idx="418">
                  <c:v>8.8072726710830551E-3</c:v>
                </c:pt>
                <c:pt idx="419">
                  <c:v>8.8108287140631347E-3</c:v>
                </c:pt>
                <c:pt idx="420">
                  <c:v>8.8181496261263703E-3</c:v>
                </c:pt>
                <c:pt idx="421">
                  <c:v>8.8250313928561752E-3</c:v>
                </c:pt>
                <c:pt idx="422">
                  <c:v>8.8285766893125839E-3</c:v>
                </c:pt>
                <c:pt idx="423">
                  <c:v>8.8321198364482711E-3</c:v>
                </c:pt>
                <c:pt idx="424">
                  <c:v>8.8356608343431731E-3</c:v>
                </c:pt>
                <c:pt idx="425">
                  <c:v>8.842952872969434E-3</c:v>
                </c:pt>
                <c:pt idx="426">
                  <c:v>8.8498033327155667E-3</c:v>
                </c:pt>
                <c:pt idx="427">
                  <c:v>8.8533335840867977E-3</c:v>
                </c:pt>
                <c:pt idx="428">
                  <c:v>8.8568616861373073E-3</c:v>
                </c:pt>
                <c:pt idx="429">
                  <c:v>8.8603876389470315E-3</c:v>
                </c:pt>
                <c:pt idx="430">
                  <c:v>8.8676508023244338E-3</c:v>
                </c:pt>
                <c:pt idx="431">
                  <c:v>8.8744699569787144E-3</c:v>
                </c:pt>
                <c:pt idx="432">
                  <c:v>8.8779851631848317E-3</c:v>
                </c:pt>
                <c:pt idx="433">
                  <c:v>8.8814982201501635E-3</c:v>
                </c:pt>
                <c:pt idx="434">
                  <c:v>8.885009127794774E-3</c:v>
                </c:pt>
                <c:pt idx="435">
                  <c:v>8.8922434141647244E-3</c:v>
                </c:pt>
                <c:pt idx="436">
                  <c:v>8.8990312654058101E-3</c:v>
                </c:pt>
                <c:pt idx="437">
                  <c:v>8.9025314266066857E-3</c:v>
                </c:pt>
                <c:pt idx="438">
                  <c:v>8.9060294384069039E-3</c:v>
                </c:pt>
                <c:pt idx="439">
                  <c:v>8.9095253009663367E-3</c:v>
                </c:pt>
                <c:pt idx="440">
                  <c:v>8.9167307084103697E-3</c:v>
                </c:pt>
                <c:pt idx="441">
                  <c:v>8.9234872581567259E-3</c:v>
                </c:pt>
                <c:pt idx="442">
                  <c:v>8.9288245824592494E-3</c:v>
                </c:pt>
                <c:pt idx="443">
                  <c:v>8.9339361583817833E-3</c:v>
                </c:pt>
                <c:pt idx="444">
                  <c:v>8.9339361583817833E-3</c:v>
                </c:pt>
                <c:pt idx="445">
                  <c:v>8.9411126849814337E-3</c:v>
                </c:pt>
                <c:pt idx="446">
                  <c:v>8.9478379351515258E-3</c:v>
                </c:pt>
                <c:pt idx="447">
                  <c:v>8.9513080060221739E-3</c:v>
                </c:pt>
                <c:pt idx="448">
                  <c:v>8.9547759276520367E-3</c:v>
                </c:pt>
                <c:pt idx="449">
                  <c:v>8.9582417000411141E-3</c:v>
                </c:pt>
                <c:pt idx="450">
                  <c:v>8.9653893438246257E-3</c:v>
                </c:pt>
                <c:pt idx="451">
                  <c:v>8.9720832963102737E-3</c:v>
                </c:pt>
                <c:pt idx="452">
                  <c:v>8.9755383220957441E-3</c:v>
                </c:pt>
                <c:pt idx="453">
                  <c:v>8.9789911985604931E-3</c:v>
                </c:pt>
                <c:pt idx="454">
                  <c:v>8.9824419258643928E-3</c:v>
                </c:pt>
                <c:pt idx="455">
                  <c:v>8.9895606848866549E-3</c:v>
                </c:pt>
                <c:pt idx="456">
                  <c:v>8.9962233416329696E-3</c:v>
                </c:pt>
                <c:pt idx="457">
                  <c:v>8.9996633223332623E-3</c:v>
                </c:pt>
                <c:pt idx="458">
                  <c:v>9.0031011537128336E-3</c:v>
                </c:pt>
                <c:pt idx="459">
                  <c:v>9.0065368358516196E-3</c:v>
                </c:pt>
                <c:pt idx="460">
                  <c:v>9.0136267080875854E-3</c:v>
                </c:pt>
                <c:pt idx="461">
                  <c:v>9.0202580711995495E-3</c:v>
                </c:pt>
                <c:pt idx="462">
                  <c:v>9.0236830067347285E-3</c:v>
                </c:pt>
                <c:pt idx="463">
                  <c:v>9.0271057930291221E-3</c:v>
                </c:pt>
                <c:pt idx="464">
                  <c:v>9.0305264300027943E-3</c:v>
                </c:pt>
                <c:pt idx="465">
                  <c:v>9.0375874133741263E-3</c:v>
                </c:pt>
                <c:pt idx="466">
                  <c:v>9.0441874848501413E-3</c:v>
                </c:pt>
                <c:pt idx="467">
                  <c:v>9.0475973753001426E-3</c:v>
                </c:pt>
                <c:pt idx="468">
                  <c:v>9.0510051164294225E-3</c:v>
                </c:pt>
                <c:pt idx="469">
                  <c:v>9.054410708237981E-3</c:v>
                </c:pt>
                <c:pt idx="470">
                  <c:v>9.061442800692987E-3</c:v>
                </c:pt>
                <c:pt idx="471">
                  <c:v>9.0680115826646812E-3</c:v>
                </c:pt>
                <c:pt idx="472">
                  <c:v>9.0714064279495688E-3</c:v>
                </c:pt>
                <c:pt idx="473">
                  <c:v>9.0747991239936709E-3</c:v>
                </c:pt>
                <c:pt idx="474">
                  <c:v>9.0781896707170517E-3</c:v>
                </c:pt>
                <c:pt idx="475">
                  <c:v>9.0851928699375861E-3</c:v>
                </c:pt>
                <c:pt idx="476">
                  <c:v>9.091730364483297E-3</c:v>
                </c:pt>
                <c:pt idx="477">
                  <c:v>9.0951101647629429E-3</c:v>
                </c:pt>
                <c:pt idx="478">
                  <c:v>9.0984878156419313E-3</c:v>
                </c:pt>
                <c:pt idx="479">
                  <c:v>9.1018633172001984E-3</c:v>
                </c:pt>
                <c:pt idx="480">
                  <c:v>9.1106371530180752E-3</c:v>
                </c:pt>
                <c:pt idx="481">
                  <c:v>9.1187085855803929E-3</c:v>
                </c:pt>
                <c:pt idx="482">
                  <c:v>9.1220711913742036E-3</c:v>
                </c:pt>
                <c:pt idx="483">
                  <c:v>9.125431647847293E-3</c:v>
                </c:pt>
                <c:pt idx="484">
                  <c:v>9.1341696595415023E-3</c:v>
                </c:pt>
                <c:pt idx="485">
                  <c:v>9.1422016904818548E-3</c:v>
                </c:pt>
                <c:pt idx="486">
                  <c:v>9.1422016904818548E-3</c:v>
                </c:pt>
                <c:pt idx="487">
                  <c:v>9.1455492511105518E-3</c:v>
                </c:pt>
                <c:pt idx="488">
                  <c:v>9.1488946624984635E-3</c:v>
                </c:pt>
                <c:pt idx="489">
                  <c:v>9.1558111688261334E-3</c:v>
                </c:pt>
                <c:pt idx="490">
                  <c:v>9.1622548146830241E-3</c:v>
                </c:pt>
                <c:pt idx="491">
                  <c:v>9.1655894794673287E-3</c:v>
                </c:pt>
                <c:pt idx="492">
                  <c:v>9.168921994930912E-3</c:v>
                </c:pt>
                <c:pt idx="493">
                  <c:v>9.1722523611537099E-3</c:v>
                </c:pt>
                <c:pt idx="494">
                  <c:v>9.1791399652940697E-3</c:v>
                </c:pt>
                <c:pt idx="495">
                  <c:v>9.1855523328376876E-3</c:v>
                </c:pt>
                <c:pt idx="496">
                  <c:v>9.1888719523769424E-3</c:v>
                </c:pt>
                <c:pt idx="497">
                  <c:v>9.192189422755348E-3</c:v>
                </c:pt>
                <c:pt idx="498">
                  <c:v>9.1955047438130322E-3</c:v>
                </c:pt>
                <c:pt idx="499">
                  <c:v>9.2023634434212909E-3</c:v>
                </c:pt>
                <c:pt idx="500">
                  <c:v>9.2087445349164909E-3</c:v>
                </c:pt>
                <c:pt idx="501">
                  <c:v>9.2120491093705681E-3</c:v>
                </c:pt>
                <c:pt idx="502">
                  <c:v>9.2153515345838599E-3</c:v>
                </c:pt>
                <c:pt idx="503">
                  <c:v>9.2186518104764303E-3</c:v>
                </c:pt>
                <c:pt idx="504">
                  <c:v>9.2254836916705329E-3</c:v>
                </c:pt>
                <c:pt idx="505">
                  <c:v>9.2318400069313356E-3</c:v>
                </c:pt>
                <c:pt idx="506">
                  <c:v>9.2351351054453801E-3</c:v>
                </c:pt>
                <c:pt idx="507">
                  <c:v>9.2384294470448935E-3</c:v>
                </c:pt>
                <c:pt idx="508">
                  <c:v>9.2417230316499399E-3</c:v>
                </c:pt>
                <c:pt idx="509">
                  <c:v>9.2503097209695184E-3</c:v>
                </c:pt>
                <c:pt idx="510">
                  <c:v>9.2581795995183569E-3</c:v>
                </c:pt>
                <c:pt idx="511">
                  <c:v>9.2581795995183569E-3</c:v>
                </c:pt>
                <c:pt idx="512">
                  <c:v>9.2614686420766645E-3</c:v>
                </c:pt>
                <c:pt idx="513">
                  <c:v>9.2647569277204411E-3</c:v>
                </c:pt>
                <c:pt idx="514">
                  <c:v>9.2715697486145388E-3</c:v>
                </c:pt>
                <c:pt idx="515">
                  <c:v>9.2779025000311321E-3</c:v>
                </c:pt>
                <c:pt idx="516">
                  <c:v>9.2811870006226371E-3</c:v>
                </c:pt>
                <c:pt idx="517">
                  <c:v>9.2844707441397389E-3</c:v>
                </c:pt>
                <c:pt idx="518">
                  <c:v>9.3074357531541807E-3</c:v>
                </c:pt>
                <c:pt idx="519">
                  <c:v>9.3303636691199898E-3</c:v>
                </c:pt>
                <c:pt idx="520">
                  <c:v>9.3532544920371663E-3</c:v>
                </c:pt>
                <c:pt idx="521">
                  <c:v>9.3761082219057101E-3</c:v>
                </c:pt>
                <c:pt idx="522">
                  <c:v>9.4006758411646629E-3</c:v>
                </c:pt>
                <c:pt idx="523">
                  <c:v>9.4217044024968999E-3</c:v>
                </c:pt>
                <c:pt idx="524">
                  <c:v>9.4444468532195458E-3</c:v>
                </c:pt>
                <c:pt idx="525">
                  <c:v>9.467152210733687E-3</c:v>
                </c:pt>
                <c:pt idx="526">
                  <c:v>9.4898204752791315E-3</c:v>
                </c:pt>
                <c:pt idx="527">
                  <c:v>9.5223909792263584E-3</c:v>
                </c:pt>
                <c:pt idx="528">
                  <c:v>9.5382704224533654E-3</c:v>
                </c:pt>
                <c:pt idx="529">
                  <c:v>9.557602710144053E-3</c:v>
                </c:pt>
                <c:pt idx="530">
                  <c:v>9.5801226022551589E-3</c:v>
                </c:pt>
                <c:pt idx="531">
                  <c:v>9.60260540115776E-3</c:v>
                </c:pt>
                <c:pt idx="532">
                  <c:v>9.6250511070117284E-3</c:v>
                </c:pt>
                <c:pt idx="533">
                  <c:v>9.6474597196571921E-3</c:v>
                </c:pt>
                <c:pt idx="534">
                  <c:v>9.669831239174087E-3</c:v>
                </c:pt>
                <c:pt idx="535">
                  <c:v>9.6921656655624133E-3</c:v>
                </c:pt>
                <c:pt idx="536">
                  <c:v>9.7144629988221709E-3</c:v>
                </c:pt>
                <c:pt idx="537">
                  <c:v>9.7367232388734237E-3</c:v>
                </c:pt>
                <c:pt idx="538">
                  <c:v>9.7589463857161718E-3</c:v>
                </c:pt>
                <c:pt idx="539">
                  <c:v>9.7811324394303512E-3</c:v>
                </c:pt>
                <c:pt idx="540">
                  <c:v>9.8032813999360258E-3</c:v>
                </c:pt>
                <c:pt idx="541">
                  <c:v>9.8253932673131317E-3</c:v>
                </c:pt>
                <c:pt idx="542">
                  <c:v>9.8474680414017968E-3</c:v>
                </c:pt>
                <c:pt idx="543">
                  <c:v>9.8695057223618932E-3</c:v>
                </c:pt>
                <c:pt idx="544">
                  <c:v>9.8946462231630505E-3</c:v>
                </c:pt>
                <c:pt idx="545">
                  <c:v>9.9166044185849955E-3</c:v>
                </c:pt>
                <c:pt idx="546">
                  <c:v>9.9385255207984358E-3</c:v>
                </c:pt>
                <c:pt idx="547">
                  <c:v>9.9604095298033712E-3</c:v>
                </c:pt>
                <c:pt idx="548">
                  <c:v>9.982256445599802E-3</c:v>
                </c:pt>
                <c:pt idx="549">
                  <c:v>1.0004066268107792E-2</c:v>
                </c:pt>
                <c:pt idx="550">
                  <c:v>1.0025838997327341E-2</c:v>
                </c:pt>
                <c:pt idx="551">
                  <c:v>1.0047574633338385E-2</c:v>
                </c:pt>
                <c:pt idx="552">
                  <c:v>1.0069273176060989E-2</c:v>
                </c:pt>
                <c:pt idx="553">
                  <c:v>1.0090934625495152E-2</c:v>
                </c:pt>
                <c:pt idx="554">
                  <c:v>1.0119014719451869E-2</c:v>
                </c:pt>
                <c:pt idx="555">
                  <c:v>1.0134146244498154E-2</c:v>
                </c:pt>
                <c:pt idx="556">
                  <c:v>1.0155696414146931E-2</c:v>
                </c:pt>
                <c:pt idx="557">
                  <c:v>1.017720949042733E-2</c:v>
                </c:pt>
                <c:pt idx="558">
                  <c:v>1.0198685473339353E-2</c:v>
                </c:pt>
                <c:pt idx="559">
                  <c:v>1.0220124362962935E-2</c:v>
                </c:pt>
                <c:pt idx="560">
                  <c:v>1.0241526159298076E-2</c:v>
                </c:pt>
                <c:pt idx="561">
                  <c:v>1.0262890862344776E-2</c:v>
                </c:pt>
                <c:pt idx="562">
                  <c:v>1.0284218471943163E-2</c:v>
                </c:pt>
                <c:pt idx="563">
                  <c:v>1.0305508988333045E-2</c:v>
                </c:pt>
                <c:pt idx="564">
                  <c:v>1.0326762411274615E-2</c:v>
                </c:pt>
                <c:pt idx="565">
                  <c:v>1.0347978740927744E-2</c:v>
                </c:pt>
                <c:pt idx="566">
                  <c:v>1.0369157977212495E-2</c:v>
                </c:pt>
                <c:pt idx="567">
                  <c:v>1.0390312548427261E-2</c:v>
                </c:pt>
                <c:pt idx="568">
                  <c:v>1.0411516352819561E-2</c:v>
                </c:pt>
                <c:pt idx="569">
                  <c:v>1.0432781818847658E-2</c:v>
                </c:pt>
                <c:pt idx="570">
                  <c:v>1.0454108946351681E-2</c:v>
                </c:pt>
                <c:pt idx="571">
                  <c:v>1.0475497735491501E-2</c:v>
                </c:pt>
                <c:pt idx="572">
                  <c:v>1.0496948186187183E-2</c:v>
                </c:pt>
                <c:pt idx="573">
                  <c:v>1.0518460298438725E-2</c:v>
                </c:pt>
                <c:pt idx="574">
                  <c:v>1.0540034072406002E-2</c:v>
                </c:pt>
                <c:pt idx="575">
                  <c:v>1.0568173030423011E-2</c:v>
                </c:pt>
                <c:pt idx="576">
                  <c:v>1.0583366605008138E-2</c:v>
                </c:pt>
                <c:pt idx="577">
                  <c:v>1.060512536380287E-2</c:v>
                </c:pt>
                <c:pt idx="578">
                  <c:v>1.0626945784233399E-2</c:v>
                </c:pt>
                <c:pt idx="579">
                  <c:v>1.066135959803205E-2</c:v>
                </c:pt>
                <c:pt idx="580">
                  <c:v>1.067736966450461E-2</c:v>
                </c:pt>
                <c:pt idx="581">
                  <c:v>1.0692777015499644E-2</c:v>
                </c:pt>
                <c:pt idx="582">
                  <c:v>1.0714844082633235E-2</c:v>
                </c:pt>
                <c:pt idx="583">
                  <c:v>1.0736972811482559E-2</c:v>
                </c:pt>
                <c:pt idx="584">
                  <c:v>1.0759163202047617E-2</c:v>
                </c:pt>
                <c:pt idx="585">
                  <c:v>1.0781415254248472E-2</c:v>
                </c:pt>
                <c:pt idx="586">
                  <c:v>1.0803728968324933E-2</c:v>
                </c:pt>
                <c:pt idx="587">
                  <c:v>1.0826104344117127E-2</c:v>
                </c:pt>
                <c:pt idx="588">
                  <c:v>1.0848541381625054E-2</c:v>
                </c:pt>
                <c:pt idx="589">
                  <c:v>1.0871040080928651E-2</c:v>
                </c:pt>
                <c:pt idx="590">
                  <c:v>1.0893600442027918E-2</c:v>
                </c:pt>
                <c:pt idx="591">
                  <c:v>1.0916222464922853E-2</c:v>
                </c:pt>
                <c:pt idx="592">
                  <c:v>1.0938906149613459E-2</c:v>
                </c:pt>
                <c:pt idx="593">
                  <c:v>1.0961651496099734E-2</c:v>
                </c:pt>
                <c:pt idx="594">
                  <c:v>1.0991658518230807E-2</c:v>
                </c:pt>
                <c:pt idx="595">
                  <c:v>1.10073271746991E-2</c:v>
                </c:pt>
                <c:pt idx="596">
                  <c:v>1.1030257506732255E-2</c:v>
                </c:pt>
                <c:pt idx="597">
                  <c:v>1.1053249500641016E-2</c:v>
                </c:pt>
                <c:pt idx="598">
                  <c:v>1.1076303156505318E-2</c:v>
                </c:pt>
                <c:pt idx="599">
                  <c:v>1.109941847416529E-2</c:v>
                </c:pt>
                <c:pt idx="600">
                  <c:v>1.1122595453780804E-2</c:v>
                </c:pt>
                <c:pt idx="601">
                  <c:v>1.1145834095271923E-2</c:v>
                </c:pt>
                <c:pt idx="602">
                  <c:v>1.1169134398638647E-2</c:v>
                </c:pt>
                <c:pt idx="603">
                  <c:v>1.1192496364120785E-2</c:v>
                </c:pt>
                <c:pt idx="604">
                  <c:v>1.1215919991398593E-2</c:v>
                </c:pt>
                <c:pt idx="605">
                  <c:v>1.1239405280631942E-2</c:v>
                </c:pt>
                <c:pt idx="606">
                  <c:v>1.126853586030041E-2</c:v>
                </c:pt>
                <c:pt idx="607">
                  <c:v>1.1286560845205074E-2</c:v>
                </c:pt>
                <c:pt idx="608">
                  <c:v>1.1310231120384984E-2</c:v>
                </c:pt>
                <c:pt idx="609">
                  <c:v>1.1333963057680307E-2</c:v>
                </c:pt>
                <c:pt idx="610">
                  <c:v>1.1357756656931173E-2</c:v>
                </c:pt>
                <c:pt idx="611">
                  <c:v>1.1381611918217516E-2</c:v>
                </c:pt>
                <c:pt idx="612">
                  <c:v>1.1405528841619272E-2</c:v>
                </c:pt>
                <c:pt idx="613">
                  <c:v>1.1429507427056507E-2</c:v>
                </c:pt>
                <c:pt idx="614">
                  <c:v>1.1453547674529219E-2</c:v>
                </c:pt>
                <c:pt idx="615">
                  <c:v>1.147764958419728E-2</c:v>
                </c:pt>
                <c:pt idx="616">
                  <c:v>1.1501813155820884E-2</c:v>
                </c:pt>
                <c:pt idx="617">
                  <c:v>1.1526038389639837E-2</c:v>
                </c:pt>
                <c:pt idx="618">
                  <c:v>1.1550325285494267E-2</c:v>
                </c:pt>
                <c:pt idx="619">
                  <c:v>1.1574675295022985E-2</c:v>
                </c:pt>
                <c:pt idx="620">
                  <c:v>1.1599129058517121E-2</c:v>
                </c:pt>
                <c:pt idx="621">
                  <c:v>1.1623705444803178E-2</c:v>
                </c:pt>
                <c:pt idx="622">
                  <c:v>1.1648404453881156E-2</c:v>
                </c:pt>
                <c:pt idx="623">
                  <c:v>1.167322608583099E-2</c:v>
                </c:pt>
                <c:pt idx="624">
                  <c:v>1.1698170340572744E-2</c:v>
                </c:pt>
                <c:pt idx="625">
                  <c:v>1.1723237218266291E-2</c:v>
                </c:pt>
                <c:pt idx="626">
                  <c:v>1.1748426718831695E-2</c:v>
                </c:pt>
                <c:pt idx="627">
                  <c:v>1.1781379771491629E-2</c:v>
                </c:pt>
                <c:pt idx="628">
                  <c:v>1.1799173588897816E-2</c:v>
                </c:pt>
                <c:pt idx="629">
                  <c:v>1.1824730958398533E-2</c:v>
                </c:pt>
                <c:pt idx="630">
                  <c:v>1.1850410950851042E-2</c:v>
                </c:pt>
                <c:pt idx="631">
                  <c:v>1.1884395349985866E-2</c:v>
                </c:pt>
                <c:pt idx="632">
                  <c:v>1.1908302550605043E-2</c:v>
                </c:pt>
                <c:pt idx="633">
                  <c:v>1.1928186666798624E-2</c:v>
                </c:pt>
                <c:pt idx="634">
                  <c:v>1.1954357151617856E-2</c:v>
                </c:pt>
                <c:pt idx="635">
                  <c:v>1.1980650259628689E-2</c:v>
                </c:pt>
                <c:pt idx="636">
                  <c:v>1.2007065990751187E-2</c:v>
                </c:pt>
                <c:pt idx="637">
                  <c:v>1.2033604345145221E-2</c:v>
                </c:pt>
                <c:pt idx="638">
                  <c:v>1.2060265322730856E-2</c:v>
                </c:pt>
                <c:pt idx="639">
                  <c:v>1.2087048923588029E-2</c:v>
                </c:pt>
                <c:pt idx="640">
                  <c:v>1.2113955147796673E-2</c:v>
                </c:pt>
                <c:pt idx="641">
                  <c:v>1.2140983995196919E-2</c:v>
                </c:pt>
                <c:pt idx="642">
                  <c:v>1.2168135466028573E-2</c:v>
                </c:pt>
                <c:pt idx="643">
                  <c:v>1.2195409560211701E-2</c:v>
                </c:pt>
                <c:pt idx="644">
                  <c:v>1.2222806277746301E-2</c:v>
                </c:pt>
                <c:pt idx="645">
                  <c:v>1.2259048140009554E-2</c:v>
                </c:pt>
                <c:pt idx="646">
                  <c:v>1.2277967583189664E-2</c:v>
                </c:pt>
                <c:pt idx="647">
                  <c:v>1.2305732171098427E-2</c:v>
                </c:pt>
                <c:pt idx="648">
                  <c:v>1.2333619382518535E-2</c:v>
                </c:pt>
                <c:pt idx="649">
                  <c:v>1.2361629217529924E-2</c:v>
                </c:pt>
                <c:pt idx="650">
                  <c:v>1.2389761675972721E-2</c:v>
                </c:pt>
                <c:pt idx="651">
                  <c:v>1.2418016758086736E-2</c:v>
                </c:pt>
                <c:pt idx="652">
                  <c:v>1.2446394463871968E-2</c:v>
                </c:pt>
                <c:pt idx="653">
                  <c:v>1.2474894793328417E-2</c:v>
                </c:pt>
                <c:pt idx="654">
                  <c:v>1.2503517746376147E-2</c:v>
                </c:pt>
                <c:pt idx="655">
                  <c:v>1.253226332317503E-2</c:v>
                </c:pt>
                <c:pt idx="656">
                  <c:v>1.2561131523725066E-2</c:v>
                </c:pt>
                <c:pt idx="657">
                  <c:v>1.2590122348026256E-2</c:v>
                </c:pt>
                <c:pt idx="658">
                  <c:v>1.2619235796158534E-2</c:v>
                </c:pt>
                <c:pt idx="659">
                  <c:v>1.2648471868041966E-2</c:v>
                </c:pt>
                <c:pt idx="660">
                  <c:v>1.2677830563916359E-2</c:v>
                </c:pt>
                <c:pt idx="661">
                  <c:v>1.2707311883541905E-2</c:v>
                </c:pt>
                <c:pt idx="662">
                  <c:v>1.2736915827158413E-2</c:v>
                </c:pt>
                <c:pt idx="663">
                  <c:v>1.2766642394685945E-2</c:v>
                </c:pt>
                <c:pt idx="664">
                  <c:v>1.2796491586204439E-2</c:v>
                </c:pt>
                <c:pt idx="665">
                  <c:v>1.2826463401793831E-2</c:v>
                </c:pt>
                <c:pt idx="666">
                  <c:v>1.2856557841374183E-2</c:v>
                </c:pt>
                <c:pt idx="667">
                  <c:v>1.2886774905025433E-2</c:v>
                </c:pt>
                <c:pt idx="668">
                  <c:v>1.2917114592747581E-2</c:v>
                </c:pt>
                <c:pt idx="669">
                  <c:v>1.2947576904620561E-2</c:v>
                </c:pt>
                <c:pt idx="670">
                  <c:v>1.2978161840724312E-2</c:v>
                </c:pt>
                <c:pt idx="671">
                  <c:v>1.300886851073102E-2</c:v>
                </c:pt>
                <c:pt idx="672">
                  <c:v>1.3039549131734773E-2</c:v>
                </c:pt>
                <c:pt idx="673">
                  <c:v>1.3070090640816545E-2</c:v>
                </c:pt>
                <c:pt idx="674">
                  <c:v>1.3100493037976335E-2</c:v>
                </c:pt>
                <c:pt idx="675">
                  <c:v>1.3130756323054271E-2</c:v>
                </c:pt>
                <c:pt idx="676">
                  <c:v>1.3160880496290162E-2</c:v>
                </c:pt>
                <c:pt idx="677">
                  <c:v>1.3199890182544749E-2</c:v>
                </c:pt>
                <c:pt idx="678">
                  <c:v>1.3220711506436444E-2</c:v>
                </c:pt>
                <c:pt idx="679">
                  <c:v>1.325936784696502E-2</c:v>
                </c:pt>
                <c:pt idx="680">
                  <c:v>1.3279986068175376E-2</c:v>
                </c:pt>
                <c:pt idx="681">
                  <c:v>1.3309414680762188E-2</c:v>
                </c:pt>
                <c:pt idx="682">
                  <c:v>1.3338704181187211E-2</c:v>
                </c:pt>
                <c:pt idx="683">
                  <c:v>1.3379470525700654E-2</c:v>
                </c:pt>
                <c:pt idx="684">
                  <c:v>1.3417503014245824E-2</c:v>
                </c:pt>
                <c:pt idx="685">
                  <c:v>1.3434462016075344E-2</c:v>
                </c:pt>
                <c:pt idx="686">
                  <c:v>1.3465452803504974E-2</c:v>
                </c:pt>
                <c:pt idx="687">
                  <c:v>1.3491713795046323E-2</c:v>
                </c:pt>
                <c:pt idx="688">
                  <c:v>1.352013100704319E-2</c:v>
                </c:pt>
                <c:pt idx="689">
                  <c:v>1.354840910061661E-2</c:v>
                </c:pt>
                <c:pt idx="690">
                  <c:v>1.3576548075633355E-2</c:v>
                </c:pt>
                <c:pt idx="691">
                  <c:v>1.3606798899812311E-2</c:v>
                </c:pt>
                <c:pt idx="692">
                  <c:v>1.3632408669650431E-2</c:v>
                </c:pt>
                <c:pt idx="693">
                  <c:v>1.3660130288464245E-2</c:v>
                </c:pt>
                <c:pt idx="694">
                  <c:v>1.368771278834835E-2</c:v>
                </c:pt>
                <c:pt idx="695">
                  <c:v>1.3715156169196163E-2</c:v>
                </c:pt>
                <c:pt idx="696">
                  <c:v>1.374246043092775E-2</c:v>
                </c:pt>
                <c:pt idx="697">
                  <c:v>1.3769625573436528E-2</c:v>
                </c:pt>
                <c:pt idx="698">
                  <c:v>1.3796651596642562E-2</c:v>
                </c:pt>
                <c:pt idx="699">
                  <c:v>1.3834488163855241E-2</c:v>
                </c:pt>
                <c:pt idx="700">
                  <c:v>1.3850286284746716E-2</c:v>
                </c:pt>
                <c:pt idx="701">
                  <c:v>1.3879056938765899E-2</c:v>
                </c:pt>
                <c:pt idx="702">
                  <c:v>1.3903364494467496E-2</c:v>
                </c:pt>
                <c:pt idx="703">
                  <c:v>1.3929694919720959E-2</c:v>
                </c:pt>
                <c:pt idx="704">
                  <c:v>1.3955886225085479E-2</c:v>
                </c:pt>
                <c:pt idx="705">
                  <c:v>1.398406471458058E-2</c:v>
                </c:pt>
                <c:pt idx="706">
                  <c:v>1.4007851475881239E-2</c:v>
                </c:pt>
                <c:pt idx="707">
                  <c:v>1.4033625421099316E-2</c:v>
                </c:pt>
                <c:pt idx="708">
                  <c:v>1.4059260246108707E-2</c:v>
                </c:pt>
                <c:pt idx="709">
                  <c:v>1.4084755950776184E-2</c:v>
                </c:pt>
                <c:pt idx="710">
                  <c:v>1.4112194152779978E-2</c:v>
                </c:pt>
                <c:pt idx="711">
                  <c:v>1.4135329998845592E-2</c:v>
                </c:pt>
                <c:pt idx="712">
                  <c:v>1.4160408342034358E-2</c:v>
                </c:pt>
                <c:pt idx="713">
                  <c:v>1.4185347564534823E-2</c:v>
                </c:pt>
                <c:pt idx="714">
                  <c:v>1.4210147666320339E-2</c:v>
                </c:pt>
                <c:pt idx="715">
                  <c:v>1.423480864725768E-2</c:v>
                </c:pt>
                <c:pt idx="716">
                  <c:v>1.4259330507240264E-2</c:v>
                </c:pt>
                <c:pt idx="717">
                  <c:v>1.4283713246214802E-2</c:v>
                </c:pt>
                <c:pt idx="718">
                  <c:v>1.4309966790526651E-2</c:v>
                </c:pt>
                <c:pt idx="719">
                  <c:v>1.4334062308507534E-2</c:v>
                </c:pt>
                <c:pt idx="720">
                  <c:v>1.4356026736237482E-2</c:v>
                </c:pt>
                <c:pt idx="721">
                  <c:v>1.4379852990300535E-2</c:v>
                </c:pt>
                <c:pt idx="722">
                  <c:v>1.440354012295586E-2</c:v>
                </c:pt>
                <c:pt idx="723">
                  <c:v>1.4427089366924051E-2</c:v>
                </c:pt>
                <c:pt idx="724">
                  <c:v>1.445248685329803E-2</c:v>
                </c:pt>
                <c:pt idx="725">
                  <c:v>1.4473865827628885E-2</c:v>
                </c:pt>
                <c:pt idx="726">
                  <c:v>1.4497105783375375E-2</c:v>
                </c:pt>
                <c:pt idx="727">
                  <c:v>1.4520246889260235E-2</c:v>
                </c:pt>
                <c:pt idx="728">
                  <c:v>1.4543289145310112E-2</c:v>
                </c:pt>
                <c:pt idx="729">
                  <c:v>1.4572180461902562E-2</c:v>
                </c:pt>
                <c:pt idx="730">
                  <c:v>1.4589077107531878E-2</c:v>
                </c:pt>
                <c:pt idx="731">
                  <c:v>1.4611822813597186E-2</c:v>
                </c:pt>
                <c:pt idx="732">
                  <c:v>1.4634469669534411E-2</c:v>
                </c:pt>
                <c:pt idx="733">
                  <c:v>1.4657017675316908E-2</c:v>
                </c:pt>
                <c:pt idx="734">
                  <c:v>1.4679466830891386E-2</c:v>
                </c:pt>
                <c:pt idx="735">
                  <c:v>1.4705601272845925E-2</c:v>
                </c:pt>
                <c:pt idx="736">
                  <c:v>1.4725954775065553E-2</c:v>
                </c:pt>
                <c:pt idx="737">
                  <c:v>1.4746221195727216E-2</c:v>
                </c:pt>
                <c:pt idx="738">
                  <c:v>1.4770148822607077E-2</c:v>
                </c:pt>
                <c:pt idx="739">
                  <c:v>1.4790229853538506E-2</c:v>
                </c:pt>
                <c:pt idx="740">
                  <c:v>1.4812085906665828E-2</c:v>
                </c:pt>
                <c:pt idx="741">
                  <c:v>1.4833843109158806E-2</c:v>
                </c:pt>
                <c:pt idx="742">
                  <c:v>1.4855501460990794E-2</c:v>
                </c:pt>
                <c:pt idx="743">
                  <c:v>1.4878904009063554E-2</c:v>
                </c:pt>
                <c:pt idx="744">
                  <c:v>1.4898521612538573E-2</c:v>
                </c:pt>
                <c:pt idx="745">
                  <c:v>1.4919883412067847E-2</c:v>
                </c:pt>
                <c:pt idx="746">
                  <c:v>1.4941146360776258E-2</c:v>
                </c:pt>
                <c:pt idx="747">
                  <c:v>1.4962310458557226E-2</c:v>
                </c:pt>
                <c:pt idx="748">
                  <c:v>1.4983375705384105E-2</c:v>
                </c:pt>
                <c:pt idx="749">
                  <c:v>1.5004342101150314E-2</c:v>
                </c:pt>
                <c:pt idx="750">
                  <c:v>1.5033495488081527E-2</c:v>
                </c:pt>
                <c:pt idx="751">
                  <c:v>1.504597833944743E-2</c:v>
                </c:pt>
                <c:pt idx="752">
                  <c:v>1.5066648181818465E-2</c:v>
                </c:pt>
                <c:pt idx="753">
                  <c:v>1.5089000355783533E-2</c:v>
                </c:pt>
                <c:pt idx="754">
                  <c:v>1.5107691312898908E-2</c:v>
                </c:pt>
                <c:pt idx="755">
                  <c:v>1.5128064601448443E-2</c:v>
                </c:pt>
                <c:pt idx="756">
                  <c:v>1.5148339038617564E-2</c:v>
                </c:pt>
                <c:pt idx="757">
                  <c:v>1.517027097907464E-2</c:v>
                </c:pt>
                <c:pt idx="758">
                  <c:v>1.5188591358628045E-2</c:v>
                </c:pt>
                <c:pt idx="759">
                  <c:v>1.5208569241362824E-2</c:v>
                </c:pt>
                <c:pt idx="760">
                  <c:v>1.5228448272504025E-2</c:v>
                </c:pt>
                <c:pt idx="761">
                  <c:v>1.5248228452025003E-2</c:v>
                </c:pt>
                <c:pt idx="762">
                  <c:v>1.5267909779845823E-2</c:v>
                </c:pt>
                <c:pt idx="763">
                  <c:v>1.5287492255966484E-2</c:v>
                </c:pt>
                <c:pt idx="764">
                  <c:v>1.530697588030705E-2</c:v>
                </c:pt>
                <c:pt idx="765">
                  <c:v>1.532636065281423E-2</c:v>
                </c:pt>
                <c:pt idx="766">
                  <c:v>1.534564657346138E-2</c:v>
                </c:pt>
                <c:pt idx="767">
                  <c:v>1.5364833642195208E-2</c:v>
                </c:pt>
                <c:pt idx="768">
                  <c:v>1.5383921858909133E-2</c:v>
                </c:pt>
                <c:pt idx="769">
                  <c:v>1.5402911223683091E-2</c:v>
                </c:pt>
                <c:pt idx="770">
                  <c:v>1.5423477058018609E-2</c:v>
                </c:pt>
                <c:pt idx="771">
                  <c:v>1.5442262462950218E-2</c:v>
                </c:pt>
                <c:pt idx="772">
                  <c:v>1.5459286205325995E-2</c:v>
                </c:pt>
                <c:pt idx="773">
                  <c:v>1.5477880161540725E-2</c:v>
                </c:pt>
                <c:pt idx="774">
                  <c:v>1.5496375265495743E-2</c:v>
                </c:pt>
                <c:pt idx="775">
                  <c:v>1.5514772910263375E-2</c:v>
                </c:pt>
                <c:pt idx="776">
                  <c:v>1.5534744888348051E-2</c:v>
                </c:pt>
                <c:pt idx="777">
                  <c:v>1.5551379372391594E-2</c:v>
                </c:pt>
                <c:pt idx="778">
                  <c:v>1.5569602584690756E-2</c:v>
                </c:pt>
                <c:pt idx="779">
                  <c:v>1.5587772451102211E-2</c:v>
                </c:pt>
                <c:pt idx="780">
                  <c:v>1.5605888971572668E-2</c:v>
                </c:pt>
                <c:pt idx="781">
                  <c:v>1.5628425142182323E-2</c:v>
                </c:pt>
                <c:pt idx="782">
                  <c:v>1.5641961974663943E-2</c:v>
                </c:pt>
                <c:pt idx="783">
                  <c:v>1.565991845723147E-2</c:v>
                </c:pt>
                <c:pt idx="784">
                  <c:v>1.5677821593778063E-2</c:v>
                </c:pt>
                <c:pt idx="785">
                  <c:v>1.5695671384330367E-2</c:v>
                </c:pt>
                <c:pt idx="786">
                  <c:v>1.5713467828781802E-2</c:v>
                </c:pt>
                <c:pt idx="787">
                  <c:v>1.573442820542148E-2</c:v>
                </c:pt>
                <c:pt idx="788">
                  <c:v>1.5750506402603115E-2</c:v>
                </c:pt>
                <c:pt idx="789">
                  <c:v>1.5766537085584176E-2</c:v>
                </c:pt>
                <c:pt idx="790">
                  <c:v>1.5785719790029074E-2</c:v>
                </c:pt>
                <c:pt idx="791">
                  <c:v>1.5801649859366051E-2</c:v>
                </c:pt>
                <c:pt idx="792">
                  <c:v>1.5819126226972458E-2</c:v>
                </c:pt>
                <c:pt idx="793">
                  <c:v>1.5836549248344767E-2</c:v>
                </c:pt>
                <c:pt idx="794">
                  <c:v>1.5853918923456334E-2</c:v>
                </c:pt>
                <c:pt idx="795">
                  <c:v>1.5872819673954375E-2</c:v>
                </c:pt>
                <c:pt idx="796">
                  <c:v>1.5888498234897241E-2</c:v>
                </c:pt>
                <c:pt idx="797">
                  <c:v>1.5905707871120001E-2</c:v>
                </c:pt>
                <c:pt idx="798">
                  <c:v>1.5922864161028727E-2</c:v>
                </c:pt>
                <c:pt idx="799">
                  <c:v>1.593996710457013E-2</c:v>
                </c:pt>
                <c:pt idx="800">
                  <c:v>1.5957016701717563E-2</c:v>
                </c:pt>
                <c:pt idx="801">
                  <c:v>1.5980571696578849E-2</c:v>
                </c:pt>
                <c:pt idx="802">
                  <c:v>1.5990955856750588E-2</c:v>
                </c:pt>
                <c:pt idx="803">
                  <c:v>1.6007845414609534E-2</c:v>
                </c:pt>
                <c:pt idx="804">
                  <c:v>1.6024681625967929E-2</c:v>
                </c:pt>
                <c:pt idx="805">
                  <c:v>1.604146449085242E-2</c:v>
                </c:pt>
                <c:pt idx="806">
                  <c:v>1.6059744805128062E-2</c:v>
                </c:pt>
                <c:pt idx="807">
                  <c:v>1.6074870181013168E-2</c:v>
                </c:pt>
                <c:pt idx="808">
                  <c:v>1.609149300626278E-2</c:v>
                </c:pt>
                <c:pt idx="809">
                  <c:v>1.6109604076859352E-2</c:v>
                </c:pt>
                <c:pt idx="810">
                  <c:v>1.612457861694061E-2</c:v>
                </c:pt>
                <c:pt idx="811">
                  <c:v>1.6141041402342182E-2</c:v>
                </c:pt>
                <c:pt idx="812">
                  <c:v>1.6157450841083332E-2</c:v>
                </c:pt>
                <c:pt idx="813">
                  <c:v>1.6173806933164059E-2</c:v>
                </c:pt>
                <c:pt idx="814">
                  <c:v>1.6190109678557718E-2</c:v>
                </c:pt>
                <c:pt idx="815">
                  <c:v>1.6206359077184374E-2</c:v>
                </c:pt>
                <c:pt idx="816">
                  <c:v>1.6222555129097316E-2</c:v>
                </c:pt>
                <c:pt idx="817">
                  <c:v>1.6238697834243254E-2</c:v>
                </c:pt>
                <c:pt idx="818">
                  <c:v>1.6254787192622189E-2</c:v>
                </c:pt>
                <c:pt idx="819">
                  <c:v>1.6270823204154183E-2</c:v>
                </c:pt>
                <c:pt idx="820">
                  <c:v>1.6286805868892529E-2</c:v>
                </c:pt>
                <c:pt idx="821">
                  <c:v>1.6302735186783934E-2</c:v>
                </c:pt>
                <c:pt idx="822">
                  <c:v>1.6320112693977151E-2</c:v>
                </c:pt>
                <c:pt idx="823">
                  <c:v>1.6335932225022276E-2</c:v>
                </c:pt>
                <c:pt idx="824">
                  <c:v>1.6350203059083412E-2</c:v>
                </c:pt>
                <c:pt idx="825">
                  <c:v>1.6365918989373895E-2</c:v>
                </c:pt>
                <c:pt idx="826">
                  <c:v>1.6381581572657566E-2</c:v>
                </c:pt>
                <c:pt idx="827">
                  <c:v>1.6397190809014361E-2</c:v>
                </c:pt>
                <c:pt idx="828">
                  <c:v>1.6412760904334078E-2</c:v>
                </c:pt>
                <c:pt idx="829">
                  <c:v>1.6429807148956588E-2</c:v>
                </c:pt>
                <c:pt idx="830">
                  <c:v>1.6443873032194745E-2</c:v>
                </c:pt>
                <c:pt idx="831">
                  <c:v>1.6459416439476016E-2</c:v>
                </c:pt>
                <c:pt idx="832">
                  <c:v>1.6474951409000127E-2</c:v>
                </c:pt>
                <c:pt idx="833">
                  <c:v>1.6491964333575915E-2</c:v>
                </c:pt>
                <c:pt idx="834">
                  <c:v>1.650599603472358E-2</c:v>
                </c:pt>
                <c:pt idx="835">
                  <c:v>1.6521505690949567E-2</c:v>
                </c:pt>
                <c:pt idx="836">
                  <c:v>1.6537006909391749E-2</c:v>
                </c:pt>
                <c:pt idx="837">
                  <c:v>1.6552499690023481E-2</c:v>
                </c:pt>
                <c:pt idx="838">
                  <c:v>1.6567984032924699E-2</c:v>
                </c:pt>
                <c:pt idx="839">
                  <c:v>1.6583459938015466E-2</c:v>
                </c:pt>
                <c:pt idx="840">
                  <c:v>1.6606275004904525E-2</c:v>
                </c:pt>
                <c:pt idx="841">
                  <c:v>1.6620241883478215E-2</c:v>
                </c:pt>
                <c:pt idx="842">
                  <c:v>1.6635687432078328E-2</c:v>
                </c:pt>
                <c:pt idx="843">
                  <c:v>1.6651124542388374E-2</c:v>
                </c:pt>
                <c:pt idx="844">
                  <c:v>1.6666553214328417E-2</c:v>
                </c:pt>
                <c:pt idx="845">
                  <c:v>1.6681973448058329E-2</c:v>
                </c:pt>
                <c:pt idx="846">
                  <c:v>1.6697385243258367E-2</c:v>
                </c:pt>
                <c:pt idx="847">
                  <c:v>1.6712788600248274E-2</c:v>
                </c:pt>
                <c:pt idx="848">
                  <c:v>1.6728183518708306E-2</c:v>
                </c:pt>
                <c:pt idx="849">
                  <c:v>1.6743569998958208E-2</c:v>
                </c:pt>
                <c:pt idx="850">
                  <c:v>1.675894804075817E-2</c:v>
                </c:pt>
                <c:pt idx="851">
                  <c:v>1.6774317644348002E-2</c:v>
                </c:pt>
                <c:pt idx="852">
                  <c:v>1.6789678809487896E-2</c:v>
                </c:pt>
                <c:pt idx="853">
                  <c:v>1.6805031536257786E-2</c:v>
                </c:pt>
                <c:pt idx="854">
                  <c:v>1.682037582473761E-2</c:v>
                </c:pt>
                <c:pt idx="855">
                  <c:v>1.6835711674847431E-2</c:v>
                </c:pt>
                <c:pt idx="856">
                  <c:v>1.6855416797181277E-2</c:v>
                </c:pt>
                <c:pt idx="857">
                  <c:v>1.6870733359519718E-2</c:v>
                </c:pt>
                <c:pt idx="858">
                  <c:v>1.6886041483568093E-2</c:v>
                </c:pt>
                <c:pt idx="859">
                  <c:v>1.6901341169246464E-2</c:v>
                </c:pt>
                <c:pt idx="860">
                  <c:v>1.6916632416474897E-2</c:v>
                </c:pt>
                <c:pt idx="861">
                  <c:v>1.6931915225493199E-2</c:v>
                </c:pt>
                <c:pt idx="862">
                  <c:v>1.6947189596061563E-2</c:v>
                </c:pt>
                <c:pt idx="863">
                  <c:v>1.6962455528259923E-2</c:v>
                </c:pt>
                <c:pt idx="864">
                  <c:v>1.6977713022168217E-2</c:v>
                </c:pt>
                <c:pt idx="865">
                  <c:v>1.6992962077626572E-2</c:v>
                </c:pt>
                <c:pt idx="866">
                  <c:v>1.701267316548849E-2</c:v>
                </c:pt>
                <c:pt idx="867">
                  <c:v>1.7023434873433274E-2</c:v>
                </c:pt>
                <c:pt idx="868">
                  <c:v>1.7038658613781621E-2</c:v>
                </c:pt>
                <c:pt idx="869">
                  <c:v>1.7053873915759965E-2</c:v>
                </c:pt>
                <c:pt idx="870">
                  <c:v>1.7069080779368306E-2</c:v>
                </c:pt>
                <c:pt idx="871">
                  <c:v>1.7084279204606645E-2</c:v>
                </c:pt>
                <c:pt idx="872">
                  <c:v>1.7099469191474981E-2</c:v>
                </c:pt>
                <c:pt idx="873">
                  <c:v>1.7114650739973314E-2</c:v>
                </c:pt>
                <c:pt idx="874">
                  <c:v>1.7129823850101644E-2</c:v>
                </c:pt>
                <c:pt idx="875">
                  <c:v>1.7144988521780036E-2</c:v>
                </c:pt>
                <c:pt idx="876">
                  <c:v>1.7160144755168361E-2</c:v>
                </c:pt>
                <c:pt idx="877">
                  <c:v>1.7175292550106747E-2</c:v>
                </c:pt>
                <c:pt idx="878">
                  <c:v>1.719043190667513E-2</c:v>
                </c:pt>
                <c:pt idx="879">
                  <c:v>1.7205559004809245E-2</c:v>
                </c:pt>
                <c:pt idx="880">
                  <c:v>1.7220630817966764E-2</c:v>
                </c:pt>
                <c:pt idx="881">
                  <c:v>1.7235635081718215E-2</c:v>
                </c:pt>
                <c:pt idx="882">
                  <c:v>1.725057179598366E-2</c:v>
                </c:pt>
                <c:pt idx="883">
                  <c:v>1.7265440960843037E-2</c:v>
                </c:pt>
                <c:pt idx="884">
                  <c:v>1.7280242576216409E-2</c:v>
                </c:pt>
                <c:pt idx="885">
                  <c:v>1.7294976642103776E-2</c:v>
                </c:pt>
                <c:pt idx="886">
                  <c:v>1.7309643158585075E-2</c:v>
                </c:pt>
                <c:pt idx="887">
                  <c:v>1.7329234498681956E-2</c:v>
                </c:pt>
                <c:pt idx="888">
                  <c:v>1.7338773542929786E-2</c:v>
                </c:pt>
                <c:pt idx="889">
                  <c:v>1.7353237410873135E-2</c:v>
                </c:pt>
                <c:pt idx="890">
                  <c:v>1.7367633729330478E-2</c:v>
                </c:pt>
                <c:pt idx="891">
                  <c:v>1.739012003774576E-2</c:v>
                </c:pt>
                <c:pt idx="892">
                  <c:v>1.7401126526213062E-2</c:v>
                </c:pt>
                <c:pt idx="893">
                  <c:v>1.7410417387386801E-2</c:v>
                </c:pt>
                <c:pt idx="894">
                  <c:v>1.7424543507660317E-2</c:v>
                </c:pt>
                <c:pt idx="895">
                  <c:v>1.7438602078367893E-2</c:v>
                </c:pt>
                <c:pt idx="896">
                  <c:v>1.7452593099589464E-2</c:v>
                </c:pt>
                <c:pt idx="897">
                  <c:v>1.7466516571165158E-2</c:v>
                </c:pt>
                <c:pt idx="898">
                  <c:v>1.7480372493094976E-2</c:v>
                </c:pt>
                <c:pt idx="899">
                  <c:v>1.7494160865538788E-2</c:v>
                </c:pt>
                <c:pt idx="900">
                  <c:v>1.7507881688336724E-2</c:v>
                </c:pt>
                <c:pt idx="901">
                  <c:v>1.7521534961648655E-2</c:v>
                </c:pt>
                <c:pt idx="902">
                  <c:v>1.7535120685234773E-2</c:v>
                </c:pt>
                <c:pt idx="903">
                  <c:v>1.7548638859175014E-2</c:v>
                </c:pt>
                <c:pt idx="904">
                  <c:v>1.7562089483549315E-2</c:v>
                </c:pt>
                <c:pt idx="905">
                  <c:v>1.7580999432004418E-2</c:v>
                </c:pt>
                <c:pt idx="906">
                  <c:v>1.7588788083440221E-2</c:v>
                </c:pt>
                <c:pt idx="907">
                  <c:v>1.7602036058876891E-2</c:v>
                </c:pt>
                <c:pt idx="908">
                  <c:v>1.7615216484667684E-2</c:v>
                </c:pt>
                <c:pt idx="909">
                  <c:v>1.76283293608126E-2</c:v>
                </c:pt>
                <c:pt idx="910">
                  <c:v>1.7641374687311639E-2</c:v>
                </c:pt>
                <c:pt idx="911">
                  <c:v>1.7654352464084866E-2</c:v>
                </c:pt>
                <c:pt idx="912">
                  <c:v>1.7667262691212215E-2</c:v>
                </c:pt>
                <c:pt idx="913">
                  <c:v>1.7680105368613752E-2</c:v>
                </c:pt>
                <c:pt idx="914">
                  <c:v>1.7692880496289476E-2</c:v>
                </c:pt>
                <c:pt idx="915">
                  <c:v>1.7705588074319323E-2</c:v>
                </c:pt>
                <c:pt idx="916">
                  <c:v>1.7718228102543421E-2</c:v>
                </c:pt>
                <c:pt idx="917">
                  <c:v>1.7730800581201578E-2</c:v>
                </c:pt>
                <c:pt idx="918">
                  <c:v>1.7747287695975E-2</c:v>
                </c:pt>
                <c:pt idx="919">
                  <c:v>1.7755742889180581E-2</c:v>
                </c:pt>
                <c:pt idx="920">
                  <c:v>1.7768112718501428E-2</c:v>
                </c:pt>
                <c:pt idx="921">
                  <c:v>1.7780414998096461E-2</c:v>
                </c:pt>
                <c:pt idx="922">
                  <c:v>1.7792649727965681E-2</c:v>
                </c:pt>
                <c:pt idx="923">
                  <c:v>1.7804816908109089E-2</c:v>
                </c:pt>
                <c:pt idx="924">
                  <c:v>1.7816916538446748E-2</c:v>
                </c:pt>
                <c:pt idx="925">
                  <c:v>1.7828948618978657E-2</c:v>
                </c:pt>
                <c:pt idx="926">
                  <c:v>1.7840913149784754E-2</c:v>
                </c:pt>
                <c:pt idx="927">
                  <c:v>1.7852810130785102E-2</c:v>
                </c:pt>
                <c:pt idx="928">
                  <c:v>1.78646395619797E-2</c:v>
                </c:pt>
                <c:pt idx="929">
                  <c:v>1.7876401443288614E-2</c:v>
                </c:pt>
                <c:pt idx="930">
                  <c:v>1.7888095774871715E-2</c:v>
                </c:pt>
                <c:pt idx="931">
                  <c:v>1.789972206831969E-2</c:v>
                </c:pt>
                <c:pt idx="932">
                  <c:v>1.7911266649530688E-2</c:v>
                </c:pt>
                <c:pt idx="933">
                  <c:v>1.7922723170062937E-2</c:v>
                </c:pt>
                <c:pt idx="934">
                  <c:v>1.793409162967663E-2</c:v>
                </c:pt>
                <c:pt idx="935">
                  <c:v>1.7945372028531636E-2</c:v>
                </c:pt>
                <c:pt idx="936">
                  <c:v>1.7956564366548022E-2</c:v>
                </c:pt>
                <c:pt idx="937">
                  <c:v>1.7967668643725787E-2</c:v>
                </c:pt>
                <c:pt idx="938">
                  <c:v>1.7978684859984995E-2</c:v>
                </c:pt>
                <c:pt idx="939">
                  <c:v>1.7993617859142219E-2</c:v>
                </c:pt>
                <c:pt idx="940">
                  <c:v>1.8000453110067482E-2</c:v>
                </c:pt>
                <c:pt idx="941">
                  <c:v>1.8011205143970699E-2</c:v>
                </c:pt>
                <c:pt idx="942">
                  <c:v>1.8021869116795486E-2</c:v>
                </c:pt>
                <c:pt idx="943">
                  <c:v>1.8037255933624152E-2</c:v>
                </c:pt>
                <c:pt idx="944">
                  <c:v>1.804652452549016E-2</c:v>
                </c:pt>
                <c:pt idx="945">
                  <c:v>1.8053332670158184E-2</c:v>
                </c:pt>
                <c:pt idx="946">
                  <c:v>1.8063644399468615E-2</c:v>
                </c:pt>
                <c:pt idx="947">
                  <c:v>1.8073868067940424E-2</c:v>
                </c:pt>
                <c:pt idx="948">
                  <c:v>1.808400367541374E-2</c:v>
                </c:pt>
                <c:pt idx="949">
                  <c:v>1.8094051222048435E-2</c:v>
                </c:pt>
                <c:pt idx="950">
                  <c:v>1.8104010707684637E-2</c:v>
                </c:pt>
                <c:pt idx="951">
                  <c:v>1.8113882132402281E-2</c:v>
                </c:pt>
                <c:pt idx="952">
                  <c:v>1.8123665496201369E-2</c:v>
                </c:pt>
                <c:pt idx="953">
                  <c:v>1.8133360798922027E-2</c:v>
                </c:pt>
                <c:pt idx="954">
                  <c:v>1.8142968040804064E-2</c:v>
                </c:pt>
                <c:pt idx="955">
                  <c:v>1.8152487221687608E-2</c:v>
                </c:pt>
                <c:pt idx="956">
                  <c:v>1.8166428137645241E-2</c:v>
                </c:pt>
                <c:pt idx="957">
                  <c:v>1.8171261400539152E-2</c:v>
                </c:pt>
                <c:pt idx="958">
                  <c:v>1.8180516398507152E-2</c:v>
                </c:pt>
                <c:pt idx="959">
                  <c:v>1.8189683335396722E-2</c:v>
                </c:pt>
                <c:pt idx="960">
                  <c:v>1.8198762211367736E-2</c:v>
                </c:pt>
                <c:pt idx="961">
                  <c:v>1.820775302626032E-2</c:v>
                </c:pt>
                <c:pt idx="962">
                  <c:v>1.8216655780154412E-2</c:v>
                </c:pt>
                <c:pt idx="963">
                  <c:v>1.8225470473050009E-2</c:v>
                </c:pt>
                <c:pt idx="964">
                  <c:v>1.8234197104947114E-2</c:v>
                </c:pt>
                <c:pt idx="965">
                  <c:v>1.8242835675765789E-2</c:v>
                </c:pt>
                <c:pt idx="966">
                  <c:v>1.8251386185506036E-2</c:v>
                </c:pt>
                <c:pt idx="967">
                  <c:v>1.8259848634327724E-2</c:v>
                </c:pt>
                <c:pt idx="968">
                  <c:v>1.8268223021911112E-2</c:v>
                </c:pt>
                <c:pt idx="969">
                  <c:v>1.8276509348575942E-2</c:v>
                </c:pt>
                <c:pt idx="970">
                  <c:v>1.8284707614162343E-2</c:v>
                </c:pt>
                <c:pt idx="971">
                  <c:v>1.8292817818670315E-2</c:v>
                </c:pt>
                <c:pt idx="972">
                  <c:v>1.8300839962019921E-2</c:v>
                </c:pt>
                <c:pt idx="973">
                  <c:v>1.8308774044371035E-2</c:v>
                </c:pt>
                <c:pt idx="974">
                  <c:v>1.8316620065563782E-2</c:v>
                </c:pt>
                <c:pt idx="975">
                  <c:v>1.8324378025678101E-2</c:v>
                </c:pt>
                <c:pt idx="976">
                  <c:v>1.8332047924793926E-2</c:v>
                </c:pt>
                <c:pt idx="977">
                  <c:v>1.8339629762751386E-2</c:v>
                </c:pt>
                <c:pt idx="978">
                  <c:v>1.8347123539470545E-2</c:v>
                </c:pt>
                <c:pt idx="979">
                  <c:v>1.835452925519121E-2</c:v>
                </c:pt>
                <c:pt idx="980">
                  <c:v>1.836184690975351E-2</c:v>
                </c:pt>
                <c:pt idx="981">
                  <c:v>1.836907650323738E-2</c:v>
                </c:pt>
                <c:pt idx="982">
                  <c:v>1.8376218035562886E-2</c:v>
                </c:pt>
                <c:pt idx="983">
                  <c:v>1.838327150665009E-2</c:v>
                </c:pt>
                <c:pt idx="984">
                  <c:v>1.83902369167388E-2</c:v>
                </c:pt>
                <c:pt idx="985">
                  <c:v>1.8397114265589209E-2</c:v>
                </c:pt>
                <c:pt idx="986">
                  <c:v>1.8403903553361189E-2</c:v>
                </c:pt>
                <c:pt idx="987">
                  <c:v>1.8410604779894868E-2</c:v>
                </c:pt>
                <c:pt idx="988">
                  <c:v>1.8417217945270181E-2</c:v>
                </c:pt>
                <c:pt idx="989">
                  <c:v>1.8426533669755329E-2</c:v>
                </c:pt>
                <c:pt idx="990">
                  <c:v>1.8430180092625648E-2</c:v>
                </c:pt>
                <c:pt idx="991">
                  <c:v>1.8439270678189956E-2</c:v>
                </c:pt>
                <c:pt idx="992">
                  <c:v>1.8442789995187781E-2</c:v>
                </c:pt>
                <c:pt idx="993">
                  <c:v>1.8448962854611395E-2</c:v>
                </c:pt>
                <c:pt idx="994">
                  <c:v>1.8455047653036516E-2</c:v>
                </c:pt>
                <c:pt idx="995">
                  <c:v>1.8465529561830785E-2</c:v>
                </c:pt>
                <c:pt idx="996">
                  <c:v>1.8471119633822752E-2</c:v>
                </c:pt>
                <c:pt idx="997">
                  <c:v>1.8475368023356253E-2</c:v>
                </c:pt>
                <c:pt idx="998">
                  <c:v>1.8481954200666451E-2</c:v>
                </c:pt>
                <c:pt idx="999">
                  <c:v>1.8486695911343887E-2</c:v>
                </c:pt>
                <c:pt idx="1000">
                  <c:v>1.8492227750224188E-2</c:v>
                </c:pt>
                <c:pt idx="1001">
                  <c:v>1.8497671518993286E-2</c:v>
                </c:pt>
                <c:pt idx="1002">
                  <c:v>1.850302721765118E-2</c:v>
                </c:pt>
                <c:pt idx="1003">
                  <c:v>1.8509142987528371E-2</c:v>
                </c:pt>
                <c:pt idx="1004">
                  <c:v>1.8513474404553421E-2</c:v>
                </c:pt>
                <c:pt idx="1005">
                  <c:v>1.8518565892797767E-2</c:v>
                </c:pt>
                <c:pt idx="1006">
                  <c:v>1.8523569310877619E-2</c:v>
                </c:pt>
                <c:pt idx="1007">
                  <c:v>1.8528484658766331E-2</c:v>
                </c:pt>
                <c:pt idx="1008">
                  <c:v>1.8533311936490549E-2</c:v>
                </c:pt>
                <c:pt idx="1009">
                  <c:v>1.8538051144023626E-2</c:v>
                </c:pt>
                <c:pt idx="1010">
                  <c:v>1.8542702281338919E-2</c:v>
                </c:pt>
                <c:pt idx="1011">
                  <c:v>1.8548238912305948E-2</c:v>
                </c:pt>
                <c:pt idx="1012">
                  <c:v>1.8551740345342793E-2</c:v>
                </c:pt>
                <c:pt idx="1013">
                  <c:v>1.8556914965062177E-2</c:v>
                </c:pt>
                <c:pt idx="1014">
                  <c:v>1.8560426128395591E-2</c:v>
                </c:pt>
                <c:pt idx="1015">
                  <c:v>1.8564636914542021E-2</c:v>
                </c:pt>
                <c:pt idx="1016">
                  <c:v>1.8568759630417375E-2</c:v>
                </c:pt>
                <c:pt idx="1017">
                  <c:v>1.8573557664360862E-2</c:v>
                </c:pt>
                <c:pt idx="1018">
                  <c:v>1.8576740851408147E-2</c:v>
                </c:pt>
                <c:pt idx="1019">
                  <c:v>1.8580599356443628E-2</c:v>
                </c:pt>
                <c:pt idx="1020">
                  <c:v>1.8584369791208033E-2</c:v>
                </c:pt>
                <c:pt idx="1021">
                  <c:v>1.8588052155648072E-2</c:v>
                </c:pt>
                <c:pt idx="1022">
                  <c:v>1.8591646449763743E-2</c:v>
                </c:pt>
                <c:pt idx="1023">
                  <c:v>1.8595152673581694E-2</c:v>
                </c:pt>
                <c:pt idx="1024">
                  <c:v>1.8598570827075278E-2</c:v>
                </c:pt>
                <c:pt idx="1025">
                  <c:v>1.8601900910191205E-2</c:v>
                </c:pt>
                <c:pt idx="1026">
                  <c:v>1.860514292300941E-2</c:v>
                </c:pt>
                <c:pt idx="1027">
                  <c:v>1.8608296865449958E-2</c:v>
                </c:pt>
                <c:pt idx="1028">
                  <c:v>1.8611362737539494E-2</c:v>
                </c:pt>
                <c:pt idx="1029">
                  <c:v>1.8614340539251373E-2</c:v>
                </c:pt>
                <c:pt idx="1030">
                  <c:v>1.8617914170249161E-2</c:v>
                </c:pt>
                <c:pt idx="1031">
                  <c:v>1.8620709685048809E-2</c:v>
                </c:pt>
                <c:pt idx="1032">
                  <c:v>1.8622745522174355E-2</c:v>
                </c:pt>
                <c:pt idx="1033">
                  <c:v>1.8625371042375605E-2</c:v>
                </c:pt>
                <c:pt idx="1034">
                  <c:v>1.8627908492172551E-2</c:v>
                </c:pt>
                <c:pt idx="1035">
                  <c:v>1.8630359572124888E-2</c:v>
                </c:pt>
                <c:pt idx="1036">
                  <c:v>1.8633412808441996E-2</c:v>
                </c:pt>
                <c:pt idx="1037">
                  <c:v>1.8635129030846187E-2</c:v>
                </c:pt>
                <c:pt idx="1038">
                  <c:v>1.863746498206531E-2</c:v>
                </c:pt>
                <c:pt idx="1039">
                  <c:v>1.8639768414523417E-2</c:v>
                </c:pt>
                <c:pt idx="1040">
                  <c:v>1.8642039328220505E-2</c:v>
                </c:pt>
                <c:pt idx="1041">
                  <c:v>1.8643945949721186E-2</c:v>
                </c:pt>
                <c:pt idx="1042">
                  <c:v>1.8646483599251695E-2</c:v>
                </c:pt>
                <c:pt idx="1043">
                  <c:v>1.8648656956639087E-2</c:v>
                </c:pt>
                <c:pt idx="1044">
                  <c:v>1.8650797795238816E-2</c:v>
                </c:pt>
                <c:pt idx="1045">
                  <c:v>1.8652906115050882E-2</c:v>
                </c:pt>
                <c:pt idx="1046">
                  <c:v>1.8654981916101931E-2</c:v>
                </c:pt>
                <c:pt idx="1047">
                  <c:v>1.8658280913673053E-2</c:v>
                </c:pt>
                <c:pt idx="1048">
                  <c:v>1.8659661695605845E-2</c:v>
                </c:pt>
                <c:pt idx="1049">
                  <c:v>1.8661014206555748E-2</c:v>
                </c:pt>
                <c:pt idx="1050">
                  <c:v>1.866358122382783E-2</c:v>
                </c:pt>
                <c:pt idx="1051">
                  <c:v>1.8664873139595528E-2</c:v>
                </c:pt>
                <c:pt idx="1052">
                  <c:v>1.8666753827947247E-2</c:v>
                </c:pt>
                <c:pt idx="1053">
                  <c:v>1.8668601997511303E-2</c:v>
                </c:pt>
                <c:pt idx="1054">
                  <c:v>1.8670417648261051E-2</c:v>
                </c:pt>
                <c:pt idx="1055">
                  <c:v>1.8672810936302131E-2</c:v>
                </c:pt>
                <c:pt idx="1056">
                  <c:v>1.8673951393424204E-2</c:v>
                </c:pt>
                <c:pt idx="1057">
                  <c:v>1.8675669487810964E-2</c:v>
                </c:pt>
                <c:pt idx="1058">
                  <c:v>1.8677355063383416E-2</c:v>
                </c:pt>
                <c:pt idx="1059">
                  <c:v>1.8679008120194851E-2</c:v>
                </c:pt>
                <c:pt idx="1060">
                  <c:v>1.8680628658165332E-2</c:v>
                </c:pt>
                <c:pt idx="1061">
                  <c:v>1.8681918023206734E-2</c:v>
                </c:pt>
                <c:pt idx="1062">
                  <c:v>1.8683772177769953E-2</c:v>
                </c:pt>
                <c:pt idx="1063">
                  <c:v>1.8685295159350801E-2</c:v>
                </c:pt>
                <c:pt idx="1064">
                  <c:v>1.8686785622117341E-2</c:v>
                </c:pt>
                <c:pt idx="1065">
                  <c:v>1.8688243566122864E-2</c:v>
                </c:pt>
                <c:pt idx="1066">
                  <c:v>1.8690254501934067E-2</c:v>
                </c:pt>
                <c:pt idx="1067">
                  <c:v>1.8691061897637695E-2</c:v>
                </c:pt>
                <c:pt idx="1068">
                  <c:v>1.8692422285200294E-2</c:v>
                </c:pt>
                <c:pt idx="1069">
                  <c:v>1.8694328907806756E-2</c:v>
                </c:pt>
                <c:pt idx="1070">
                  <c:v>1.8695045503882568E-2</c:v>
                </c:pt>
                <c:pt idx="1071">
                  <c:v>1.8696308334975598E-2</c:v>
                </c:pt>
                <c:pt idx="1072">
                  <c:v>1.869753864730761E-2</c:v>
                </c:pt>
                <c:pt idx="1073">
                  <c:v>1.8698736440798669E-2</c:v>
                </c:pt>
                <c:pt idx="1074">
                  <c:v>1.8699901715502065E-2</c:v>
                </c:pt>
                <c:pt idx="1075">
                  <c:v>1.8701034471337863E-2</c:v>
                </c:pt>
                <c:pt idx="1076">
                  <c:v>1.8702134708385998E-2</c:v>
                </c:pt>
                <c:pt idx="1077">
                  <c:v>1.8703202426619825E-2</c:v>
                </c:pt>
                <c:pt idx="1078">
                  <c:v>1.8704237626039344E-2</c:v>
                </c:pt>
                <c:pt idx="1079">
                  <c:v>1.870524030661791E-2</c:v>
                </c:pt>
                <c:pt idx="1080">
                  <c:v>1.8706210468408813E-2</c:v>
                </c:pt>
                <c:pt idx="1081">
                  <c:v>1.8707148111332117E-2</c:v>
                </c:pt>
                <c:pt idx="1082">
                  <c:v>1.8708602534707186E-2</c:v>
                </c:pt>
                <c:pt idx="1083">
                  <c:v>1.8709472862457055E-2</c:v>
                </c:pt>
                <c:pt idx="1084">
                  <c:v>1.8709765927269473E-2</c:v>
                </c:pt>
                <c:pt idx="1085">
                  <c:v>1.87105734949089E-2</c:v>
                </c:pt>
                <c:pt idx="1086">
                  <c:v>1.8711348543760664E-2</c:v>
                </c:pt>
                <c:pt idx="1087">
                  <c:v>1.8712091073771475E-2</c:v>
                </c:pt>
                <c:pt idx="1088">
                  <c:v>1.8713336693572113E-2</c:v>
                </c:pt>
                <c:pt idx="1089">
                  <c:v>1.8713478577296883E-2</c:v>
                </c:pt>
                <c:pt idx="1090">
                  <c:v>1.8714123550838124E-2</c:v>
                </c:pt>
                <c:pt idx="1091">
                  <c:v>1.8714736005538413E-2</c:v>
                </c:pt>
                <c:pt idx="1092">
                  <c:v>1.8715315941424393E-2</c:v>
                </c:pt>
                <c:pt idx="1093">
                  <c:v>1.8716387511790167E-2</c:v>
                </c:pt>
                <c:pt idx="1094">
                  <c:v>1.8716378256673494E-2</c:v>
                </c:pt>
                <c:pt idx="1095">
                  <c:v>1.8716860636089905E-2</c:v>
                </c:pt>
                <c:pt idx="1096">
                  <c:v>1.8717310496612072E-2</c:v>
                </c:pt>
                <c:pt idx="1097">
                  <c:v>1.8717727838346576E-2</c:v>
                </c:pt>
                <c:pt idx="1098">
                  <c:v>1.8718112661240127E-2</c:v>
                </c:pt>
                <c:pt idx="1099">
                  <c:v>1.871846496531937E-2</c:v>
                </c:pt>
                <c:pt idx="1100">
                  <c:v>1.8718404588375925E-2</c:v>
                </c:pt>
                <c:pt idx="1101">
                  <c:v>1.8718175074408094E-2</c:v>
                </c:pt>
                <c:pt idx="1102">
                  <c:v>1.8718420505363653E-2</c:v>
                </c:pt>
                <c:pt idx="1103">
                  <c:v>1.8718661182921537E-2</c:v>
                </c:pt>
                <c:pt idx="1104">
                  <c:v>1.871881382090379E-2</c:v>
                </c:pt>
                <c:pt idx="1105">
                  <c:v>1.8718961705488368E-2</c:v>
                </c:pt>
                <c:pt idx="1106">
                  <c:v>1.8719077074642598E-2</c:v>
                </c:pt>
                <c:pt idx="1107">
                  <c:v>1.8719169110301692E-2</c:v>
                </c:pt>
                <c:pt idx="1108">
                  <c:v>1.8719210266580077E-2</c:v>
                </c:pt>
                <c:pt idx="1109">
                  <c:v>1.8719228089443263E-2</c:v>
                </c:pt>
                <c:pt idx="1110">
                  <c:v>1.8719213396796164E-2</c:v>
                </c:pt>
                <c:pt idx="1111">
                  <c:v>1.8719166188638781E-2</c:v>
                </c:pt>
                <c:pt idx="1112">
                  <c:v>1.8719086465051049E-2</c:v>
                </c:pt>
                <c:pt idx="1113">
                  <c:v>1.8718974226032969E-2</c:v>
                </c:pt>
                <c:pt idx="1114">
                  <c:v>1.8718829471584542E-2</c:v>
                </c:pt>
                <c:pt idx="1115">
                  <c:v>1.8718652201705765E-2</c:v>
                </c:pt>
                <c:pt idx="1116">
                  <c:v>1.8718376505439949E-2</c:v>
                </c:pt>
                <c:pt idx="1117">
                  <c:v>1.8718200115497297E-2</c:v>
                </c:pt>
                <c:pt idx="1118">
                  <c:v>1.8717883385495071E-2</c:v>
                </c:pt>
                <c:pt idx="1119">
                  <c:v>1.8717617967647371E-2</c:v>
                </c:pt>
                <c:pt idx="1120">
                  <c:v>1.8717278120456982E-2</c:v>
                </c:pt>
                <c:pt idx="1121">
                  <c:v>1.8716849908830824E-2</c:v>
                </c:pt>
                <c:pt idx="1122">
                  <c:v>1.8716500879785158E-2</c:v>
                </c:pt>
                <c:pt idx="1123">
                  <c:v>1.8716063486303725E-2</c:v>
                </c:pt>
                <c:pt idx="1124">
                  <c:v>1.8715593577312006E-2</c:v>
                </c:pt>
                <c:pt idx="1125">
                  <c:v>1.8715091152969876E-2</c:v>
                </c:pt>
                <c:pt idx="1126">
                  <c:v>1.8714556213117461E-2</c:v>
                </c:pt>
                <c:pt idx="1127">
                  <c:v>1.8713988757754763E-2</c:v>
                </c:pt>
                <c:pt idx="1128">
                  <c:v>1.8713388787041652E-2</c:v>
                </c:pt>
                <c:pt idx="1129">
                  <c:v>1.871275630073832E-2</c:v>
                </c:pt>
                <c:pt idx="1130">
                  <c:v>1.8712091299084577E-2</c:v>
                </c:pt>
                <c:pt idx="1131">
                  <c:v>1.8711393782000485E-2</c:v>
                </c:pt>
                <c:pt idx="1132">
                  <c:v>1.8710663749486045E-2</c:v>
                </c:pt>
                <c:pt idx="1133">
                  <c:v>1.8709901201461321E-2</c:v>
                </c:pt>
                <c:pt idx="1134">
                  <c:v>1.8708989903224449E-2</c:v>
                </c:pt>
                <c:pt idx="1135">
                  <c:v>1.8708157679254711E-2</c:v>
                </c:pt>
                <c:pt idx="1136">
                  <c:v>1.8707418464805059E-2</c:v>
                </c:pt>
                <c:pt idx="1137">
                  <c:v>1.8706525854979006E-2</c:v>
                </c:pt>
                <c:pt idx="1138">
                  <c:v>1.8705600729722605E-2</c:v>
                </c:pt>
                <c:pt idx="1139">
                  <c:v>1.8704643089035855E-2</c:v>
                </c:pt>
                <c:pt idx="1140">
                  <c:v>1.8703652932918757E-2</c:v>
                </c:pt>
                <c:pt idx="1141">
                  <c:v>1.8702481511079228E-2</c:v>
                </c:pt>
                <c:pt idx="1142">
                  <c:v>1.8701575074313581E-2</c:v>
                </c:pt>
                <c:pt idx="1143">
                  <c:v>1.8700487371825503E-2</c:v>
                </c:pt>
                <c:pt idx="1144">
                  <c:v>1.8699367153907076E-2</c:v>
                </c:pt>
                <c:pt idx="1145">
                  <c:v>1.8698047090088821E-2</c:v>
                </c:pt>
                <c:pt idx="1146">
                  <c:v>1.8697029171779178E-2</c:v>
                </c:pt>
                <c:pt idx="1147">
                  <c:v>1.8695811407489771E-2</c:v>
                </c:pt>
                <c:pt idx="1148">
                  <c:v>1.8694561127770015E-2</c:v>
                </c:pt>
                <c:pt idx="1149">
                  <c:v>1.8693278332619911E-2</c:v>
                </c:pt>
                <c:pt idx="1150">
                  <c:v>1.8691963022039459E-2</c:v>
                </c:pt>
                <c:pt idx="1151">
                  <c:v>1.8690615196028659E-2</c:v>
                </c:pt>
                <c:pt idx="1152">
                  <c:v>1.8689419859758694E-2</c:v>
                </c:pt>
                <c:pt idx="1153">
                  <c:v>1.8687617506571996E-2</c:v>
                </c:pt>
                <c:pt idx="1154">
                  <c:v>1.868616748926577E-2</c:v>
                </c:pt>
                <c:pt idx="1155">
                  <c:v>1.8684684956369324E-2</c:v>
                </c:pt>
                <c:pt idx="1156">
                  <c:v>1.868316990804253E-2</c:v>
                </c:pt>
                <c:pt idx="1157">
                  <c:v>1.8681622344285387E-2</c:v>
                </c:pt>
                <c:pt idx="1158">
                  <c:v>1.8680042265097896E-2</c:v>
                </c:pt>
                <c:pt idx="1159">
                  <c:v>1.8678429670400121E-2</c:v>
                </c:pt>
                <c:pt idx="1160">
                  <c:v>1.8676784560351933E-2</c:v>
                </c:pt>
                <c:pt idx="1161">
                  <c:v>1.8675106934873398E-2</c:v>
                </c:pt>
                <c:pt idx="1162">
                  <c:v>1.8673396793964514E-2</c:v>
                </c:pt>
                <c:pt idx="1163">
                  <c:v>1.8671654137545346E-2</c:v>
                </c:pt>
                <c:pt idx="1164">
                  <c:v>1.8669878965775766E-2</c:v>
                </c:pt>
                <c:pt idx="1165">
                  <c:v>1.8668071278415965E-2</c:v>
                </c:pt>
                <c:pt idx="1166">
                  <c:v>1.8666231075865625E-2</c:v>
                </c:pt>
                <c:pt idx="1167">
                  <c:v>1.8663817323067988E-2</c:v>
                </c:pt>
                <c:pt idx="1168">
                  <c:v>1.8661902799408381E-2</c:v>
                </c:pt>
                <c:pt idx="1169">
                  <c:v>1.8659955760318425E-2</c:v>
                </c:pt>
                <c:pt idx="1170">
                  <c:v>1.8657976205718185E-2</c:v>
                </c:pt>
                <c:pt idx="1171">
                  <c:v>1.8655964135767533E-2</c:v>
                </c:pt>
                <c:pt idx="1172">
                  <c:v>1.8653919550306597E-2</c:v>
                </c:pt>
                <c:pt idx="1173">
                  <c:v>1.8651842449495248E-2</c:v>
                </c:pt>
                <c:pt idx="1174">
                  <c:v>1.864973283309368E-2</c:v>
                </c:pt>
                <c:pt idx="1175">
                  <c:v>1.8647590701421635E-2</c:v>
                </c:pt>
                <c:pt idx="1176">
                  <c:v>1.8645416054239305E-2</c:v>
                </c:pt>
                <c:pt idx="1177">
                  <c:v>1.8643208891626628E-2</c:v>
                </c:pt>
                <c:pt idx="1178">
                  <c:v>1.8641932469498634E-2</c:v>
                </c:pt>
                <c:pt idx="1179">
                  <c:v>1.8638697020190165E-2</c:v>
                </c:pt>
                <c:pt idx="1180">
                  <c:v>1.8636392311286443E-2</c:v>
                </c:pt>
                <c:pt idx="1181">
                  <c:v>1.8634055086952372E-2</c:v>
                </c:pt>
                <c:pt idx="1182">
                  <c:v>1.863168534726789E-2</c:v>
                </c:pt>
                <c:pt idx="1183">
                  <c:v>1.8629283092073123E-2</c:v>
                </c:pt>
                <c:pt idx="1184">
                  <c:v>1.8626848321448009E-2</c:v>
                </c:pt>
                <c:pt idx="1185">
                  <c:v>1.8624381035472481E-2</c:v>
                </c:pt>
                <c:pt idx="1186">
                  <c:v>1.8621881234066606E-2</c:v>
                </c:pt>
                <c:pt idx="1187">
                  <c:v>1.8619348917150447E-2</c:v>
                </c:pt>
                <c:pt idx="1188">
                  <c:v>1.8616784084883875E-2</c:v>
                </c:pt>
                <c:pt idx="1189">
                  <c:v>1.8614186737186955E-2</c:v>
                </c:pt>
                <c:pt idx="1190">
                  <c:v>1.8611556874059687E-2</c:v>
                </c:pt>
                <c:pt idx="1191">
                  <c:v>1.860889584818004E-2</c:v>
                </c:pt>
                <c:pt idx="1192">
                  <c:v>1.8606218895280691E-2</c:v>
                </c:pt>
                <c:pt idx="1193">
                  <c:v>1.860353035820772E-2</c:v>
                </c:pt>
                <c:pt idx="1194">
                  <c:v>1.8600830236801258E-2</c:v>
                </c:pt>
                <c:pt idx="1195">
                  <c:v>1.8598118531301111E-2</c:v>
                </c:pt>
                <c:pt idx="1196">
                  <c:v>1.8595395241627344E-2</c:v>
                </c:pt>
                <c:pt idx="1197">
                  <c:v>1.859266036770002E-2</c:v>
                </c:pt>
                <c:pt idx="1198">
                  <c:v>1.8589913909599076E-2</c:v>
                </c:pt>
                <c:pt idx="1199">
                  <c:v>1.858732525689355E-2</c:v>
                </c:pt>
                <c:pt idx="1200">
                  <c:v>1.8584386240876327E-2</c:v>
                </c:pt>
                <c:pt idx="1201">
                  <c:v>1.8581605030174586E-2</c:v>
                </c:pt>
                <c:pt idx="1202">
                  <c:v>1.8578812235299225E-2</c:v>
                </c:pt>
                <c:pt idx="1203">
                  <c:v>1.8574400152839843E-2</c:v>
                </c:pt>
                <c:pt idx="1204">
                  <c:v>1.8573343290642086E-2</c:v>
                </c:pt>
                <c:pt idx="1205">
                  <c:v>1.8570364345551482E-2</c:v>
                </c:pt>
                <c:pt idx="1206">
                  <c:v>1.8567525213901703E-2</c:v>
                </c:pt>
                <c:pt idx="1207">
                  <c:v>1.8564674498078304E-2</c:v>
                </c:pt>
                <c:pt idx="1208">
                  <c:v>1.8561812198081284E-2</c:v>
                </c:pt>
                <c:pt idx="1209">
                  <c:v>1.8558938313910645E-2</c:v>
                </c:pt>
                <c:pt idx="1210">
                  <c:v>1.8556052845486448E-2</c:v>
                </c:pt>
                <c:pt idx="1211">
                  <c:v>1.8553155792888631E-2</c:v>
                </c:pt>
                <c:pt idx="1212">
                  <c:v>1.8550247156117194E-2</c:v>
                </c:pt>
                <c:pt idx="1213">
                  <c:v>1.8547326935172137E-2</c:v>
                </c:pt>
                <c:pt idx="1214">
                  <c:v>1.8544395129973523E-2</c:v>
                </c:pt>
                <c:pt idx="1215">
                  <c:v>1.8541451740681225E-2</c:v>
                </c:pt>
                <c:pt idx="1216">
                  <c:v>1.8539559359149749E-2</c:v>
                </c:pt>
                <c:pt idx="1217">
                  <c:v>1.8535530209415896E-2</c:v>
                </c:pt>
                <c:pt idx="1218">
                  <c:v>1.8532552067522801E-2</c:v>
                </c:pt>
                <c:pt idx="1219">
                  <c:v>1.8529562341456085E-2</c:v>
                </c:pt>
                <c:pt idx="1220">
                  <c:v>1.8526561031135813E-2</c:v>
                </c:pt>
                <c:pt idx="1221">
                  <c:v>1.8523548136641921E-2</c:v>
                </c:pt>
                <c:pt idx="1222">
                  <c:v>1.8520523657974408E-2</c:v>
                </c:pt>
                <c:pt idx="1223">
                  <c:v>1.8517487595213211E-2</c:v>
                </c:pt>
                <c:pt idx="1224">
                  <c:v>1.8514439948118522E-2</c:v>
                </c:pt>
                <c:pt idx="1225">
                  <c:v>1.8511380716930148E-2</c:v>
                </c:pt>
                <c:pt idx="1226">
                  <c:v>1.8508309901488218E-2</c:v>
                </c:pt>
                <c:pt idx="1227">
                  <c:v>1.8505227501872668E-2</c:v>
                </c:pt>
                <c:pt idx="1228">
                  <c:v>1.8502133518163433E-2</c:v>
                </c:pt>
                <c:pt idx="1229">
                  <c:v>1.8499027950200642E-2</c:v>
                </c:pt>
                <c:pt idx="1230">
                  <c:v>1.849591079806423E-2</c:v>
                </c:pt>
                <c:pt idx="1231">
                  <c:v>1.8492782061754198E-2</c:v>
                </c:pt>
                <c:pt idx="1232">
                  <c:v>1.848964174119061E-2</c:v>
                </c:pt>
                <c:pt idx="1233">
                  <c:v>1.8486489836533337E-2</c:v>
                </c:pt>
                <c:pt idx="1234">
                  <c:v>1.8483326347622508E-2</c:v>
                </c:pt>
                <c:pt idx="1235">
                  <c:v>1.8480151274617995E-2</c:v>
                </c:pt>
                <c:pt idx="1236">
                  <c:v>1.8476964617359926E-2</c:v>
                </c:pt>
                <c:pt idx="1237">
                  <c:v>1.8473766375928236E-2</c:v>
                </c:pt>
                <c:pt idx="1238">
                  <c:v>1.8470556550242989E-2</c:v>
                </c:pt>
                <c:pt idx="1239">
                  <c:v>1.8467335140464058E-2</c:v>
                </c:pt>
                <c:pt idx="1240">
                  <c:v>1.8464102146511507E-2</c:v>
                </c:pt>
                <c:pt idx="1241">
                  <c:v>1.8460857568385336E-2</c:v>
                </c:pt>
                <c:pt idx="1242">
                  <c:v>1.8457601406005608E-2</c:v>
                </c:pt>
                <c:pt idx="1243">
                  <c:v>1.8454333659532196E-2</c:v>
                </c:pt>
                <c:pt idx="1244">
                  <c:v>1.8451054328885164E-2</c:v>
                </c:pt>
                <c:pt idx="1245">
                  <c:v>1.8447763413984575E-2</c:v>
                </c:pt>
                <c:pt idx="1246">
                  <c:v>1.8444460914910366E-2</c:v>
                </c:pt>
                <c:pt idx="1247">
                  <c:v>1.8441146831662536E-2</c:v>
                </c:pt>
                <c:pt idx="1248">
                  <c:v>1.8437821164241086E-2</c:v>
                </c:pt>
                <c:pt idx="1249">
                  <c:v>1.8434472096684473E-2</c:v>
                </c:pt>
                <c:pt idx="1250">
                  <c:v>1.8431135076877325E-2</c:v>
                </c:pt>
                <c:pt idx="1251">
                  <c:v>1.8427755533778623E-2</c:v>
                </c:pt>
                <c:pt idx="1252">
                  <c:v>1.8424402652819083E-2</c:v>
                </c:pt>
                <c:pt idx="1253">
                  <c:v>1.8421019064529531E-2</c:v>
                </c:pt>
                <c:pt idx="1254">
                  <c:v>1.8417623891986423E-2</c:v>
                </c:pt>
                <c:pt idx="1255">
                  <c:v>1.841535187876886E-2</c:v>
                </c:pt>
                <c:pt idx="1256">
                  <c:v>1.8408350030147957E-2</c:v>
                </c:pt>
                <c:pt idx="1257">
                  <c:v>1.8407327797875794E-2</c:v>
                </c:pt>
                <c:pt idx="1258">
                  <c:v>1.8404106422822419E-2</c:v>
                </c:pt>
                <c:pt idx="1259">
                  <c:v>1.840042587023305E-2</c:v>
                </c:pt>
                <c:pt idx="1260">
                  <c:v>1.8396957528459268E-2</c:v>
                </c:pt>
                <c:pt idx="1261">
                  <c:v>1.839347760139276E-2</c:v>
                </c:pt>
                <c:pt idx="1262">
                  <c:v>1.8389986089006882E-2</c:v>
                </c:pt>
                <c:pt idx="1263">
                  <c:v>1.838670176067092E-2</c:v>
                </c:pt>
                <c:pt idx="1264">
                  <c:v>1.8382968308436887E-2</c:v>
                </c:pt>
                <c:pt idx="1265">
                  <c:v>1.8379442040226124E-2</c:v>
                </c:pt>
                <c:pt idx="1266">
                  <c:v>1.8375904186722636E-2</c:v>
                </c:pt>
                <c:pt idx="1267">
                  <c:v>1.8372354747926423E-2</c:v>
                </c:pt>
                <c:pt idx="1268">
                  <c:v>1.836879372386413E-2</c:v>
                </c:pt>
                <c:pt idx="1269">
                  <c:v>1.8365221114509112E-2</c:v>
                </c:pt>
                <c:pt idx="1270">
                  <c:v>1.8361636919861368E-2</c:v>
                </c:pt>
                <c:pt idx="1271">
                  <c:v>1.8355560700600293E-2</c:v>
                </c:pt>
                <c:pt idx="1272">
                  <c:v>1.8354433774740997E-2</c:v>
                </c:pt>
                <c:pt idx="1273">
                  <c:v>1.8351023498086594E-2</c:v>
                </c:pt>
                <c:pt idx="1274">
                  <c:v>1.834718428847637E-2</c:v>
                </c:pt>
                <c:pt idx="1275">
                  <c:v>1.8343542167444937E-2</c:v>
                </c:pt>
                <c:pt idx="1276">
                  <c:v>1.8339888461120779E-2</c:v>
                </c:pt>
                <c:pt idx="1277">
                  <c:v>1.8336427789664711E-2</c:v>
                </c:pt>
                <c:pt idx="1278">
                  <c:v>1.8332546292674223E-2</c:v>
                </c:pt>
                <c:pt idx="1279">
                  <c:v>1.8328857830551826E-2</c:v>
                </c:pt>
                <c:pt idx="1280">
                  <c:v>1.8325157783136703E-2</c:v>
                </c:pt>
                <c:pt idx="1281">
                  <c:v>1.83214461504555E-2</c:v>
                </c:pt>
                <c:pt idx="1282">
                  <c:v>1.8317922473065629E-2</c:v>
                </c:pt>
                <c:pt idx="1283">
                  <c:v>1.8313988129268211E-2</c:v>
                </c:pt>
                <c:pt idx="1284">
                  <c:v>1.8310241740788769E-2</c:v>
                </c:pt>
                <c:pt idx="1285">
                  <c:v>1.8306483767043247E-2</c:v>
                </c:pt>
                <c:pt idx="1286">
                  <c:v>1.8302714208031645E-2</c:v>
                </c:pt>
                <c:pt idx="1287">
                  <c:v>1.8298933063727318E-2</c:v>
                </c:pt>
                <c:pt idx="1288">
                  <c:v>1.8295140334183557E-2</c:v>
                </c:pt>
                <c:pt idx="1289">
                  <c:v>1.8291336019400362E-2</c:v>
                </c:pt>
                <c:pt idx="1290">
                  <c:v>1.8287711503979232E-2</c:v>
                </c:pt>
                <c:pt idx="1291">
                  <c:v>1.8283882996688039E-2</c:v>
                </c:pt>
                <c:pt idx="1292">
                  <c:v>1.827985356342765E-2</c:v>
                </c:pt>
                <c:pt idx="1293">
                  <c:v>1.827600290755349E-2</c:v>
                </c:pt>
                <c:pt idx="1294">
                  <c:v>1.8272140666466541E-2</c:v>
                </c:pt>
                <c:pt idx="1295">
                  <c:v>1.8268266840113512E-2</c:v>
                </c:pt>
                <c:pt idx="1296">
                  <c:v>1.8264566673187321E-2</c:v>
                </c:pt>
                <c:pt idx="1297">
                  <c:v>1.8260484431635859E-2</c:v>
                </c:pt>
                <c:pt idx="1298">
                  <c:v>1.8256575849511236E-2</c:v>
                </c:pt>
                <c:pt idx="1299">
                  <c:v>1.8252655682147179E-2</c:v>
                </c:pt>
                <c:pt idx="1300">
                  <c:v>1.8248723929517041E-2</c:v>
                </c:pt>
                <c:pt idx="1301">
                  <c:v>1.8242727422599359E-2</c:v>
                </c:pt>
                <c:pt idx="1302">
                  <c:v>1.8240825668565108E-2</c:v>
                </c:pt>
                <c:pt idx="1303">
                  <c:v>1.8236859160190022E-2</c:v>
                </c:pt>
                <c:pt idx="1304">
                  <c:v>1.8232881066602147E-2</c:v>
                </c:pt>
                <c:pt idx="1305">
                  <c:v>1.8228891387748192E-2</c:v>
                </c:pt>
                <c:pt idx="1306">
                  <c:v>1.8224890123654802E-2</c:v>
                </c:pt>
                <c:pt idx="1307">
                  <c:v>1.8221225056327839E-2</c:v>
                </c:pt>
                <c:pt idx="1308">
                  <c:v>1.8217025745712601E-2</c:v>
                </c:pt>
                <c:pt idx="1309">
                  <c:v>1.8212816819938027E-2</c:v>
                </c:pt>
                <c:pt idx="1310">
                  <c:v>1.8208940056774203E-2</c:v>
                </c:pt>
                <c:pt idx="1311">
                  <c:v>1.8204710024596338E-2</c:v>
                </c:pt>
                <c:pt idx="1312">
                  <c:v>1.8200639249066342E-2</c:v>
                </c:pt>
                <c:pt idx="1313">
                  <c:v>1.8196556888323556E-2</c:v>
                </c:pt>
                <c:pt idx="1314">
                  <c:v>1.8192462942341336E-2</c:v>
                </c:pt>
                <c:pt idx="1315">
                  <c:v>1.818852308344221E-2</c:v>
                </c:pt>
                <c:pt idx="1316">
                  <c:v>1.8184240294631948E-2</c:v>
                </c:pt>
                <c:pt idx="1317">
                  <c:v>1.818011159295807E-2</c:v>
                </c:pt>
                <c:pt idx="1318">
                  <c:v>1.8175971306018113E-2</c:v>
                </c:pt>
                <c:pt idx="1319">
                  <c:v>1.8171819433892011E-2</c:v>
                </c:pt>
                <c:pt idx="1320">
                  <c:v>1.8167655976526476E-2</c:v>
                </c:pt>
                <c:pt idx="1321">
                  <c:v>1.8163480933948151E-2</c:v>
                </c:pt>
                <c:pt idx="1322">
                  <c:v>1.815658082778171E-2</c:v>
                </c:pt>
                <c:pt idx="1323">
                  <c:v>1.8155096093073197E-2</c:v>
                </c:pt>
                <c:pt idx="1324">
                  <c:v>1.815088629482986E-2</c:v>
                </c:pt>
                <c:pt idx="1325">
                  <c:v>1.8146820204212322E-2</c:v>
                </c:pt>
                <c:pt idx="1326">
                  <c:v>1.8142431942651527E-2</c:v>
                </c:pt>
                <c:pt idx="1327">
                  <c:v>1.8138187388689886E-2</c:v>
                </c:pt>
                <c:pt idx="1328">
                  <c:v>1.8133931249568747E-2</c:v>
                </c:pt>
                <c:pt idx="1329">
                  <c:v>1.8129814651346443E-2</c:v>
                </c:pt>
                <c:pt idx="1330">
                  <c:v>1.8125384215661455E-2</c:v>
                </c:pt>
                <c:pt idx="1331">
                  <c:v>1.8121093320901949E-2</c:v>
                </c:pt>
                <c:pt idx="1332">
                  <c:v>1.8116790840903008E-2</c:v>
                </c:pt>
                <c:pt idx="1333">
                  <c:v>1.8112476775717923E-2</c:v>
                </c:pt>
                <c:pt idx="1334">
                  <c:v>1.8108151125293404E-2</c:v>
                </c:pt>
                <c:pt idx="1335">
                  <c:v>1.8103813889656095E-2</c:v>
                </c:pt>
                <c:pt idx="1336">
                  <c:v>1.8099465068832643E-2</c:v>
                </c:pt>
                <c:pt idx="1337">
                  <c:v>1.8095104662823047E-2</c:v>
                </c:pt>
                <c:pt idx="1338">
                  <c:v>1.8090732671574017E-2</c:v>
                </c:pt>
                <c:pt idx="1339">
                  <c:v>1.8086349095138843E-2</c:v>
                </c:pt>
                <c:pt idx="1340">
                  <c:v>1.8081953933517525E-2</c:v>
                </c:pt>
                <c:pt idx="1341">
                  <c:v>1.8077547186683418E-2</c:v>
                </c:pt>
                <c:pt idx="1342">
                  <c:v>1.807326638004092E-2</c:v>
                </c:pt>
                <c:pt idx="1343">
                  <c:v>1.8068835412907713E-2</c:v>
                </c:pt>
                <c:pt idx="1344">
                  <c:v>1.8064257434957653E-2</c:v>
                </c:pt>
                <c:pt idx="1345">
                  <c:v>1.8059804347325681E-2</c:v>
                </c:pt>
                <c:pt idx="1346">
                  <c:v>1.805533967453421E-2</c:v>
                </c:pt>
                <c:pt idx="1347">
                  <c:v>1.8050863416503304E-2</c:v>
                </c:pt>
                <c:pt idx="1348">
                  <c:v>1.8046506791355998E-2</c:v>
                </c:pt>
                <c:pt idx="1349">
                  <c:v>1.8041876144909708E-2</c:v>
                </c:pt>
                <c:pt idx="1350">
                  <c:v>1.8037365131320371E-2</c:v>
                </c:pt>
                <c:pt idx="1351">
                  <c:v>1.803284253254489E-2</c:v>
                </c:pt>
                <c:pt idx="1352">
                  <c:v>1.8028308348609912E-2</c:v>
                </c:pt>
                <c:pt idx="1353">
                  <c:v>1.8021559566889778E-2</c:v>
                </c:pt>
                <c:pt idx="1354">
                  <c:v>1.8019205225128232E-2</c:v>
                </c:pt>
                <c:pt idx="1355">
                  <c:v>1.8014636285608177E-2</c:v>
                </c:pt>
                <c:pt idx="1356">
                  <c:v>1.8010055760928623E-2</c:v>
                </c:pt>
                <c:pt idx="1357">
                  <c:v>1.8005463651062925E-2</c:v>
                </c:pt>
                <c:pt idx="1358">
                  <c:v>1.8000859956011084E-2</c:v>
                </c:pt>
                <c:pt idx="1359">
                  <c:v>1.7996483790186701E-2</c:v>
                </c:pt>
                <c:pt idx="1360">
                  <c:v>1.7991736357207966E-2</c:v>
                </c:pt>
                <c:pt idx="1361">
                  <c:v>1.7986979359818633E-2</c:v>
                </c:pt>
                <c:pt idx="1362">
                  <c:v>1.7982445751723031E-2</c:v>
                </c:pt>
                <c:pt idx="1363">
                  <c:v>1.7977667703146238E-2</c:v>
                </c:pt>
                <c:pt idx="1364">
                  <c:v>1.7972994497084116E-2</c:v>
                </c:pt>
                <c:pt idx="1365">
                  <c:v>1.7968309705809205E-2</c:v>
                </c:pt>
                <c:pt idx="1366">
                  <c:v>1.796361332940144E-2</c:v>
                </c:pt>
                <c:pt idx="1367">
                  <c:v>1.7959016488473534E-2</c:v>
                </c:pt>
                <c:pt idx="1368">
                  <c:v>1.795418582102748E-2</c:v>
                </c:pt>
                <c:pt idx="1369">
                  <c:v>1.794945468914122E-2</c:v>
                </c:pt>
                <c:pt idx="1370">
                  <c:v>1.7944711972068816E-2</c:v>
                </c:pt>
                <c:pt idx="1371">
                  <c:v>1.7939957669810269E-2</c:v>
                </c:pt>
                <c:pt idx="1372">
                  <c:v>1.7932252538717108E-2</c:v>
                </c:pt>
                <c:pt idx="1373">
                  <c:v>1.793041430986797E-2</c:v>
                </c:pt>
                <c:pt idx="1374">
                  <c:v>1.7925625252130928E-2</c:v>
                </c:pt>
                <c:pt idx="1375">
                  <c:v>1.7920824609261032E-2</c:v>
                </c:pt>
                <c:pt idx="1376">
                  <c:v>1.7916012381231639E-2</c:v>
                </c:pt>
                <c:pt idx="1377">
                  <c:v>1.7911188568069392E-2</c:v>
                </c:pt>
                <c:pt idx="1378">
                  <c:v>1.7906452569755871E-2</c:v>
                </c:pt>
                <c:pt idx="1379">
                  <c:v>1.7901506186266403E-2</c:v>
                </c:pt>
                <c:pt idx="1380">
                  <c:v>1.7896647617652306E-2</c:v>
                </c:pt>
                <c:pt idx="1381">
                  <c:v>1.7891873656579182E-2</c:v>
                </c:pt>
                <c:pt idx="1382">
                  <c:v>1.7886895724972263E-2</c:v>
                </c:pt>
                <c:pt idx="1383">
                  <c:v>1.7882002400906316E-2</c:v>
                </c:pt>
                <c:pt idx="1384">
                  <c:v>1.7877097491707516E-2</c:v>
                </c:pt>
                <c:pt idx="1385">
                  <c:v>1.7872180997349219E-2</c:v>
                </c:pt>
                <c:pt idx="1386">
                  <c:v>1.7867252917884713E-2</c:v>
                </c:pt>
                <c:pt idx="1387">
                  <c:v>1.7862313253260709E-2</c:v>
                </c:pt>
                <c:pt idx="1388">
                  <c:v>1.7857362003503852E-2</c:v>
                </c:pt>
                <c:pt idx="1389">
                  <c:v>1.7852399168614141E-2</c:v>
                </c:pt>
                <c:pt idx="1390">
                  <c:v>1.7847424748591578E-2</c:v>
                </c:pt>
                <c:pt idx="1391">
                  <c:v>1.7842438743409517E-2</c:v>
                </c:pt>
                <c:pt idx="1392">
                  <c:v>1.7837441153147893E-2</c:v>
                </c:pt>
                <c:pt idx="1393">
                  <c:v>1.7832431977700125E-2</c:v>
                </c:pt>
                <c:pt idx="1394">
                  <c:v>1.7827493458726362E-2</c:v>
                </c:pt>
                <c:pt idx="1395">
                  <c:v>1.7822460036347465E-2</c:v>
                </c:pt>
                <c:pt idx="1396">
                  <c:v>1.781733494069293E-2</c:v>
                </c:pt>
                <c:pt idx="1397">
                  <c:v>1.7812279424767041E-2</c:v>
                </c:pt>
                <c:pt idx="1398">
                  <c:v>1.7807212323734944E-2</c:v>
                </c:pt>
                <c:pt idx="1399">
                  <c:v>1.7802133637543349E-2</c:v>
                </c:pt>
                <c:pt idx="1400">
                  <c:v>1.7797119140086082E-2</c:v>
                </c:pt>
                <c:pt idx="1401">
                  <c:v>1.7791941509868181E-2</c:v>
                </c:pt>
                <c:pt idx="1402">
                  <c:v>1.7786828068357963E-2</c:v>
                </c:pt>
                <c:pt idx="1403">
                  <c:v>1.7781703041714891E-2</c:v>
                </c:pt>
                <c:pt idx="1404">
                  <c:v>1.7776566429992258E-2</c:v>
                </c:pt>
                <c:pt idx="1405">
                  <c:v>1.7771488603353092E-2</c:v>
                </c:pt>
                <c:pt idx="1406">
                  <c:v>1.7766258451148431E-2</c:v>
                </c:pt>
                <c:pt idx="1407">
                  <c:v>1.7761087084053884E-2</c:v>
                </c:pt>
                <c:pt idx="1408">
                  <c:v>1.7755904131853129E-2</c:v>
                </c:pt>
                <c:pt idx="1409">
                  <c:v>1.7750709594572811E-2</c:v>
                </c:pt>
                <c:pt idx="1410">
                  <c:v>1.7745503472159641E-2</c:v>
                </c:pt>
                <c:pt idx="1411">
                  <c:v>1.7740285764693553E-2</c:v>
                </c:pt>
                <c:pt idx="1412">
                  <c:v>1.7732749379724133E-2</c:v>
                </c:pt>
                <c:pt idx="1413">
                  <c:v>1.7727443186679182E-2</c:v>
                </c:pt>
                <c:pt idx="1414">
                  <c:v>1.7722187931408229E-2</c:v>
                </c:pt>
                <c:pt idx="1415">
                  <c:v>1.7716167740662314E-2</c:v>
                </c:pt>
                <c:pt idx="1416">
                  <c:v>1.7711642668425398E-2</c:v>
                </c:pt>
                <c:pt idx="1417">
                  <c:v>1.7706352660793456E-2</c:v>
                </c:pt>
                <c:pt idx="1418">
                  <c:v>1.7701051068987894E-2</c:v>
                </c:pt>
                <c:pt idx="1419">
                  <c:v>1.7694977922362298E-2</c:v>
                </c:pt>
                <c:pt idx="1420">
                  <c:v>1.7690413133095717E-2</c:v>
                </c:pt>
                <c:pt idx="1421">
                  <c:v>1.7685076789089038E-2</c:v>
                </c:pt>
                <c:pt idx="1422">
                  <c:v>1.7679728860828803E-2</c:v>
                </c:pt>
                <c:pt idx="1423">
                  <c:v>1.7674369348634755E-2</c:v>
                </c:pt>
                <c:pt idx="1424">
                  <c:v>1.7668998252107215E-2</c:v>
                </c:pt>
                <c:pt idx="1425">
                  <c:v>1.7663615571725799E-2</c:v>
                </c:pt>
                <c:pt idx="1426">
                  <c:v>1.7658221307090827E-2</c:v>
                </c:pt>
                <c:pt idx="1427">
                  <c:v>1.7651268802438835E-2</c:v>
                </c:pt>
                <c:pt idx="1428">
                  <c:v>1.7647398025539829E-2</c:v>
                </c:pt>
                <c:pt idx="1429">
                  <c:v>1.7641969008623803E-2</c:v>
                </c:pt>
                <c:pt idx="1430">
                  <c:v>1.7635750233289116E-2</c:v>
                </c:pt>
                <c:pt idx="1431">
                  <c:v>1.76310762225107E-2</c:v>
                </c:pt>
                <c:pt idx="1432">
                  <c:v>1.7625612453313622E-2</c:v>
                </c:pt>
                <c:pt idx="1433">
                  <c:v>1.7619353961029205E-2</c:v>
                </c:pt>
                <c:pt idx="1434">
                  <c:v>1.7614650162638412E-2</c:v>
                </c:pt>
                <c:pt idx="1435">
                  <c:v>1.7609151641080345E-2</c:v>
                </c:pt>
                <c:pt idx="1436">
                  <c:v>1.7603641535428594E-2</c:v>
                </c:pt>
                <c:pt idx="1437">
                  <c:v>1.7598119845683158E-2</c:v>
                </c:pt>
                <c:pt idx="1438">
                  <c:v>1.7592586571844038E-2</c:v>
                </c:pt>
                <c:pt idx="1439">
                  <c:v>1.7587041713911233E-2</c:v>
                </c:pt>
                <c:pt idx="1440">
                  <c:v>1.7581485271964681E-2</c:v>
                </c:pt>
                <c:pt idx="1441">
                  <c:v>1.7575917245924444E-2</c:v>
                </c:pt>
                <c:pt idx="1442">
                  <c:v>1.7570337635710587E-2</c:v>
                </c:pt>
                <c:pt idx="1443">
                  <c:v>1.7564746441323109E-2</c:v>
                </c:pt>
                <c:pt idx="1444">
                  <c:v>1.7559143663001819E-2</c:v>
                </c:pt>
                <c:pt idx="1445">
                  <c:v>1.7553529300506909E-2</c:v>
                </c:pt>
                <c:pt idx="1446">
                  <c:v>1.7547098701653496E-2</c:v>
                </c:pt>
                <c:pt idx="1447">
                  <c:v>1.754145951613495E-2</c:v>
                </c:pt>
                <c:pt idx="1448">
                  <c:v>1.7536616708540009E-2</c:v>
                </c:pt>
                <c:pt idx="1449">
                  <c:v>1.7530956009670362E-2</c:v>
                </c:pt>
                <c:pt idx="1450">
                  <c:v>1.752528372670703E-2</c:v>
                </c:pt>
                <c:pt idx="1451">
                  <c:v>1.7519599859650015E-2</c:v>
                </c:pt>
                <c:pt idx="1452">
                  <c:v>1.7513916136637775E-2</c:v>
                </c:pt>
                <c:pt idx="1453">
                  <c:v>1.750743940812427E-2</c:v>
                </c:pt>
                <c:pt idx="1454">
                  <c:v>1.7502595203886528E-2</c:v>
                </c:pt>
                <c:pt idx="1455">
                  <c:v>1.7496958086553605E-2</c:v>
                </c:pt>
                <c:pt idx="1456">
                  <c:v>1.7491336535169211E-2</c:v>
                </c:pt>
                <c:pt idx="1457">
                  <c:v>1.7485755392061542E-2</c:v>
                </c:pt>
                <c:pt idx="1458">
                  <c:v>1.7480140130485822E-2</c:v>
                </c:pt>
                <c:pt idx="1459">
                  <c:v>1.7474565277026954E-2</c:v>
                </c:pt>
                <c:pt idx="1460">
                  <c:v>1.7469005989676489E-2</c:v>
                </c:pt>
                <c:pt idx="1461">
                  <c:v>1.7463462268274554E-2</c:v>
                </c:pt>
                <c:pt idx="1462">
                  <c:v>1.745793411282115E-2</c:v>
                </c:pt>
                <c:pt idx="1463">
                  <c:v>1.7452421523396211E-2</c:v>
                </c:pt>
                <c:pt idx="1464">
                  <c:v>1.7445387765500087E-2</c:v>
                </c:pt>
                <c:pt idx="1465">
                  <c:v>1.7439879770879685E-2</c:v>
                </c:pt>
                <c:pt idx="1466">
                  <c:v>1.7434418326942591E-2</c:v>
                </c:pt>
                <c:pt idx="1467">
                  <c:v>1.7428972448874092E-2</c:v>
                </c:pt>
                <c:pt idx="1468">
                  <c:v>1.7423542136834058E-2</c:v>
                </c:pt>
                <c:pt idx="1469">
                  <c:v>1.7418127390742555E-2</c:v>
                </c:pt>
                <c:pt idx="1470">
                  <c:v>1.7412728210679518E-2</c:v>
                </c:pt>
                <c:pt idx="1471">
                  <c:v>1.7407344596565011E-2</c:v>
                </c:pt>
                <c:pt idx="1472">
                  <c:v>1.740197654847897E-2</c:v>
                </c:pt>
                <c:pt idx="1473">
                  <c:v>1.739662406634146E-2</c:v>
                </c:pt>
                <c:pt idx="1474">
                  <c:v>1.7391287150232415E-2</c:v>
                </c:pt>
                <c:pt idx="1475">
                  <c:v>1.7385965800071901E-2</c:v>
                </c:pt>
                <c:pt idx="1476">
                  <c:v>1.7380660015939853E-2</c:v>
                </c:pt>
                <c:pt idx="1477">
                  <c:v>1.7375369797676399E-2</c:v>
                </c:pt>
                <c:pt idx="1478">
                  <c:v>1.7369342894539841E-2</c:v>
                </c:pt>
                <c:pt idx="1479">
                  <c:v>1.7364086031994574E-2</c:v>
                </c:pt>
                <c:pt idx="1480">
                  <c:v>1.7358844735397838E-2</c:v>
                </c:pt>
                <c:pt idx="1481">
                  <c:v>1.7353619004829568E-2</c:v>
                </c:pt>
                <c:pt idx="1482">
                  <c:v>1.73484088403697E-2</c:v>
                </c:pt>
                <c:pt idx="1483">
                  <c:v>1.734321424169849E-2</c:v>
                </c:pt>
                <c:pt idx="1484">
                  <c:v>1.7338035209135683E-2</c:v>
                </c:pt>
                <c:pt idx="1485">
                  <c:v>1.7332871742441469E-2</c:v>
                </c:pt>
                <c:pt idx="1486">
                  <c:v>1.7327723841775722E-2</c:v>
                </c:pt>
                <c:pt idx="1487">
                  <c:v>1.7322591507058505E-2</c:v>
                </c:pt>
                <c:pt idx="1488">
                  <c:v>1.7317474738369754E-2</c:v>
                </c:pt>
                <c:pt idx="1489">
                  <c:v>1.7312373535629533E-2</c:v>
                </c:pt>
                <c:pt idx="1490">
                  <c:v>1.7307448318975016E-2</c:v>
                </c:pt>
                <c:pt idx="1491">
                  <c:v>1.7302217828074618E-2</c:v>
                </c:pt>
                <c:pt idx="1492">
                  <c:v>1.7297163323179987E-2</c:v>
                </c:pt>
                <c:pt idx="1493">
                  <c:v>1.7292124384393759E-2</c:v>
                </c:pt>
                <c:pt idx="1494">
                  <c:v>1.7287101011556061E-2</c:v>
                </c:pt>
                <c:pt idx="1495">
                  <c:v>1.7282093204586957E-2</c:v>
                </c:pt>
                <c:pt idx="1496">
                  <c:v>1.7277100963646319E-2</c:v>
                </c:pt>
                <c:pt idx="1497">
                  <c:v>1.7272124288654211E-2</c:v>
                </c:pt>
                <c:pt idx="1498">
                  <c:v>1.726716317969057E-2</c:v>
                </c:pt>
                <c:pt idx="1499">
                  <c:v>1.7262217636675459E-2</c:v>
                </c:pt>
                <c:pt idx="1500">
                  <c:v>1.7257287659528942E-2</c:v>
                </c:pt>
                <c:pt idx="1501">
                  <c:v>1.725237324841089E-2</c:v>
                </c:pt>
                <c:pt idx="1502">
                  <c:v>1.7247474403321306E-2</c:v>
                </c:pt>
                <c:pt idx="1503">
                  <c:v>1.7242591124100315E-2</c:v>
                </c:pt>
                <c:pt idx="1504">
                  <c:v>1.7237723410827854E-2</c:v>
                </c:pt>
                <c:pt idx="1505">
                  <c:v>1.7232871263663796E-2</c:v>
                </c:pt>
                <c:pt idx="1506">
                  <c:v>1.7228034682288396E-2</c:v>
                </c:pt>
                <c:pt idx="1507">
                  <c:v>1.7223213667021398E-2</c:v>
                </c:pt>
                <c:pt idx="1508">
                  <c:v>1.7218408217622994E-2</c:v>
                </c:pt>
                <c:pt idx="1509">
                  <c:v>1.721361833417312E-2</c:v>
                </c:pt>
                <c:pt idx="1510">
                  <c:v>1.7208844016831648E-2</c:v>
                </c:pt>
                <c:pt idx="1511">
                  <c:v>1.7203550638589249E-2</c:v>
                </c:pt>
                <c:pt idx="1512">
                  <c:v>1.7199342079754487E-2</c:v>
                </c:pt>
                <c:pt idx="1513">
                  <c:v>1.719461446017867E-2</c:v>
                </c:pt>
                <c:pt idx="1514">
                  <c:v>1.7189902406631319E-2</c:v>
                </c:pt>
                <c:pt idx="1515">
                  <c:v>1.7185507794213351E-2</c:v>
                </c:pt>
                <c:pt idx="1516">
                  <c:v>1.7180753938967896E-2</c:v>
                </c:pt>
                <c:pt idx="1517">
                  <c:v>1.7175859641440638E-2</c:v>
                </c:pt>
                <c:pt idx="1518">
                  <c:v>1.7171209851687408E-2</c:v>
                </c:pt>
                <c:pt idx="1519">
                  <c:v>1.7166575627882708E-2</c:v>
                </c:pt>
                <c:pt idx="1520">
                  <c:v>1.7161956970026537E-2</c:v>
                </c:pt>
                <c:pt idx="1521">
                  <c:v>1.7157353878118897E-2</c:v>
                </c:pt>
                <c:pt idx="1522">
                  <c:v>1.7152766352159787E-2</c:v>
                </c:pt>
                <c:pt idx="1523">
                  <c:v>1.7148194392149207E-2</c:v>
                </c:pt>
                <c:pt idx="1524">
                  <c:v>1.7143637997927286E-2</c:v>
                </c:pt>
                <c:pt idx="1525">
                  <c:v>1.7139097169893702E-2</c:v>
                </c:pt>
                <c:pt idx="1526">
                  <c:v>1.7134571907728713E-2</c:v>
                </c:pt>
                <c:pt idx="1527">
                  <c:v>1.7130062211512254E-2</c:v>
                </c:pt>
                <c:pt idx="1528">
                  <c:v>1.7125568081244325E-2</c:v>
                </c:pt>
                <c:pt idx="1529">
                  <c:v>1.7121089516924926E-2</c:v>
                </c:pt>
                <c:pt idx="1530">
                  <c:v>1.7116626518554057E-2</c:v>
                </c:pt>
                <c:pt idx="1531">
                  <c:v>1.7112179086211654E-2</c:v>
                </c:pt>
                <c:pt idx="1532">
                  <c:v>1.7108109958313023E-2</c:v>
                </c:pt>
                <c:pt idx="1533">
                  <c:v>1.7103330919132631E-2</c:v>
                </c:pt>
                <c:pt idx="1534">
                  <c:v>1.7098930184635819E-2</c:v>
                </c:pt>
                <c:pt idx="1535">
                  <c:v>1.7094545015927665E-2</c:v>
                </c:pt>
                <c:pt idx="1536">
                  <c:v>1.7090175413168041E-2</c:v>
                </c:pt>
                <c:pt idx="1537">
                  <c:v>1.7085821376436883E-2</c:v>
                </c:pt>
                <c:pt idx="1538">
                  <c:v>1.7081482905654255E-2</c:v>
                </c:pt>
                <c:pt idx="1539">
                  <c:v>1.7077160000820157E-2</c:v>
                </c:pt>
                <c:pt idx="1540">
                  <c:v>1.7072852661854654E-2</c:v>
                </c:pt>
                <c:pt idx="1541">
                  <c:v>1.7068560888917617E-2</c:v>
                </c:pt>
                <c:pt idx="1542">
                  <c:v>1.7064284681849173E-2</c:v>
                </c:pt>
                <c:pt idx="1543">
                  <c:v>1.7060024040809196E-2</c:v>
                </c:pt>
                <c:pt idx="1544">
                  <c:v>1.7055778965557877E-2</c:v>
                </c:pt>
                <c:pt idx="1545">
                  <c:v>1.7051549456414961E-2</c:v>
                </c:pt>
                <c:pt idx="1546">
                  <c:v>1.7047335513140638E-2</c:v>
                </c:pt>
                <c:pt idx="1547">
                  <c:v>1.7043137135814845E-2</c:v>
                </c:pt>
                <c:pt idx="1548">
                  <c:v>1.7038954324357647E-2</c:v>
                </c:pt>
                <c:pt idx="1549">
                  <c:v>1.7034787079008851E-2</c:v>
                </c:pt>
                <c:pt idx="1550">
                  <c:v>1.7030635399448713E-2</c:v>
                </c:pt>
                <c:pt idx="1551">
                  <c:v>1.7026499285837104E-2</c:v>
                </c:pt>
                <c:pt idx="1552">
                  <c:v>1.7022378738174027E-2</c:v>
                </c:pt>
                <c:pt idx="1553">
                  <c:v>1.7018273756459479E-2</c:v>
                </c:pt>
                <c:pt idx="1554">
                  <c:v>1.7014184340693461E-2</c:v>
                </c:pt>
                <c:pt idx="1555">
                  <c:v>1.7010110490875974E-2</c:v>
                </c:pt>
                <c:pt idx="1556">
                  <c:v>1.700605220692708E-2</c:v>
                </c:pt>
                <c:pt idx="1557">
                  <c:v>1.7002009488926717E-2</c:v>
                </c:pt>
                <c:pt idx="1558">
                  <c:v>1.6997982336874884E-2</c:v>
                </c:pt>
                <c:pt idx="1559">
                  <c:v>1.6993970750851517E-2</c:v>
                </c:pt>
                <c:pt idx="1560">
                  <c:v>1.6989974730616808E-2</c:v>
                </c:pt>
                <c:pt idx="1561">
                  <c:v>1.6985661329780299E-2</c:v>
                </c:pt>
                <c:pt idx="1562">
                  <c:v>1.6982029387992981E-2</c:v>
                </c:pt>
                <c:pt idx="1563">
                  <c:v>1.6977755268081651E-2</c:v>
                </c:pt>
                <c:pt idx="1564">
                  <c:v>1.6974146309163274E-2</c:v>
                </c:pt>
                <c:pt idx="1565">
                  <c:v>1.6970228118671216E-2</c:v>
                </c:pt>
                <c:pt idx="1566">
                  <c:v>1.6966325493967815E-2</c:v>
                </c:pt>
                <c:pt idx="1567">
                  <c:v>1.6963052320742023E-2</c:v>
                </c:pt>
                <c:pt idx="1568">
                  <c:v>1.6955811120835662E-2</c:v>
                </c:pt>
                <c:pt idx="1569">
                  <c:v>1.6954410702574307E-2</c:v>
                </c:pt>
                <c:pt idx="1570">
                  <c:v>1.6950700129465535E-2</c:v>
                </c:pt>
                <c:pt idx="1571">
                  <c:v>1.6946753720592511E-2</c:v>
                </c:pt>
                <c:pt idx="1572">
                  <c:v>1.6942948580762618E-2</c:v>
                </c:pt>
                <c:pt idx="1573">
                  <c:v>1.6939159008453331E-2</c:v>
                </c:pt>
                <c:pt idx="1574">
                  <c:v>1.6935385003558068E-2</c:v>
                </c:pt>
                <c:pt idx="1575">
                  <c:v>1.6931756936271469E-2</c:v>
                </c:pt>
                <c:pt idx="1576">
                  <c:v>1.6927883696249424E-2</c:v>
                </c:pt>
                <c:pt idx="1577">
                  <c:v>1.6924156393782752E-2</c:v>
                </c:pt>
                <c:pt idx="1578">
                  <c:v>1.692044465875675E-2</c:v>
                </c:pt>
                <c:pt idx="1579">
                  <c:v>1.6916748491224709E-2</c:v>
                </c:pt>
                <c:pt idx="1580">
                  <c:v>1.6913067891159983E-2</c:v>
                </c:pt>
                <c:pt idx="1581">
                  <c:v>1.6909402858535927E-2</c:v>
                </c:pt>
                <c:pt idx="1582">
                  <c:v>1.6903400303709404E-2</c:v>
                </c:pt>
                <c:pt idx="1583">
                  <c:v>1.6902119495663115E-2</c:v>
                </c:pt>
                <c:pt idx="1584">
                  <c:v>1.6898501165414359E-2</c:v>
                </c:pt>
                <c:pt idx="1585">
                  <c:v>1.6895038167425991E-2</c:v>
                </c:pt>
                <c:pt idx="1586">
                  <c:v>1.6891311207265503E-2</c:v>
                </c:pt>
                <c:pt idx="1587">
                  <c:v>1.6887739579338756E-2</c:v>
                </c:pt>
                <c:pt idx="1588">
                  <c:v>1.6884183518905971E-2</c:v>
                </c:pt>
                <c:pt idx="1589">
                  <c:v>1.6880786570083739E-2</c:v>
                </c:pt>
                <c:pt idx="1590">
                  <c:v>1.6877118100335764E-2</c:v>
                </c:pt>
                <c:pt idx="1591">
                  <c:v>1.6873608742224988E-2</c:v>
                </c:pt>
                <c:pt idx="1592">
                  <c:v>1.6870114951554882E-2</c:v>
                </c:pt>
                <c:pt idx="1593">
                  <c:v>1.6866636728352091E-2</c:v>
                </c:pt>
                <c:pt idx="1594">
                  <c:v>1.6863322358107169E-2</c:v>
                </c:pt>
                <c:pt idx="1595">
                  <c:v>1.6859726984188583E-2</c:v>
                </c:pt>
                <c:pt idx="1596">
                  <c:v>1.6856295463281157E-2</c:v>
                </c:pt>
                <c:pt idx="1597">
                  <c:v>1.6852879509787755E-2</c:v>
                </c:pt>
                <c:pt idx="1598">
                  <c:v>1.6849479123761668E-2</c:v>
                </c:pt>
                <c:pt idx="1599">
                  <c:v>1.6846094305176251E-2</c:v>
                </c:pt>
                <c:pt idx="1600">
                  <c:v>1.6842725054004859E-2</c:v>
                </c:pt>
                <c:pt idx="1601">
                  <c:v>1.6839371370247491E-2</c:v>
                </c:pt>
                <c:pt idx="1602">
                  <c:v>1.6836189165374549E-2</c:v>
                </c:pt>
                <c:pt idx="1603">
                  <c:v>1.6832867573153276E-2</c:v>
                </c:pt>
                <c:pt idx="1604">
                  <c:v>1.6829403723592762E-2</c:v>
                </c:pt>
                <c:pt idx="1605">
                  <c:v>1.6826112309571428E-2</c:v>
                </c:pt>
                <c:pt idx="1606">
                  <c:v>1.6822836462964119E-2</c:v>
                </c:pt>
                <c:pt idx="1607">
                  <c:v>1.6819576183770835E-2</c:v>
                </c:pt>
                <c:pt idx="1608">
                  <c:v>1.6816493134748089E-2</c:v>
                </c:pt>
                <c:pt idx="1609">
                  <c:v>1.681310232767963E-2</c:v>
                </c:pt>
                <c:pt idx="1610">
                  <c:v>1.680988875078171E-2</c:v>
                </c:pt>
                <c:pt idx="1611">
                  <c:v>1.6806690741271169E-2</c:v>
                </c:pt>
                <c:pt idx="1612">
                  <c:v>1.6803508299174652E-2</c:v>
                </c:pt>
                <c:pt idx="1613">
                  <c:v>1.6798655469942858E-2</c:v>
                </c:pt>
                <c:pt idx="1614">
                  <c:v>1.6797190117250338E-2</c:v>
                </c:pt>
                <c:pt idx="1615">
                  <c:v>1.679405437742254E-2</c:v>
                </c:pt>
                <c:pt idx="1616">
                  <c:v>1.6790934205008767E-2</c:v>
                </c:pt>
                <c:pt idx="1617">
                  <c:v>1.6787829599982373E-2</c:v>
                </c:pt>
                <c:pt idx="1618">
                  <c:v>1.6784740562396649E-2</c:v>
                </c:pt>
                <c:pt idx="1619">
                  <c:v>1.6782011744536973E-2</c:v>
                </c:pt>
                <c:pt idx="1620">
                  <c:v>1.6778782436224216E-2</c:v>
                </c:pt>
                <c:pt idx="1621">
                  <c:v>1.6775566854017043E-2</c:v>
                </c:pt>
                <c:pt idx="1622">
                  <c:v>1.6772715274071537E-2</c:v>
                </c:pt>
                <c:pt idx="1623">
                  <c:v>1.6769528885465235E-2</c:v>
                </c:pt>
                <c:pt idx="1624">
                  <c:v>1.6766533252283722E-2</c:v>
                </c:pt>
                <c:pt idx="1625">
                  <c:v>1.6763553186516233E-2</c:v>
                </c:pt>
                <c:pt idx="1626">
                  <c:v>1.676058868816277E-2</c:v>
                </c:pt>
                <c:pt idx="1627">
                  <c:v>1.6757819811408226E-2</c:v>
                </c:pt>
                <c:pt idx="1628">
                  <c:v>1.675470639361798E-2</c:v>
                </c:pt>
                <c:pt idx="1629">
                  <c:v>1.6751788597426653E-2</c:v>
                </c:pt>
                <c:pt idx="1630">
                  <c:v>1.6748886368675997E-2</c:v>
                </c:pt>
                <c:pt idx="1631">
                  <c:v>1.6745999707259429E-2</c:v>
                </c:pt>
                <c:pt idx="1632">
                  <c:v>1.6743128613283531E-2</c:v>
                </c:pt>
                <c:pt idx="1633">
                  <c:v>1.6738275687488979E-2</c:v>
                </c:pt>
                <c:pt idx="1634">
                  <c:v>1.6737433127493873E-2</c:v>
                </c:pt>
                <c:pt idx="1635">
                  <c:v>1.6734608735653467E-2</c:v>
                </c:pt>
                <c:pt idx="1636">
                  <c:v>1.6731799911253731E-2</c:v>
                </c:pt>
                <c:pt idx="1637">
                  <c:v>1.6729006654188083E-2</c:v>
                </c:pt>
                <c:pt idx="1638">
                  <c:v>1.6726419790185076E-2</c:v>
                </c:pt>
                <c:pt idx="1639">
                  <c:v>1.6723466842272217E-2</c:v>
                </c:pt>
                <c:pt idx="1640">
                  <c:v>1.6720720287395352E-2</c:v>
                </c:pt>
                <c:pt idx="1641">
                  <c:v>1.6718183078852089E-2</c:v>
                </c:pt>
                <c:pt idx="1642">
                  <c:v>1.6715273879777115E-2</c:v>
                </c:pt>
                <c:pt idx="1643">
                  <c:v>1.6712574027062388E-2</c:v>
                </c:pt>
                <c:pt idx="1644">
                  <c:v>1.6709889741708395E-2</c:v>
                </c:pt>
                <c:pt idx="1645">
                  <c:v>1.6707221023741781E-2</c:v>
                </c:pt>
                <c:pt idx="1646">
                  <c:v>1.67045678731359E-2</c:v>
                </c:pt>
                <c:pt idx="1647">
                  <c:v>1.6701930289917399E-2</c:v>
                </c:pt>
                <c:pt idx="1648">
                  <c:v>1.6699308274086277E-2</c:v>
                </c:pt>
                <c:pt idx="1649">
                  <c:v>1.6696701825615889E-2</c:v>
                </c:pt>
                <c:pt idx="1650">
                  <c:v>1.6694110944532881E-2</c:v>
                </c:pt>
                <c:pt idx="1651">
                  <c:v>1.6691535630810606E-2</c:v>
                </c:pt>
                <c:pt idx="1652">
                  <c:v>1.6688975884449064E-2</c:v>
                </c:pt>
                <c:pt idx="1653">
                  <c:v>1.6686431705501548E-2</c:v>
                </c:pt>
                <c:pt idx="1654">
                  <c:v>1.6684109747695519E-2</c:v>
                </c:pt>
                <c:pt idx="1655">
                  <c:v>1.6681597699046424E-2</c:v>
                </c:pt>
                <c:pt idx="1656">
                  <c:v>1.6678892572796755E-2</c:v>
                </c:pt>
                <c:pt idx="1657">
                  <c:v>1.6676410663292174E-2</c:v>
                </c:pt>
                <c:pt idx="1658">
                  <c:v>1.6673944321148326E-2</c:v>
                </c:pt>
                <c:pt idx="1659">
                  <c:v>1.6671493546391858E-2</c:v>
                </c:pt>
                <c:pt idx="1660">
                  <c:v>1.6669270977243134E-2</c:v>
                </c:pt>
                <c:pt idx="1661">
                  <c:v>1.6666638698961123E-2</c:v>
                </c:pt>
                <c:pt idx="1662">
                  <c:v>1.666423462626021E-2</c:v>
                </c:pt>
                <c:pt idx="1663">
                  <c:v>1.6661846120946677E-2</c:v>
                </c:pt>
                <c:pt idx="1664">
                  <c:v>1.6659473183020523E-2</c:v>
                </c:pt>
                <c:pt idx="1665">
                  <c:v>1.6657333457930079E-2</c:v>
                </c:pt>
                <c:pt idx="1666">
                  <c:v>1.6654774009170481E-2</c:v>
                </c:pt>
                <c:pt idx="1667">
                  <c:v>1.6652447773326529E-2</c:v>
                </c:pt>
                <c:pt idx="1668">
                  <c:v>1.6650137104816665E-2</c:v>
                </c:pt>
                <c:pt idx="1669">
                  <c:v>1.6647842003614244E-2</c:v>
                </c:pt>
                <c:pt idx="1670">
                  <c:v>1.6645562469825848E-2</c:v>
                </c:pt>
                <c:pt idx="1671">
                  <c:v>1.6643298503398185E-2</c:v>
                </c:pt>
                <c:pt idx="1672">
                  <c:v>1.6639866254366531E-2</c:v>
                </c:pt>
                <c:pt idx="1673">
                  <c:v>1.6637413163556047E-2</c:v>
                </c:pt>
                <c:pt idx="1674">
                  <c:v>1.6635200551462503E-2</c:v>
                </c:pt>
                <c:pt idx="1675">
                  <c:v>1.6632690912246062E-2</c:v>
                </c:pt>
                <c:pt idx="1676">
                  <c:v>1.6630822024881198E-2</c:v>
                </c:pt>
                <c:pt idx="1677">
                  <c:v>1.6628656110473372E-2</c:v>
                </c:pt>
                <c:pt idx="1678">
                  <c:v>1.6626505762014077E-2</c:v>
                </c:pt>
                <c:pt idx="1679">
                  <c:v>1.6624067281076904E-2</c:v>
                </c:pt>
                <c:pt idx="1680">
                  <c:v>1.6622251762541396E-2</c:v>
                </c:pt>
                <c:pt idx="1681">
                  <c:v>1.6620148111687882E-2</c:v>
                </c:pt>
                <c:pt idx="1682">
                  <c:v>1.6618060026702963E-2</c:v>
                </c:pt>
                <c:pt idx="1683">
                  <c:v>1.6615987507586638E-2</c:v>
                </c:pt>
                <c:pt idx="1684">
                  <c:v>1.6613930554338907E-2</c:v>
                </c:pt>
                <c:pt idx="1685">
                  <c:v>1.661188916695977E-2</c:v>
                </c:pt>
                <c:pt idx="1686">
                  <c:v>1.6609863345449227E-2</c:v>
                </c:pt>
                <c:pt idx="1687">
                  <c:v>1.6607853089807278E-2</c:v>
                </c:pt>
                <c:pt idx="1688">
                  <c:v>1.66052913478687E-2</c:v>
                </c:pt>
                <c:pt idx="1689">
                  <c:v>1.6603879276368971E-2</c:v>
                </c:pt>
                <c:pt idx="1690">
                  <c:v>1.6601636480819693E-2</c:v>
                </c:pt>
                <c:pt idx="1691">
                  <c:v>1.6599967726325104E-2</c:v>
                </c:pt>
                <c:pt idx="1692">
                  <c:v>1.6598035300185998E-2</c:v>
                </c:pt>
                <c:pt idx="1693">
                  <c:v>1.6595845873386139E-2</c:v>
                </c:pt>
                <c:pt idx="1694">
                  <c:v>1.6594217145433632E-2</c:v>
                </c:pt>
                <c:pt idx="1695">
                  <c:v>1.6592331416980244E-2</c:v>
                </c:pt>
                <c:pt idx="1696">
                  <c:v>1.6590461254235578E-2</c:v>
                </c:pt>
                <c:pt idx="1697">
                  <c:v>1.6588606657519378E-2</c:v>
                </c:pt>
                <c:pt idx="1698">
                  <c:v>1.65867676265119E-2</c:v>
                </c:pt>
                <c:pt idx="1699">
                  <c:v>1.6584944161532889E-2</c:v>
                </c:pt>
                <c:pt idx="1700">
                  <c:v>1.6583136262342535E-2</c:v>
                </c:pt>
                <c:pt idx="1701">
                  <c:v>1.6581343929100711E-2</c:v>
                </c:pt>
                <c:pt idx="1702">
                  <c:v>1.6579567161727482E-2</c:v>
                </c:pt>
                <c:pt idx="1703">
                  <c:v>1.6577805960222847E-2</c:v>
                </c:pt>
                <c:pt idx="1704">
                  <c:v>1.6576060324586805E-2</c:v>
                </c:pt>
                <c:pt idx="1705">
                  <c:v>1.6574330254739422E-2</c:v>
                </c:pt>
                <c:pt idx="1706">
                  <c:v>1.6572372092547027E-2</c:v>
                </c:pt>
                <c:pt idx="1707">
                  <c:v>1.657067537825796E-2</c:v>
                </c:pt>
                <c:pt idx="1708">
                  <c:v>1.6569233440728581E-2</c:v>
                </c:pt>
                <c:pt idx="1709">
                  <c:v>1.6567565634515447E-2</c:v>
                </c:pt>
                <c:pt idx="1710">
                  <c:v>1.6565913394170906E-2</c:v>
                </c:pt>
                <c:pt idx="1711">
                  <c:v>1.6564276692676572E-2</c:v>
                </c:pt>
                <c:pt idx="1712">
                  <c:v>1.6562651042342225E-2</c:v>
                </c:pt>
                <c:pt idx="1713">
                  <c:v>1.6560802484395509E-2</c:v>
                </c:pt>
                <c:pt idx="1714">
                  <c:v>1.6559422595632256E-2</c:v>
                </c:pt>
                <c:pt idx="1715">
                  <c:v>1.6557819799096762E-2</c:v>
                </c:pt>
                <c:pt idx="1716">
                  <c:v>1.6556224620627447E-2</c:v>
                </c:pt>
                <c:pt idx="1717">
                  <c:v>1.6554410887463789E-2</c:v>
                </c:pt>
                <c:pt idx="1718">
                  <c:v>1.6553057117407732E-2</c:v>
                </c:pt>
                <c:pt idx="1719">
                  <c:v>1.6551484792577398E-2</c:v>
                </c:pt>
                <c:pt idx="1720">
                  <c:v>1.6549920085813241E-2</c:v>
                </c:pt>
                <c:pt idx="1721">
                  <c:v>1.6548362997035326E-2</c:v>
                </c:pt>
                <c:pt idx="1722">
                  <c:v>1.6546813526163717E-2</c:v>
                </c:pt>
                <c:pt idx="1723">
                  <c:v>1.6545271673198414E-2</c:v>
                </c:pt>
                <c:pt idx="1724">
                  <c:v>1.6543789801333197E-2</c:v>
                </c:pt>
                <c:pt idx="1725">
                  <c:v>1.6541993354861617E-2</c:v>
                </c:pt>
                <c:pt idx="1726">
                  <c:v>1.6540475444024594E-2</c:v>
                </c:pt>
                <c:pt idx="1727">
                  <c:v>1.6538965151173812E-2</c:v>
                </c:pt>
                <c:pt idx="1728">
                  <c:v>1.65374624761494E-2</c:v>
                </c:pt>
                <c:pt idx="1729">
                  <c:v>1.6535967419191167E-2</c:v>
                </c:pt>
                <c:pt idx="1730">
                  <c:v>1.6534479980059302E-2</c:v>
                </c:pt>
                <c:pt idx="1731">
                  <c:v>1.653300015891368E-2</c:v>
                </c:pt>
                <c:pt idx="1732">
                  <c:v>1.6531527955674363E-2</c:v>
                </c:pt>
                <c:pt idx="1733">
                  <c:v>1.6530063370421288E-2</c:v>
                </c:pt>
                <c:pt idx="1734">
                  <c:v>1.6528606403234392E-2</c:v>
                </c:pt>
                <c:pt idx="1735">
                  <c:v>1.6527157053713992E-2</c:v>
                </c:pt>
                <c:pt idx="1736">
                  <c:v>1.6525715322259771E-2</c:v>
                </c:pt>
                <c:pt idx="1737">
                  <c:v>1.6524281208791791E-2</c:v>
                </c:pt>
                <c:pt idx="1738">
                  <c:v>1.6522448542293233E-2</c:v>
                </c:pt>
                <c:pt idx="1739">
                  <c:v>1.6521031841216782E-2</c:v>
                </c:pt>
                <c:pt idx="1740">
                  <c:v>1.6519622758126573E-2</c:v>
                </c:pt>
                <c:pt idx="1741">
                  <c:v>1.6518221292862734E-2</c:v>
                </c:pt>
                <c:pt idx="1742">
                  <c:v>1.6516827445665072E-2</c:v>
                </c:pt>
                <c:pt idx="1743">
                  <c:v>1.6515441216373716E-2</c:v>
                </c:pt>
                <c:pt idx="1744">
                  <c:v>1.6514062604988666E-2</c:v>
                </c:pt>
                <c:pt idx="1745">
                  <c:v>1.6512691611589858E-2</c:v>
                </c:pt>
                <c:pt idx="1746">
                  <c:v>1.651132823601742E-2</c:v>
                </c:pt>
                <c:pt idx="1747">
                  <c:v>1.6509972478511159E-2</c:v>
                </c:pt>
                <c:pt idx="1748">
                  <c:v>1.6508624338911204E-2</c:v>
                </c:pt>
                <c:pt idx="1749">
                  <c:v>1.6507283817217555E-2</c:v>
                </c:pt>
                <c:pt idx="1750">
                  <c:v>1.6506801568436646E-2</c:v>
                </c:pt>
                <c:pt idx="1751">
                  <c:v>1.650462562762911E-2</c:v>
                </c:pt>
                <c:pt idx="1752">
                  <c:v>1.6503307959814251E-2</c:v>
                </c:pt>
                <c:pt idx="1753">
                  <c:v>1.6501997909905697E-2</c:v>
                </c:pt>
                <c:pt idx="1754">
                  <c:v>1.6500695477823513E-2</c:v>
                </c:pt>
                <c:pt idx="1755">
                  <c:v>1.6499400663887442E-2</c:v>
                </c:pt>
                <c:pt idx="1756">
                  <c:v>1.649811346761787E-2</c:v>
                </c:pt>
                <c:pt idx="1757">
                  <c:v>1.6496833889494411E-2</c:v>
                </c:pt>
                <c:pt idx="1758">
                  <c:v>1.6495561929277258E-2</c:v>
                </c:pt>
                <c:pt idx="1759">
                  <c:v>1.6494297586966411E-2</c:v>
                </c:pt>
                <c:pt idx="1760">
                  <c:v>1.649304086256187E-2</c:v>
                </c:pt>
                <c:pt idx="1761">
                  <c:v>1.6491791756223506E-2</c:v>
                </c:pt>
                <c:pt idx="1762">
                  <c:v>1.6490550267631576E-2</c:v>
                </c:pt>
                <c:pt idx="1763">
                  <c:v>1.648931639718576E-2</c:v>
                </c:pt>
                <c:pt idx="1764">
                  <c:v>1.6488090144566314E-2</c:v>
                </c:pt>
                <c:pt idx="1765">
                  <c:v>1.648687150993311E-2</c:v>
                </c:pt>
                <c:pt idx="1766">
                  <c:v>1.6485660493126275E-2</c:v>
                </c:pt>
                <c:pt idx="1767">
                  <c:v>1.6484457094305682E-2</c:v>
                </c:pt>
                <c:pt idx="1768">
                  <c:v>1.6483261313391395E-2</c:v>
                </c:pt>
                <c:pt idx="1769">
                  <c:v>1.6482073150543286E-2</c:v>
                </c:pt>
                <c:pt idx="1770">
                  <c:v>1.6480892605521547E-2</c:v>
                </c:pt>
                <c:pt idx="1771">
                  <c:v>1.6480140380599195E-2</c:v>
                </c:pt>
                <c:pt idx="1772">
                  <c:v>1.6478554369356857E-2</c:v>
                </c:pt>
                <c:pt idx="1773">
                  <c:v>1.6477396678213907E-2</c:v>
                </c:pt>
                <c:pt idx="1774">
                  <c:v>1.6476246604897327E-2</c:v>
                </c:pt>
                <c:pt idx="1775">
                  <c:v>1.6474454738322208E-2</c:v>
                </c:pt>
                <c:pt idx="1776">
                  <c:v>1.6474400371757625E-2</c:v>
                </c:pt>
                <c:pt idx="1777">
                  <c:v>1.6472842092865037E-2</c:v>
                </c:pt>
                <c:pt idx="1778">
                  <c:v>1.6471722491333551E-2</c:v>
                </c:pt>
                <c:pt idx="1779">
                  <c:v>1.6470610507788308E-2</c:v>
                </c:pt>
                <c:pt idx="1780">
                  <c:v>1.6469506142069434E-2</c:v>
                </c:pt>
                <c:pt idx="1781">
                  <c:v>1.6468409394416739E-2</c:v>
                </c:pt>
                <c:pt idx="1782">
                  <c:v>1.6467320264750285E-2</c:v>
                </c:pt>
                <c:pt idx="1783">
                  <c:v>1.6466238752910201E-2</c:v>
                </c:pt>
                <c:pt idx="1784">
                  <c:v>1.6465164859056358E-2</c:v>
                </c:pt>
                <c:pt idx="1785">
                  <c:v>1.6464098583028886E-2</c:v>
                </c:pt>
                <c:pt idx="1786">
                  <c:v>1.6463039924987655E-2</c:v>
                </c:pt>
                <c:pt idx="1787">
                  <c:v>1.6461988885012602E-2</c:v>
                </c:pt>
                <c:pt idx="1788">
                  <c:v>1.6462154259958339E-2</c:v>
                </c:pt>
                <c:pt idx="1789">
                  <c:v>1.6459909658621541E-2</c:v>
                </c:pt>
                <c:pt idx="1790">
                  <c:v>1.6458881472365405E-2</c:v>
                </c:pt>
                <c:pt idx="1791">
                  <c:v>1.6457860904015575E-2</c:v>
                </c:pt>
                <c:pt idx="1792">
                  <c:v>1.6456847953572051E-2</c:v>
                </c:pt>
                <c:pt idx="1793">
                  <c:v>1.6455842621194705E-2</c:v>
                </c:pt>
                <c:pt idx="1794">
                  <c:v>1.6454844906563793E-2</c:v>
                </c:pt>
                <c:pt idx="1795">
                  <c:v>1.6453854809999058E-2</c:v>
                </c:pt>
                <c:pt idx="1796">
                  <c:v>1.6452872331340629E-2</c:v>
                </c:pt>
                <c:pt idx="1797">
                  <c:v>1.6451897470668442E-2</c:v>
                </c:pt>
                <c:pt idx="1798">
                  <c:v>1.645093022790256E-2</c:v>
                </c:pt>
                <c:pt idx="1799">
                  <c:v>1.6449970603042985E-2</c:v>
                </c:pt>
                <c:pt idx="1800">
                  <c:v>1.6449018596169651E-2</c:v>
                </c:pt>
                <c:pt idx="1801">
                  <c:v>1.6448074207042751E-2</c:v>
                </c:pt>
                <c:pt idx="1802">
                  <c:v>1.6448064912717442E-2</c:v>
                </c:pt>
                <c:pt idx="1803">
                  <c:v>1.6446208282907548E-2</c:v>
                </c:pt>
                <c:pt idx="1804">
                  <c:v>1.644528674781931E-2</c:v>
                </c:pt>
                <c:pt idx="1805">
                  <c:v>1.6444372830477505E-2</c:v>
                </c:pt>
                <c:pt idx="1806">
                  <c:v>1.6443466531201878E-2</c:v>
                </c:pt>
                <c:pt idx="1807">
                  <c:v>1.6442567849912493E-2</c:v>
                </c:pt>
                <c:pt idx="1808">
                  <c:v>1.6441676786369541E-2</c:v>
                </c:pt>
                <c:pt idx="1809">
                  <c:v>1.6440793340812832E-2</c:v>
                </c:pt>
                <c:pt idx="1810">
                  <c:v>1.64399175133223E-2</c:v>
                </c:pt>
                <c:pt idx="1811">
                  <c:v>1.6439049303738074E-2</c:v>
                </c:pt>
                <c:pt idx="1812">
                  <c:v>1.6438188711980217E-2</c:v>
                </c:pt>
                <c:pt idx="1813">
                  <c:v>1.6437335738208603E-2</c:v>
                </c:pt>
                <c:pt idx="1814">
                  <c:v>1.6436490382343294E-2</c:v>
                </c:pt>
                <c:pt idx="1815">
                  <c:v>1.6435652644464227E-2</c:v>
                </c:pt>
                <c:pt idx="1816">
                  <c:v>1.6434822524491466E-2</c:v>
                </c:pt>
                <c:pt idx="1817">
                  <c:v>1.643400002242501E-2</c:v>
                </c:pt>
                <c:pt idx="1818">
                  <c:v>1.6433185138344797E-2</c:v>
                </c:pt>
                <c:pt idx="1819">
                  <c:v>1.6432377872250825E-2</c:v>
                </c:pt>
                <c:pt idx="1820">
                  <c:v>1.6431578223983223E-2</c:v>
                </c:pt>
                <c:pt idx="1821">
                  <c:v>1.6430786193621927E-2</c:v>
                </c:pt>
                <c:pt idx="1822">
                  <c:v>1.6430001781326808E-2</c:v>
                </c:pt>
                <c:pt idx="1823">
                  <c:v>1.6429754264093432E-2</c:v>
                </c:pt>
                <c:pt idx="1824">
                  <c:v>1.6428455810375553E-2</c:v>
                </c:pt>
                <c:pt idx="1825">
                  <c:v>1.6427694251799352E-2</c:v>
                </c:pt>
                <c:pt idx="1826">
                  <c:v>1.6426940311129457E-2</c:v>
                </c:pt>
                <c:pt idx="1827">
                  <c:v>1.6427481337009553E-2</c:v>
                </c:pt>
                <c:pt idx="1828">
                  <c:v>1.6426422239024241E-2</c:v>
                </c:pt>
                <c:pt idx="1829">
                  <c:v>1.6424724196877349E-2</c:v>
                </c:pt>
                <c:pt idx="1830">
                  <c:v>1.6424000727912613E-2</c:v>
                </c:pt>
                <c:pt idx="1831">
                  <c:v>1.6423284877014055E-2</c:v>
                </c:pt>
                <c:pt idx="1832">
                  <c:v>1.6422576643941866E-2</c:v>
                </c:pt>
                <c:pt idx="1833">
                  <c:v>1.642187602885592E-2</c:v>
                </c:pt>
                <c:pt idx="1834">
                  <c:v>1.6421183031676279E-2</c:v>
                </c:pt>
                <c:pt idx="1835">
                  <c:v>1.6420497652482879E-2</c:v>
                </c:pt>
                <c:pt idx="1836">
                  <c:v>1.641981989111585E-2</c:v>
                </c:pt>
                <c:pt idx="1837">
                  <c:v>1.6419149747735062E-2</c:v>
                </c:pt>
                <c:pt idx="1838">
                  <c:v>1.6418487222340516E-2</c:v>
                </c:pt>
                <c:pt idx="1839">
                  <c:v>1.6417832314852276E-2</c:v>
                </c:pt>
                <c:pt idx="1840">
                  <c:v>1.6417185025270342E-2</c:v>
                </c:pt>
                <c:pt idx="1841">
                  <c:v>1.6416545353594714E-2</c:v>
                </c:pt>
                <c:pt idx="1842">
                  <c:v>1.6415913299905327E-2</c:v>
                </c:pt>
                <c:pt idx="1843">
                  <c:v>1.6416609054095588E-2</c:v>
                </c:pt>
                <c:pt idx="1844">
                  <c:v>1.6414672046325407E-2</c:v>
                </c:pt>
                <c:pt idx="1845">
                  <c:v>1.6414062846434874E-2</c:v>
                </c:pt>
                <c:pt idx="1846">
                  <c:v>1.6413461264450646E-2</c:v>
                </c:pt>
                <c:pt idx="1847">
                  <c:v>1.6412867300372724E-2</c:v>
                </c:pt>
                <c:pt idx="1848">
                  <c:v>1.6412280954201108E-2</c:v>
                </c:pt>
                <c:pt idx="1849">
                  <c:v>1.641170222609567E-2</c:v>
                </c:pt>
                <c:pt idx="1850">
                  <c:v>1.6411131115816602E-2</c:v>
                </c:pt>
                <c:pt idx="1851">
                  <c:v>1.6410567623523775E-2</c:v>
                </c:pt>
                <c:pt idx="1852">
                  <c:v>1.6410011749137254E-2</c:v>
                </c:pt>
                <c:pt idx="1853">
                  <c:v>1.6409463492736975E-2</c:v>
                </c:pt>
                <c:pt idx="1854">
                  <c:v>1.6408922854163066E-2</c:v>
                </c:pt>
                <c:pt idx="1855">
                  <c:v>1.6408389833655335E-2</c:v>
                </c:pt>
                <c:pt idx="1856">
                  <c:v>1.6407864430973973E-2</c:v>
                </c:pt>
                <c:pt idx="1857">
                  <c:v>1.6407346646278853E-2</c:v>
                </c:pt>
                <c:pt idx="1858">
                  <c:v>1.6406836479490039E-2</c:v>
                </c:pt>
                <c:pt idx="1859">
                  <c:v>1.6406333930607531E-2</c:v>
                </c:pt>
                <c:pt idx="1860">
                  <c:v>1.6405838999711264E-2</c:v>
                </c:pt>
                <c:pt idx="1861">
                  <c:v>1.6405351686641367E-2</c:v>
                </c:pt>
                <c:pt idx="1862">
                  <c:v>1.6404871991637648E-2</c:v>
                </c:pt>
                <c:pt idx="1863">
                  <c:v>1.6404399914460299E-2</c:v>
                </c:pt>
                <c:pt idx="1864">
                  <c:v>1.6403935455269192E-2</c:v>
                </c:pt>
                <c:pt idx="1865">
                  <c:v>1.6403478614064326E-2</c:v>
                </c:pt>
                <c:pt idx="1866">
                  <c:v>1.640302939068583E-2</c:v>
                </c:pt>
                <c:pt idx="1867">
                  <c:v>1.6402587785293576E-2</c:v>
                </c:pt>
                <c:pt idx="1868">
                  <c:v>1.6402153797807628E-2</c:v>
                </c:pt>
                <c:pt idx="1869">
                  <c:v>1.6401727428307922E-2</c:v>
                </c:pt>
                <c:pt idx="1870">
                  <c:v>1.6401308676634585E-2</c:v>
                </c:pt>
                <c:pt idx="1871">
                  <c:v>1.6400897543027426E-2</c:v>
                </c:pt>
                <c:pt idx="1872">
                  <c:v>1.6400494027246637E-2</c:v>
                </c:pt>
                <c:pt idx="1873">
                  <c:v>1.6401135085133411E-2</c:v>
                </c:pt>
                <c:pt idx="1874">
                  <c:v>1.6399709849563848E-2</c:v>
                </c:pt>
                <c:pt idx="1875">
                  <c:v>1.6399968929654563E-2</c:v>
                </c:pt>
                <c:pt idx="1876">
                  <c:v>1.6398956143666155E-2</c:v>
                </c:pt>
                <c:pt idx="1877">
                  <c:v>1.6398590717576766E-2</c:v>
                </c:pt>
                <c:pt idx="1878">
                  <c:v>1.6398232909393684E-2</c:v>
                </c:pt>
                <c:pt idx="1879">
                  <c:v>1.6397882719196843E-2</c:v>
                </c:pt>
                <c:pt idx="1880">
                  <c:v>1.6398540091033809E-2</c:v>
                </c:pt>
                <c:pt idx="1881">
                  <c:v>1.639785780155556E-2</c:v>
                </c:pt>
                <c:pt idx="1882">
                  <c:v>1.6397883151890724E-2</c:v>
                </c:pt>
                <c:pt idx="1883">
                  <c:v>1.6397215041177304E-2</c:v>
                </c:pt>
                <c:pt idx="1884">
                  <c:v>1.6396905088926772E-2</c:v>
                </c:pt>
                <c:pt idx="1885">
                  <c:v>1.639660275530197E-2</c:v>
                </c:pt>
                <c:pt idx="1886">
                  <c:v>1.6396308040302898E-2</c:v>
                </c:pt>
                <c:pt idx="1887">
                  <c:v>1.6396374135998482E-2</c:v>
                </c:pt>
                <c:pt idx="1888">
                  <c:v>1.6395741466208591E-2</c:v>
                </c:pt>
                <c:pt idx="1889">
                  <c:v>1.639546960708671E-2</c:v>
                </c:pt>
                <c:pt idx="1890">
                  <c:v>1.6395205366590559E-2</c:v>
                </c:pt>
                <c:pt idx="1891">
                  <c:v>1.6394948744746785E-2</c:v>
                </c:pt>
                <c:pt idx="1892">
                  <c:v>1.6394699741502095E-2</c:v>
                </c:pt>
                <c:pt idx="1893">
                  <c:v>1.639445835690978E-2</c:v>
                </c:pt>
                <c:pt idx="1894">
                  <c:v>1.6393380166466187E-2</c:v>
                </c:pt>
                <c:pt idx="1895">
                  <c:v>1.6393998443549052E-2</c:v>
                </c:pt>
                <c:pt idx="1896">
                  <c:v>1.6393779914807283E-2</c:v>
                </c:pt>
                <c:pt idx="1897">
                  <c:v>1.6393927527202923E-2</c:v>
                </c:pt>
                <c:pt idx="1898">
                  <c:v>1.6393365713227581E-2</c:v>
                </c:pt>
                <c:pt idx="1899">
                  <c:v>1.6393170040336358E-2</c:v>
                </c:pt>
                <c:pt idx="1900">
                  <c:v>1.639298198609751E-2</c:v>
                </c:pt>
                <c:pt idx="1901">
                  <c:v>1.6393162214929369E-2</c:v>
                </c:pt>
                <c:pt idx="1902">
                  <c:v>1.6392628733523651E-2</c:v>
                </c:pt>
                <c:pt idx="1903">
                  <c:v>1.6392463535161994E-2</c:v>
                </c:pt>
                <c:pt idx="1904">
                  <c:v>1.6392305955426067E-2</c:v>
                </c:pt>
                <c:pt idx="1905">
                  <c:v>1.6392155994289226E-2</c:v>
                </c:pt>
                <c:pt idx="1906">
                  <c:v>1.639201365180476E-2</c:v>
                </c:pt>
                <c:pt idx="1907">
                  <c:v>1.6391878927946024E-2</c:v>
                </c:pt>
                <c:pt idx="1908">
                  <c:v>1.6391751822739664E-2</c:v>
                </c:pt>
                <c:pt idx="1909">
                  <c:v>1.6391632336105744E-2</c:v>
                </c:pt>
                <c:pt idx="1910">
                  <c:v>1.6391520468124199E-2</c:v>
                </c:pt>
                <c:pt idx="1911">
                  <c:v>1.6391416218741739E-2</c:v>
                </c:pt>
                <c:pt idx="1912">
                  <c:v>1.63913195880383E-2</c:v>
                </c:pt>
                <c:pt idx="1913">
                  <c:v>1.6391230575907301E-2</c:v>
                </c:pt>
                <c:pt idx="1914">
                  <c:v>1.6391516846347987E-2</c:v>
                </c:pt>
                <c:pt idx="1915">
                  <c:v>1.6391443612349121E-2</c:v>
                </c:pt>
                <c:pt idx="1916">
                  <c:v>1.639100925129533E-2</c:v>
                </c:pt>
                <c:pt idx="1917">
                  <c:v>1.6390950713693897E-2</c:v>
                </c:pt>
                <c:pt idx="1918">
                  <c:v>1.6390899794718194E-2</c:v>
                </c:pt>
                <c:pt idx="1919">
                  <c:v>1.6390856494368222E-2</c:v>
                </c:pt>
                <c:pt idx="1920">
                  <c:v>1.6391191726856658E-2</c:v>
                </c:pt>
                <c:pt idx="1921">
                  <c:v>1.6390792749465533E-2</c:v>
                </c:pt>
                <c:pt idx="1922">
                  <c:v>1.6390772305019397E-2</c:v>
                </c:pt>
                <c:pt idx="1923">
                  <c:v>1.6390759479119055E-2</c:v>
                </c:pt>
                <c:pt idx="1924">
                  <c:v>1.6390754271897734E-2</c:v>
                </c:pt>
                <c:pt idx="1925">
                  <c:v>1.6390012507034868E-2</c:v>
                </c:pt>
                <c:pt idx="1926">
                  <c:v>1.6390766713278992E-2</c:v>
                </c:pt>
                <c:pt idx="1927">
                  <c:v>1.6390784361934863E-2</c:v>
                </c:pt>
                <c:pt idx="1928">
                  <c:v>1.6390809629189818E-2</c:v>
                </c:pt>
                <c:pt idx="1929">
                  <c:v>1.6390842515043857E-2</c:v>
                </c:pt>
                <c:pt idx="1930">
                  <c:v>1.6390883019576918E-2</c:v>
                </c:pt>
                <c:pt idx="1931">
                  <c:v>1.6391685017453028E-2</c:v>
                </c:pt>
                <c:pt idx="1932">
                  <c:v>1.6391364336802994E-2</c:v>
                </c:pt>
                <c:pt idx="1933">
                  <c:v>1.6391050244823901E-2</c:v>
                </c:pt>
                <c:pt idx="1934">
                  <c:v>1.6391499770747053E-2</c:v>
                </c:pt>
                <c:pt idx="1935">
                  <c:v>1.6391199821468305E-2</c:v>
                </c:pt>
                <c:pt idx="1936">
                  <c:v>1.6391286037729103E-2</c:v>
                </c:pt>
                <c:pt idx="1937">
                  <c:v>1.639137987261563E-2</c:v>
                </c:pt>
                <c:pt idx="1938">
                  <c:v>1.6391481326101243E-2</c:v>
                </c:pt>
                <c:pt idx="1939">
                  <c:v>1.6391971687572671E-2</c:v>
                </c:pt>
                <c:pt idx="1940">
                  <c:v>1.6391707088976304E-2</c:v>
                </c:pt>
                <c:pt idx="1941">
                  <c:v>1.6391831398365753E-2</c:v>
                </c:pt>
                <c:pt idx="1942">
                  <c:v>1.6391963326380932E-2</c:v>
                </c:pt>
                <c:pt idx="1943">
                  <c:v>1.6392102872995196E-2</c:v>
                </c:pt>
                <c:pt idx="1944">
                  <c:v>1.6391569035061337E-2</c:v>
                </c:pt>
                <c:pt idx="1945">
                  <c:v>1.6392404822154205E-2</c:v>
                </c:pt>
                <c:pt idx="1946">
                  <c:v>1.639256722464566E-2</c:v>
                </c:pt>
                <c:pt idx="1947">
                  <c:v>1.6392737245762845E-2</c:v>
                </c:pt>
                <c:pt idx="1948">
                  <c:v>1.6392914885532406E-2</c:v>
                </c:pt>
                <c:pt idx="1949">
                  <c:v>1.6393100143901052E-2</c:v>
                </c:pt>
                <c:pt idx="1950">
                  <c:v>1.6393680374104935E-2</c:v>
                </c:pt>
                <c:pt idx="1951">
                  <c:v>1.6393493516542179E-2</c:v>
                </c:pt>
                <c:pt idx="1952">
                  <c:v>1.6393701630788016E-2</c:v>
                </c:pt>
                <c:pt idx="1953">
                  <c:v>1.6394306377933709E-2</c:v>
                </c:pt>
                <c:pt idx="1954">
                  <c:v>1.639414071515688E-2</c:v>
                </c:pt>
                <c:pt idx="1955">
                  <c:v>1.6394371685306552E-2</c:v>
                </c:pt>
                <c:pt idx="1956">
                  <c:v>1.6394610274028665E-2</c:v>
                </c:pt>
                <c:pt idx="1957">
                  <c:v>1.6394856481429798E-2</c:v>
                </c:pt>
                <c:pt idx="1958">
                  <c:v>1.6395110307456662E-2</c:v>
                </c:pt>
                <c:pt idx="1959">
                  <c:v>1.639537175208261E-2</c:v>
                </c:pt>
                <c:pt idx="1960">
                  <c:v>1.6395640815334289E-2</c:v>
                </c:pt>
                <c:pt idx="1961">
                  <c:v>1.6395917497211698E-2</c:v>
                </c:pt>
                <c:pt idx="1962">
                  <c:v>1.6396201797714838E-2</c:v>
                </c:pt>
                <c:pt idx="1963">
                  <c:v>1.6396493716870353E-2</c:v>
                </c:pt>
                <c:pt idx="1964">
                  <c:v>1.6396793254624953E-2</c:v>
                </c:pt>
                <c:pt idx="1965">
                  <c:v>1.6397100411005283E-2</c:v>
                </c:pt>
                <c:pt idx="1966">
                  <c:v>1.6397811434318843E-2</c:v>
                </c:pt>
                <c:pt idx="1967">
                  <c:v>1.639813438686355E-2</c:v>
                </c:pt>
                <c:pt idx="1968">
                  <c:v>1.6398067591927301E-2</c:v>
                </c:pt>
                <c:pt idx="1969">
                  <c:v>1.6398405222783907E-2</c:v>
                </c:pt>
                <c:pt idx="1970">
                  <c:v>1.6398750472319534E-2</c:v>
                </c:pt>
                <c:pt idx="1971">
                  <c:v>1.6399102940800603E-2</c:v>
                </c:pt>
                <c:pt idx="1972">
                  <c:v>1.6399852465582843E-2</c:v>
                </c:pt>
                <c:pt idx="1973">
                  <c:v>1.6399799827748751E-2</c:v>
                </c:pt>
                <c:pt idx="1974">
                  <c:v>1.6400140116452633E-2</c:v>
                </c:pt>
                <c:pt idx="1975">
                  <c:v>1.6400474968705225E-2</c:v>
                </c:pt>
                <c:pt idx="1976">
                  <c:v>1.6400804384479883E-2</c:v>
                </c:pt>
                <c:pt idx="1977">
                  <c:v>1.6401524861444639E-2</c:v>
                </c:pt>
                <c:pt idx="1978">
                  <c:v>1.6401446906622041E-2</c:v>
                </c:pt>
                <c:pt idx="1979">
                  <c:v>1.6401760012936251E-2</c:v>
                </c:pt>
                <c:pt idx="1980">
                  <c:v>1.6402067682825816E-2</c:v>
                </c:pt>
                <c:pt idx="1981">
                  <c:v>1.6402369916210802E-2</c:v>
                </c:pt>
                <c:pt idx="1982">
                  <c:v>1.6402666713117853E-2</c:v>
                </c:pt>
                <c:pt idx="1983">
                  <c:v>1.6402958073520324E-2</c:v>
                </c:pt>
                <c:pt idx="1984">
                  <c:v>1.6402971133486766E-2</c:v>
                </c:pt>
                <c:pt idx="1985">
                  <c:v>1.6402856279960076E-2</c:v>
                </c:pt>
                <c:pt idx="1986">
                  <c:v>1.640312975272451E-2</c:v>
                </c:pt>
                <c:pt idx="1987">
                  <c:v>1.6403435636762609E-2</c:v>
                </c:pt>
                <c:pt idx="1988">
                  <c:v>1.6403660390338359E-2</c:v>
                </c:pt>
                <c:pt idx="1989">
                  <c:v>1.6403917555187775E-2</c:v>
                </c:pt>
                <c:pt idx="1990">
                  <c:v>1.6404169284065517E-2</c:v>
                </c:pt>
                <c:pt idx="1991">
                  <c:v>1.6404450317821784E-2</c:v>
                </c:pt>
                <c:pt idx="1992">
                  <c:v>1.6404656433905984E-2</c:v>
                </c:pt>
                <c:pt idx="1993">
                  <c:v>1.6404891854708836E-2</c:v>
                </c:pt>
                <c:pt idx="1994">
                  <c:v>1.6405121839619952E-2</c:v>
                </c:pt>
                <c:pt idx="1995">
                  <c:v>1.6405346388479458E-2</c:v>
                </c:pt>
                <c:pt idx="1996">
                  <c:v>1.6405565501447228E-2</c:v>
                </c:pt>
                <c:pt idx="1997">
                  <c:v>1.6405779178443325E-2</c:v>
                </c:pt>
                <c:pt idx="1998">
                  <c:v>1.6405987419467749E-2</c:v>
                </c:pt>
                <c:pt idx="1999">
                  <c:v>1.6406247170248633E-2</c:v>
                </c:pt>
                <c:pt idx="2000">
                  <c:v>1.6406387593441707E-2</c:v>
                </c:pt>
                <c:pt idx="2001">
                  <c:v>1.6406579526471177E-2</c:v>
                </c:pt>
                <c:pt idx="2002">
                  <c:v>1.6406792222092292E-2</c:v>
                </c:pt>
                <c:pt idx="2003">
                  <c:v>1.6406947084615098E-2</c:v>
                </c:pt>
                <c:pt idx="2004">
                  <c:v>1.6407122709569677E-2</c:v>
                </c:pt>
                <c:pt idx="2005">
                  <c:v>1.6407316767699243E-2</c:v>
                </c:pt>
                <c:pt idx="2006">
                  <c:v>1.6407457651723689E-2</c:v>
                </c:pt>
                <c:pt idx="2007">
                  <c:v>1.6407616968923122E-2</c:v>
                </c:pt>
                <c:pt idx="2008">
                  <c:v>1.640777084999101E-2</c:v>
                </c:pt>
                <c:pt idx="2009">
                  <c:v>1.6407919295167162E-2</c:v>
                </c:pt>
                <c:pt idx="2010">
                  <c:v>1.640806230437164E-2</c:v>
                </c:pt>
                <c:pt idx="2011">
                  <c:v>1.640819987752451E-2</c:v>
                </c:pt>
                <c:pt idx="2012">
                  <c:v>1.6408332014705707E-2</c:v>
                </c:pt>
                <c:pt idx="2013">
                  <c:v>1.6408458715915231E-2</c:v>
                </c:pt>
                <c:pt idx="2014">
                  <c:v>1.6408579981153082E-2</c:v>
                </c:pt>
                <c:pt idx="2015">
                  <c:v>1.640869581041926E-2</c:v>
                </c:pt>
                <c:pt idx="2016">
                  <c:v>1.640880620363383E-2</c:v>
                </c:pt>
                <c:pt idx="2017">
                  <c:v>1.6408911160876727E-2</c:v>
                </c:pt>
                <c:pt idx="2018">
                  <c:v>1.6409024455770194E-2</c:v>
                </c:pt>
                <c:pt idx="2019">
                  <c:v>1.6409117764411008E-2</c:v>
                </c:pt>
                <c:pt idx="2020">
                  <c:v>1.6409193416775381E-2</c:v>
                </c:pt>
                <c:pt idx="2021">
                  <c:v>1.6409276630131586E-2</c:v>
                </c:pt>
                <c:pt idx="2022">
                  <c:v>1.6409354407516119E-2</c:v>
                </c:pt>
                <c:pt idx="2023">
                  <c:v>1.6409426748849043E-2</c:v>
                </c:pt>
                <c:pt idx="2024">
                  <c:v>1.640949365429023E-2</c:v>
                </c:pt>
                <c:pt idx="2025">
                  <c:v>1.6409563461250443E-2</c:v>
                </c:pt>
                <c:pt idx="2026">
                  <c:v>1.6409611157017778E-2</c:v>
                </c:pt>
                <c:pt idx="2027">
                  <c:v>1.6409661754464011E-2</c:v>
                </c:pt>
                <c:pt idx="2028">
                  <c:v>1.6409706915938571E-2</c:v>
                </c:pt>
                <c:pt idx="2029">
                  <c:v>1.6409751872776823E-2</c:v>
                </c:pt>
                <c:pt idx="2030">
                  <c:v>1.6409780930892737E-2</c:v>
                </c:pt>
                <c:pt idx="2031">
                  <c:v>1.6409809784372342E-2</c:v>
                </c:pt>
                <c:pt idx="2032">
                  <c:v>1.6409833201880275E-2</c:v>
                </c:pt>
                <c:pt idx="2033">
                  <c:v>1.6409851183416535E-2</c:v>
                </c:pt>
                <c:pt idx="2034">
                  <c:v>1.6409863728981122E-2</c:v>
                </c:pt>
                <c:pt idx="2035">
                  <c:v>1.6409870838414164E-2</c:v>
                </c:pt>
                <c:pt idx="2036">
                  <c:v>1.6410246154952013E-2</c:v>
                </c:pt>
                <c:pt idx="2037">
                  <c:v>1.640986776838993E-2</c:v>
                </c:pt>
                <c:pt idx="2038">
                  <c:v>1.6409857793409088E-2</c:v>
                </c:pt>
                <c:pt idx="2039">
                  <c:v>1.6409842382456574E-2</c:v>
                </c:pt>
                <c:pt idx="2040">
                  <c:v>1.6409821535532387E-2</c:v>
                </c:pt>
                <c:pt idx="2041">
                  <c:v>1.6409795252556592E-2</c:v>
                </c:pt>
                <c:pt idx="2042">
                  <c:v>1.6409763533768995E-2</c:v>
                </c:pt>
                <c:pt idx="2043">
                  <c:v>1.6409726378769918E-2</c:v>
                </c:pt>
                <c:pt idx="2044">
                  <c:v>1.6409683787879104E-2</c:v>
                </c:pt>
                <c:pt idx="2045">
                  <c:v>1.6409635761096553E-2</c:v>
                </c:pt>
                <c:pt idx="2046">
                  <c:v>1.6409582298182457E-2</c:v>
                </c:pt>
                <c:pt idx="2047">
                  <c:v>1.6409523399376624E-2</c:v>
                </c:pt>
                <c:pt idx="2048">
                  <c:v>1.6409459064519183E-2</c:v>
                </c:pt>
                <c:pt idx="2049">
                  <c:v>1.6409389293690069E-2</c:v>
                </c:pt>
                <c:pt idx="2050">
                  <c:v>1.6409291600796294E-2</c:v>
                </c:pt>
                <c:pt idx="2051">
                  <c:v>1.6409209404866232E-2</c:v>
                </c:pt>
                <c:pt idx="2052">
                  <c:v>1.6409121773044433E-2</c:v>
                </c:pt>
                <c:pt idx="2053">
                  <c:v>1.6409028705091089E-2</c:v>
                </c:pt>
                <c:pt idx="2054">
                  <c:v>1.6408930201325944E-2</c:v>
                </c:pt>
                <c:pt idx="2055">
                  <c:v>1.6408826261509191E-2</c:v>
                </c:pt>
                <c:pt idx="2056">
                  <c:v>1.6408716885560892E-2</c:v>
                </c:pt>
                <c:pt idx="2057">
                  <c:v>1.6408602073800793E-2</c:v>
                </c:pt>
                <c:pt idx="2058">
                  <c:v>1.6408481825989085E-2</c:v>
                </c:pt>
                <c:pt idx="2059">
                  <c:v>1.6408356142205704E-2</c:v>
                </c:pt>
                <c:pt idx="2060">
                  <c:v>1.6408225022370715E-2</c:v>
                </c:pt>
                <c:pt idx="2061">
                  <c:v>1.6408088466643989E-2</c:v>
                </c:pt>
                <c:pt idx="2062">
                  <c:v>1.6409037054352371E-2</c:v>
                </c:pt>
                <c:pt idx="2063">
                  <c:v>1.6407799047195581E-2</c:v>
                </c:pt>
                <c:pt idx="2064">
                  <c:v>1.6407646183473901E-2</c:v>
                </c:pt>
                <c:pt idx="2065">
                  <c:v>1.6407487883860483E-2</c:v>
                </c:pt>
                <c:pt idx="2066">
                  <c:v>1.6407324148195457E-2</c:v>
                </c:pt>
                <c:pt idx="2067">
                  <c:v>1.6407154976478822E-2</c:v>
                </c:pt>
                <c:pt idx="2068">
                  <c:v>1.640698036887045E-2</c:v>
                </c:pt>
                <c:pt idx="2069">
                  <c:v>1.6406800325210469E-2</c:v>
                </c:pt>
                <c:pt idx="2070">
                  <c:v>1.6406614845578815E-2</c:v>
                </c:pt>
                <c:pt idx="2071">
                  <c:v>1.6406423930055425E-2</c:v>
                </c:pt>
                <c:pt idx="2072">
                  <c:v>1.6406227578480426E-2</c:v>
                </c:pt>
                <c:pt idx="2073">
                  <c:v>1.6406025790853818E-2</c:v>
                </c:pt>
                <c:pt idx="2074">
                  <c:v>1.6405818567415409E-2</c:v>
                </c:pt>
                <c:pt idx="2075">
                  <c:v>1.6405605907765519E-2</c:v>
                </c:pt>
                <c:pt idx="2076">
                  <c:v>1.6405387812223893E-2</c:v>
                </c:pt>
                <c:pt idx="2077">
                  <c:v>1.640516428079053E-2</c:v>
                </c:pt>
                <c:pt idx="2078">
                  <c:v>1.6404935313305558E-2</c:v>
                </c:pt>
                <c:pt idx="2079">
                  <c:v>1.6404700909848913E-2</c:v>
                </c:pt>
                <c:pt idx="2080">
                  <c:v>1.6404461070340659E-2</c:v>
                </c:pt>
                <c:pt idx="2081">
                  <c:v>1.6404215794940669E-2</c:v>
                </c:pt>
                <c:pt idx="2082">
                  <c:v>1.6403965083489069E-2</c:v>
                </c:pt>
                <c:pt idx="2083">
                  <c:v>1.6404382169321607E-2</c:v>
                </c:pt>
                <c:pt idx="2084">
                  <c:v>1.6403447352670852E-2</c:v>
                </c:pt>
                <c:pt idx="2085">
                  <c:v>1.6403180333304235E-2</c:v>
                </c:pt>
                <c:pt idx="2086">
                  <c:v>1.6402907877886008E-2</c:v>
                </c:pt>
                <c:pt idx="2087">
                  <c:v>1.6404044234590742E-2</c:v>
                </c:pt>
                <c:pt idx="2088">
                  <c:v>1.6403406182723401E-2</c:v>
                </c:pt>
                <c:pt idx="2089">
                  <c:v>1.6402057895961164E-2</c:v>
                </c:pt>
                <c:pt idx="2090">
                  <c:v>1.640176369657631E-2</c:v>
                </c:pt>
                <c:pt idx="2091">
                  <c:v>1.640146406129972E-2</c:v>
                </c:pt>
                <c:pt idx="2092">
                  <c:v>1.640115898997152E-2</c:v>
                </c:pt>
                <c:pt idx="2093">
                  <c:v>1.640084848283152E-2</c:v>
                </c:pt>
                <c:pt idx="2094">
                  <c:v>1.6400532539559975E-2</c:v>
                </c:pt>
                <c:pt idx="2095">
                  <c:v>1.6400211160396694E-2</c:v>
                </c:pt>
                <c:pt idx="2096">
                  <c:v>1.6399884345181803E-2</c:v>
                </c:pt>
                <c:pt idx="2097">
                  <c:v>1.639955209399524E-2</c:v>
                </c:pt>
                <c:pt idx="2098">
                  <c:v>1.6399214406757068E-2</c:v>
                </c:pt>
                <c:pt idx="2099">
                  <c:v>1.6398871283627159E-2</c:v>
                </c:pt>
                <c:pt idx="2100">
                  <c:v>1.6398522724525577E-2</c:v>
                </c:pt>
                <c:pt idx="2101">
                  <c:v>1.6398168729372387E-2</c:v>
                </c:pt>
                <c:pt idx="2102">
                  <c:v>1.6397809298247523E-2</c:v>
                </c:pt>
                <c:pt idx="2103">
                  <c:v>1.6398832879467307E-2</c:v>
                </c:pt>
                <c:pt idx="2104">
                  <c:v>1.6397074128082778E-2</c:v>
                </c:pt>
                <c:pt idx="2105">
                  <c:v>1.6396698389042896E-2</c:v>
                </c:pt>
                <c:pt idx="2106">
                  <c:v>1.6396317214031342E-2</c:v>
                </c:pt>
                <c:pt idx="2107">
                  <c:v>1.6395930602968178E-2</c:v>
                </c:pt>
                <c:pt idx="2108">
                  <c:v>1.6395538555853406E-2</c:v>
                </c:pt>
                <c:pt idx="2109">
                  <c:v>1.6395141072926833E-2</c:v>
                </c:pt>
                <c:pt idx="2110">
                  <c:v>1.6394738153948651E-2</c:v>
                </c:pt>
                <c:pt idx="2111">
                  <c:v>1.6394329798998797E-2</c:v>
                </c:pt>
                <c:pt idx="2112">
                  <c:v>1.6393916008077269E-2</c:v>
                </c:pt>
                <c:pt idx="2113">
                  <c:v>1.6393496781184069E-2</c:v>
                </c:pt>
                <c:pt idx="2114">
                  <c:v>1.6393072118159324E-2</c:v>
                </c:pt>
                <c:pt idx="2115">
                  <c:v>1.6392642019322778E-2</c:v>
                </c:pt>
                <c:pt idx="2116">
                  <c:v>1.6392206484354688E-2</c:v>
                </c:pt>
                <c:pt idx="2117">
                  <c:v>1.6391765513574796E-2</c:v>
                </c:pt>
                <c:pt idx="2118">
                  <c:v>1.6391319106743296E-2</c:v>
                </c:pt>
                <c:pt idx="2119">
                  <c:v>1.6390867263940123E-2</c:v>
                </c:pt>
                <c:pt idx="2120">
                  <c:v>1.6390409985085341E-2</c:v>
                </c:pt>
                <c:pt idx="2121">
                  <c:v>1.6389947270258887E-2</c:v>
                </c:pt>
                <c:pt idx="2122">
                  <c:v>1.6389479119460759E-2</c:v>
                </c:pt>
                <c:pt idx="2123">
                  <c:v>1.6389005532690959E-2</c:v>
                </c:pt>
                <c:pt idx="2124">
                  <c:v>1.6388526509949486E-2</c:v>
                </c:pt>
                <c:pt idx="2125">
                  <c:v>1.638804205123634E-2</c:v>
                </c:pt>
                <c:pt idx="2126">
                  <c:v>1.6387552156471585E-2</c:v>
                </c:pt>
                <c:pt idx="2127">
                  <c:v>1.6387056825815094E-2</c:v>
                </c:pt>
                <c:pt idx="2128">
                  <c:v>1.6386556059106994E-2</c:v>
                </c:pt>
                <c:pt idx="2129">
                  <c:v>1.6386049856507157E-2</c:v>
                </c:pt>
                <c:pt idx="2130">
                  <c:v>1.6385538217775775E-2</c:v>
                </c:pt>
                <c:pt idx="2131">
                  <c:v>1.6385021143152656E-2</c:v>
                </c:pt>
                <c:pt idx="2132">
                  <c:v>1.6384498632557865E-2</c:v>
                </c:pt>
                <c:pt idx="2133">
                  <c:v>1.6384564457476714E-2</c:v>
                </c:pt>
                <c:pt idx="2134">
                  <c:v>1.6383437303293391E-2</c:v>
                </c:pt>
                <c:pt idx="2135">
                  <c:v>1.6383489052191891E-2</c:v>
                </c:pt>
                <c:pt idx="2136">
                  <c:v>1.6382354230222163E-2</c:v>
                </c:pt>
                <c:pt idx="2137">
                  <c:v>1.6381804539609135E-2</c:v>
                </c:pt>
                <c:pt idx="2138">
                  <c:v>1.6381249413184307E-2</c:v>
                </c:pt>
                <c:pt idx="2139">
                  <c:v>1.6382350619483788E-2</c:v>
                </c:pt>
                <c:pt idx="2140">
                  <c:v>1.6379715239356329E-2</c:v>
                </c:pt>
                <c:pt idx="2141">
                  <c:v>1.6380132360840349E-2</c:v>
                </c:pt>
                <c:pt idx="2142">
                  <c:v>1.6379884935993072E-2</c:v>
                </c:pt>
                <c:pt idx="2143">
                  <c:v>1.637896997193522E-2</c:v>
                </c:pt>
                <c:pt idx="2144">
                  <c:v>1.6378380622725786E-2</c:v>
                </c:pt>
                <c:pt idx="2145">
                  <c:v>1.6377785837065062E-2</c:v>
                </c:pt>
                <c:pt idx="2146">
                  <c:v>1.6377185614953049E-2</c:v>
                </c:pt>
                <c:pt idx="2147">
                  <c:v>1.6376908930750833E-2</c:v>
                </c:pt>
                <c:pt idx="2148">
                  <c:v>1.6375968861268575E-2</c:v>
                </c:pt>
                <c:pt idx="2149">
                  <c:v>1.6375352329696113E-2</c:v>
                </c:pt>
                <c:pt idx="2150">
                  <c:v>1.6374730361672363E-2</c:v>
                </c:pt>
                <c:pt idx="2151">
                  <c:v>1.6374102957170678E-2</c:v>
                </c:pt>
                <c:pt idx="2152">
                  <c:v>1.6373470116164413E-2</c:v>
                </c:pt>
                <c:pt idx="2153">
                  <c:v>1.6372831838760149E-2</c:v>
                </c:pt>
                <c:pt idx="2154">
                  <c:v>1.6371166122581826E-2</c:v>
                </c:pt>
                <c:pt idx="2155">
                  <c:v>1.6371538974411237E-2</c:v>
                </c:pt>
                <c:pt idx="2156">
                  <c:v>1.637088438751988E-2</c:v>
                </c:pt>
                <c:pt idx="2157">
                  <c:v>1.6370549166135895E-2</c:v>
                </c:pt>
                <c:pt idx="2158">
                  <c:v>1.6369558904330006E-2</c:v>
                </c:pt>
                <c:pt idx="2159">
                  <c:v>1.636888800803149E-2</c:v>
                </c:pt>
                <c:pt idx="2160">
                  <c:v>1.636821167525504E-2</c:v>
                </c:pt>
                <c:pt idx="2161">
                  <c:v>1.636785303211985E-2</c:v>
                </c:pt>
                <c:pt idx="2162">
                  <c:v>1.6366842700268336E-2</c:v>
                </c:pt>
                <c:pt idx="2163">
                  <c:v>1.6366150058058082E-2</c:v>
                </c:pt>
                <c:pt idx="2164">
                  <c:v>1.6365451979396539E-2</c:v>
                </c:pt>
                <c:pt idx="2165">
                  <c:v>1.6364748464230416E-2</c:v>
                </c:pt>
                <c:pt idx="2166">
                  <c:v>1.636436053840562E-2</c:v>
                </c:pt>
                <c:pt idx="2167">
                  <c:v>1.6363325124517658E-2</c:v>
                </c:pt>
                <c:pt idx="2168">
                  <c:v>1.6362605299971023E-2</c:v>
                </c:pt>
                <c:pt idx="2169">
                  <c:v>1.6361880038919807E-2</c:v>
                </c:pt>
                <c:pt idx="2170">
                  <c:v>1.6361149341390657E-2</c:v>
                </c:pt>
                <c:pt idx="2171">
                  <c:v>1.6360413207383573E-2</c:v>
                </c:pt>
                <c:pt idx="2172">
                  <c:v>1.6359671636925199E-2</c:v>
                </c:pt>
                <c:pt idx="2173">
                  <c:v>1.6358924630015537E-2</c:v>
                </c:pt>
                <c:pt idx="2174">
                  <c:v>1.6358489839018997E-2</c:v>
                </c:pt>
                <c:pt idx="2175">
                  <c:v>1.6357731536378317E-2</c:v>
                </c:pt>
                <c:pt idx="2176">
                  <c:v>1.6356650990339006E-2</c:v>
                </c:pt>
                <c:pt idx="2177">
                  <c:v>1.635588223749096E-2</c:v>
                </c:pt>
                <c:pt idx="2178">
                  <c:v>1.6355108048191624E-2</c:v>
                </c:pt>
                <c:pt idx="2179">
                  <c:v>1.6354328422441E-2</c:v>
                </c:pt>
                <c:pt idx="2180">
                  <c:v>1.6353858472328842E-2</c:v>
                </c:pt>
                <c:pt idx="2181">
                  <c:v>1.6352752861479303E-2</c:v>
                </c:pt>
                <c:pt idx="2182">
                  <c:v>1.6351956926294875E-2</c:v>
                </c:pt>
                <c:pt idx="2183">
                  <c:v>1.6351155554632513E-2</c:v>
                </c:pt>
                <c:pt idx="2184">
                  <c:v>1.6350348746492216E-2</c:v>
                </c:pt>
                <c:pt idx="2185">
                  <c:v>1.6348561027346165E-2</c:v>
                </c:pt>
                <c:pt idx="2186">
                  <c:v>1.6348718820804464E-2</c:v>
                </c:pt>
                <c:pt idx="2187">
                  <c:v>1.6347895703230364E-2</c:v>
                </c:pt>
                <c:pt idx="2188">
                  <c:v>1.6347067149204975E-2</c:v>
                </c:pt>
                <c:pt idx="2189">
                  <c:v>1.6346233158728296E-2</c:v>
                </c:pt>
                <c:pt idx="2190">
                  <c:v>1.6345393731773683E-2</c:v>
                </c:pt>
                <c:pt idx="2191">
                  <c:v>1.6345169700974438E-2</c:v>
                </c:pt>
                <c:pt idx="2192">
                  <c:v>1.6344008573452307E-2</c:v>
                </c:pt>
                <c:pt idx="2193">
                  <c:v>1.6342842832015592E-2</c:v>
                </c:pt>
                <c:pt idx="2194">
                  <c:v>1.6342290809581161E-2</c:v>
                </c:pt>
                <c:pt idx="2195">
                  <c:v>1.6341115049858246E-2</c:v>
                </c:pt>
                <c:pt idx="2196">
                  <c:v>1.6340243004062671E-2</c:v>
                </c:pt>
                <c:pt idx="2197">
                  <c:v>1.6339365521789162E-2</c:v>
                </c:pt>
                <c:pt idx="2198">
                  <c:v>1.6338482603091009E-2</c:v>
                </c:pt>
                <c:pt idx="2199">
                  <c:v>1.6337901257459375E-2</c:v>
                </c:pt>
                <c:pt idx="2200">
                  <c:v>1.6336700456180964E-2</c:v>
                </c:pt>
                <c:pt idx="2201">
                  <c:v>1.6335801228049007E-2</c:v>
                </c:pt>
                <c:pt idx="2202">
                  <c:v>1.6334896563439116E-2</c:v>
                </c:pt>
                <c:pt idx="2203">
                  <c:v>1.6333986462351291E-2</c:v>
                </c:pt>
                <c:pt idx="2204">
                  <c:v>1.6333070924812176E-2</c:v>
                </c:pt>
                <c:pt idx="2205">
                  <c:v>1.633101277033866E-2</c:v>
                </c:pt>
                <c:pt idx="2206">
                  <c:v>1.6331223540300144E-2</c:v>
                </c:pt>
                <c:pt idx="2207">
                  <c:v>1.6330291693327226E-2</c:v>
                </c:pt>
                <c:pt idx="2208">
                  <c:v>1.6329354409903019E-2</c:v>
                </c:pt>
                <c:pt idx="2209">
                  <c:v>1.6328714399644895E-2</c:v>
                </c:pt>
                <c:pt idx="2210">
                  <c:v>1.6327463533647446E-2</c:v>
                </c:pt>
                <c:pt idx="2211">
                  <c:v>1.6326509940789435E-2</c:v>
                </c:pt>
                <c:pt idx="2212">
                  <c:v>1.6325550911480136E-2</c:v>
                </c:pt>
                <c:pt idx="2213">
                  <c:v>1.6324887428544876E-2</c:v>
                </c:pt>
                <c:pt idx="2214">
                  <c:v>1.6323616543454378E-2</c:v>
                </c:pt>
                <c:pt idx="2215">
                  <c:v>1.6322641204764565E-2</c:v>
                </c:pt>
                <c:pt idx="2216">
                  <c:v>1.6321660429596818E-2</c:v>
                </c:pt>
                <c:pt idx="2217">
                  <c:v>1.6320674217924491E-2</c:v>
                </c:pt>
                <c:pt idx="2218">
                  <c:v>1.6319682569827521E-2</c:v>
                </c:pt>
                <c:pt idx="2219">
                  <c:v>1.631868548522597E-2</c:v>
                </c:pt>
                <c:pt idx="2220">
                  <c:v>1.6317682964199776E-2</c:v>
                </c:pt>
                <c:pt idx="2221">
                  <c:v>1.6316675006669001E-2</c:v>
                </c:pt>
                <c:pt idx="2222">
                  <c:v>1.6315661612686938E-2</c:v>
                </c:pt>
                <c:pt idx="2223">
                  <c:v>1.631464278222694E-2</c:v>
                </c:pt>
                <c:pt idx="2224">
                  <c:v>1.6313618515315653E-2</c:v>
                </c:pt>
                <c:pt idx="2225">
                  <c:v>1.6312588811899786E-2</c:v>
                </c:pt>
                <c:pt idx="2226">
                  <c:v>1.631184901579541E-2</c:v>
                </c:pt>
                <c:pt idx="2227">
                  <c:v>1.6310808003998645E-2</c:v>
                </c:pt>
                <c:pt idx="2228">
                  <c:v>1.6309467082971096E-2</c:v>
                </c:pt>
                <c:pt idx="2229">
                  <c:v>1.6308415633696782E-2</c:v>
                </c:pt>
                <c:pt idx="2230">
                  <c:v>1.6307358747997824E-2</c:v>
                </c:pt>
                <c:pt idx="2231">
                  <c:v>1.6306296425820932E-2</c:v>
                </c:pt>
                <c:pt idx="2232">
                  <c:v>1.6305521394328615E-2</c:v>
                </c:pt>
                <c:pt idx="2233">
                  <c:v>1.6304155472033344E-2</c:v>
                </c:pt>
                <c:pt idx="2234">
                  <c:v>1.6303076840449293E-2</c:v>
                </c:pt>
                <c:pt idx="2235">
                  <c:v>1.6301992772413954E-2</c:v>
                </c:pt>
                <c:pt idx="2236">
                  <c:v>1.6300903267900679E-2</c:v>
                </c:pt>
                <c:pt idx="2237">
                  <c:v>1.629875659868496E-2</c:v>
                </c:pt>
                <c:pt idx="2238">
                  <c:v>1.6298707949466973E-2</c:v>
                </c:pt>
                <c:pt idx="2239">
                  <c:v>1.6297602135573186E-2</c:v>
                </c:pt>
                <c:pt idx="2240">
                  <c:v>1.6296490885174819E-2</c:v>
                </c:pt>
                <c:pt idx="2241">
                  <c:v>1.6295374198351809E-2</c:v>
                </c:pt>
                <c:pt idx="2242">
                  <c:v>1.6294252075077509E-2</c:v>
                </c:pt>
                <c:pt idx="2243">
                  <c:v>1.6293700297099534E-2</c:v>
                </c:pt>
                <c:pt idx="2244">
                  <c:v>1.6292278986937969E-2</c:v>
                </c:pt>
                <c:pt idx="2245">
                  <c:v>1.6290853086360357E-2</c:v>
                </c:pt>
                <c:pt idx="2246">
                  <c:v>1.6289995805154334E-2</c:v>
                </c:pt>
                <c:pt idx="2247">
                  <c:v>1.6288559911563638E-2</c:v>
                </c:pt>
                <c:pt idx="2248">
                  <c:v>1.6287405169475022E-2</c:v>
                </c:pt>
                <c:pt idx="2249">
                  <c:v>1.6286244990961762E-2</c:v>
                </c:pt>
                <c:pt idx="2250">
                  <c:v>1.6285079375917277E-2</c:v>
                </c:pt>
                <c:pt idx="2251">
                  <c:v>1.628419270829129E-2</c:v>
                </c:pt>
                <c:pt idx="2252">
                  <c:v>1.6282731836527731E-2</c:v>
                </c:pt>
                <c:pt idx="2253">
                  <c:v>1.6281549912102733E-2</c:v>
                </c:pt>
                <c:pt idx="2254">
                  <c:v>1.6280362551226446E-2</c:v>
                </c:pt>
                <c:pt idx="2255">
                  <c:v>1.6279169753925515E-2</c:v>
                </c:pt>
                <c:pt idx="2256">
                  <c:v>1.627797152014665E-2</c:v>
                </c:pt>
                <c:pt idx="2257">
                  <c:v>1.627676784988985E-2</c:v>
                </c:pt>
                <c:pt idx="2258">
                  <c:v>1.6275558743181762E-2</c:v>
                </c:pt>
                <c:pt idx="2259">
                  <c:v>1.6274344200022384E-2</c:v>
                </c:pt>
                <c:pt idx="2260">
                  <c:v>1.6271864251455881E-2</c:v>
                </c:pt>
                <c:pt idx="2261">
                  <c:v>1.6271898804243179E-2</c:v>
                </c:pt>
                <c:pt idx="2262">
                  <c:v>1.6270947465208963E-2</c:v>
                </c:pt>
                <c:pt idx="2263">
                  <c:v>1.6269431662685463E-2</c:v>
                </c:pt>
                <c:pt idx="2264">
                  <c:v>1.6268189937216349E-2</c:v>
                </c:pt>
                <c:pt idx="2265">
                  <c:v>1.6267220955408224E-2</c:v>
                </c:pt>
                <c:pt idx="2266">
                  <c:v>1.6265690176844316E-2</c:v>
                </c:pt>
                <c:pt idx="2267">
                  <c:v>1.6264432142021334E-2</c:v>
                </c:pt>
                <c:pt idx="2268">
                  <c:v>1.6263168670667127E-2</c:v>
                </c:pt>
                <c:pt idx="2269">
                  <c:v>1.6261899762888277E-2</c:v>
                </c:pt>
                <c:pt idx="2270">
                  <c:v>1.6260625418631491E-2</c:v>
                </c:pt>
                <c:pt idx="2271">
                  <c:v>1.6259345637950062E-2</c:v>
                </c:pt>
                <c:pt idx="2272">
                  <c:v>1.6258060420790699E-2</c:v>
                </c:pt>
                <c:pt idx="2273">
                  <c:v>1.6256769767180046E-2</c:v>
                </c:pt>
                <c:pt idx="2274">
                  <c:v>1.6255473677091459E-2</c:v>
                </c:pt>
                <c:pt idx="2275">
                  <c:v>1.6254172150551582E-2</c:v>
                </c:pt>
                <c:pt idx="2276">
                  <c:v>1.6252865187533772E-2</c:v>
                </c:pt>
                <c:pt idx="2277">
                  <c:v>1.6251552788091317E-2</c:v>
                </c:pt>
                <c:pt idx="2278">
                  <c:v>1.6250507329444996E-2</c:v>
                </c:pt>
                <c:pt idx="2279">
                  <c:v>1.6249183608991746E-2</c:v>
                </c:pt>
                <c:pt idx="2280">
                  <c:v>1.6247582970976282E-2</c:v>
                </c:pt>
                <c:pt idx="2281">
                  <c:v>1.624624882567538E-2</c:v>
                </c:pt>
                <c:pt idx="2282">
                  <c:v>1.6244909243949834E-2</c:v>
                </c:pt>
                <c:pt idx="2283">
                  <c:v>1.6243564225719709E-2</c:v>
                </c:pt>
                <c:pt idx="2284">
                  <c:v>1.6242213771064939E-2</c:v>
                </c:pt>
                <c:pt idx="2285">
                  <c:v>1.6241127115719234E-2</c:v>
                </c:pt>
                <c:pt idx="2286">
                  <c:v>1.6239496552348243E-2</c:v>
                </c:pt>
                <c:pt idx="2287">
                  <c:v>1.623812978831296E-2</c:v>
                </c:pt>
                <c:pt idx="2288">
                  <c:v>1.6236757587826389E-2</c:v>
                </c:pt>
                <c:pt idx="2289">
                  <c:v>1.6235647386269036E-2</c:v>
                </c:pt>
                <c:pt idx="2290">
                  <c:v>1.6233996877472734E-2</c:v>
                </c:pt>
                <c:pt idx="2291">
                  <c:v>1.6232608367632295E-2</c:v>
                </c:pt>
                <c:pt idx="2292">
                  <c:v>1.6231214421340567E-2</c:v>
                </c:pt>
                <c:pt idx="2293">
                  <c:v>1.6229815038570905E-2</c:v>
                </c:pt>
                <c:pt idx="2294">
                  <c:v>1.6228410219323308E-2</c:v>
                </c:pt>
                <c:pt idx="2295">
                  <c:v>1.6226999963651068E-2</c:v>
                </c:pt>
                <c:pt idx="2296">
                  <c:v>1.622450881160642E-2</c:v>
                </c:pt>
                <c:pt idx="2297">
                  <c:v>1.6222821394240583E-2</c:v>
                </c:pt>
                <c:pt idx="2298">
                  <c:v>1.6221392628015252E-2</c:v>
                </c:pt>
                <c:pt idx="2299">
                  <c:v>1.6219958425898184E-2</c:v>
                </c:pt>
                <c:pt idx="2300">
                  <c:v>1.6218518787649572E-2</c:v>
                </c:pt>
                <c:pt idx="2301">
                  <c:v>1.6217073713509222E-2</c:v>
                </c:pt>
                <c:pt idx="2302">
                  <c:v>1.6215623203477136E-2</c:v>
                </c:pt>
                <c:pt idx="2303">
                  <c:v>1.6214167257313505E-2</c:v>
                </c:pt>
                <c:pt idx="2304">
                  <c:v>1.6212705875497946E-2</c:v>
                </c:pt>
                <c:pt idx="2305">
                  <c:v>1.6211239057390969E-2</c:v>
                </c:pt>
                <c:pt idx="2306">
                  <c:v>1.6209766803392256E-2</c:v>
                </c:pt>
                <c:pt idx="2307">
                  <c:v>1.6208289113341934E-2</c:v>
                </c:pt>
                <c:pt idx="2308">
                  <c:v>1.6206805987399875E-2</c:v>
                </c:pt>
                <c:pt idx="2309">
                  <c:v>1.6205317425566079E-2</c:v>
                </c:pt>
                <c:pt idx="2310">
                  <c:v>1.6203395572569335E-2</c:v>
                </c:pt>
                <c:pt idx="2311">
                  <c:v>1.6201894585634591E-2</c:v>
                </c:pt>
                <c:pt idx="2312">
                  <c:v>1.6200388162648238E-2</c:v>
                </c:pt>
                <c:pt idx="2313">
                  <c:v>1.6198876303610277E-2</c:v>
                </c:pt>
                <c:pt idx="2314">
                  <c:v>1.6197359008760515E-2</c:v>
                </c:pt>
                <c:pt idx="2315">
                  <c:v>1.619583627793908E-2</c:v>
                </c:pt>
                <c:pt idx="2316">
                  <c:v>1.61943081109861E-2</c:v>
                </c:pt>
                <c:pt idx="2317">
                  <c:v>1.6192774508061447E-2</c:v>
                </c:pt>
                <c:pt idx="2318">
                  <c:v>1.6191235469245058E-2</c:v>
                </c:pt>
                <c:pt idx="2319">
                  <c:v>1.6189690994536932E-2</c:v>
                </c:pt>
                <c:pt idx="2320">
                  <c:v>1.6188141083697261E-2</c:v>
                </c:pt>
                <c:pt idx="2321">
                  <c:v>1.6186585736885917E-2</c:v>
                </c:pt>
                <c:pt idx="2322">
                  <c:v>1.6185781191015991E-2</c:v>
                </c:pt>
                <c:pt idx="2323">
                  <c:v>1.6183458735508083E-2</c:v>
                </c:pt>
                <c:pt idx="2324">
                  <c:v>1.6181887080861657E-2</c:v>
                </c:pt>
                <c:pt idx="2325">
                  <c:v>1.6180309990243558E-2</c:v>
                </c:pt>
                <c:pt idx="2326">
                  <c:v>1.617872746357385E-2</c:v>
                </c:pt>
                <c:pt idx="2327">
                  <c:v>1.6177139500852533E-2</c:v>
                </c:pt>
                <c:pt idx="2328">
                  <c:v>1.6175546102399352E-2</c:v>
                </c:pt>
                <c:pt idx="2329">
                  <c:v>1.6173947267814626E-2</c:v>
                </c:pt>
                <c:pt idx="2330">
                  <c:v>1.6172342997258227E-2</c:v>
                </c:pt>
                <c:pt idx="2331">
                  <c:v>1.6170733290810091E-2</c:v>
                </c:pt>
                <c:pt idx="2332">
                  <c:v>1.6169118148390282E-2</c:v>
                </c:pt>
                <c:pt idx="2333">
                  <c:v>1.6167497569918865E-2</c:v>
                </c:pt>
                <c:pt idx="2334">
                  <c:v>1.6165871555555711E-2</c:v>
                </c:pt>
                <c:pt idx="2335">
                  <c:v>1.6164240105061012E-2</c:v>
                </c:pt>
                <c:pt idx="2336">
                  <c:v>1.6162603218754512E-2</c:v>
                </c:pt>
                <c:pt idx="2337">
                  <c:v>1.6160960896396404E-2</c:v>
                </c:pt>
                <c:pt idx="2338">
                  <c:v>1.6159313137986686E-2</c:v>
                </c:pt>
                <c:pt idx="2339">
                  <c:v>1.6157659943845104E-2</c:v>
                </c:pt>
                <c:pt idx="2340">
                  <c:v>1.6156001313492041E-2</c:v>
                </c:pt>
                <c:pt idx="2341">
                  <c:v>1.6154337247247241E-2</c:v>
                </c:pt>
                <c:pt idx="2342">
                  <c:v>1.6152667745110705E-2</c:v>
                </c:pt>
                <c:pt idx="2343">
                  <c:v>1.6151237781576455E-2</c:v>
                </c:pt>
                <c:pt idx="2344">
                  <c:v>1.6149312432842677E-2</c:v>
                </c:pt>
                <c:pt idx="2345">
                  <c:v>1.6147626622711186E-2</c:v>
                </c:pt>
                <c:pt idx="2346">
                  <c:v>1.6145935376608023E-2</c:v>
                </c:pt>
                <c:pt idx="2347">
                  <c:v>1.6143266721311278E-2</c:v>
                </c:pt>
                <c:pt idx="2348">
                  <c:v>1.6142773026173174E-2</c:v>
                </c:pt>
                <c:pt idx="2349">
                  <c:v>1.6140829022468495E-2</c:v>
                </c:pt>
                <c:pt idx="2350">
                  <c:v>1.6139116032398704E-2</c:v>
                </c:pt>
                <c:pt idx="2351">
                  <c:v>1.6137397606517112E-2</c:v>
                </c:pt>
                <c:pt idx="2352">
                  <c:v>1.6135673744663848E-2</c:v>
                </c:pt>
                <c:pt idx="2353">
                  <c:v>1.6133944446758974E-2</c:v>
                </c:pt>
                <c:pt idx="2354">
                  <c:v>1.6132209712802492E-2</c:v>
                </c:pt>
                <c:pt idx="2355">
                  <c:v>1.6130469542954273E-2</c:v>
                </c:pt>
                <c:pt idx="2356">
                  <c:v>1.6128723937134382E-2</c:v>
                </c:pt>
                <c:pt idx="2357">
                  <c:v>1.6126972895342817E-2</c:v>
                </c:pt>
                <c:pt idx="2358">
                  <c:v>1.6125216417659516E-2</c:v>
                </c:pt>
                <c:pt idx="2359">
                  <c:v>1.612345450384467E-2</c:v>
                </c:pt>
                <c:pt idx="2360">
                  <c:v>1.6122624999491464E-2</c:v>
                </c:pt>
                <c:pt idx="2361">
                  <c:v>1.6119914368539767E-2</c:v>
                </c:pt>
                <c:pt idx="2362">
                  <c:v>1.6118136146889839E-2</c:v>
                </c:pt>
                <c:pt idx="2363">
                  <c:v>1.6116352489188301E-2</c:v>
                </c:pt>
                <c:pt idx="2364">
                  <c:v>1.6114563395595027E-2</c:v>
                </c:pt>
                <c:pt idx="2365">
                  <c:v>1.6112768866110017E-2</c:v>
                </c:pt>
                <c:pt idx="2366">
                  <c:v>1.6110968900573397E-2</c:v>
                </c:pt>
                <c:pt idx="2367">
                  <c:v>1.6109163499065104E-2</c:v>
                </c:pt>
                <c:pt idx="2368">
                  <c:v>1.6107352661505203E-2</c:v>
                </c:pt>
                <c:pt idx="2369">
                  <c:v>1.6105536388213437E-2</c:v>
                </c:pt>
                <c:pt idx="2370">
                  <c:v>1.610371467871019E-2</c:v>
                </c:pt>
                <c:pt idx="2371">
                  <c:v>1.6101887533315207E-2</c:v>
                </c:pt>
                <c:pt idx="2372">
                  <c:v>1.6100054952028486E-2</c:v>
                </c:pt>
                <c:pt idx="2373">
                  <c:v>1.6098216934690157E-2</c:v>
                </c:pt>
                <c:pt idx="2374">
                  <c:v>1.6097057213351196E-2</c:v>
                </c:pt>
                <c:pt idx="2375">
                  <c:v>1.609452459209848E-2</c:v>
                </c:pt>
                <c:pt idx="2376">
                  <c:v>1.6092670266925069E-2</c:v>
                </c:pt>
                <c:pt idx="2377">
                  <c:v>1.6090810505620112E-2</c:v>
                </c:pt>
                <c:pt idx="2378">
                  <c:v>1.6088945308423419E-2</c:v>
                </c:pt>
                <c:pt idx="2379">
                  <c:v>1.6087074675334989E-2</c:v>
                </c:pt>
                <c:pt idx="2380">
                  <c:v>1.608519860619495E-2</c:v>
                </c:pt>
                <c:pt idx="2381">
                  <c:v>1.6083317101163175E-2</c:v>
                </c:pt>
                <c:pt idx="2382">
                  <c:v>1.6081430159999854E-2</c:v>
                </c:pt>
                <c:pt idx="2383">
                  <c:v>1.6079537783104669E-2</c:v>
                </c:pt>
                <c:pt idx="2384">
                  <c:v>1.6077639970077939E-2</c:v>
                </c:pt>
                <c:pt idx="2385">
                  <c:v>1.6075736721079537E-2</c:v>
                </c:pt>
                <c:pt idx="2386">
                  <c:v>1.6073828036189397E-2</c:v>
                </c:pt>
                <c:pt idx="2387">
                  <c:v>1.6071913915327585E-2</c:v>
                </c:pt>
                <c:pt idx="2388">
                  <c:v>1.6069994358414164E-2</c:v>
                </c:pt>
                <c:pt idx="2389">
                  <c:v>1.606806936552907E-2</c:v>
                </c:pt>
                <c:pt idx="2390">
                  <c:v>1.6066138936672303E-2</c:v>
                </c:pt>
                <c:pt idx="2391">
                  <c:v>1.6064203072003735E-2</c:v>
                </c:pt>
                <c:pt idx="2392">
                  <c:v>1.6062261771203623E-2</c:v>
                </c:pt>
                <c:pt idx="2393">
                  <c:v>1.6060315034511774E-2</c:v>
                </c:pt>
                <c:pt idx="2394">
                  <c:v>1.6058362861768316E-2</c:v>
                </c:pt>
                <c:pt idx="2395">
                  <c:v>1.6056560995378888E-2</c:v>
                </c:pt>
                <c:pt idx="2396">
                  <c:v>1.6054442208526254E-2</c:v>
                </c:pt>
                <c:pt idx="2397">
                  <c:v>1.6052473727867778E-2</c:v>
                </c:pt>
                <c:pt idx="2398">
                  <c:v>1.6050499811397501E-2</c:v>
                </c:pt>
                <c:pt idx="2399">
                  <c:v>1.6049384644063025E-2</c:v>
                </c:pt>
                <c:pt idx="2400">
                  <c:v>1.6047182437302077E-2</c:v>
                </c:pt>
                <c:pt idx="2401">
                  <c:v>1.6044545445916825E-2</c:v>
                </c:pt>
                <c:pt idx="2402">
                  <c:v>1.604254978547992E-2</c:v>
                </c:pt>
                <c:pt idx="2403">
                  <c:v>1.6040548688991407E-2</c:v>
                </c:pt>
                <c:pt idx="2404">
                  <c:v>1.6038542156691094E-2</c:v>
                </c:pt>
                <c:pt idx="2405">
                  <c:v>1.6036530188339171E-2</c:v>
                </c:pt>
                <c:pt idx="2406">
                  <c:v>1.6034512784095512E-2</c:v>
                </c:pt>
                <c:pt idx="2407">
                  <c:v>1.6032489943640371E-2</c:v>
                </c:pt>
                <c:pt idx="2408">
                  <c:v>1.6030461667453366E-2</c:v>
                </c:pt>
                <c:pt idx="2409">
                  <c:v>1.6028427955374625E-2</c:v>
                </c:pt>
                <c:pt idx="2410">
                  <c:v>1.6026388807164338E-2</c:v>
                </c:pt>
                <c:pt idx="2411">
                  <c:v>1.6024344222982378E-2</c:v>
                </c:pt>
                <c:pt idx="2412">
                  <c:v>1.6022294202908682E-2</c:v>
                </c:pt>
                <c:pt idx="2413">
                  <c:v>1.6020238746783377E-2</c:v>
                </c:pt>
                <c:pt idx="2414">
                  <c:v>1.6018177854766336E-2</c:v>
                </c:pt>
                <c:pt idx="2415">
                  <c:v>1.6016945084032841E-2</c:v>
                </c:pt>
                <c:pt idx="2416">
                  <c:v>1.6014039762817234E-2</c:v>
                </c:pt>
                <c:pt idx="2417">
                  <c:v>1.6011962562885174E-2</c:v>
                </c:pt>
                <c:pt idx="2418">
                  <c:v>1.6009879926901505E-2</c:v>
                </c:pt>
                <c:pt idx="2419">
                  <c:v>1.6007791855106035E-2</c:v>
                </c:pt>
                <c:pt idx="2420">
                  <c:v>1.600569834717902E-2</c:v>
                </c:pt>
                <c:pt idx="2421">
                  <c:v>1.6003599403440205E-2</c:v>
                </c:pt>
                <c:pt idx="2422">
                  <c:v>1.6001495023649781E-2</c:v>
                </c:pt>
                <c:pt idx="2423">
                  <c:v>1.599938520796762E-2</c:v>
                </c:pt>
                <c:pt idx="2424">
                  <c:v>1.5997269956233851E-2</c:v>
                </c:pt>
                <c:pt idx="2425">
                  <c:v>1.5995149268608344E-2</c:v>
                </c:pt>
                <c:pt idx="2426">
                  <c:v>1.5993023144931229E-2</c:v>
                </c:pt>
                <c:pt idx="2427">
                  <c:v>1.5990891585362377E-2</c:v>
                </c:pt>
                <c:pt idx="2428">
                  <c:v>1.5988754589741916E-2</c:v>
                </c:pt>
                <c:pt idx="2429">
                  <c:v>1.5986612158149782E-2</c:v>
                </c:pt>
                <c:pt idx="2430">
                  <c:v>1.5984464290745848E-2</c:v>
                </c:pt>
                <c:pt idx="2431">
                  <c:v>1.5982310987210369E-2</c:v>
                </c:pt>
                <c:pt idx="2432">
                  <c:v>1.5980152247783153E-2</c:v>
                </c:pt>
                <c:pt idx="2433">
                  <c:v>1.5977988072384264E-2</c:v>
                </c:pt>
                <c:pt idx="2434">
                  <c:v>1.5975818461173574E-2</c:v>
                </c:pt>
                <c:pt idx="2435">
                  <c:v>1.597364341383134E-2</c:v>
                </c:pt>
                <c:pt idx="2436">
                  <c:v>1.5971462930437497E-2</c:v>
                </c:pt>
                <c:pt idx="2437">
                  <c:v>1.5969277011231853E-2</c:v>
                </c:pt>
                <c:pt idx="2438">
                  <c:v>1.5967085656054536E-2</c:v>
                </c:pt>
                <c:pt idx="2439">
                  <c:v>1.596488886482561E-2</c:v>
                </c:pt>
                <c:pt idx="2440">
                  <c:v>1.5962686637704948E-2</c:v>
                </c:pt>
                <c:pt idx="2441">
                  <c:v>1.5960478974612613E-2</c:v>
                </c:pt>
                <c:pt idx="2442">
                  <c:v>1.5958265875468669E-2</c:v>
                </c:pt>
                <c:pt idx="2443">
                  <c:v>1.5956047340432988E-2</c:v>
                </c:pt>
                <c:pt idx="2444">
                  <c:v>1.5953823369425635E-2</c:v>
                </c:pt>
                <c:pt idx="2445">
                  <c:v>1.5951662722404336E-2</c:v>
                </c:pt>
                <c:pt idx="2446">
                  <c:v>1.5949359119575846E-2</c:v>
                </c:pt>
                <c:pt idx="2447">
                  <c:v>1.594718409746676E-2</c:v>
                </c:pt>
                <c:pt idx="2448">
                  <c:v>1.5944873125759429E-2</c:v>
                </c:pt>
                <c:pt idx="2449">
                  <c:v>1.5942621974973648E-2</c:v>
                </c:pt>
                <c:pt idx="2450">
                  <c:v>1.5940365388136257E-2</c:v>
                </c:pt>
                <c:pt idx="2451">
                  <c:v>1.5939057995528749E-2</c:v>
                </c:pt>
                <c:pt idx="2452">
                  <c:v>1.5934212965245109E-2</c:v>
                </c:pt>
                <c:pt idx="2453">
                  <c:v>1.5933617748835616E-2</c:v>
                </c:pt>
                <c:pt idx="2454">
                  <c:v>1.5931527052452932E-2</c:v>
                </c:pt>
                <c:pt idx="2455">
                  <c:v>1.5929052141263611E-2</c:v>
                </c:pt>
                <c:pt idx="2456">
                  <c:v>1.5926761182880611E-2</c:v>
                </c:pt>
                <c:pt idx="2457">
                  <c:v>1.5924464788072967E-2</c:v>
                </c:pt>
                <c:pt idx="2458">
                  <c:v>1.592216295684068E-2</c:v>
                </c:pt>
                <c:pt idx="2459">
                  <c:v>1.5920042628820852E-2</c:v>
                </c:pt>
                <c:pt idx="2460">
                  <c:v>1.5917542985155464E-2</c:v>
                </c:pt>
                <c:pt idx="2461">
                  <c:v>1.591522484467589E-2</c:v>
                </c:pt>
                <c:pt idx="2462">
                  <c:v>1.5912901267824964E-2</c:v>
                </c:pt>
                <c:pt idx="2463">
                  <c:v>1.5910572254549393E-2</c:v>
                </c:pt>
                <c:pt idx="2464">
                  <c:v>1.5908237804822534E-2</c:v>
                </c:pt>
                <c:pt idx="2465">
                  <c:v>1.5904190852529254E-2</c:v>
                </c:pt>
                <c:pt idx="2466">
                  <c:v>1.5903552596148174E-2</c:v>
                </c:pt>
                <c:pt idx="2467">
                  <c:v>1.5901201837253964E-2</c:v>
                </c:pt>
                <c:pt idx="2468">
                  <c:v>1.589884564188182E-2</c:v>
                </c:pt>
                <c:pt idx="2469">
                  <c:v>1.5896666033721196E-2</c:v>
                </c:pt>
                <c:pt idx="2470">
                  <c:v>1.5894116941970182E-2</c:v>
                </c:pt>
                <c:pt idx="2471">
                  <c:v>1.5891744437350752E-2</c:v>
                </c:pt>
                <c:pt idx="2472">
                  <c:v>1.5889366496386614E-2</c:v>
                </c:pt>
                <c:pt idx="2473">
                  <c:v>1.5887163169845397E-2</c:v>
                </c:pt>
                <c:pt idx="2474">
                  <c:v>1.5884594305184407E-2</c:v>
                </c:pt>
                <c:pt idx="2475">
                  <c:v>1.5882200054999629E-2</c:v>
                </c:pt>
                <c:pt idx="2476">
                  <c:v>1.5879800368390207E-2</c:v>
                </c:pt>
                <c:pt idx="2477">
                  <c:v>1.587739524530285E-2</c:v>
                </c:pt>
                <c:pt idx="2478">
                  <c:v>1.5874984685897431E-2</c:v>
                </c:pt>
                <c:pt idx="2479">
                  <c:v>1.5872568690040723E-2</c:v>
                </c:pt>
                <c:pt idx="2480">
                  <c:v>1.5870147257786016E-2</c:v>
                </c:pt>
                <c:pt idx="2481">
                  <c:v>1.5867720389133311E-2</c:v>
                </c:pt>
                <c:pt idx="2482">
                  <c:v>1.5865288084082607E-2</c:v>
                </c:pt>
                <c:pt idx="2483">
                  <c:v>1.586285034260726E-2</c:v>
                </c:pt>
                <c:pt idx="2484">
                  <c:v>1.5860407164707269E-2</c:v>
                </c:pt>
                <c:pt idx="2485">
                  <c:v>1.5857958550435924E-2</c:v>
                </c:pt>
                <c:pt idx="2486">
                  <c:v>1.5855678114602423E-2</c:v>
                </c:pt>
                <c:pt idx="2487">
                  <c:v>1.5853218130865709E-2</c:v>
                </c:pt>
                <c:pt idx="2488">
                  <c:v>1.585058008918061E-2</c:v>
                </c:pt>
                <c:pt idx="2489">
                  <c:v>1.5848109729263982E-2</c:v>
                </c:pt>
                <c:pt idx="2490">
                  <c:v>1.5845633932949355E-2</c:v>
                </c:pt>
                <c:pt idx="2491">
                  <c:v>1.5843153012333744E-2</c:v>
                </c:pt>
                <c:pt idx="2492">
                  <c:v>1.5840845227563793E-2</c:v>
                </c:pt>
                <c:pt idx="2493">
                  <c:v>1.583819899465766E-2</c:v>
                </c:pt>
                <c:pt idx="2494">
                  <c:v>1.5835729122324338E-2</c:v>
                </c:pt>
                <c:pt idx="2495">
                  <c:v>1.5833264007598657E-2</c:v>
                </c:pt>
                <c:pt idx="2496">
                  <c:v>1.5830803650560554E-2</c:v>
                </c:pt>
                <c:pt idx="2497">
                  <c:v>1.5826951470438999E-2</c:v>
                </c:pt>
                <c:pt idx="2498">
                  <c:v>1.5825897209413853E-2</c:v>
                </c:pt>
                <c:pt idx="2499">
                  <c:v>1.5823451125278609E-2</c:v>
                </c:pt>
                <c:pt idx="2500">
                  <c:v>1.5821009798804297E-2</c:v>
                </c:pt>
                <c:pt idx="2501">
                  <c:v>1.5818573229990918E-2</c:v>
                </c:pt>
                <c:pt idx="2502">
                  <c:v>1.5816141418785179E-2</c:v>
                </c:pt>
                <c:pt idx="2503">
                  <c:v>1.5814062704640364E-2</c:v>
                </c:pt>
                <c:pt idx="2504">
                  <c:v>1.5811466458865997E-2</c:v>
                </c:pt>
                <c:pt idx="2505">
                  <c:v>1.5808874531133554E-2</c:v>
                </c:pt>
                <c:pt idx="2506">
                  <c:v>1.5806636607587077E-2</c:v>
                </c:pt>
                <c:pt idx="2507">
                  <c:v>1.5804053727590528E-2</c:v>
                </c:pt>
                <c:pt idx="2508">
                  <c:v>1.5801650462270445E-2</c:v>
                </c:pt>
                <c:pt idx="2509">
                  <c:v>1.5799251954584648E-2</c:v>
                </c:pt>
                <c:pt idx="2510">
                  <c:v>1.5796858204559783E-2</c:v>
                </c:pt>
                <c:pt idx="2511">
                  <c:v>1.5794645242146466E-2</c:v>
                </c:pt>
                <c:pt idx="2512">
                  <c:v>1.5792084977439558E-2</c:v>
                </c:pt>
                <c:pt idx="2513">
                  <c:v>1.5789705500317552E-2</c:v>
                </c:pt>
                <c:pt idx="2514">
                  <c:v>1.5787330780883124E-2</c:v>
                </c:pt>
                <c:pt idx="2515">
                  <c:v>1.5784960819082983E-2</c:v>
                </c:pt>
                <c:pt idx="2516">
                  <c:v>1.5782595614890482E-2</c:v>
                </c:pt>
                <c:pt idx="2517">
                  <c:v>1.5780235168385559E-2</c:v>
                </c:pt>
                <c:pt idx="2518">
                  <c:v>1.5777879479461632E-2</c:v>
                </c:pt>
                <c:pt idx="2519">
                  <c:v>1.5775528548225282E-2</c:v>
                </c:pt>
                <c:pt idx="2520">
                  <c:v>1.5771487341709189E-2</c:v>
                </c:pt>
                <c:pt idx="2521">
                  <c:v>1.5770840958628796E-2</c:v>
                </c:pt>
                <c:pt idx="2522">
                  <c:v>1.5768682930406008E-2</c:v>
                </c:pt>
                <c:pt idx="2523">
                  <c:v>1.5766172399622747E-2</c:v>
                </c:pt>
                <c:pt idx="2524">
                  <c:v>1.5763845256531184E-2</c:v>
                </c:pt>
                <c:pt idx="2525">
                  <c:v>1.5761702215060236E-2</c:v>
                </c:pt>
                <c:pt idx="2526">
                  <c:v>1.5759205243357499E-2</c:v>
                </c:pt>
                <c:pt idx="2527">
                  <c:v>1.5756892373248732E-2</c:v>
                </c:pt>
                <c:pt idx="2528">
                  <c:v>1.5754584260720961E-2</c:v>
                </c:pt>
                <c:pt idx="2529">
                  <c:v>1.5752280905854121E-2</c:v>
                </c:pt>
                <c:pt idx="2530">
                  <c:v>1.5749982308621568E-2</c:v>
                </c:pt>
                <c:pt idx="2531">
                  <c:v>1.5747688469023302E-2</c:v>
                </c:pt>
                <c:pt idx="2532">
                  <c:v>1.5745399387085968E-2</c:v>
                </c:pt>
                <c:pt idx="2533">
                  <c:v>1.5743115062756274E-2</c:v>
                </c:pt>
                <c:pt idx="2534">
                  <c:v>1.5740835496114158E-2</c:v>
                </c:pt>
                <c:pt idx="2535">
                  <c:v>1.5738560687079683E-2</c:v>
                </c:pt>
                <c:pt idx="2536">
                  <c:v>1.5736290635679495E-2</c:v>
                </c:pt>
                <c:pt idx="2537">
                  <c:v>1.5734025341886948E-2</c:v>
                </c:pt>
                <c:pt idx="2538">
                  <c:v>1.5731947266135471E-2</c:v>
                </c:pt>
                <c:pt idx="2539">
                  <c:v>1.5729691728878503E-2</c:v>
                </c:pt>
                <c:pt idx="2540">
                  <c:v>1.5727258006421607E-2</c:v>
                </c:pt>
                <c:pt idx="2541">
                  <c:v>1.5725011743166206E-2</c:v>
                </c:pt>
                <c:pt idx="2542">
                  <c:v>1.5722770237571737E-2</c:v>
                </c:pt>
                <c:pt idx="2543">
                  <c:v>1.5720533489611555E-2</c:v>
                </c:pt>
                <c:pt idx="2544">
                  <c:v>1.5718485410685101E-2</c:v>
                </c:pt>
                <c:pt idx="2545">
                  <c:v>1.5716074266567404E-2</c:v>
                </c:pt>
                <c:pt idx="2546">
                  <c:v>1.5713851791510081E-2</c:v>
                </c:pt>
                <c:pt idx="2547">
                  <c:v>1.571163407411369E-2</c:v>
                </c:pt>
                <c:pt idx="2548">
                  <c:v>1.5709421114298294E-2</c:v>
                </c:pt>
                <c:pt idx="2549">
                  <c:v>1.5707398038784515E-2</c:v>
                </c:pt>
                <c:pt idx="2550">
                  <c:v>1.5705009467597009E-2</c:v>
                </c:pt>
                <c:pt idx="2551">
                  <c:v>1.5702810780711118E-2</c:v>
                </c:pt>
                <c:pt idx="2552">
                  <c:v>1.5700616851432869E-2</c:v>
                </c:pt>
                <c:pt idx="2553">
                  <c:v>1.5698427679762261E-2</c:v>
                </c:pt>
                <c:pt idx="2554">
                  <c:v>1.5696243265779231E-2</c:v>
                </c:pt>
                <c:pt idx="2555">
                  <c:v>1.5694063609403841E-2</c:v>
                </c:pt>
                <c:pt idx="2556">
                  <c:v>1.5690771154015515E-2</c:v>
                </c:pt>
                <c:pt idx="2557">
                  <c:v>1.568841567632262E-2</c:v>
                </c:pt>
                <c:pt idx="2558">
                  <c:v>1.5686251840731913E-2</c:v>
                </c:pt>
                <c:pt idx="2559">
                  <c:v>1.5683784711031379E-2</c:v>
                </c:pt>
                <c:pt idx="2560">
                  <c:v>1.5681938441174381E-2</c:v>
                </c:pt>
                <c:pt idx="2561">
                  <c:v>1.5679788877127621E-2</c:v>
                </c:pt>
                <c:pt idx="2562">
                  <c:v>1.5677644070395402E-2</c:v>
                </c:pt>
                <c:pt idx="2563">
                  <c:v>1.5675198687699066E-2</c:v>
                </c:pt>
                <c:pt idx="2564">
                  <c:v>1.5673368728235104E-2</c:v>
                </c:pt>
                <c:pt idx="2565">
                  <c:v>1.5671238193046833E-2</c:v>
                </c:pt>
                <c:pt idx="2566">
                  <c:v>1.5669112415013231E-2</c:v>
                </c:pt>
                <c:pt idx="2567">
                  <c:v>1.56669913941343E-2</c:v>
                </c:pt>
                <c:pt idx="2568">
                  <c:v>1.5664875130410039E-2</c:v>
                </c:pt>
                <c:pt idx="2569">
                  <c:v>1.5662763623920384E-2</c:v>
                </c:pt>
                <c:pt idx="2570">
                  <c:v>1.5660656874585399E-2</c:v>
                </c:pt>
                <c:pt idx="2571">
                  <c:v>1.5657955187071693E-2</c:v>
                </c:pt>
                <c:pt idx="2572">
                  <c:v>1.5656457647539312E-2</c:v>
                </c:pt>
                <c:pt idx="2573">
                  <c:v>1.565436516982821E-2</c:v>
                </c:pt>
                <c:pt idx="2574">
                  <c:v>1.5651979591773113E-2</c:v>
                </c:pt>
                <c:pt idx="2575">
                  <c:v>1.5650194485790081E-2</c:v>
                </c:pt>
                <c:pt idx="2576">
                  <c:v>1.5648116279702862E-2</c:v>
                </c:pt>
                <c:pt idx="2577">
                  <c:v>1.56457470120408E-2</c:v>
                </c:pt>
                <c:pt idx="2578">
                  <c:v>1.5643974138992434E-2</c:v>
                </c:pt>
                <c:pt idx="2579">
                  <c:v>1.5641910204289289E-2</c:v>
                </c:pt>
                <c:pt idx="2580">
                  <c:v>1.5639851026900686E-2</c:v>
                </c:pt>
                <c:pt idx="2581">
                  <c:v>1.5637796606666754E-2</c:v>
                </c:pt>
                <c:pt idx="2582">
                  <c:v>1.5635746943507556E-2</c:v>
                </c:pt>
                <c:pt idx="2583">
                  <c:v>1.56337020376629E-2</c:v>
                </c:pt>
                <c:pt idx="2584">
                  <c:v>1.5631661888972914E-2</c:v>
                </c:pt>
                <c:pt idx="2585">
                  <c:v>1.5629626497517535E-2</c:v>
                </c:pt>
                <c:pt idx="2586">
                  <c:v>1.5627595863136889E-2</c:v>
                </c:pt>
                <c:pt idx="2587">
                  <c:v>1.5625569986150722E-2</c:v>
                </c:pt>
                <c:pt idx="2588">
                  <c:v>1.5623548866079418E-2</c:v>
                </c:pt>
                <c:pt idx="2589">
                  <c:v>1.5621532503402591E-2</c:v>
                </c:pt>
                <c:pt idx="2590">
                  <c:v>1.5619233913923836E-2</c:v>
                </c:pt>
                <c:pt idx="2591">
                  <c:v>1.5617227745092777E-2</c:v>
                </c:pt>
                <c:pt idx="2592">
                  <c:v>1.5615511958300132E-2</c:v>
                </c:pt>
                <c:pt idx="2593">
                  <c:v>1.5613514624241986E-2</c:v>
                </c:pt>
                <c:pt idx="2594">
                  <c:v>1.5611522047418447E-2</c:v>
                </c:pt>
                <c:pt idx="2595">
                  <c:v>1.5609534227829513E-2</c:v>
                </c:pt>
                <c:pt idx="2596">
                  <c:v>1.5607551165315314E-2</c:v>
                </c:pt>
                <c:pt idx="2597">
                  <c:v>1.5605290633393665E-2</c:v>
                </c:pt>
                <c:pt idx="2598">
                  <c:v>1.5603599312070671E-2</c:v>
                </c:pt>
                <c:pt idx="2599">
                  <c:v>1.5601630521100418E-2</c:v>
                </c:pt>
                <c:pt idx="2600">
                  <c:v>1.5599666487364772E-2</c:v>
                </c:pt>
                <c:pt idx="2601">
                  <c:v>1.5597427702607192E-2</c:v>
                </c:pt>
                <c:pt idx="2602">
                  <c:v>1.5595752691597298E-2</c:v>
                </c:pt>
                <c:pt idx="2603">
                  <c:v>1.5593802929405598E-2</c:v>
                </c:pt>
                <c:pt idx="2604">
                  <c:v>1.5591857924448504E-2</c:v>
                </c:pt>
                <c:pt idx="2605">
                  <c:v>1.5589917676646081E-2</c:v>
                </c:pt>
                <c:pt idx="2606">
                  <c:v>1.55879821861582E-2</c:v>
                </c:pt>
                <c:pt idx="2607">
                  <c:v>1.5586051452745053E-2</c:v>
                </c:pt>
                <c:pt idx="2608">
                  <c:v>1.5584050692987184E-2</c:v>
                </c:pt>
                <c:pt idx="2609">
                  <c:v>1.5581930185897264E-2</c:v>
                </c:pt>
                <c:pt idx="2610">
                  <c:v>1.5580014403724363E-2</c:v>
                </c:pt>
                <c:pt idx="2611">
                  <c:v>1.5578103378626196E-2</c:v>
                </c:pt>
                <c:pt idx="2612">
                  <c:v>1.5576197110762635E-2</c:v>
                </c:pt>
                <c:pt idx="2613">
                  <c:v>1.5574295599893873E-2</c:v>
                </c:pt>
                <c:pt idx="2614">
                  <c:v>1.5572398846499524E-2</c:v>
                </c:pt>
                <c:pt idx="2615">
                  <c:v>1.557050685017991E-2</c:v>
                </c:pt>
                <c:pt idx="2616">
                  <c:v>1.5568619611094903E-2</c:v>
                </c:pt>
                <c:pt idx="2617">
                  <c:v>1.5566737129084629E-2</c:v>
                </c:pt>
                <c:pt idx="2618">
                  <c:v>1.5564859404388898E-2</c:v>
                </c:pt>
                <c:pt idx="2619">
                  <c:v>1.55629864367679E-2</c:v>
                </c:pt>
                <c:pt idx="2620">
                  <c:v>1.5561118226301573E-2</c:v>
                </c:pt>
                <c:pt idx="2621">
                  <c:v>1.555872323177887E-2</c:v>
                </c:pt>
                <c:pt idx="2622">
                  <c:v>1.555686589485461E-2</c:v>
                </c:pt>
                <c:pt idx="2623">
                  <c:v>1.5555013315164956E-2</c:v>
                </c:pt>
                <c:pt idx="2624">
                  <c:v>1.5553165492789844E-2</c:v>
                </c:pt>
                <c:pt idx="2625">
                  <c:v>1.5551322427489467E-2</c:v>
                </c:pt>
                <c:pt idx="2626">
                  <c:v>1.5549484119343759E-2</c:v>
                </c:pt>
                <c:pt idx="2627">
                  <c:v>1.5547650568272786E-2</c:v>
                </c:pt>
                <c:pt idx="2628">
                  <c:v>1.5545821774756163E-2</c:v>
                </c:pt>
                <c:pt idx="2629">
                  <c:v>1.5543997738154403E-2</c:v>
                </c:pt>
                <c:pt idx="2630">
                  <c:v>1.5542178458707312E-2</c:v>
                </c:pt>
                <c:pt idx="2631">
                  <c:v>1.55403639366547E-2</c:v>
                </c:pt>
                <c:pt idx="2632">
                  <c:v>1.5538554171596886E-2</c:v>
                </c:pt>
                <c:pt idx="2633">
                  <c:v>1.5536749163773678E-2</c:v>
                </c:pt>
                <c:pt idx="2634">
                  <c:v>1.5535569364755197E-2</c:v>
                </c:pt>
                <c:pt idx="2635">
                  <c:v>1.5533153419671208E-2</c:v>
                </c:pt>
                <c:pt idx="2636">
                  <c:v>1.5531362683391947E-2</c:v>
                </c:pt>
                <c:pt idx="2637">
                  <c:v>1.5529576704267356E-2</c:v>
                </c:pt>
                <c:pt idx="2638">
                  <c:v>1.5527795482377371E-2</c:v>
                </c:pt>
                <c:pt idx="2639">
                  <c:v>1.5526019017642056E-2</c:v>
                </c:pt>
                <c:pt idx="2640">
                  <c:v>1.5524247310141348E-2</c:v>
                </c:pt>
                <c:pt idx="2641">
                  <c:v>1.552248035979531E-2</c:v>
                </c:pt>
                <c:pt idx="2642">
                  <c:v>1.5520718166603942E-2</c:v>
                </c:pt>
                <c:pt idx="2643">
                  <c:v>1.551896073064718E-2</c:v>
                </c:pt>
                <c:pt idx="2644">
                  <c:v>1.5517208051765152E-2</c:v>
                </c:pt>
                <c:pt idx="2645">
                  <c:v>1.5515460130197667E-2</c:v>
                </c:pt>
                <c:pt idx="2646">
                  <c:v>1.5513716965704916E-2</c:v>
                </c:pt>
                <c:pt idx="2647">
                  <c:v>1.5511978558446771E-2</c:v>
                </c:pt>
                <c:pt idx="2648">
                  <c:v>1.5510244908343296E-2</c:v>
                </c:pt>
                <c:pt idx="2649">
                  <c:v>1.5508516015474427E-2</c:v>
                </c:pt>
                <c:pt idx="2650">
                  <c:v>1.5506791879760229E-2</c:v>
                </c:pt>
                <c:pt idx="2651">
                  <c:v>1.5505072501280637E-2</c:v>
                </c:pt>
                <c:pt idx="2652">
                  <c:v>1.5503357879955715E-2</c:v>
                </c:pt>
                <c:pt idx="2653">
                  <c:v>1.5501648015785463E-2</c:v>
                </c:pt>
                <c:pt idx="2654">
                  <c:v>1.5499942908769881E-2</c:v>
                </c:pt>
                <c:pt idx="2655">
                  <c:v>1.549842482844177E-2</c:v>
                </c:pt>
                <c:pt idx="2656">
                  <c:v>1.5496546966282665E-2</c:v>
                </c:pt>
                <c:pt idx="2657">
                  <c:v>1.5494856130890966E-2</c:v>
                </c:pt>
                <c:pt idx="2658">
                  <c:v>1.5493170052653937E-2</c:v>
                </c:pt>
                <c:pt idx="2659">
                  <c:v>1.5490530112547418E-2</c:v>
                </c:pt>
                <c:pt idx="2660">
                  <c:v>1.549000050802718E-2</c:v>
                </c:pt>
                <c:pt idx="2661">
                  <c:v>1.5488140360950808E-2</c:v>
                </c:pt>
                <c:pt idx="2662">
                  <c:v>1.5486473311412396E-2</c:v>
                </c:pt>
                <c:pt idx="2663">
                  <c:v>1.5484811019028655E-2</c:v>
                </c:pt>
                <c:pt idx="2664">
                  <c:v>1.5483153483879519E-2</c:v>
                </c:pt>
                <c:pt idx="2665">
                  <c:v>1.548150070596499E-2</c:v>
                </c:pt>
                <c:pt idx="2666">
                  <c:v>1.5479852685045259E-2</c:v>
                </c:pt>
                <c:pt idx="2667">
                  <c:v>1.5478209421360134E-2</c:v>
                </c:pt>
                <c:pt idx="2668">
                  <c:v>1.5476570914989551E-2</c:v>
                </c:pt>
                <c:pt idx="2669">
                  <c:v>1.5474937165693703E-2</c:v>
                </c:pt>
                <c:pt idx="2670">
                  <c:v>1.5473308173552525E-2</c:v>
                </c:pt>
                <c:pt idx="2671">
                  <c:v>1.5471683938725889E-2</c:v>
                </c:pt>
                <c:pt idx="2672">
                  <c:v>1.5470064460973987E-2</c:v>
                </c:pt>
                <c:pt idx="2673">
                  <c:v>1.5468449740376755E-2</c:v>
                </c:pt>
                <c:pt idx="2674">
                  <c:v>1.5466839777094066E-2</c:v>
                </c:pt>
                <c:pt idx="2675">
                  <c:v>1.5466105631421811E-2</c:v>
                </c:pt>
                <c:pt idx="2676">
                  <c:v>1.5463634121912762E-2</c:v>
                </c:pt>
                <c:pt idx="2677">
                  <c:v>1.5462038430014147E-2</c:v>
                </c:pt>
                <c:pt idx="2678">
                  <c:v>1.546044749551001E-2</c:v>
                </c:pt>
                <c:pt idx="2679">
                  <c:v>1.5458861318000672E-2</c:v>
                </c:pt>
                <c:pt idx="2680">
                  <c:v>1.545727989772594E-2</c:v>
                </c:pt>
                <c:pt idx="2681">
                  <c:v>1.5455703234605878E-2</c:v>
                </c:pt>
                <c:pt idx="2682">
                  <c:v>1.5454131328720422E-2</c:v>
                </c:pt>
                <c:pt idx="2683">
                  <c:v>1.5452564179989636E-2</c:v>
                </c:pt>
                <c:pt idx="2684">
                  <c:v>1.5451001788333585E-2</c:v>
                </c:pt>
                <c:pt idx="2685">
                  <c:v>1.544944415391214E-2</c:v>
                </c:pt>
                <c:pt idx="2686">
                  <c:v>1.5447891276805237E-2</c:v>
                </c:pt>
                <c:pt idx="2687">
                  <c:v>1.5446343156773068E-2</c:v>
                </c:pt>
                <c:pt idx="2688">
                  <c:v>1.5444799793895569E-2</c:v>
                </c:pt>
                <c:pt idx="2689">
                  <c:v>1.5443261188332613E-2</c:v>
                </c:pt>
                <c:pt idx="2690">
                  <c:v>1.5441727339764455E-2</c:v>
                </c:pt>
                <c:pt idx="2691">
                  <c:v>1.5440198248430903E-2</c:v>
                </c:pt>
                <c:pt idx="2692">
                  <c:v>1.5438673914331957E-2</c:v>
                </c:pt>
                <c:pt idx="2693">
                  <c:v>1.5437154337387682E-2</c:v>
                </c:pt>
                <c:pt idx="2694">
                  <c:v>1.5435639517678013E-2</c:v>
                </c:pt>
                <c:pt idx="2695">
                  <c:v>1.5434129455043077E-2</c:v>
                </c:pt>
                <c:pt idx="2696">
                  <c:v>1.5432624149642749E-2</c:v>
                </c:pt>
                <c:pt idx="2697">
                  <c:v>1.5431123601477026E-2</c:v>
                </c:pt>
                <c:pt idx="2698">
                  <c:v>1.5429627810386037E-2</c:v>
                </c:pt>
                <c:pt idx="2699">
                  <c:v>1.5428136776449719E-2</c:v>
                </c:pt>
                <c:pt idx="2700">
                  <c:v>1.5426650499827943E-2</c:v>
                </c:pt>
                <c:pt idx="2701">
                  <c:v>1.5425168980280901E-2</c:v>
                </c:pt>
                <c:pt idx="2702">
                  <c:v>1.5423692217968465E-2</c:v>
                </c:pt>
                <c:pt idx="2703">
                  <c:v>1.5422220212730764E-2</c:v>
                </c:pt>
                <c:pt idx="2704">
                  <c:v>1.5420752964887541E-2</c:v>
                </c:pt>
                <c:pt idx="2705">
                  <c:v>1.5419533928575646E-2</c:v>
                </c:pt>
                <c:pt idx="2706">
                  <c:v>1.5417832740345361E-2</c:v>
                </c:pt>
                <c:pt idx="2707">
                  <c:v>1.5416625687807439E-2</c:v>
                </c:pt>
                <c:pt idx="2708">
                  <c:v>1.5414931544741606E-2</c:v>
                </c:pt>
                <c:pt idx="2709">
                  <c:v>1.5413488082671734E-2</c:v>
                </c:pt>
                <c:pt idx="2710">
                  <c:v>1.5412049377676595E-2</c:v>
                </c:pt>
                <c:pt idx="2711">
                  <c:v>1.5411753800806949E-2</c:v>
                </c:pt>
                <c:pt idx="2712">
                  <c:v>1.5408168301656033E-2</c:v>
                </c:pt>
                <c:pt idx="2713">
                  <c:v>1.540801514789969E-2</c:v>
                </c:pt>
                <c:pt idx="2714">
                  <c:v>1.5406825260237955E-2</c:v>
                </c:pt>
                <c:pt idx="2715">
                  <c:v>1.540518302869387E-2</c:v>
                </c:pt>
                <c:pt idx="2716">
                  <c:v>1.5403774105502421E-2</c:v>
                </c:pt>
                <c:pt idx="2717">
                  <c:v>1.5402369939865324E-2</c:v>
                </c:pt>
                <c:pt idx="2718">
                  <c:v>1.5400970531835867E-2</c:v>
                </c:pt>
                <c:pt idx="2719">
                  <c:v>1.5399805831040059E-2</c:v>
                </c:pt>
                <c:pt idx="2720">
                  <c:v>1.5398185988626523E-2</c:v>
                </c:pt>
                <c:pt idx="2721">
                  <c:v>1.5396800853393344E-2</c:v>
                </c:pt>
                <c:pt idx="2722">
                  <c:v>1.5395420475741162E-2</c:v>
                </c:pt>
                <c:pt idx="2723">
                  <c:v>1.5394044855723266E-2</c:v>
                </c:pt>
                <c:pt idx="2724">
                  <c:v>1.5392673993286365E-2</c:v>
                </c:pt>
                <c:pt idx="2725">
                  <c:v>1.5391307888430461E-2</c:v>
                </c:pt>
                <c:pt idx="2726">
                  <c:v>1.5388706709398292E-2</c:v>
                </c:pt>
                <c:pt idx="2727">
                  <c:v>1.5388589951541576E-2</c:v>
                </c:pt>
                <c:pt idx="2728">
                  <c:v>1.538723811948195E-2</c:v>
                </c:pt>
                <c:pt idx="2729">
                  <c:v>1.5386123807885621E-2</c:v>
                </c:pt>
                <c:pt idx="2730">
                  <c:v>1.5384548728105685E-2</c:v>
                </c:pt>
                <c:pt idx="2731">
                  <c:v>1.5383211168815691E-2</c:v>
                </c:pt>
                <c:pt idx="2732">
                  <c:v>1.5381878367133339E-2</c:v>
                </c:pt>
                <c:pt idx="2733">
                  <c:v>1.5380784217116084E-2</c:v>
                </c:pt>
                <c:pt idx="2734">
                  <c:v>1.5379227036538268E-2</c:v>
                </c:pt>
                <c:pt idx="2735">
                  <c:v>1.5377908507625548E-2</c:v>
                </c:pt>
                <c:pt idx="2736">
                  <c:v>1.537659473632047E-2</c:v>
                </c:pt>
                <c:pt idx="2737">
                  <c:v>1.5375285722596388E-2</c:v>
                </c:pt>
                <c:pt idx="2738">
                  <c:v>1.5374216779162619E-2</c:v>
                </c:pt>
                <c:pt idx="2739">
                  <c:v>1.5372681967917856E-2</c:v>
                </c:pt>
                <c:pt idx="2740">
                  <c:v>1.5371387226963407E-2</c:v>
                </c:pt>
                <c:pt idx="2741">
                  <c:v>1.5370097243616598E-2</c:v>
                </c:pt>
                <c:pt idx="2742">
                  <c:v>1.5368812017850786E-2</c:v>
                </c:pt>
                <c:pt idx="2743">
                  <c:v>1.5367531549692615E-2</c:v>
                </c:pt>
                <c:pt idx="2744">
                  <c:v>1.5366255839115439E-2</c:v>
                </c:pt>
                <c:pt idx="2745">
                  <c:v>1.5364984886119259E-2</c:v>
                </c:pt>
                <c:pt idx="2746">
                  <c:v>1.5363956284069058E-2</c:v>
                </c:pt>
                <c:pt idx="2747">
                  <c:v>1.5362695132266069E-2</c:v>
                </c:pt>
                <c:pt idx="2748">
                  <c:v>1.5361200572696632E-2</c:v>
                </c:pt>
                <c:pt idx="2749">
                  <c:v>1.5359948650077726E-2</c:v>
                </c:pt>
                <c:pt idx="2750">
                  <c:v>1.5358701485039816E-2</c:v>
                </c:pt>
                <c:pt idx="2751">
                  <c:v>1.5357459077609548E-2</c:v>
                </c:pt>
                <c:pt idx="2752">
                  <c:v>1.5356460740283406E-2</c:v>
                </c:pt>
                <c:pt idx="2753">
                  <c:v>1.5354988535491998E-2</c:v>
                </c:pt>
                <c:pt idx="2754">
                  <c:v>1.5353760400804717E-2</c:v>
                </c:pt>
                <c:pt idx="2755">
                  <c:v>1.5352537023751722E-2</c:v>
                </c:pt>
                <c:pt idx="2756">
                  <c:v>1.5351318404253078E-2</c:v>
                </c:pt>
                <c:pt idx="2757">
                  <c:v>1.5349104126345381E-2</c:v>
                </c:pt>
                <c:pt idx="2758">
                  <c:v>1.5348895438025423E-2</c:v>
                </c:pt>
                <c:pt idx="2759">
                  <c:v>1.5347691091323057E-2</c:v>
                </c:pt>
                <c:pt idx="2760">
                  <c:v>1.5346491502201687E-2</c:v>
                </c:pt>
                <c:pt idx="2761">
                  <c:v>1.5345296670661313E-2</c:v>
                </c:pt>
                <c:pt idx="2762">
                  <c:v>1.5344106596675289E-2</c:v>
                </c:pt>
                <c:pt idx="2763">
                  <c:v>1.534340628226083E-2</c:v>
                </c:pt>
                <c:pt idx="2764">
                  <c:v>1.5341983494820965E-2</c:v>
                </c:pt>
                <c:pt idx="2765">
                  <c:v>1.5340564920336419E-2</c:v>
                </c:pt>
                <c:pt idx="2766">
                  <c:v>1.5339637229718761E-2</c:v>
                </c:pt>
                <c:pt idx="2767">
                  <c:v>1.5338227590753206E-2</c:v>
                </c:pt>
                <c:pt idx="2768">
                  <c:v>1.5337066062333093E-2</c:v>
                </c:pt>
                <c:pt idx="2769">
                  <c:v>1.5335909291493977E-2</c:v>
                </c:pt>
                <c:pt idx="2770">
                  <c:v>1.5334757278235855E-2</c:v>
                </c:pt>
                <c:pt idx="2771">
                  <c:v>1.5333854828381011E-2</c:v>
                </c:pt>
                <c:pt idx="2772">
                  <c:v>1.5332467524515891E-2</c:v>
                </c:pt>
                <c:pt idx="2773">
                  <c:v>1.5331329784027403E-2</c:v>
                </c:pt>
                <c:pt idx="2774">
                  <c:v>1.5330196801146556E-2</c:v>
                </c:pt>
                <c:pt idx="2775">
                  <c:v>1.5329068575846705E-2</c:v>
                </c:pt>
                <c:pt idx="2776">
                  <c:v>1.5326812505715992E-2</c:v>
                </c:pt>
                <c:pt idx="2777">
                  <c:v>1.532682639798999E-2</c:v>
                </c:pt>
                <c:pt idx="2778">
                  <c:v>1.5325712445433126E-2</c:v>
                </c:pt>
                <c:pt idx="2779">
                  <c:v>1.5324603250483904E-2</c:v>
                </c:pt>
                <c:pt idx="2780">
                  <c:v>1.5323498813089032E-2</c:v>
                </c:pt>
                <c:pt idx="2781">
                  <c:v>1.5322646860207456E-2</c:v>
                </c:pt>
                <c:pt idx="2782">
                  <c:v>1.5321304211122211E-2</c:v>
                </c:pt>
                <c:pt idx="2783">
                  <c:v>1.5320214046470326E-2</c:v>
                </c:pt>
                <c:pt idx="2784">
                  <c:v>1.5319128639479374E-2</c:v>
                </c:pt>
                <c:pt idx="2785">
                  <c:v>1.5318296891142502E-2</c:v>
                </c:pt>
                <c:pt idx="2786">
                  <c:v>1.5316972098187165E-2</c:v>
                </c:pt>
                <c:pt idx="2787">
                  <c:v>1.5315900963912554E-2</c:v>
                </c:pt>
                <c:pt idx="2788">
                  <c:v>1.531483458721894E-2</c:v>
                </c:pt>
                <c:pt idx="2789">
                  <c:v>1.5313772968132966E-2</c:v>
                </c:pt>
                <c:pt idx="2790">
                  <c:v>1.5312716106601343E-2</c:v>
                </c:pt>
                <c:pt idx="2791">
                  <c:v>1.5311664002677361E-2</c:v>
                </c:pt>
                <c:pt idx="2792">
                  <c:v>1.531061665636102E-2</c:v>
                </c:pt>
                <c:pt idx="2793">
                  <c:v>1.5309574067572385E-2</c:v>
                </c:pt>
                <c:pt idx="2794">
                  <c:v>1.530853623639139E-2</c:v>
                </c:pt>
                <c:pt idx="2795">
                  <c:v>1.5307503162818037E-2</c:v>
                </c:pt>
                <c:pt idx="2796">
                  <c:v>1.5306474846799034E-2</c:v>
                </c:pt>
                <c:pt idx="2797">
                  <c:v>1.5305451288387673E-2</c:v>
                </c:pt>
                <c:pt idx="2798">
                  <c:v>1.530468522752626E-2</c:v>
                </c:pt>
                <c:pt idx="2799">
                  <c:v>1.5303671480999537E-2</c:v>
                </c:pt>
                <c:pt idx="2800">
                  <c:v>1.5302409158612917E-2</c:v>
                </c:pt>
                <c:pt idx="2801">
                  <c:v>1.5301404630525539E-2</c:v>
                </c:pt>
                <c:pt idx="2802">
                  <c:v>1.5300404860045802E-2</c:v>
                </c:pt>
                <c:pt idx="2803">
                  <c:v>1.5299409847120415E-2</c:v>
                </c:pt>
                <c:pt idx="2804">
                  <c:v>1.5298674115278299E-2</c:v>
                </c:pt>
                <c:pt idx="2805">
                  <c:v>1.529743409401263E-2</c:v>
                </c:pt>
                <c:pt idx="2806">
                  <c:v>1.5296453353883521E-2</c:v>
                </c:pt>
                <c:pt idx="2807">
                  <c:v>1.5295477371282118E-2</c:v>
                </c:pt>
                <c:pt idx="2808">
                  <c:v>1.5294506146288356E-2</c:v>
                </c:pt>
                <c:pt idx="2809">
                  <c:v>1.5292614755164635E-2</c:v>
                </c:pt>
                <c:pt idx="2810">
                  <c:v>1.5292577969043819E-2</c:v>
                </c:pt>
                <c:pt idx="2811">
                  <c:v>1.5291621016793044E-2</c:v>
                </c:pt>
                <c:pt idx="2812">
                  <c:v>1.529066882209662E-2</c:v>
                </c:pt>
                <c:pt idx="2813">
                  <c:v>1.5289721385034483E-2</c:v>
                </c:pt>
                <c:pt idx="2814">
                  <c:v>1.5288778705553341E-2</c:v>
                </c:pt>
                <c:pt idx="2815">
                  <c:v>1.5288356444196793E-2</c:v>
                </c:pt>
                <c:pt idx="2816">
                  <c:v>1.5287165731832086E-2</c:v>
                </c:pt>
                <c:pt idx="2817">
                  <c:v>1.5285979212515954E-2</c:v>
                </c:pt>
                <c:pt idx="2818">
                  <c:v>1.5285314276962669E-2</c:v>
                </c:pt>
                <c:pt idx="2819">
                  <c:v>1.5284136671729343E-2</c:v>
                </c:pt>
                <c:pt idx="2820">
                  <c:v>1.5283222537734176E-2</c:v>
                </c:pt>
                <c:pt idx="2821">
                  <c:v>1.5282313161293359E-2</c:v>
                </c:pt>
                <c:pt idx="2822">
                  <c:v>1.5281408542460184E-2</c:v>
                </c:pt>
                <c:pt idx="2823">
                  <c:v>1.5280768900987063E-2</c:v>
                </c:pt>
                <c:pt idx="2824">
                  <c:v>1.5279613577510176E-2</c:v>
                </c:pt>
                <c:pt idx="2825">
                  <c:v>1.5278723231419988E-2</c:v>
                </c:pt>
                <c:pt idx="2826">
                  <c:v>1.5277837642884151E-2</c:v>
                </c:pt>
                <c:pt idx="2827">
                  <c:v>1.527695681192931E-2</c:v>
                </c:pt>
                <c:pt idx="2828">
                  <c:v>1.527608073858211E-2</c:v>
                </c:pt>
                <c:pt idx="2829">
                  <c:v>1.527520942278926E-2</c:v>
                </c:pt>
                <c:pt idx="2830">
                  <c:v>1.5274342864577406E-2</c:v>
                </c:pt>
                <c:pt idx="2831">
                  <c:v>1.5272465224080989E-2</c:v>
                </c:pt>
                <c:pt idx="2832">
                  <c:v>1.5272624020949976E-2</c:v>
                </c:pt>
                <c:pt idx="2833">
                  <c:v>1.527177173548111E-2</c:v>
                </c:pt>
                <c:pt idx="2834">
                  <c:v>1.5271187758987281E-2</c:v>
                </c:pt>
                <c:pt idx="2835">
                  <c:v>1.527008143731301E-2</c:v>
                </c:pt>
                <c:pt idx="2836">
                  <c:v>1.5269243424587131E-2</c:v>
                </c:pt>
                <c:pt idx="2837">
                  <c:v>1.5268674633739376E-2</c:v>
                </c:pt>
                <c:pt idx="2838">
                  <c:v>1.5267581671878361E-2</c:v>
                </c:pt>
                <c:pt idx="2839">
                  <c:v>1.5266757931922115E-2</c:v>
                </c:pt>
                <c:pt idx="2840">
                  <c:v>1.5265938949520219E-2</c:v>
                </c:pt>
                <c:pt idx="2841">
                  <c:v>1.5265124724699319E-2</c:v>
                </c:pt>
                <c:pt idx="2842">
                  <c:v>1.5264315257459415E-2</c:v>
                </c:pt>
                <c:pt idx="2843">
                  <c:v>1.5263510547800507E-2</c:v>
                </c:pt>
                <c:pt idx="2844">
                  <c:v>1.5262710595722595E-2</c:v>
                </c:pt>
                <c:pt idx="2845">
                  <c:v>1.5261915401225679E-2</c:v>
                </c:pt>
                <c:pt idx="2846">
                  <c:v>1.5261124964309758E-2</c:v>
                </c:pt>
                <c:pt idx="2847">
                  <c:v>1.5260339284974833E-2</c:v>
                </c:pt>
                <c:pt idx="2848">
                  <c:v>1.5259558363194259E-2</c:v>
                </c:pt>
                <c:pt idx="2849">
                  <c:v>1.525878219899468E-2</c:v>
                </c:pt>
                <c:pt idx="2850">
                  <c:v>1.5258279233758554E-2</c:v>
                </c:pt>
                <c:pt idx="2851">
                  <c:v>1.5257512892068448E-2</c:v>
                </c:pt>
                <c:pt idx="2852">
                  <c:v>1.5256482251935211E-2</c:v>
                </c:pt>
                <c:pt idx="2853">
                  <c:v>1.5255725118059615E-2</c:v>
                </c:pt>
                <c:pt idx="2854">
                  <c:v>1.5254972741791661E-2</c:v>
                </c:pt>
                <c:pt idx="2855">
                  <c:v>1.5254225123078058E-2</c:v>
                </c:pt>
                <c:pt idx="2856">
                  <c:v>1.5253752550430377E-2</c:v>
                </c:pt>
                <c:pt idx="2857">
                  <c:v>1.5252744158393838E-2</c:v>
                </c:pt>
                <c:pt idx="2858">
                  <c:v>1.5252010812396577E-2</c:v>
                </c:pt>
                <c:pt idx="2859">
                  <c:v>1.5251282223980311E-2</c:v>
                </c:pt>
                <c:pt idx="2860">
                  <c:v>1.5250558393171687E-2</c:v>
                </c:pt>
                <c:pt idx="2861">
                  <c:v>1.5250111153306545E-2</c:v>
                </c:pt>
                <c:pt idx="2862">
                  <c:v>1.5249125004244135E-2</c:v>
                </c:pt>
                <c:pt idx="2863">
                  <c:v>1.5248415446178498E-2</c:v>
                </c:pt>
                <c:pt idx="2864">
                  <c:v>1.5247710645667212E-2</c:v>
                </c:pt>
                <c:pt idx="2865">
                  <c:v>1.5247010602736921E-2</c:v>
                </c:pt>
                <c:pt idx="2866">
                  <c:v>1.5246315317360981E-2</c:v>
                </c:pt>
                <c:pt idx="2867">
                  <c:v>1.5245624789592682E-2</c:v>
                </c:pt>
                <c:pt idx="2868">
                  <c:v>1.5244372473635082E-2</c:v>
                </c:pt>
                <c:pt idx="2869">
                  <c:v>1.5243418814643306E-2</c:v>
                </c:pt>
                <c:pt idx="2870">
                  <c:v>1.5242743975978357E-2</c:v>
                </c:pt>
                <c:pt idx="2871">
                  <c:v>1.5241978557050118E-2</c:v>
                </c:pt>
                <c:pt idx="2872">
                  <c:v>1.5241408570352277E-2</c:v>
                </c:pt>
                <c:pt idx="2873">
                  <c:v>1.5240748003311211E-2</c:v>
                </c:pt>
                <c:pt idx="2874">
                  <c:v>1.5240092193344879E-2</c:v>
                </c:pt>
                <c:pt idx="2875">
                  <c:v>1.5239348521420837E-2</c:v>
                </c:pt>
                <c:pt idx="2876">
                  <c:v>1.5238794845116033E-2</c:v>
                </c:pt>
                <c:pt idx="2877">
                  <c:v>1.5238153306693647E-2</c:v>
                </c:pt>
                <c:pt idx="2878">
                  <c:v>1.5237516525425931E-2</c:v>
                </c:pt>
                <c:pt idx="2879">
                  <c:v>1.5236884501392822E-2</c:v>
                </c:pt>
                <c:pt idx="2880">
                  <c:v>1.5236257234514383E-2</c:v>
                </c:pt>
                <c:pt idx="2881">
                  <c:v>1.5235634724790614E-2</c:v>
                </c:pt>
                <c:pt idx="2882">
                  <c:v>1.5234841345348471E-2</c:v>
                </c:pt>
                <c:pt idx="2883">
                  <c:v>1.5234403976966959E-2</c:v>
                </c:pt>
                <c:pt idx="2884">
                  <c:v>1.5233795738707201E-2</c:v>
                </c:pt>
                <c:pt idx="2885">
                  <c:v>1.5233192257682049E-2</c:v>
                </c:pt>
                <c:pt idx="2886">
                  <c:v>1.5232508390159438E-2</c:v>
                </c:pt>
                <c:pt idx="2887">
                  <c:v>1.5231999567175691E-2</c:v>
                </c:pt>
                <c:pt idx="2888">
                  <c:v>1.5231410357694486E-2</c:v>
                </c:pt>
                <c:pt idx="2889">
                  <c:v>1.5230742800484975E-2</c:v>
                </c:pt>
                <c:pt idx="2890">
                  <c:v>1.5230246210196086E-2</c:v>
                </c:pt>
                <c:pt idx="2891">
                  <c:v>1.5229671272258827E-2</c:v>
                </c:pt>
                <c:pt idx="2892">
                  <c:v>1.5229101091316366E-2</c:v>
                </c:pt>
                <c:pt idx="2893">
                  <c:v>1.5228535667768384E-2</c:v>
                </c:pt>
                <c:pt idx="2894">
                  <c:v>1.5227975001215199E-2</c:v>
                </c:pt>
                <c:pt idx="2895">
                  <c:v>1.5227419091976557E-2</c:v>
                </c:pt>
                <c:pt idx="2896">
                  <c:v>1.5226867939812649E-2</c:v>
                </c:pt>
                <c:pt idx="2897">
                  <c:v>1.5226321544803412E-2</c:v>
                </c:pt>
                <c:pt idx="2898">
                  <c:v>1.522577990702878E-2</c:v>
                </c:pt>
                <c:pt idx="2899">
                  <c:v>1.5225243026328883E-2</c:v>
                </c:pt>
                <c:pt idx="2900">
                  <c:v>1.5224710902863592E-2</c:v>
                </c:pt>
                <c:pt idx="2901">
                  <c:v>1.5224183536712843E-2</c:v>
                </c:pt>
                <c:pt idx="2902">
                  <c:v>1.522358665744683E-2</c:v>
                </c:pt>
                <c:pt idx="2903">
                  <c:v>1.5223069485141849E-2</c:v>
                </c:pt>
                <c:pt idx="2904">
                  <c:v>1.5222629980868874E-2</c:v>
                </c:pt>
                <c:pt idx="2905">
                  <c:v>1.5222121643176934E-2</c:v>
                </c:pt>
                <c:pt idx="2906">
                  <c:v>1.5221618062799536E-2</c:v>
                </c:pt>
                <c:pt idx="2907">
                  <c:v>1.5221119239496872E-2</c:v>
                </c:pt>
                <c:pt idx="2908">
                  <c:v>1.5220625173508751E-2</c:v>
                </c:pt>
                <c:pt idx="2909">
                  <c:v>1.5220066351560035E-2</c:v>
                </c:pt>
                <c:pt idx="2910">
                  <c:v>1.521965131275671E-2</c:v>
                </c:pt>
                <c:pt idx="2911">
                  <c:v>1.5219171518152663E-2</c:v>
                </c:pt>
                <c:pt idx="2912">
                  <c:v>1.5218696480863159E-2</c:v>
                </c:pt>
                <c:pt idx="2913">
                  <c:v>1.5218514460784149E-2</c:v>
                </c:pt>
                <c:pt idx="2914">
                  <c:v>1.5217760677508352E-2</c:v>
                </c:pt>
                <c:pt idx="2915">
                  <c:v>1.5217299911602922E-2</c:v>
                </c:pt>
                <c:pt idx="2916">
                  <c:v>1.5216843902932098E-2</c:v>
                </c:pt>
                <c:pt idx="2917">
                  <c:v>1.5216392651336008E-2</c:v>
                </c:pt>
                <c:pt idx="2918">
                  <c:v>1.5215946156894589E-2</c:v>
                </c:pt>
                <c:pt idx="2919">
                  <c:v>1.5215504419767711E-2</c:v>
                </c:pt>
                <c:pt idx="2920">
                  <c:v>1.5215234059273719E-2</c:v>
                </c:pt>
                <c:pt idx="2921">
                  <c:v>1.5214512598342722E-2</c:v>
                </c:pt>
                <c:pt idx="2922">
                  <c:v>1.5214086491832646E-2</c:v>
                </c:pt>
                <c:pt idx="2923">
                  <c:v>1.521366514247724E-2</c:v>
                </c:pt>
                <c:pt idx="2924">
                  <c:v>1.5213248550276504E-2</c:v>
                </c:pt>
                <c:pt idx="2925">
                  <c:v>1.521283671539031E-2</c:v>
                </c:pt>
                <c:pt idx="2926">
                  <c:v>1.521242963757885E-2</c:v>
                </c:pt>
                <c:pt idx="2927">
                  <c:v>1.5212027316842125E-2</c:v>
                </c:pt>
                <c:pt idx="2928">
                  <c:v>1.5211629753419942E-2</c:v>
                </c:pt>
                <c:pt idx="2929">
                  <c:v>1.5211236947152429E-2</c:v>
                </c:pt>
                <c:pt idx="2930">
                  <c:v>1.5210848897879714E-2</c:v>
                </c:pt>
                <c:pt idx="2931">
                  <c:v>1.5210465605921542E-2</c:v>
                </c:pt>
                <c:pt idx="2932">
                  <c:v>1.5210087071118039E-2</c:v>
                </c:pt>
                <c:pt idx="2933">
                  <c:v>1.52096602849916E-2</c:v>
                </c:pt>
                <c:pt idx="2934">
                  <c:v>1.5209291944193737E-2</c:v>
                </c:pt>
                <c:pt idx="2935">
                  <c:v>1.5208928360470608E-2</c:v>
                </c:pt>
                <c:pt idx="2936">
                  <c:v>1.520856953390215E-2</c:v>
                </c:pt>
                <c:pt idx="2937">
                  <c:v>1.5208215464488362E-2</c:v>
                </c:pt>
                <c:pt idx="2938">
                  <c:v>1.5207866152389116E-2</c:v>
                </c:pt>
                <c:pt idx="2939">
                  <c:v>1.5207521597364604E-2</c:v>
                </c:pt>
                <c:pt idx="2940">
                  <c:v>1.5207181799494762E-2</c:v>
                </c:pt>
                <c:pt idx="2941">
                  <c:v>1.5206846758859527E-2</c:v>
                </c:pt>
                <c:pt idx="2942">
                  <c:v>1.5206516475299026E-2</c:v>
                </c:pt>
                <c:pt idx="2943">
                  <c:v>1.5206190948973131E-2</c:v>
                </c:pt>
                <c:pt idx="2944">
                  <c:v>1.5205870179801906E-2</c:v>
                </c:pt>
                <c:pt idx="2945">
                  <c:v>1.5205554167865287E-2</c:v>
                </c:pt>
                <c:pt idx="2946">
                  <c:v>1.5206140244792277E-2</c:v>
                </c:pt>
                <c:pt idx="2947">
                  <c:v>1.5204936415296189E-2</c:v>
                </c:pt>
                <c:pt idx="2948">
                  <c:v>1.5204634674903517E-2</c:v>
                </c:pt>
                <c:pt idx="2949">
                  <c:v>1.5204337691585579E-2</c:v>
                </c:pt>
                <c:pt idx="2950">
                  <c:v>1.5204045465502247E-2</c:v>
                </c:pt>
                <c:pt idx="2951">
                  <c:v>1.5203757996413714E-2</c:v>
                </c:pt>
                <c:pt idx="2952">
                  <c:v>1.5203475284639723E-2</c:v>
                </c:pt>
                <c:pt idx="2953">
                  <c:v>1.5203197330020402E-2</c:v>
                </c:pt>
                <c:pt idx="2954">
                  <c:v>1.5202924132555751E-2</c:v>
                </c:pt>
                <c:pt idx="2955">
                  <c:v>1.5202655692165834E-2</c:v>
                </c:pt>
                <c:pt idx="2956">
                  <c:v>1.5202392009170396E-2</c:v>
                </c:pt>
                <c:pt idx="2957">
                  <c:v>1.5202133083169755E-2</c:v>
                </c:pt>
                <c:pt idx="2958">
                  <c:v>1.5201878914323785E-2</c:v>
                </c:pt>
                <c:pt idx="2959">
                  <c:v>1.5201629502712422E-2</c:v>
                </c:pt>
                <c:pt idx="2960">
                  <c:v>1.52013848484156E-2</c:v>
                </c:pt>
                <c:pt idx="2961">
                  <c:v>1.520114495103364E-2</c:v>
                </c:pt>
                <c:pt idx="2962">
                  <c:v>1.5200909810886287E-2</c:v>
                </c:pt>
                <c:pt idx="2963">
                  <c:v>1.520067942797354E-2</c:v>
                </c:pt>
                <c:pt idx="2964">
                  <c:v>1.5200453802215463E-2</c:v>
                </c:pt>
                <c:pt idx="2965">
                  <c:v>1.5200232933612057E-2</c:v>
                </c:pt>
                <c:pt idx="2966">
                  <c:v>1.520001682216332E-2</c:v>
                </c:pt>
                <c:pt idx="2967">
                  <c:v>1.5200387752489775E-2</c:v>
                </c:pt>
                <c:pt idx="2968">
                  <c:v>1.5199598870809794E-2</c:v>
                </c:pt>
                <c:pt idx="2969">
                  <c:v>1.5199397030905004E-2</c:v>
                </c:pt>
                <c:pt idx="2970">
                  <c:v>1.5199199948154885E-2</c:v>
                </c:pt>
                <c:pt idx="2971">
                  <c:v>1.5200237076330225E-2</c:v>
                </c:pt>
                <c:pt idx="2972">
                  <c:v>1.5199743079874484E-2</c:v>
                </c:pt>
                <c:pt idx="2973">
                  <c:v>1.5198637242992419E-2</c:v>
                </c:pt>
                <c:pt idx="2974">
                  <c:v>1.5198459188940916E-2</c:v>
                </c:pt>
                <c:pt idx="2975">
                  <c:v>1.5198285891964147E-2</c:v>
                </c:pt>
                <c:pt idx="2976">
                  <c:v>1.5198117352301921E-2</c:v>
                </c:pt>
                <c:pt idx="2977">
                  <c:v>1.5197953569714429E-2</c:v>
                </c:pt>
                <c:pt idx="2978">
                  <c:v>1.5197794544281606E-2</c:v>
                </c:pt>
                <c:pt idx="2979">
                  <c:v>1.5197640276083391E-2</c:v>
                </c:pt>
                <c:pt idx="2980">
                  <c:v>1.5197490765039845E-2</c:v>
                </c:pt>
                <c:pt idx="2981">
                  <c:v>1.519734601115097E-2</c:v>
                </c:pt>
                <c:pt idx="2982">
                  <c:v>1.51972060144967E-2</c:v>
                </c:pt>
                <c:pt idx="2983">
                  <c:v>1.5197070774917165E-2</c:v>
                </c:pt>
                <c:pt idx="2984">
                  <c:v>1.51969402924923E-2</c:v>
                </c:pt>
                <c:pt idx="2985">
                  <c:v>1.5196814567461914E-2</c:v>
                </c:pt>
                <c:pt idx="2986">
                  <c:v>1.5197943053582463E-2</c:v>
                </c:pt>
                <c:pt idx="2987">
                  <c:v>1.5196577388465471E-2</c:v>
                </c:pt>
                <c:pt idx="2988">
                  <c:v>1.5196465934819159E-2</c:v>
                </c:pt>
                <c:pt idx="2989">
                  <c:v>1.5196359238247581E-2</c:v>
                </c:pt>
                <c:pt idx="2990">
                  <c:v>1.5196257298910609E-2</c:v>
                </c:pt>
                <c:pt idx="2991">
                  <c:v>1.5196160116728308E-2</c:v>
                </c:pt>
                <c:pt idx="2992">
                  <c:v>1.5196067691780613E-2</c:v>
                </c:pt>
                <c:pt idx="2993">
                  <c:v>1.5195980023907651E-2</c:v>
                </c:pt>
                <c:pt idx="2994">
                  <c:v>1.5195897113189361E-2</c:v>
                </c:pt>
                <c:pt idx="2995">
                  <c:v>1.5195818959705676E-2</c:v>
                </c:pt>
                <c:pt idx="2996">
                  <c:v>1.5195745563376661E-2</c:v>
                </c:pt>
                <c:pt idx="2997">
                  <c:v>1.5195676924202317E-2</c:v>
                </c:pt>
                <c:pt idx="2998">
                  <c:v>1.5195613042182643E-2</c:v>
                </c:pt>
                <c:pt idx="2999">
                  <c:v>1.5195553917397575E-2</c:v>
                </c:pt>
                <c:pt idx="3000">
                  <c:v>1.5195499549687241E-2</c:v>
                </c:pt>
                <c:pt idx="3001">
                  <c:v>1.5195449939211514E-2</c:v>
                </c:pt>
                <c:pt idx="3002">
                  <c:v>1.5195405085890457E-2</c:v>
                </c:pt>
                <c:pt idx="3003">
                  <c:v>1.5195364989804006E-2</c:v>
                </c:pt>
                <c:pt idx="3004">
                  <c:v>1.5195329650792289E-2</c:v>
                </c:pt>
                <c:pt idx="3005">
                  <c:v>1.5195299069015178E-2</c:v>
                </c:pt>
                <c:pt idx="3006">
                  <c:v>1.5195273244392737E-2</c:v>
                </c:pt>
                <c:pt idx="3007">
                  <c:v>1.5195252176924967E-2</c:v>
                </c:pt>
                <c:pt idx="3008">
                  <c:v>1.5195235866531931E-2</c:v>
                </c:pt>
                <c:pt idx="3009">
                  <c:v>1.5195224313453437E-2</c:v>
                </c:pt>
                <c:pt idx="3010">
                  <c:v>1.5195217517529613E-2</c:v>
                </c:pt>
                <c:pt idx="3011">
                  <c:v>1.5195215462613376E-2</c:v>
                </c:pt>
                <c:pt idx="3012">
                  <c:v>1.519521546253344E-2</c:v>
                </c:pt>
                <c:pt idx="3013">
                  <c:v>1.519521546253344E-2</c:v>
                </c:pt>
                <c:pt idx="3014">
                  <c:v>1.519521546253344E-2</c:v>
                </c:pt>
                <c:pt idx="3015">
                  <c:v>1.519521546253344E-2</c:v>
                </c:pt>
                <c:pt idx="3016">
                  <c:v>1.519521546253344E-2</c:v>
                </c:pt>
                <c:pt idx="3017">
                  <c:v>1.5195856845400257E-2</c:v>
                </c:pt>
                <c:pt idx="3018">
                  <c:v>1.519521546253344E-2</c:v>
                </c:pt>
                <c:pt idx="3019">
                  <c:v>1.5195856845426903E-2</c:v>
                </c:pt>
                <c:pt idx="3020">
                  <c:v>1.519521546253344E-2</c:v>
                </c:pt>
                <c:pt idx="3021">
                  <c:v>1.5195215462613376E-2</c:v>
                </c:pt>
                <c:pt idx="3022">
                  <c:v>1.519521546253344E-2</c:v>
                </c:pt>
                <c:pt idx="3023">
                  <c:v>1.5196818987339711E-2</c:v>
                </c:pt>
                <c:pt idx="3024">
                  <c:v>1.5195215462613376E-2</c:v>
                </c:pt>
                <c:pt idx="3025">
                  <c:v>1.5195856845400257E-2</c:v>
                </c:pt>
                <c:pt idx="3026">
                  <c:v>1.5196177550362844E-2</c:v>
                </c:pt>
                <c:pt idx="3027">
                  <c:v>1.5195856845400257E-2</c:v>
                </c:pt>
                <c:pt idx="3028">
                  <c:v>1.5195856845373612E-2</c:v>
                </c:pt>
                <c:pt idx="3029">
                  <c:v>1.5195856845400257E-2</c:v>
                </c:pt>
                <c:pt idx="3030">
                  <c:v>1.5195856845400257E-2</c:v>
                </c:pt>
                <c:pt idx="3031">
                  <c:v>1.5196177550362844E-2</c:v>
                </c:pt>
                <c:pt idx="3032">
                  <c:v>1.5195856845400257E-2</c:v>
                </c:pt>
                <c:pt idx="3033">
                  <c:v>1.5195856845426903E-2</c:v>
                </c:pt>
                <c:pt idx="3034">
                  <c:v>1.5195856845400257E-2</c:v>
                </c:pt>
                <c:pt idx="3035">
                  <c:v>1.5195856845400257E-2</c:v>
                </c:pt>
                <c:pt idx="3036">
                  <c:v>1.5195856845400257E-2</c:v>
                </c:pt>
                <c:pt idx="3037">
                  <c:v>1.519521546253344E-2</c:v>
                </c:pt>
                <c:pt idx="3038">
                  <c:v>1.5195856845400257E-2</c:v>
                </c:pt>
                <c:pt idx="3039">
                  <c:v>1.5195856845400257E-2</c:v>
                </c:pt>
                <c:pt idx="3040">
                  <c:v>1.5195856845426903E-2</c:v>
                </c:pt>
                <c:pt idx="3041">
                  <c:v>1.5196177550382828E-2</c:v>
                </c:pt>
                <c:pt idx="3042">
                  <c:v>1.5195856845400257E-2</c:v>
                </c:pt>
                <c:pt idx="3043">
                  <c:v>1.5195856845400257E-2</c:v>
                </c:pt>
                <c:pt idx="3044">
                  <c:v>1.5195856845400257E-2</c:v>
                </c:pt>
                <c:pt idx="3045">
                  <c:v>1.5196177550362844E-2</c:v>
                </c:pt>
                <c:pt idx="3046">
                  <c:v>1.5195856845373612E-2</c:v>
                </c:pt>
                <c:pt idx="3047">
                  <c:v>1.5195856845400257E-2</c:v>
                </c:pt>
                <c:pt idx="3048">
                  <c:v>1.5195856845400257E-2</c:v>
                </c:pt>
                <c:pt idx="3049">
                  <c:v>1.5195856845400257E-2</c:v>
                </c:pt>
                <c:pt idx="3050">
                  <c:v>1.5196177550362844E-2</c:v>
                </c:pt>
                <c:pt idx="3051">
                  <c:v>1.5195856845400257E-2</c:v>
                </c:pt>
                <c:pt idx="3052">
                  <c:v>1.5195856845426903E-2</c:v>
                </c:pt>
                <c:pt idx="3053">
                  <c:v>1.5195856845373612E-2</c:v>
                </c:pt>
                <c:pt idx="3054">
                  <c:v>1.5195856845400257E-2</c:v>
                </c:pt>
                <c:pt idx="3055">
                  <c:v>1.5195856845400257E-2</c:v>
                </c:pt>
                <c:pt idx="3056">
                  <c:v>1.5195856845400257E-2</c:v>
                </c:pt>
                <c:pt idx="3057">
                  <c:v>1.5195856845400257E-2</c:v>
                </c:pt>
                <c:pt idx="3058">
                  <c:v>1.5196177550362844E-2</c:v>
                </c:pt>
                <c:pt idx="3059">
                  <c:v>1.5196177550362844E-2</c:v>
                </c:pt>
                <c:pt idx="3060">
                  <c:v>1.5195856845400257E-2</c:v>
                </c:pt>
                <c:pt idx="3061">
                  <c:v>1.5195856845426903E-2</c:v>
                </c:pt>
                <c:pt idx="3062">
                  <c:v>1.5195856845400257E-2</c:v>
                </c:pt>
                <c:pt idx="3063">
                  <c:v>1.5195856845400257E-2</c:v>
                </c:pt>
                <c:pt idx="3064">
                  <c:v>1.5196177550362844E-2</c:v>
                </c:pt>
                <c:pt idx="3065">
                  <c:v>1.5195856845400257E-2</c:v>
                </c:pt>
                <c:pt idx="3066">
                  <c:v>1.5195856845400257E-2</c:v>
                </c:pt>
                <c:pt idx="3067">
                  <c:v>1.5195856845426903E-2</c:v>
                </c:pt>
                <c:pt idx="3068">
                  <c:v>1.5195856845400257E-2</c:v>
                </c:pt>
                <c:pt idx="3069">
                  <c:v>1.519521546253344E-2</c:v>
                </c:pt>
                <c:pt idx="3070">
                  <c:v>1.5195856845400257E-2</c:v>
                </c:pt>
                <c:pt idx="3071">
                  <c:v>1.5195856845400257E-2</c:v>
                </c:pt>
                <c:pt idx="3072">
                  <c:v>1.5195856845426903E-2</c:v>
                </c:pt>
                <c:pt idx="3073">
                  <c:v>1.5195856845400257E-2</c:v>
                </c:pt>
                <c:pt idx="3074">
                  <c:v>1.5195856845400257E-2</c:v>
                </c:pt>
                <c:pt idx="3075">
                  <c:v>1.5196498264334224E-2</c:v>
                </c:pt>
                <c:pt idx="3076">
                  <c:v>1.5196177550362844E-2</c:v>
                </c:pt>
                <c:pt idx="3077">
                  <c:v>1.5195856845400257E-2</c:v>
                </c:pt>
                <c:pt idx="3078">
                  <c:v>1.5196177550362844E-2</c:v>
                </c:pt>
                <c:pt idx="3079">
                  <c:v>1.5195856845400257E-2</c:v>
                </c:pt>
                <c:pt idx="3080">
                  <c:v>1.5195856845426903E-2</c:v>
                </c:pt>
                <c:pt idx="3081">
                  <c:v>1.5195856845400257E-2</c:v>
                </c:pt>
                <c:pt idx="3082">
                  <c:v>1.5195856845400257E-2</c:v>
                </c:pt>
                <c:pt idx="3083">
                  <c:v>1.519617755034286E-2</c:v>
                </c:pt>
                <c:pt idx="3084">
                  <c:v>1.5195856845400257E-2</c:v>
                </c:pt>
                <c:pt idx="3085">
                  <c:v>1.5195856845400257E-2</c:v>
                </c:pt>
                <c:pt idx="3086">
                  <c:v>1.5195856845400257E-2</c:v>
                </c:pt>
                <c:pt idx="3087">
                  <c:v>1.5195856845400257E-2</c:v>
                </c:pt>
                <c:pt idx="3088">
                  <c:v>1.5195856845400257E-2</c:v>
                </c:pt>
                <c:pt idx="3089">
                  <c:v>1.5195856845400257E-2</c:v>
                </c:pt>
                <c:pt idx="3090">
                  <c:v>1.5195856845400257E-2</c:v>
                </c:pt>
                <c:pt idx="3091">
                  <c:v>1.5195856845400257E-2</c:v>
                </c:pt>
                <c:pt idx="3092">
                  <c:v>1.519521546253344E-2</c:v>
                </c:pt>
                <c:pt idx="3093">
                  <c:v>1.5195856845400257E-2</c:v>
                </c:pt>
                <c:pt idx="3094">
                  <c:v>1.5196177550362844E-2</c:v>
                </c:pt>
                <c:pt idx="3095">
                  <c:v>1.5195856845426903E-2</c:v>
                </c:pt>
                <c:pt idx="3096">
                  <c:v>1.5195856845400257E-2</c:v>
                </c:pt>
                <c:pt idx="3097">
                  <c:v>1.519617755034286E-2</c:v>
                </c:pt>
                <c:pt idx="3098">
                  <c:v>1.5195856845426903E-2</c:v>
                </c:pt>
                <c:pt idx="3099">
                  <c:v>1.5195856845426903E-2</c:v>
                </c:pt>
                <c:pt idx="3100">
                  <c:v>1.5195856845400257E-2</c:v>
                </c:pt>
                <c:pt idx="3101">
                  <c:v>1.5195856845400257E-2</c:v>
                </c:pt>
                <c:pt idx="3102">
                  <c:v>1.5195856845400257E-2</c:v>
                </c:pt>
                <c:pt idx="3103">
                  <c:v>1.5195856845426903E-2</c:v>
                </c:pt>
                <c:pt idx="3104">
                  <c:v>1.5195856845426903E-2</c:v>
                </c:pt>
                <c:pt idx="3105">
                  <c:v>1.5195856845400257E-2</c:v>
                </c:pt>
                <c:pt idx="3106">
                  <c:v>1.5195856845400257E-2</c:v>
                </c:pt>
                <c:pt idx="3107">
                  <c:v>1.5195856845400257E-2</c:v>
                </c:pt>
                <c:pt idx="3108">
                  <c:v>1.5195856845426903E-2</c:v>
                </c:pt>
                <c:pt idx="3109">
                  <c:v>1.5195856845400257E-2</c:v>
                </c:pt>
                <c:pt idx="3110">
                  <c:v>1.5196177550362844E-2</c:v>
                </c:pt>
                <c:pt idx="3111">
                  <c:v>1.5196177550362844E-2</c:v>
                </c:pt>
                <c:pt idx="3112">
                  <c:v>1.5195856845426903E-2</c:v>
                </c:pt>
                <c:pt idx="3113">
                  <c:v>1.5195856845426903E-2</c:v>
                </c:pt>
                <c:pt idx="3114">
                  <c:v>1.5195856845400257E-2</c:v>
                </c:pt>
                <c:pt idx="3115">
                  <c:v>1.5195856845400257E-2</c:v>
                </c:pt>
                <c:pt idx="3116">
                  <c:v>1.5196177550362844E-2</c:v>
                </c:pt>
                <c:pt idx="3117">
                  <c:v>1.5195856845426903E-2</c:v>
                </c:pt>
                <c:pt idx="3118">
                  <c:v>1.5195856845400257E-2</c:v>
                </c:pt>
                <c:pt idx="3119">
                  <c:v>1.5195856845426903E-2</c:v>
                </c:pt>
                <c:pt idx="3120">
                  <c:v>1.5195856845400257E-2</c:v>
                </c:pt>
                <c:pt idx="3121">
                  <c:v>1.5196177550362844E-2</c:v>
                </c:pt>
                <c:pt idx="3122">
                  <c:v>1.5195856845400257E-2</c:v>
                </c:pt>
                <c:pt idx="3123">
                  <c:v>1.5195856845400257E-2</c:v>
                </c:pt>
                <c:pt idx="3124">
                  <c:v>1.5195856845400257E-2</c:v>
                </c:pt>
                <c:pt idx="3125">
                  <c:v>1.5195856845400257E-2</c:v>
                </c:pt>
                <c:pt idx="3126">
                  <c:v>1.5195856845426903E-2</c:v>
                </c:pt>
                <c:pt idx="3127">
                  <c:v>1.5195856845400257E-2</c:v>
                </c:pt>
                <c:pt idx="3128">
                  <c:v>1.519553614949043E-2</c:v>
                </c:pt>
                <c:pt idx="3129">
                  <c:v>1.519521546253344E-2</c:v>
                </c:pt>
                <c:pt idx="3130">
                  <c:v>1.519521546253344E-2</c:v>
                </c:pt>
                <c:pt idx="3131">
                  <c:v>1.5195215462453504E-2</c:v>
                </c:pt>
                <c:pt idx="3132">
                  <c:v>1.5195215462613376E-2</c:v>
                </c:pt>
                <c:pt idx="3133">
                  <c:v>1.519521546253344E-2</c:v>
                </c:pt>
                <c:pt idx="3134">
                  <c:v>1.519521546253344E-2</c:v>
                </c:pt>
                <c:pt idx="3135">
                  <c:v>1.519521546253344E-2</c:v>
                </c:pt>
                <c:pt idx="3136">
                  <c:v>1.5195215462613376E-2</c:v>
                </c:pt>
                <c:pt idx="3137">
                  <c:v>1.5195215462613376E-2</c:v>
                </c:pt>
                <c:pt idx="3138">
                  <c:v>1.519521546253344E-2</c:v>
                </c:pt>
                <c:pt idx="3139">
                  <c:v>1.5195215462613376E-2</c:v>
                </c:pt>
                <c:pt idx="3140">
                  <c:v>1.5195215462613376E-2</c:v>
                </c:pt>
                <c:pt idx="3141">
                  <c:v>1.519521546253344E-2</c:v>
                </c:pt>
                <c:pt idx="3142">
                  <c:v>1.5195215462613376E-2</c:v>
                </c:pt>
                <c:pt idx="3143">
                  <c:v>1.5195215462613376E-2</c:v>
                </c:pt>
                <c:pt idx="3144">
                  <c:v>1.519521546253344E-2</c:v>
                </c:pt>
                <c:pt idx="3145">
                  <c:v>1.519521546253344E-2</c:v>
                </c:pt>
                <c:pt idx="3146">
                  <c:v>1.5195215462613376E-2</c:v>
                </c:pt>
                <c:pt idx="3147">
                  <c:v>1.5195215462613376E-2</c:v>
                </c:pt>
                <c:pt idx="3148">
                  <c:v>1.519521546253344E-2</c:v>
                </c:pt>
                <c:pt idx="3149">
                  <c:v>1.519521546253344E-2</c:v>
                </c:pt>
                <c:pt idx="3150">
                  <c:v>1.5195215462613376E-2</c:v>
                </c:pt>
                <c:pt idx="3151">
                  <c:v>1.519521546253344E-2</c:v>
                </c:pt>
                <c:pt idx="3152">
                  <c:v>1.519521546253344E-2</c:v>
                </c:pt>
                <c:pt idx="3153">
                  <c:v>1.519521546253344E-2</c:v>
                </c:pt>
                <c:pt idx="3154">
                  <c:v>1.519521546253344E-2</c:v>
                </c:pt>
                <c:pt idx="3155">
                  <c:v>1.519521546253344E-2</c:v>
                </c:pt>
                <c:pt idx="3156">
                  <c:v>1.5195215462613376E-2</c:v>
                </c:pt>
                <c:pt idx="3157">
                  <c:v>1.5195215462613376E-2</c:v>
                </c:pt>
                <c:pt idx="3158">
                  <c:v>1.5195215462613376E-2</c:v>
                </c:pt>
                <c:pt idx="3159">
                  <c:v>1.519521546253344E-2</c:v>
                </c:pt>
                <c:pt idx="3160">
                  <c:v>1.5195215462613376E-2</c:v>
                </c:pt>
                <c:pt idx="3161">
                  <c:v>1.5195215462613376E-2</c:v>
                </c:pt>
                <c:pt idx="3162">
                  <c:v>1.5195215462613376E-2</c:v>
                </c:pt>
                <c:pt idx="3163">
                  <c:v>1.5195215462613376E-2</c:v>
                </c:pt>
                <c:pt idx="3164">
                  <c:v>1.5195215462613376E-2</c:v>
                </c:pt>
                <c:pt idx="3165">
                  <c:v>1.5195215462613376E-2</c:v>
                </c:pt>
                <c:pt idx="3166">
                  <c:v>1.519521546253344E-2</c:v>
                </c:pt>
                <c:pt idx="3167">
                  <c:v>1.519521546253344E-2</c:v>
                </c:pt>
                <c:pt idx="3168">
                  <c:v>1.5195215462613376E-2</c:v>
                </c:pt>
                <c:pt idx="3169">
                  <c:v>1.519521546253344E-2</c:v>
                </c:pt>
                <c:pt idx="3170">
                  <c:v>1.519521546253344E-2</c:v>
                </c:pt>
                <c:pt idx="3171">
                  <c:v>1.5195215462613376E-2</c:v>
                </c:pt>
                <c:pt idx="3172">
                  <c:v>1.5195215462613376E-2</c:v>
                </c:pt>
                <c:pt idx="3173">
                  <c:v>1.5195215462613376E-2</c:v>
                </c:pt>
                <c:pt idx="3174">
                  <c:v>1.519521546253344E-2</c:v>
                </c:pt>
                <c:pt idx="3175">
                  <c:v>1.5195215462613376E-2</c:v>
                </c:pt>
                <c:pt idx="3176">
                  <c:v>1.5195215462613376E-2</c:v>
                </c:pt>
                <c:pt idx="3177">
                  <c:v>1.519521546253344E-2</c:v>
                </c:pt>
                <c:pt idx="3178">
                  <c:v>1.5195215462613376E-2</c:v>
                </c:pt>
                <c:pt idx="3179">
                  <c:v>1.5195215462613376E-2</c:v>
                </c:pt>
                <c:pt idx="3180">
                  <c:v>1.519553614949043E-2</c:v>
                </c:pt>
                <c:pt idx="3181">
                  <c:v>1.5195215462613376E-2</c:v>
                </c:pt>
                <c:pt idx="3182">
                  <c:v>1.519521546253344E-2</c:v>
                </c:pt>
                <c:pt idx="3183">
                  <c:v>1.5195215462613376E-2</c:v>
                </c:pt>
                <c:pt idx="3184">
                  <c:v>1.519521546253344E-2</c:v>
                </c:pt>
                <c:pt idx="3185">
                  <c:v>1.5195215462613376E-2</c:v>
                </c:pt>
                <c:pt idx="3186">
                  <c:v>1.519521546253344E-2</c:v>
                </c:pt>
                <c:pt idx="3187">
                  <c:v>1.519521546253344E-2</c:v>
                </c:pt>
                <c:pt idx="3188">
                  <c:v>1.5195215462613376E-2</c:v>
                </c:pt>
                <c:pt idx="3189">
                  <c:v>1.519521546253344E-2</c:v>
                </c:pt>
                <c:pt idx="3190">
                  <c:v>1.5195215462613376E-2</c:v>
                </c:pt>
                <c:pt idx="3191">
                  <c:v>1.519521546253344E-2</c:v>
                </c:pt>
                <c:pt idx="3192">
                  <c:v>1.519521546253344E-2</c:v>
                </c:pt>
                <c:pt idx="3193">
                  <c:v>1.5195215462613376E-2</c:v>
                </c:pt>
                <c:pt idx="3194">
                  <c:v>1.5195215462613376E-2</c:v>
                </c:pt>
                <c:pt idx="3195">
                  <c:v>1.519521546253344E-2</c:v>
                </c:pt>
                <c:pt idx="3196">
                  <c:v>1.519521546253344E-2</c:v>
                </c:pt>
                <c:pt idx="3197">
                  <c:v>1.5195215462613376E-2</c:v>
                </c:pt>
                <c:pt idx="3198">
                  <c:v>1.519521546253344E-2</c:v>
                </c:pt>
                <c:pt idx="3199">
                  <c:v>1.519521546253344E-2</c:v>
                </c:pt>
                <c:pt idx="3200">
                  <c:v>1.5195215462613376E-2</c:v>
                </c:pt>
                <c:pt idx="3201">
                  <c:v>1.5195215462613376E-2</c:v>
                </c:pt>
                <c:pt idx="3202">
                  <c:v>1.5195215462613376E-2</c:v>
                </c:pt>
                <c:pt idx="3203">
                  <c:v>1.519521546253344E-2</c:v>
                </c:pt>
                <c:pt idx="3204">
                  <c:v>1.5195215462613376E-2</c:v>
                </c:pt>
                <c:pt idx="3205">
                  <c:v>1.5195215462613376E-2</c:v>
                </c:pt>
                <c:pt idx="3206">
                  <c:v>1.5196177550362844E-2</c:v>
                </c:pt>
                <c:pt idx="3207">
                  <c:v>1.519521546253344E-2</c:v>
                </c:pt>
                <c:pt idx="3208">
                  <c:v>1.5195215462613376E-2</c:v>
                </c:pt>
                <c:pt idx="3209">
                  <c:v>1.519521546253344E-2</c:v>
                </c:pt>
                <c:pt idx="3210">
                  <c:v>1.5195215462453504E-2</c:v>
                </c:pt>
                <c:pt idx="3211">
                  <c:v>1.519521546253344E-2</c:v>
                </c:pt>
                <c:pt idx="3212">
                  <c:v>1.5195215462613376E-2</c:v>
                </c:pt>
                <c:pt idx="3213">
                  <c:v>1.519521546253344E-2</c:v>
                </c:pt>
                <c:pt idx="3214">
                  <c:v>1.519521546253344E-2</c:v>
                </c:pt>
                <c:pt idx="3215">
                  <c:v>1.5195215462613376E-2</c:v>
                </c:pt>
                <c:pt idx="3216">
                  <c:v>1.519521546253344E-2</c:v>
                </c:pt>
                <c:pt idx="3217">
                  <c:v>1.519521546253344E-2</c:v>
                </c:pt>
                <c:pt idx="3218">
                  <c:v>1.519521546253344E-2</c:v>
                </c:pt>
                <c:pt idx="3219">
                  <c:v>1.519521546253344E-2</c:v>
                </c:pt>
                <c:pt idx="3220">
                  <c:v>1.5195215462613376E-2</c:v>
                </c:pt>
                <c:pt idx="3221">
                  <c:v>1.519521546253344E-2</c:v>
                </c:pt>
                <c:pt idx="3222">
                  <c:v>1.519521546253344E-2</c:v>
                </c:pt>
                <c:pt idx="3223">
                  <c:v>1.5195215462613376E-2</c:v>
                </c:pt>
                <c:pt idx="3224">
                  <c:v>1.519521546253344E-2</c:v>
                </c:pt>
                <c:pt idx="3225">
                  <c:v>1.5195215462613376E-2</c:v>
                </c:pt>
                <c:pt idx="3226">
                  <c:v>1.5195215462613376E-2</c:v>
                </c:pt>
                <c:pt idx="3227">
                  <c:v>1.5195856845400257E-2</c:v>
                </c:pt>
                <c:pt idx="3228">
                  <c:v>1.519521546253344E-2</c:v>
                </c:pt>
                <c:pt idx="3229">
                  <c:v>1.5195215462613376E-2</c:v>
                </c:pt>
                <c:pt idx="3230">
                  <c:v>1.519521546253344E-2</c:v>
                </c:pt>
                <c:pt idx="3231">
                  <c:v>1.5195215462613376E-2</c:v>
                </c:pt>
                <c:pt idx="3232">
                  <c:v>1.5195856845426903E-2</c:v>
                </c:pt>
                <c:pt idx="3233">
                  <c:v>1.519521546253344E-2</c:v>
                </c:pt>
                <c:pt idx="3234">
                  <c:v>1.5195215462613376E-2</c:v>
                </c:pt>
                <c:pt idx="3235">
                  <c:v>1.519521546253344E-2</c:v>
                </c:pt>
                <c:pt idx="3236">
                  <c:v>1.519521546253344E-2</c:v>
                </c:pt>
                <c:pt idx="3237">
                  <c:v>1.5195215462613376E-2</c:v>
                </c:pt>
                <c:pt idx="3238">
                  <c:v>1.5195215462613376E-2</c:v>
                </c:pt>
                <c:pt idx="3239">
                  <c:v>1.5195215462613376E-2</c:v>
                </c:pt>
                <c:pt idx="3240">
                  <c:v>1.5195215462613376E-2</c:v>
                </c:pt>
                <c:pt idx="3241">
                  <c:v>1.5195215462613376E-2</c:v>
                </c:pt>
                <c:pt idx="3242">
                  <c:v>1.519521546253344E-2</c:v>
                </c:pt>
                <c:pt idx="3243">
                  <c:v>1.519521546253344E-2</c:v>
                </c:pt>
                <c:pt idx="3244">
                  <c:v>1.5195215462613376E-2</c:v>
                </c:pt>
                <c:pt idx="3245">
                  <c:v>1.5195215462613376E-2</c:v>
                </c:pt>
                <c:pt idx="3246">
                  <c:v>1.519521546253344E-2</c:v>
                </c:pt>
                <c:pt idx="3247">
                  <c:v>1.5196498264334224E-2</c:v>
                </c:pt>
                <c:pt idx="3248">
                  <c:v>1.5195215462613376E-2</c:v>
                </c:pt>
                <c:pt idx="3249">
                  <c:v>1.519521546253344E-2</c:v>
                </c:pt>
                <c:pt idx="3250">
                  <c:v>1.519521546253344E-2</c:v>
                </c:pt>
                <c:pt idx="3251">
                  <c:v>1.519521546253344E-2</c:v>
                </c:pt>
                <c:pt idx="3252">
                  <c:v>1.5195215462613376E-2</c:v>
                </c:pt>
                <c:pt idx="3253">
                  <c:v>1.5195215462613376E-2</c:v>
                </c:pt>
                <c:pt idx="3254">
                  <c:v>1.519521546253344E-2</c:v>
                </c:pt>
                <c:pt idx="3255">
                  <c:v>1.5195215462613376E-2</c:v>
                </c:pt>
                <c:pt idx="3256">
                  <c:v>1.5195215462613376E-2</c:v>
                </c:pt>
                <c:pt idx="3257">
                  <c:v>1.519521546253344E-2</c:v>
                </c:pt>
                <c:pt idx="3258">
                  <c:v>1.5196177550362844E-2</c:v>
                </c:pt>
                <c:pt idx="3259">
                  <c:v>1.5195215462613376E-2</c:v>
                </c:pt>
                <c:pt idx="3260">
                  <c:v>1.519521546253344E-2</c:v>
                </c:pt>
                <c:pt idx="3261">
                  <c:v>1.519521546253344E-2</c:v>
                </c:pt>
                <c:pt idx="3262">
                  <c:v>1.5195215462613376E-2</c:v>
                </c:pt>
                <c:pt idx="3263">
                  <c:v>1.5195215462613376E-2</c:v>
                </c:pt>
                <c:pt idx="3264">
                  <c:v>1.5195215462613376E-2</c:v>
                </c:pt>
                <c:pt idx="3265">
                  <c:v>1.5195215462613376E-2</c:v>
                </c:pt>
                <c:pt idx="3266">
                  <c:v>1.5195215462613376E-2</c:v>
                </c:pt>
                <c:pt idx="3267">
                  <c:v>1.519521546253344E-2</c:v>
                </c:pt>
                <c:pt idx="3268">
                  <c:v>1.519521546253344E-2</c:v>
                </c:pt>
                <c:pt idx="3269">
                  <c:v>1.5195215462613376E-2</c:v>
                </c:pt>
                <c:pt idx="3270">
                  <c:v>1.5195215462613376E-2</c:v>
                </c:pt>
                <c:pt idx="3271">
                  <c:v>1.519521546253344E-2</c:v>
                </c:pt>
                <c:pt idx="3272">
                  <c:v>1.519521546253344E-2</c:v>
                </c:pt>
                <c:pt idx="3273">
                  <c:v>1.519521546253344E-2</c:v>
                </c:pt>
                <c:pt idx="3274">
                  <c:v>1.5195215462613376E-2</c:v>
                </c:pt>
                <c:pt idx="3275">
                  <c:v>1.519521546253344E-2</c:v>
                </c:pt>
                <c:pt idx="3276">
                  <c:v>1.5195215462613376E-2</c:v>
                </c:pt>
                <c:pt idx="3277">
                  <c:v>1.5195215462613376E-2</c:v>
                </c:pt>
                <c:pt idx="3278">
                  <c:v>1.5195215462613376E-2</c:v>
                </c:pt>
                <c:pt idx="3279">
                  <c:v>1.5195856845400257E-2</c:v>
                </c:pt>
                <c:pt idx="3280">
                  <c:v>1.5195215462613376E-2</c:v>
                </c:pt>
                <c:pt idx="3281">
                  <c:v>1.5195215462613376E-2</c:v>
                </c:pt>
                <c:pt idx="3282">
                  <c:v>1.519521546253344E-2</c:v>
                </c:pt>
                <c:pt idx="3283">
                  <c:v>1.5196498264334224E-2</c:v>
                </c:pt>
                <c:pt idx="3284">
                  <c:v>1.5196177550362844E-2</c:v>
                </c:pt>
                <c:pt idx="3285">
                  <c:v>1.519521546253344E-2</c:v>
                </c:pt>
                <c:pt idx="3286">
                  <c:v>1.5195215462613376E-2</c:v>
                </c:pt>
                <c:pt idx="3287">
                  <c:v>1.519521546253344E-2</c:v>
                </c:pt>
                <c:pt idx="3288">
                  <c:v>1.519521546253344E-2</c:v>
                </c:pt>
                <c:pt idx="3289">
                  <c:v>1.519521546253344E-2</c:v>
                </c:pt>
                <c:pt idx="3290">
                  <c:v>1.519521546253344E-2</c:v>
                </c:pt>
                <c:pt idx="3291">
                  <c:v>1.519521546253344E-2</c:v>
                </c:pt>
                <c:pt idx="3292">
                  <c:v>1.5195215462613376E-2</c:v>
                </c:pt>
                <c:pt idx="3293">
                  <c:v>1.519521546253344E-2</c:v>
                </c:pt>
                <c:pt idx="3294">
                  <c:v>1.5195215462613376E-2</c:v>
                </c:pt>
                <c:pt idx="3295">
                  <c:v>1.519521546253344E-2</c:v>
                </c:pt>
                <c:pt idx="3296">
                  <c:v>1.5195215462613376E-2</c:v>
                </c:pt>
                <c:pt idx="3297">
                  <c:v>1.519521546253344E-2</c:v>
                </c:pt>
                <c:pt idx="3298">
                  <c:v>1.5196498264350211E-2</c:v>
                </c:pt>
                <c:pt idx="3299">
                  <c:v>1.519521546253344E-2</c:v>
                </c:pt>
                <c:pt idx="3300">
                  <c:v>1.519521546253344E-2</c:v>
                </c:pt>
                <c:pt idx="3301">
                  <c:v>1.519521546253344E-2</c:v>
                </c:pt>
                <c:pt idx="3302">
                  <c:v>1.519521546253344E-2</c:v>
                </c:pt>
                <c:pt idx="3303">
                  <c:v>1.519521546253344E-2</c:v>
                </c:pt>
                <c:pt idx="3304">
                  <c:v>1.519521546253344E-2</c:v>
                </c:pt>
                <c:pt idx="3305">
                  <c:v>1.5195215462613376E-2</c:v>
                </c:pt>
                <c:pt idx="3306">
                  <c:v>1.5195215462613376E-2</c:v>
                </c:pt>
                <c:pt idx="3307">
                  <c:v>1.519521546253344E-2</c:v>
                </c:pt>
                <c:pt idx="3308">
                  <c:v>1.519521546253344E-2</c:v>
                </c:pt>
                <c:pt idx="3309">
                  <c:v>1.519521546253344E-2</c:v>
                </c:pt>
                <c:pt idx="3310">
                  <c:v>1.5195215462613376E-2</c:v>
                </c:pt>
                <c:pt idx="3311">
                  <c:v>1.519521546253344E-2</c:v>
                </c:pt>
                <c:pt idx="3312">
                  <c:v>1.5195215462613376E-2</c:v>
                </c:pt>
                <c:pt idx="3313">
                  <c:v>1.519521546253344E-2</c:v>
                </c:pt>
                <c:pt idx="3314">
                  <c:v>1.5195215462613376E-2</c:v>
                </c:pt>
                <c:pt idx="3315">
                  <c:v>1.5195215462613376E-2</c:v>
                </c:pt>
                <c:pt idx="3316">
                  <c:v>1.519521546253344E-2</c:v>
                </c:pt>
                <c:pt idx="3317">
                  <c:v>1.5195215462613376E-2</c:v>
                </c:pt>
                <c:pt idx="3318">
                  <c:v>1.519521546253344E-2</c:v>
                </c:pt>
                <c:pt idx="3319">
                  <c:v>1.5195215462613376E-2</c:v>
                </c:pt>
                <c:pt idx="3320">
                  <c:v>1.5195215462613376E-2</c:v>
                </c:pt>
                <c:pt idx="3321">
                  <c:v>1.5195215462613376E-2</c:v>
                </c:pt>
                <c:pt idx="3322">
                  <c:v>1.519521546253344E-2</c:v>
                </c:pt>
                <c:pt idx="3323">
                  <c:v>1.5195215462613376E-2</c:v>
                </c:pt>
                <c:pt idx="3324">
                  <c:v>1.519521546253344E-2</c:v>
                </c:pt>
                <c:pt idx="3325">
                  <c:v>1.519521546253344E-2</c:v>
                </c:pt>
                <c:pt idx="3326">
                  <c:v>1.5195215462613376E-2</c:v>
                </c:pt>
                <c:pt idx="3327">
                  <c:v>1.519521546253344E-2</c:v>
                </c:pt>
                <c:pt idx="3328">
                  <c:v>1.5195215462613376E-2</c:v>
                </c:pt>
                <c:pt idx="3329">
                  <c:v>1.519617755034286E-2</c:v>
                </c:pt>
                <c:pt idx="3330">
                  <c:v>1.519521546253344E-2</c:v>
                </c:pt>
                <c:pt idx="3331">
                  <c:v>1.5195856845400257E-2</c:v>
                </c:pt>
                <c:pt idx="3332">
                  <c:v>1.519521546253344E-2</c:v>
                </c:pt>
                <c:pt idx="3333">
                  <c:v>1.519521546253344E-2</c:v>
                </c:pt>
                <c:pt idx="3334">
                  <c:v>1.5195215462613376E-2</c:v>
                </c:pt>
                <c:pt idx="3335">
                  <c:v>1.5195215462613376E-2</c:v>
                </c:pt>
                <c:pt idx="3336">
                  <c:v>1.5196177550362844E-2</c:v>
                </c:pt>
                <c:pt idx="3337">
                  <c:v>1.5195856845400257E-2</c:v>
                </c:pt>
                <c:pt idx="3338">
                  <c:v>1.519617755034286E-2</c:v>
                </c:pt>
                <c:pt idx="3339">
                  <c:v>1.5195856845400257E-2</c:v>
                </c:pt>
                <c:pt idx="3340">
                  <c:v>1.5195856845400257E-2</c:v>
                </c:pt>
                <c:pt idx="3341">
                  <c:v>1.5195856845400257E-2</c:v>
                </c:pt>
                <c:pt idx="3342">
                  <c:v>1.5195856845400257E-2</c:v>
                </c:pt>
                <c:pt idx="3343">
                  <c:v>1.5196177550362844E-2</c:v>
                </c:pt>
                <c:pt idx="3344">
                  <c:v>1.5195856845426903E-2</c:v>
                </c:pt>
                <c:pt idx="3345">
                  <c:v>1.5195856845400257E-2</c:v>
                </c:pt>
                <c:pt idx="3346">
                  <c:v>1.5195856845426903E-2</c:v>
                </c:pt>
                <c:pt idx="3347">
                  <c:v>1.5195856845400257E-2</c:v>
                </c:pt>
                <c:pt idx="3348">
                  <c:v>1.5195215462613376E-2</c:v>
                </c:pt>
                <c:pt idx="3349">
                  <c:v>1.5195856845400257E-2</c:v>
                </c:pt>
                <c:pt idx="3350">
                  <c:v>1.5195856845400257E-2</c:v>
                </c:pt>
                <c:pt idx="3351">
                  <c:v>1.5195856845400257E-2</c:v>
                </c:pt>
                <c:pt idx="3352">
                  <c:v>1.5195856845373612E-2</c:v>
                </c:pt>
                <c:pt idx="3353">
                  <c:v>1.5196177550362844E-2</c:v>
                </c:pt>
                <c:pt idx="3354">
                  <c:v>1.5195856845400257E-2</c:v>
                </c:pt>
                <c:pt idx="3355">
                  <c:v>1.5195856845400257E-2</c:v>
                </c:pt>
                <c:pt idx="3356">
                  <c:v>1.5195856845400257E-2</c:v>
                </c:pt>
                <c:pt idx="3357">
                  <c:v>1.5196177550362844E-2</c:v>
                </c:pt>
                <c:pt idx="3358">
                  <c:v>1.5195856845400257E-2</c:v>
                </c:pt>
                <c:pt idx="3359">
                  <c:v>1.5195856845400257E-2</c:v>
                </c:pt>
                <c:pt idx="3360">
                  <c:v>1.5195856845400257E-2</c:v>
                </c:pt>
                <c:pt idx="3361">
                  <c:v>1.5195856845426903E-2</c:v>
                </c:pt>
                <c:pt idx="3362">
                  <c:v>1.5195856845400257E-2</c:v>
                </c:pt>
                <c:pt idx="3363">
                  <c:v>1.5195856845373612E-2</c:v>
                </c:pt>
                <c:pt idx="3364">
                  <c:v>1.5195856845426903E-2</c:v>
                </c:pt>
                <c:pt idx="3365">
                  <c:v>1.5195856845400257E-2</c:v>
                </c:pt>
                <c:pt idx="3366">
                  <c:v>1.5195856845426903E-2</c:v>
                </c:pt>
                <c:pt idx="3367">
                  <c:v>1.5195856845400257E-2</c:v>
                </c:pt>
                <c:pt idx="3368">
                  <c:v>1.5195856845400257E-2</c:v>
                </c:pt>
                <c:pt idx="3369">
                  <c:v>1.5195856845400257E-2</c:v>
                </c:pt>
                <c:pt idx="3370">
                  <c:v>1.5196177550362844E-2</c:v>
                </c:pt>
                <c:pt idx="3371">
                  <c:v>1.519617755034286E-2</c:v>
                </c:pt>
                <c:pt idx="3372">
                  <c:v>1.5195856845400257E-2</c:v>
                </c:pt>
                <c:pt idx="3373">
                  <c:v>1.5195856845400257E-2</c:v>
                </c:pt>
                <c:pt idx="3374">
                  <c:v>1.5195856845400257E-2</c:v>
                </c:pt>
                <c:pt idx="3375">
                  <c:v>1.5195856845426903E-2</c:v>
                </c:pt>
                <c:pt idx="3376">
                  <c:v>1.5196177550362844E-2</c:v>
                </c:pt>
                <c:pt idx="3377">
                  <c:v>1.5195856845426903E-2</c:v>
                </c:pt>
                <c:pt idx="3378">
                  <c:v>1.5195856845400257E-2</c:v>
                </c:pt>
                <c:pt idx="3379">
                  <c:v>1.5195856845426903E-2</c:v>
                </c:pt>
                <c:pt idx="3380">
                  <c:v>1.5195856845400257E-2</c:v>
                </c:pt>
                <c:pt idx="3381">
                  <c:v>1.5195215462613376E-2</c:v>
                </c:pt>
                <c:pt idx="3382">
                  <c:v>1.5195856845426903E-2</c:v>
                </c:pt>
                <c:pt idx="3383">
                  <c:v>1.5195856845400257E-2</c:v>
                </c:pt>
                <c:pt idx="3384">
                  <c:v>1.5195856845400257E-2</c:v>
                </c:pt>
                <c:pt idx="3385">
                  <c:v>1.5195856845400257E-2</c:v>
                </c:pt>
                <c:pt idx="3386">
                  <c:v>1.5195856845400257E-2</c:v>
                </c:pt>
                <c:pt idx="3387">
                  <c:v>1.5196498264350211E-2</c:v>
                </c:pt>
                <c:pt idx="3388">
                  <c:v>1.5196177550362844E-2</c:v>
                </c:pt>
                <c:pt idx="3389">
                  <c:v>1.5195856845400257E-2</c:v>
                </c:pt>
                <c:pt idx="3390">
                  <c:v>1.5196177550362844E-2</c:v>
                </c:pt>
                <c:pt idx="3391">
                  <c:v>1.5195856845400257E-2</c:v>
                </c:pt>
                <c:pt idx="3392">
                  <c:v>1.5195856845400257E-2</c:v>
                </c:pt>
                <c:pt idx="3393">
                  <c:v>1.5195856845400257E-2</c:v>
                </c:pt>
                <c:pt idx="3394">
                  <c:v>1.5195856845426903E-2</c:v>
                </c:pt>
                <c:pt idx="3395">
                  <c:v>1.519617755034286E-2</c:v>
                </c:pt>
                <c:pt idx="3396">
                  <c:v>1.5195856845400257E-2</c:v>
                </c:pt>
                <c:pt idx="3397">
                  <c:v>1.5195856845400257E-2</c:v>
                </c:pt>
                <c:pt idx="3398">
                  <c:v>1.5195856845426903E-2</c:v>
                </c:pt>
                <c:pt idx="3399">
                  <c:v>1.5195856845400257E-2</c:v>
                </c:pt>
                <c:pt idx="3400">
                  <c:v>1.5195856845400257E-2</c:v>
                </c:pt>
                <c:pt idx="3401">
                  <c:v>1.5195856845426903E-2</c:v>
                </c:pt>
                <c:pt idx="3402">
                  <c:v>1.5195856845426903E-2</c:v>
                </c:pt>
                <c:pt idx="3403">
                  <c:v>1.5195215462613376E-2</c:v>
                </c:pt>
                <c:pt idx="3404">
                  <c:v>1.5195856845400257E-2</c:v>
                </c:pt>
                <c:pt idx="3405">
                  <c:v>1.5195856845400257E-2</c:v>
                </c:pt>
                <c:pt idx="3406">
                  <c:v>1.519617755034286E-2</c:v>
                </c:pt>
                <c:pt idx="3407">
                  <c:v>1.5195856845400257E-2</c:v>
                </c:pt>
                <c:pt idx="3408">
                  <c:v>1.5195856845426903E-2</c:v>
                </c:pt>
                <c:pt idx="3409">
                  <c:v>1.5196177550362844E-2</c:v>
                </c:pt>
                <c:pt idx="3410">
                  <c:v>1.5195856845400257E-2</c:v>
                </c:pt>
                <c:pt idx="3411">
                  <c:v>1.5195856845400257E-2</c:v>
                </c:pt>
                <c:pt idx="3412">
                  <c:v>1.5195856845400257E-2</c:v>
                </c:pt>
                <c:pt idx="3413">
                  <c:v>1.5195856845400257E-2</c:v>
                </c:pt>
                <c:pt idx="3414">
                  <c:v>1.5195856845400257E-2</c:v>
                </c:pt>
                <c:pt idx="3415">
                  <c:v>1.5195856845400257E-2</c:v>
                </c:pt>
                <c:pt idx="3416">
                  <c:v>1.5195856845400257E-2</c:v>
                </c:pt>
                <c:pt idx="3417">
                  <c:v>1.5195856845400257E-2</c:v>
                </c:pt>
                <c:pt idx="3418">
                  <c:v>1.5195856845400257E-2</c:v>
                </c:pt>
                <c:pt idx="3419">
                  <c:v>1.5195856845426903E-2</c:v>
                </c:pt>
                <c:pt idx="3420">
                  <c:v>1.5195856845400257E-2</c:v>
                </c:pt>
                <c:pt idx="3421">
                  <c:v>1.5195856845400257E-2</c:v>
                </c:pt>
                <c:pt idx="3422">
                  <c:v>1.5196177550362844E-2</c:v>
                </c:pt>
                <c:pt idx="3423">
                  <c:v>1.5196177550362844E-2</c:v>
                </c:pt>
                <c:pt idx="3424">
                  <c:v>1.5195856845400257E-2</c:v>
                </c:pt>
                <c:pt idx="3425">
                  <c:v>1.5195856845426903E-2</c:v>
                </c:pt>
                <c:pt idx="3426">
                  <c:v>1.5195856845400257E-2</c:v>
                </c:pt>
                <c:pt idx="3427">
                  <c:v>1.5195856845426903E-2</c:v>
                </c:pt>
                <c:pt idx="3428">
                  <c:v>1.5196177550362844E-2</c:v>
                </c:pt>
                <c:pt idx="3429">
                  <c:v>1.5195856845400257E-2</c:v>
                </c:pt>
                <c:pt idx="3430">
                  <c:v>1.5195856845426903E-2</c:v>
                </c:pt>
                <c:pt idx="3431">
                  <c:v>1.5195856845400257E-2</c:v>
                </c:pt>
                <c:pt idx="3432">
                  <c:v>1.5195856845400257E-2</c:v>
                </c:pt>
                <c:pt idx="3433">
                  <c:v>1.5196177550362844E-2</c:v>
                </c:pt>
                <c:pt idx="3434">
                  <c:v>1.5195856845400257E-2</c:v>
                </c:pt>
                <c:pt idx="3435">
                  <c:v>1.5195856845400257E-2</c:v>
                </c:pt>
                <c:pt idx="3436">
                  <c:v>1.5195856845400257E-2</c:v>
                </c:pt>
                <c:pt idx="3437">
                  <c:v>1.5195856845400257E-2</c:v>
                </c:pt>
                <c:pt idx="3438">
                  <c:v>1.5195856845426903E-2</c:v>
                </c:pt>
                <c:pt idx="3439">
                  <c:v>1.5195856845400257E-2</c:v>
                </c:pt>
                <c:pt idx="3440">
                  <c:v>1.519553614949043E-2</c:v>
                </c:pt>
                <c:pt idx="3441">
                  <c:v>1.5195215462613376E-2</c:v>
                </c:pt>
                <c:pt idx="3442">
                  <c:v>1.519521546253344E-2</c:v>
                </c:pt>
                <c:pt idx="3443">
                  <c:v>1.5195215462613376E-2</c:v>
                </c:pt>
                <c:pt idx="3444">
                  <c:v>1.519521546253344E-2</c:v>
                </c:pt>
                <c:pt idx="3445">
                  <c:v>1.5195215462613376E-2</c:v>
                </c:pt>
                <c:pt idx="3446">
                  <c:v>1.519521546253344E-2</c:v>
                </c:pt>
                <c:pt idx="3447">
                  <c:v>1.5195215462613376E-2</c:v>
                </c:pt>
                <c:pt idx="3448">
                  <c:v>1.5195215462613376E-2</c:v>
                </c:pt>
                <c:pt idx="3449">
                  <c:v>1.519521546253344E-2</c:v>
                </c:pt>
                <c:pt idx="3450">
                  <c:v>1.519521546253344E-2</c:v>
                </c:pt>
                <c:pt idx="3451">
                  <c:v>1.519521546253344E-2</c:v>
                </c:pt>
                <c:pt idx="3452">
                  <c:v>1.5195215462613376E-2</c:v>
                </c:pt>
                <c:pt idx="3453">
                  <c:v>1.519521546253344E-2</c:v>
                </c:pt>
                <c:pt idx="3454">
                  <c:v>1.519521546253344E-2</c:v>
                </c:pt>
                <c:pt idx="3455">
                  <c:v>1.519521546253344E-2</c:v>
                </c:pt>
                <c:pt idx="3456">
                  <c:v>1.5195215462613376E-2</c:v>
                </c:pt>
                <c:pt idx="3457">
                  <c:v>1.519521546253344E-2</c:v>
                </c:pt>
                <c:pt idx="3458">
                  <c:v>1.5195215462613376E-2</c:v>
                </c:pt>
                <c:pt idx="3459">
                  <c:v>1.519521546253344E-2</c:v>
                </c:pt>
                <c:pt idx="3460">
                  <c:v>1.5195215462613376E-2</c:v>
                </c:pt>
                <c:pt idx="3461">
                  <c:v>1.519521546253344E-2</c:v>
                </c:pt>
                <c:pt idx="3462">
                  <c:v>1.519521546253344E-2</c:v>
                </c:pt>
                <c:pt idx="3463">
                  <c:v>1.5195215462613376E-2</c:v>
                </c:pt>
                <c:pt idx="3464">
                  <c:v>1.5195215462613376E-2</c:v>
                </c:pt>
                <c:pt idx="3465">
                  <c:v>1.519521546253344E-2</c:v>
                </c:pt>
                <c:pt idx="3466">
                  <c:v>1.519521546253344E-2</c:v>
                </c:pt>
                <c:pt idx="3467">
                  <c:v>1.519521546253344E-2</c:v>
                </c:pt>
                <c:pt idx="3468">
                  <c:v>1.519521546253344E-2</c:v>
                </c:pt>
                <c:pt idx="3469">
                  <c:v>1.519521546253344E-2</c:v>
                </c:pt>
                <c:pt idx="3470">
                  <c:v>1.519521546253344E-2</c:v>
                </c:pt>
                <c:pt idx="3471">
                  <c:v>1.5195215462613376E-2</c:v>
                </c:pt>
                <c:pt idx="3472">
                  <c:v>1.519521546253344E-2</c:v>
                </c:pt>
                <c:pt idx="3473">
                  <c:v>1.5195215462613376E-2</c:v>
                </c:pt>
                <c:pt idx="3474">
                  <c:v>1.519521546253344E-2</c:v>
                </c:pt>
                <c:pt idx="3475">
                  <c:v>1.5195215462613376E-2</c:v>
                </c:pt>
                <c:pt idx="3476">
                  <c:v>1.5195215462613376E-2</c:v>
                </c:pt>
                <c:pt idx="3477">
                  <c:v>1.519521546253344E-2</c:v>
                </c:pt>
                <c:pt idx="3478">
                  <c:v>1.5195215462613376E-2</c:v>
                </c:pt>
                <c:pt idx="3479">
                  <c:v>1.5195215462613376E-2</c:v>
                </c:pt>
                <c:pt idx="3480">
                  <c:v>1.5195215462613376E-2</c:v>
                </c:pt>
                <c:pt idx="3481">
                  <c:v>1.519521546253344E-2</c:v>
                </c:pt>
                <c:pt idx="3482">
                  <c:v>1.5195215462613376E-2</c:v>
                </c:pt>
                <c:pt idx="3483">
                  <c:v>1.519521546253344E-2</c:v>
                </c:pt>
                <c:pt idx="3484">
                  <c:v>1.5195215462613376E-2</c:v>
                </c:pt>
                <c:pt idx="3485">
                  <c:v>1.519521546253344E-2</c:v>
                </c:pt>
                <c:pt idx="3486">
                  <c:v>1.519521546253344E-2</c:v>
                </c:pt>
                <c:pt idx="3487">
                  <c:v>1.519521546253344E-2</c:v>
                </c:pt>
                <c:pt idx="3488">
                  <c:v>1.5195215462613376E-2</c:v>
                </c:pt>
                <c:pt idx="3489">
                  <c:v>1.5195215462613376E-2</c:v>
                </c:pt>
                <c:pt idx="3490">
                  <c:v>1.519521546253344E-2</c:v>
                </c:pt>
                <c:pt idx="3491">
                  <c:v>1.519521546253344E-2</c:v>
                </c:pt>
                <c:pt idx="3492">
                  <c:v>1.519553614949043E-2</c:v>
                </c:pt>
                <c:pt idx="3493">
                  <c:v>1.5195215462613376E-2</c:v>
                </c:pt>
                <c:pt idx="3494">
                  <c:v>1.519521546253344E-2</c:v>
                </c:pt>
                <c:pt idx="3495">
                  <c:v>1.519521546253344E-2</c:v>
                </c:pt>
                <c:pt idx="3496">
                  <c:v>1.519521546253344E-2</c:v>
                </c:pt>
                <c:pt idx="3497">
                  <c:v>1.5195215462613376E-2</c:v>
                </c:pt>
                <c:pt idx="3498">
                  <c:v>1.519521546253344E-2</c:v>
                </c:pt>
                <c:pt idx="3499">
                  <c:v>1.519521546253344E-2</c:v>
                </c:pt>
                <c:pt idx="3500">
                  <c:v>1.519521546253344E-2</c:v>
                </c:pt>
                <c:pt idx="3501">
                  <c:v>1.519521546253344E-2</c:v>
                </c:pt>
                <c:pt idx="3502">
                  <c:v>1.519521546253344E-2</c:v>
                </c:pt>
                <c:pt idx="3503">
                  <c:v>1.5195215462453504E-2</c:v>
                </c:pt>
                <c:pt idx="3504">
                  <c:v>1.519521546253344E-2</c:v>
                </c:pt>
                <c:pt idx="3505">
                  <c:v>1.5195215462613376E-2</c:v>
                </c:pt>
                <c:pt idx="3506">
                  <c:v>1.5195215462613376E-2</c:v>
                </c:pt>
                <c:pt idx="3507">
                  <c:v>1.5195215462613376E-2</c:v>
                </c:pt>
                <c:pt idx="3508">
                  <c:v>1.5195215462613376E-2</c:v>
                </c:pt>
                <c:pt idx="3509">
                  <c:v>1.519521546253344E-2</c:v>
                </c:pt>
                <c:pt idx="3510">
                  <c:v>1.5195215462613376E-2</c:v>
                </c:pt>
                <c:pt idx="3511">
                  <c:v>1.5195215462613376E-2</c:v>
                </c:pt>
                <c:pt idx="3512">
                  <c:v>1.519521546253344E-2</c:v>
                </c:pt>
                <c:pt idx="3513">
                  <c:v>1.519521546253344E-2</c:v>
                </c:pt>
                <c:pt idx="3514">
                  <c:v>1.519521546253344E-2</c:v>
                </c:pt>
                <c:pt idx="3515">
                  <c:v>1.5195215462613376E-2</c:v>
                </c:pt>
                <c:pt idx="3516">
                  <c:v>1.519521546253344E-2</c:v>
                </c:pt>
                <c:pt idx="3517">
                  <c:v>1.5195215462613376E-2</c:v>
                </c:pt>
                <c:pt idx="3518">
                  <c:v>1.5196177550362844E-2</c:v>
                </c:pt>
                <c:pt idx="3519">
                  <c:v>1.5195215462613376E-2</c:v>
                </c:pt>
                <c:pt idx="3520">
                  <c:v>1.519521546253344E-2</c:v>
                </c:pt>
                <c:pt idx="3521">
                  <c:v>1.519521546253344E-2</c:v>
                </c:pt>
                <c:pt idx="3522">
                  <c:v>1.519521546253344E-2</c:v>
                </c:pt>
                <c:pt idx="3523">
                  <c:v>1.5195215462613376E-2</c:v>
                </c:pt>
                <c:pt idx="3524">
                  <c:v>1.519521546253344E-2</c:v>
                </c:pt>
                <c:pt idx="3525">
                  <c:v>1.519521546253344E-2</c:v>
                </c:pt>
                <c:pt idx="3526">
                  <c:v>1.5195215462613376E-2</c:v>
                </c:pt>
                <c:pt idx="3527">
                  <c:v>1.5195215462613376E-2</c:v>
                </c:pt>
                <c:pt idx="3528">
                  <c:v>1.519521546253344E-2</c:v>
                </c:pt>
                <c:pt idx="3529">
                  <c:v>1.5195215462613376E-2</c:v>
                </c:pt>
                <c:pt idx="3530">
                  <c:v>1.5195215462693312E-2</c:v>
                </c:pt>
                <c:pt idx="3531">
                  <c:v>1.519521546253344E-2</c:v>
                </c:pt>
                <c:pt idx="3532">
                  <c:v>1.519521546253344E-2</c:v>
                </c:pt>
                <c:pt idx="3533">
                  <c:v>1.5195215462613376E-2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29024"/>
        <c:axId val="679730560"/>
      </c:lineChart>
      <c:dateAx>
        <c:axId val="679729024"/>
        <c:scaling>
          <c:orientation val="minMax"/>
          <c:max val="43373"/>
          <c:min val="42643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305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79730560"/>
        <c:scaling>
          <c:orientation val="minMax"/>
          <c:max val="0.01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972902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42654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42688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42699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42732</c:v>
                </c:pt>
                <c:pt idx="62">
                  <c:v>42733</c:v>
                </c:pt>
                <c:pt idx="63">
                  <c:v>42734</c:v>
                </c:pt>
                <c:pt idx="64">
                  <c:v>42738</c:v>
                </c:pt>
                <c:pt idx="65">
                  <c:v>42739</c:v>
                </c:pt>
                <c:pt idx="66">
                  <c:v>42740</c:v>
                </c:pt>
                <c:pt idx="67">
                  <c:v>42741</c:v>
                </c:pt>
                <c:pt idx="68">
                  <c:v>42744</c:v>
                </c:pt>
                <c:pt idx="69">
                  <c:v>42745</c:v>
                </c:pt>
                <c:pt idx="70">
                  <c:v>42746</c:v>
                </c:pt>
                <c:pt idx="71">
                  <c:v>42747</c:v>
                </c:pt>
                <c:pt idx="72">
                  <c:v>42748</c:v>
                </c:pt>
                <c:pt idx="73">
                  <c:v>42752</c:v>
                </c:pt>
                <c:pt idx="74">
                  <c:v>42752</c:v>
                </c:pt>
                <c:pt idx="75">
                  <c:v>42753</c:v>
                </c:pt>
                <c:pt idx="76">
                  <c:v>42754</c:v>
                </c:pt>
                <c:pt idx="77">
                  <c:v>42755</c:v>
                </c:pt>
                <c:pt idx="78">
                  <c:v>42758</c:v>
                </c:pt>
                <c:pt idx="79">
                  <c:v>42759</c:v>
                </c:pt>
                <c:pt idx="80">
                  <c:v>42760</c:v>
                </c:pt>
                <c:pt idx="81">
                  <c:v>42761</c:v>
                </c:pt>
                <c:pt idx="82">
                  <c:v>42762</c:v>
                </c:pt>
                <c:pt idx="83">
                  <c:v>42765</c:v>
                </c:pt>
                <c:pt idx="84">
                  <c:v>42766</c:v>
                </c:pt>
                <c:pt idx="85">
                  <c:v>42767</c:v>
                </c:pt>
                <c:pt idx="86">
                  <c:v>42768</c:v>
                </c:pt>
                <c:pt idx="87">
                  <c:v>42769</c:v>
                </c:pt>
                <c:pt idx="88">
                  <c:v>42772</c:v>
                </c:pt>
                <c:pt idx="89">
                  <c:v>42773</c:v>
                </c:pt>
                <c:pt idx="90">
                  <c:v>42774</c:v>
                </c:pt>
                <c:pt idx="91">
                  <c:v>42775</c:v>
                </c:pt>
                <c:pt idx="92">
                  <c:v>42776</c:v>
                </c:pt>
                <c:pt idx="93">
                  <c:v>42779</c:v>
                </c:pt>
                <c:pt idx="94">
                  <c:v>42780</c:v>
                </c:pt>
                <c:pt idx="95">
                  <c:v>42781</c:v>
                </c:pt>
                <c:pt idx="96">
                  <c:v>42782</c:v>
                </c:pt>
                <c:pt idx="97">
                  <c:v>42783</c:v>
                </c:pt>
                <c:pt idx="98">
                  <c:v>42787</c:v>
                </c:pt>
                <c:pt idx="99">
                  <c:v>42787</c:v>
                </c:pt>
                <c:pt idx="100">
                  <c:v>42788</c:v>
                </c:pt>
                <c:pt idx="101">
                  <c:v>42789</c:v>
                </c:pt>
                <c:pt idx="102">
                  <c:v>42790</c:v>
                </c:pt>
                <c:pt idx="103">
                  <c:v>42793</c:v>
                </c:pt>
                <c:pt idx="104">
                  <c:v>42794</c:v>
                </c:pt>
                <c:pt idx="105">
                  <c:v>42795</c:v>
                </c:pt>
                <c:pt idx="106">
                  <c:v>42796</c:v>
                </c:pt>
                <c:pt idx="107">
                  <c:v>42797</c:v>
                </c:pt>
                <c:pt idx="108">
                  <c:v>42800</c:v>
                </c:pt>
                <c:pt idx="109">
                  <c:v>42801</c:v>
                </c:pt>
                <c:pt idx="110">
                  <c:v>42802</c:v>
                </c:pt>
                <c:pt idx="111">
                  <c:v>42803</c:v>
                </c:pt>
                <c:pt idx="112">
                  <c:v>42804</c:v>
                </c:pt>
                <c:pt idx="113">
                  <c:v>42807</c:v>
                </c:pt>
                <c:pt idx="114">
                  <c:v>42808</c:v>
                </c:pt>
                <c:pt idx="115">
                  <c:v>42809</c:v>
                </c:pt>
                <c:pt idx="116">
                  <c:v>42810</c:v>
                </c:pt>
                <c:pt idx="117">
                  <c:v>42811</c:v>
                </c:pt>
                <c:pt idx="118">
                  <c:v>42814</c:v>
                </c:pt>
                <c:pt idx="119">
                  <c:v>42815</c:v>
                </c:pt>
                <c:pt idx="120">
                  <c:v>42816</c:v>
                </c:pt>
                <c:pt idx="121">
                  <c:v>42817</c:v>
                </c:pt>
                <c:pt idx="122">
                  <c:v>42818</c:v>
                </c:pt>
                <c:pt idx="123">
                  <c:v>42821</c:v>
                </c:pt>
                <c:pt idx="124">
                  <c:v>42822</c:v>
                </c:pt>
                <c:pt idx="125">
                  <c:v>42823</c:v>
                </c:pt>
                <c:pt idx="126">
                  <c:v>42824</c:v>
                </c:pt>
                <c:pt idx="127">
                  <c:v>42825</c:v>
                </c:pt>
                <c:pt idx="128">
                  <c:v>42828</c:v>
                </c:pt>
                <c:pt idx="129">
                  <c:v>42829</c:v>
                </c:pt>
                <c:pt idx="130">
                  <c:v>42830</c:v>
                </c:pt>
                <c:pt idx="131">
                  <c:v>42831</c:v>
                </c:pt>
                <c:pt idx="132">
                  <c:v>42832</c:v>
                </c:pt>
                <c:pt idx="133">
                  <c:v>42835</c:v>
                </c:pt>
                <c:pt idx="134">
                  <c:v>42836</c:v>
                </c:pt>
                <c:pt idx="135">
                  <c:v>42837</c:v>
                </c:pt>
                <c:pt idx="136">
                  <c:v>42838</c:v>
                </c:pt>
                <c:pt idx="137">
                  <c:v>42843</c:v>
                </c:pt>
                <c:pt idx="138">
                  <c:v>42844</c:v>
                </c:pt>
                <c:pt idx="139">
                  <c:v>42845</c:v>
                </c:pt>
                <c:pt idx="140">
                  <c:v>42846</c:v>
                </c:pt>
                <c:pt idx="141">
                  <c:v>42849</c:v>
                </c:pt>
                <c:pt idx="142">
                  <c:v>42850</c:v>
                </c:pt>
                <c:pt idx="143">
                  <c:v>42851</c:v>
                </c:pt>
                <c:pt idx="144">
                  <c:v>42852</c:v>
                </c:pt>
                <c:pt idx="145">
                  <c:v>42853</c:v>
                </c:pt>
                <c:pt idx="146">
                  <c:v>42857</c:v>
                </c:pt>
                <c:pt idx="147">
                  <c:v>42858</c:v>
                </c:pt>
                <c:pt idx="148">
                  <c:v>42859</c:v>
                </c:pt>
                <c:pt idx="149">
                  <c:v>42860</c:v>
                </c:pt>
                <c:pt idx="150">
                  <c:v>42863</c:v>
                </c:pt>
                <c:pt idx="151">
                  <c:v>42864</c:v>
                </c:pt>
                <c:pt idx="152">
                  <c:v>42865</c:v>
                </c:pt>
                <c:pt idx="153">
                  <c:v>42866</c:v>
                </c:pt>
                <c:pt idx="154">
                  <c:v>42867</c:v>
                </c:pt>
                <c:pt idx="155">
                  <c:v>42870</c:v>
                </c:pt>
                <c:pt idx="156">
                  <c:v>42871</c:v>
                </c:pt>
                <c:pt idx="157">
                  <c:v>42872</c:v>
                </c:pt>
                <c:pt idx="158">
                  <c:v>42873</c:v>
                </c:pt>
                <c:pt idx="159">
                  <c:v>42874</c:v>
                </c:pt>
                <c:pt idx="160">
                  <c:v>42877</c:v>
                </c:pt>
                <c:pt idx="161">
                  <c:v>42878</c:v>
                </c:pt>
                <c:pt idx="162">
                  <c:v>42879</c:v>
                </c:pt>
                <c:pt idx="163">
                  <c:v>42880</c:v>
                </c:pt>
                <c:pt idx="164">
                  <c:v>42881</c:v>
                </c:pt>
                <c:pt idx="165">
                  <c:v>42885</c:v>
                </c:pt>
                <c:pt idx="166">
                  <c:v>42886</c:v>
                </c:pt>
                <c:pt idx="167">
                  <c:v>42887</c:v>
                </c:pt>
                <c:pt idx="168">
                  <c:v>42888</c:v>
                </c:pt>
                <c:pt idx="169">
                  <c:v>42891</c:v>
                </c:pt>
                <c:pt idx="170">
                  <c:v>42892</c:v>
                </c:pt>
                <c:pt idx="171">
                  <c:v>42893</c:v>
                </c:pt>
                <c:pt idx="172">
                  <c:v>42894</c:v>
                </c:pt>
                <c:pt idx="173">
                  <c:v>42895</c:v>
                </c:pt>
                <c:pt idx="174">
                  <c:v>42898</c:v>
                </c:pt>
                <c:pt idx="175">
                  <c:v>42899</c:v>
                </c:pt>
                <c:pt idx="176">
                  <c:v>42900</c:v>
                </c:pt>
                <c:pt idx="177">
                  <c:v>42901</c:v>
                </c:pt>
                <c:pt idx="178">
                  <c:v>42902</c:v>
                </c:pt>
                <c:pt idx="179">
                  <c:v>42905</c:v>
                </c:pt>
                <c:pt idx="180">
                  <c:v>42906</c:v>
                </c:pt>
                <c:pt idx="181">
                  <c:v>42907</c:v>
                </c:pt>
                <c:pt idx="182">
                  <c:v>42908</c:v>
                </c:pt>
                <c:pt idx="183">
                  <c:v>42909</c:v>
                </c:pt>
                <c:pt idx="184">
                  <c:v>42912</c:v>
                </c:pt>
                <c:pt idx="185">
                  <c:v>42913</c:v>
                </c:pt>
                <c:pt idx="186">
                  <c:v>42914</c:v>
                </c:pt>
                <c:pt idx="187">
                  <c:v>42915</c:v>
                </c:pt>
                <c:pt idx="188">
                  <c:v>42916</c:v>
                </c:pt>
                <c:pt idx="189">
                  <c:v>42919</c:v>
                </c:pt>
                <c:pt idx="190">
                  <c:v>42921</c:v>
                </c:pt>
                <c:pt idx="191">
                  <c:v>42921</c:v>
                </c:pt>
                <c:pt idx="192">
                  <c:v>42922</c:v>
                </c:pt>
                <c:pt idx="193">
                  <c:v>42923</c:v>
                </c:pt>
                <c:pt idx="194">
                  <c:v>42926</c:v>
                </c:pt>
                <c:pt idx="195">
                  <c:v>42927</c:v>
                </c:pt>
                <c:pt idx="196">
                  <c:v>42928</c:v>
                </c:pt>
                <c:pt idx="197">
                  <c:v>42929</c:v>
                </c:pt>
                <c:pt idx="198">
                  <c:v>42930</c:v>
                </c:pt>
                <c:pt idx="199">
                  <c:v>42933</c:v>
                </c:pt>
                <c:pt idx="200">
                  <c:v>42934</c:v>
                </c:pt>
                <c:pt idx="201">
                  <c:v>42935</c:v>
                </c:pt>
                <c:pt idx="202">
                  <c:v>42936</c:v>
                </c:pt>
                <c:pt idx="203">
                  <c:v>42937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42947</c:v>
                </c:pt>
                <c:pt idx="210">
                  <c:v>42948</c:v>
                </c:pt>
                <c:pt idx="211">
                  <c:v>42949</c:v>
                </c:pt>
                <c:pt idx="212">
                  <c:v>42950</c:v>
                </c:pt>
                <c:pt idx="213">
                  <c:v>42951</c:v>
                </c:pt>
                <c:pt idx="214">
                  <c:v>42954</c:v>
                </c:pt>
                <c:pt idx="215">
                  <c:v>42955</c:v>
                </c:pt>
                <c:pt idx="216">
                  <c:v>42956</c:v>
                </c:pt>
                <c:pt idx="217">
                  <c:v>42957</c:v>
                </c:pt>
                <c:pt idx="218">
                  <c:v>42958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42983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42996</c:v>
                </c:pt>
                <c:pt idx="244">
                  <c:v>42997</c:v>
                </c:pt>
                <c:pt idx="245">
                  <c:v>42998</c:v>
                </c:pt>
                <c:pt idx="246">
                  <c:v>42999</c:v>
                </c:pt>
                <c:pt idx="247">
                  <c:v>43000</c:v>
                </c:pt>
                <c:pt idx="248">
                  <c:v>43003</c:v>
                </c:pt>
                <c:pt idx="249">
                  <c:v>43004</c:v>
                </c:pt>
                <c:pt idx="250">
                  <c:v>43005</c:v>
                </c:pt>
                <c:pt idx="251">
                  <c:v>43006</c:v>
                </c:pt>
                <c:pt idx="252">
                  <c:v>43007</c:v>
                </c:pt>
                <c:pt idx="253">
                  <c:v>43010</c:v>
                </c:pt>
                <c:pt idx="254">
                  <c:v>43011</c:v>
                </c:pt>
                <c:pt idx="255">
                  <c:v>43012</c:v>
                </c:pt>
                <c:pt idx="256">
                  <c:v>43013</c:v>
                </c:pt>
                <c:pt idx="257">
                  <c:v>43014</c:v>
                </c:pt>
                <c:pt idx="258">
                  <c:v>43018</c:v>
                </c:pt>
                <c:pt idx="259">
                  <c:v>43018</c:v>
                </c:pt>
                <c:pt idx="260">
                  <c:v>43019</c:v>
                </c:pt>
                <c:pt idx="261">
                  <c:v>43020</c:v>
                </c:pt>
                <c:pt idx="262">
                  <c:v>43021</c:v>
                </c:pt>
                <c:pt idx="263">
                  <c:v>43024</c:v>
                </c:pt>
                <c:pt idx="264">
                  <c:v>43025</c:v>
                </c:pt>
                <c:pt idx="265">
                  <c:v>43026</c:v>
                </c:pt>
                <c:pt idx="266">
                  <c:v>43027</c:v>
                </c:pt>
                <c:pt idx="267">
                  <c:v>43028</c:v>
                </c:pt>
                <c:pt idx="268">
                  <c:v>43031</c:v>
                </c:pt>
                <c:pt idx="269">
                  <c:v>43032</c:v>
                </c:pt>
                <c:pt idx="270">
                  <c:v>43033</c:v>
                </c:pt>
                <c:pt idx="271">
                  <c:v>43034</c:v>
                </c:pt>
                <c:pt idx="272">
                  <c:v>43035</c:v>
                </c:pt>
                <c:pt idx="273">
                  <c:v>43038</c:v>
                </c:pt>
                <c:pt idx="274">
                  <c:v>43039</c:v>
                </c:pt>
                <c:pt idx="275">
                  <c:v>43040</c:v>
                </c:pt>
                <c:pt idx="276">
                  <c:v>43041</c:v>
                </c:pt>
                <c:pt idx="277">
                  <c:v>43042</c:v>
                </c:pt>
                <c:pt idx="278">
                  <c:v>43045</c:v>
                </c:pt>
                <c:pt idx="279">
                  <c:v>43046</c:v>
                </c:pt>
                <c:pt idx="280">
                  <c:v>43047</c:v>
                </c:pt>
                <c:pt idx="281">
                  <c:v>43048</c:v>
                </c:pt>
                <c:pt idx="282">
                  <c:v>43052</c:v>
                </c:pt>
                <c:pt idx="283">
                  <c:v>43052</c:v>
                </c:pt>
                <c:pt idx="284">
                  <c:v>43053</c:v>
                </c:pt>
                <c:pt idx="285">
                  <c:v>43054</c:v>
                </c:pt>
                <c:pt idx="286">
                  <c:v>43055</c:v>
                </c:pt>
                <c:pt idx="287">
                  <c:v>43056</c:v>
                </c:pt>
                <c:pt idx="288">
                  <c:v>43059</c:v>
                </c:pt>
                <c:pt idx="289">
                  <c:v>43060</c:v>
                </c:pt>
                <c:pt idx="290">
                  <c:v>43061</c:v>
                </c:pt>
                <c:pt idx="291">
                  <c:v>43063</c:v>
                </c:pt>
                <c:pt idx="292">
                  <c:v>43063</c:v>
                </c:pt>
                <c:pt idx="293">
                  <c:v>43066</c:v>
                </c:pt>
                <c:pt idx="294">
                  <c:v>43067</c:v>
                </c:pt>
                <c:pt idx="295">
                  <c:v>43068</c:v>
                </c:pt>
                <c:pt idx="296">
                  <c:v>43069</c:v>
                </c:pt>
                <c:pt idx="297">
                  <c:v>43070</c:v>
                </c:pt>
                <c:pt idx="298">
                  <c:v>43073</c:v>
                </c:pt>
                <c:pt idx="299">
                  <c:v>43074</c:v>
                </c:pt>
                <c:pt idx="300">
                  <c:v>43075</c:v>
                </c:pt>
                <c:pt idx="301">
                  <c:v>43076</c:v>
                </c:pt>
                <c:pt idx="302">
                  <c:v>43077</c:v>
                </c:pt>
                <c:pt idx="303">
                  <c:v>43080</c:v>
                </c:pt>
                <c:pt idx="304">
                  <c:v>43081</c:v>
                </c:pt>
                <c:pt idx="305">
                  <c:v>43082</c:v>
                </c:pt>
                <c:pt idx="306">
                  <c:v>43083</c:v>
                </c:pt>
                <c:pt idx="307">
                  <c:v>43084</c:v>
                </c:pt>
                <c:pt idx="308">
                  <c:v>43087</c:v>
                </c:pt>
                <c:pt idx="309">
                  <c:v>43088</c:v>
                </c:pt>
                <c:pt idx="310">
                  <c:v>43089</c:v>
                </c:pt>
                <c:pt idx="311">
                  <c:v>43090</c:v>
                </c:pt>
                <c:pt idx="312">
                  <c:v>43091</c:v>
                </c:pt>
                <c:pt idx="313">
                  <c:v>43096</c:v>
                </c:pt>
                <c:pt idx="314">
                  <c:v>43097</c:v>
                </c:pt>
                <c:pt idx="315">
                  <c:v>43098</c:v>
                </c:pt>
                <c:pt idx="316">
                  <c:v>43102</c:v>
                </c:pt>
                <c:pt idx="317">
                  <c:v>43103</c:v>
                </c:pt>
                <c:pt idx="318">
                  <c:v>43104</c:v>
                </c:pt>
                <c:pt idx="319">
                  <c:v>43105</c:v>
                </c:pt>
                <c:pt idx="320">
                  <c:v>43108</c:v>
                </c:pt>
                <c:pt idx="321">
                  <c:v>43109</c:v>
                </c:pt>
                <c:pt idx="322">
                  <c:v>43110</c:v>
                </c:pt>
                <c:pt idx="323">
                  <c:v>43111</c:v>
                </c:pt>
                <c:pt idx="324">
                  <c:v>43112</c:v>
                </c:pt>
                <c:pt idx="325">
                  <c:v>43116</c:v>
                </c:pt>
                <c:pt idx="326">
                  <c:v>43116</c:v>
                </c:pt>
                <c:pt idx="327">
                  <c:v>43117</c:v>
                </c:pt>
                <c:pt idx="328">
                  <c:v>43118</c:v>
                </c:pt>
                <c:pt idx="329">
                  <c:v>43119</c:v>
                </c:pt>
                <c:pt idx="330">
                  <c:v>43122</c:v>
                </c:pt>
                <c:pt idx="331">
                  <c:v>43123</c:v>
                </c:pt>
                <c:pt idx="332">
                  <c:v>43124</c:v>
                </c:pt>
                <c:pt idx="333">
                  <c:v>43125</c:v>
                </c:pt>
                <c:pt idx="334">
                  <c:v>43126</c:v>
                </c:pt>
                <c:pt idx="335">
                  <c:v>43129</c:v>
                </c:pt>
                <c:pt idx="336">
                  <c:v>43130</c:v>
                </c:pt>
                <c:pt idx="337">
                  <c:v>43131</c:v>
                </c:pt>
                <c:pt idx="338">
                  <c:v>43132</c:v>
                </c:pt>
                <c:pt idx="339">
                  <c:v>43133</c:v>
                </c:pt>
                <c:pt idx="340">
                  <c:v>43136</c:v>
                </c:pt>
                <c:pt idx="341">
                  <c:v>43137</c:v>
                </c:pt>
                <c:pt idx="342">
                  <c:v>43138</c:v>
                </c:pt>
                <c:pt idx="343">
                  <c:v>43139</c:v>
                </c:pt>
                <c:pt idx="344">
                  <c:v>43140</c:v>
                </c:pt>
                <c:pt idx="345">
                  <c:v>43143</c:v>
                </c:pt>
                <c:pt idx="346">
                  <c:v>43144</c:v>
                </c:pt>
                <c:pt idx="347">
                  <c:v>43145</c:v>
                </c:pt>
                <c:pt idx="348">
                  <c:v>43146</c:v>
                </c:pt>
                <c:pt idx="349">
                  <c:v>43147</c:v>
                </c:pt>
                <c:pt idx="350">
                  <c:v>43151</c:v>
                </c:pt>
                <c:pt idx="351">
                  <c:v>43151</c:v>
                </c:pt>
                <c:pt idx="352">
                  <c:v>43152</c:v>
                </c:pt>
                <c:pt idx="353">
                  <c:v>43153</c:v>
                </c:pt>
                <c:pt idx="354">
                  <c:v>43154</c:v>
                </c:pt>
                <c:pt idx="355">
                  <c:v>43157</c:v>
                </c:pt>
                <c:pt idx="356">
                  <c:v>43158</c:v>
                </c:pt>
                <c:pt idx="357">
                  <c:v>43159</c:v>
                </c:pt>
                <c:pt idx="358">
                  <c:v>43160</c:v>
                </c:pt>
                <c:pt idx="359">
                  <c:v>43161</c:v>
                </c:pt>
                <c:pt idx="360">
                  <c:v>43164</c:v>
                </c:pt>
                <c:pt idx="361">
                  <c:v>43165</c:v>
                </c:pt>
                <c:pt idx="362">
                  <c:v>43166</c:v>
                </c:pt>
                <c:pt idx="363">
                  <c:v>43167</c:v>
                </c:pt>
                <c:pt idx="364">
                  <c:v>43168</c:v>
                </c:pt>
                <c:pt idx="365">
                  <c:v>43171</c:v>
                </c:pt>
                <c:pt idx="366">
                  <c:v>43172</c:v>
                </c:pt>
                <c:pt idx="367">
                  <c:v>43173</c:v>
                </c:pt>
                <c:pt idx="368">
                  <c:v>43174</c:v>
                </c:pt>
                <c:pt idx="369">
                  <c:v>43175</c:v>
                </c:pt>
                <c:pt idx="370">
                  <c:v>43178</c:v>
                </c:pt>
                <c:pt idx="371">
                  <c:v>43179</c:v>
                </c:pt>
                <c:pt idx="372">
                  <c:v>43180</c:v>
                </c:pt>
                <c:pt idx="373">
                  <c:v>43181</c:v>
                </c:pt>
                <c:pt idx="374">
                  <c:v>43182</c:v>
                </c:pt>
                <c:pt idx="375">
                  <c:v>43185</c:v>
                </c:pt>
                <c:pt idx="376">
                  <c:v>43186</c:v>
                </c:pt>
                <c:pt idx="377">
                  <c:v>43187</c:v>
                </c:pt>
                <c:pt idx="378">
                  <c:v>43188</c:v>
                </c:pt>
                <c:pt idx="379">
                  <c:v>43193</c:v>
                </c:pt>
                <c:pt idx="380">
                  <c:v>43194</c:v>
                </c:pt>
                <c:pt idx="381">
                  <c:v>43195</c:v>
                </c:pt>
                <c:pt idx="382">
                  <c:v>43196</c:v>
                </c:pt>
                <c:pt idx="383">
                  <c:v>43199</c:v>
                </c:pt>
                <c:pt idx="384">
                  <c:v>43200</c:v>
                </c:pt>
                <c:pt idx="385">
                  <c:v>43201</c:v>
                </c:pt>
                <c:pt idx="386">
                  <c:v>43202</c:v>
                </c:pt>
                <c:pt idx="387">
                  <c:v>43203</c:v>
                </c:pt>
                <c:pt idx="388">
                  <c:v>43206</c:v>
                </c:pt>
                <c:pt idx="389">
                  <c:v>43207</c:v>
                </c:pt>
                <c:pt idx="390">
                  <c:v>43208</c:v>
                </c:pt>
                <c:pt idx="391">
                  <c:v>43209</c:v>
                </c:pt>
                <c:pt idx="392">
                  <c:v>43210</c:v>
                </c:pt>
                <c:pt idx="393">
                  <c:v>43213</c:v>
                </c:pt>
                <c:pt idx="394">
                  <c:v>43214</c:v>
                </c:pt>
                <c:pt idx="395">
                  <c:v>43215</c:v>
                </c:pt>
                <c:pt idx="396">
                  <c:v>43216</c:v>
                </c:pt>
                <c:pt idx="397">
                  <c:v>43217</c:v>
                </c:pt>
                <c:pt idx="398">
                  <c:v>43220</c:v>
                </c:pt>
                <c:pt idx="399">
                  <c:v>43221</c:v>
                </c:pt>
                <c:pt idx="400">
                  <c:v>43222</c:v>
                </c:pt>
                <c:pt idx="401">
                  <c:v>43223</c:v>
                </c:pt>
                <c:pt idx="402">
                  <c:v>43224</c:v>
                </c:pt>
                <c:pt idx="403">
                  <c:v>43228</c:v>
                </c:pt>
                <c:pt idx="404">
                  <c:v>43229</c:v>
                </c:pt>
                <c:pt idx="405">
                  <c:v>43230</c:v>
                </c:pt>
                <c:pt idx="406">
                  <c:v>43231</c:v>
                </c:pt>
                <c:pt idx="407">
                  <c:v>43234</c:v>
                </c:pt>
                <c:pt idx="408">
                  <c:v>43235</c:v>
                </c:pt>
                <c:pt idx="409">
                  <c:v>43236</c:v>
                </c:pt>
                <c:pt idx="410">
                  <c:v>43237</c:v>
                </c:pt>
                <c:pt idx="411">
                  <c:v>43238</c:v>
                </c:pt>
                <c:pt idx="412">
                  <c:v>43241</c:v>
                </c:pt>
                <c:pt idx="413">
                  <c:v>43242</c:v>
                </c:pt>
                <c:pt idx="414">
                  <c:v>43243</c:v>
                </c:pt>
                <c:pt idx="415">
                  <c:v>43244</c:v>
                </c:pt>
                <c:pt idx="416">
                  <c:v>43245</c:v>
                </c:pt>
                <c:pt idx="417">
                  <c:v>43249</c:v>
                </c:pt>
                <c:pt idx="418">
                  <c:v>43250</c:v>
                </c:pt>
                <c:pt idx="419">
                  <c:v>43251</c:v>
                </c:pt>
                <c:pt idx="420">
                  <c:v>43252</c:v>
                </c:pt>
                <c:pt idx="421">
                  <c:v>43255</c:v>
                </c:pt>
                <c:pt idx="422">
                  <c:v>43256</c:v>
                </c:pt>
                <c:pt idx="423">
                  <c:v>43257</c:v>
                </c:pt>
                <c:pt idx="424">
                  <c:v>43258</c:v>
                </c:pt>
                <c:pt idx="425">
                  <c:v>43259</c:v>
                </c:pt>
                <c:pt idx="426">
                  <c:v>43262</c:v>
                </c:pt>
                <c:pt idx="427">
                  <c:v>43263</c:v>
                </c:pt>
                <c:pt idx="428">
                  <c:v>43264</c:v>
                </c:pt>
                <c:pt idx="429">
                  <c:v>43265</c:v>
                </c:pt>
                <c:pt idx="430">
                  <c:v>43266</c:v>
                </c:pt>
                <c:pt idx="431">
                  <c:v>43269</c:v>
                </c:pt>
                <c:pt idx="432">
                  <c:v>43270</c:v>
                </c:pt>
                <c:pt idx="433">
                  <c:v>43271</c:v>
                </c:pt>
                <c:pt idx="434">
                  <c:v>43272</c:v>
                </c:pt>
                <c:pt idx="435">
                  <c:v>43273</c:v>
                </c:pt>
                <c:pt idx="436">
                  <c:v>43276</c:v>
                </c:pt>
                <c:pt idx="437">
                  <c:v>43277</c:v>
                </c:pt>
                <c:pt idx="438">
                  <c:v>43278</c:v>
                </c:pt>
                <c:pt idx="439">
                  <c:v>43279</c:v>
                </c:pt>
                <c:pt idx="440">
                  <c:v>43280</c:v>
                </c:pt>
                <c:pt idx="441">
                  <c:v>43283</c:v>
                </c:pt>
                <c:pt idx="442">
                  <c:v>43284</c:v>
                </c:pt>
                <c:pt idx="443">
                  <c:v>43286</c:v>
                </c:pt>
                <c:pt idx="444">
                  <c:v>43286</c:v>
                </c:pt>
                <c:pt idx="445">
                  <c:v>43287</c:v>
                </c:pt>
                <c:pt idx="446">
                  <c:v>43290</c:v>
                </c:pt>
                <c:pt idx="447">
                  <c:v>43291</c:v>
                </c:pt>
                <c:pt idx="448">
                  <c:v>43292</c:v>
                </c:pt>
                <c:pt idx="449">
                  <c:v>43293</c:v>
                </c:pt>
                <c:pt idx="450">
                  <c:v>43294</c:v>
                </c:pt>
                <c:pt idx="451">
                  <c:v>43297</c:v>
                </c:pt>
                <c:pt idx="452">
                  <c:v>43298</c:v>
                </c:pt>
                <c:pt idx="453">
                  <c:v>43299</c:v>
                </c:pt>
                <c:pt idx="454">
                  <c:v>43300</c:v>
                </c:pt>
                <c:pt idx="455">
                  <c:v>43301</c:v>
                </c:pt>
                <c:pt idx="456">
                  <c:v>43304</c:v>
                </c:pt>
                <c:pt idx="457">
                  <c:v>43305</c:v>
                </c:pt>
                <c:pt idx="458">
                  <c:v>43306</c:v>
                </c:pt>
                <c:pt idx="459">
                  <c:v>43307</c:v>
                </c:pt>
                <c:pt idx="460">
                  <c:v>43308</c:v>
                </c:pt>
                <c:pt idx="461">
                  <c:v>43311</c:v>
                </c:pt>
                <c:pt idx="462">
                  <c:v>43312</c:v>
                </c:pt>
                <c:pt idx="463">
                  <c:v>43313</c:v>
                </c:pt>
                <c:pt idx="464">
                  <c:v>43314</c:v>
                </c:pt>
                <c:pt idx="465">
                  <c:v>43315</c:v>
                </c:pt>
                <c:pt idx="466">
                  <c:v>43318</c:v>
                </c:pt>
                <c:pt idx="467">
                  <c:v>43319</c:v>
                </c:pt>
                <c:pt idx="468">
                  <c:v>43320</c:v>
                </c:pt>
                <c:pt idx="469">
                  <c:v>43321</c:v>
                </c:pt>
                <c:pt idx="470">
                  <c:v>43322</c:v>
                </c:pt>
                <c:pt idx="471">
                  <c:v>43325</c:v>
                </c:pt>
                <c:pt idx="472">
                  <c:v>43326</c:v>
                </c:pt>
                <c:pt idx="473">
                  <c:v>43327</c:v>
                </c:pt>
                <c:pt idx="474">
                  <c:v>43328</c:v>
                </c:pt>
                <c:pt idx="475">
                  <c:v>43329</c:v>
                </c:pt>
                <c:pt idx="476">
                  <c:v>43332</c:v>
                </c:pt>
                <c:pt idx="477">
                  <c:v>43333</c:v>
                </c:pt>
                <c:pt idx="478">
                  <c:v>43334</c:v>
                </c:pt>
                <c:pt idx="479">
                  <c:v>43335</c:v>
                </c:pt>
                <c:pt idx="480">
                  <c:v>43336</c:v>
                </c:pt>
                <c:pt idx="481">
                  <c:v>43340</c:v>
                </c:pt>
                <c:pt idx="482">
                  <c:v>43341</c:v>
                </c:pt>
                <c:pt idx="483">
                  <c:v>43342</c:v>
                </c:pt>
                <c:pt idx="484">
                  <c:v>43343</c:v>
                </c:pt>
                <c:pt idx="485">
                  <c:v>43347</c:v>
                </c:pt>
                <c:pt idx="486">
                  <c:v>43347</c:v>
                </c:pt>
                <c:pt idx="487">
                  <c:v>43348</c:v>
                </c:pt>
                <c:pt idx="488">
                  <c:v>43349</c:v>
                </c:pt>
                <c:pt idx="489">
                  <c:v>43350</c:v>
                </c:pt>
                <c:pt idx="490">
                  <c:v>43353</c:v>
                </c:pt>
                <c:pt idx="491">
                  <c:v>43354</c:v>
                </c:pt>
                <c:pt idx="492">
                  <c:v>43355</c:v>
                </c:pt>
                <c:pt idx="493">
                  <c:v>43356</c:v>
                </c:pt>
                <c:pt idx="494">
                  <c:v>43357</c:v>
                </c:pt>
                <c:pt idx="495">
                  <c:v>43360</c:v>
                </c:pt>
                <c:pt idx="496">
                  <c:v>43361</c:v>
                </c:pt>
                <c:pt idx="497">
                  <c:v>43362</c:v>
                </c:pt>
                <c:pt idx="498">
                  <c:v>43363</c:v>
                </c:pt>
                <c:pt idx="499">
                  <c:v>43364</c:v>
                </c:pt>
                <c:pt idx="500">
                  <c:v>43367</c:v>
                </c:pt>
                <c:pt idx="501">
                  <c:v>43368</c:v>
                </c:pt>
                <c:pt idx="502">
                  <c:v>43369</c:v>
                </c:pt>
                <c:pt idx="503">
                  <c:v>43370</c:v>
                </c:pt>
                <c:pt idx="504">
                  <c:v>43371</c:v>
                </c:pt>
                <c:pt idx="505">
                  <c:v>43374</c:v>
                </c:pt>
                <c:pt idx="506">
                  <c:v>43375</c:v>
                </c:pt>
                <c:pt idx="507">
                  <c:v>43376</c:v>
                </c:pt>
                <c:pt idx="508">
                  <c:v>43377</c:v>
                </c:pt>
                <c:pt idx="509">
                  <c:v>43378</c:v>
                </c:pt>
                <c:pt idx="510">
                  <c:v>43382</c:v>
                </c:pt>
                <c:pt idx="511">
                  <c:v>43382</c:v>
                </c:pt>
                <c:pt idx="512">
                  <c:v>43383</c:v>
                </c:pt>
                <c:pt idx="513">
                  <c:v>43384</c:v>
                </c:pt>
                <c:pt idx="514">
                  <c:v>43385</c:v>
                </c:pt>
                <c:pt idx="515">
                  <c:v>43388</c:v>
                </c:pt>
                <c:pt idx="516">
                  <c:v>43389</c:v>
                </c:pt>
                <c:pt idx="517">
                  <c:v>43390</c:v>
                </c:pt>
                <c:pt idx="518">
                  <c:v>43397</c:v>
                </c:pt>
                <c:pt idx="519">
                  <c:v>43404</c:v>
                </c:pt>
                <c:pt idx="520">
                  <c:v>43411</c:v>
                </c:pt>
                <c:pt idx="521">
                  <c:v>43418</c:v>
                </c:pt>
                <c:pt idx="522">
                  <c:v>43425</c:v>
                </c:pt>
                <c:pt idx="523">
                  <c:v>43432</c:v>
                </c:pt>
                <c:pt idx="524">
                  <c:v>43439</c:v>
                </c:pt>
                <c:pt idx="525">
                  <c:v>43446</c:v>
                </c:pt>
                <c:pt idx="526">
                  <c:v>43453</c:v>
                </c:pt>
                <c:pt idx="527">
                  <c:v>43462</c:v>
                </c:pt>
                <c:pt idx="528">
                  <c:v>43468</c:v>
                </c:pt>
                <c:pt idx="529">
                  <c:v>43474</c:v>
                </c:pt>
                <c:pt idx="530">
                  <c:v>43481</c:v>
                </c:pt>
                <c:pt idx="531">
                  <c:v>43488</c:v>
                </c:pt>
                <c:pt idx="532">
                  <c:v>43495</c:v>
                </c:pt>
                <c:pt idx="533">
                  <c:v>43502</c:v>
                </c:pt>
                <c:pt idx="534">
                  <c:v>43509</c:v>
                </c:pt>
                <c:pt idx="535">
                  <c:v>43516</c:v>
                </c:pt>
                <c:pt idx="536">
                  <c:v>43523</c:v>
                </c:pt>
                <c:pt idx="537">
                  <c:v>43530</c:v>
                </c:pt>
                <c:pt idx="538">
                  <c:v>43537</c:v>
                </c:pt>
                <c:pt idx="539">
                  <c:v>43544</c:v>
                </c:pt>
                <c:pt idx="540">
                  <c:v>43551</c:v>
                </c:pt>
                <c:pt idx="541">
                  <c:v>43558</c:v>
                </c:pt>
                <c:pt idx="542">
                  <c:v>43565</c:v>
                </c:pt>
                <c:pt idx="543">
                  <c:v>43572</c:v>
                </c:pt>
                <c:pt idx="544">
                  <c:v>43580</c:v>
                </c:pt>
                <c:pt idx="545">
                  <c:v>43587</c:v>
                </c:pt>
                <c:pt idx="546">
                  <c:v>43594</c:v>
                </c:pt>
                <c:pt idx="547">
                  <c:v>43601</c:v>
                </c:pt>
                <c:pt idx="548">
                  <c:v>43608</c:v>
                </c:pt>
                <c:pt idx="549">
                  <c:v>43615</c:v>
                </c:pt>
                <c:pt idx="550">
                  <c:v>43622</c:v>
                </c:pt>
                <c:pt idx="551">
                  <c:v>43629</c:v>
                </c:pt>
                <c:pt idx="552">
                  <c:v>43636</c:v>
                </c:pt>
                <c:pt idx="553">
                  <c:v>43643</c:v>
                </c:pt>
                <c:pt idx="554">
                  <c:v>43651</c:v>
                </c:pt>
                <c:pt idx="555">
                  <c:v>43657</c:v>
                </c:pt>
                <c:pt idx="556">
                  <c:v>43664</c:v>
                </c:pt>
                <c:pt idx="557">
                  <c:v>43671</c:v>
                </c:pt>
                <c:pt idx="558">
                  <c:v>43678</c:v>
                </c:pt>
                <c:pt idx="559">
                  <c:v>43685</c:v>
                </c:pt>
                <c:pt idx="560">
                  <c:v>43692</c:v>
                </c:pt>
                <c:pt idx="561">
                  <c:v>43699</c:v>
                </c:pt>
                <c:pt idx="562">
                  <c:v>43706</c:v>
                </c:pt>
                <c:pt idx="563">
                  <c:v>43713</c:v>
                </c:pt>
                <c:pt idx="564">
                  <c:v>43720</c:v>
                </c:pt>
                <c:pt idx="565">
                  <c:v>43727</c:v>
                </c:pt>
                <c:pt idx="566">
                  <c:v>43734</c:v>
                </c:pt>
                <c:pt idx="567">
                  <c:v>43741</c:v>
                </c:pt>
                <c:pt idx="568">
                  <c:v>43748</c:v>
                </c:pt>
                <c:pt idx="569">
                  <c:v>43755</c:v>
                </c:pt>
                <c:pt idx="570">
                  <c:v>43762</c:v>
                </c:pt>
                <c:pt idx="571">
                  <c:v>43769</c:v>
                </c:pt>
                <c:pt idx="572">
                  <c:v>43776</c:v>
                </c:pt>
                <c:pt idx="573">
                  <c:v>43783</c:v>
                </c:pt>
                <c:pt idx="574">
                  <c:v>43790</c:v>
                </c:pt>
                <c:pt idx="575">
                  <c:v>43798</c:v>
                </c:pt>
                <c:pt idx="576">
                  <c:v>43804</c:v>
                </c:pt>
                <c:pt idx="577">
                  <c:v>43811</c:v>
                </c:pt>
                <c:pt idx="578">
                  <c:v>43818</c:v>
                </c:pt>
                <c:pt idx="579">
                  <c:v>43829</c:v>
                </c:pt>
                <c:pt idx="580">
                  <c:v>43833</c:v>
                </c:pt>
                <c:pt idx="581">
                  <c:v>43839</c:v>
                </c:pt>
                <c:pt idx="582">
                  <c:v>43846</c:v>
                </c:pt>
                <c:pt idx="583">
                  <c:v>43853</c:v>
                </c:pt>
                <c:pt idx="584">
                  <c:v>43860</c:v>
                </c:pt>
                <c:pt idx="585">
                  <c:v>43867</c:v>
                </c:pt>
                <c:pt idx="586">
                  <c:v>43874</c:v>
                </c:pt>
                <c:pt idx="587">
                  <c:v>43881</c:v>
                </c:pt>
                <c:pt idx="588">
                  <c:v>43888</c:v>
                </c:pt>
                <c:pt idx="589">
                  <c:v>43895</c:v>
                </c:pt>
                <c:pt idx="590">
                  <c:v>43902</c:v>
                </c:pt>
                <c:pt idx="591">
                  <c:v>43909</c:v>
                </c:pt>
                <c:pt idx="592">
                  <c:v>43916</c:v>
                </c:pt>
                <c:pt idx="593">
                  <c:v>43923</c:v>
                </c:pt>
                <c:pt idx="594">
                  <c:v>43930</c:v>
                </c:pt>
                <c:pt idx="595">
                  <c:v>43937</c:v>
                </c:pt>
                <c:pt idx="596">
                  <c:v>43944</c:v>
                </c:pt>
                <c:pt idx="597">
                  <c:v>43951</c:v>
                </c:pt>
                <c:pt idx="598">
                  <c:v>43958</c:v>
                </c:pt>
                <c:pt idx="599">
                  <c:v>43965</c:v>
                </c:pt>
                <c:pt idx="600">
                  <c:v>43972</c:v>
                </c:pt>
                <c:pt idx="601">
                  <c:v>43979</c:v>
                </c:pt>
                <c:pt idx="602">
                  <c:v>43986</c:v>
                </c:pt>
                <c:pt idx="603">
                  <c:v>43993</c:v>
                </c:pt>
                <c:pt idx="604">
                  <c:v>44000</c:v>
                </c:pt>
                <c:pt idx="605">
                  <c:v>44007</c:v>
                </c:pt>
                <c:pt idx="606">
                  <c:v>44014</c:v>
                </c:pt>
                <c:pt idx="607">
                  <c:v>44021</c:v>
                </c:pt>
                <c:pt idx="608">
                  <c:v>44028</c:v>
                </c:pt>
                <c:pt idx="609">
                  <c:v>44035</c:v>
                </c:pt>
                <c:pt idx="610">
                  <c:v>44042</c:v>
                </c:pt>
                <c:pt idx="611">
                  <c:v>44049</c:v>
                </c:pt>
                <c:pt idx="612">
                  <c:v>44056</c:v>
                </c:pt>
                <c:pt idx="613">
                  <c:v>44063</c:v>
                </c:pt>
                <c:pt idx="614">
                  <c:v>44070</c:v>
                </c:pt>
                <c:pt idx="615">
                  <c:v>44077</c:v>
                </c:pt>
                <c:pt idx="616">
                  <c:v>44084</c:v>
                </c:pt>
                <c:pt idx="617">
                  <c:v>44091</c:v>
                </c:pt>
                <c:pt idx="618">
                  <c:v>44098</c:v>
                </c:pt>
                <c:pt idx="619">
                  <c:v>44105</c:v>
                </c:pt>
                <c:pt idx="620">
                  <c:v>44112</c:v>
                </c:pt>
                <c:pt idx="621">
                  <c:v>44119</c:v>
                </c:pt>
                <c:pt idx="622">
                  <c:v>44126</c:v>
                </c:pt>
                <c:pt idx="623">
                  <c:v>44133</c:v>
                </c:pt>
                <c:pt idx="624">
                  <c:v>44140</c:v>
                </c:pt>
                <c:pt idx="625">
                  <c:v>44147</c:v>
                </c:pt>
                <c:pt idx="626">
                  <c:v>44154</c:v>
                </c:pt>
                <c:pt idx="627">
                  <c:v>44162</c:v>
                </c:pt>
                <c:pt idx="628">
                  <c:v>44168</c:v>
                </c:pt>
                <c:pt idx="629">
                  <c:v>44175</c:v>
                </c:pt>
                <c:pt idx="630">
                  <c:v>44182</c:v>
                </c:pt>
                <c:pt idx="631">
                  <c:v>44189</c:v>
                </c:pt>
                <c:pt idx="632">
                  <c:v>44196</c:v>
                </c:pt>
                <c:pt idx="633">
                  <c:v>44203</c:v>
                </c:pt>
                <c:pt idx="634">
                  <c:v>44210</c:v>
                </c:pt>
                <c:pt idx="635">
                  <c:v>44217</c:v>
                </c:pt>
                <c:pt idx="636">
                  <c:v>44224</c:v>
                </c:pt>
                <c:pt idx="637">
                  <c:v>44231</c:v>
                </c:pt>
                <c:pt idx="638">
                  <c:v>44238</c:v>
                </c:pt>
                <c:pt idx="639">
                  <c:v>44245</c:v>
                </c:pt>
                <c:pt idx="640">
                  <c:v>44252</c:v>
                </c:pt>
                <c:pt idx="641">
                  <c:v>44259</c:v>
                </c:pt>
                <c:pt idx="642">
                  <c:v>44266</c:v>
                </c:pt>
                <c:pt idx="643">
                  <c:v>44273</c:v>
                </c:pt>
                <c:pt idx="644">
                  <c:v>44280</c:v>
                </c:pt>
                <c:pt idx="645">
                  <c:v>44287</c:v>
                </c:pt>
                <c:pt idx="646">
                  <c:v>44294</c:v>
                </c:pt>
                <c:pt idx="647">
                  <c:v>44301</c:v>
                </c:pt>
                <c:pt idx="648">
                  <c:v>44308</c:v>
                </c:pt>
                <c:pt idx="649">
                  <c:v>44315</c:v>
                </c:pt>
                <c:pt idx="650">
                  <c:v>44322</c:v>
                </c:pt>
                <c:pt idx="651">
                  <c:v>44329</c:v>
                </c:pt>
                <c:pt idx="652">
                  <c:v>44336</c:v>
                </c:pt>
                <c:pt idx="653">
                  <c:v>44343</c:v>
                </c:pt>
                <c:pt idx="654">
                  <c:v>44350</c:v>
                </c:pt>
                <c:pt idx="655">
                  <c:v>44357</c:v>
                </c:pt>
                <c:pt idx="656">
                  <c:v>44364</c:v>
                </c:pt>
                <c:pt idx="657">
                  <c:v>44371</c:v>
                </c:pt>
                <c:pt idx="658">
                  <c:v>44378</c:v>
                </c:pt>
                <c:pt idx="659">
                  <c:v>44385</c:v>
                </c:pt>
                <c:pt idx="660">
                  <c:v>44392</c:v>
                </c:pt>
                <c:pt idx="661">
                  <c:v>44399</c:v>
                </c:pt>
                <c:pt idx="662">
                  <c:v>44406</c:v>
                </c:pt>
                <c:pt idx="663">
                  <c:v>44413</c:v>
                </c:pt>
                <c:pt idx="664">
                  <c:v>44420</c:v>
                </c:pt>
                <c:pt idx="665">
                  <c:v>44427</c:v>
                </c:pt>
                <c:pt idx="666">
                  <c:v>44434</c:v>
                </c:pt>
                <c:pt idx="667">
                  <c:v>44441</c:v>
                </c:pt>
                <c:pt idx="668">
                  <c:v>44448</c:v>
                </c:pt>
                <c:pt idx="669">
                  <c:v>44455</c:v>
                </c:pt>
                <c:pt idx="670">
                  <c:v>44462</c:v>
                </c:pt>
                <c:pt idx="671">
                  <c:v>44469</c:v>
                </c:pt>
                <c:pt idx="672">
                  <c:v>44476</c:v>
                </c:pt>
                <c:pt idx="673">
                  <c:v>44483</c:v>
                </c:pt>
                <c:pt idx="674">
                  <c:v>44490</c:v>
                </c:pt>
                <c:pt idx="675">
                  <c:v>44497</c:v>
                </c:pt>
                <c:pt idx="676">
                  <c:v>44504</c:v>
                </c:pt>
                <c:pt idx="677">
                  <c:v>44512</c:v>
                </c:pt>
                <c:pt idx="678">
                  <c:v>44518</c:v>
                </c:pt>
                <c:pt idx="679">
                  <c:v>44526</c:v>
                </c:pt>
                <c:pt idx="680">
                  <c:v>44532</c:v>
                </c:pt>
                <c:pt idx="681">
                  <c:v>44539</c:v>
                </c:pt>
                <c:pt idx="682">
                  <c:v>44546</c:v>
                </c:pt>
                <c:pt idx="683">
                  <c:v>44553</c:v>
                </c:pt>
                <c:pt idx="684">
                  <c:v>44565</c:v>
                </c:pt>
                <c:pt idx="685">
                  <c:v>44568</c:v>
                </c:pt>
                <c:pt idx="686">
                  <c:v>44575</c:v>
                </c:pt>
                <c:pt idx="687">
                  <c:v>44582</c:v>
                </c:pt>
                <c:pt idx="688">
                  <c:v>44589</c:v>
                </c:pt>
                <c:pt idx="689">
                  <c:v>44596</c:v>
                </c:pt>
                <c:pt idx="690">
                  <c:v>44603</c:v>
                </c:pt>
                <c:pt idx="691">
                  <c:v>44610</c:v>
                </c:pt>
                <c:pt idx="692">
                  <c:v>44617</c:v>
                </c:pt>
                <c:pt idx="693">
                  <c:v>44624</c:v>
                </c:pt>
                <c:pt idx="694">
                  <c:v>44631</c:v>
                </c:pt>
                <c:pt idx="695">
                  <c:v>44638</c:v>
                </c:pt>
                <c:pt idx="696">
                  <c:v>44645</c:v>
                </c:pt>
                <c:pt idx="697">
                  <c:v>44652</c:v>
                </c:pt>
                <c:pt idx="698">
                  <c:v>44659</c:v>
                </c:pt>
                <c:pt idx="699">
                  <c:v>44670</c:v>
                </c:pt>
                <c:pt idx="700">
                  <c:v>44673</c:v>
                </c:pt>
                <c:pt idx="701">
                  <c:v>44680</c:v>
                </c:pt>
                <c:pt idx="702">
                  <c:v>44687</c:v>
                </c:pt>
                <c:pt idx="703">
                  <c:v>44694</c:v>
                </c:pt>
                <c:pt idx="704">
                  <c:v>44701</c:v>
                </c:pt>
                <c:pt idx="705">
                  <c:v>44708</c:v>
                </c:pt>
                <c:pt idx="706">
                  <c:v>44715</c:v>
                </c:pt>
                <c:pt idx="707">
                  <c:v>44722</c:v>
                </c:pt>
                <c:pt idx="708">
                  <c:v>44729</c:v>
                </c:pt>
                <c:pt idx="709">
                  <c:v>44736</c:v>
                </c:pt>
                <c:pt idx="710">
                  <c:v>44743</c:v>
                </c:pt>
                <c:pt idx="711">
                  <c:v>44750</c:v>
                </c:pt>
                <c:pt idx="712">
                  <c:v>44757</c:v>
                </c:pt>
                <c:pt idx="713">
                  <c:v>44764</c:v>
                </c:pt>
                <c:pt idx="714">
                  <c:v>44771</c:v>
                </c:pt>
                <c:pt idx="715">
                  <c:v>44778</c:v>
                </c:pt>
                <c:pt idx="716">
                  <c:v>44785</c:v>
                </c:pt>
                <c:pt idx="717">
                  <c:v>44792</c:v>
                </c:pt>
                <c:pt idx="718">
                  <c:v>44799</c:v>
                </c:pt>
                <c:pt idx="719">
                  <c:v>44806</c:v>
                </c:pt>
                <c:pt idx="720">
                  <c:v>44813</c:v>
                </c:pt>
                <c:pt idx="721">
                  <c:v>44820</c:v>
                </c:pt>
                <c:pt idx="722">
                  <c:v>44827</c:v>
                </c:pt>
                <c:pt idx="723">
                  <c:v>44834</c:v>
                </c:pt>
                <c:pt idx="724">
                  <c:v>44841</c:v>
                </c:pt>
                <c:pt idx="725">
                  <c:v>44848</c:v>
                </c:pt>
                <c:pt idx="726">
                  <c:v>44855</c:v>
                </c:pt>
                <c:pt idx="727">
                  <c:v>44862</c:v>
                </c:pt>
                <c:pt idx="728">
                  <c:v>44869</c:v>
                </c:pt>
                <c:pt idx="729">
                  <c:v>44879</c:v>
                </c:pt>
                <c:pt idx="730">
                  <c:v>44883</c:v>
                </c:pt>
                <c:pt idx="731">
                  <c:v>44890</c:v>
                </c:pt>
                <c:pt idx="732">
                  <c:v>44897</c:v>
                </c:pt>
                <c:pt idx="733">
                  <c:v>44904</c:v>
                </c:pt>
                <c:pt idx="734">
                  <c:v>44911</c:v>
                </c:pt>
                <c:pt idx="735">
                  <c:v>44918</c:v>
                </c:pt>
                <c:pt idx="736">
                  <c:v>44925</c:v>
                </c:pt>
                <c:pt idx="737">
                  <c:v>44932</c:v>
                </c:pt>
                <c:pt idx="738">
                  <c:v>44939</c:v>
                </c:pt>
                <c:pt idx="739">
                  <c:v>44946</c:v>
                </c:pt>
                <c:pt idx="740">
                  <c:v>44953</c:v>
                </c:pt>
                <c:pt idx="741">
                  <c:v>44960</c:v>
                </c:pt>
                <c:pt idx="742">
                  <c:v>44967</c:v>
                </c:pt>
                <c:pt idx="743">
                  <c:v>44974</c:v>
                </c:pt>
                <c:pt idx="744">
                  <c:v>44981</c:v>
                </c:pt>
                <c:pt idx="745">
                  <c:v>44988</c:v>
                </c:pt>
                <c:pt idx="746">
                  <c:v>44995</c:v>
                </c:pt>
                <c:pt idx="747">
                  <c:v>45002</c:v>
                </c:pt>
                <c:pt idx="748">
                  <c:v>45009</c:v>
                </c:pt>
                <c:pt idx="749">
                  <c:v>45016</c:v>
                </c:pt>
                <c:pt idx="750">
                  <c:v>45027</c:v>
                </c:pt>
                <c:pt idx="751">
                  <c:v>45030</c:v>
                </c:pt>
                <c:pt idx="752">
                  <c:v>45037</c:v>
                </c:pt>
                <c:pt idx="753">
                  <c:v>45044</c:v>
                </c:pt>
                <c:pt idx="754">
                  <c:v>45051</c:v>
                </c:pt>
                <c:pt idx="755">
                  <c:v>45058</c:v>
                </c:pt>
                <c:pt idx="756">
                  <c:v>45065</c:v>
                </c:pt>
                <c:pt idx="757">
                  <c:v>45072</c:v>
                </c:pt>
                <c:pt idx="758">
                  <c:v>45079</c:v>
                </c:pt>
                <c:pt idx="759">
                  <c:v>45086</c:v>
                </c:pt>
                <c:pt idx="760">
                  <c:v>45093</c:v>
                </c:pt>
                <c:pt idx="761">
                  <c:v>45100</c:v>
                </c:pt>
                <c:pt idx="762">
                  <c:v>45107</c:v>
                </c:pt>
                <c:pt idx="763">
                  <c:v>45114</c:v>
                </c:pt>
                <c:pt idx="764">
                  <c:v>45121</c:v>
                </c:pt>
                <c:pt idx="765">
                  <c:v>45128</c:v>
                </c:pt>
                <c:pt idx="766">
                  <c:v>45135</c:v>
                </c:pt>
                <c:pt idx="767">
                  <c:v>45142</c:v>
                </c:pt>
                <c:pt idx="768">
                  <c:v>45149</c:v>
                </c:pt>
                <c:pt idx="769">
                  <c:v>45156</c:v>
                </c:pt>
                <c:pt idx="770">
                  <c:v>45163</c:v>
                </c:pt>
                <c:pt idx="771">
                  <c:v>45170</c:v>
                </c:pt>
                <c:pt idx="772">
                  <c:v>45177</c:v>
                </c:pt>
                <c:pt idx="773">
                  <c:v>45184</c:v>
                </c:pt>
                <c:pt idx="774">
                  <c:v>45191</c:v>
                </c:pt>
                <c:pt idx="775">
                  <c:v>45198</c:v>
                </c:pt>
                <c:pt idx="776">
                  <c:v>45205</c:v>
                </c:pt>
                <c:pt idx="777">
                  <c:v>45212</c:v>
                </c:pt>
                <c:pt idx="778">
                  <c:v>45219</c:v>
                </c:pt>
                <c:pt idx="779">
                  <c:v>45226</c:v>
                </c:pt>
                <c:pt idx="780">
                  <c:v>45233</c:v>
                </c:pt>
                <c:pt idx="781">
                  <c:v>45243</c:v>
                </c:pt>
                <c:pt idx="782">
                  <c:v>45247</c:v>
                </c:pt>
                <c:pt idx="783">
                  <c:v>45254</c:v>
                </c:pt>
                <c:pt idx="784">
                  <c:v>45261</c:v>
                </c:pt>
                <c:pt idx="785">
                  <c:v>45268</c:v>
                </c:pt>
                <c:pt idx="786">
                  <c:v>45275</c:v>
                </c:pt>
                <c:pt idx="787">
                  <c:v>45282</c:v>
                </c:pt>
                <c:pt idx="788">
                  <c:v>45289</c:v>
                </c:pt>
                <c:pt idx="789">
                  <c:v>45296</c:v>
                </c:pt>
                <c:pt idx="790">
                  <c:v>45303</c:v>
                </c:pt>
                <c:pt idx="791">
                  <c:v>45310</c:v>
                </c:pt>
                <c:pt idx="792">
                  <c:v>45317</c:v>
                </c:pt>
                <c:pt idx="793">
                  <c:v>45324</c:v>
                </c:pt>
                <c:pt idx="794">
                  <c:v>45331</c:v>
                </c:pt>
                <c:pt idx="795">
                  <c:v>45338</c:v>
                </c:pt>
                <c:pt idx="796">
                  <c:v>45345</c:v>
                </c:pt>
                <c:pt idx="797">
                  <c:v>45352</c:v>
                </c:pt>
                <c:pt idx="798">
                  <c:v>45359</c:v>
                </c:pt>
                <c:pt idx="799">
                  <c:v>45366</c:v>
                </c:pt>
                <c:pt idx="800">
                  <c:v>45373</c:v>
                </c:pt>
                <c:pt idx="801">
                  <c:v>45384</c:v>
                </c:pt>
                <c:pt idx="802">
                  <c:v>45387</c:v>
                </c:pt>
                <c:pt idx="803">
                  <c:v>45394</c:v>
                </c:pt>
                <c:pt idx="804">
                  <c:v>45401</c:v>
                </c:pt>
                <c:pt idx="805">
                  <c:v>45408</c:v>
                </c:pt>
                <c:pt idx="806">
                  <c:v>45415</c:v>
                </c:pt>
                <c:pt idx="807">
                  <c:v>45422</c:v>
                </c:pt>
                <c:pt idx="808">
                  <c:v>45429</c:v>
                </c:pt>
                <c:pt idx="809">
                  <c:v>45436</c:v>
                </c:pt>
                <c:pt idx="810">
                  <c:v>45443</c:v>
                </c:pt>
                <c:pt idx="811">
                  <c:v>45450</c:v>
                </c:pt>
                <c:pt idx="812">
                  <c:v>45457</c:v>
                </c:pt>
                <c:pt idx="813">
                  <c:v>45464</c:v>
                </c:pt>
                <c:pt idx="814">
                  <c:v>45471</c:v>
                </c:pt>
                <c:pt idx="815">
                  <c:v>45478</c:v>
                </c:pt>
                <c:pt idx="816">
                  <c:v>45485</c:v>
                </c:pt>
                <c:pt idx="817">
                  <c:v>45492</c:v>
                </c:pt>
                <c:pt idx="818">
                  <c:v>45499</c:v>
                </c:pt>
                <c:pt idx="819">
                  <c:v>45506</c:v>
                </c:pt>
                <c:pt idx="820">
                  <c:v>45513</c:v>
                </c:pt>
                <c:pt idx="821">
                  <c:v>45520</c:v>
                </c:pt>
                <c:pt idx="822">
                  <c:v>45527</c:v>
                </c:pt>
                <c:pt idx="823">
                  <c:v>45534</c:v>
                </c:pt>
                <c:pt idx="824">
                  <c:v>45541</c:v>
                </c:pt>
                <c:pt idx="825">
                  <c:v>45548</c:v>
                </c:pt>
                <c:pt idx="826">
                  <c:v>45555</c:v>
                </c:pt>
                <c:pt idx="827">
                  <c:v>45562</c:v>
                </c:pt>
                <c:pt idx="828">
                  <c:v>45569</c:v>
                </c:pt>
                <c:pt idx="829">
                  <c:v>45576</c:v>
                </c:pt>
                <c:pt idx="830">
                  <c:v>45583</c:v>
                </c:pt>
                <c:pt idx="831">
                  <c:v>45590</c:v>
                </c:pt>
                <c:pt idx="832">
                  <c:v>45597</c:v>
                </c:pt>
                <c:pt idx="833">
                  <c:v>45604</c:v>
                </c:pt>
                <c:pt idx="834">
                  <c:v>45611</c:v>
                </c:pt>
                <c:pt idx="835">
                  <c:v>45618</c:v>
                </c:pt>
                <c:pt idx="836">
                  <c:v>45625</c:v>
                </c:pt>
                <c:pt idx="837">
                  <c:v>45632</c:v>
                </c:pt>
                <c:pt idx="838">
                  <c:v>45639</c:v>
                </c:pt>
                <c:pt idx="839">
                  <c:v>45646</c:v>
                </c:pt>
                <c:pt idx="840">
                  <c:v>45657</c:v>
                </c:pt>
                <c:pt idx="841">
                  <c:v>45664</c:v>
                </c:pt>
                <c:pt idx="842">
                  <c:v>45671</c:v>
                </c:pt>
                <c:pt idx="843">
                  <c:v>45678</c:v>
                </c:pt>
                <c:pt idx="844">
                  <c:v>45685</c:v>
                </c:pt>
                <c:pt idx="845">
                  <c:v>45692</c:v>
                </c:pt>
                <c:pt idx="846">
                  <c:v>45699</c:v>
                </c:pt>
                <c:pt idx="847">
                  <c:v>45706</c:v>
                </c:pt>
                <c:pt idx="848">
                  <c:v>45713</c:v>
                </c:pt>
                <c:pt idx="849">
                  <c:v>45720</c:v>
                </c:pt>
                <c:pt idx="850">
                  <c:v>45727</c:v>
                </c:pt>
                <c:pt idx="851">
                  <c:v>45734</c:v>
                </c:pt>
                <c:pt idx="852">
                  <c:v>45741</c:v>
                </c:pt>
                <c:pt idx="853">
                  <c:v>45748</c:v>
                </c:pt>
                <c:pt idx="854">
                  <c:v>45755</c:v>
                </c:pt>
                <c:pt idx="855">
                  <c:v>45762</c:v>
                </c:pt>
                <c:pt idx="856">
                  <c:v>45771</c:v>
                </c:pt>
                <c:pt idx="857">
                  <c:v>45778</c:v>
                </c:pt>
                <c:pt idx="858">
                  <c:v>45785</c:v>
                </c:pt>
                <c:pt idx="859">
                  <c:v>45792</c:v>
                </c:pt>
                <c:pt idx="860">
                  <c:v>45799</c:v>
                </c:pt>
                <c:pt idx="861">
                  <c:v>45806</c:v>
                </c:pt>
                <c:pt idx="862">
                  <c:v>45813</c:v>
                </c:pt>
                <c:pt idx="863">
                  <c:v>45820</c:v>
                </c:pt>
                <c:pt idx="864">
                  <c:v>45827</c:v>
                </c:pt>
                <c:pt idx="865">
                  <c:v>45834</c:v>
                </c:pt>
                <c:pt idx="866">
                  <c:v>45841</c:v>
                </c:pt>
                <c:pt idx="867">
                  <c:v>45848</c:v>
                </c:pt>
                <c:pt idx="868">
                  <c:v>45855</c:v>
                </c:pt>
                <c:pt idx="869">
                  <c:v>45862</c:v>
                </c:pt>
                <c:pt idx="870">
                  <c:v>45869</c:v>
                </c:pt>
                <c:pt idx="871">
                  <c:v>45876</c:v>
                </c:pt>
                <c:pt idx="872">
                  <c:v>45883</c:v>
                </c:pt>
                <c:pt idx="873">
                  <c:v>45890</c:v>
                </c:pt>
                <c:pt idx="874">
                  <c:v>45897</c:v>
                </c:pt>
                <c:pt idx="875">
                  <c:v>45904</c:v>
                </c:pt>
                <c:pt idx="876">
                  <c:v>45911</c:v>
                </c:pt>
                <c:pt idx="877">
                  <c:v>45918</c:v>
                </c:pt>
                <c:pt idx="878">
                  <c:v>45925</c:v>
                </c:pt>
                <c:pt idx="879">
                  <c:v>45932</c:v>
                </c:pt>
                <c:pt idx="880">
                  <c:v>45939</c:v>
                </c:pt>
                <c:pt idx="881">
                  <c:v>45946</c:v>
                </c:pt>
                <c:pt idx="882">
                  <c:v>45953</c:v>
                </c:pt>
                <c:pt idx="883">
                  <c:v>45960</c:v>
                </c:pt>
                <c:pt idx="884">
                  <c:v>45967</c:v>
                </c:pt>
                <c:pt idx="885">
                  <c:v>45974</c:v>
                </c:pt>
                <c:pt idx="886">
                  <c:v>45981</c:v>
                </c:pt>
                <c:pt idx="887">
                  <c:v>45989</c:v>
                </c:pt>
                <c:pt idx="888">
                  <c:v>45995</c:v>
                </c:pt>
                <c:pt idx="889">
                  <c:v>46002</c:v>
                </c:pt>
                <c:pt idx="890">
                  <c:v>46009</c:v>
                </c:pt>
                <c:pt idx="891">
                  <c:v>46020</c:v>
                </c:pt>
                <c:pt idx="892">
                  <c:v>46024</c:v>
                </c:pt>
                <c:pt idx="893">
                  <c:v>46030</c:v>
                </c:pt>
                <c:pt idx="894">
                  <c:v>46037</c:v>
                </c:pt>
                <c:pt idx="895">
                  <c:v>46044</c:v>
                </c:pt>
                <c:pt idx="896">
                  <c:v>46051</c:v>
                </c:pt>
                <c:pt idx="897">
                  <c:v>46058</c:v>
                </c:pt>
                <c:pt idx="898">
                  <c:v>46065</c:v>
                </c:pt>
                <c:pt idx="899">
                  <c:v>46072</c:v>
                </c:pt>
                <c:pt idx="900">
                  <c:v>46079</c:v>
                </c:pt>
                <c:pt idx="901">
                  <c:v>46086</c:v>
                </c:pt>
                <c:pt idx="902">
                  <c:v>46093</c:v>
                </c:pt>
                <c:pt idx="903">
                  <c:v>46100</c:v>
                </c:pt>
                <c:pt idx="904">
                  <c:v>46107</c:v>
                </c:pt>
                <c:pt idx="905">
                  <c:v>46114</c:v>
                </c:pt>
                <c:pt idx="906">
                  <c:v>46121</c:v>
                </c:pt>
                <c:pt idx="907">
                  <c:v>46128</c:v>
                </c:pt>
                <c:pt idx="908">
                  <c:v>46135</c:v>
                </c:pt>
                <c:pt idx="909">
                  <c:v>46142</c:v>
                </c:pt>
                <c:pt idx="910">
                  <c:v>46149</c:v>
                </c:pt>
                <c:pt idx="911">
                  <c:v>46156</c:v>
                </c:pt>
                <c:pt idx="912">
                  <c:v>46163</c:v>
                </c:pt>
                <c:pt idx="913">
                  <c:v>46170</c:v>
                </c:pt>
                <c:pt idx="914">
                  <c:v>46177</c:v>
                </c:pt>
                <c:pt idx="915">
                  <c:v>46184</c:v>
                </c:pt>
                <c:pt idx="916">
                  <c:v>46191</c:v>
                </c:pt>
                <c:pt idx="917">
                  <c:v>46198</c:v>
                </c:pt>
                <c:pt idx="918">
                  <c:v>46205</c:v>
                </c:pt>
                <c:pt idx="919">
                  <c:v>46212</c:v>
                </c:pt>
                <c:pt idx="920">
                  <c:v>46219</c:v>
                </c:pt>
                <c:pt idx="921">
                  <c:v>46226</c:v>
                </c:pt>
                <c:pt idx="922">
                  <c:v>46233</c:v>
                </c:pt>
                <c:pt idx="923">
                  <c:v>46240</c:v>
                </c:pt>
                <c:pt idx="924">
                  <c:v>46247</c:v>
                </c:pt>
                <c:pt idx="925">
                  <c:v>46254</c:v>
                </c:pt>
                <c:pt idx="926">
                  <c:v>46261</c:v>
                </c:pt>
                <c:pt idx="927">
                  <c:v>46268</c:v>
                </c:pt>
                <c:pt idx="928">
                  <c:v>46275</c:v>
                </c:pt>
                <c:pt idx="929">
                  <c:v>46282</c:v>
                </c:pt>
                <c:pt idx="930">
                  <c:v>46289</c:v>
                </c:pt>
                <c:pt idx="931">
                  <c:v>46296</c:v>
                </c:pt>
                <c:pt idx="932">
                  <c:v>46303</c:v>
                </c:pt>
                <c:pt idx="933">
                  <c:v>46310</c:v>
                </c:pt>
                <c:pt idx="934">
                  <c:v>46317</c:v>
                </c:pt>
                <c:pt idx="935">
                  <c:v>46324</c:v>
                </c:pt>
                <c:pt idx="936">
                  <c:v>46331</c:v>
                </c:pt>
                <c:pt idx="937">
                  <c:v>46338</c:v>
                </c:pt>
                <c:pt idx="938">
                  <c:v>46345</c:v>
                </c:pt>
                <c:pt idx="939">
                  <c:v>46353</c:v>
                </c:pt>
                <c:pt idx="940">
                  <c:v>46359</c:v>
                </c:pt>
                <c:pt idx="941">
                  <c:v>46366</c:v>
                </c:pt>
                <c:pt idx="942">
                  <c:v>46373</c:v>
                </c:pt>
                <c:pt idx="943">
                  <c:v>46380</c:v>
                </c:pt>
                <c:pt idx="944">
                  <c:v>46387</c:v>
                </c:pt>
                <c:pt idx="945">
                  <c:v>46394</c:v>
                </c:pt>
                <c:pt idx="946">
                  <c:v>46401</c:v>
                </c:pt>
                <c:pt idx="947">
                  <c:v>46408</c:v>
                </c:pt>
                <c:pt idx="948">
                  <c:v>46415</c:v>
                </c:pt>
                <c:pt idx="949">
                  <c:v>46422</c:v>
                </c:pt>
                <c:pt idx="950">
                  <c:v>46429</c:v>
                </c:pt>
                <c:pt idx="951">
                  <c:v>46436</c:v>
                </c:pt>
                <c:pt idx="952">
                  <c:v>46443</c:v>
                </c:pt>
                <c:pt idx="953">
                  <c:v>46450</c:v>
                </c:pt>
                <c:pt idx="954">
                  <c:v>46457</c:v>
                </c:pt>
                <c:pt idx="955">
                  <c:v>46464</c:v>
                </c:pt>
                <c:pt idx="956">
                  <c:v>46471</c:v>
                </c:pt>
                <c:pt idx="957">
                  <c:v>46478</c:v>
                </c:pt>
                <c:pt idx="958">
                  <c:v>46485</c:v>
                </c:pt>
                <c:pt idx="959">
                  <c:v>46492</c:v>
                </c:pt>
                <c:pt idx="960">
                  <c:v>46499</c:v>
                </c:pt>
                <c:pt idx="961">
                  <c:v>46506</c:v>
                </c:pt>
                <c:pt idx="962">
                  <c:v>46513</c:v>
                </c:pt>
                <c:pt idx="963">
                  <c:v>46520</c:v>
                </c:pt>
                <c:pt idx="964">
                  <c:v>46527</c:v>
                </c:pt>
                <c:pt idx="965">
                  <c:v>46534</c:v>
                </c:pt>
                <c:pt idx="966">
                  <c:v>46541</c:v>
                </c:pt>
                <c:pt idx="967">
                  <c:v>46548</c:v>
                </c:pt>
                <c:pt idx="968">
                  <c:v>46555</c:v>
                </c:pt>
                <c:pt idx="969">
                  <c:v>46562</c:v>
                </c:pt>
                <c:pt idx="970">
                  <c:v>46569</c:v>
                </c:pt>
                <c:pt idx="971">
                  <c:v>46576</c:v>
                </c:pt>
                <c:pt idx="972">
                  <c:v>46583</c:v>
                </c:pt>
                <c:pt idx="973">
                  <c:v>46590</c:v>
                </c:pt>
                <c:pt idx="974">
                  <c:v>46597</c:v>
                </c:pt>
                <c:pt idx="975">
                  <c:v>46604</c:v>
                </c:pt>
                <c:pt idx="976">
                  <c:v>46611</c:v>
                </c:pt>
                <c:pt idx="977">
                  <c:v>46618</c:v>
                </c:pt>
                <c:pt idx="978">
                  <c:v>46625</c:v>
                </c:pt>
                <c:pt idx="979">
                  <c:v>46632</c:v>
                </c:pt>
                <c:pt idx="980">
                  <c:v>46639</c:v>
                </c:pt>
                <c:pt idx="981">
                  <c:v>46646</c:v>
                </c:pt>
                <c:pt idx="982">
                  <c:v>46653</c:v>
                </c:pt>
                <c:pt idx="983">
                  <c:v>46660</c:v>
                </c:pt>
                <c:pt idx="984">
                  <c:v>46667</c:v>
                </c:pt>
                <c:pt idx="985">
                  <c:v>46674</c:v>
                </c:pt>
                <c:pt idx="986">
                  <c:v>46681</c:v>
                </c:pt>
                <c:pt idx="987">
                  <c:v>46688</c:v>
                </c:pt>
                <c:pt idx="988">
                  <c:v>46695</c:v>
                </c:pt>
                <c:pt idx="989">
                  <c:v>46703</c:v>
                </c:pt>
                <c:pt idx="990">
                  <c:v>46709</c:v>
                </c:pt>
                <c:pt idx="991">
                  <c:v>46717</c:v>
                </c:pt>
                <c:pt idx="992">
                  <c:v>46723</c:v>
                </c:pt>
                <c:pt idx="993">
                  <c:v>46730</c:v>
                </c:pt>
                <c:pt idx="994">
                  <c:v>46737</c:v>
                </c:pt>
                <c:pt idx="995">
                  <c:v>46744</c:v>
                </c:pt>
                <c:pt idx="996">
                  <c:v>46756</c:v>
                </c:pt>
                <c:pt idx="997">
                  <c:v>46759</c:v>
                </c:pt>
                <c:pt idx="998">
                  <c:v>46766</c:v>
                </c:pt>
                <c:pt idx="999">
                  <c:v>46773</c:v>
                </c:pt>
                <c:pt idx="1000">
                  <c:v>46780</c:v>
                </c:pt>
                <c:pt idx="1001">
                  <c:v>46787</c:v>
                </c:pt>
                <c:pt idx="1002">
                  <c:v>46794</c:v>
                </c:pt>
                <c:pt idx="1003">
                  <c:v>46801</c:v>
                </c:pt>
                <c:pt idx="1004">
                  <c:v>46808</c:v>
                </c:pt>
                <c:pt idx="1005">
                  <c:v>46815</c:v>
                </c:pt>
                <c:pt idx="1006">
                  <c:v>46822</c:v>
                </c:pt>
                <c:pt idx="1007">
                  <c:v>46829</c:v>
                </c:pt>
                <c:pt idx="1008">
                  <c:v>46836</c:v>
                </c:pt>
                <c:pt idx="1009">
                  <c:v>46843</c:v>
                </c:pt>
                <c:pt idx="1010">
                  <c:v>46850</c:v>
                </c:pt>
                <c:pt idx="1011">
                  <c:v>46861</c:v>
                </c:pt>
                <c:pt idx="1012">
                  <c:v>46864</c:v>
                </c:pt>
                <c:pt idx="1013">
                  <c:v>46871</c:v>
                </c:pt>
                <c:pt idx="1014">
                  <c:v>46878</c:v>
                </c:pt>
                <c:pt idx="1015">
                  <c:v>46885</c:v>
                </c:pt>
                <c:pt idx="1016">
                  <c:v>46892</c:v>
                </c:pt>
                <c:pt idx="1017">
                  <c:v>46899</c:v>
                </c:pt>
                <c:pt idx="1018">
                  <c:v>46906</c:v>
                </c:pt>
                <c:pt idx="1019">
                  <c:v>46913</c:v>
                </c:pt>
                <c:pt idx="1020">
                  <c:v>46920</c:v>
                </c:pt>
                <c:pt idx="1021">
                  <c:v>46927</c:v>
                </c:pt>
                <c:pt idx="1022">
                  <c:v>46934</c:v>
                </c:pt>
                <c:pt idx="1023">
                  <c:v>46941</c:v>
                </c:pt>
                <c:pt idx="1024">
                  <c:v>46948</c:v>
                </c:pt>
                <c:pt idx="1025">
                  <c:v>46955</c:v>
                </c:pt>
                <c:pt idx="1026">
                  <c:v>46962</c:v>
                </c:pt>
                <c:pt idx="1027">
                  <c:v>46969</c:v>
                </c:pt>
                <c:pt idx="1028">
                  <c:v>46976</c:v>
                </c:pt>
                <c:pt idx="1029">
                  <c:v>46983</c:v>
                </c:pt>
                <c:pt idx="1030">
                  <c:v>46990</c:v>
                </c:pt>
                <c:pt idx="1031">
                  <c:v>46997</c:v>
                </c:pt>
                <c:pt idx="1032">
                  <c:v>47004</c:v>
                </c:pt>
                <c:pt idx="1033">
                  <c:v>47011</c:v>
                </c:pt>
                <c:pt idx="1034">
                  <c:v>47018</c:v>
                </c:pt>
                <c:pt idx="1035">
                  <c:v>47025</c:v>
                </c:pt>
                <c:pt idx="1036">
                  <c:v>47032</c:v>
                </c:pt>
                <c:pt idx="1037">
                  <c:v>47039</c:v>
                </c:pt>
                <c:pt idx="1038">
                  <c:v>47046</c:v>
                </c:pt>
                <c:pt idx="1039">
                  <c:v>47053</c:v>
                </c:pt>
                <c:pt idx="1040">
                  <c:v>47060</c:v>
                </c:pt>
                <c:pt idx="1041">
                  <c:v>47070</c:v>
                </c:pt>
                <c:pt idx="1042">
                  <c:v>47074</c:v>
                </c:pt>
                <c:pt idx="1043">
                  <c:v>47081</c:v>
                </c:pt>
                <c:pt idx="1044">
                  <c:v>47088</c:v>
                </c:pt>
                <c:pt idx="1045">
                  <c:v>47095</c:v>
                </c:pt>
                <c:pt idx="1046">
                  <c:v>47102</c:v>
                </c:pt>
                <c:pt idx="1047">
                  <c:v>47109</c:v>
                </c:pt>
                <c:pt idx="1048">
                  <c:v>47116</c:v>
                </c:pt>
                <c:pt idx="1049">
                  <c:v>47123</c:v>
                </c:pt>
                <c:pt idx="1050">
                  <c:v>47130</c:v>
                </c:pt>
                <c:pt idx="1051">
                  <c:v>47137</c:v>
                </c:pt>
                <c:pt idx="1052">
                  <c:v>47144</c:v>
                </c:pt>
                <c:pt idx="1053">
                  <c:v>47151</c:v>
                </c:pt>
                <c:pt idx="1054">
                  <c:v>47158</c:v>
                </c:pt>
                <c:pt idx="1055">
                  <c:v>47165</c:v>
                </c:pt>
                <c:pt idx="1056">
                  <c:v>47172</c:v>
                </c:pt>
                <c:pt idx="1057">
                  <c:v>47179</c:v>
                </c:pt>
                <c:pt idx="1058">
                  <c:v>47186</c:v>
                </c:pt>
                <c:pt idx="1059">
                  <c:v>47193</c:v>
                </c:pt>
                <c:pt idx="1060">
                  <c:v>47200</c:v>
                </c:pt>
                <c:pt idx="1061">
                  <c:v>47211</c:v>
                </c:pt>
                <c:pt idx="1062">
                  <c:v>47214</c:v>
                </c:pt>
                <c:pt idx="1063">
                  <c:v>47221</c:v>
                </c:pt>
                <c:pt idx="1064">
                  <c:v>47228</c:v>
                </c:pt>
                <c:pt idx="1065">
                  <c:v>47235</c:v>
                </c:pt>
                <c:pt idx="1066">
                  <c:v>47242</c:v>
                </c:pt>
                <c:pt idx="1067">
                  <c:v>47249</c:v>
                </c:pt>
                <c:pt idx="1068">
                  <c:v>47256</c:v>
                </c:pt>
                <c:pt idx="1069">
                  <c:v>47263</c:v>
                </c:pt>
                <c:pt idx="1070">
                  <c:v>47270</c:v>
                </c:pt>
                <c:pt idx="1071">
                  <c:v>47277</c:v>
                </c:pt>
                <c:pt idx="1072">
                  <c:v>47284</c:v>
                </c:pt>
                <c:pt idx="1073">
                  <c:v>47291</c:v>
                </c:pt>
                <c:pt idx="1074">
                  <c:v>47298</c:v>
                </c:pt>
                <c:pt idx="1075">
                  <c:v>47305</c:v>
                </c:pt>
                <c:pt idx="1076">
                  <c:v>47312</c:v>
                </c:pt>
                <c:pt idx="1077">
                  <c:v>47319</c:v>
                </c:pt>
                <c:pt idx="1078">
                  <c:v>47326</c:v>
                </c:pt>
                <c:pt idx="1079">
                  <c:v>47333</c:v>
                </c:pt>
                <c:pt idx="1080">
                  <c:v>47340</c:v>
                </c:pt>
                <c:pt idx="1081">
                  <c:v>47347</c:v>
                </c:pt>
                <c:pt idx="1082">
                  <c:v>47354</c:v>
                </c:pt>
                <c:pt idx="1083">
                  <c:v>47361</c:v>
                </c:pt>
                <c:pt idx="1084">
                  <c:v>47368</c:v>
                </c:pt>
                <c:pt idx="1085">
                  <c:v>47375</c:v>
                </c:pt>
                <c:pt idx="1086">
                  <c:v>47382</c:v>
                </c:pt>
                <c:pt idx="1087">
                  <c:v>47389</c:v>
                </c:pt>
                <c:pt idx="1088">
                  <c:v>47396</c:v>
                </c:pt>
                <c:pt idx="1089">
                  <c:v>47403</c:v>
                </c:pt>
                <c:pt idx="1090">
                  <c:v>47410</c:v>
                </c:pt>
                <c:pt idx="1091">
                  <c:v>47417</c:v>
                </c:pt>
                <c:pt idx="1092">
                  <c:v>47424</c:v>
                </c:pt>
                <c:pt idx="1093">
                  <c:v>47431</c:v>
                </c:pt>
                <c:pt idx="1094">
                  <c:v>47438</c:v>
                </c:pt>
                <c:pt idx="1095">
                  <c:v>47445</c:v>
                </c:pt>
                <c:pt idx="1096">
                  <c:v>47452</c:v>
                </c:pt>
                <c:pt idx="1097">
                  <c:v>47459</c:v>
                </c:pt>
                <c:pt idx="1098">
                  <c:v>47466</c:v>
                </c:pt>
                <c:pt idx="1099">
                  <c:v>47473</c:v>
                </c:pt>
                <c:pt idx="1100">
                  <c:v>47483</c:v>
                </c:pt>
                <c:pt idx="1101">
                  <c:v>47490</c:v>
                </c:pt>
                <c:pt idx="1102">
                  <c:v>47497</c:v>
                </c:pt>
                <c:pt idx="1103">
                  <c:v>47505</c:v>
                </c:pt>
                <c:pt idx="1104">
                  <c:v>47511</c:v>
                </c:pt>
                <c:pt idx="1105">
                  <c:v>47518</c:v>
                </c:pt>
                <c:pt idx="1106">
                  <c:v>47525</c:v>
                </c:pt>
                <c:pt idx="1107">
                  <c:v>47533</c:v>
                </c:pt>
                <c:pt idx="1108">
                  <c:v>47539</c:v>
                </c:pt>
                <c:pt idx="1109">
                  <c:v>47546</c:v>
                </c:pt>
                <c:pt idx="1110">
                  <c:v>47553</c:v>
                </c:pt>
                <c:pt idx="1111">
                  <c:v>47560</c:v>
                </c:pt>
                <c:pt idx="1112">
                  <c:v>47567</c:v>
                </c:pt>
                <c:pt idx="1113">
                  <c:v>47574</c:v>
                </c:pt>
                <c:pt idx="1114">
                  <c:v>47581</c:v>
                </c:pt>
                <c:pt idx="1115">
                  <c:v>47588</c:v>
                </c:pt>
                <c:pt idx="1116">
                  <c:v>47597</c:v>
                </c:pt>
                <c:pt idx="1117">
                  <c:v>47602</c:v>
                </c:pt>
                <c:pt idx="1118">
                  <c:v>47610</c:v>
                </c:pt>
                <c:pt idx="1119">
                  <c:v>47616</c:v>
                </c:pt>
                <c:pt idx="1120">
                  <c:v>47623</c:v>
                </c:pt>
                <c:pt idx="1121">
                  <c:v>47631</c:v>
                </c:pt>
                <c:pt idx="1122">
                  <c:v>47637</c:v>
                </c:pt>
                <c:pt idx="1123">
                  <c:v>47644</c:v>
                </c:pt>
                <c:pt idx="1124">
                  <c:v>47651</c:v>
                </c:pt>
                <c:pt idx="1125">
                  <c:v>47658</c:v>
                </c:pt>
                <c:pt idx="1126">
                  <c:v>47665</c:v>
                </c:pt>
                <c:pt idx="1127">
                  <c:v>47672</c:v>
                </c:pt>
                <c:pt idx="1128">
                  <c:v>47679</c:v>
                </c:pt>
                <c:pt idx="1129">
                  <c:v>47686</c:v>
                </c:pt>
                <c:pt idx="1130">
                  <c:v>47693</c:v>
                </c:pt>
                <c:pt idx="1131">
                  <c:v>47700</c:v>
                </c:pt>
                <c:pt idx="1132">
                  <c:v>47707</c:v>
                </c:pt>
                <c:pt idx="1133">
                  <c:v>47714</c:v>
                </c:pt>
                <c:pt idx="1134">
                  <c:v>47722</c:v>
                </c:pt>
                <c:pt idx="1135">
                  <c:v>47729</c:v>
                </c:pt>
                <c:pt idx="1136">
                  <c:v>47735</c:v>
                </c:pt>
                <c:pt idx="1137">
                  <c:v>47742</c:v>
                </c:pt>
                <c:pt idx="1138">
                  <c:v>47749</c:v>
                </c:pt>
                <c:pt idx="1139">
                  <c:v>47756</c:v>
                </c:pt>
                <c:pt idx="1140">
                  <c:v>47763</c:v>
                </c:pt>
                <c:pt idx="1141">
                  <c:v>47771</c:v>
                </c:pt>
                <c:pt idx="1142">
                  <c:v>47777</c:v>
                </c:pt>
                <c:pt idx="1143">
                  <c:v>47784</c:v>
                </c:pt>
                <c:pt idx="1144">
                  <c:v>47791</c:v>
                </c:pt>
                <c:pt idx="1145">
                  <c:v>47799</c:v>
                </c:pt>
                <c:pt idx="1146">
                  <c:v>47805</c:v>
                </c:pt>
                <c:pt idx="1147">
                  <c:v>47812</c:v>
                </c:pt>
                <c:pt idx="1148">
                  <c:v>47819</c:v>
                </c:pt>
                <c:pt idx="1149">
                  <c:v>47826</c:v>
                </c:pt>
                <c:pt idx="1150">
                  <c:v>47833</c:v>
                </c:pt>
                <c:pt idx="1151">
                  <c:v>47840</c:v>
                </c:pt>
                <c:pt idx="1152">
                  <c:v>47848</c:v>
                </c:pt>
                <c:pt idx="1153">
                  <c:v>47855</c:v>
                </c:pt>
                <c:pt idx="1154">
                  <c:v>47862</c:v>
                </c:pt>
                <c:pt idx="1155">
                  <c:v>47869</c:v>
                </c:pt>
                <c:pt idx="1156">
                  <c:v>47876</c:v>
                </c:pt>
                <c:pt idx="1157">
                  <c:v>47883</c:v>
                </c:pt>
                <c:pt idx="1158">
                  <c:v>47890</c:v>
                </c:pt>
                <c:pt idx="1159">
                  <c:v>47897</c:v>
                </c:pt>
                <c:pt idx="1160">
                  <c:v>47904</c:v>
                </c:pt>
                <c:pt idx="1161">
                  <c:v>47911</c:v>
                </c:pt>
                <c:pt idx="1162">
                  <c:v>47918</c:v>
                </c:pt>
                <c:pt idx="1163">
                  <c:v>47925</c:v>
                </c:pt>
                <c:pt idx="1164">
                  <c:v>47932</c:v>
                </c:pt>
                <c:pt idx="1165">
                  <c:v>47939</c:v>
                </c:pt>
                <c:pt idx="1166">
                  <c:v>47946</c:v>
                </c:pt>
                <c:pt idx="1167">
                  <c:v>47955</c:v>
                </c:pt>
                <c:pt idx="1168">
                  <c:v>47962</c:v>
                </c:pt>
                <c:pt idx="1169">
                  <c:v>47969</c:v>
                </c:pt>
                <c:pt idx="1170">
                  <c:v>47976</c:v>
                </c:pt>
                <c:pt idx="1171">
                  <c:v>47983</c:v>
                </c:pt>
                <c:pt idx="1172">
                  <c:v>47990</c:v>
                </c:pt>
                <c:pt idx="1173">
                  <c:v>47997</c:v>
                </c:pt>
                <c:pt idx="1174">
                  <c:v>48004</c:v>
                </c:pt>
                <c:pt idx="1175">
                  <c:v>48011</c:v>
                </c:pt>
                <c:pt idx="1176">
                  <c:v>48018</c:v>
                </c:pt>
                <c:pt idx="1177">
                  <c:v>48025</c:v>
                </c:pt>
                <c:pt idx="1178">
                  <c:v>48032</c:v>
                </c:pt>
                <c:pt idx="1179">
                  <c:v>48039</c:v>
                </c:pt>
                <c:pt idx="1180">
                  <c:v>48046</c:v>
                </c:pt>
                <c:pt idx="1181">
                  <c:v>48053</c:v>
                </c:pt>
                <c:pt idx="1182">
                  <c:v>48060</c:v>
                </c:pt>
                <c:pt idx="1183">
                  <c:v>48067</c:v>
                </c:pt>
                <c:pt idx="1184">
                  <c:v>48074</c:v>
                </c:pt>
                <c:pt idx="1185">
                  <c:v>48081</c:v>
                </c:pt>
                <c:pt idx="1186">
                  <c:v>48088</c:v>
                </c:pt>
                <c:pt idx="1187">
                  <c:v>48095</c:v>
                </c:pt>
                <c:pt idx="1188">
                  <c:v>48102</c:v>
                </c:pt>
                <c:pt idx="1189">
                  <c:v>48109</c:v>
                </c:pt>
                <c:pt idx="1190">
                  <c:v>48116</c:v>
                </c:pt>
                <c:pt idx="1191">
                  <c:v>48123</c:v>
                </c:pt>
                <c:pt idx="1192">
                  <c:v>48130</c:v>
                </c:pt>
                <c:pt idx="1193">
                  <c:v>48137</c:v>
                </c:pt>
                <c:pt idx="1194">
                  <c:v>48144</c:v>
                </c:pt>
                <c:pt idx="1195">
                  <c:v>48151</c:v>
                </c:pt>
                <c:pt idx="1196">
                  <c:v>48158</c:v>
                </c:pt>
                <c:pt idx="1197">
                  <c:v>48165</c:v>
                </c:pt>
                <c:pt idx="1198">
                  <c:v>48172</c:v>
                </c:pt>
                <c:pt idx="1199">
                  <c:v>48180</c:v>
                </c:pt>
                <c:pt idx="1200">
                  <c:v>48186</c:v>
                </c:pt>
                <c:pt idx="1201">
                  <c:v>48193</c:v>
                </c:pt>
                <c:pt idx="1202">
                  <c:v>48200</c:v>
                </c:pt>
                <c:pt idx="1203">
                  <c:v>48211</c:v>
                </c:pt>
                <c:pt idx="1204">
                  <c:v>48215</c:v>
                </c:pt>
                <c:pt idx="1205">
                  <c:v>48221</c:v>
                </c:pt>
                <c:pt idx="1206">
                  <c:v>48228</c:v>
                </c:pt>
                <c:pt idx="1207">
                  <c:v>48235</c:v>
                </c:pt>
                <c:pt idx="1208">
                  <c:v>48242</c:v>
                </c:pt>
                <c:pt idx="1209">
                  <c:v>48249</c:v>
                </c:pt>
                <c:pt idx="1210">
                  <c:v>48256</c:v>
                </c:pt>
                <c:pt idx="1211">
                  <c:v>48263</c:v>
                </c:pt>
                <c:pt idx="1212">
                  <c:v>48270</c:v>
                </c:pt>
                <c:pt idx="1213">
                  <c:v>48277</c:v>
                </c:pt>
                <c:pt idx="1214">
                  <c:v>48284</c:v>
                </c:pt>
                <c:pt idx="1215">
                  <c:v>48291</c:v>
                </c:pt>
                <c:pt idx="1216">
                  <c:v>48298</c:v>
                </c:pt>
                <c:pt idx="1217">
                  <c:v>48305</c:v>
                </c:pt>
                <c:pt idx="1218">
                  <c:v>48312</c:v>
                </c:pt>
                <c:pt idx="1219">
                  <c:v>48319</c:v>
                </c:pt>
                <c:pt idx="1220">
                  <c:v>48326</c:v>
                </c:pt>
                <c:pt idx="1221">
                  <c:v>48333</c:v>
                </c:pt>
                <c:pt idx="1222">
                  <c:v>48340</c:v>
                </c:pt>
                <c:pt idx="1223">
                  <c:v>48347</c:v>
                </c:pt>
                <c:pt idx="1224">
                  <c:v>48354</c:v>
                </c:pt>
                <c:pt idx="1225">
                  <c:v>48361</c:v>
                </c:pt>
                <c:pt idx="1226">
                  <c:v>48368</c:v>
                </c:pt>
                <c:pt idx="1227">
                  <c:v>48375</c:v>
                </c:pt>
                <c:pt idx="1228">
                  <c:v>48382</c:v>
                </c:pt>
                <c:pt idx="1229">
                  <c:v>48389</c:v>
                </c:pt>
                <c:pt idx="1230">
                  <c:v>48396</c:v>
                </c:pt>
                <c:pt idx="1231">
                  <c:v>48403</c:v>
                </c:pt>
                <c:pt idx="1232">
                  <c:v>48410</c:v>
                </c:pt>
                <c:pt idx="1233">
                  <c:v>48417</c:v>
                </c:pt>
                <c:pt idx="1234">
                  <c:v>48424</c:v>
                </c:pt>
                <c:pt idx="1235">
                  <c:v>48431</c:v>
                </c:pt>
                <c:pt idx="1236">
                  <c:v>48438</c:v>
                </c:pt>
                <c:pt idx="1237">
                  <c:v>48445</c:v>
                </c:pt>
                <c:pt idx="1238">
                  <c:v>48452</c:v>
                </c:pt>
                <c:pt idx="1239">
                  <c:v>48459</c:v>
                </c:pt>
                <c:pt idx="1240">
                  <c:v>48466</c:v>
                </c:pt>
                <c:pt idx="1241">
                  <c:v>48473</c:v>
                </c:pt>
                <c:pt idx="1242">
                  <c:v>48480</c:v>
                </c:pt>
                <c:pt idx="1243">
                  <c:v>48487</c:v>
                </c:pt>
                <c:pt idx="1244">
                  <c:v>48494</c:v>
                </c:pt>
                <c:pt idx="1245">
                  <c:v>48501</c:v>
                </c:pt>
                <c:pt idx="1246">
                  <c:v>48508</c:v>
                </c:pt>
                <c:pt idx="1247">
                  <c:v>48515</c:v>
                </c:pt>
                <c:pt idx="1248">
                  <c:v>48522</c:v>
                </c:pt>
                <c:pt idx="1249">
                  <c:v>48530</c:v>
                </c:pt>
                <c:pt idx="1250">
                  <c:v>48536</c:v>
                </c:pt>
                <c:pt idx="1251">
                  <c:v>48544</c:v>
                </c:pt>
                <c:pt idx="1252">
                  <c:v>48550</c:v>
                </c:pt>
                <c:pt idx="1253">
                  <c:v>48557</c:v>
                </c:pt>
                <c:pt idx="1254">
                  <c:v>48564</c:v>
                </c:pt>
                <c:pt idx="1255">
                  <c:v>48571</c:v>
                </c:pt>
                <c:pt idx="1256">
                  <c:v>48583</c:v>
                </c:pt>
                <c:pt idx="1257">
                  <c:v>48586</c:v>
                </c:pt>
                <c:pt idx="1258">
                  <c:v>48593</c:v>
                </c:pt>
                <c:pt idx="1259">
                  <c:v>48600</c:v>
                </c:pt>
                <c:pt idx="1260">
                  <c:v>48607</c:v>
                </c:pt>
                <c:pt idx="1261">
                  <c:v>48614</c:v>
                </c:pt>
                <c:pt idx="1262">
                  <c:v>48621</c:v>
                </c:pt>
                <c:pt idx="1263">
                  <c:v>48628</c:v>
                </c:pt>
                <c:pt idx="1264">
                  <c:v>48635</c:v>
                </c:pt>
                <c:pt idx="1265">
                  <c:v>48642</c:v>
                </c:pt>
                <c:pt idx="1266">
                  <c:v>48649</c:v>
                </c:pt>
                <c:pt idx="1267">
                  <c:v>48656</c:v>
                </c:pt>
                <c:pt idx="1268">
                  <c:v>48663</c:v>
                </c:pt>
                <c:pt idx="1269">
                  <c:v>48670</c:v>
                </c:pt>
                <c:pt idx="1270">
                  <c:v>48677</c:v>
                </c:pt>
                <c:pt idx="1271">
                  <c:v>48688</c:v>
                </c:pt>
                <c:pt idx="1272">
                  <c:v>48691</c:v>
                </c:pt>
                <c:pt idx="1273">
                  <c:v>48698</c:v>
                </c:pt>
                <c:pt idx="1274">
                  <c:v>48705</c:v>
                </c:pt>
                <c:pt idx="1275">
                  <c:v>48712</c:v>
                </c:pt>
                <c:pt idx="1276">
                  <c:v>48719</c:v>
                </c:pt>
                <c:pt idx="1277">
                  <c:v>48726</c:v>
                </c:pt>
                <c:pt idx="1278">
                  <c:v>48733</c:v>
                </c:pt>
                <c:pt idx="1279">
                  <c:v>48740</c:v>
                </c:pt>
                <c:pt idx="1280">
                  <c:v>48747</c:v>
                </c:pt>
                <c:pt idx="1281">
                  <c:v>48754</c:v>
                </c:pt>
                <c:pt idx="1282">
                  <c:v>48761</c:v>
                </c:pt>
                <c:pt idx="1283">
                  <c:v>48768</c:v>
                </c:pt>
                <c:pt idx="1284">
                  <c:v>48775</c:v>
                </c:pt>
                <c:pt idx="1285">
                  <c:v>48782</c:v>
                </c:pt>
                <c:pt idx="1286">
                  <c:v>48789</c:v>
                </c:pt>
                <c:pt idx="1287">
                  <c:v>48796</c:v>
                </c:pt>
                <c:pt idx="1288">
                  <c:v>48803</c:v>
                </c:pt>
                <c:pt idx="1289">
                  <c:v>48810</c:v>
                </c:pt>
                <c:pt idx="1290">
                  <c:v>48817</c:v>
                </c:pt>
                <c:pt idx="1291">
                  <c:v>48824</c:v>
                </c:pt>
                <c:pt idx="1292">
                  <c:v>48831</c:v>
                </c:pt>
                <c:pt idx="1293">
                  <c:v>48838</c:v>
                </c:pt>
                <c:pt idx="1294">
                  <c:v>48845</c:v>
                </c:pt>
                <c:pt idx="1295">
                  <c:v>48852</c:v>
                </c:pt>
                <c:pt idx="1296">
                  <c:v>48859</c:v>
                </c:pt>
                <c:pt idx="1297">
                  <c:v>48866</c:v>
                </c:pt>
                <c:pt idx="1298">
                  <c:v>48873</c:v>
                </c:pt>
                <c:pt idx="1299">
                  <c:v>48880</c:v>
                </c:pt>
                <c:pt idx="1300">
                  <c:v>48887</c:v>
                </c:pt>
                <c:pt idx="1301">
                  <c:v>48897</c:v>
                </c:pt>
                <c:pt idx="1302">
                  <c:v>48901</c:v>
                </c:pt>
                <c:pt idx="1303">
                  <c:v>48908</c:v>
                </c:pt>
                <c:pt idx="1304">
                  <c:v>48915</c:v>
                </c:pt>
                <c:pt idx="1305">
                  <c:v>48922</c:v>
                </c:pt>
                <c:pt idx="1306">
                  <c:v>48929</c:v>
                </c:pt>
                <c:pt idx="1307">
                  <c:v>48936</c:v>
                </c:pt>
                <c:pt idx="1308">
                  <c:v>48943</c:v>
                </c:pt>
                <c:pt idx="1309">
                  <c:v>48950</c:v>
                </c:pt>
                <c:pt idx="1310">
                  <c:v>48957</c:v>
                </c:pt>
                <c:pt idx="1311">
                  <c:v>48964</c:v>
                </c:pt>
                <c:pt idx="1312">
                  <c:v>48971</c:v>
                </c:pt>
                <c:pt idx="1313">
                  <c:v>48978</c:v>
                </c:pt>
                <c:pt idx="1314">
                  <c:v>48985</c:v>
                </c:pt>
                <c:pt idx="1315">
                  <c:v>48992</c:v>
                </c:pt>
                <c:pt idx="1316">
                  <c:v>48999</c:v>
                </c:pt>
                <c:pt idx="1317">
                  <c:v>49006</c:v>
                </c:pt>
                <c:pt idx="1318">
                  <c:v>49013</c:v>
                </c:pt>
                <c:pt idx="1319">
                  <c:v>49020</c:v>
                </c:pt>
                <c:pt idx="1320">
                  <c:v>49027</c:v>
                </c:pt>
                <c:pt idx="1321">
                  <c:v>49034</c:v>
                </c:pt>
                <c:pt idx="1322">
                  <c:v>49045</c:v>
                </c:pt>
                <c:pt idx="1323">
                  <c:v>49048</c:v>
                </c:pt>
                <c:pt idx="1324">
                  <c:v>49055</c:v>
                </c:pt>
                <c:pt idx="1325">
                  <c:v>49062</c:v>
                </c:pt>
                <c:pt idx="1326">
                  <c:v>49069</c:v>
                </c:pt>
                <c:pt idx="1327">
                  <c:v>49076</c:v>
                </c:pt>
                <c:pt idx="1328">
                  <c:v>49083</c:v>
                </c:pt>
                <c:pt idx="1329">
                  <c:v>49090</c:v>
                </c:pt>
                <c:pt idx="1330">
                  <c:v>49097</c:v>
                </c:pt>
                <c:pt idx="1331">
                  <c:v>49104</c:v>
                </c:pt>
                <c:pt idx="1332">
                  <c:v>49111</c:v>
                </c:pt>
                <c:pt idx="1333">
                  <c:v>49118</c:v>
                </c:pt>
                <c:pt idx="1334">
                  <c:v>49125</c:v>
                </c:pt>
                <c:pt idx="1335">
                  <c:v>49132</c:v>
                </c:pt>
                <c:pt idx="1336">
                  <c:v>49139</c:v>
                </c:pt>
                <c:pt idx="1337">
                  <c:v>49146</c:v>
                </c:pt>
                <c:pt idx="1338">
                  <c:v>49153</c:v>
                </c:pt>
                <c:pt idx="1339">
                  <c:v>49160</c:v>
                </c:pt>
                <c:pt idx="1340">
                  <c:v>49167</c:v>
                </c:pt>
                <c:pt idx="1341">
                  <c:v>49174</c:v>
                </c:pt>
                <c:pt idx="1342">
                  <c:v>49181</c:v>
                </c:pt>
                <c:pt idx="1343">
                  <c:v>49188</c:v>
                </c:pt>
                <c:pt idx="1344">
                  <c:v>49195</c:v>
                </c:pt>
                <c:pt idx="1345">
                  <c:v>49202</c:v>
                </c:pt>
                <c:pt idx="1346">
                  <c:v>49209</c:v>
                </c:pt>
                <c:pt idx="1347">
                  <c:v>49216</c:v>
                </c:pt>
                <c:pt idx="1348">
                  <c:v>49223</c:v>
                </c:pt>
                <c:pt idx="1349">
                  <c:v>49230</c:v>
                </c:pt>
                <c:pt idx="1350">
                  <c:v>49237</c:v>
                </c:pt>
                <c:pt idx="1351">
                  <c:v>49244</c:v>
                </c:pt>
                <c:pt idx="1352">
                  <c:v>49251</c:v>
                </c:pt>
                <c:pt idx="1353">
                  <c:v>49261</c:v>
                </c:pt>
                <c:pt idx="1354">
                  <c:v>49265</c:v>
                </c:pt>
                <c:pt idx="1355">
                  <c:v>49272</c:v>
                </c:pt>
                <c:pt idx="1356">
                  <c:v>49279</c:v>
                </c:pt>
                <c:pt idx="1357">
                  <c:v>49286</c:v>
                </c:pt>
                <c:pt idx="1358">
                  <c:v>49293</c:v>
                </c:pt>
                <c:pt idx="1359">
                  <c:v>49300</c:v>
                </c:pt>
                <c:pt idx="1360">
                  <c:v>49307</c:v>
                </c:pt>
                <c:pt idx="1361">
                  <c:v>49314</c:v>
                </c:pt>
                <c:pt idx="1362">
                  <c:v>49321</c:v>
                </c:pt>
                <c:pt idx="1363">
                  <c:v>49328</c:v>
                </c:pt>
                <c:pt idx="1364">
                  <c:v>49335</c:v>
                </c:pt>
                <c:pt idx="1365">
                  <c:v>49342</c:v>
                </c:pt>
                <c:pt idx="1366">
                  <c:v>49349</c:v>
                </c:pt>
                <c:pt idx="1367">
                  <c:v>49356</c:v>
                </c:pt>
                <c:pt idx="1368">
                  <c:v>49363</c:v>
                </c:pt>
                <c:pt idx="1369">
                  <c:v>49370</c:v>
                </c:pt>
                <c:pt idx="1370">
                  <c:v>49377</c:v>
                </c:pt>
                <c:pt idx="1371">
                  <c:v>49384</c:v>
                </c:pt>
                <c:pt idx="1372">
                  <c:v>49395</c:v>
                </c:pt>
                <c:pt idx="1373">
                  <c:v>49398</c:v>
                </c:pt>
                <c:pt idx="1374">
                  <c:v>49405</c:v>
                </c:pt>
                <c:pt idx="1375">
                  <c:v>49412</c:v>
                </c:pt>
                <c:pt idx="1376">
                  <c:v>49419</c:v>
                </c:pt>
                <c:pt idx="1377">
                  <c:v>49426</c:v>
                </c:pt>
                <c:pt idx="1378">
                  <c:v>49433</c:v>
                </c:pt>
                <c:pt idx="1379">
                  <c:v>49440</c:v>
                </c:pt>
                <c:pt idx="1380">
                  <c:v>49447</c:v>
                </c:pt>
                <c:pt idx="1381">
                  <c:v>49454</c:v>
                </c:pt>
                <c:pt idx="1382">
                  <c:v>49461</c:v>
                </c:pt>
                <c:pt idx="1383">
                  <c:v>49468</c:v>
                </c:pt>
                <c:pt idx="1384">
                  <c:v>49475</c:v>
                </c:pt>
                <c:pt idx="1385">
                  <c:v>49482</c:v>
                </c:pt>
                <c:pt idx="1386">
                  <c:v>49489</c:v>
                </c:pt>
                <c:pt idx="1387">
                  <c:v>49496</c:v>
                </c:pt>
                <c:pt idx="1388">
                  <c:v>49503</c:v>
                </c:pt>
                <c:pt idx="1389">
                  <c:v>49510</c:v>
                </c:pt>
                <c:pt idx="1390">
                  <c:v>49517</c:v>
                </c:pt>
                <c:pt idx="1391">
                  <c:v>49524</c:v>
                </c:pt>
                <c:pt idx="1392">
                  <c:v>49531</c:v>
                </c:pt>
                <c:pt idx="1393">
                  <c:v>49538</c:v>
                </c:pt>
                <c:pt idx="1394">
                  <c:v>49545</c:v>
                </c:pt>
                <c:pt idx="1395">
                  <c:v>49552</c:v>
                </c:pt>
                <c:pt idx="1396">
                  <c:v>49559</c:v>
                </c:pt>
                <c:pt idx="1397">
                  <c:v>49566</c:v>
                </c:pt>
                <c:pt idx="1398">
                  <c:v>49573</c:v>
                </c:pt>
                <c:pt idx="1399">
                  <c:v>49580</c:v>
                </c:pt>
                <c:pt idx="1400">
                  <c:v>49587</c:v>
                </c:pt>
                <c:pt idx="1401">
                  <c:v>49594</c:v>
                </c:pt>
                <c:pt idx="1402">
                  <c:v>49601</c:v>
                </c:pt>
                <c:pt idx="1403">
                  <c:v>49608</c:v>
                </c:pt>
                <c:pt idx="1404">
                  <c:v>49615</c:v>
                </c:pt>
                <c:pt idx="1405">
                  <c:v>49622</c:v>
                </c:pt>
                <c:pt idx="1406">
                  <c:v>49629</c:v>
                </c:pt>
                <c:pt idx="1407">
                  <c:v>49636</c:v>
                </c:pt>
                <c:pt idx="1408">
                  <c:v>49643</c:v>
                </c:pt>
                <c:pt idx="1409">
                  <c:v>49650</c:v>
                </c:pt>
                <c:pt idx="1410">
                  <c:v>49657</c:v>
                </c:pt>
                <c:pt idx="1411">
                  <c:v>49664</c:v>
                </c:pt>
                <c:pt idx="1412">
                  <c:v>49674</c:v>
                </c:pt>
                <c:pt idx="1413">
                  <c:v>49681</c:v>
                </c:pt>
                <c:pt idx="1414">
                  <c:v>49688</c:v>
                </c:pt>
                <c:pt idx="1415">
                  <c:v>49696</c:v>
                </c:pt>
                <c:pt idx="1416">
                  <c:v>49702</c:v>
                </c:pt>
                <c:pt idx="1417">
                  <c:v>49709</c:v>
                </c:pt>
                <c:pt idx="1418">
                  <c:v>49716</c:v>
                </c:pt>
                <c:pt idx="1419">
                  <c:v>49724</c:v>
                </c:pt>
                <c:pt idx="1420">
                  <c:v>49730</c:v>
                </c:pt>
                <c:pt idx="1421">
                  <c:v>49737</c:v>
                </c:pt>
                <c:pt idx="1422">
                  <c:v>49744</c:v>
                </c:pt>
                <c:pt idx="1423">
                  <c:v>49751</c:v>
                </c:pt>
                <c:pt idx="1424">
                  <c:v>49758</c:v>
                </c:pt>
                <c:pt idx="1425">
                  <c:v>49765</c:v>
                </c:pt>
                <c:pt idx="1426">
                  <c:v>49772</c:v>
                </c:pt>
                <c:pt idx="1427">
                  <c:v>49781</c:v>
                </c:pt>
                <c:pt idx="1428">
                  <c:v>49786</c:v>
                </c:pt>
                <c:pt idx="1429">
                  <c:v>49793</c:v>
                </c:pt>
                <c:pt idx="1430">
                  <c:v>49801</c:v>
                </c:pt>
                <c:pt idx="1431">
                  <c:v>49807</c:v>
                </c:pt>
                <c:pt idx="1432">
                  <c:v>49814</c:v>
                </c:pt>
                <c:pt idx="1433">
                  <c:v>49822</c:v>
                </c:pt>
                <c:pt idx="1434">
                  <c:v>49828</c:v>
                </c:pt>
                <c:pt idx="1435">
                  <c:v>49835</c:v>
                </c:pt>
                <c:pt idx="1436">
                  <c:v>49842</c:v>
                </c:pt>
                <c:pt idx="1437">
                  <c:v>49849</c:v>
                </c:pt>
                <c:pt idx="1438">
                  <c:v>49856</c:v>
                </c:pt>
                <c:pt idx="1439">
                  <c:v>49863</c:v>
                </c:pt>
                <c:pt idx="1440">
                  <c:v>49870</c:v>
                </c:pt>
                <c:pt idx="1441">
                  <c:v>49877</c:v>
                </c:pt>
                <c:pt idx="1442">
                  <c:v>49884</c:v>
                </c:pt>
                <c:pt idx="1443">
                  <c:v>49891</c:v>
                </c:pt>
                <c:pt idx="1444">
                  <c:v>49898</c:v>
                </c:pt>
                <c:pt idx="1445">
                  <c:v>49905</c:v>
                </c:pt>
                <c:pt idx="1446">
                  <c:v>49913</c:v>
                </c:pt>
                <c:pt idx="1447">
                  <c:v>49920</c:v>
                </c:pt>
                <c:pt idx="1448">
                  <c:v>49926</c:v>
                </c:pt>
                <c:pt idx="1449">
                  <c:v>49933</c:v>
                </c:pt>
                <c:pt idx="1450">
                  <c:v>49940</c:v>
                </c:pt>
                <c:pt idx="1451">
                  <c:v>49947</c:v>
                </c:pt>
                <c:pt idx="1452">
                  <c:v>49954</c:v>
                </c:pt>
                <c:pt idx="1453">
                  <c:v>49962</c:v>
                </c:pt>
                <c:pt idx="1454">
                  <c:v>49968</c:v>
                </c:pt>
                <c:pt idx="1455">
                  <c:v>49975</c:v>
                </c:pt>
                <c:pt idx="1456">
                  <c:v>49982</c:v>
                </c:pt>
                <c:pt idx="1457">
                  <c:v>49989</c:v>
                </c:pt>
                <c:pt idx="1458">
                  <c:v>49996</c:v>
                </c:pt>
                <c:pt idx="1459">
                  <c:v>50003</c:v>
                </c:pt>
                <c:pt idx="1460">
                  <c:v>50010</c:v>
                </c:pt>
                <c:pt idx="1461">
                  <c:v>50017</c:v>
                </c:pt>
                <c:pt idx="1462">
                  <c:v>50024</c:v>
                </c:pt>
                <c:pt idx="1463">
                  <c:v>50031</c:v>
                </c:pt>
                <c:pt idx="1464">
                  <c:v>50040</c:v>
                </c:pt>
                <c:pt idx="1465">
                  <c:v>50047</c:v>
                </c:pt>
                <c:pt idx="1466">
                  <c:v>50054</c:v>
                </c:pt>
                <c:pt idx="1467">
                  <c:v>50061</c:v>
                </c:pt>
                <c:pt idx="1468">
                  <c:v>50068</c:v>
                </c:pt>
                <c:pt idx="1469">
                  <c:v>50075</c:v>
                </c:pt>
                <c:pt idx="1470">
                  <c:v>50082</c:v>
                </c:pt>
                <c:pt idx="1471">
                  <c:v>50089</c:v>
                </c:pt>
                <c:pt idx="1472">
                  <c:v>50096</c:v>
                </c:pt>
                <c:pt idx="1473">
                  <c:v>50103</c:v>
                </c:pt>
                <c:pt idx="1474">
                  <c:v>50110</c:v>
                </c:pt>
                <c:pt idx="1475">
                  <c:v>50117</c:v>
                </c:pt>
                <c:pt idx="1476">
                  <c:v>50124</c:v>
                </c:pt>
                <c:pt idx="1477">
                  <c:v>50131</c:v>
                </c:pt>
                <c:pt idx="1478">
                  <c:v>50139</c:v>
                </c:pt>
                <c:pt idx="1479">
                  <c:v>50146</c:v>
                </c:pt>
                <c:pt idx="1480">
                  <c:v>50153</c:v>
                </c:pt>
                <c:pt idx="1481">
                  <c:v>50160</c:v>
                </c:pt>
                <c:pt idx="1482">
                  <c:v>50167</c:v>
                </c:pt>
                <c:pt idx="1483">
                  <c:v>50174</c:v>
                </c:pt>
                <c:pt idx="1484">
                  <c:v>50181</c:v>
                </c:pt>
                <c:pt idx="1485">
                  <c:v>50188</c:v>
                </c:pt>
                <c:pt idx="1486">
                  <c:v>50195</c:v>
                </c:pt>
                <c:pt idx="1487">
                  <c:v>50202</c:v>
                </c:pt>
                <c:pt idx="1488">
                  <c:v>50209</c:v>
                </c:pt>
                <c:pt idx="1489">
                  <c:v>50216</c:v>
                </c:pt>
                <c:pt idx="1490">
                  <c:v>50223</c:v>
                </c:pt>
                <c:pt idx="1491">
                  <c:v>50230</c:v>
                </c:pt>
                <c:pt idx="1492">
                  <c:v>50237</c:v>
                </c:pt>
                <c:pt idx="1493">
                  <c:v>50244</c:v>
                </c:pt>
                <c:pt idx="1494">
                  <c:v>50251</c:v>
                </c:pt>
                <c:pt idx="1495">
                  <c:v>50258</c:v>
                </c:pt>
                <c:pt idx="1496">
                  <c:v>50265</c:v>
                </c:pt>
                <c:pt idx="1497">
                  <c:v>50272</c:v>
                </c:pt>
                <c:pt idx="1498">
                  <c:v>50279</c:v>
                </c:pt>
                <c:pt idx="1499">
                  <c:v>50286</c:v>
                </c:pt>
                <c:pt idx="1500">
                  <c:v>50293</c:v>
                </c:pt>
                <c:pt idx="1501">
                  <c:v>50300</c:v>
                </c:pt>
                <c:pt idx="1502">
                  <c:v>50307</c:v>
                </c:pt>
                <c:pt idx="1503">
                  <c:v>50314</c:v>
                </c:pt>
                <c:pt idx="1504">
                  <c:v>50321</c:v>
                </c:pt>
                <c:pt idx="1505">
                  <c:v>50328</c:v>
                </c:pt>
                <c:pt idx="1506">
                  <c:v>50335</c:v>
                </c:pt>
                <c:pt idx="1507">
                  <c:v>50342</c:v>
                </c:pt>
                <c:pt idx="1508">
                  <c:v>50349</c:v>
                </c:pt>
                <c:pt idx="1509">
                  <c:v>50356</c:v>
                </c:pt>
                <c:pt idx="1510">
                  <c:v>50363</c:v>
                </c:pt>
                <c:pt idx="1511">
                  <c:v>50371</c:v>
                </c:pt>
                <c:pt idx="1512">
                  <c:v>50377</c:v>
                </c:pt>
                <c:pt idx="1513">
                  <c:v>50384</c:v>
                </c:pt>
                <c:pt idx="1514">
                  <c:v>50391</c:v>
                </c:pt>
                <c:pt idx="1515">
                  <c:v>50398</c:v>
                </c:pt>
                <c:pt idx="1516">
                  <c:v>50405</c:v>
                </c:pt>
                <c:pt idx="1517">
                  <c:v>50412</c:v>
                </c:pt>
                <c:pt idx="1518">
                  <c:v>50419</c:v>
                </c:pt>
                <c:pt idx="1519">
                  <c:v>50426</c:v>
                </c:pt>
                <c:pt idx="1520">
                  <c:v>50433</c:v>
                </c:pt>
                <c:pt idx="1521">
                  <c:v>50440</c:v>
                </c:pt>
                <c:pt idx="1522">
                  <c:v>50447</c:v>
                </c:pt>
                <c:pt idx="1523">
                  <c:v>50454</c:v>
                </c:pt>
                <c:pt idx="1524">
                  <c:v>50461</c:v>
                </c:pt>
                <c:pt idx="1525">
                  <c:v>50468</c:v>
                </c:pt>
                <c:pt idx="1526">
                  <c:v>50475</c:v>
                </c:pt>
                <c:pt idx="1527">
                  <c:v>50482</c:v>
                </c:pt>
                <c:pt idx="1528">
                  <c:v>50489</c:v>
                </c:pt>
                <c:pt idx="1529">
                  <c:v>50496</c:v>
                </c:pt>
                <c:pt idx="1530">
                  <c:v>50503</c:v>
                </c:pt>
                <c:pt idx="1531">
                  <c:v>50510</c:v>
                </c:pt>
                <c:pt idx="1532">
                  <c:v>50517</c:v>
                </c:pt>
                <c:pt idx="1533">
                  <c:v>50524</c:v>
                </c:pt>
                <c:pt idx="1534">
                  <c:v>50531</c:v>
                </c:pt>
                <c:pt idx="1535">
                  <c:v>50538</c:v>
                </c:pt>
                <c:pt idx="1536">
                  <c:v>50545</c:v>
                </c:pt>
                <c:pt idx="1537">
                  <c:v>50552</c:v>
                </c:pt>
                <c:pt idx="1538">
                  <c:v>50559</c:v>
                </c:pt>
                <c:pt idx="1539">
                  <c:v>50566</c:v>
                </c:pt>
                <c:pt idx="1540">
                  <c:v>50573</c:v>
                </c:pt>
                <c:pt idx="1541">
                  <c:v>50580</c:v>
                </c:pt>
                <c:pt idx="1542">
                  <c:v>50587</c:v>
                </c:pt>
                <c:pt idx="1543">
                  <c:v>50594</c:v>
                </c:pt>
                <c:pt idx="1544">
                  <c:v>50601</c:v>
                </c:pt>
                <c:pt idx="1545">
                  <c:v>50608</c:v>
                </c:pt>
                <c:pt idx="1546">
                  <c:v>50615</c:v>
                </c:pt>
                <c:pt idx="1547">
                  <c:v>50622</c:v>
                </c:pt>
                <c:pt idx="1548">
                  <c:v>50629</c:v>
                </c:pt>
                <c:pt idx="1549">
                  <c:v>50636</c:v>
                </c:pt>
                <c:pt idx="1550">
                  <c:v>50643</c:v>
                </c:pt>
                <c:pt idx="1551">
                  <c:v>50650</c:v>
                </c:pt>
                <c:pt idx="1552">
                  <c:v>50657</c:v>
                </c:pt>
                <c:pt idx="1553">
                  <c:v>50664</c:v>
                </c:pt>
                <c:pt idx="1554">
                  <c:v>50671</c:v>
                </c:pt>
                <c:pt idx="1555">
                  <c:v>50678</c:v>
                </c:pt>
                <c:pt idx="1556">
                  <c:v>50685</c:v>
                </c:pt>
                <c:pt idx="1557">
                  <c:v>50692</c:v>
                </c:pt>
                <c:pt idx="1558">
                  <c:v>50699</c:v>
                </c:pt>
                <c:pt idx="1559">
                  <c:v>50706</c:v>
                </c:pt>
                <c:pt idx="1560">
                  <c:v>50713</c:v>
                </c:pt>
                <c:pt idx="1561">
                  <c:v>50721</c:v>
                </c:pt>
                <c:pt idx="1562">
                  <c:v>50727</c:v>
                </c:pt>
                <c:pt idx="1563">
                  <c:v>50735</c:v>
                </c:pt>
                <c:pt idx="1564">
                  <c:v>50741</c:v>
                </c:pt>
                <c:pt idx="1565">
                  <c:v>50748</c:v>
                </c:pt>
                <c:pt idx="1566">
                  <c:v>50755</c:v>
                </c:pt>
                <c:pt idx="1567">
                  <c:v>50762</c:v>
                </c:pt>
                <c:pt idx="1568">
                  <c:v>50774</c:v>
                </c:pt>
                <c:pt idx="1569">
                  <c:v>50777</c:v>
                </c:pt>
                <c:pt idx="1570">
                  <c:v>50784</c:v>
                </c:pt>
                <c:pt idx="1571">
                  <c:v>50791</c:v>
                </c:pt>
                <c:pt idx="1572">
                  <c:v>50798</c:v>
                </c:pt>
                <c:pt idx="1573">
                  <c:v>50805</c:v>
                </c:pt>
                <c:pt idx="1574">
                  <c:v>50812</c:v>
                </c:pt>
                <c:pt idx="1575">
                  <c:v>50819</c:v>
                </c:pt>
                <c:pt idx="1576">
                  <c:v>50826</c:v>
                </c:pt>
                <c:pt idx="1577">
                  <c:v>50833</c:v>
                </c:pt>
                <c:pt idx="1578">
                  <c:v>50840</c:v>
                </c:pt>
                <c:pt idx="1579">
                  <c:v>50847</c:v>
                </c:pt>
                <c:pt idx="1580">
                  <c:v>50854</c:v>
                </c:pt>
                <c:pt idx="1581">
                  <c:v>50861</c:v>
                </c:pt>
                <c:pt idx="1582">
                  <c:v>50872</c:v>
                </c:pt>
                <c:pt idx="1583">
                  <c:v>50875</c:v>
                </c:pt>
                <c:pt idx="1584">
                  <c:v>50882</c:v>
                </c:pt>
                <c:pt idx="1585">
                  <c:v>50889</c:v>
                </c:pt>
                <c:pt idx="1586">
                  <c:v>50896</c:v>
                </c:pt>
                <c:pt idx="1587">
                  <c:v>50903</c:v>
                </c:pt>
                <c:pt idx="1588">
                  <c:v>50910</c:v>
                </c:pt>
                <c:pt idx="1589">
                  <c:v>50917</c:v>
                </c:pt>
                <c:pt idx="1590">
                  <c:v>50924</c:v>
                </c:pt>
                <c:pt idx="1591">
                  <c:v>50931</c:v>
                </c:pt>
                <c:pt idx="1592">
                  <c:v>50938</c:v>
                </c:pt>
                <c:pt idx="1593">
                  <c:v>50945</c:v>
                </c:pt>
                <c:pt idx="1594">
                  <c:v>50952</c:v>
                </c:pt>
                <c:pt idx="1595">
                  <c:v>50959</c:v>
                </c:pt>
                <c:pt idx="1596">
                  <c:v>50966</c:v>
                </c:pt>
                <c:pt idx="1597">
                  <c:v>50973</c:v>
                </c:pt>
                <c:pt idx="1598">
                  <c:v>50980</c:v>
                </c:pt>
                <c:pt idx="1599">
                  <c:v>50987</c:v>
                </c:pt>
                <c:pt idx="1600">
                  <c:v>50994</c:v>
                </c:pt>
                <c:pt idx="1601">
                  <c:v>51001</c:v>
                </c:pt>
                <c:pt idx="1602">
                  <c:v>51008</c:v>
                </c:pt>
                <c:pt idx="1603">
                  <c:v>51015</c:v>
                </c:pt>
                <c:pt idx="1604">
                  <c:v>51022</c:v>
                </c:pt>
                <c:pt idx="1605">
                  <c:v>51029</c:v>
                </c:pt>
                <c:pt idx="1606">
                  <c:v>51036</c:v>
                </c:pt>
                <c:pt idx="1607">
                  <c:v>51043</c:v>
                </c:pt>
                <c:pt idx="1608">
                  <c:v>51050</c:v>
                </c:pt>
                <c:pt idx="1609">
                  <c:v>51057</c:v>
                </c:pt>
                <c:pt idx="1610">
                  <c:v>51064</c:v>
                </c:pt>
                <c:pt idx="1611">
                  <c:v>51071</c:v>
                </c:pt>
                <c:pt idx="1612">
                  <c:v>51078</c:v>
                </c:pt>
                <c:pt idx="1613">
                  <c:v>51088</c:v>
                </c:pt>
                <c:pt idx="1614">
                  <c:v>51092</c:v>
                </c:pt>
                <c:pt idx="1615">
                  <c:v>51099</c:v>
                </c:pt>
                <c:pt idx="1616">
                  <c:v>51106</c:v>
                </c:pt>
                <c:pt idx="1617">
                  <c:v>51113</c:v>
                </c:pt>
                <c:pt idx="1618">
                  <c:v>51120</c:v>
                </c:pt>
                <c:pt idx="1619">
                  <c:v>51127</c:v>
                </c:pt>
                <c:pt idx="1620">
                  <c:v>51134</c:v>
                </c:pt>
                <c:pt idx="1621">
                  <c:v>51141</c:v>
                </c:pt>
                <c:pt idx="1622">
                  <c:v>51148</c:v>
                </c:pt>
                <c:pt idx="1623">
                  <c:v>51155</c:v>
                </c:pt>
                <c:pt idx="1624">
                  <c:v>51162</c:v>
                </c:pt>
                <c:pt idx="1625">
                  <c:v>51169</c:v>
                </c:pt>
                <c:pt idx="1626">
                  <c:v>51176</c:v>
                </c:pt>
                <c:pt idx="1627">
                  <c:v>51183</c:v>
                </c:pt>
                <c:pt idx="1628">
                  <c:v>51190</c:v>
                </c:pt>
                <c:pt idx="1629">
                  <c:v>51197</c:v>
                </c:pt>
                <c:pt idx="1630">
                  <c:v>51204</c:v>
                </c:pt>
                <c:pt idx="1631">
                  <c:v>51211</c:v>
                </c:pt>
                <c:pt idx="1632">
                  <c:v>51218</c:v>
                </c:pt>
                <c:pt idx="1633">
                  <c:v>51229</c:v>
                </c:pt>
                <c:pt idx="1634">
                  <c:v>51232</c:v>
                </c:pt>
                <c:pt idx="1635">
                  <c:v>51239</c:v>
                </c:pt>
                <c:pt idx="1636">
                  <c:v>51246</c:v>
                </c:pt>
                <c:pt idx="1637">
                  <c:v>51253</c:v>
                </c:pt>
                <c:pt idx="1638">
                  <c:v>51260</c:v>
                </c:pt>
                <c:pt idx="1639">
                  <c:v>51267</c:v>
                </c:pt>
                <c:pt idx="1640">
                  <c:v>51274</c:v>
                </c:pt>
                <c:pt idx="1641">
                  <c:v>51281</c:v>
                </c:pt>
                <c:pt idx="1642">
                  <c:v>51288</c:v>
                </c:pt>
                <c:pt idx="1643">
                  <c:v>51295</c:v>
                </c:pt>
                <c:pt idx="1644">
                  <c:v>51302</c:v>
                </c:pt>
                <c:pt idx="1645">
                  <c:v>51309</c:v>
                </c:pt>
                <c:pt idx="1646">
                  <c:v>51316</c:v>
                </c:pt>
                <c:pt idx="1647">
                  <c:v>51323</c:v>
                </c:pt>
                <c:pt idx="1648">
                  <c:v>51330</c:v>
                </c:pt>
                <c:pt idx="1649">
                  <c:v>51337</c:v>
                </c:pt>
                <c:pt idx="1650">
                  <c:v>51344</c:v>
                </c:pt>
                <c:pt idx="1651">
                  <c:v>51351</c:v>
                </c:pt>
                <c:pt idx="1652">
                  <c:v>51358</c:v>
                </c:pt>
                <c:pt idx="1653">
                  <c:v>51365</c:v>
                </c:pt>
                <c:pt idx="1654">
                  <c:v>51372</c:v>
                </c:pt>
                <c:pt idx="1655">
                  <c:v>51379</c:v>
                </c:pt>
                <c:pt idx="1656">
                  <c:v>51386</c:v>
                </c:pt>
                <c:pt idx="1657">
                  <c:v>51393</c:v>
                </c:pt>
                <c:pt idx="1658">
                  <c:v>51400</c:v>
                </c:pt>
                <c:pt idx="1659">
                  <c:v>51407</c:v>
                </c:pt>
                <c:pt idx="1660">
                  <c:v>51414</c:v>
                </c:pt>
                <c:pt idx="1661">
                  <c:v>51421</c:v>
                </c:pt>
                <c:pt idx="1662">
                  <c:v>51428</c:v>
                </c:pt>
                <c:pt idx="1663">
                  <c:v>51435</c:v>
                </c:pt>
                <c:pt idx="1664">
                  <c:v>51442</c:v>
                </c:pt>
                <c:pt idx="1665">
                  <c:v>51449</c:v>
                </c:pt>
                <c:pt idx="1666">
                  <c:v>51456</c:v>
                </c:pt>
                <c:pt idx="1667">
                  <c:v>51463</c:v>
                </c:pt>
                <c:pt idx="1668">
                  <c:v>51470</c:v>
                </c:pt>
                <c:pt idx="1669">
                  <c:v>51477</c:v>
                </c:pt>
                <c:pt idx="1670">
                  <c:v>51484</c:v>
                </c:pt>
                <c:pt idx="1671">
                  <c:v>51491</c:v>
                </c:pt>
                <c:pt idx="1672">
                  <c:v>51501</c:v>
                </c:pt>
                <c:pt idx="1673">
                  <c:v>51508</c:v>
                </c:pt>
                <c:pt idx="1674">
                  <c:v>51515</c:v>
                </c:pt>
                <c:pt idx="1675">
                  <c:v>51523</c:v>
                </c:pt>
                <c:pt idx="1676">
                  <c:v>51529</c:v>
                </c:pt>
                <c:pt idx="1677">
                  <c:v>51536</c:v>
                </c:pt>
                <c:pt idx="1678">
                  <c:v>51543</c:v>
                </c:pt>
                <c:pt idx="1679">
                  <c:v>51551</c:v>
                </c:pt>
                <c:pt idx="1680">
                  <c:v>51557</c:v>
                </c:pt>
                <c:pt idx="1681">
                  <c:v>51564</c:v>
                </c:pt>
                <c:pt idx="1682">
                  <c:v>51571</c:v>
                </c:pt>
                <c:pt idx="1683">
                  <c:v>51578</c:v>
                </c:pt>
                <c:pt idx="1684">
                  <c:v>51585</c:v>
                </c:pt>
                <c:pt idx="1685">
                  <c:v>51592</c:v>
                </c:pt>
                <c:pt idx="1686">
                  <c:v>51599</c:v>
                </c:pt>
                <c:pt idx="1687">
                  <c:v>51606</c:v>
                </c:pt>
                <c:pt idx="1688">
                  <c:v>51615</c:v>
                </c:pt>
                <c:pt idx="1689">
                  <c:v>51620</c:v>
                </c:pt>
                <c:pt idx="1690">
                  <c:v>51628</c:v>
                </c:pt>
                <c:pt idx="1691">
                  <c:v>51634</c:v>
                </c:pt>
                <c:pt idx="1692">
                  <c:v>51641</c:v>
                </c:pt>
                <c:pt idx="1693">
                  <c:v>51649</c:v>
                </c:pt>
                <c:pt idx="1694">
                  <c:v>51655</c:v>
                </c:pt>
                <c:pt idx="1695">
                  <c:v>51662</c:v>
                </c:pt>
                <c:pt idx="1696">
                  <c:v>51669</c:v>
                </c:pt>
                <c:pt idx="1697">
                  <c:v>51676</c:v>
                </c:pt>
                <c:pt idx="1698">
                  <c:v>51683</c:v>
                </c:pt>
                <c:pt idx="1699">
                  <c:v>51690</c:v>
                </c:pt>
                <c:pt idx="1700">
                  <c:v>51697</c:v>
                </c:pt>
                <c:pt idx="1701">
                  <c:v>51704</c:v>
                </c:pt>
                <c:pt idx="1702">
                  <c:v>51711</c:v>
                </c:pt>
                <c:pt idx="1703">
                  <c:v>51718</c:v>
                </c:pt>
                <c:pt idx="1704">
                  <c:v>51725</c:v>
                </c:pt>
                <c:pt idx="1705">
                  <c:v>51732</c:v>
                </c:pt>
                <c:pt idx="1706">
                  <c:v>51740</c:v>
                </c:pt>
                <c:pt idx="1707">
                  <c:v>51747</c:v>
                </c:pt>
                <c:pt idx="1708">
                  <c:v>51753</c:v>
                </c:pt>
                <c:pt idx="1709">
                  <c:v>51760</c:v>
                </c:pt>
                <c:pt idx="1710">
                  <c:v>51767</c:v>
                </c:pt>
                <c:pt idx="1711">
                  <c:v>51774</c:v>
                </c:pt>
                <c:pt idx="1712">
                  <c:v>51781</c:v>
                </c:pt>
                <c:pt idx="1713">
                  <c:v>51789</c:v>
                </c:pt>
                <c:pt idx="1714">
                  <c:v>51795</c:v>
                </c:pt>
                <c:pt idx="1715">
                  <c:v>51802</c:v>
                </c:pt>
                <c:pt idx="1716">
                  <c:v>51809</c:v>
                </c:pt>
                <c:pt idx="1717">
                  <c:v>51817</c:v>
                </c:pt>
                <c:pt idx="1718">
                  <c:v>51823</c:v>
                </c:pt>
                <c:pt idx="1719">
                  <c:v>51830</c:v>
                </c:pt>
                <c:pt idx="1720">
                  <c:v>51837</c:v>
                </c:pt>
                <c:pt idx="1721">
                  <c:v>51844</c:v>
                </c:pt>
                <c:pt idx="1722">
                  <c:v>51851</c:v>
                </c:pt>
                <c:pt idx="1723">
                  <c:v>51858</c:v>
                </c:pt>
                <c:pt idx="1724">
                  <c:v>51866</c:v>
                </c:pt>
                <c:pt idx="1725">
                  <c:v>51873</c:v>
                </c:pt>
                <c:pt idx="1726">
                  <c:v>51880</c:v>
                </c:pt>
                <c:pt idx="1727">
                  <c:v>51887</c:v>
                </c:pt>
                <c:pt idx="1728">
                  <c:v>51894</c:v>
                </c:pt>
                <c:pt idx="1729">
                  <c:v>51901</c:v>
                </c:pt>
                <c:pt idx="1730">
                  <c:v>51908</c:v>
                </c:pt>
                <c:pt idx="1731">
                  <c:v>51915</c:v>
                </c:pt>
                <c:pt idx="1732">
                  <c:v>51922</c:v>
                </c:pt>
                <c:pt idx="1733">
                  <c:v>51929</c:v>
                </c:pt>
                <c:pt idx="1734">
                  <c:v>51936</c:v>
                </c:pt>
                <c:pt idx="1735">
                  <c:v>51943</c:v>
                </c:pt>
                <c:pt idx="1736">
                  <c:v>51950</c:v>
                </c:pt>
                <c:pt idx="1737">
                  <c:v>51957</c:v>
                </c:pt>
                <c:pt idx="1738">
                  <c:v>51966</c:v>
                </c:pt>
                <c:pt idx="1739">
                  <c:v>51973</c:v>
                </c:pt>
                <c:pt idx="1740">
                  <c:v>51980</c:v>
                </c:pt>
                <c:pt idx="1741">
                  <c:v>51987</c:v>
                </c:pt>
                <c:pt idx="1742">
                  <c:v>51994</c:v>
                </c:pt>
                <c:pt idx="1743">
                  <c:v>52001</c:v>
                </c:pt>
                <c:pt idx="1744">
                  <c:v>52008</c:v>
                </c:pt>
                <c:pt idx="1745">
                  <c:v>52015</c:v>
                </c:pt>
                <c:pt idx="1746">
                  <c:v>52022</c:v>
                </c:pt>
                <c:pt idx="1747">
                  <c:v>52029</c:v>
                </c:pt>
                <c:pt idx="1748">
                  <c:v>52036</c:v>
                </c:pt>
                <c:pt idx="1749">
                  <c:v>52043</c:v>
                </c:pt>
                <c:pt idx="1750">
                  <c:v>52050</c:v>
                </c:pt>
                <c:pt idx="1751">
                  <c:v>52057</c:v>
                </c:pt>
                <c:pt idx="1752">
                  <c:v>52064</c:v>
                </c:pt>
                <c:pt idx="1753">
                  <c:v>52071</c:v>
                </c:pt>
                <c:pt idx="1754">
                  <c:v>52078</c:v>
                </c:pt>
                <c:pt idx="1755">
                  <c:v>52085</c:v>
                </c:pt>
                <c:pt idx="1756">
                  <c:v>52092</c:v>
                </c:pt>
                <c:pt idx="1757">
                  <c:v>52099</c:v>
                </c:pt>
                <c:pt idx="1758">
                  <c:v>52106</c:v>
                </c:pt>
                <c:pt idx="1759">
                  <c:v>52113</c:v>
                </c:pt>
                <c:pt idx="1760">
                  <c:v>52120</c:v>
                </c:pt>
                <c:pt idx="1761">
                  <c:v>52127</c:v>
                </c:pt>
                <c:pt idx="1762">
                  <c:v>52134</c:v>
                </c:pt>
                <c:pt idx="1763">
                  <c:v>52141</c:v>
                </c:pt>
                <c:pt idx="1764">
                  <c:v>52148</c:v>
                </c:pt>
                <c:pt idx="1765">
                  <c:v>52155</c:v>
                </c:pt>
                <c:pt idx="1766">
                  <c:v>52162</c:v>
                </c:pt>
                <c:pt idx="1767">
                  <c:v>52169</c:v>
                </c:pt>
                <c:pt idx="1768">
                  <c:v>52176</c:v>
                </c:pt>
                <c:pt idx="1769">
                  <c:v>52183</c:v>
                </c:pt>
                <c:pt idx="1770">
                  <c:v>52190</c:v>
                </c:pt>
                <c:pt idx="1771">
                  <c:v>52198</c:v>
                </c:pt>
                <c:pt idx="1772">
                  <c:v>52204</c:v>
                </c:pt>
                <c:pt idx="1773">
                  <c:v>52211</c:v>
                </c:pt>
                <c:pt idx="1774">
                  <c:v>52218</c:v>
                </c:pt>
                <c:pt idx="1775">
                  <c:v>52229</c:v>
                </c:pt>
                <c:pt idx="1776">
                  <c:v>52233</c:v>
                </c:pt>
                <c:pt idx="1777">
                  <c:v>52239</c:v>
                </c:pt>
                <c:pt idx="1778">
                  <c:v>52246</c:v>
                </c:pt>
                <c:pt idx="1779">
                  <c:v>52253</c:v>
                </c:pt>
                <c:pt idx="1780">
                  <c:v>52260</c:v>
                </c:pt>
                <c:pt idx="1781">
                  <c:v>52267</c:v>
                </c:pt>
                <c:pt idx="1782">
                  <c:v>52274</c:v>
                </c:pt>
                <c:pt idx="1783">
                  <c:v>52281</c:v>
                </c:pt>
                <c:pt idx="1784">
                  <c:v>52288</c:v>
                </c:pt>
                <c:pt idx="1785">
                  <c:v>52295</c:v>
                </c:pt>
                <c:pt idx="1786">
                  <c:v>52302</c:v>
                </c:pt>
                <c:pt idx="1787">
                  <c:v>52309</c:v>
                </c:pt>
                <c:pt idx="1788">
                  <c:v>52316</c:v>
                </c:pt>
                <c:pt idx="1789">
                  <c:v>52323</c:v>
                </c:pt>
                <c:pt idx="1790">
                  <c:v>52330</c:v>
                </c:pt>
                <c:pt idx="1791">
                  <c:v>52337</c:v>
                </c:pt>
                <c:pt idx="1792">
                  <c:v>52344</c:v>
                </c:pt>
                <c:pt idx="1793">
                  <c:v>52351</c:v>
                </c:pt>
                <c:pt idx="1794">
                  <c:v>52358</c:v>
                </c:pt>
                <c:pt idx="1795">
                  <c:v>52365</c:v>
                </c:pt>
                <c:pt idx="1796">
                  <c:v>52372</c:v>
                </c:pt>
                <c:pt idx="1797">
                  <c:v>52379</c:v>
                </c:pt>
                <c:pt idx="1798">
                  <c:v>52386</c:v>
                </c:pt>
                <c:pt idx="1799">
                  <c:v>52393</c:v>
                </c:pt>
                <c:pt idx="1800">
                  <c:v>52400</c:v>
                </c:pt>
                <c:pt idx="1801">
                  <c:v>52407</c:v>
                </c:pt>
                <c:pt idx="1802">
                  <c:v>52414</c:v>
                </c:pt>
                <c:pt idx="1803">
                  <c:v>52421</c:v>
                </c:pt>
                <c:pt idx="1804">
                  <c:v>52428</c:v>
                </c:pt>
                <c:pt idx="1805">
                  <c:v>52435</c:v>
                </c:pt>
                <c:pt idx="1806">
                  <c:v>52442</c:v>
                </c:pt>
                <c:pt idx="1807">
                  <c:v>52449</c:v>
                </c:pt>
                <c:pt idx="1808">
                  <c:v>52456</c:v>
                </c:pt>
                <c:pt idx="1809">
                  <c:v>52463</c:v>
                </c:pt>
                <c:pt idx="1810">
                  <c:v>52470</c:v>
                </c:pt>
                <c:pt idx="1811">
                  <c:v>52477</c:v>
                </c:pt>
                <c:pt idx="1812">
                  <c:v>52484</c:v>
                </c:pt>
                <c:pt idx="1813">
                  <c:v>52491</c:v>
                </c:pt>
                <c:pt idx="1814">
                  <c:v>52498</c:v>
                </c:pt>
                <c:pt idx="1815">
                  <c:v>52505</c:v>
                </c:pt>
                <c:pt idx="1816">
                  <c:v>52512</c:v>
                </c:pt>
                <c:pt idx="1817">
                  <c:v>52519</c:v>
                </c:pt>
                <c:pt idx="1818">
                  <c:v>52526</c:v>
                </c:pt>
                <c:pt idx="1819">
                  <c:v>52533</c:v>
                </c:pt>
                <c:pt idx="1820">
                  <c:v>52540</c:v>
                </c:pt>
                <c:pt idx="1821">
                  <c:v>52547</c:v>
                </c:pt>
                <c:pt idx="1822">
                  <c:v>52554</c:v>
                </c:pt>
                <c:pt idx="1823">
                  <c:v>52562</c:v>
                </c:pt>
                <c:pt idx="1824">
                  <c:v>52568</c:v>
                </c:pt>
                <c:pt idx="1825">
                  <c:v>52575</c:v>
                </c:pt>
                <c:pt idx="1826">
                  <c:v>52582</c:v>
                </c:pt>
                <c:pt idx="1827">
                  <c:v>52589</c:v>
                </c:pt>
                <c:pt idx="1828">
                  <c:v>52596</c:v>
                </c:pt>
                <c:pt idx="1829">
                  <c:v>52603</c:v>
                </c:pt>
                <c:pt idx="1830">
                  <c:v>52610</c:v>
                </c:pt>
                <c:pt idx="1831">
                  <c:v>52617</c:v>
                </c:pt>
                <c:pt idx="1832">
                  <c:v>52624</c:v>
                </c:pt>
                <c:pt idx="1833">
                  <c:v>52631</c:v>
                </c:pt>
                <c:pt idx="1834">
                  <c:v>52638</c:v>
                </c:pt>
                <c:pt idx="1835">
                  <c:v>52645</c:v>
                </c:pt>
                <c:pt idx="1836">
                  <c:v>52652</c:v>
                </c:pt>
                <c:pt idx="1837">
                  <c:v>52659</c:v>
                </c:pt>
                <c:pt idx="1838">
                  <c:v>52666</c:v>
                </c:pt>
                <c:pt idx="1839">
                  <c:v>52673</c:v>
                </c:pt>
                <c:pt idx="1840">
                  <c:v>52680</c:v>
                </c:pt>
                <c:pt idx="1841">
                  <c:v>52687</c:v>
                </c:pt>
                <c:pt idx="1842">
                  <c:v>52694</c:v>
                </c:pt>
                <c:pt idx="1843">
                  <c:v>52701</c:v>
                </c:pt>
                <c:pt idx="1844">
                  <c:v>52708</c:v>
                </c:pt>
                <c:pt idx="1845">
                  <c:v>52715</c:v>
                </c:pt>
                <c:pt idx="1846">
                  <c:v>52722</c:v>
                </c:pt>
                <c:pt idx="1847">
                  <c:v>52729</c:v>
                </c:pt>
                <c:pt idx="1848">
                  <c:v>52736</c:v>
                </c:pt>
                <c:pt idx="1849">
                  <c:v>52743</c:v>
                </c:pt>
                <c:pt idx="1850">
                  <c:v>52750</c:v>
                </c:pt>
                <c:pt idx="1851">
                  <c:v>52757</c:v>
                </c:pt>
                <c:pt idx="1852">
                  <c:v>52764</c:v>
                </c:pt>
                <c:pt idx="1853">
                  <c:v>52771</c:v>
                </c:pt>
                <c:pt idx="1854">
                  <c:v>52778</c:v>
                </c:pt>
                <c:pt idx="1855">
                  <c:v>52785</c:v>
                </c:pt>
                <c:pt idx="1856">
                  <c:v>52792</c:v>
                </c:pt>
                <c:pt idx="1857">
                  <c:v>52799</c:v>
                </c:pt>
                <c:pt idx="1858">
                  <c:v>52806</c:v>
                </c:pt>
                <c:pt idx="1859">
                  <c:v>52813</c:v>
                </c:pt>
                <c:pt idx="1860">
                  <c:v>52820</c:v>
                </c:pt>
                <c:pt idx="1861">
                  <c:v>52827</c:v>
                </c:pt>
                <c:pt idx="1862">
                  <c:v>52834</c:v>
                </c:pt>
                <c:pt idx="1863">
                  <c:v>52841</c:v>
                </c:pt>
                <c:pt idx="1864">
                  <c:v>52848</c:v>
                </c:pt>
                <c:pt idx="1865">
                  <c:v>52855</c:v>
                </c:pt>
                <c:pt idx="1866">
                  <c:v>52862</c:v>
                </c:pt>
                <c:pt idx="1867">
                  <c:v>52869</c:v>
                </c:pt>
                <c:pt idx="1868">
                  <c:v>52876</c:v>
                </c:pt>
                <c:pt idx="1869">
                  <c:v>52883</c:v>
                </c:pt>
                <c:pt idx="1870">
                  <c:v>52890</c:v>
                </c:pt>
                <c:pt idx="1871">
                  <c:v>52897</c:v>
                </c:pt>
                <c:pt idx="1872">
                  <c:v>52904</c:v>
                </c:pt>
                <c:pt idx="1873">
                  <c:v>52911</c:v>
                </c:pt>
                <c:pt idx="1874">
                  <c:v>52918</c:v>
                </c:pt>
                <c:pt idx="1875">
                  <c:v>52926</c:v>
                </c:pt>
                <c:pt idx="1876">
                  <c:v>52932</c:v>
                </c:pt>
                <c:pt idx="1877">
                  <c:v>52939</c:v>
                </c:pt>
                <c:pt idx="1878">
                  <c:v>52946</c:v>
                </c:pt>
                <c:pt idx="1879">
                  <c:v>52953</c:v>
                </c:pt>
                <c:pt idx="1880">
                  <c:v>52961</c:v>
                </c:pt>
                <c:pt idx="1881">
                  <c:v>52968</c:v>
                </c:pt>
                <c:pt idx="1882">
                  <c:v>52975</c:v>
                </c:pt>
                <c:pt idx="1883">
                  <c:v>52982</c:v>
                </c:pt>
                <c:pt idx="1884">
                  <c:v>52989</c:v>
                </c:pt>
                <c:pt idx="1885">
                  <c:v>52996</c:v>
                </c:pt>
                <c:pt idx="1886">
                  <c:v>53003</c:v>
                </c:pt>
                <c:pt idx="1887">
                  <c:v>53010</c:v>
                </c:pt>
                <c:pt idx="1888">
                  <c:v>53017</c:v>
                </c:pt>
                <c:pt idx="1889">
                  <c:v>53024</c:v>
                </c:pt>
                <c:pt idx="1890">
                  <c:v>53031</c:v>
                </c:pt>
                <c:pt idx="1891">
                  <c:v>53038</c:v>
                </c:pt>
                <c:pt idx="1892">
                  <c:v>53045</c:v>
                </c:pt>
                <c:pt idx="1893">
                  <c:v>53052</c:v>
                </c:pt>
                <c:pt idx="1894">
                  <c:v>53063</c:v>
                </c:pt>
                <c:pt idx="1895">
                  <c:v>53066</c:v>
                </c:pt>
                <c:pt idx="1896">
                  <c:v>53073</c:v>
                </c:pt>
                <c:pt idx="1897">
                  <c:v>53080</c:v>
                </c:pt>
                <c:pt idx="1898">
                  <c:v>53087</c:v>
                </c:pt>
                <c:pt idx="1899">
                  <c:v>53094</c:v>
                </c:pt>
                <c:pt idx="1900">
                  <c:v>53101</c:v>
                </c:pt>
                <c:pt idx="1901">
                  <c:v>53108</c:v>
                </c:pt>
                <c:pt idx="1902">
                  <c:v>53115</c:v>
                </c:pt>
                <c:pt idx="1903">
                  <c:v>53122</c:v>
                </c:pt>
                <c:pt idx="1904">
                  <c:v>53129</c:v>
                </c:pt>
                <c:pt idx="1905">
                  <c:v>53136</c:v>
                </c:pt>
                <c:pt idx="1906">
                  <c:v>53143</c:v>
                </c:pt>
                <c:pt idx="1907">
                  <c:v>53150</c:v>
                </c:pt>
                <c:pt idx="1908">
                  <c:v>53157</c:v>
                </c:pt>
                <c:pt idx="1909">
                  <c:v>53164</c:v>
                </c:pt>
                <c:pt idx="1910">
                  <c:v>53171</c:v>
                </c:pt>
                <c:pt idx="1911">
                  <c:v>53178</c:v>
                </c:pt>
                <c:pt idx="1912">
                  <c:v>53185</c:v>
                </c:pt>
                <c:pt idx="1913">
                  <c:v>53192</c:v>
                </c:pt>
                <c:pt idx="1914">
                  <c:v>53199</c:v>
                </c:pt>
                <c:pt idx="1915">
                  <c:v>53206</c:v>
                </c:pt>
                <c:pt idx="1916">
                  <c:v>53213</c:v>
                </c:pt>
                <c:pt idx="1917">
                  <c:v>53220</c:v>
                </c:pt>
                <c:pt idx="1918">
                  <c:v>53227</c:v>
                </c:pt>
                <c:pt idx="1919">
                  <c:v>53234</c:v>
                </c:pt>
                <c:pt idx="1920">
                  <c:v>53241</c:v>
                </c:pt>
                <c:pt idx="1921">
                  <c:v>53248</c:v>
                </c:pt>
                <c:pt idx="1922">
                  <c:v>53255</c:v>
                </c:pt>
                <c:pt idx="1923">
                  <c:v>53262</c:v>
                </c:pt>
                <c:pt idx="1924">
                  <c:v>53269</c:v>
                </c:pt>
                <c:pt idx="1925">
                  <c:v>53279</c:v>
                </c:pt>
                <c:pt idx="1926">
                  <c:v>53283</c:v>
                </c:pt>
                <c:pt idx="1927">
                  <c:v>53290</c:v>
                </c:pt>
                <c:pt idx="1928">
                  <c:v>53297</c:v>
                </c:pt>
                <c:pt idx="1929">
                  <c:v>53304</c:v>
                </c:pt>
                <c:pt idx="1930">
                  <c:v>53311</c:v>
                </c:pt>
                <c:pt idx="1931">
                  <c:v>53318</c:v>
                </c:pt>
                <c:pt idx="1932">
                  <c:v>53325</c:v>
                </c:pt>
                <c:pt idx="1933">
                  <c:v>53332</c:v>
                </c:pt>
                <c:pt idx="1934">
                  <c:v>53339</c:v>
                </c:pt>
                <c:pt idx="1935">
                  <c:v>53346</c:v>
                </c:pt>
                <c:pt idx="1936">
                  <c:v>53353</c:v>
                </c:pt>
                <c:pt idx="1937">
                  <c:v>53360</c:v>
                </c:pt>
                <c:pt idx="1938">
                  <c:v>53367</c:v>
                </c:pt>
                <c:pt idx="1939">
                  <c:v>53374</c:v>
                </c:pt>
                <c:pt idx="1940">
                  <c:v>53381</c:v>
                </c:pt>
                <c:pt idx="1941">
                  <c:v>53388</c:v>
                </c:pt>
                <c:pt idx="1942">
                  <c:v>53395</c:v>
                </c:pt>
                <c:pt idx="1943">
                  <c:v>53402</c:v>
                </c:pt>
                <c:pt idx="1944">
                  <c:v>53413</c:v>
                </c:pt>
                <c:pt idx="1945">
                  <c:v>53416</c:v>
                </c:pt>
                <c:pt idx="1946">
                  <c:v>53423</c:v>
                </c:pt>
                <c:pt idx="1947">
                  <c:v>53430</c:v>
                </c:pt>
                <c:pt idx="1948">
                  <c:v>53437</c:v>
                </c:pt>
                <c:pt idx="1949">
                  <c:v>53444</c:v>
                </c:pt>
                <c:pt idx="1950">
                  <c:v>53451</c:v>
                </c:pt>
                <c:pt idx="1951">
                  <c:v>53458</c:v>
                </c:pt>
                <c:pt idx="1952">
                  <c:v>53465</c:v>
                </c:pt>
                <c:pt idx="1953">
                  <c:v>53472</c:v>
                </c:pt>
                <c:pt idx="1954">
                  <c:v>53479</c:v>
                </c:pt>
                <c:pt idx="1955">
                  <c:v>53486</c:v>
                </c:pt>
                <c:pt idx="1956">
                  <c:v>53493</c:v>
                </c:pt>
                <c:pt idx="1957">
                  <c:v>53500</c:v>
                </c:pt>
                <c:pt idx="1958">
                  <c:v>53507</c:v>
                </c:pt>
                <c:pt idx="1959">
                  <c:v>53514</c:v>
                </c:pt>
                <c:pt idx="1960">
                  <c:v>53521</c:v>
                </c:pt>
                <c:pt idx="1961">
                  <c:v>53528</c:v>
                </c:pt>
                <c:pt idx="1962">
                  <c:v>53535</c:v>
                </c:pt>
                <c:pt idx="1963">
                  <c:v>53542</c:v>
                </c:pt>
                <c:pt idx="1964">
                  <c:v>53549</c:v>
                </c:pt>
                <c:pt idx="1965">
                  <c:v>53556</c:v>
                </c:pt>
                <c:pt idx="1966">
                  <c:v>53563</c:v>
                </c:pt>
                <c:pt idx="1967">
                  <c:v>53570</c:v>
                </c:pt>
                <c:pt idx="1968">
                  <c:v>53577</c:v>
                </c:pt>
                <c:pt idx="1969">
                  <c:v>53584</c:v>
                </c:pt>
                <c:pt idx="1970">
                  <c:v>53591</c:v>
                </c:pt>
                <c:pt idx="1971">
                  <c:v>53598</c:v>
                </c:pt>
                <c:pt idx="1972">
                  <c:v>53605</c:v>
                </c:pt>
                <c:pt idx="1973">
                  <c:v>53612</c:v>
                </c:pt>
                <c:pt idx="1974">
                  <c:v>53619</c:v>
                </c:pt>
                <c:pt idx="1975">
                  <c:v>53626</c:v>
                </c:pt>
                <c:pt idx="1976">
                  <c:v>53633</c:v>
                </c:pt>
                <c:pt idx="1977">
                  <c:v>53640</c:v>
                </c:pt>
                <c:pt idx="1978">
                  <c:v>53647</c:v>
                </c:pt>
                <c:pt idx="1979">
                  <c:v>53654</c:v>
                </c:pt>
                <c:pt idx="1980">
                  <c:v>53661</c:v>
                </c:pt>
                <c:pt idx="1981">
                  <c:v>53668</c:v>
                </c:pt>
                <c:pt idx="1982">
                  <c:v>53675</c:v>
                </c:pt>
                <c:pt idx="1983">
                  <c:v>53682</c:v>
                </c:pt>
                <c:pt idx="1984">
                  <c:v>53692</c:v>
                </c:pt>
                <c:pt idx="1985">
                  <c:v>53699</c:v>
                </c:pt>
                <c:pt idx="1986">
                  <c:v>53706</c:v>
                </c:pt>
                <c:pt idx="1987">
                  <c:v>53714</c:v>
                </c:pt>
                <c:pt idx="1988">
                  <c:v>53720</c:v>
                </c:pt>
                <c:pt idx="1989">
                  <c:v>53727</c:v>
                </c:pt>
                <c:pt idx="1990">
                  <c:v>53734</c:v>
                </c:pt>
                <c:pt idx="1991">
                  <c:v>53742</c:v>
                </c:pt>
                <c:pt idx="1992">
                  <c:v>53748</c:v>
                </c:pt>
                <c:pt idx="1993">
                  <c:v>53755</c:v>
                </c:pt>
                <c:pt idx="1994">
                  <c:v>53762</c:v>
                </c:pt>
                <c:pt idx="1995">
                  <c:v>53769</c:v>
                </c:pt>
                <c:pt idx="1996">
                  <c:v>53776</c:v>
                </c:pt>
                <c:pt idx="1997">
                  <c:v>53783</c:v>
                </c:pt>
                <c:pt idx="1998">
                  <c:v>53790</c:v>
                </c:pt>
                <c:pt idx="1999">
                  <c:v>53799</c:v>
                </c:pt>
                <c:pt idx="2000">
                  <c:v>53804</c:v>
                </c:pt>
                <c:pt idx="2001">
                  <c:v>53811</c:v>
                </c:pt>
                <c:pt idx="2002">
                  <c:v>53819</c:v>
                </c:pt>
                <c:pt idx="2003">
                  <c:v>53825</c:v>
                </c:pt>
                <c:pt idx="2004">
                  <c:v>53832</c:v>
                </c:pt>
                <c:pt idx="2005">
                  <c:v>53840</c:v>
                </c:pt>
                <c:pt idx="2006">
                  <c:v>53846</c:v>
                </c:pt>
                <c:pt idx="2007">
                  <c:v>53853</c:v>
                </c:pt>
                <c:pt idx="2008">
                  <c:v>53860</c:v>
                </c:pt>
                <c:pt idx="2009">
                  <c:v>53867</c:v>
                </c:pt>
                <c:pt idx="2010">
                  <c:v>53874</c:v>
                </c:pt>
                <c:pt idx="2011">
                  <c:v>53881</c:v>
                </c:pt>
                <c:pt idx="2012">
                  <c:v>53888</c:v>
                </c:pt>
                <c:pt idx="2013">
                  <c:v>53895</c:v>
                </c:pt>
                <c:pt idx="2014">
                  <c:v>53902</c:v>
                </c:pt>
                <c:pt idx="2015">
                  <c:v>53909</c:v>
                </c:pt>
                <c:pt idx="2016">
                  <c:v>53916</c:v>
                </c:pt>
                <c:pt idx="2017">
                  <c:v>53923</c:v>
                </c:pt>
                <c:pt idx="2018">
                  <c:v>53931</c:v>
                </c:pt>
                <c:pt idx="2019">
                  <c:v>53938</c:v>
                </c:pt>
                <c:pt idx="2020">
                  <c:v>53944</c:v>
                </c:pt>
                <c:pt idx="2021">
                  <c:v>53951</c:v>
                </c:pt>
                <c:pt idx="2022">
                  <c:v>53958</c:v>
                </c:pt>
                <c:pt idx="2023">
                  <c:v>53965</c:v>
                </c:pt>
                <c:pt idx="2024">
                  <c:v>53972</c:v>
                </c:pt>
                <c:pt idx="2025">
                  <c:v>53980</c:v>
                </c:pt>
                <c:pt idx="2026">
                  <c:v>53986</c:v>
                </c:pt>
                <c:pt idx="2027">
                  <c:v>53993</c:v>
                </c:pt>
                <c:pt idx="2028">
                  <c:v>54000</c:v>
                </c:pt>
                <c:pt idx="2029">
                  <c:v>54008</c:v>
                </c:pt>
                <c:pt idx="2030">
                  <c:v>54014</c:v>
                </c:pt>
                <c:pt idx="2031">
                  <c:v>54021</c:v>
                </c:pt>
                <c:pt idx="2032">
                  <c:v>54028</c:v>
                </c:pt>
                <c:pt idx="2033">
                  <c:v>54035</c:v>
                </c:pt>
                <c:pt idx="2034">
                  <c:v>54042</c:v>
                </c:pt>
                <c:pt idx="2035">
                  <c:v>54049</c:v>
                </c:pt>
                <c:pt idx="2036">
                  <c:v>54057</c:v>
                </c:pt>
                <c:pt idx="2037">
                  <c:v>54064</c:v>
                </c:pt>
                <c:pt idx="2038">
                  <c:v>54071</c:v>
                </c:pt>
                <c:pt idx="2039">
                  <c:v>54078</c:v>
                </c:pt>
                <c:pt idx="2040">
                  <c:v>54085</c:v>
                </c:pt>
                <c:pt idx="2041">
                  <c:v>54092</c:v>
                </c:pt>
                <c:pt idx="2042">
                  <c:v>54099</c:v>
                </c:pt>
                <c:pt idx="2043">
                  <c:v>54106</c:v>
                </c:pt>
                <c:pt idx="2044">
                  <c:v>54113</c:v>
                </c:pt>
                <c:pt idx="2045">
                  <c:v>54120</c:v>
                </c:pt>
                <c:pt idx="2046">
                  <c:v>54127</c:v>
                </c:pt>
                <c:pt idx="2047">
                  <c:v>54134</c:v>
                </c:pt>
                <c:pt idx="2048">
                  <c:v>54141</c:v>
                </c:pt>
                <c:pt idx="2049">
                  <c:v>54148</c:v>
                </c:pt>
                <c:pt idx="2050">
                  <c:v>54157</c:v>
                </c:pt>
                <c:pt idx="2051">
                  <c:v>54164</c:v>
                </c:pt>
                <c:pt idx="2052">
                  <c:v>54171</c:v>
                </c:pt>
                <c:pt idx="2053">
                  <c:v>54178</c:v>
                </c:pt>
                <c:pt idx="2054">
                  <c:v>54185</c:v>
                </c:pt>
                <c:pt idx="2055">
                  <c:v>54192</c:v>
                </c:pt>
                <c:pt idx="2056">
                  <c:v>54199</c:v>
                </c:pt>
                <c:pt idx="2057">
                  <c:v>54206</c:v>
                </c:pt>
                <c:pt idx="2058">
                  <c:v>54213</c:v>
                </c:pt>
                <c:pt idx="2059">
                  <c:v>54220</c:v>
                </c:pt>
                <c:pt idx="2060">
                  <c:v>54227</c:v>
                </c:pt>
                <c:pt idx="2061">
                  <c:v>54234</c:v>
                </c:pt>
                <c:pt idx="2062">
                  <c:v>54241</c:v>
                </c:pt>
                <c:pt idx="2063">
                  <c:v>54248</c:v>
                </c:pt>
                <c:pt idx="2064">
                  <c:v>54255</c:v>
                </c:pt>
                <c:pt idx="2065">
                  <c:v>54262</c:v>
                </c:pt>
                <c:pt idx="2066">
                  <c:v>54269</c:v>
                </c:pt>
                <c:pt idx="2067">
                  <c:v>54276</c:v>
                </c:pt>
                <c:pt idx="2068">
                  <c:v>54283</c:v>
                </c:pt>
                <c:pt idx="2069">
                  <c:v>54290</c:v>
                </c:pt>
                <c:pt idx="2070">
                  <c:v>54297</c:v>
                </c:pt>
                <c:pt idx="2071">
                  <c:v>54304</c:v>
                </c:pt>
                <c:pt idx="2072">
                  <c:v>54311</c:v>
                </c:pt>
                <c:pt idx="2073">
                  <c:v>54318</c:v>
                </c:pt>
                <c:pt idx="2074">
                  <c:v>54325</c:v>
                </c:pt>
                <c:pt idx="2075">
                  <c:v>54332</c:v>
                </c:pt>
                <c:pt idx="2076">
                  <c:v>54339</c:v>
                </c:pt>
                <c:pt idx="2077">
                  <c:v>54346</c:v>
                </c:pt>
                <c:pt idx="2078">
                  <c:v>54353</c:v>
                </c:pt>
                <c:pt idx="2079">
                  <c:v>54360</c:v>
                </c:pt>
                <c:pt idx="2080">
                  <c:v>54367</c:v>
                </c:pt>
                <c:pt idx="2081">
                  <c:v>54374</c:v>
                </c:pt>
                <c:pt idx="2082">
                  <c:v>54381</c:v>
                </c:pt>
                <c:pt idx="2083">
                  <c:v>54389</c:v>
                </c:pt>
                <c:pt idx="2084">
                  <c:v>54395</c:v>
                </c:pt>
                <c:pt idx="2085">
                  <c:v>54402</c:v>
                </c:pt>
                <c:pt idx="2086">
                  <c:v>54409</c:v>
                </c:pt>
                <c:pt idx="2087">
                  <c:v>54416</c:v>
                </c:pt>
                <c:pt idx="2088">
                  <c:v>54423</c:v>
                </c:pt>
                <c:pt idx="2089">
                  <c:v>54430</c:v>
                </c:pt>
                <c:pt idx="2090">
                  <c:v>54437</c:v>
                </c:pt>
                <c:pt idx="2091">
                  <c:v>54444</c:v>
                </c:pt>
                <c:pt idx="2092">
                  <c:v>54451</c:v>
                </c:pt>
                <c:pt idx="2093">
                  <c:v>54458</c:v>
                </c:pt>
                <c:pt idx="2094">
                  <c:v>54465</c:v>
                </c:pt>
                <c:pt idx="2095">
                  <c:v>54472</c:v>
                </c:pt>
                <c:pt idx="2096">
                  <c:v>54479</c:v>
                </c:pt>
                <c:pt idx="2097">
                  <c:v>54486</c:v>
                </c:pt>
                <c:pt idx="2098">
                  <c:v>54493</c:v>
                </c:pt>
                <c:pt idx="2099">
                  <c:v>54500</c:v>
                </c:pt>
                <c:pt idx="2100">
                  <c:v>54507</c:v>
                </c:pt>
                <c:pt idx="2101">
                  <c:v>54514</c:v>
                </c:pt>
                <c:pt idx="2102">
                  <c:v>54521</c:v>
                </c:pt>
                <c:pt idx="2103">
                  <c:v>54528</c:v>
                </c:pt>
                <c:pt idx="2104">
                  <c:v>54535</c:v>
                </c:pt>
                <c:pt idx="2105">
                  <c:v>54542</c:v>
                </c:pt>
                <c:pt idx="2106">
                  <c:v>54549</c:v>
                </c:pt>
                <c:pt idx="2107">
                  <c:v>54556</c:v>
                </c:pt>
                <c:pt idx="2108">
                  <c:v>54563</c:v>
                </c:pt>
                <c:pt idx="2109">
                  <c:v>54570</c:v>
                </c:pt>
                <c:pt idx="2110">
                  <c:v>54577</c:v>
                </c:pt>
                <c:pt idx="2111">
                  <c:v>54584</c:v>
                </c:pt>
                <c:pt idx="2112">
                  <c:v>54591</c:v>
                </c:pt>
                <c:pt idx="2113">
                  <c:v>54598</c:v>
                </c:pt>
                <c:pt idx="2114">
                  <c:v>54605</c:v>
                </c:pt>
                <c:pt idx="2115">
                  <c:v>54612</c:v>
                </c:pt>
                <c:pt idx="2116">
                  <c:v>54619</c:v>
                </c:pt>
                <c:pt idx="2117">
                  <c:v>54626</c:v>
                </c:pt>
                <c:pt idx="2118">
                  <c:v>54633</c:v>
                </c:pt>
                <c:pt idx="2119">
                  <c:v>54640</c:v>
                </c:pt>
                <c:pt idx="2120">
                  <c:v>54647</c:v>
                </c:pt>
                <c:pt idx="2121">
                  <c:v>54654</c:v>
                </c:pt>
                <c:pt idx="2122">
                  <c:v>54661</c:v>
                </c:pt>
                <c:pt idx="2123">
                  <c:v>54668</c:v>
                </c:pt>
                <c:pt idx="2124">
                  <c:v>54675</c:v>
                </c:pt>
                <c:pt idx="2125">
                  <c:v>54682</c:v>
                </c:pt>
                <c:pt idx="2126">
                  <c:v>54689</c:v>
                </c:pt>
                <c:pt idx="2127">
                  <c:v>54696</c:v>
                </c:pt>
                <c:pt idx="2128">
                  <c:v>54703</c:v>
                </c:pt>
                <c:pt idx="2129">
                  <c:v>54710</c:v>
                </c:pt>
                <c:pt idx="2130">
                  <c:v>54717</c:v>
                </c:pt>
                <c:pt idx="2131">
                  <c:v>54724</c:v>
                </c:pt>
                <c:pt idx="2132">
                  <c:v>54731</c:v>
                </c:pt>
                <c:pt idx="2133">
                  <c:v>54739</c:v>
                </c:pt>
                <c:pt idx="2134">
                  <c:v>54745</c:v>
                </c:pt>
                <c:pt idx="2135">
                  <c:v>54753</c:v>
                </c:pt>
                <c:pt idx="2136">
                  <c:v>54759</c:v>
                </c:pt>
                <c:pt idx="2137">
                  <c:v>54766</c:v>
                </c:pt>
                <c:pt idx="2138">
                  <c:v>54773</c:v>
                </c:pt>
                <c:pt idx="2139">
                  <c:v>54780</c:v>
                </c:pt>
                <c:pt idx="2140">
                  <c:v>54792</c:v>
                </c:pt>
                <c:pt idx="2141">
                  <c:v>54795</c:v>
                </c:pt>
                <c:pt idx="2142">
                  <c:v>54802</c:v>
                </c:pt>
                <c:pt idx="2143">
                  <c:v>54809</c:v>
                </c:pt>
                <c:pt idx="2144">
                  <c:v>54816</c:v>
                </c:pt>
                <c:pt idx="2145">
                  <c:v>54823</c:v>
                </c:pt>
                <c:pt idx="2146">
                  <c:v>54830</c:v>
                </c:pt>
                <c:pt idx="2147">
                  <c:v>54837</c:v>
                </c:pt>
                <c:pt idx="2148">
                  <c:v>54844</c:v>
                </c:pt>
                <c:pt idx="2149">
                  <c:v>54851</c:v>
                </c:pt>
                <c:pt idx="2150">
                  <c:v>54858</c:v>
                </c:pt>
                <c:pt idx="2151">
                  <c:v>54865</c:v>
                </c:pt>
                <c:pt idx="2152">
                  <c:v>54872</c:v>
                </c:pt>
                <c:pt idx="2153">
                  <c:v>54879</c:v>
                </c:pt>
                <c:pt idx="2154">
                  <c:v>54890</c:v>
                </c:pt>
                <c:pt idx="2155">
                  <c:v>54893</c:v>
                </c:pt>
                <c:pt idx="2156">
                  <c:v>54900</c:v>
                </c:pt>
                <c:pt idx="2157">
                  <c:v>54907</c:v>
                </c:pt>
                <c:pt idx="2158">
                  <c:v>54914</c:v>
                </c:pt>
                <c:pt idx="2159">
                  <c:v>54921</c:v>
                </c:pt>
                <c:pt idx="2160">
                  <c:v>54928</c:v>
                </c:pt>
                <c:pt idx="2161">
                  <c:v>54935</c:v>
                </c:pt>
                <c:pt idx="2162">
                  <c:v>54942</c:v>
                </c:pt>
                <c:pt idx="2163">
                  <c:v>54949</c:v>
                </c:pt>
                <c:pt idx="2164">
                  <c:v>54956</c:v>
                </c:pt>
                <c:pt idx="2165">
                  <c:v>54963</c:v>
                </c:pt>
                <c:pt idx="2166">
                  <c:v>54970</c:v>
                </c:pt>
                <c:pt idx="2167">
                  <c:v>54977</c:v>
                </c:pt>
                <c:pt idx="2168">
                  <c:v>54984</c:v>
                </c:pt>
                <c:pt idx="2169">
                  <c:v>54991</c:v>
                </c:pt>
                <c:pt idx="2170">
                  <c:v>54998</c:v>
                </c:pt>
                <c:pt idx="2171">
                  <c:v>55005</c:v>
                </c:pt>
                <c:pt idx="2172">
                  <c:v>55012</c:v>
                </c:pt>
                <c:pt idx="2173">
                  <c:v>55019</c:v>
                </c:pt>
                <c:pt idx="2174">
                  <c:v>55026</c:v>
                </c:pt>
                <c:pt idx="2175">
                  <c:v>55033</c:v>
                </c:pt>
                <c:pt idx="2176">
                  <c:v>55040</c:v>
                </c:pt>
                <c:pt idx="2177">
                  <c:v>55047</c:v>
                </c:pt>
                <c:pt idx="2178">
                  <c:v>55054</c:v>
                </c:pt>
                <c:pt idx="2179">
                  <c:v>55061</c:v>
                </c:pt>
                <c:pt idx="2180">
                  <c:v>55068</c:v>
                </c:pt>
                <c:pt idx="2181">
                  <c:v>55075</c:v>
                </c:pt>
                <c:pt idx="2182">
                  <c:v>55082</c:v>
                </c:pt>
                <c:pt idx="2183">
                  <c:v>55089</c:v>
                </c:pt>
                <c:pt idx="2184">
                  <c:v>55096</c:v>
                </c:pt>
                <c:pt idx="2185">
                  <c:v>55106</c:v>
                </c:pt>
                <c:pt idx="2186">
                  <c:v>55110</c:v>
                </c:pt>
                <c:pt idx="2187">
                  <c:v>55117</c:v>
                </c:pt>
                <c:pt idx="2188">
                  <c:v>55124</c:v>
                </c:pt>
                <c:pt idx="2189">
                  <c:v>55131</c:v>
                </c:pt>
                <c:pt idx="2190">
                  <c:v>55138</c:v>
                </c:pt>
                <c:pt idx="2191">
                  <c:v>55145</c:v>
                </c:pt>
                <c:pt idx="2192">
                  <c:v>55152</c:v>
                </c:pt>
                <c:pt idx="2193">
                  <c:v>55159</c:v>
                </c:pt>
                <c:pt idx="2194">
                  <c:v>55166</c:v>
                </c:pt>
                <c:pt idx="2195">
                  <c:v>55173</c:v>
                </c:pt>
                <c:pt idx="2196">
                  <c:v>55180</c:v>
                </c:pt>
                <c:pt idx="2197">
                  <c:v>55187</c:v>
                </c:pt>
                <c:pt idx="2198">
                  <c:v>55194</c:v>
                </c:pt>
                <c:pt idx="2199">
                  <c:v>55201</c:v>
                </c:pt>
                <c:pt idx="2200">
                  <c:v>55208</c:v>
                </c:pt>
                <c:pt idx="2201">
                  <c:v>55215</c:v>
                </c:pt>
                <c:pt idx="2202">
                  <c:v>55222</c:v>
                </c:pt>
                <c:pt idx="2203">
                  <c:v>55229</c:v>
                </c:pt>
                <c:pt idx="2204">
                  <c:v>55236</c:v>
                </c:pt>
                <c:pt idx="2205">
                  <c:v>55247</c:v>
                </c:pt>
                <c:pt idx="2206">
                  <c:v>55250</c:v>
                </c:pt>
                <c:pt idx="2207">
                  <c:v>55257</c:v>
                </c:pt>
                <c:pt idx="2208">
                  <c:v>55264</c:v>
                </c:pt>
                <c:pt idx="2209">
                  <c:v>55271</c:v>
                </c:pt>
                <c:pt idx="2210">
                  <c:v>55278</c:v>
                </c:pt>
                <c:pt idx="2211">
                  <c:v>55285</c:v>
                </c:pt>
                <c:pt idx="2212">
                  <c:v>55292</c:v>
                </c:pt>
                <c:pt idx="2213">
                  <c:v>55299</c:v>
                </c:pt>
                <c:pt idx="2214">
                  <c:v>55306</c:v>
                </c:pt>
                <c:pt idx="2215">
                  <c:v>55313</c:v>
                </c:pt>
                <c:pt idx="2216">
                  <c:v>55320</c:v>
                </c:pt>
                <c:pt idx="2217">
                  <c:v>55327</c:v>
                </c:pt>
                <c:pt idx="2218">
                  <c:v>55334</c:v>
                </c:pt>
                <c:pt idx="2219">
                  <c:v>55341</c:v>
                </c:pt>
                <c:pt idx="2220">
                  <c:v>55348</c:v>
                </c:pt>
                <c:pt idx="2221">
                  <c:v>55355</c:v>
                </c:pt>
                <c:pt idx="2222">
                  <c:v>55362</c:v>
                </c:pt>
                <c:pt idx="2223">
                  <c:v>55369</c:v>
                </c:pt>
                <c:pt idx="2224">
                  <c:v>55376</c:v>
                </c:pt>
                <c:pt idx="2225">
                  <c:v>55383</c:v>
                </c:pt>
                <c:pt idx="2226">
                  <c:v>55390</c:v>
                </c:pt>
                <c:pt idx="2227">
                  <c:v>55397</c:v>
                </c:pt>
                <c:pt idx="2228">
                  <c:v>55404</c:v>
                </c:pt>
                <c:pt idx="2229">
                  <c:v>55411</c:v>
                </c:pt>
                <c:pt idx="2230">
                  <c:v>55418</c:v>
                </c:pt>
                <c:pt idx="2231">
                  <c:v>55425</c:v>
                </c:pt>
                <c:pt idx="2232">
                  <c:v>55432</c:v>
                </c:pt>
                <c:pt idx="2233">
                  <c:v>55439</c:v>
                </c:pt>
                <c:pt idx="2234">
                  <c:v>55446</c:v>
                </c:pt>
                <c:pt idx="2235">
                  <c:v>55453</c:v>
                </c:pt>
                <c:pt idx="2236">
                  <c:v>55460</c:v>
                </c:pt>
                <c:pt idx="2237">
                  <c:v>55470</c:v>
                </c:pt>
                <c:pt idx="2238">
                  <c:v>55474</c:v>
                </c:pt>
                <c:pt idx="2239">
                  <c:v>55481</c:v>
                </c:pt>
                <c:pt idx="2240">
                  <c:v>55488</c:v>
                </c:pt>
                <c:pt idx="2241">
                  <c:v>55495</c:v>
                </c:pt>
                <c:pt idx="2242">
                  <c:v>55502</c:v>
                </c:pt>
                <c:pt idx="2243">
                  <c:v>55509</c:v>
                </c:pt>
                <c:pt idx="2244">
                  <c:v>55516</c:v>
                </c:pt>
                <c:pt idx="2245">
                  <c:v>55523</c:v>
                </c:pt>
                <c:pt idx="2246">
                  <c:v>55530</c:v>
                </c:pt>
                <c:pt idx="2247">
                  <c:v>55537</c:v>
                </c:pt>
                <c:pt idx="2248">
                  <c:v>55544</c:v>
                </c:pt>
                <c:pt idx="2249">
                  <c:v>55551</c:v>
                </c:pt>
                <c:pt idx="2250">
                  <c:v>55558</c:v>
                </c:pt>
                <c:pt idx="2251">
                  <c:v>55565</c:v>
                </c:pt>
                <c:pt idx="2252">
                  <c:v>55572</c:v>
                </c:pt>
                <c:pt idx="2253">
                  <c:v>55579</c:v>
                </c:pt>
                <c:pt idx="2254">
                  <c:v>55586</c:v>
                </c:pt>
                <c:pt idx="2255">
                  <c:v>55593</c:v>
                </c:pt>
                <c:pt idx="2256">
                  <c:v>55600</c:v>
                </c:pt>
                <c:pt idx="2257">
                  <c:v>55607</c:v>
                </c:pt>
                <c:pt idx="2258">
                  <c:v>55614</c:v>
                </c:pt>
                <c:pt idx="2259">
                  <c:v>55621</c:v>
                </c:pt>
                <c:pt idx="2260">
                  <c:v>55632</c:v>
                </c:pt>
                <c:pt idx="2261">
                  <c:v>55635</c:v>
                </c:pt>
                <c:pt idx="2262">
                  <c:v>55642</c:v>
                </c:pt>
                <c:pt idx="2263">
                  <c:v>55649</c:v>
                </c:pt>
                <c:pt idx="2264">
                  <c:v>55656</c:v>
                </c:pt>
                <c:pt idx="2265">
                  <c:v>55663</c:v>
                </c:pt>
                <c:pt idx="2266">
                  <c:v>55670</c:v>
                </c:pt>
                <c:pt idx="2267">
                  <c:v>55677</c:v>
                </c:pt>
                <c:pt idx="2268">
                  <c:v>55684</c:v>
                </c:pt>
                <c:pt idx="2269">
                  <c:v>55691</c:v>
                </c:pt>
                <c:pt idx="2270">
                  <c:v>55698</c:v>
                </c:pt>
                <c:pt idx="2271">
                  <c:v>55705</c:v>
                </c:pt>
                <c:pt idx="2272">
                  <c:v>55712</c:v>
                </c:pt>
                <c:pt idx="2273">
                  <c:v>55719</c:v>
                </c:pt>
                <c:pt idx="2274">
                  <c:v>55726</c:v>
                </c:pt>
                <c:pt idx="2275">
                  <c:v>55733</c:v>
                </c:pt>
                <c:pt idx="2276">
                  <c:v>55740</c:v>
                </c:pt>
                <c:pt idx="2277">
                  <c:v>55747</c:v>
                </c:pt>
                <c:pt idx="2278">
                  <c:v>55754</c:v>
                </c:pt>
                <c:pt idx="2279">
                  <c:v>55761</c:v>
                </c:pt>
                <c:pt idx="2280">
                  <c:v>55768</c:v>
                </c:pt>
                <c:pt idx="2281">
                  <c:v>55775</c:v>
                </c:pt>
                <c:pt idx="2282">
                  <c:v>55782</c:v>
                </c:pt>
                <c:pt idx="2283">
                  <c:v>55789</c:v>
                </c:pt>
                <c:pt idx="2284">
                  <c:v>55796</c:v>
                </c:pt>
                <c:pt idx="2285">
                  <c:v>55803</c:v>
                </c:pt>
                <c:pt idx="2286">
                  <c:v>55810</c:v>
                </c:pt>
                <c:pt idx="2287">
                  <c:v>55817</c:v>
                </c:pt>
                <c:pt idx="2288">
                  <c:v>55824</c:v>
                </c:pt>
                <c:pt idx="2289">
                  <c:v>55831</c:v>
                </c:pt>
                <c:pt idx="2290">
                  <c:v>55838</c:v>
                </c:pt>
                <c:pt idx="2291">
                  <c:v>55845</c:v>
                </c:pt>
                <c:pt idx="2292">
                  <c:v>55852</c:v>
                </c:pt>
                <c:pt idx="2293">
                  <c:v>55859</c:v>
                </c:pt>
                <c:pt idx="2294">
                  <c:v>55866</c:v>
                </c:pt>
                <c:pt idx="2295">
                  <c:v>55873</c:v>
                </c:pt>
                <c:pt idx="2296">
                  <c:v>55884</c:v>
                </c:pt>
                <c:pt idx="2297">
                  <c:v>55891</c:v>
                </c:pt>
                <c:pt idx="2298">
                  <c:v>55898</c:v>
                </c:pt>
                <c:pt idx="2299">
                  <c:v>55905</c:v>
                </c:pt>
                <c:pt idx="2300">
                  <c:v>55912</c:v>
                </c:pt>
                <c:pt idx="2301">
                  <c:v>55919</c:v>
                </c:pt>
                <c:pt idx="2302">
                  <c:v>55926</c:v>
                </c:pt>
                <c:pt idx="2303">
                  <c:v>55933</c:v>
                </c:pt>
                <c:pt idx="2304">
                  <c:v>55940</c:v>
                </c:pt>
                <c:pt idx="2305">
                  <c:v>55947</c:v>
                </c:pt>
                <c:pt idx="2306">
                  <c:v>55954</c:v>
                </c:pt>
                <c:pt idx="2307">
                  <c:v>55961</c:v>
                </c:pt>
                <c:pt idx="2308">
                  <c:v>55968</c:v>
                </c:pt>
                <c:pt idx="2309">
                  <c:v>55975</c:v>
                </c:pt>
                <c:pt idx="2310">
                  <c:v>55984</c:v>
                </c:pt>
                <c:pt idx="2311">
                  <c:v>55991</c:v>
                </c:pt>
                <c:pt idx="2312">
                  <c:v>55998</c:v>
                </c:pt>
                <c:pt idx="2313">
                  <c:v>56005</c:v>
                </c:pt>
                <c:pt idx="2314">
                  <c:v>56012</c:v>
                </c:pt>
                <c:pt idx="2315">
                  <c:v>56019</c:v>
                </c:pt>
                <c:pt idx="2316">
                  <c:v>56026</c:v>
                </c:pt>
                <c:pt idx="2317">
                  <c:v>56033</c:v>
                </c:pt>
                <c:pt idx="2318">
                  <c:v>56040</c:v>
                </c:pt>
                <c:pt idx="2319">
                  <c:v>56047</c:v>
                </c:pt>
                <c:pt idx="2320">
                  <c:v>56054</c:v>
                </c:pt>
                <c:pt idx="2321">
                  <c:v>56061</c:v>
                </c:pt>
                <c:pt idx="2322">
                  <c:v>56068</c:v>
                </c:pt>
                <c:pt idx="2323">
                  <c:v>56075</c:v>
                </c:pt>
                <c:pt idx="2324">
                  <c:v>56082</c:v>
                </c:pt>
                <c:pt idx="2325">
                  <c:v>56089</c:v>
                </c:pt>
                <c:pt idx="2326">
                  <c:v>56096</c:v>
                </c:pt>
                <c:pt idx="2327">
                  <c:v>56103</c:v>
                </c:pt>
                <c:pt idx="2328">
                  <c:v>56110</c:v>
                </c:pt>
                <c:pt idx="2329">
                  <c:v>56117</c:v>
                </c:pt>
                <c:pt idx="2330">
                  <c:v>56124</c:v>
                </c:pt>
                <c:pt idx="2331">
                  <c:v>56131</c:v>
                </c:pt>
                <c:pt idx="2332">
                  <c:v>56138</c:v>
                </c:pt>
                <c:pt idx="2333">
                  <c:v>56145</c:v>
                </c:pt>
                <c:pt idx="2334">
                  <c:v>56152</c:v>
                </c:pt>
                <c:pt idx="2335">
                  <c:v>56159</c:v>
                </c:pt>
                <c:pt idx="2336">
                  <c:v>56166</c:v>
                </c:pt>
                <c:pt idx="2337">
                  <c:v>56173</c:v>
                </c:pt>
                <c:pt idx="2338">
                  <c:v>56180</c:v>
                </c:pt>
                <c:pt idx="2339">
                  <c:v>56187</c:v>
                </c:pt>
                <c:pt idx="2340">
                  <c:v>56194</c:v>
                </c:pt>
                <c:pt idx="2341">
                  <c:v>56201</c:v>
                </c:pt>
                <c:pt idx="2342">
                  <c:v>56208</c:v>
                </c:pt>
                <c:pt idx="2343">
                  <c:v>56216</c:v>
                </c:pt>
                <c:pt idx="2344">
                  <c:v>56222</c:v>
                </c:pt>
                <c:pt idx="2345">
                  <c:v>56229</c:v>
                </c:pt>
                <c:pt idx="2346">
                  <c:v>56236</c:v>
                </c:pt>
                <c:pt idx="2347">
                  <c:v>56247</c:v>
                </c:pt>
                <c:pt idx="2348">
                  <c:v>56251</c:v>
                </c:pt>
                <c:pt idx="2349">
                  <c:v>56257</c:v>
                </c:pt>
                <c:pt idx="2350">
                  <c:v>56264</c:v>
                </c:pt>
                <c:pt idx="2351">
                  <c:v>56271</c:v>
                </c:pt>
                <c:pt idx="2352">
                  <c:v>56278</c:v>
                </c:pt>
                <c:pt idx="2353">
                  <c:v>56285</c:v>
                </c:pt>
                <c:pt idx="2354">
                  <c:v>56292</c:v>
                </c:pt>
                <c:pt idx="2355">
                  <c:v>56299</c:v>
                </c:pt>
                <c:pt idx="2356">
                  <c:v>56306</c:v>
                </c:pt>
                <c:pt idx="2357">
                  <c:v>56313</c:v>
                </c:pt>
                <c:pt idx="2358">
                  <c:v>56320</c:v>
                </c:pt>
                <c:pt idx="2359">
                  <c:v>56327</c:v>
                </c:pt>
                <c:pt idx="2360">
                  <c:v>56334</c:v>
                </c:pt>
                <c:pt idx="2361">
                  <c:v>56341</c:v>
                </c:pt>
                <c:pt idx="2362">
                  <c:v>56348</c:v>
                </c:pt>
                <c:pt idx="2363">
                  <c:v>56355</c:v>
                </c:pt>
                <c:pt idx="2364">
                  <c:v>56362</c:v>
                </c:pt>
                <c:pt idx="2365">
                  <c:v>56369</c:v>
                </c:pt>
                <c:pt idx="2366">
                  <c:v>56376</c:v>
                </c:pt>
                <c:pt idx="2367">
                  <c:v>56383</c:v>
                </c:pt>
                <c:pt idx="2368">
                  <c:v>56390</c:v>
                </c:pt>
                <c:pt idx="2369">
                  <c:v>56397</c:v>
                </c:pt>
                <c:pt idx="2370">
                  <c:v>56404</c:v>
                </c:pt>
                <c:pt idx="2371">
                  <c:v>56411</c:v>
                </c:pt>
                <c:pt idx="2372">
                  <c:v>56418</c:v>
                </c:pt>
                <c:pt idx="2373">
                  <c:v>56425</c:v>
                </c:pt>
                <c:pt idx="2374">
                  <c:v>56432</c:v>
                </c:pt>
                <c:pt idx="2375">
                  <c:v>56439</c:v>
                </c:pt>
                <c:pt idx="2376">
                  <c:v>56446</c:v>
                </c:pt>
                <c:pt idx="2377">
                  <c:v>56453</c:v>
                </c:pt>
                <c:pt idx="2378">
                  <c:v>56460</c:v>
                </c:pt>
                <c:pt idx="2379">
                  <c:v>56467</c:v>
                </c:pt>
                <c:pt idx="2380">
                  <c:v>56474</c:v>
                </c:pt>
                <c:pt idx="2381">
                  <c:v>56481</c:v>
                </c:pt>
                <c:pt idx="2382">
                  <c:v>56488</c:v>
                </c:pt>
                <c:pt idx="2383">
                  <c:v>56495</c:v>
                </c:pt>
                <c:pt idx="2384">
                  <c:v>56502</c:v>
                </c:pt>
                <c:pt idx="2385">
                  <c:v>56509</c:v>
                </c:pt>
                <c:pt idx="2386">
                  <c:v>56516</c:v>
                </c:pt>
                <c:pt idx="2387">
                  <c:v>56523</c:v>
                </c:pt>
                <c:pt idx="2388">
                  <c:v>56530</c:v>
                </c:pt>
                <c:pt idx="2389">
                  <c:v>56537</c:v>
                </c:pt>
                <c:pt idx="2390">
                  <c:v>56544</c:v>
                </c:pt>
                <c:pt idx="2391">
                  <c:v>56551</c:v>
                </c:pt>
                <c:pt idx="2392">
                  <c:v>56558</c:v>
                </c:pt>
                <c:pt idx="2393">
                  <c:v>56565</c:v>
                </c:pt>
                <c:pt idx="2394">
                  <c:v>56572</c:v>
                </c:pt>
                <c:pt idx="2395">
                  <c:v>56580</c:v>
                </c:pt>
                <c:pt idx="2396">
                  <c:v>56586</c:v>
                </c:pt>
                <c:pt idx="2397">
                  <c:v>56593</c:v>
                </c:pt>
                <c:pt idx="2398">
                  <c:v>56600</c:v>
                </c:pt>
                <c:pt idx="2399">
                  <c:v>56607</c:v>
                </c:pt>
                <c:pt idx="2400">
                  <c:v>56614</c:v>
                </c:pt>
                <c:pt idx="2401">
                  <c:v>56621</c:v>
                </c:pt>
                <c:pt idx="2402">
                  <c:v>56628</c:v>
                </c:pt>
                <c:pt idx="2403">
                  <c:v>56635</c:v>
                </c:pt>
                <c:pt idx="2404">
                  <c:v>56642</c:v>
                </c:pt>
                <c:pt idx="2405">
                  <c:v>56649</c:v>
                </c:pt>
                <c:pt idx="2406">
                  <c:v>56656</c:v>
                </c:pt>
                <c:pt idx="2407">
                  <c:v>56663</c:v>
                </c:pt>
                <c:pt idx="2408">
                  <c:v>56670</c:v>
                </c:pt>
                <c:pt idx="2409">
                  <c:v>56677</c:v>
                </c:pt>
                <c:pt idx="2410">
                  <c:v>56684</c:v>
                </c:pt>
                <c:pt idx="2411">
                  <c:v>56691</c:v>
                </c:pt>
                <c:pt idx="2412">
                  <c:v>56698</c:v>
                </c:pt>
                <c:pt idx="2413">
                  <c:v>56705</c:v>
                </c:pt>
                <c:pt idx="2414">
                  <c:v>56712</c:v>
                </c:pt>
                <c:pt idx="2415">
                  <c:v>56719</c:v>
                </c:pt>
                <c:pt idx="2416">
                  <c:v>56726</c:v>
                </c:pt>
                <c:pt idx="2417">
                  <c:v>56733</c:v>
                </c:pt>
                <c:pt idx="2418">
                  <c:v>56740</c:v>
                </c:pt>
                <c:pt idx="2419">
                  <c:v>56747</c:v>
                </c:pt>
                <c:pt idx="2420">
                  <c:v>56754</c:v>
                </c:pt>
                <c:pt idx="2421">
                  <c:v>56761</c:v>
                </c:pt>
                <c:pt idx="2422">
                  <c:v>56768</c:v>
                </c:pt>
                <c:pt idx="2423">
                  <c:v>56775</c:v>
                </c:pt>
                <c:pt idx="2424">
                  <c:v>56782</c:v>
                </c:pt>
                <c:pt idx="2425">
                  <c:v>56789</c:v>
                </c:pt>
                <c:pt idx="2426">
                  <c:v>56796</c:v>
                </c:pt>
                <c:pt idx="2427">
                  <c:v>56803</c:v>
                </c:pt>
                <c:pt idx="2428">
                  <c:v>56810</c:v>
                </c:pt>
                <c:pt idx="2429">
                  <c:v>56817</c:v>
                </c:pt>
                <c:pt idx="2430">
                  <c:v>56824</c:v>
                </c:pt>
                <c:pt idx="2431">
                  <c:v>56831</c:v>
                </c:pt>
                <c:pt idx="2432">
                  <c:v>56838</c:v>
                </c:pt>
                <c:pt idx="2433">
                  <c:v>56845</c:v>
                </c:pt>
                <c:pt idx="2434">
                  <c:v>56852</c:v>
                </c:pt>
                <c:pt idx="2435">
                  <c:v>56859</c:v>
                </c:pt>
                <c:pt idx="2436">
                  <c:v>56866</c:v>
                </c:pt>
                <c:pt idx="2437">
                  <c:v>56873</c:v>
                </c:pt>
                <c:pt idx="2438">
                  <c:v>56880</c:v>
                </c:pt>
                <c:pt idx="2439">
                  <c:v>56887</c:v>
                </c:pt>
                <c:pt idx="2440">
                  <c:v>56894</c:v>
                </c:pt>
                <c:pt idx="2441">
                  <c:v>56901</c:v>
                </c:pt>
                <c:pt idx="2442">
                  <c:v>56908</c:v>
                </c:pt>
                <c:pt idx="2443">
                  <c:v>56915</c:v>
                </c:pt>
                <c:pt idx="2444">
                  <c:v>56922</c:v>
                </c:pt>
                <c:pt idx="2445">
                  <c:v>56930</c:v>
                </c:pt>
                <c:pt idx="2446">
                  <c:v>56936</c:v>
                </c:pt>
                <c:pt idx="2447">
                  <c:v>56944</c:v>
                </c:pt>
                <c:pt idx="2448">
                  <c:v>56950</c:v>
                </c:pt>
                <c:pt idx="2449">
                  <c:v>56957</c:v>
                </c:pt>
                <c:pt idx="2450">
                  <c:v>56964</c:v>
                </c:pt>
                <c:pt idx="2451">
                  <c:v>56971</c:v>
                </c:pt>
                <c:pt idx="2452">
                  <c:v>56983</c:v>
                </c:pt>
                <c:pt idx="2453">
                  <c:v>56986</c:v>
                </c:pt>
                <c:pt idx="2454">
                  <c:v>56993</c:v>
                </c:pt>
                <c:pt idx="2455">
                  <c:v>57000</c:v>
                </c:pt>
                <c:pt idx="2456">
                  <c:v>57007</c:v>
                </c:pt>
                <c:pt idx="2457">
                  <c:v>57014</c:v>
                </c:pt>
                <c:pt idx="2458">
                  <c:v>57021</c:v>
                </c:pt>
                <c:pt idx="2459">
                  <c:v>57028</c:v>
                </c:pt>
                <c:pt idx="2460">
                  <c:v>57035</c:v>
                </c:pt>
                <c:pt idx="2461">
                  <c:v>57042</c:v>
                </c:pt>
                <c:pt idx="2462">
                  <c:v>57049</c:v>
                </c:pt>
                <c:pt idx="2463">
                  <c:v>57056</c:v>
                </c:pt>
                <c:pt idx="2464">
                  <c:v>57063</c:v>
                </c:pt>
                <c:pt idx="2465">
                  <c:v>57074</c:v>
                </c:pt>
                <c:pt idx="2466">
                  <c:v>57077</c:v>
                </c:pt>
                <c:pt idx="2467">
                  <c:v>57084</c:v>
                </c:pt>
                <c:pt idx="2468">
                  <c:v>57091</c:v>
                </c:pt>
                <c:pt idx="2469">
                  <c:v>57098</c:v>
                </c:pt>
                <c:pt idx="2470">
                  <c:v>57105</c:v>
                </c:pt>
                <c:pt idx="2471">
                  <c:v>57112</c:v>
                </c:pt>
                <c:pt idx="2472">
                  <c:v>57119</c:v>
                </c:pt>
                <c:pt idx="2473">
                  <c:v>57126</c:v>
                </c:pt>
                <c:pt idx="2474">
                  <c:v>57133</c:v>
                </c:pt>
                <c:pt idx="2475">
                  <c:v>57140</c:v>
                </c:pt>
                <c:pt idx="2476">
                  <c:v>57147</c:v>
                </c:pt>
                <c:pt idx="2477">
                  <c:v>57154</c:v>
                </c:pt>
                <c:pt idx="2478">
                  <c:v>57161</c:v>
                </c:pt>
                <c:pt idx="2479">
                  <c:v>57168</c:v>
                </c:pt>
                <c:pt idx="2480">
                  <c:v>57175</c:v>
                </c:pt>
                <c:pt idx="2481">
                  <c:v>57182</c:v>
                </c:pt>
                <c:pt idx="2482">
                  <c:v>57189</c:v>
                </c:pt>
                <c:pt idx="2483">
                  <c:v>57196</c:v>
                </c:pt>
                <c:pt idx="2484">
                  <c:v>57203</c:v>
                </c:pt>
                <c:pt idx="2485">
                  <c:v>57210</c:v>
                </c:pt>
                <c:pt idx="2486">
                  <c:v>57217</c:v>
                </c:pt>
                <c:pt idx="2487">
                  <c:v>57224</c:v>
                </c:pt>
                <c:pt idx="2488">
                  <c:v>57231</c:v>
                </c:pt>
                <c:pt idx="2489">
                  <c:v>57238</c:v>
                </c:pt>
                <c:pt idx="2490">
                  <c:v>57245</c:v>
                </c:pt>
                <c:pt idx="2491">
                  <c:v>57252</c:v>
                </c:pt>
                <c:pt idx="2492">
                  <c:v>57259</c:v>
                </c:pt>
                <c:pt idx="2493">
                  <c:v>57266</c:v>
                </c:pt>
                <c:pt idx="2494">
                  <c:v>57273</c:v>
                </c:pt>
                <c:pt idx="2495">
                  <c:v>57280</c:v>
                </c:pt>
                <c:pt idx="2496">
                  <c:v>57287</c:v>
                </c:pt>
                <c:pt idx="2497">
                  <c:v>57297</c:v>
                </c:pt>
                <c:pt idx="2498">
                  <c:v>57301</c:v>
                </c:pt>
                <c:pt idx="2499">
                  <c:v>57308</c:v>
                </c:pt>
                <c:pt idx="2500">
                  <c:v>57315</c:v>
                </c:pt>
                <c:pt idx="2501">
                  <c:v>57322</c:v>
                </c:pt>
                <c:pt idx="2502">
                  <c:v>57329</c:v>
                </c:pt>
                <c:pt idx="2503">
                  <c:v>57336</c:v>
                </c:pt>
                <c:pt idx="2504">
                  <c:v>57343</c:v>
                </c:pt>
                <c:pt idx="2505">
                  <c:v>57350</c:v>
                </c:pt>
                <c:pt idx="2506">
                  <c:v>57357</c:v>
                </c:pt>
                <c:pt idx="2507">
                  <c:v>57364</c:v>
                </c:pt>
                <c:pt idx="2508">
                  <c:v>57371</c:v>
                </c:pt>
                <c:pt idx="2509">
                  <c:v>57378</c:v>
                </c:pt>
                <c:pt idx="2510">
                  <c:v>57385</c:v>
                </c:pt>
                <c:pt idx="2511">
                  <c:v>57392</c:v>
                </c:pt>
                <c:pt idx="2512">
                  <c:v>57399</c:v>
                </c:pt>
                <c:pt idx="2513">
                  <c:v>57406</c:v>
                </c:pt>
                <c:pt idx="2514">
                  <c:v>57413</c:v>
                </c:pt>
                <c:pt idx="2515">
                  <c:v>57420</c:v>
                </c:pt>
                <c:pt idx="2516">
                  <c:v>57427</c:v>
                </c:pt>
                <c:pt idx="2517">
                  <c:v>57434</c:v>
                </c:pt>
                <c:pt idx="2518">
                  <c:v>57441</c:v>
                </c:pt>
                <c:pt idx="2519">
                  <c:v>57448</c:v>
                </c:pt>
                <c:pt idx="2520">
                  <c:v>57459</c:v>
                </c:pt>
                <c:pt idx="2521">
                  <c:v>57462</c:v>
                </c:pt>
                <c:pt idx="2522">
                  <c:v>57469</c:v>
                </c:pt>
                <c:pt idx="2523">
                  <c:v>57476</c:v>
                </c:pt>
                <c:pt idx="2524">
                  <c:v>57483</c:v>
                </c:pt>
                <c:pt idx="2525">
                  <c:v>57490</c:v>
                </c:pt>
                <c:pt idx="2526">
                  <c:v>57497</c:v>
                </c:pt>
                <c:pt idx="2527">
                  <c:v>57504</c:v>
                </c:pt>
                <c:pt idx="2528">
                  <c:v>57511</c:v>
                </c:pt>
                <c:pt idx="2529">
                  <c:v>57518</c:v>
                </c:pt>
                <c:pt idx="2530">
                  <c:v>57525</c:v>
                </c:pt>
                <c:pt idx="2531">
                  <c:v>57532</c:v>
                </c:pt>
                <c:pt idx="2532">
                  <c:v>57539</c:v>
                </c:pt>
                <c:pt idx="2533">
                  <c:v>57546</c:v>
                </c:pt>
                <c:pt idx="2534">
                  <c:v>57553</c:v>
                </c:pt>
                <c:pt idx="2535">
                  <c:v>57560</c:v>
                </c:pt>
                <c:pt idx="2536">
                  <c:v>57567</c:v>
                </c:pt>
                <c:pt idx="2537">
                  <c:v>57574</c:v>
                </c:pt>
                <c:pt idx="2538">
                  <c:v>57581</c:v>
                </c:pt>
                <c:pt idx="2539">
                  <c:v>57588</c:v>
                </c:pt>
                <c:pt idx="2540">
                  <c:v>57595</c:v>
                </c:pt>
                <c:pt idx="2541">
                  <c:v>57602</c:v>
                </c:pt>
                <c:pt idx="2542">
                  <c:v>57609</c:v>
                </c:pt>
                <c:pt idx="2543">
                  <c:v>57616</c:v>
                </c:pt>
                <c:pt idx="2544">
                  <c:v>57623</c:v>
                </c:pt>
                <c:pt idx="2545">
                  <c:v>57630</c:v>
                </c:pt>
                <c:pt idx="2546">
                  <c:v>57637</c:v>
                </c:pt>
                <c:pt idx="2547">
                  <c:v>57644</c:v>
                </c:pt>
                <c:pt idx="2548">
                  <c:v>57651</c:v>
                </c:pt>
                <c:pt idx="2549">
                  <c:v>57658</c:v>
                </c:pt>
                <c:pt idx="2550">
                  <c:v>57665</c:v>
                </c:pt>
                <c:pt idx="2551">
                  <c:v>57672</c:v>
                </c:pt>
                <c:pt idx="2552">
                  <c:v>57679</c:v>
                </c:pt>
                <c:pt idx="2553">
                  <c:v>57686</c:v>
                </c:pt>
                <c:pt idx="2554">
                  <c:v>57693</c:v>
                </c:pt>
                <c:pt idx="2555">
                  <c:v>57700</c:v>
                </c:pt>
                <c:pt idx="2556">
                  <c:v>57710</c:v>
                </c:pt>
                <c:pt idx="2557">
                  <c:v>57717</c:v>
                </c:pt>
                <c:pt idx="2558">
                  <c:v>57724</c:v>
                </c:pt>
                <c:pt idx="2559">
                  <c:v>57732</c:v>
                </c:pt>
                <c:pt idx="2560">
                  <c:v>57738</c:v>
                </c:pt>
                <c:pt idx="2561">
                  <c:v>57745</c:v>
                </c:pt>
                <c:pt idx="2562">
                  <c:v>57752</c:v>
                </c:pt>
                <c:pt idx="2563">
                  <c:v>57760</c:v>
                </c:pt>
                <c:pt idx="2564">
                  <c:v>57766</c:v>
                </c:pt>
                <c:pt idx="2565">
                  <c:v>57773</c:v>
                </c:pt>
                <c:pt idx="2566">
                  <c:v>57780</c:v>
                </c:pt>
                <c:pt idx="2567">
                  <c:v>57787</c:v>
                </c:pt>
                <c:pt idx="2568">
                  <c:v>57794</c:v>
                </c:pt>
                <c:pt idx="2569">
                  <c:v>57801</c:v>
                </c:pt>
                <c:pt idx="2570">
                  <c:v>57808</c:v>
                </c:pt>
                <c:pt idx="2571">
                  <c:v>57817</c:v>
                </c:pt>
                <c:pt idx="2572">
                  <c:v>57822</c:v>
                </c:pt>
                <c:pt idx="2573">
                  <c:v>57829</c:v>
                </c:pt>
                <c:pt idx="2574">
                  <c:v>57837</c:v>
                </c:pt>
                <c:pt idx="2575">
                  <c:v>57843</c:v>
                </c:pt>
                <c:pt idx="2576">
                  <c:v>57850</c:v>
                </c:pt>
                <c:pt idx="2577">
                  <c:v>57858</c:v>
                </c:pt>
                <c:pt idx="2578">
                  <c:v>57864</c:v>
                </c:pt>
                <c:pt idx="2579">
                  <c:v>57871</c:v>
                </c:pt>
                <c:pt idx="2580">
                  <c:v>57878</c:v>
                </c:pt>
                <c:pt idx="2581">
                  <c:v>57885</c:v>
                </c:pt>
                <c:pt idx="2582">
                  <c:v>57892</c:v>
                </c:pt>
                <c:pt idx="2583">
                  <c:v>57899</c:v>
                </c:pt>
                <c:pt idx="2584">
                  <c:v>57906</c:v>
                </c:pt>
                <c:pt idx="2585">
                  <c:v>57913</c:v>
                </c:pt>
                <c:pt idx="2586">
                  <c:v>57920</c:v>
                </c:pt>
                <c:pt idx="2587">
                  <c:v>57927</c:v>
                </c:pt>
                <c:pt idx="2588">
                  <c:v>57934</c:v>
                </c:pt>
                <c:pt idx="2589">
                  <c:v>57941</c:v>
                </c:pt>
                <c:pt idx="2590">
                  <c:v>57949</c:v>
                </c:pt>
                <c:pt idx="2591">
                  <c:v>57956</c:v>
                </c:pt>
                <c:pt idx="2592">
                  <c:v>57962</c:v>
                </c:pt>
                <c:pt idx="2593">
                  <c:v>57969</c:v>
                </c:pt>
                <c:pt idx="2594">
                  <c:v>57976</c:v>
                </c:pt>
                <c:pt idx="2595">
                  <c:v>57983</c:v>
                </c:pt>
                <c:pt idx="2596">
                  <c:v>57990</c:v>
                </c:pt>
                <c:pt idx="2597">
                  <c:v>57998</c:v>
                </c:pt>
                <c:pt idx="2598">
                  <c:v>58004</c:v>
                </c:pt>
                <c:pt idx="2599">
                  <c:v>58011</c:v>
                </c:pt>
                <c:pt idx="2600">
                  <c:v>58018</c:v>
                </c:pt>
                <c:pt idx="2601">
                  <c:v>58026</c:v>
                </c:pt>
                <c:pt idx="2602">
                  <c:v>58032</c:v>
                </c:pt>
                <c:pt idx="2603">
                  <c:v>58039</c:v>
                </c:pt>
                <c:pt idx="2604">
                  <c:v>58046</c:v>
                </c:pt>
                <c:pt idx="2605">
                  <c:v>58053</c:v>
                </c:pt>
                <c:pt idx="2606">
                  <c:v>58060</c:v>
                </c:pt>
                <c:pt idx="2607">
                  <c:v>58067</c:v>
                </c:pt>
                <c:pt idx="2608">
                  <c:v>58075</c:v>
                </c:pt>
                <c:pt idx="2609">
                  <c:v>58082</c:v>
                </c:pt>
                <c:pt idx="2610">
                  <c:v>58089</c:v>
                </c:pt>
                <c:pt idx="2611">
                  <c:v>58096</c:v>
                </c:pt>
                <c:pt idx="2612">
                  <c:v>58103</c:v>
                </c:pt>
                <c:pt idx="2613">
                  <c:v>58110</c:v>
                </c:pt>
                <c:pt idx="2614">
                  <c:v>58117</c:v>
                </c:pt>
                <c:pt idx="2615">
                  <c:v>58124</c:v>
                </c:pt>
                <c:pt idx="2616">
                  <c:v>58131</c:v>
                </c:pt>
                <c:pt idx="2617">
                  <c:v>58138</c:v>
                </c:pt>
                <c:pt idx="2618">
                  <c:v>58145</c:v>
                </c:pt>
                <c:pt idx="2619">
                  <c:v>58152</c:v>
                </c:pt>
                <c:pt idx="2620">
                  <c:v>58159</c:v>
                </c:pt>
                <c:pt idx="2621">
                  <c:v>58168</c:v>
                </c:pt>
                <c:pt idx="2622">
                  <c:v>58175</c:v>
                </c:pt>
                <c:pt idx="2623">
                  <c:v>58182</c:v>
                </c:pt>
                <c:pt idx="2624">
                  <c:v>58189</c:v>
                </c:pt>
                <c:pt idx="2625">
                  <c:v>58196</c:v>
                </c:pt>
                <c:pt idx="2626">
                  <c:v>58203</c:v>
                </c:pt>
                <c:pt idx="2627">
                  <c:v>58210</c:v>
                </c:pt>
                <c:pt idx="2628">
                  <c:v>58217</c:v>
                </c:pt>
                <c:pt idx="2629">
                  <c:v>58224</c:v>
                </c:pt>
                <c:pt idx="2630">
                  <c:v>58231</c:v>
                </c:pt>
                <c:pt idx="2631">
                  <c:v>58238</c:v>
                </c:pt>
                <c:pt idx="2632">
                  <c:v>58245</c:v>
                </c:pt>
                <c:pt idx="2633">
                  <c:v>58252</c:v>
                </c:pt>
                <c:pt idx="2634">
                  <c:v>58259</c:v>
                </c:pt>
                <c:pt idx="2635">
                  <c:v>58266</c:v>
                </c:pt>
                <c:pt idx="2636">
                  <c:v>58273</c:v>
                </c:pt>
                <c:pt idx="2637">
                  <c:v>58280</c:v>
                </c:pt>
                <c:pt idx="2638">
                  <c:v>58287</c:v>
                </c:pt>
                <c:pt idx="2639">
                  <c:v>58294</c:v>
                </c:pt>
                <c:pt idx="2640">
                  <c:v>58301</c:v>
                </c:pt>
                <c:pt idx="2641">
                  <c:v>58308</c:v>
                </c:pt>
                <c:pt idx="2642">
                  <c:v>58315</c:v>
                </c:pt>
                <c:pt idx="2643">
                  <c:v>58322</c:v>
                </c:pt>
                <c:pt idx="2644">
                  <c:v>58329</c:v>
                </c:pt>
                <c:pt idx="2645">
                  <c:v>58336</c:v>
                </c:pt>
                <c:pt idx="2646">
                  <c:v>58343</c:v>
                </c:pt>
                <c:pt idx="2647">
                  <c:v>58350</c:v>
                </c:pt>
                <c:pt idx="2648">
                  <c:v>58357</c:v>
                </c:pt>
                <c:pt idx="2649">
                  <c:v>58364</c:v>
                </c:pt>
                <c:pt idx="2650">
                  <c:v>58371</c:v>
                </c:pt>
                <c:pt idx="2651">
                  <c:v>58378</c:v>
                </c:pt>
                <c:pt idx="2652">
                  <c:v>58385</c:v>
                </c:pt>
                <c:pt idx="2653">
                  <c:v>58392</c:v>
                </c:pt>
                <c:pt idx="2654">
                  <c:v>58399</c:v>
                </c:pt>
                <c:pt idx="2655">
                  <c:v>58407</c:v>
                </c:pt>
                <c:pt idx="2656">
                  <c:v>58413</c:v>
                </c:pt>
                <c:pt idx="2657">
                  <c:v>58420</c:v>
                </c:pt>
                <c:pt idx="2658">
                  <c:v>58427</c:v>
                </c:pt>
                <c:pt idx="2659">
                  <c:v>58438</c:v>
                </c:pt>
                <c:pt idx="2660">
                  <c:v>58442</c:v>
                </c:pt>
                <c:pt idx="2661">
                  <c:v>58448</c:v>
                </c:pt>
                <c:pt idx="2662">
                  <c:v>58455</c:v>
                </c:pt>
                <c:pt idx="2663">
                  <c:v>58462</c:v>
                </c:pt>
                <c:pt idx="2664">
                  <c:v>58469</c:v>
                </c:pt>
                <c:pt idx="2665">
                  <c:v>58476</c:v>
                </c:pt>
                <c:pt idx="2666">
                  <c:v>58483</c:v>
                </c:pt>
                <c:pt idx="2667">
                  <c:v>58490</c:v>
                </c:pt>
                <c:pt idx="2668">
                  <c:v>58497</c:v>
                </c:pt>
                <c:pt idx="2669">
                  <c:v>58504</c:v>
                </c:pt>
                <c:pt idx="2670">
                  <c:v>58511</c:v>
                </c:pt>
                <c:pt idx="2671">
                  <c:v>58518</c:v>
                </c:pt>
                <c:pt idx="2672">
                  <c:v>58525</c:v>
                </c:pt>
                <c:pt idx="2673">
                  <c:v>58532</c:v>
                </c:pt>
                <c:pt idx="2674">
                  <c:v>58539</c:v>
                </c:pt>
                <c:pt idx="2675">
                  <c:v>58546</c:v>
                </c:pt>
                <c:pt idx="2676">
                  <c:v>58553</c:v>
                </c:pt>
                <c:pt idx="2677">
                  <c:v>58560</c:v>
                </c:pt>
                <c:pt idx="2678">
                  <c:v>58567</c:v>
                </c:pt>
                <c:pt idx="2679">
                  <c:v>58574</c:v>
                </c:pt>
                <c:pt idx="2680">
                  <c:v>58581</c:v>
                </c:pt>
                <c:pt idx="2681">
                  <c:v>58588</c:v>
                </c:pt>
                <c:pt idx="2682">
                  <c:v>58595</c:v>
                </c:pt>
                <c:pt idx="2683">
                  <c:v>58602</c:v>
                </c:pt>
                <c:pt idx="2684">
                  <c:v>58609</c:v>
                </c:pt>
                <c:pt idx="2685">
                  <c:v>58616</c:v>
                </c:pt>
                <c:pt idx="2686">
                  <c:v>58623</c:v>
                </c:pt>
                <c:pt idx="2687">
                  <c:v>58630</c:v>
                </c:pt>
                <c:pt idx="2688">
                  <c:v>58637</c:v>
                </c:pt>
                <c:pt idx="2689">
                  <c:v>58644</c:v>
                </c:pt>
                <c:pt idx="2690">
                  <c:v>58651</c:v>
                </c:pt>
                <c:pt idx="2691">
                  <c:v>58658</c:v>
                </c:pt>
                <c:pt idx="2692">
                  <c:v>58665</c:v>
                </c:pt>
                <c:pt idx="2693">
                  <c:v>58672</c:v>
                </c:pt>
                <c:pt idx="2694">
                  <c:v>58679</c:v>
                </c:pt>
                <c:pt idx="2695">
                  <c:v>58686</c:v>
                </c:pt>
                <c:pt idx="2696">
                  <c:v>58693</c:v>
                </c:pt>
                <c:pt idx="2697">
                  <c:v>58700</c:v>
                </c:pt>
                <c:pt idx="2698">
                  <c:v>58707</c:v>
                </c:pt>
                <c:pt idx="2699">
                  <c:v>58714</c:v>
                </c:pt>
                <c:pt idx="2700">
                  <c:v>58721</c:v>
                </c:pt>
                <c:pt idx="2701">
                  <c:v>58728</c:v>
                </c:pt>
                <c:pt idx="2702">
                  <c:v>58735</c:v>
                </c:pt>
                <c:pt idx="2703">
                  <c:v>58742</c:v>
                </c:pt>
                <c:pt idx="2704">
                  <c:v>58749</c:v>
                </c:pt>
                <c:pt idx="2705">
                  <c:v>58757</c:v>
                </c:pt>
                <c:pt idx="2706">
                  <c:v>58763</c:v>
                </c:pt>
                <c:pt idx="2707">
                  <c:v>58771</c:v>
                </c:pt>
                <c:pt idx="2708">
                  <c:v>58777</c:v>
                </c:pt>
                <c:pt idx="2709">
                  <c:v>58784</c:v>
                </c:pt>
                <c:pt idx="2710">
                  <c:v>58791</c:v>
                </c:pt>
                <c:pt idx="2711">
                  <c:v>58798</c:v>
                </c:pt>
                <c:pt idx="2712">
                  <c:v>58810</c:v>
                </c:pt>
                <c:pt idx="2713">
                  <c:v>58813</c:v>
                </c:pt>
                <c:pt idx="2714">
                  <c:v>58820</c:v>
                </c:pt>
                <c:pt idx="2715">
                  <c:v>58827</c:v>
                </c:pt>
                <c:pt idx="2716">
                  <c:v>58834</c:v>
                </c:pt>
                <c:pt idx="2717">
                  <c:v>58841</c:v>
                </c:pt>
                <c:pt idx="2718">
                  <c:v>58848</c:v>
                </c:pt>
                <c:pt idx="2719">
                  <c:v>58855</c:v>
                </c:pt>
                <c:pt idx="2720">
                  <c:v>58862</c:v>
                </c:pt>
                <c:pt idx="2721">
                  <c:v>58869</c:v>
                </c:pt>
                <c:pt idx="2722">
                  <c:v>58876</c:v>
                </c:pt>
                <c:pt idx="2723">
                  <c:v>58883</c:v>
                </c:pt>
                <c:pt idx="2724">
                  <c:v>58890</c:v>
                </c:pt>
                <c:pt idx="2725">
                  <c:v>58897</c:v>
                </c:pt>
                <c:pt idx="2726">
                  <c:v>58908</c:v>
                </c:pt>
                <c:pt idx="2727">
                  <c:v>58911</c:v>
                </c:pt>
                <c:pt idx="2728">
                  <c:v>58918</c:v>
                </c:pt>
                <c:pt idx="2729">
                  <c:v>58925</c:v>
                </c:pt>
                <c:pt idx="2730">
                  <c:v>58932</c:v>
                </c:pt>
                <c:pt idx="2731">
                  <c:v>58939</c:v>
                </c:pt>
                <c:pt idx="2732">
                  <c:v>58946</c:v>
                </c:pt>
                <c:pt idx="2733">
                  <c:v>58953</c:v>
                </c:pt>
                <c:pt idx="2734">
                  <c:v>58960</c:v>
                </c:pt>
                <c:pt idx="2735">
                  <c:v>58967</c:v>
                </c:pt>
                <c:pt idx="2736">
                  <c:v>58974</c:v>
                </c:pt>
                <c:pt idx="2737">
                  <c:v>58981</c:v>
                </c:pt>
                <c:pt idx="2738">
                  <c:v>58988</c:v>
                </c:pt>
                <c:pt idx="2739">
                  <c:v>58995</c:v>
                </c:pt>
                <c:pt idx="2740">
                  <c:v>59002</c:v>
                </c:pt>
                <c:pt idx="2741">
                  <c:v>59009</c:v>
                </c:pt>
                <c:pt idx="2742">
                  <c:v>59016</c:v>
                </c:pt>
                <c:pt idx="2743">
                  <c:v>59023</c:v>
                </c:pt>
                <c:pt idx="2744">
                  <c:v>59030</c:v>
                </c:pt>
                <c:pt idx="2745">
                  <c:v>59037</c:v>
                </c:pt>
                <c:pt idx="2746">
                  <c:v>59044</c:v>
                </c:pt>
                <c:pt idx="2747">
                  <c:v>59051</c:v>
                </c:pt>
                <c:pt idx="2748">
                  <c:v>59058</c:v>
                </c:pt>
                <c:pt idx="2749">
                  <c:v>59065</c:v>
                </c:pt>
                <c:pt idx="2750">
                  <c:v>59072</c:v>
                </c:pt>
                <c:pt idx="2751">
                  <c:v>59079</c:v>
                </c:pt>
                <c:pt idx="2752">
                  <c:v>59086</c:v>
                </c:pt>
                <c:pt idx="2753">
                  <c:v>59093</c:v>
                </c:pt>
                <c:pt idx="2754">
                  <c:v>59100</c:v>
                </c:pt>
                <c:pt idx="2755">
                  <c:v>59107</c:v>
                </c:pt>
                <c:pt idx="2756">
                  <c:v>59114</c:v>
                </c:pt>
                <c:pt idx="2757">
                  <c:v>59124</c:v>
                </c:pt>
                <c:pt idx="2758">
                  <c:v>59128</c:v>
                </c:pt>
                <c:pt idx="2759">
                  <c:v>59135</c:v>
                </c:pt>
                <c:pt idx="2760">
                  <c:v>59142</c:v>
                </c:pt>
                <c:pt idx="2761">
                  <c:v>59149</c:v>
                </c:pt>
                <c:pt idx="2762">
                  <c:v>59156</c:v>
                </c:pt>
                <c:pt idx="2763">
                  <c:v>59163</c:v>
                </c:pt>
                <c:pt idx="2764">
                  <c:v>59170</c:v>
                </c:pt>
                <c:pt idx="2765">
                  <c:v>59177</c:v>
                </c:pt>
                <c:pt idx="2766">
                  <c:v>59184</c:v>
                </c:pt>
                <c:pt idx="2767">
                  <c:v>59191</c:v>
                </c:pt>
                <c:pt idx="2768">
                  <c:v>59198</c:v>
                </c:pt>
                <c:pt idx="2769">
                  <c:v>59205</c:v>
                </c:pt>
                <c:pt idx="2770">
                  <c:v>59212</c:v>
                </c:pt>
                <c:pt idx="2771">
                  <c:v>59219</c:v>
                </c:pt>
                <c:pt idx="2772">
                  <c:v>59226</c:v>
                </c:pt>
                <c:pt idx="2773">
                  <c:v>59233</c:v>
                </c:pt>
                <c:pt idx="2774">
                  <c:v>59240</c:v>
                </c:pt>
                <c:pt idx="2775">
                  <c:v>59247</c:v>
                </c:pt>
                <c:pt idx="2776">
                  <c:v>59258</c:v>
                </c:pt>
                <c:pt idx="2777">
                  <c:v>59261</c:v>
                </c:pt>
                <c:pt idx="2778">
                  <c:v>59268</c:v>
                </c:pt>
                <c:pt idx="2779">
                  <c:v>59275</c:v>
                </c:pt>
                <c:pt idx="2780">
                  <c:v>59282</c:v>
                </c:pt>
                <c:pt idx="2781">
                  <c:v>59289</c:v>
                </c:pt>
                <c:pt idx="2782">
                  <c:v>59296</c:v>
                </c:pt>
                <c:pt idx="2783">
                  <c:v>59303</c:v>
                </c:pt>
                <c:pt idx="2784">
                  <c:v>59310</c:v>
                </c:pt>
                <c:pt idx="2785">
                  <c:v>59317</c:v>
                </c:pt>
                <c:pt idx="2786">
                  <c:v>59324</c:v>
                </c:pt>
                <c:pt idx="2787">
                  <c:v>59331</c:v>
                </c:pt>
                <c:pt idx="2788">
                  <c:v>59338</c:v>
                </c:pt>
                <c:pt idx="2789">
                  <c:v>59345</c:v>
                </c:pt>
                <c:pt idx="2790">
                  <c:v>59352</c:v>
                </c:pt>
                <c:pt idx="2791">
                  <c:v>59359</c:v>
                </c:pt>
                <c:pt idx="2792">
                  <c:v>59366</c:v>
                </c:pt>
                <c:pt idx="2793">
                  <c:v>59373</c:v>
                </c:pt>
                <c:pt idx="2794">
                  <c:v>59380</c:v>
                </c:pt>
                <c:pt idx="2795">
                  <c:v>59387</c:v>
                </c:pt>
                <c:pt idx="2796">
                  <c:v>59394</c:v>
                </c:pt>
                <c:pt idx="2797">
                  <c:v>59401</c:v>
                </c:pt>
                <c:pt idx="2798">
                  <c:v>59408</c:v>
                </c:pt>
                <c:pt idx="2799">
                  <c:v>59415</c:v>
                </c:pt>
                <c:pt idx="2800">
                  <c:v>59422</c:v>
                </c:pt>
                <c:pt idx="2801">
                  <c:v>59429</c:v>
                </c:pt>
                <c:pt idx="2802">
                  <c:v>59436</c:v>
                </c:pt>
                <c:pt idx="2803">
                  <c:v>59443</c:v>
                </c:pt>
                <c:pt idx="2804">
                  <c:v>59450</c:v>
                </c:pt>
                <c:pt idx="2805">
                  <c:v>59457</c:v>
                </c:pt>
                <c:pt idx="2806">
                  <c:v>59464</c:v>
                </c:pt>
                <c:pt idx="2807">
                  <c:v>59471</c:v>
                </c:pt>
                <c:pt idx="2808">
                  <c:v>59478</c:v>
                </c:pt>
                <c:pt idx="2809">
                  <c:v>59488</c:v>
                </c:pt>
                <c:pt idx="2810">
                  <c:v>59492</c:v>
                </c:pt>
                <c:pt idx="2811">
                  <c:v>59499</c:v>
                </c:pt>
                <c:pt idx="2812">
                  <c:v>59506</c:v>
                </c:pt>
                <c:pt idx="2813">
                  <c:v>59513</c:v>
                </c:pt>
                <c:pt idx="2814">
                  <c:v>59520</c:v>
                </c:pt>
                <c:pt idx="2815">
                  <c:v>59527</c:v>
                </c:pt>
                <c:pt idx="2816">
                  <c:v>59534</c:v>
                </c:pt>
                <c:pt idx="2817">
                  <c:v>59541</c:v>
                </c:pt>
                <c:pt idx="2818">
                  <c:v>59548</c:v>
                </c:pt>
                <c:pt idx="2819">
                  <c:v>59555</c:v>
                </c:pt>
                <c:pt idx="2820">
                  <c:v>59562</c:v>
                </c:pt>
                <c:pt idx="2821">
                  <c:v>59569</c:v>
                </c:pt>
                <c:pt idx="2822">
                  <c:v>59576</c:v>
                </c:pt>
                <c:pt idx="2823">
                  <c:v>59583</c:v>
                </c:pt>
                <c:pt idx="2824">
                  <c:v>59590</c:v>
                </c:pt>
                <c:pt idx="2825">
                  <c:v>59597</c:v>
                </c:pt>
                <c:pt idx="2826">
                  <c:v>59604</c:v>
                </c:pt>
                <c:pt idx="2827">
                  <c:v>59611</c:v>
                </c:pt>
                <c:pt idx="2828">
                  <c:v>59618</c:v>
                </c:pt>
                <c:pt idx="2829">
                  <c:v>59625</c:v>
                </c:pt>
                <c:pt idx="2830">
                  <c:v>59632</c:v>
                </c:pt>
                <c:pt idx="2831">
                  <c:v>59643</c:v>
                </c:pt>
                <c:pt idx="2832">
                  <c:v>59646</c:v>
                </c:pt>
                <c:pt idx="2833">
                  <c:v>59653</c:v>
                </c:pt>
                <c:pt idx="2834">
                  <c:v>59660</c:v>
                </c:pt>
                <c:pt idx="2835">
                  <c:v>59667</c:v>
                </c:pt>
                <c:pt idx="2836">
                  <c:v>59674</c:v>
                </c:pt>
                <c:pt idx="2837">
                  <c:v>59681</c:v>
                </c:pt>
                <c:pt idx="2838">
                  <c:v>59688</c:v>
                </c:pt>
                <c:pt idx="2839">
                  <c:v>59695</c:v>
                </c:pt>
                <c:pt idx="2840">
                  <c:v>59702</c:v>
                </c:pt>
                <c:pt idx="2841">
                  <c:v>59709</c:v>
                </c:pt>
                <c:pt idx="2842">
                  <c:v>59716</c:v>
                </c:pt>
                <c:pt idx="2843">
                  <c:v>59723</c:v>
                </c:pt>
                <c:pt idx="2844">
                  <c:v>59730</c:v>
                </c:pt>
                <c:pt idx="2845">
                  <c:v>59737</c:v>
                </c:pt>
                <c:pt idx="2846">
                  <c:v>59744</c:v>
                </c:pt>
                <c:pt idx="2847">
                  <c:v>59751</c:v>
                </c:pt>
                <c:pt idx="2848">
                  <c:v>59758</c:v>
                </c:pt>
                <c:pt idx="2849">
                  <c:v>59765</c:v>
                </c:pt>
                <c:pt idx="2850">
                  <c:v>59772</c:v>
                </c:pt>
                <c:pt idx="2851">
                  <c:v>59779</c:v>
                </c:pt>
                <c:pt idx="2852">
                  <c:v>59786</c:v>
                </c:pt>
                <c:pt idx="2853">
                  <c:v>59793</c:v>
                </c:pt>
                <c:pt idx="2854">
                  <c:v>59800</c:v>
                </c:pt>
                <c:pt idx="2855">
                  <c:v>59807</c:v>
                </c:pt>
                <c:pt idx="2856">
                  <c:v>59814</c:v>
                </c:pt>
                <c:pt idx="2857">
                  <c:v>59821</c:v>
                </c:pt>
                <c:pt idx="2858">
                  <c:v>59828</c:v>
                </c:pt>
                <c:pt idx="2859">
                  <c:v>59835</c:v>
                </c:pt>
                <c:pt idx="2860">
                  <c:v>59842</c:v>
                </c:pt>
                <c:pt idx="2861">
                  <c:v>59849</c:v>
                </c:pt>
                <c:pt idx="2862">
                  <c:v>59856</c:v>
                </c:pt>
                <c:pt idx="2863">
                  <c:v>59863</c:v>
                </c:pt>
                <c:pt idx="2864">
                  <c:v>59870</c:v>
                </c:pt>
                <c:pt idx="2865">
                  <c:v>59877</c:v>
                </c:pt>
                <c:pt idx="2866">
                  <c:v>59884</c:v>
                </c:pt>
                <c:pt idx="2867">
                  <c:v>59891</c:v>
                </c:pt>
                <c:pt idx="2868">
                  <c:v>59901</c:v>
                </c:pt>
                <c:pt idx="2869">
                  <c:v>59908</c:v>
                </c:pt>
                <c:pt idx="2870">
                  <c:v>59915</c:v>
                </c:pt>
                <c:pt idx="2871">
                  <c:v>59923</c:v>
                </c:pt>
                <c:pt idx="2872">
                  <c:v>59929</c:v>
                </c:pt>
                <c:pt idx="2873">
                  <c:v>59936</c:v>
                </c:pt>
                <c:pt idx="2874">
                  <c:v>59943</c:v>
                </c:pt>
                <c:pt idx="2875">
                  <c:v>59951</c:v>
                </c:pt>
                <c:pt idx="2876">
                  <c:v>59957</c:v>
                </c:pt>
                <c:pt idx="2877">
                  <c:v>59964</c:v>
                </c:pt>
                <c:pt idx="2878">
                  <c:v>59971</c:v>
                </c:pt>
                <c:pt idx="2879">
                  <c:v>59978</c:v>
                </c:pt>
                <c:pt idx="2880">
                  <c:v>59985</c:v>
                </c:pt>
                <c:pt idx="2881">
                  <c:v>59992</c:v>
                </c:pt>
                <c:pt idx="2882">
                  <c:v>60001</c:v>
                </c:pt>
                <c:pt idx="2883">
                  <c:v>60006</c:v>
                </c:pt>
                <c:pt idx="2884">
                  <c:v>60013</c:v>
                </c:pt>
                <c:pt idx="2885">
                  <c:v>60020</c:v>
                </c:pt>
                <c:pt idx="2886">
                  <c:v>60028</c:v>
                </c:pt>
                <c:pt idx="2887">
                  <c:v>60034</c:v>
                </c:pt>
                <c:pt idx="2888">
                  <c:v>60041</c:v>
                </c:pt>
                <c:pt idx="2889">
                  <c:v>60049</c:v>
                </c:pt>
                <c:pt idx="2890">
                  <c:v>60055</c:v>
                </c:pt>
                <c:pt idx="2891">
                  <c:v>60062</c:v>
                </c:pt>
                <c:pt idx="2892">
                  <c:v>60069</c:v>
                </c:pt>
                <c:pt idx="2893">
                  <c:v>60076</c:v>
                </c:pt>
                <c:pt idx="2894">
                  <c:v>60083</c:v>
                </c:pt>
                <c:pt idx="2895">
                  <c:v>60090</c:v>
                </c:pt>
                <c:pt idx="2896">
                  <c:v>60097</c:v>
                </c:pt>
                <c:pt idx="2897">
                  <c:v>60104</c:v>
                </c:pt>
                <c:pt idx="2898">
                  <c:v>60111</c:v>
                </c:pt>
                <c:pt idx="2899">
                  <c:v>60118</c:v>
                </c:pt>
                <c:pt idx="2900">
                  <c:v>60125</c:v>
                </c:pt>
                <c:pt idx="2901">
                  <c:v>60132</c:v>
                </c:pt>
                <c:pt idx="2902">
                  <c:v>60140</c:v>
                </c:pt>
                <c:pt idx="2903">
                  <c:v>60147</c:v>
                </c:pt>
                <c:pt idx="2904">
                  <c:v>60153</c:v>
                </c:pt>
                <c:pt idx="2905">
                  <c:v>60160</c:v>
                </c:pt>
                <c:pt idx="2906">
                  <c:v>60167</c:v>
                </c:pt>
                <c:pt idx="2907">
                  <c:v>60174</c:v>
                </c:pt>
                <c:pt idx="2908">
                  <c:v>60181</c:v>
                </c:pt>
                <c:pt idx="2909">
                  <c:v>60189</c:v>
                </c:pt>
                <c:pt idx="2910">
                  <c:v>60195</c:v>
                </c:pt>
                <c:pt idx="2911">
                  <c:v>60202</c:v>
                </c:pt>
                <c:pt idx="2912">
                  <c:v>60209</c:v>
                </c:pt>
                <c:pt idx="2913">
                  <c:v>60216</c:v>
                </c:pt>
                <c:pt idx="2914">
                  <c:v>60223</c:v>
                </c:pt>
                <c:pt idx="2915">
                  <c:v>60230</c:v>
                </c:pt>
                <c:pt idx="2916">
                  <c:v>60237</c:v>
                </c:pt>
                <c:pt idx="2917">
                  <c:v>60244</c:v>
                </c:pt>
                <c:pt idx="2918">
                  <c:v>60251</c:v>
                </c:pt>
                <c:pt idx="2919">
                  <c:v>60258</c:v>
                </c:pt>
                <c:pt idx="2920">
                  <c:v>60267</c:v>
                </c:pt>
                <c:pt idx="2921">
                  <c:v>60274</c:v>
                </c:pt>
                <c:pt idx="2922">
                  <c:v>60281</c:v>
                </c:pt>
                <c:pt idx="2923">
                  <c:v>60288</c:v>
                </c:pt>
                <c:pt idx="2924">
                  <c:v>60295</c:v>
                </c:pt>
                <c:pt idx="2925">
                  <c:v>60302</c:v>
                </c:pt>
                <c:pt idx="2926">
                  <c:v>60309</c:v>
                </c:pt>
                <c:pt idx="2927">
                  <c:v>60316</c:v>
                </c:pt>
                <c:pt idx="2928">
                  <c:v>60323</c:v>
                </c:pt>
                <c:pt idx="2929">
                  <c:v>60330</c:v>
                </c:pt>
                <c:pt idx="2930">
                  <c:v>60337</c:v>
                </c:pt>
                <c:pt idx="2931">
                  <c:v>60344</c:v>
                </c:pt>
                <c:pt idx="2932">
                  <c:v>60351</c:v>
                </c:pt>
                <c:pt idx="2933">
                  <c:v>60359</c:v>
                </c:pt>
                <c:pt idx="2934">
                  <c:v>60366</c:v>
                </c:pt>
                <c:pt idx="2935">
                  <c:v>60373</c:v>
                </c:pt>
                <c:pt idx="2936">
                  <c:v>60380</c:v>
                </c:pt>
                <c:pt idx="2937">
                  <c:v>60387</c:v>
                </c:pt>
                <c:pt idx="2938">
                  <c:v>60394</c:v>
                </c:pt>
                <c:pt idx="2939">
                  <c:v>60401</c:v>
                </c:pt>
                <c:pt idx="2940">
                  <c:v>60408</c:v>
                </c:pt>
                <c:pt idx="2941">
                  <c:v>60415</c:v>
                </c:pt>
                <c:pt idx="2942">
                  <c:v>60422</c:v>
                </c:pt>
                <c:pt idx="2943">
                  <c:v>60429</c:v>
                </c:pt>
                <c:pt idx="2944">
                  <c:v>60436</c:v>
                </c:pt>
                <c:pt idx="2945">
                  <c:v>60443</c:v>
                </c:pt>
                <c:pt idx="2946">
                  <c:v>60450</c:v>
                </c:pt>
                <c:pt idx="2947">
                  <c:v>60457</c:v>
                </c:pt>
                <c:pt idx="2948">
                  <c:v>60464</c:v>
                </c:pt>
                <c:pt idx="2949">
                  <c:v>60471</c:v>
                </c:pt>
                <c:pt idx="2950">
                  <c:v>60478</c:v>
                </c:pt>
                <c:pt idx="2951">
                  <c:v>60485</c:v>
                </c:pt>
                <c:pt idx="2952">
                  <c:v>60492</c:v>
                </c:pt>
                <c:pt idx="2953">
                  <c:v>60499</c:v>
                </c:pt>
                <c:pt idx="2954">
                  <c:v>60506</c:v>
                </c:pt>
                <c:pt idx="2955">
                  <c:v>60513</c:v>
                </c:pt>
                <c:pt idx="2956">
                  <c:v>60520</c:v>
                </c:pt>
                <c:pt idx="2957">
                  <c:v>60527</c:v>
                </c:pt>
                <c:pt idx="2958">
                  <c:v>60534</c:v>
                </c:pt>
                <c:pt idx="2959">
                  <c:v>60541</c:v>
                </c:pt>
                <c:pt idx="2960">
                  <c:v>60548</c:v>
                </c:pt>
                <c:pt idx="2961">
                  <c:v>60555</c:v>
                </c:pt>
                <c:pt idx="2962">
                  <c:v>60562</c:v>
                </c:pt>
                <c:pt idx="2963">
                  <c:v>60569</c:v>
                </c:pt>
                <c:pt idx="2964">
                  <c:v>60576</c:v>
                </c:pt>
                <c:pt idx="2965">
                  <c:v>60583</c:v>
                </c:pt>
                <c:pt idx="2966">
                  <c:v>60590</c:v>
                </c:pt>
                <c:pt idx="2967">
                  <c:v>60598</c:v>
                </c:pt>
                <c:pt idx="2968">
                  <c:v>60604</c:v>
                </c:pt>
                <c:pt idx="2969">
                  <c:v>60611</c:v>
                </c:pt>
                <c:pt idx="2970">
                  <c:v>60618</c:v>
                </c:pt>
                <c:pt idx="2971">
                  <c:v>60625</c:v>
                </c:pt>
                <c:pt idx="2972">
                  <c:v>60632</c:v>
                </c:pt>
                <c:pt idx="2973">
                  <c:v>60639</c:v>
                </c:pt>
                <c:pt idx="2974">
                  <c:v>60646</c:v>
                </c:pt>
                <c:pt idx="2975">
                  <c:v>60653</c:v>
                </c:pt>
                <c:pt idx="2976">
                  <c:v>60660</c:v>
                </c:pt>
                <c:pt idx="2977">
                  <c:v>60667</c:v>
                </c:pt>
                <c:pt idx="2978">
                  <c:v>60674</c:v>
                </c:pt>
                <c:pt idx="2979">
                  <c:v>60681</c:v>
                </c:pt>
                <c:pt idx="2980">
                  <c:v>60688</c:v>
                </c:pt>
                <c:pt idx="2981">
                  <c:v>60695</c:v>
                </c:pt>
                <c:pt idx="2982">
                  <c:v>60702</c:v>
                </c:pt>
                <c:pt idx="2983">
                  <c:v>60709</c:v>
                </c:pt>
                <c:pt idx="2984">
                  <c:v>60716</c:v>
                </c:pt>
                <c:pt idx="2985">
                  <c:v>60723</c:v>
                </c:pt>
                <c:pt idx="2986">
                  <c:v>60730</c:v>
                </c:pt>
                <c:pt idx="2987">
                  <c:v>60737</c:v>
                </c:pt>
                <c:pt idx="2988">
                  <c:v>60744</c:v>
                </c:pt>
                <c:pt idx="2989">
                  <c:v>60751</c:v>
                </c:pt>
                <c:pt idx="2990">
                  <c:v>60758</c:v>
                </c:pt>
                <c:pt idx="2991">
                  <c:v>60765</c:v>
                </c:pt>
                <c:pt idx="2992">
                  <c:v>60772</c:v>
                </c:pt>
                <c:pt idx="2993">
                  <c:v>60779</c:v>
                </c:pt>
                <c:pt idx="2994">
                  <c:v>60786</c:v>
                </c:pt>
                <c:pt idx="2995">
                  <c:v>60793</c:v>
                </c:pt>
                <c:pt idx="2996">
                  <c:v>60800</c:v>
                </c:pt>
                <c:pt idx="2997">
                  <c:v>60807</c:v>
                </c:pt>
                <c:pt idx="2998">
                  <c:v>60814</c:v>
                </c:pt>
                <c:pt idx="2999">
                  <c:v>60821</c:v>
                </c:pt>
                <c:pt idx="3000">
                  <c:v>60828</c:v>
                </c:pt>
                <c:pt idx="3001">
                  <c:v>60835</c:v>
                </c:pt>
                <c:pt idx="3002">
                  <c:v>60842</c:v>
                </c:pt>
                <c:pt idx="3003">
                  <c:v>60849</c:v>
                </c:pt>
                <c:pt idx="3004">
                  <c:v>60856</c:v>
                </c:pt>
                <c:pt idx="3005">
                  <c:v>60863</c:v>
                </c:pt>
                <c:pt idx="3006">
                  <c:v>60870</c:v>
                </c:pt>
                <c:pt idx="3007">
                  <c:v>60877</c:v>
                </c:pt>
                <c:pt idx="3008">
                  <c:v>60884</c:v>
                </c:pt>
                <c:pt idx="3009">
                  <c:v>60891</c:v>
                </c:pt>
                <c:pt idx="3010">
                  <c:v>60898</c:v>
                </c:pt>
                <c:pt idx="3011">
                  <c:v>60905</c:v>
                </c:pt>
                <c:pt idx="3012">
                  <c:v>60912</c:v>
                </c:pt>
                <c:pt idx="3013">
                  <c:v>60919</c:v>
                </c:pt>
                <c:pt idx="3014">
                  <c:v>60926</c:v>
                </c:pt>
                <c:pt idx="3015">
                  <c:v>60933</c:v>
                </c:pt>
                <c:pt idx="3016">
                  <c:v>60940</c:v>
                </c:pt>
                <c:pt idx="3017">
                  <c:v>60948</c:v>
                </c:pt>
                <c:pt idx="3018">
                  <c:v>60954</c:v>
                </c:pt>
                <c:pt idx="3019">
                  <c:v>60962</c:v>
                </c:pt>
                <c:pt idx="3020">
                  <c:v>60968</c:v>
                </c:pt>
                <c:pt idx="3021">
                  <c:v>60975</c:v>
                </c:pt>
                <c:pt idx="3022">
                  <c:v>60982</c:v>
                </c:pt>
                <c:pt idx="3023">
                  <c:v>60989</c:v>
                </c:pt>
                <c:pt idx="3024">
                  <c:v>61001</c:v>
                </c:pt>
                <c:pt idx="3025">
                  <c:v>61004</c:v>
                </c:pt>
                <c:pt idx="3026">
                  <c:v>61011</c:v>
                </c:pt>
                <c:pt idx="3027">
                  <c:v>61018</c:v>
                </c:pt>
                <c:pt idx="3028">
                  <c:v>61025</c:v>
                </c:pt>
                <c:pt idx="3029">
                  <c:v>61032</c:v>
                </c:pt>
                <c:pt idx="3030">
                  <c:v>61039</c:v>
                </c:pt>
                <c:pt idx="3031">
                  <c:v>61046</c:v>
                </c:pt>
                <c:pt idx="3032">
                  <c:v>61053</c:v>
                </c:pt>
                <c:pt idx="3033">
                  <c:v>61060</c:v>
                </c:pt>
                <c:pt idx="3034">
                  <c:v>61067</c:v>
                </c:pt>
                <c:pt idx="3035">
                  <c:v>61074</c:v>
                </c:pt>
                <c:pt idx="3036">
                  <c:v>61081</c:v>
                </c:pt>
                <c:pt idx="3037">
                  <c:v>61092</c:v>
                </c:pt>
                <c:pt idx="3038">
                  <c:v>61095</c:v>
                </c:pt>
                <c:pt idx="3039">
                  <c:v>61102</c:v>
                </c:pt>
                <c:pt idx="3040">
                  <c:v>61109</c:v>
                </c:pt>
                <c:pt idx="3041">
                  <c:v>61116</c:v>
                </c:pt>
                <c:pt idx="3042">
                  <c:v>61123</c:v>
                </c:pt>
                <c:pt idx="3043">
                  <c:v>61130</c:v>
                </c:pt>
                <c:pt idx="3044">
                  <c:v>61137</c:v>
                </c:pt>
                <c:pt idx="3045">
                  <c:v>61144</c:v>
                </c:pt>
                <c:pt idx="3046">
                  <c:v>61151</c:v>
                </c:pt>
                <c:pt idx="3047">
                  <c:v>61158</c:v>
                </c:pt>
                <c:pt idx="3048">
                  <c:v>61165</c:v>
                </c:pt>
                <c:pt idx="3049">
                  <c:v>61172</c:v>
                </c:pt>
                <c:pt idx="3050">
                  <c:v>61179</c:v>
                </c:pt>
                <c:pt idx="3051">
                  <c:v>61186</c:v>
                </c:pt>
                <c:pt idx="3052">
                  <c:v>61193</c:v>
                </c:pt>
                <c:pt idx="3053">
                  <c:v>61200</c:v>
                </c:pt>
                <c:pt idx="3054">
                  <c:v>61207</c:v>
                </c:pt>
                <c:pt idx="3055">
                  <c:v>61214</c:v>
                </c:pt>
                <c:pt idx="3056">
                  <c:v>61221</c:v>
                </c:pt>
                <c:pt idx="3057">
                  <c:v>61228</c:v>
                </c:pt>
                <c:pt idx="3058">
                  <c:v>61235</c:v>
                </c:pt>
                <c:pt idx="3059">
                  <c:v>61242</c:v>
                </c:pt>
                <c:pt idx="3060">
                  <c:v>61249</c:v>
                </c:pt>
                <c:pt idx="3061">
                  <c:v>61256</c:v>
                </c:pt>
                <c:pt idx="3062">
                  <c:v>61263</c:v>
                </c:pt>
                <c:pt idx="3063">
                  <c:v>61270</c:v>
                </c:pt>
                <c:pt idx="3064">
                  <c:v>61277</c:v>
                </c:pt>
                <c:pt idx="3065">
                  <c:v>61284</c:v>
                </c:pt>
                <c:pt idx="3066">
                  <c:v>61291</c:v>
                </c:pt>
                <c:pt idx="3067">
                  <c:v>61298</c:v>
                </c:pt>
                <c:pt idx="3068">
                  <c:v>61305</c:v>
                </c:pt>
                <c:pt idx="3069">
                  <c:v>61315</c:v>
                </c:pt>
                <c:pt idx="3070">
                  <c:v>61319</c:v>
                </c:pt>
                <c:pt idx="3071">
                  <c:v>61326</c:v>
                </c:pt>
                <c:pt idx="3072">
                  <c:v>61333</c:v>
                </c:pt>
                <c:pt idx="3073">
                  <c:v>61340</c:v>
                </c:pt>
                <c:pt idx="3074">
                  <c:v>61347</c:v>
                </c:pt>
                <c:pt idx="3075">
                  <c:v>61354</c:v>
                </c:pt>
                <c:pt idx="3076">
                  <c:v>61361</c:v>
                </c:pt>
                <c:pt idx="3077">
                  <c:v>61368</c:v>
                </c:pt>
                <c:pt idx="3078">
                  <c:v>61375</c:v>
                </c:pt>
                <c:pt idx="3079">
                  <c:v>61382</c:v>
                </c:pt>
                <c:pt idx="3080">
                  <c:v>61389</c:v>
                </c:pt>
                <c:pt idx="3081">
                  <c:v>61396</c:v>
                </c:pt>
                <c:pt idx="3082">
                  <c:v>61403</c:v>
                </c:pt>
                <c:pt idx="3083">
                  <c:v>61410</c:v>
                </c:pt>
                <c:pt idx="3084">
                  <c:v>61417</c:v>
                </c:pt>
                <c:pt idx="3085">
                  <c:v>61424</c:v>
                </c:pt>
                <c:pt idx="3086">
                  <c:v>61431</c:v>
                </c:pt>
                <c:pt idx="3087">
                  <c:v>61438</c:v>
                </c:pt>
                <c:pt idx="3088">
                  <c:v>61445</c:v>
                </c:pt>
                <c:pt idx="3089">
                  <c:v>61452</c:v>
                </c:pt>
                <c:pt idx="3090">
                  <c:v>61459</c:v>
                </c:pt>
                <c:pt idx="3091">
                  <c:v>61466</c:v>
                </c:pt>
                <c:pt idx="3092">
                  <c:v>61477</c:v>
                </c:pt>
                <c:pt idx="3093">
                  <c:v>61480</c:v>
                </c:pt>
                <c:pt idx="3094">
                  <c:v>61487</c:v>
                </c:pt>
                <c:pt idx="3095">
                  <c:v>61494</c:v>
                </c:pt>
                <c:pt idx="3096">
                  <c:v>61501</c:v>
                </c:pt>
                <c:pt idx="3097">
                  <c:v>61508</c:v>
                </c:pt>
                <c:pt idx="3098">
                  <c:v>61515</c:v>
                </c:pt>
                <c:pt idx="3099">
                  <c:v>61522</c:v>
                </c:pt>
                <c:pt idx="3100">
                  <c:v>61529</c:v>
                </c:pt>
                <c:pt idx="3101">
                  <c:v>61536</c:v>
                </c:pt>
                <c:pt idx="3102">
                  <c:v>61543</c:v>
                </c:pt>
                <c:pt idx="3103">
                  <c:v>61550</c:v>
                </c:pt>
                <c:pt idx="3104">
                  <c:v>61557</c:v>
                </c:pt>
                <c:pt idx="3105">
                  <c:v>61564</c:v>
                </c:pt>
                <c:pt idx="3106">
                  <c:v>61571</c:v>
                </c:pt>
                <c:pt idx="3107">
                  <c:v>61578</c:v>
                </c:pt>
                <c:pt idx="3108">
                  <c:v>61585</c:v>
                </c:pt>
                <c:pt idx="3109">
                  <c:v>61592</c:v>
                </c:pt>
                <c:pt idx="3110">
                  <c:v>61599</c:v>
                </c:pt>
                <c:pt idx="3111">
                  <c:v>61606</c:v>
                </c:pt>
                <c:pt idx="3112">
                  <c:v>61613</c:v>
                </c:pt>
                <c:pt idx="3113">
                  <c:v>61620</c:v>
                </c:pt>
                <c:pt idx="3114">
                  <c:v>61627</c:v>
                </c:pt>
                <c:pt idx="3115">
                  <c:v>61634</c:v>
                </c:pt>
                <c:pt idx="3116">
                  <c:v>61641</c:v>
                </c:pt>
                <c:pt idx="3117">
                  <c:v>61648</c:v>
                </c:pt>
                <c:pt idx="3118">
                  <c:v>61655</c:v>
                </c:pt>
                <c:pt idx="3119">
                  <c:v>61662</c:v>
                </c:pt>
                <c:pt idx="3120">
                  <c:v>61669</c:v>
                </c:pt>
                <c:pt idx="3121">
                  <c:v>61676</c:v>
                </c:pt>
                <c:pt idx="3122">
                  <c:v>61683</c:v>
                </c:pt>
                <c:pt idx="3123">
                  <c:v>61690</c:v>
                </c:pt>
                <c:pt idx="3124">
                  <c:v>61697</c:v>
                </c:pt>
                <c:pt idx="3125">
                  <c:v>61704</c:v>
                </c:pt>
                <c:pt idx="3126">
                  <c:v>61711</c:v>
                </c:pt>
                <c:pt idx="3127">
                  <c:v>61718</c:v>
                </c:pt>
                <c:pt idx="3128">
                  <c:v>61728</c:v>
                </c:pt>
                <c:pt idx="3129">
                  <c:v>61735</c:v>
                </c:pt>
                <c:pt idx="3130">
                  <c:v>61742</c:v>
                </c:pt>
                <c:pt idx="3131">
                  <c:v>61750</c:v>
                </c:pt>
                <c:pt idx="3132">
                  <c:v>61756</c:v>
                </c:pt>
                <c:pt idx="3133">
                  <c:v>61763</c:v>
                </c:pt>
                <c:pt idx="3134">
                  <c:v>61770</c:v>
                </c:pt>
                <c:pt idx="3135">
                  <c:v>61778</c:v>
                </c:pt>
                <c:pt idx="3136">
                  <c:v>61784</c:v>
                </c:pt>
                <c:pt idx="3137">
                  <c:v>61791</c:v>
                </c:pt>
                <c:pt idx="3138">
                  <c:v>61798</c:v>
                </c:pt>
                <c:pt idx="3139">
                  <c:v>61805</c:v>
                </c:pt>
                <c:pt idx="3140">
                  <c:v>61812</c:v>
                </c:pt>
                <c:pt idx="3141">
                  <c:v>61819</c:v>
                </c:pt>
                <c:pt idx="3142">
                  <c:v>61826</c:v>
                </c:pt>
                <c:pt idx="3143">
                  <c:v>61835</c:v>
                </c:pt>
                <c:pt idx="3144">
                  <c:v>61840</c:v>
                </c:pt>
                <c:pt idx="3145">
                  <c:v>61847</c:v>
                </c:pt>
                <c:pt idx="3146">
                  <c:v>61855</c:v>
                </c:pt>
                <c:pt idx="3147">
                  <c:v>61861</c:v>
                </c:pt>
                <c:pt idx="3148">
                  <c:v>61868</c:v>
                </c:pt>
                <c:pt idx="3149">
                  <c:v>61876</c:v>
                </c:pt>
                <c:pt idx="3150">
                  <c:v>61882</c:v>
                </c:pt>
                <c:pt idx="3151">
                  <c:v>61889</c:v>
                </c:pt>
                <c:pt idx="3152">
                  <c:v>61896</c:v>
                </c:pt>
                <c:pt idx="3153">
                  <c:v>61903</c:v>
                </c:pt>
                <c:pt idx="3154">
                  <c:v>61910</c:v>
                </c:pt>
                <c:pt idx="3155">
                  <c:v>61917</c:v>
                </c:pt>
                <c:pt idx="3156">
                  <c:v>61924</c:v>
                </c:pt>
                <c:pt idx="3157">
                  <c:v>61931</c:v>
                </c:pt>
                <c:pt idx="3158">
                  <c:v>61938</c:v>
                </c:pt>
                <c:pt idx="3159">
                  <c:v>61945</c:v>
                </c:pt>
                <c:pt idx="3160">
                  <c:v>61952</c:v>
                </c:pt>
                <c:pt idx="3161">
                  <c:v>61959</c:v>
                </c:pt>
                <c:pt idx="3162">
                  <c:v>61967</c:v>
                </c:pt>
                <c:pt idx="3163">
                  <c:v>61974</c:v>
                </c:pt>
                <c:pt idx="3164">
                  <c:v>61980</c:v>
                </c:pt>
                <c:pt idx="3165">
                  <c:v>61987</c:v>
                </c:pt>
                <c:pt idx="3166">
                  <c:v>61994</c:v>
                </c:pt>
                <c:pt idx="3167">
                  <c:v>62001</c:v>
                </c:pt>
                <c:pt idx="3168">
                  <c:v>62008</c:v>
                </c:pt>
                <c:pt idx="3169">
                  <c:v>62016</c:v>
                </c:pt>
                <c:pt idx="3170">
                  <c:v>62022</c:v>
                </c:pt>
                <c:pt idx="3171">
                  <c:v>62029</c:v>
                </c:pt>
                <c:pt idx="3172">
                  <c:v>62036</c:v>
                </c:pt>
                <c:pt idx="3173">
                  <c:v>62044</c:v>
                </c:pt>
                <c:pt idx="3174">
                  <c:v>62050</c:v>
                </c:pt>
                <c:pt idx="3175">
                  <c:v>62057</c:v>
                </c:pt>
                <c:pt idx="3176">
                  <c:v>62064</c:v>
                </c:pt>
                <c:pt idx="3177">
                  <c:v>62071</c:v>
                </c:pt>
                <c:pt idx="3178">
                  <c:v>62078</c:v>
                </c:pt>
                <c:pt idx="3179">
                  <c:v>62085</c:v>
                </c:pt>
                <c:pt idx="3180">
                  <c:v>62093</c:v>
                </c:pt>
                <c:pt idx="3181">
                  <c:v>62100</c:v>
                </c:pt>
                <c:pt idx="3182">
                  <c:v>62107</c:v>
                </c:pt>
                <c:pt idx="3183">
                  <c:v>62114</c:v>
                </c:pt>
                <c:pt idx="3184">
                  <c:v>62121</c:v>
                </c:pt>
                <c:pt idx="3185">
                  <c:v>62128</c:v>
                </c:pt>
                <c:pt idx="3186">
                  <c:v>62135</c:v>
                </c:pt>
                <c:pt idx="3187">
                  <c:v>62142</c:v>
                </c:pt>
                <c:pt idx="3188">
                  <c:v>62149</c:v>
                </c:pt>
                <c:pt idx="3189">
                  <c:v>62156</c:v>
                </c:pt>
                <c:pt idx="3190">
                  <c:v>62163</c:v>
                </c:pt>
                <c:pt idx="3191">
                  <c:v>62170</c:v>
                </c:pt>
                <c:pt idx="3192">
                  <c:v>62177</c:v>
                </c:pt>
                <c:pt idx="3193">
                  <c:v>62186</c:v>
                </c:pt>
                <c:pt idx="3194">
                  <c:v>62193</c:v>
                </c:pt>
                <c:pt idx="3195">
                  <c:v>62200</c:v>
                </c:pt>
                <c:pt idx="3196">
                  <c:v>62207</c:v>
                </c:pt>
                <c:pt idx="3197">
                  <c:v>62214</c:v>
                </c:pt>
                <c:pt idx="3198">
                  <c:v>62221</c:v>
                </c:pt>
                <c:pt idx="3199">
                  <c:v>62228</c:v>
                </c:pt>
                <c:pt idx="3200">
                  <c:v>62235</c:v>
                </c:pt>
                <c:pt idx="3201">
                  <c:v>62242</c:v>
                </c:pt>
                <c:pt idx="3202">
                  <c:v>62249</c:v>
                </c:pt>
                <c:pt idx="3203">
                  <c:v>62256</c:v>
                </c:pt>
                <c:pt idx="3204">
                  <c:v>62263</c:v>
                </c:pt>
                <c:pt idx="3205">
                  <c:v>62270</c:v>
                </c:pt>
                <c:pt idx="3206">
                  <c:v>62277</c:v>
                </c:pt>
                <c:pt idx="3207">
                  <c:v>62284</c:v>
                </c:pt>
                <c:pt idx="3208">
                  <c:v>62291</c:v>
                </c:pt>
                <c:pt idx="3209">
                  <c:v>62298</c:v>
                </c:pt>
                <c:pt idx="3210">
                  <c:v>62305</c:v>
                </c:pt>
                <c:pt idx="3211">
                  <c:v>62312</c:v>
                </c:pt>
                <c:pt idx="3212">
                  <c:v>62319</c:v>
                </c:pt>
                <c:pt idx="3213">
                  <c:v>62326</c:v>
                </c:pt>
                <c:pt idx="3214">
                  <c:v>62333</c:v>
                </c:pt>
                <c:pt idx="3215">
                  <c:v>62340</c:v>
                </c:pt>
                <c:pt idx="3216">
                  <c:v>62347</c:v>
                </c:pt>
                <c:pt idx="3217">
                  <c:v>62354</c:v>
                </c:pt>
                <c:pt idx="3218">
                  <c:v>62361</c:v>
                </c:pt>
                <c:pt idx="3219">
                  <c:v>62368</c:v>
                </c:pt>
                <c:pt idx="3220">
                  <c:v>62375</c:v>
                </c:pt>
                <c:pt idx="3221">
                  <c:v>62382</c:v>
                </c:pt>
                <c:pt idx="3222">
                  <c:v>62389</c:v>
                </c:pt>
                <c:pt idx="3223">
                  <c:v>62396</c:v>
                </c:pt>
                <c:pt idx="3224">
                  <c:v>62403</c:v>
                </c:pt>
                <c:pt idx="3225">
                  <c:v>62410</c:v>
                </c:pt>
                <c:pt idx="3226">
                  <c:v>62417</c:v>
                </c:pt>
                <c:pt idx="3227">
                  <c:v>62425</c:v>
                </c:pt>
                <c:pt idx="3228">
                  <c:v>62431</c:v>
                </c:pt>
                <c:pt idx="3229">
                  <c:v>62438</c:v>
                </c:pt>
                <c:pt idx="3230">
                  <c:v>62445</c:v>
                </c:pt>
                <c:pt idx="3231">
                  <c:v>62456</c:v>
                </c:pt>
                <c:pt idx="3232">
                  <c:v>62460</c:v>
                </c:pt>
                <c:pt idx="3233">
                  <c:v>62466</c:v>
                </c:pt>
                <c:pt idx="3234">
                  <c:v>62473</c:v>
                </c:pt>
                <c:pt idx="3235">
                  <c:v>62480</c:v>
                </c:pt>
                <c:pt idx="3236">
                  <c:v>62487</c:v>
                </c:pt>
                <c:pt idx="3237">
                  <c:v>62494</c:v>
                </c:pt>
                <c:pt idx="3238">
                  <c:v>62501</c:v>
                </c:pt>
                <c:pt idx="3239">
                  <c:v>62508</c:v>
                </c:pt>
                <c:pt idx="3240">
                  <c:v>62515</c:v>
                </c:pt>
                <c:pt idx="3241">
                  <c:v>62522</c:v>
                </c:pt>
                <c:pt idx="3242">
                  <c:v>62529</c:v>
                </c:pt>
                <c:pt idx="3243">
                  <c:v>62536</c:v>
                </c:pt>
                <c:pt idx="3244">
                  <c:v>62543</c:v>
                </c:pt>
                <c:pt idx="3245">
                  <c:v>62550</c:v>
                </c:pt>
                <c:pt idx="3246">
                  <c:v>62557</c:v>
                </c:pt>
                <c:pt idx="3247">
                  <c:v>62564</c:v>
                </c:pt>
                <c:pt idx="3248">
                  <c:v>62571</c:v>
                </c:pt>
                <c:pt idx="3249">
                  <c:v>62578</c:v>
                </c:pt>
                <c:pt idx="3250">
                  <c:v>62585</c:v>
                </c:pt>
                <c:pt idx="3251">
                  <c:v>62592</c:v>
                </c:pt>
                <c:pt idx="3252">
                  <c:v>62599</c:v>
                </c:pt>
                <c:pt idx="3253">
                  <c:v>62606</c:v>
                </c:pt>
                <c:pt idx="3254">
                  <c:v>62613</c:v>
                </c:pt>
                <c:pt idx="3255">
                  <c:v>62620</c:v>
                </c:pt>
                <c:pt idx="3256">
                  <c:v>62627</c:v>
                </c:pt>
                <c:pt idx="3257">
                  <c:v>62634</c:v>
                </c:pt>
                <c:pt idx="3258">
                  <c:v>62641</c:v>
                </c:pt>
                <c:pt idx="3259">
                  <c:v>62648</c:v>
                </c:pt>
                <c:pt idx="3260">
                  <c:v>62655</c:v>
                </c:pt>
                <c:pt idx="3261">
                  <c:v>62662</c:v>
                </c:pt>
                <c:pt idx="3262">
                  <c:v>62669</c:v>
                </c:pt>
                <c:pt idx="3263">
                  <c:v>62676</c:v>
                </c:pt>
                <c:pt idx="3264">
                  <c:v>62683</c:v>
                </c:pt>
                <c:pt idx="3265">
                  <c:v>62690</c:v>
                </c:pt>
                <c:pt idx="3266">
                  <c:v>62697</c:v>
                </c:pt>
                <c:pt idx="3267">
                  <c:v>62704</c:v>
                </c:pt>
                <c:pt idx="3268">
                  <c:v>62711</c:v>
                </c:pt>
                <c:pt idx="3269">
                  <c:v>62718</c:v>
                </c:pt>
                <c:pt idx="3270">
                  <c:v>62725</c:v>
                </c:pt>
                <c:pt idx="3271">
                  <c:v>62732</c:v>
                </c:pt>
                <c:pt idx="3272">
                  <c:v>62739</c:v>
                </c:pt>
                <c:pt idx="3273">
                  <c:v>62746</c:v>
                </c:pt>
                <c:pt idx="3274">
                  <c:v>62753</c:v>
                </c:pt>
                <c:pt idx="3275">
                  <c:v>62760</c:v>
                </c:pt>
                <c:pt idx="3276">
                  <c:v>62767</c:v>
                </c:pt>
                <c:pt idx="3277">
                  <c:v>62774</c:v>
                </c:pt>
                <c:pt idx="3278">
                  <c:v>62781</c:v>
                </c:pt>
                <c:pt idx="3279">
                  <c:v>62789</c:v>
                </c:pt>
                <c:pt idx="3280">
                  <c:v>62795</c:v>
                </c:pt>
                <c:pt idx="3281">
                  <c:v>62802</c:v>
                </c:pt>
                <c:pt idx="3282">
                  <c:v>62809</c:v>
                </c:pt>
                <c:pt idx="3283">
                  <c:v>62816</c:v>
                </c:pt>
                <c:pt idx="3284">
                  <c:v>62823</c:v>
                </c:pt>
                <c:pt idx="3285">
                  <c:v>62830</c:v>
                </c:pt>
                <c:pt idx="3286">
                  <c:v>62837</c:v>
                </c:pt>
                <c:pt idx="3287">
                  <c:v>62844</c:v>
                </c:pt>
                <c:pt idx="3288">
                  <c:v>62851</c:v>
                </c:pt>
                <c:pt idx="3289">
                  <c:v>62858</c:v>
                </c:pt>
                <c:pt idx="3290">
                  <c:v>62865</c:v>
                </c:pt>
                <c:pt idx="3291">
                  <c:v>62872</c:v>
                </c:pt>
                <c:pt idx="3292">
                  <c:v>62879</c:v>
                </c:pt>
                <c:pt idx="3293">
                  <c:v>62886</c:v>
                </c:pt>
                <c:pt idx="3294">
                  <c:v>62893</c:v>
                </c:pt>
                <c:pt idx="3295">
                  <c:v>62900</c:v>
                </c:pt>
                <c:pt idx="3296">
                  <c:v>62907</c:v>
                </c:pt>
                <c:pt idx="3297">
                  <c:v>62914</c:v>
                </c:pt>
                <c:pt idx="3298">
                  <c:v>62921</c:v>
                </c:pt>
                <c:pt idx="3299">
                  <c:v>62928</c:v>
                </c:pt>
                <c:pt idx="3300">
                  <c:v>62935</c:v>
                </c:pt>
                <c:pt idx="3301">
                  <c:v>62942</c:v>
                </c:pt>
                <c:pt idx="3302">
                  <c:v>62949</c:v>
                </c:pt>
                <c:pt idx="3303">
                  <c:v>62956</c:v>
                </c:pt>
                <c:pt idx="3304">
                  <c:v>62963</c:v>
                </c:pt>
                <c:pt idx="3305">
                  <c:v>62970</c:v>
                </c:pt>
                <c:pt idx="3306">
                  <c:v>62977</c:v>
                </c:pt>
                <c:pt idx="3307">
                  <c:v>62984</c:v>
                </c:pt>
                <c:pt idx="3308">
                  <c:v>62991</c:v>
                </c:pt>
                <c:pt idx="3309">
                  <c:v>62998</c:v>
                </c:pt>
                <c:pt idx="3310">
                  <c:v>63005</c:v>
                </c:pt>
                <c:pt idx="3311">
                  <c:v>63012</c:v>
                </c:pt>
                <c:pt idx="3312">
                  <c:v>63019</c:v>
                </c:pt>
                <c:pt idx="3313">
                  <c:v>63026</c:v>
                </c:pt>
                <c:pt idx="3314">
                  <c:v>63033</c:v>
                </c:pt>
                <c:pt idx="3315">
                  <c:v>63040</c:v>
                </c:pt>
                <c:pt idx="3316">
                  <c:v>63047</c:v>
                </c:pt>
                <c:pt idx="3317">
                  <c:v>63054</c:v>
                </c:pt>
                <c:pt idx="3318">
                  <c:v>63061</c:v>
                </c:pt>
                <c:pt idx="3319">
                  <c:v>63068</c:v>
                </c:pt>
                <c:pt idx="3320">
                  <c:v>63075</c:v>
                </c:pt>
                <c:pt idx="3321">
                  <c:v>63082</c:v>
                </c:pt>
                <c:pt idx="3322">
                  <c:v>63089</c:v>
                </c:pt>
                <c:pt idx="3323">
                  <c:v>63096</c:v>
                </c:pt>
                <c:pt idx="3324">
                  <c:v>63103</c:v>
                </c:pt>
                <c:pt idx="3325">
                  <c:v>63110</c:v>
                </c:pt>
                <c:pt idx="3326">
                  <c:v>63117</c:v>
                </c:pt>
                <c:pt idx="3327">
                  <c:v>63124</c:v>
                </c:pt>
                <c:pt idx="3328">
                  <c:v>63131</c:v>
                </c:pt>
                <c:pt idx="3329">
                  <c:v>63138</c:v>
                </c:pt>
                <c:pt idx="3330">
                  <c:v>63145</c:v>
                </c:pt>
                <c:pt idx="3331">
                  <c:v>63153</c:v>
                </c:pt>
                <c:pt idx="3332">
                  <c:v>63159</c:v>
                </c:pt>
                <c:pt idx="3333">
                  <c:v>63166</c:v>
                </c:pt>
                <c:pt idx="3334">
                  <c:v>63173</c:v>
                </c:pt>
                <c:pt idx="3335">
                  <c:v>63180</c:v>
                </c:pt>
                <c:pt idx="3336">
                  <c:v>63188</c:v>
                </c:pt>
                <c:pt idx="3337">
                  <c:v>63195</c:v>
                </c:pt>
                <c:pt idx="3338">
                  <c:v>63202</c:v>
                </c:pt>
                <c:pt idx="3339">
                  <c:v>63209</c:v>
                </c:pt>
                <c:pt idx="3340">
                  <c:v>63216</c:v>
                </c:pt>
                <c:pt idx="3341">
                  <c:v>63223</c:v>
                </c:pt>
                <c:pt idx="3342">
                  <c:v>63230</c:v>
                </c:pt>
                <c:pt idx="3343">
                  <c:v>63237</c:v>
                </c:pt>
                <c:pt idx="3344">
                  <c:v>63244</c:v>
                </c:pt>
                <c:pt idx="3345">
                  <c:v>63251</c:v>
                </c:pt>
                <c:pt idx="3346">
                  <c:v>63258</c:v>
                </c:pt>
                <c:pt idx="3347">
                  <c:v>63265</c:v>
                </c:pt>
                <c:pt idx="3348">
                  <c:v>63276</c:v>
                </c:pt>
                <c:pt idx="3349">
                  <c:v>63279</c:v>
                </c:pt>
                <c:pt idx="3350">
                  <c:v>63286</c:v>
                </c:pt>
                <c:pt idx="3351">
                  <c:v>63293</c:v>
                </c:pt>
                <c:pt idx="3352">
                  <c:v>63300</c:v>
                </c:pt>
                <c:pt idx="3353">
                  <c:v>63307</c:v>
                </c:pt>
                <c:pt idx="3354">
                  <c:v>63314</c:v>
                </c:pt>
                <c:pt idx="3355">
                  <c:v>63321</c:v>
                </c:pt>
                <c:pt idx="3356">
                  <c:v>63328</c:v>
                </c:pt>
                <c:pt idx="3357">
                  <c:v>63335</c:v>
                </c:pt>
                <c:pt idx="3358">
                  <c:v>63342</c:v>
                </c:pt>
                <c:pt idx="3359">
                  <c:v>63349</c:v>
                </c:pt>
                <c:pt idx="3360">
                  <c:v>63356</c:v>
                </c:pt>
                <c:pt idx="3361">
                  <c:v>63363</c:v>
                </c:pt>
                <c:pt idx="3362">
                  <c:v>63370</c:v>
                </c:pt>
                <c:pt idx="3363">
                  <c:v>63377</c:v>
                </c:pt>
                <c:pt idx="3364">
                  <c:v>63384</c:v>
                </c:pt>
                <c:pt idx="3365">
                  <c:v>63391</c:v>
                </c:pt>
                <c:pt idx="3366">
                  <c:v>63398</c:v>
                </c:pt>
                <c:pt idx="3367">
                  <c:v>63405</c:v>
                </c:pt>
                <c:pt idx="3368">
                  <c:v>63412</c:v>
                </c:pt>
                <c:pt idx="3369">
                  <c:v>63419</c:v>
                </c:pt>
                <c:pt idx="3370">
                  <c:v>63426</c:v>
                </c:pt>
                <c:pt idx="3371">
                  <c:v>63433</c:v>
                </c:pt>
                <c:pt idx="3372">
                  <c:v>63440</c:v>
                </c:pt>
                <c:pt idx="3373">
                  <c:v>63447</c:v>
                </c:pt>
                <c:pt idx="3374">
                  <c:v>63454</c:v>
                </c:pt>
                <c:pt idx="3375">
                  <c:v>63461</c:v>
                </c:pt>
                <c:pt idx="3376">
                  <c:v>63468</c:v>
                </c:pt>
                <c:pt idx="3377">
                  <c:v>63475</c:v>
                </c:pt>
                <c:pt idx="3378">
                  <c:v>63482</c:v>
                </c:pt>
                <c:pt idx="3379">
                  <c:v>63489</c:v>
                </c:pt>
                <c:pt idx="3380">
                  <c:v>63496</c:v>
                </c:pt>
                <c:pt idx="3381">
                  <c:v>63506</c:v>
                </c:pt>
                <c:pt idx="3382">
                  <c:v>63510</c:v>
                </c:pt>
                <c:pt idx="3383">
                  <c:v>63517</c:v>
                </c:pt>
                <c:pt idx="3384">
                  <c:v>63524</c:v>
                </c:pt>
                <c:pt idx="3385">
                  <c:v>63531</c:v>
                </c:pt>
                <c:pt idx="3386">
                  <c:v>63538</c:v>
                </c:pt>
                <c:pt idx="3387">
                  <c:v>63545</c:v>
                </c:pt>
                <c:pt idx="3388">
                  <c:v>63552</c:v>
                </c:pt>
                <c:pt idx="3389">
                  <c:v>63559</c:v>
                </c:pt>
                <c:pt idx="3390">
                  <c:v>63566</c:v>
                </c:pt>
                <c:pt idx="3391">
                  <c:v>63573</c:v>
                </c:pt>
                <c:pt idx="3392">
                  <c:v>63580</c:v>
                </c:pt>
                <c:pt idx="3393">
                  <c:v>63587</c:v>
                </c:pt>
                <c:pt idx="3394">
                  <c:v>63594</c:v>
                </c:pt>
                <c:pt idx="3395">
                  <c:v>63601</c:v>
                </c:pt>
                <c:pt idx="3396">
                  <c:v>63608</c:v>
                </c:pt>
                <c:pt idx="3397">
                  <c:v>63615</c:v>
                </c:pt>
                <c:pt idx="3398">
                  <c:v>63622</c:v>
                </c:pt>
                <c:pt idx="3399">
                  <c:v>63629</c:v>
                </c:pt>
                <c:pt idx="3400">
                  <c:v>63636</c:v>
                </c:pt>
                <c:pt idx="3401">
                  <c:v>63643</c:v>
                </c:pt>
                <c:pt idx="3402">
                  <c:v>63650</c:v>
                </c:pt>
                <c:pt idx="3403">
                  <c:v>63661</c:v>
                </c:pt>
                <c:pt idx="3404">
                  <c:v>63664</c:v>
                </c:pt>
                <c:pt idx="3405">
                  <c:v>63671</c:v>
                </c:pt>
                <c:pt idx="3406">
                  <c:v>63678</c:v>
                </c:pt>
                <c:pt idx="3407">
                  <c:v>63685</c:v>
                </c:pt>
                <c:pt idx="3408">
                  <c:v>63692</c:v>
                </c:pt>
                <c:pt idx="3409">
                  <c:v>63699</c:v>
                </c:pt>
                <c:pt idx="3410">
                  <c:v>63706</c:v>
                </c:pt>
                <c:pt idx="3411">
                  <c:v>63713</c:v>
                </c:pt>
                <c:pt idx="3412">
                  <c:v>63720</c:v>
                </c:pt>
                <c:pt idx="3413">
                  <c:v>63727</c:v>
                </c:pt>
                <c:pt idx="3414">
                  <c:v>63734</c:v>
                </c:pt>
                <c:pt idx="3415">
                  <c:v>63741</c:v>
                </c:pt>
                <c:pt idx="3416">
                  <c:v>63748</c:v>
                </c:pt>
                <c:pt idx="3417">
                  <c:v>63755</c:v>
                </c:pt>
                <c:pt idx="3418">
                  <c:v>63762</c:v>
                </c:pt>
                <c:pt idx="3419">
                  <c:v>63769</c:v>
                </c:pt>
                <c:pt idx="3420">
                  <c:v>63776</c:v>
                </c:pt>
                <c:pt idx="3421">
                  <c:v>63783</c:v>
                </c:pt>
                <c:pt idx="3422">
                  <c:v>63790</c:v>
                </c:pt>
                <c:pt idx="3423">
                  <c:v>63797</c:v>
                </c:pt>
                <c:pt idx="3424">
                  <c:v>63804</c:v>
                </c:pt>
                <c:pt idx="3425">
                  <c:v>63811</c:v>
                </c:pt>
                <c:pt idx="3426">
                  <c:v>63818</c:v>
                </c:pt>
                <c:pt idx="3427">
                  <c:v>63825</c:v>
                </c:pt>
                <c:pt idx="3428">
                  <c:v>63832</c:v>
                </c:pt>
                <c:pt idx="3429">
                  <c:v>63839</c:v>
                </c:pt>
                <c:pt idx="3430">
                  <c:v>63846</c:v>
                </c:pt>
                <c:pt idx="3431">
                  <c:v>63853</c:v>
                </c:pt>
                <c:pt idx="3432">
                  <c:v>63860</c:v>
                </c:pt>
                <c:pt idx="3433">
                  <c:v>63867</c:v>
                </c:pt>
                <c:pt idx="3434">
                  <c:v>63874</c:v>
                </c:pt>
                <c:pt idx="3435">
                  <c:v>63881</c:v>
                </c:pt>
                <c:pt idx="3436">
                  <c:v>63888</c:v>
                </c:pt>
                <c:pt idx="3437">
                  <c:v>63895</c:v>
                </c:pt>
                <c:pt idx="3438">
                  <c:v>63902</c:v>
                </c:pt>
                <c:pt idx="3439">
                  <c:v>63909</c:v>
                </c:pt>
                <c:pt idx="3440">
                  <c:v>63919</c:v>
                </c:pt>
                <c:pt idx="3441">
                  <c:v>63926</c:v>
                </c:pt>
                <c:pt idx="3442">
                  <c:v>63933</c:v>
                </c:pt>
                <c:pt idx="3443">
                  <c:v>63941</c:v>
                </c:pt>
                <c:pt idx="3444">
                  <c:v>63947</c:v>
                </c:pt>
                <c:pt idx="3445">
                  <c:v>63954</c:v>
                </c:pt>
                <c:pt idx="3446">
                  <c:v>63961</c:v>
                </c:pt>
                <c:pt idx="3447">
                  <c:v>63969</c:v>
                </c:pt>
                <c:pt idx="3448">
                  <c:v>63975</c:v>
                </c:pt>
                <c:pt idx="3449">
                  <c:v>63982</c:v>
                </c:pt>
                <c:pt idx="3450">
                  <c:v>63989</c:v>
                </c:pt>
                <c:pt idx="3451">
                  <c:v>63996</c:v>
                </c:pt>
                <c:pt idx="3452">
                  <c:v>64003</c:v>
                </c:pt>
                <c:pt idx="3453">
                  <c:v>64010</c:v>
                </c:pt>
                <c:pt idx="3454">
                  <c:v>64019</c:v>
                </c:pt>
                <c:pt idx="3455">
                  <c:v>64024</c:v>
                </c:pt>
                <c:pt idx="3456">
                  <c:v>64031</c:v>
                </c:pt>
                <c:pt idx="3457">
                  <c:v>64038</c:v>
                </c:pt>
                <c:pt idx="3458">
                  <c:v>64046</c:v>
                </c:pt>
                <c:pt idx="3459">
                  <c:v>64052</c:v>
                </c:pt>
                <c:pt idx="3460">
                  <c:v>64059</c:v>
                </c:pt>
                <c:pt idx="3461">
                  <c:v>64067</c:v>
                </c:pt>
                <c:pt idx="3462">
                  <c:v>64073</c:v>
                </c:pt>
                <c:pt idx="3463">
                  <c:v>64080</c:v>
                </c:pt>
                <c:pt idx="3464">
                  <c:v>64087</c:v>
                </c:pt>
                <c:pt idx="3465">
                  <c:v>64094</c:v>
                </c:pt>
                <c:pt idx="3466">
                  <c:v>64101</c:v>
                </c:pt>
                <c:pt idx="3467">
                  <c:v>64108</c:v>
                </c:pt>
                <c:pt idx="3468">
                  <c:v>64115</c:v>
                </c:pt>
                <c:pt idx="3469">
                  <c:v>64122</c:v>
                </c:pt>
                <c:pt idx="3470">
                  <c:v>64129</c:v>
                </c:pt>
                <c:pt idx="3471">
                  <c:v>64136</c:v>
                </c:pt>
                <c:pt idx="3472">
                  <c:v>64143</c:v>
                </c:pt>
                <c:pt idx="3473">
                  <c:v>64150</c:v>
                </c:pt>
                <c:pt idx="3474">
                  <c:v>64158</c:v>
                </c:pt>
                <c:pt idx="3475">
                  <c:v>64165</c:v>
                </c:pt>
                <c:pt idx="3476">
                  <c:v>64171</c:v>
                </c:pt>
                <c:pt idx="3477">
                  <c:v>64178</c:v>
                </c:pt>
                <c:pt idx="3478">
                  <c:v>64185</c:v>
                </c:pt>
                <c:pt idx="3479">
                  <c:v>64192</c:v>
                </c:pt>
                <c:pt idx="3480">
                  <c:v>64199</c:v>
                </c:pt>
                <c:pt idx="3481">
                  <c:v>64207</c:v>
                </c:pt>
                <c:pt idx="3482">
                  <c:v>64213</c:v>
                </c:pt>
                <c:pt idx="3483">
                  <c:v>64220</c:v>
                </c:pt>
                <c:pt idx="3484">
                  <c:v>64227</c:v>
                </c:pt>
                <c:pt idx="3485">
                  <c:v>64235</c:v>
                </c:pt>
                <c:pt idx="3486">
                  <c:v>64241</c:v>
                </c:pt>
                <c:pt idx="3487">
                  <c:v>64248</c:v>
                </c:pt>
                <c:pt idx="3488">
                  <c:v>64255</c:v>
                </c:pt>
                <c:pt idx="3489">
                  <c:v>64262</c:v>
                </c:pt>
                <c:pt idx="3490">
                  <c:v>64269</c:v>
                </c:pt>
                <c:pt idx="3491">
                  <c:v>64276</c:v>
                </c:pt>
                <c:pt idx="3492">
                  <c:v>64284</c:v>
                </c:pt>
                <c:pt idx="3493">
                  <c:v>64291</c:v>
                </c:pt>
                <c:pt idx="3494">
                  <c:v>64298</c:v>
                </c:pt>
                <c:pt idx="3495">
                  <c:v>64305</c:v>
                </c:pt>
                <c:pt idx="3496">
                  <c:v>64312</c:v>
                </c:pt>
                <c:pt idx="3497">
                  <c:v>64319</c:v>
                </c:pt>
                <c:pt idx="3498">
                  <c:v>64326</c:v>
                </c:pt>
                <c:pt idx="3499">
                  <c:v>64333</c:v>
                </c:pt>
                <c:pt idx="3500">
                  <c:v>64340</c:v>
                </c:pt>
                <c:pt idx="3501">
                  <c:v>64347</c:v>
                </c:pt>
                <c:pt idx="3502">
                  <c:v>64354</c:v>
                </c:pt>
                <c:pt idx="3503">
                  <c:v>64361</c:v>
                </c:pt>
                <c:pt idx="3504">
                  <c:v>64368</c:v>
                </c:pt>
                <c:pt idx="3505">
                  <c:v>64375</c:v>
                </c:pt>
                <c:pt idx="3506">
                  <c:v>64382</c:v>
                </c:pt>
                <c:pt idx="3507">
                  <c:v>64389</c:v>
                </c:pt>
                <c:pt idx="3508">
                  <c:v>64398</c:v>
                </c:pt>
                <c:pt idx="3509">
                  <c:v>64405</c:v>
                </c:pt>
                <c:pt idx="3510">
                  <c:v>64412</c:v>
                </c:pt>
                <c:pt idx="3511">
                  <c:v>64419</c:v>
                </c:pt>
                <c:pt idx="3512">
                  <c:v>64426</c:v>
                </c:pt>
                <c:pt idx="3513">
                  <c:v>64433</c:v>
                </c:pt>
                <c:pt idx="3514">
                  <c:v>64440</c:v>
                </c:pt>
                <c:pt idx="3515">
                  <c:v>64447</c:v>
                </c:pt>
                <c:pt idx="3516">
                  <c:v>64454</c:v>
                </c:pt>
                <c:pt idx="3517">
                  <c:v>64461</c:v>
                </c:pt>
                <c:pt idx="3518">
                  <c:v>64468</c:v>
                </c:pt>
                <c:pt idx="3519">
                  <c:v>64475</c:v>
                </c:pt>
                <c:pt idx="3520">
                  <c:v>64482</c:v>
                </c:pt>
                <c:pt idx="3521">
                  <c:v>64489</c:v>
                </c:pt>
                <c:pt idx="3522">
                  <c:v>64496</c:v>
                </c:pt>
                <c:pt idx="3523">
                  <c:v>64503</c:v>
                </c:pt>
                <c:pt idx="3524">
                  <c:v>64510</c:v>
                </c:pt>
                <c:pt idx="3525">
                  <c:v>64517</c:v>
                </c:pt>
                <c:pt idx="3526">
                  <c:v>64524</c:v>
                </c:pt>
                <c:pt idx="3527">
                  <c:v>64531</c:v>
                </c:pt>
                <c:pt idx="3528">
                  <c:v>64538</c:v>
                </c:pt>
                <c:pt idx="3529">
                  <c:v>64545</c:v>
                </c:pt>
                <c:pt idx="3530">
                  <c:v>64552</c:v>
                </c:pt>
                <c:pt idx="3531">
                  <c:v>64559</c:v>
                </c:pt>
                <c:pt idx="3532">
                  <c:v>64566</c:v>
                </c:pt>
                <c:pt idx="3533">
                  <c:v>64573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8.5379999999993031E-3</c:v>
                </c:pt>
                <c:pt idx="1">
                  <c:v>8.5816956781902907E-3</c:v>
                </c:pt>
                <c:pt idx="2">
                  <c:v>8.5938222054656697E-3</c:v>
                </c:pt>
                <c:pt idx="3">
                  <c:v>8.60619479992333E-3</c:v>
                </c:pt>
                <c:pt idx="4">
                  <c:v>8.6187810699425837E-3</c:v>
                </c:pt>
                <c:pt idx="5">
                  <c:v>8.651566360026482E-3</c:v>
                </c:pt>
                <c:pt idx="6">
                  <c:v>8.6837838194595372E-3</c:v>
                </c:pt>
                <c:pt idx="7">
                  <c:v>8.6837838194595372E-3</c:v>
                </c:pt>
                <c:pt idx="8">
                  <c:v>8.6969718966802556E-3</c:v>
                </c:pt>
                <c:pt idx="9">
                  <c:v>8.7101468968250294E-3</c:v>
                </c:pt>
                <c:pt idx="10">
                  <c:v>8.7496879148194606E-3</c:v>
                </c:pt>
                <c:pt idx="11">
                  <c:v>8.7620682212779365E-3</c:v>
                </c:pt>
                <c:pt idx="12">
                  <c:v>8.7746919032985135E-3</c:v>
                </c:pt>
                <c:pt idx="13">
                  <c:v>8.7871081322209114E-3</c:v>
                </c:pt>
                <c:pt idx="14">
                  <c:v>8.7992911973020314E-3</c:v>
                </c:pt>
                <c:pt idx="15">
                  <c:v>8.8243338290741186E-3</c:v>
                </c:pt>
                <c:pt idx="16">
                  <c:v>8.8457794021537649E-3</c:v>
                </c:pt>
                <c:pt idx="17">
                  <c:v>8.856879052945299E-3</c:v>
                </c:pt>
                <c:pt idx="18">
                  <c:v>8.8677851893809896E-3</c:v>
                </c:pt>
                <c:pt idx="19">
                  <c:v>8.8785055345751585E-3</c:v>
                </c:pt>
                <c:pt idx="20">
                  <c:v>8.897501617274246E-3</c:v>
                </c:pt>
                <c:pt idx="21">
                  <c:v>8.9196834690182768E-3</c:v>
                </c:pt>
                <c:pt idx="22">
                  <c:v>8.9295893086911542E-3</c:v>
                </c:pt>
                <c:pt idx="23">
                  <c:v>8.939347299277145E-3</c:v>
                </c:pt>
                <c:pt idx="24">
                  <c:v>8.948956765781408E-3</c:v>
                </c:pt>
                <c:pt idx="25">
                  <c:v>8.9630465873155526E-3</c:v>
                </c:pt>
                <c:pt idx="26">
                  <c:v>8.9858958914153554E-3</c:v>
                </c:pt>
                <c:pt idx="27">
                  <c:v>8.9947526129341426E-3</c:v>
                </c:pt>
                <c:pt idx="28">
                  <c:v>9.0034567606176261E-3</c:v>
                </c:pt>
                <c:pt idx="29">
                  <c:v>9.0120076595491608E-3</c:v>
                </c:pt>
                <c:pt idx="30">
                  <c:v>9.0446652697843671E-3</c:v>
                </c:pt>
                <c:pt idx="31">
                  <c:v>9.0446652697843671E-3</c:v>
                </c:pt>
                <c:pt idx="32">
                  <c:v>9.0524398015931363E-3</c:v>
                </c:pt>
                <c:pt idx="33">
                  <c:v>9.0600570353968502E-3</c:v>
                </c:pt>
                <c:pt idx="34">
                  <c:v>9.0675162963657508E-3</c:v>
                </c:pt>
                <c:pt idx="35">
                  <c:v>9.0737945261941972E-3</c:v>
                </c:pt>
                <c:pt idx="36">
                  <c:v>9.095760115805495E-3</c:v>
                </c:pt>
                <c:pt idx="37">
                  <c:v>9.1024193906613891E-3</c:v>
                </c:pt>
                <c:pt idx="38">
                  <c:v>9.1089166440088999E-3</c:v>
                </c:pt>
                <c:pt idx="39">
                  <c:v>9.1193443510011272E-3</c:v>
                </c:pt>
                <c:pt idx="40">
                  <c:v>9.1193443510011272E-3</c:v>
                </c:pt>
                <c:pt idx="41">
                  <c:v>9.1389489732775775E-3</c:v>
                </c:pt>
                <c:pt idx="42">
                  <c:v>9.1457934899550862E-3</c:v>
                </c:pt>
                <c:pt idx="43">
                  <c:v>9.1526113311353186E-3</c:v>
                </c:pt>
                <c:pt idx="44">
                  <c:v>9.157874980660452E-3</c:v>
                </c:pt>
                <c:pt idx="45">
                  <c:v>9.1629530758199351E-3</c:v>
                </c:pt>
                <c:pt idx="46">
                  <c:v>9.1754905926810307E-3</c:v>
                </c:pt>
                <c:pt idx="47">
                  <c:v>9.181391991351262E-3</c:v>
                </c:pt>
                <c:pt idx="48">
                  <c:v>9.185528873794091E-3</c:v>
                </c:pt>
                <c:pt idx="49">
                  <c:v>9.1894748256757808E-3</c:v>
                </c:pt>
                <c:pt idx="50">
                  <c:v>9.193228951043686E-3</c:v>
                </c:pt>
                <c:pt idx="51">
                  <c:v>9.2019166683621444E-3</c:v>
                </c:pt>
                <c:pt idx="52">
                  <c:v>9.2063092691896387E-3</c:v>
                </c:pt>
                <c:pt idx="53">
                  <c:v>9.2090908235666902E-3</c:v>
                </c:pt>
                <c:pt idx="54">
                  <c:v>9.2116751762407745E-3</c:v>
                </c:pt>
                <c:pt idx="55">
                  <c:v>9.2140614314342173E-3</c:v>
                </c:pt>
                <c:pt idx="56">
                  <c:v>9.2192004379943512E-3</c:v>
                </c:pt>
                <c:pt idx="57">
                  <c:v>9.2216075628996919E-3</c:v>
                </c:pt>
                <c:pt idx="58">
                  <c:v>9.2229898950524358E-3</c:v>
                </c:pt>
                <c:pt idx="59">
                  <c:v>9.2241673723627571E-3</c:v>
                </c:pt>
                <c:pt idx="60">
                  <c:v>9.2251321827339083E-3</c:v>
                </c:pt>
                <c:pt idx="61">
                  <c:v>9.2264443934597651E-3</c:v>
                </c:pt>
                <c:pt idx="62">
                  <c:v>9.2259401004977093E-3</c:v>
                </c:pt>
                <c:pt idx="63">
                  <c:v>9.2257904505994148E-3</c:v>
                </c:pt>
                <c:pt idx="64">
                  <c:v>9.219526261137645E-3</c:v>
                </c:pt>
                <c:pt idx="65">
                  <c:v>9.217647918192462E-3</c:v>
                </c:pt>
                <c:pt idx="66">
                  <c:v>9.2156469178643619E-3</c:v>
                </c:pt>
                <c:pt idx="67">
                  <c:v>9.2135559743402595E-3</c:v>
                </c:pt>
                <c:pt idx="68">
                  <c:v>9.2091227209537031E-3</c:v>
                </c:pt>
                <c:pt idx="69">
                  <c:v>9.2049470498203334E-3</c:v>
                </c:pt>
                <c:pt idx="70">
                  <c:v>9.2028971008648597E-3</c:v>
                </c:pt>
                <c:pt idx="71">
                  <c:v>9.2009534924546443E-3</c:v>
                </c:pt>
                <c:pt idx="72">
                  <c:v>9.199148938321855E-3</c:v>
                </c:pt>
                <c:pt idx="73">
                  <c:v>9.1970395057112617E-3</c:v>
                </c:pt>
                <c:pt idx="74">
                  <c:v>9.1970395057112617E-3</c:v>
                </c:pt>
                <c:pt idx="75">
                  <c:v>9.1933569599715881E-3</c:v>
                </c:pt>
                <c:pt idx="76">
                  <c:v>9.1930737183112399E-3</c:v>
                </c:pt>
                <c:pt idx="77">
                  <c:v>9.1931516910506161E-3</c:v>
                </c:pt>
                <c:pt idx="78">
                  <c:v>9.1991454761905858E-3</c:v>
                </c:pt>
                <c:pt idx="79">
                  <c:v>9.196978088595209E-3</c:v>
                </c:pt>
                <c:pt idx="80">
                  <c:v>9.1987718170321031E-3</c:v>
                </c:pt>
                <c:pt idx="81">
                  <c:v>9.2008837983108549E-3</c:v>
                </c:pt>
                <c:pt idx="82">
                  <c:v>9.2033057331564194E-3</c:v>
                </c:pt>
                <c:pt idx="83">
                  <c:v>9.2042078216341746E-3</c:v>
                </c:pt>
                <c:pt idx="84">
                  <c:v>9.2035717435084031E-3</c:v>
                </c:pt>
                <c:pt idx="85">
                  <c:v>9.2197742395168092E-3</c:v>
                </c:pt>
                <c:pt idx="86">
                  <c:v>9.2196901514482853E-3</c:v>
                </c:pt>
                <c:pt idx="87">
                  <c:v>9.2240175624504067E-3</c:v>
                </c:pt>
                <c:pt idx="88">
                  <c:v>9.247021443932045E-3</c:v>
                </c:pt>
                <c:pt idx="89">
                  <c:v>9.2480303994451063E-3</c:v>
                </c:pt>
                <c:pt idx="90">
                  <c:v>9.2492044340580833E-3</c:v>
                </c:pt>
                <c:pt idx="91">
                  <c:v>9.2548930273704411E-3</c:v>
                </c:pt>
                <c:pt idx="92">
                  <c:v>9.2607791122007715E-3</c:v>
                </c:pt>
                <c:pt idx="93">
                  <c:v>9.2881510600537412E-3</c:v>
                </c:pt>
                <c:pt idx="94">
                  <c:v>9.2904416423023051E-3</c:v>
                </c:pt>
                <c:pt idx="95">
                  <c:v>9.2928781849632713E-3</c:v>
                </c:pt>
                <c:pt idx="96">
                  <c:v>9.2997729840005941E-3</c:v>
                </c:pt>
                <c:pt idx="97">
                  <c:v>9.3068065292883605E-3</c:v>
                </c:pt>
                <c:pt idx="98">
                  <c:v>9.3403141571100079E-3</c:v>
                </c:pt>
                <c:pt idx="99">
                  <c:v>9.3403141571100079E-3</c:v>
                </c:pt>
                <c:pt idx="100">
                  <c:v>9.3437617163013541E-3</c:v>
                </c:pt>
                <c:pt idx="101">
                  <c:v>9.3514514984768711E-3</c:v>
                </c:pt>
                <c:pt idx="102">
                  <c:v>9.3592212795443955E-3</c:v>
                </c:pt>
                <c:pt idx="103">
                  <c:v>9.3945480515619673E-3</c:v>
                </c:pt>
                <c:pt idx="104">
                  <c:v>9.4024104479871907E-3</c:v>
                </c:pt>
                <c:pt idx="105">
                  <c:v>9.4103051342067298E-3</c:v>
                </c:pt>
                <c:pt idx="106">
                  <c:v>9.4182239902037522E-3</c:v>
                </c:pt>
                <c:pt idx="107">
                  <c:v>9.4332816384642432E-3</c:v>
                </c:pt>
                <c:pt idx="108">
                  <c:v>9.4499787094100597E-3</c:v>
                </c:pt>
                <c:pt idx="109">
                  <c:v>9.4578966117985861E-3</c:v>
                </c:pt>
                <c:pt idx="110">
                  <c:v>9.4657899625046858E-3</c:v>
                </c:pt>
                <c:pt idx="111">
                  <c:v>9.4736506410553686E-3</c:v>
                </c:pt>
                <c:pt idx="112">
                  <c:v>9.4877580656454186E-3</c:v>
                </c:pt>
                <c:pt idx="113">
                  <c:v>9.5046042220302707E-3</c:v>
                </c:pt>
                <c:pt idx="114">
                  <c:v>9.5121797304986242E-3</c:v>
                </c:pt>
                <c:pt idx="115">
                  <c:v>9.5196738426581527E-3</c:v>
                </c:pt>
                <c:pt idx="116">
                  <c:v>9.5270787184923971E-3</c:v>
                </c:pt>
                <c:pt idx="117">
                  <c:v>9.5397620562893883E-3</c:v>
                </c:pt>
                <c:pt idx="118">
                  <c:v>9.5556743362521807E-3</c:v>
                </c:pt>
                <c:pt idx="119">
                  <c:v>9.5625350905837875E-3</c:v>
                </c:pt>
                <c:pt idx="120">
                  <c:v>9.5692690666796584E-3</c:v>
                </c:pt>
                <c:pt idx="121">
                  <c:v>9.5758765957956859E-3</c:v>
                </c:pt>
                <c:pt idx="122">
                  <c:v>9.5869161848852243E-3</c:v>
                </c:pt>
                <c:pt idx="123">
                  <c:v>9.6010759366931177E-3</c:v>
                </c:pt>
                <c:pt idx="124">
                  <c:v>9.6070765017831489E-3</c:v>
                </c:pt>
                <c:pt idx="125">
                  <c:v>9.6129607283969368E-3</c:v>
                </c:pt>
                <c:pt idx="126">
                  <c:v>9.6187303013615406E-3</c:v>
                </c:pt>
                <c:pt idx="127">
                  <c:v>9.6224107587868351E-3</c:v>
                </c:pt>
                <c:pt idx="128">
                  <c:v>9.6388481782826944E-3</c:v>
                </c:pt>
                <c:pt idx="129">
                  <c:v>9.6459173317250367E-3</c:v>
                </c:pt>
                <c:pt idx="130">
                  <c:v>9.6492657276710993E-3</c:v>
                </c:pt>
                <c:pt idx="131">
                  <c:v>9.6543173935101454E-3</c:v>
                </c:pt>
                <c:pt idx="132">
                  <c:v>9.659266591364327E-3</c:v>
                </c:pt>
                <c:pt idx="133">
                  <c:v>9.6735164117007829E-3</c:v>
                </c:pt>
                <c:pt idx="134">
                  <c:v>9.6780727723767921E-3</c:v>
                </c:pt>
                <c:pt idx="135">
                  <c:v>9.6825351825263212E-3</c:v>
                </c:pt>
                <c:pt idx="136">
                  <c:v>9.6869053456842651E-3</c:v>
                </c:pt>
                <c:pt idx="137">
                  <c:v>9.7074320813493285E-3</c:v>
                </c:pt>
                <c:pt idx="138">
                  <c:v>9.7112845375873016E-3</c:v>
                </c:pt>
                <c:pt idx="139">
                  <c:v>9.7150566719591946E-3</c:v>
                </c:pt>
                <c:pt idx="140">
                  <c:v>9.7187501881053125E-3</c:v>
                </c:pt>
                <c:pt idx="141">
                  <c:v>9.7293760637299793E-3</c:v>
                </c:pt>
                <c:pt idx="142">
                  <c:v>9.7327721435675474E-3</c:v>
                </c:pt>
                <c:pt idx="143">
                  <c:v>9.7360981235284413E-3</c:v>
                </c:pt>
                <c:pt idx="144">
                  <c:v>9.7393557073127031E-3</c:v>
                </c:pt>
                <c:pt idx="145">
                  <c:v>9.7461444938606381E-3</c:v>
                </c:pt>
                <c:pt idx="146">
                  <c:v>9.7558337086357388E-3</c:v>
                </c:pt>
                <c:pt idx="147">
                  <c:v>9.7587076460889741E-3</c:v>
                </c:pt>
                <c:pt idx="148">
                  <c:v>9.761525908373387E-3</c:v>
                </c:pt>
                <c:pt idx="149">
                  <c:v>9.7665568044454226E-3</c:v>
                </c:pt>
                <c:pt idx="150">
                  <c:v>9.7722759117738808E-3</c:v>
                </c:pt>
                <c:pt idx="151">
                  <c:v>9.7748410777352638E-3</c:v>
                </c:pt>
                <c:pt idx="152">
                  <c:v>9.7773606803809171E-3</c:v>
                </c:pt>
                <c:pt idx="153">
                  <c:v>9.7798364050409783E-3</c:v>
                </c:pt>
                <c:pt idx="154">
                  <c:v>9.7844780993156556E-3</c:v>
                </c:pt>
                <c:pt idx="155">
                  <c:v>9.7893342306530576E-3</c:v>
                </c:pt>
                <c:pt idx="156">
                  <c:v>9.7916158455474654E-3</c:v>
                </c:pt>
                <c:pt idx="157">
                  <c:v>9.7938636945578729E-3</c:v>
                </c:pt>
                <c:pt idx="158">
                  <c:v>9.7960794630500368E-3</c:v>
                </c:pt>
                <c:pt idx="159">
                  <c:v>9.8004741758641028E-3</c:v>
                </c:pt>
                <c:pt idx="160">
                  <c:v>9.8046554393556619E-3</c:v>
                </c:pt>
                <c:pt idx="161">
                  <c:v>9.8067360859315621E-3</c:v>
                </c:pt>
                <c:pt idx="162">
                  <c:v>9.8087947642871761E-3</c:v>
                </c:pt>
                <c:pt idx="163">
                  <c:v>9.8108331598212792E-3</c:v>
                </c:pt>
                <c:pt idx="164">
                  <c:v>9.8162475165273801E-3</c:v>
                </c:pt>
                <c:pt idx="165">
                  <c:v>9.8207798843253299E-3</c:v>
                </c:pt>
                <c:pt idx="166">
                  <c:v>9.8227319764776031E-3</c:v>
                </c:pt>
                <c:pt idx="167">
                  <c:v>9.8246755836927744E-3</c:v>
                </c:pt>
                <c:pt idx="168">
                  <c:v>9.8301329733900111E-3</c:v>
                </c:pt>
                <c:pt idx="169">
                  <c:v>9.8323988717470868E-3</c:v>
                </c:pt>
                <c:pt idx="170">
                  <c:v>9.8343253357319436E-3</c:v>
                </c:pt>
                <c:pt idx="171">
                  <c:v>9.8362534273852362E-3</c:v>
                </c:pt>
                <c:pt idx="172">
                  <c:v>9.8381848321535282E-3</c:v>
                </c:pt>
                <c:pt idx="173">
                  <c:v>9.8425692504408285E-3</c:v>
                </c:pt>
                <c:pt idx="174">
                  <c:v>9.8459772914139959E-3</c:v>
                </c:pt>
                <c:pt idx="175">
                  <c:v>9.84795054356437E-3</c:v>
                </c:pt>
                <c:pt idx="176">
                  <c:v>9.8499372215777731E-3</c:v>
                </c:pt>
                <c:pt idx="177">
                  <c:v>9.8519390109216252E-3</c:v>
                </c:pt>
                <c:pt idx="178">
                  <c:v>9.8565223808859247E-3</c:v>
                </c:pt>
                <c:pt idx="179">
                  <c:v>9.8601130129820549E-3</c:v>
                </c:pt>
                <c:pt idx="180">
                  <c:v>9.8621985057066545E-3</c:v>
                </c:pt>
                <c:pt idx="181">
                  <c:v>9.8643007953681389E-3</c:v>
                </c:pt>
                <c:pt idx="182">
                  <c:v>9.866419928240798E-3</c:v>
                </c:pt>
                <c:pt idx="183">
                  <c:v>9.8712421122831018E-3</c:v>
                </c:pt>
                <c:pt idx="184">
                  <c:v>9.8750699795760108E-3</c:v>
                </c:pt>
                <c:pt idx="185">
                  <c:v>9.8772772599284176E-3</c:v>
                </c:pt>
                <c:pt idx="186">
                  <c:v>9.8795030023153367E-3</c:v>
                </c:pt>
                <c:pt idx="187">
                  <c:v>9.8817474842504294E-3</c:v>
                </c:pt>
                <c:pt idx="188">
                  <c:v>9.8826087720963549E-3</c:v>
                </c:pt>
                <c:pt idx="189">
                  <c:v>9.8909183578023002E-3</c:v>
                </c:pt>
                <c:pt idx="190">
                  <c:v>9.895623447319429E-3</c:v>
                </c:pt>
                <c:pt idx="191">
                  <c:v>9.895623447319429E-3</c:v>
                </c:pt>
                <c:pt idx="192">
                  <c:v>9.8980068765838168E-3</c:v>
                </c:pt>
                <c:pt idx="193">
                  <c:v>9.9049181125930343E-3</c:v>
                </c:pt>
                <c:pt idx="194">
                  <c:v>9.9077529658707312E-3</c:v>
                </c:pt>
                <c:pt idx="195">
                  <c:v>9.9102439688754686E-3</c:v>
                </c:pt>
                <c:pt idx="196">
                  <c:v>9.9127573192068028E-3</c:v>
                </c:pt>
                <c:pt idx="197">
                  <c:v>9.9152932943923026E-3</c:v>
                </c:pt>
                <c:pt idx="198">
                  <c:v>9.9210356530766777E-3</c:v>
                </c:pt>
                <c:pt idx="199">
                  <c:v>9.9256689942950338E-3</c:v>
                </c:pt>
                <c:pt idx="200">
                  <c:v>9.9283222567230611E-3</c:v>
                </c:pt>
                <c:pt idx="201">
                  <c:v>9.930999809201058E-3</c:v>
                </c:pt>
                <c:pt idx="202">
                  <c:v>9.9337019292670189E-3</c:v>
                </c:pt>
                <c:pt idx="203">
                  <c:v>9.9398209613515611E-3</c:v>
                </c:pt>
                <c:pt idx="204">
                  <c:v>9.944761636172094E-3</c:v>
                </c:pt>
                <c:pt idx="205">
                  <c:v>9.9475907572642731E-3</c:v>
                </c:pt>
                <c:pt idx="206">
                  <c:v>9.9504461111897483E-3</c:v>
                </c:pt>
                <c:pt idx="207">
                  <c:v>9.9533279754943325E-3</c:v>
                </c:pt>
                <c:pt idx="208">
                  <c:v>9.9598552907895384E-3</c:v>
                </c:pt>
                <c:pt idx="209">
                  <c:v>9.9651260874565068E-3</c:v>
                </c:pt>
                <c:pt idx="210">
                  <c:v>9.968144666884662E-3</c:v>
                </c:pt>
                <c:pt idx="211">
                  <c:v>9.971191421994605E-3</c:v>
                </c:pt>
                <c:pt idx="212">
                  <c:v>9.9742666303417049E-3</c:v>
                </c:pt>
                <c:pt idx="213">
                  <c:v>9.9812318201718941E-3</c:v>
                </c:pt>
                <c:pt idx="214">
                  <c:v>9.9868575472551319E-3</c:v>
                </c:pt>
                <c:pt idx="215">
                  <c:v>9.9900791851689642E-3</c:v>
                </c:pt>
                <c:pt idx="216">
                  <c:v>9.9933309416834551E-3</c:v>
                </c:pt>
                <c:pt idx="217">
                  <c:v>1.0002753842019143E-2</c:v>
                </c:pt>
                <c:pt idx="218">
                  <c:v>1.0004043731698456E-2</c:v>
                </c:pt>
                <c:pt idx="219">
                  <c:v>1.0010051218151177E-2</c:v>
                </c:pt>
                <c:pt idx="220">
                  <c:v>1.0013489515221713E-2</c:v>
                </c:pt>
                <c:pt idx="221">
                  <c:v>1.0016959873892579E-2</c:v>
                </c:pt>
                <c:pt idx="222">
                  <c:v>1.0020462571740869E-2</c:v>
                </c:pt>
                <c:pt idx="223">
                  <c:v>1.002838421132265E-2</c:v>
                </c:pt>
                <c:pt idx="224">
                  <c:v>1.0034802306543059E-2</c:v>
                </c:pt>
                <c:pt idx="225">
                  <c:v>1.0038470864018252E-2</c:v>
                </c:pt>
                <c:pt idx="226">
                  <c:v>1.0044458599387088E-2</c:v>
                </c:pt>
                <c:pt idx="227">
                  <c:v>1.0045910270614224E-2</c:v>
                </c:pt>
                <c:pt idx="228">
                  <c:v>1.005434644911715E-2</c:v>
                </c:pt>
                <c:pt idx="229">
                  <c:v>1.0065118442769671E-2</c:v>
                </c:pt>
                <c:pt idx="230">
                  <c:v>1.0069066810388614E-2</c:v>
                </c:pt>
                <c:pt idx="231">
                  <c:v>1.0070617704664607E-2</c:v>
                </c:pt>
                <c:pt idx="232">
                  <c:v>1.007461816435559E-2</c:v>
                </c:pt>
                <c:pt idx="233">
                  <c:v>1.0090989995280393E-2</c:v>
                </c:pt>
                <c:pt idx="234">
                  <c:v>1.0090989995280393E-2</c:v>
                </c:pt>
                <c:pt idx="235">
                  <c:v>1.0095176854325351E-2</c:v>
                </c:pt>
                <c:pt idx="236">
                  <c:v>1.0099401835211816E-2</c:v>
                </c:pt>
                <c:pt idx="237">
                  <c:v>1.0103665218603194E-2</c:v>
                </c:pt>
                <c:pt idx="238">
                  <c:v>1.011668859046105E-2</c:v>
                </c:pt>
                <c:pt idx="239">
                  <c:v>1.0121108390539504E-2</c:v>
                </c:pt>
                <c:pt idx="240">
                  <c:v>1.0125567996469759E-2</c:v>
                </c:pt>
                <c:pt idx="241">
                  <c:v>1.0130067688927517E-2</c:v>
                </c:pt>
                <c:pt idx="242">
                  <c:v>1.0134607748593753E-2</c:v>
                </c:pt>
                <c:pt idx="243">
                  <c:v>1.0148472937661836E-2</c:v>
                </c:pt>
                <c:pt idx="244">
                  <c:v>1.0153177272998063E-2</c:v>
                </c:pt>
                <c:pt idx="245">
                  <c:v>1.0157923378975739E-2</c:v>
                </c:pt>
                <c:pt idx="246">
                  <c:v>1.0162711316507022E-2</c:v>
                </c:pt>
                <c:pt idx="247">
                  <c:v>1.0167540220620519E-2</c:v>
                </c:pt>
                <c:pt idx="248">
                  <c:v>1.0188150384880969E-2</c:v>
                </c:pt>
                <c:pt idx="249">
                  <c:v>1.0190195102744076E-2</c:v>
                </c:pt>
                <c:pt idx="250">
                  <c:v>1.019225379201205E-2</c:v>
                </c:pt>
                <c:pt idx="251">
                  <c:v>1.0197301086525817E-2</c:v>
                </c:pt>
                <c:pt idx="252">
                  <c:v>1.0202380164448894E-2</c:v>
                </c:pt>
                <c:pt idx="253">
                  <c:v>1.022080754747972E-2</c:v>
                </c:pt>
                <c:pt idx="254">
                  <c:v>1.0226006051263685E-2</c:v>
                </c:pt>
                <c:pt idx="255">
                  <c:v>1.0231228628222408E-2</c:v>
                </c:pt>
                <c:pt idx="256">
                  <c:v>1.0236473974032283E-2</c:v>
                </c:pt>
                <c:pt idx="257">
                  <c:v>1.0247783745702866E-2</c:v>
                </c:pt>
                <c:pt idx="258">
                  <c:v>1.0262996584090047E-2</c:v>
                </c:pt>
                <c:pt idx="259">
                  <c:v>1.0262996584090047E-2</c:v>
                </c:pt>
                <c:pt idx="260">
                  <c:v>1.0268351151853143E-2</c:v>
                </c:pt>
                <c:pt idx="261">
                  <c:v>1.027371935801882E-2</c:v>
                </c:pt>
                <c:pt idx="262">
                  <c:v>1.028808184457802E-2</c:v>
                </c:pt>
                <c:pt idx="263">
                  <c:v>1.0295302479045745E-2</c:v>
                </c:pt>
                <c:pt idx="264">
                  <c:v>1.0300719311417961E-2</c:v>
                </c:pt>
                <c:pt idx="265">
                  <c:v>1.0306141955821035E-2</c:v>
                </c:pt>
                <c:pt idx="266">
                  <c:v>1.0311569107835783E-2</c:v>
                </c:pt>
                <c:pt idx="267">
                  <c:v>1.0322860819049998E-2</c:v>
                </c:pt>
                <c:pt idx="268">
                  <c:v>1.0333296703345519E-2</c:v>
                </c:pt>
                <c:pt idx="269">
                  <c:v>1.0338726826858968E-2</c:v>
                </c:pt>
                <c:pt idx="270">
                  <c:v>1.0344153631310868E-2</c:v>
                </c:pt>
                <c:pt idx="271">
                  <c:v>1.0349575812230775E-2</c:v>
                </c:pt>
                <c:pt idx="272">
                  <c:v>1.0360633444399241E-2</c:v>
                </c:pt>
                <c:pt idx="273">
                  <c:v>1.0371192210920933E-2</c:v>
                </c:pt>
                <c:pt idx="274">
                  <c:v>1.0376571706867026E-2</c:v>
                </c:pt>
                <c:pt idx="275">
                  <c:v>1.0381938752307274E-2</c:v>
                </c:pt>
                <c:pt idx="276">
                  <c:v>1.0387292042719971E-2</c:v>
                </c:pt>
                <c:pt idx="277">
                  <c:v>1.0397978215499433E-2</c:v>
                </c:pt>
                <c:pt idx="278">
                  <c:v>1.0408541563442123E-2</c:v>
                </c:pt>
                <c:pt idx="279">
                  <c:v>1.0413806510667272E-2</c:v>
                </c:pt>
                <c:pt idx="280">
                  <c:v>1.041904987559647E-2</c:v>
                </c:pt>
                <c:pt idx="281">
                  <c:v>1.0424270353662828E-2</c:v>
                </c:pt>
                <c:pt idx="282">
                  <c:v>1.0444897305696204E-2</c:v>
                </c:pt>
                <c:pt idx="283">
                  <c:v>1.0444897305696204E-2</c:v>
                </c:pt>
                <c:pt idx="284">
                  <c:v>1.0449983780693053E-2</c:v>
                </c:pt>
                <c:pt idx="285">
                  <c:v>1.0455039541281493E-2</c:v>
                </c:pt>
                <c:pt idx="286">
                  <c:v>1.0460063282849454E-2</c:v>
                </c:pt>
                <c:pt idx="287">
                  <c:v>1.0471885652758374E-2</c:v>
                </c:pt>
                <c:pt idx="288">
                  <c:v>1.0479811966465708E-2</c:v>
                </c:pt>
                <c:pt idx="289">
                  <c:v>1.0484656043543428E-2</c:v>
                </c:pt>
                <c:pt idx="290">
                  <c:v>1.0489460273804867E-2</c:v>
                </c:pt>
                <c:pt idx="291">
                  <c:v>1.0503065760943739E-2</c:v>
                </c:pt>
                <c:pt idx="292">
                  <c:v>1.0503065760943739E-2</c:v>
                </c:pt>
                <c:pt idx="293">
                  <c:v>1.0512838059916161E-2</c:v>
                </c:pt>
                <c:pt idx="294">
                  <c:v>1.0517375811437656E-2</c:v>
                </c:pt>
                <c:pt idx="295">
                  <c:v>1.0519940021756668E-2</c:v>
                </c:pt>
                <c:pt idx="296">
                  <c:v>1.0522499977798638E-2</c:v>
                </c:pt>
                <c:pt idx="297">
                  <c:v>1.0526958783906082E-2</c:v>
                </c:pt>
                <c:pt idx="298">
                  <c:v>1.0541784748516454E-2</c:v>
                </c:pt>
                <c:pt idx="299">
                  <c:v>1.0544257276424496E-2</c:v>
                </c:pt>
                <c:pt idx="300">
                  <c:v>1.0548441048534585E-2</c:v>
                </c:pt>
                <c:pt idx="301">
                  <c:v>1.0552565813009451E-2</c:v>
                </c:pt>
                <c:pt idx="302">
                  <c:v>1.055663023622877E-2</c:v>
                </c:pt>
                <c:pt idx="303">
                  <c:v>1.0569954218024235E-2</c:v>
                </c:pt>
                <c:pt idx="304">
                  <c:v>1.0572257844085442E-2</c:v>
                </c:pt>
                <c:pt idx="305">
                  <c:v>1.0576000556654641E-2</c:v>
                </c:pt>
                <c:pt idx="306">
                  <c:v>1.057967492620282E-2</c:v>
                </c:pt>
                <c:pt idx="307">
                  <c:v>1.0583279619098107E-2</c:v>
                </c:pt>
                <c:pt idx="308">
                  <c:v>1.0594899015783928E-2</c:v>
                </c:pt>
                <c:pt idx="309">
                  <c:v>1.0596974951419647E-2</c:v>
                </c:pt>
                <c:pt idx="310">
                  <c:v>1.0600211256500458E-2</c:v>
                </c:pt>
                <c:pt idx="311">
                  <c:v>1.0603370329174133E-2</c:v>
                </c:pt>
                <c:pt idx="312">
                  <c:v>1.0606453066141164E-2</c:v>
                </c:pt>
                <c:pt idx="313">
                  <c:v>1.0620768712817252E-2</c:v>
                </c:pt>
                <c:pt idx="314">
                  <c:v>1.0623421634118557E-2</c:v>
                </c:pt>
                <c:pt idx="315">
                  <c:v>1.0626007619309874E-2</c:v>
                </c:pt>
                <c:pt idx="316">
                  <c:v>1.0636480096355623E-2</c:v>
                </c:pt>
                <c:pt idx="317">
                  <c:v>1.0637980502848698E-2</c:v>
                </c:pt>
                <c:pt idx="318">
                  <c:v>1.0640193071007609E-2</c:v>
                </c:pt>
                <c:pt idx="319">
                  <c:v>1.0642348102988919E-2</c:v>
                </c:pt>
                <c:pt idx="320">
                  <c:v>1.0649139806781963E-2</c:v>
                </c:pt>
                <c:pt idx="321">
                  <c:v>1.0650419726642824E-2</c:v>
                </c:pt>
                <c:pt idx="322">
                  <c:v>1.0652307220904156E-2</c:v>
                </c:pt>
                <c:pt idx="323">
                  <c:v>1.0654145236288493E-2</c:v>
                </c:pt>
                <c:pt idx="324">
                  <c:v>1.0655935115694959E-2</c:v>
                </c:pt>
                <c:pt idx="325">
                  <c:v>1.0662640131672063E-2</c:v>
                </c:pt>
                <c:pt idx="326">
                  <c:v>1.0662640131672063E-2</c:v>
                </c:pt>
                <c:pt idx="327">
                  <c:v>1.0664209474819941E-2</c:v>
                </c:pt>
                <c:pt idx="328">
                  <c:v>1.0665738739469077E-2</c:v>
                </c:pt>
                <c:pt idx="329">
                  <c:v>1.0667229268543466E-2</c:v>
                </c:pt>
                <c:pt idx="330">
                  <c:v>1.0672018416151164E-2</c:v>
                </c:pt>
                <c:pt idx="331">
                  <c:v>1.0672830887715534E-2</c:v>
                </c:pt>
                <c:pt idx="332">
                  <c:v>1.0674147882905771E-2</c:v>
                </c:pt>
                <c:pt idx="333">
                  <c:v>1.067543420013628E-2</c:v>
                </c:pt>
                <c:pt idx="334">
                  <c:v>1.0676691182350595E-2</c:v>
                </c:pt>
                <c:pt idx="335">
                  <c:v>1.0680839448842263E-2</c:v>
                </c:pt>
                <c:pt idx="336">
                  <c:v>1.0681452620034726E-2</c:v>
                </c:pt>
                <c:pt idx="337">
                  <c:v>1.0682043664727874E-2</c:v>
                </c:pt>
                <c:pt idx="338">
                  <c:v>1.0683148236960205E-2</c:v>
                </c:pt>
                <c:pt idx="339">
                  <c:v>1.0684232166247205E-2</c:v>
                </c:pt>
                <c:pt idx="340">
                  <c:v>1.0689111960334199E-2</c:v>
                </c:pt>
                <c:pt idx="341">
                  <c:v>1.068955363437455E-2</c:v>
                </c:pt>
                <c:pt idx="342">
                  <c:v>1.0689975672605101E-2</c:v>
                </c:pt>
                <c:pt idx="343">
                  <c:v>1.0690378288802821E-2</c:v>
                </c:pt>
                <c:pt idx="344">
                  <c:v>1.0691355741848964E-2</c:v>
                </c:pt>
                <c:pt idx="345">
                  <c:v>1.0695522880711334E-2</c:v>
                </c:pt>
                <c:pt idx="346">
                  <c:v>1.069583154408793E-2</c:v>
                </c:pt>
                <c:pt idx="347">
                  <c:v>1.0696123485258923E-2</c:v>
                </c:pt>
                <c:pt idx="348">
                  <c:v>1.0697062635751129E-2</c:v>
                </c:pt>
                <c:pt idx="349">
                  <c:v>1.0698000155578292E-2</c:v>
                </c:pt>
                <c:pt idx="350">
                  <c:v>1.0702510011804556E-2</c:v>
                </c:pt>
                <c:pt idx="351">
                  <c:v>1.0702510011804556E-2</c:v>
                </c:pt>
                <c:pt idx="352">
                  <c:v>1.0702710825833062E-2</c:v>
                </c:pt>
                <c:pt idx="353">
                  <c:v>1.0703667080345041E-2</c:v>
                </c:pt>
                <c:pt idx="354">
                  <c:v>1.0704631210429574E-2</c:v>
                </c:pt>
                <c:pt idx="355">
                  <c:v>1.0710176681944687E-2</c:v>
                </c:pt>
                <c:pt idx="356">
                  <c:v>1.0710344294377821E-2</c:v>
                </c:pt>
                <c:pt idx="357">
                  <c:v>1.0712319974335209E-2</c:v>
                </c:pt>
                <c:pt idx="358">
                  <c:v>1.0713416330178711E-2</c:v>
                </c:pt>
                <c:pt idx="359">
                  <c:v>1.0716479082808483E-2</c:v>
                </c:pt>
                <c:pt idx="360">
                  <c:v>1.0717997141839139E-2</c:v>
                </c:pt>
                <c:pt idx="361">
                  <c:v>1.0719197761268232E-2</c:v>
                </c:pt>
                <c:pt idx="362">
                  <c:v>1.0720423175087345E-2</c:v>
                </c:pt>
                <c:pt idx="363">
                  <c:v>1.0721674697190688E-2</c:v>
                </c:pt>
                <c:pt idx="364">
                  <c:v>1.0725183681713135E-2</c:v>
                </c:pt>
                <c:pt idx="365">
                  <c:v>1.0726968146432236E-2</c:v>
                </c:pt>
                <c:pt idx="366">
                  <c:v>1.0728369918466336E-2</c:v>
                </c:pt>
                <c:pt idx="367">
                  <c:v>1.0729805682205541E-2</c:v>
                </c:pt>
                <c:pt idx="368">
                  <c:v>1.0731276751564042E-2</c:v>
                </c:pt>
                <c:pt idx="369">
                  <c:v>1.0735311503922955E-2</c:v>
                </c:pt>
                <c:pt idx="370">
                  <c:v>1.0737540363530527E-2</c:v>
                </c:pt>
                <c:pt idx="371">
                  <c:v>1.0739207669773163E-2</c:v>
                </c:pt>
                <c:pt idx="372">
                  <c:v>1.0740917946194518E-2</c:v>
                </c:pt>
                <c:pt idx="373">
                  <c:v>1.0742671349629137E-2</c:v>
                </c:pt>
                <c:pt idx="374">
                  <c:v>1.0747293976015804E-2</c:v>
                </c:pt>
                <c:pt idx="375">
                  <c:v>1.0750109392491635E-2</c:v>
                </c:pt>
                <c:pt idx="376">
                  <c:v>1.0752073144736798E-2</c:v>
                </c:pt>
                <c:pt idx="377">
                  <c:v>1.0754077847296406E-2</c:v>
                </c:pt>
                <c:pt idx="378">
                  <c:v>1.075612312702025E-2</c:v>
                </c:pt>
                <c:pt idx="379">
                  <c:v>1.0765341713530273E-2</c:v>
                </c:pt>
                <c:pt idx="380">
                  <c:v>1.076922602960232E-2</c:v>
                </c:pt>
                <c:pt idx="381">
                  <c:v>1.076990754734416E-2</c:v>
                </c:pt>
                <c:pt idx="382">
                  <c:v>1.0772247512781398E-2</c:v>
                </c:pt>
                <c:pt idx="383">
                  <c:v>1.0779491076387031E-2</c:v>
                </c:pt>
                <c:pt idx="384">
                  <c:v>1.0781978895904019E-2</c:v>
                </c:pt>
                <c:pt idx="385">
                  <c:v>1.0784502735851602E-2</c:v>
                </c:pt>
                <c:pt idx="386">
                  <c:v>1.0787062218996587E-2</c:v>
                </c:pt>
                <c:pt idx="387">
                  <c:v>1.0789656968103153E-2</c:v>
                </c:pt>
                <c:pt idx="388">
                  <c:v>1.079764903883935E-2</c:v>
                </c:pt>
                <c:pt idx="389">
                  <c:v>1.0800381079440133E-2</c:v>
                </c:pt>
                <c:pt idx="390">
                  <c:v>1.0803146499826005E-2</c:v>
                </c:pt>
                <c:pt idx="391">
                  <c:v>1.0805944922760265E-2</c:v>
                </c:pt>
                <c:pt idx="392">
                  <c:v>1.0808775971007965E-2</c:v>
                </c:pt>
                <c:pt idx="393">
                  <c:v>1.0817461095263789E-2</c:v>
                </c:pt>
                <c:pt idx="394">
                  <c:v>1.0820418872397335E-2</c:v>
                </c:pt>
                <c:pt idx="395">
                  <c:v>1.0823407388658168E-2</c:v>
                </c:pt>
                <c:pt idx="396">
                  <c:v>1.0826426266808709E-2</c:v>
                </c:pt>
                <c:pt idx="397">
                  <c:v>1.0829475129611372E-2</c:v>
                </c:pt>
                <c:pt idx="398">
                  <c:v>1.0840763916702533E-2</c:v>
                </c:pt>
                <c:pt idx="399">
                  <c:v>1.0843938908074086E-2</c:v>
                </c:pt>
                <c:pt idx="400">
                  <c:v>1.084714178963145E-2</c:v>
                </c:pt>
                <c:pt idx="401">
                  <c:v>1.0850372188223554E-2</c:v>
                </c:pt>
                <c:pt idx="402">
                  <c:v>1.0857653114046394E-2</c:v>
                </c:pt>
                <c:pt idx="403">
                  <c:v>1.0866923876346251E-2</c:v>
                </c:pt>
                <c:pt idx="404">
                  <c:v>1.0870311540922937E-2</c:v>
                </c:pt>
                <c:pt idx="405">
                  <c:v>1.0873724110453375E-2</c:v>
                </c:pt>
                <c:pt idx="406">
                  <c:v>1.0881303168772057E-2</c:v>
                </c:pt>
                <c:pt idx="407">
                  <c:v>1.0887615974951245E-2</c:v>
                </c:pt>
                <c:pt idx="408">
                  <c:v>1.0891147471872226E-2</c:v>
                </c:pt>
                <c:pt idx="409">
                  <c:v>1.0894701634788374E-2</c:v>
                </c:pt>
                <c:pt idx="410">
                  <c:v>1.0898278090538189E-2</c:v>
                </c:pt>
                <c:pt idx="411">
                  <c:v>1.0906121119548227E-2</c:v>
                </c:pt>
                <c:pt idx="412">
                  <c:v>1.0912799378573698E-2</c:v>
                </c:pt>
                <c:pt idx="413">
                  <c:v>1.0916481701011102E-2</c:v>
                </c:pt>
                <c:pt idx="414">
                  <c:v>1.0920184077282753E-2</c:v>
                </c:pt>
                <c:pt idx="415">
                  <c:v>1.0923906134218458E-2</c:v>
                </c:pt>
                <c:pt idx="416">
                  <c:v>1.0934153810051583E-2</c:v>
                </c:pt>
                <c:pt idx="417">
                  <c:v>1.0942798567834245E-2</c:v>
                </c:pt>
                <c:pt idx="418">
                  <c:v>1.0946630872122066E-2</c:v>
                </c:pt>
                <c:pt idx="419">
                  <c:v>1.0950480244850463E-2</c:v>
                </c:pt>
                <c:pt idx="420">
                  <c:v>1.0960971021331832E-2</c:v>
                </c:pt>
                <c:pt idx="421">
                  <c:v>1.0966040956570486E-2</c:v>
                </c:pt>
                <c:pt idx="422">
                  <c:v>1.0969970073787286E-2</c:v>
                </c:pt>
                <c:pt idx="423">
                  <c:v>1.0973914020349664E-2</c:v>
                </c:pt>
                <c:pt idx="424">
                  <c:v>1.0977872423070053E-2</c:v>
                </c:pt>
                <c:pt idx="425">
                  <c:v>1.0986329552925863E-2</c:v>
                </c:pt>
                <c:pt idx="426">
                  <c:v>1.0993843131733428E-2</c:v>
                </c:pt>
                <c:pt idx="427">
                  <c:v>1.0997868217385166E-2</c:v>
                </c:pt>
                <c:pt idx="428">
                  <c:v>1.1001905520042573E-2</c:v>
                </c:pt>
                <c:pt idx="429">
                  <c:v>1.1005954666507653E-2</c:v>
                </c:pt>
                <c:pt idx="430">
                  <c:v>1.10145662791435E-2</c:v>
                </c:pt>
                <c:pt idx="431">
                  <c:v>1.102226222645963E-2</c:v>
                </c:pt>
                <c:pt idx="432">
                  <c:v>1.1026364993961016E-2</c:v>
                </c:pt>
                <c:pt idx="433">
                  <c:v>1.1030477366057783E-2</c:v>
                </c:pt>
                <c:pt idx="434">
                  <c:v>1.1034598806420689E-2</c:v>
                </c:pt>
                <c:pt idx="435">
                  <c:v>1.1043334325080423E-2</c:v>
                </c:pt>
                <c:pt idx="436">
                  <c:v>1.1051153824009655E-2</c:v>
                </c:pt>
                <c:pt idx="437">
                  <c:v>1.1055304936647633E-2</c:v>
                </c:pt>
                <c:pt idx="438">
                  <c:v>1.1059459035132831E-2</c:v>
                </c:pt>
                <c:pt idx="439">
                  <c:v>1.1063615140733373E-2</c:v>
                </c:pt>
                <c:pt idx="440">
                  <c:v>1.1065471965036325E-2</c:v>
                </c:pt>
                <c:pt idx="441">
                  <c:v>1.1080240059500229E-2</c:v>
                </c:pt>
                <c:pt idx="442">
                  <c:v>1.1084391519551607E-2</c:v>
                </c:pt>
                <c:pt idx="443">
                  <c:v>1.1092681864804509E-2</c:v>
                </c:pt>
                <c:pt idx="444">
                  <c:v>1.1092681864804509E-2</c:v>
                </c:pt>
                <c:pt idx="445">
                  <c:v>1.1103521977489376E-2</c:v>
                </c:pt>
                <c:pt idx="446">
                  <c:v>1.1109184850455587E-2</c:v>
                </c:pt>
                <c:pt idx="447">
                  <c:v>1.1113288698841921E-2</c:v>
                </c:pt>
                <c:pt idx="448">
                  <c:v>1.1117381830452093E-2</c:v>
                </c:pt>
                <c:pt idx="449">
                  <c:v>1.1121463266497747E-2</c:v>
                </c:pt>
                <c:pt idx="450">
                  <c:v>1.1129828566913077E-2</c:v>
                </c:pt>
                <c:pt idx="451">
                  <c:v>1.1137652479106495E-2</c:v>
                </c:pt>
                <c:pt idx="452">
                  <c:v>1.1141660755349586E-2</c:v>
                </c:pt>
                <c:pt idx="453">
                  <c:v>1.1145651463209406E-2</c:v>
                </c:pt>
                <c:pt idx="454">
                  <c:v>1.1149623623869799E-2</c:v>
                </c:pt>
                <c:pt idx="455">
                  <c:v>1.1157619197713086E-2</c:v>
                </c:pt>
                <c:pt idx="456">
                  <c:v>1.1165307218058371E-2</c:v>
                </c:pt>
                <c:pt idx="457">
                  <c:v>1.1169171960347174E-2</c:v>
                </c:pt>
                <c:pt idx="458">
                  <c:v>1.117301228246053E-2</c:v>
                </c:pt>
                <c:pt idx="459">
                  <c:v>1.1176827205558822E-2</c:v>
                </c:pt>
                <c:pt idx="460">
                  <c:v>1.1184341757849695E-2</c:v>
                </c:pt>
                <c:pt idx="461">
                  <c:v>1.1191813330853449E-2</c:v>
                </c:pt>
                <c:pt idx="462">
                  <c:v>1.1195486576139649E-2</c:v>
                </c:pt>
                <c:pt idx="463">
                  <c:v>1.119912854929488E-2</c:v>
                </c:pt>
                <c:pt idx="464">
                  <c:v>1.1202738271456059E-2</c:v>
                </c:pt>
                <c:pt idx="465">
                  <c:v>1.1209667626820179E-2</c:v>
                </c:pt>
                <c:pt idx="466">
                  <c:v>1.1216835072800552E-2</c:v>
                </c:pt>
                <c:pt idx="467">
                  <c:v>1.1220268856948008E-2</c:v>
                </c:pt>
                <c:pt idx="468">
                  <c:v>1.1223664516866473E-2</c:v>
                </c:pt>
                <c:pt idx="469">
                  <c:v>1.1227021073674624E-2</c:v>
                </c:pt>
                <c:pt idx="470">
                  <c:v>1.1234696794346445E-2</c:v>
                </c:pt>
                <c:pt idx="471">
                  <c:v>1.1240036692105484E-2</c:v>
                </c:pt>
                <c:pt idx="472">
                  <c:v>1.1243183050071824E-2</c:v>
                </c:pt>
                <c:pt idx="473">
                  <c:v>1.12462844315982E-2</c:v>
                </c:pt>
                <c:pt idx="474">
                  <c:v>1.1249339857791125E-2</c:v>
                </c:pt>
                <c:pt idx="475">
                  <c:v>1.1254814773819781E-2</c:v>
                </c:pt>
                <c:pt idx="476">
                  <c:v>1.1261082431287298E-2</c:v>
                </c:pt>
                <c:pt idx="477">
                  <c:v>1.1263893397348086E-2</c:v>
                </c:pt>
                <c:pt idx="478">
                  <c:v>1.1267722132451006E-2</c:v>
                </c:pt>
                <c:pt idx="479">
                  <c:v>1.1269358864388769E-2</c:v>
                </c:pt>
                <c:pt idx="480">
                  <c:v>1.1273978779696454E-2</c:v>
                </c:pt>
                <c:pt idx="481">
                  <c:v>1.1282064136889805E-2</c:v>
                </c:pt>
                <c:pt idx="482">
                  <c:v>1.1284433063860044E-2</c:v>
                </c:pt>
                <c:pt idx="483">
                  <c:v>1.128674233087852E-2</c:v>
                </c:pt>
                <c:pt idx="484">
                  <c:v>1.1288230579940606E-2</c:v>
                </c:pt>
                <c:pt idx="485">
                  <c:v>1.1296754249431268E-2</c:v>
                </c:pt>
                <c:pt idx="486">
                  <c:v>1.1296754249431268E-2</c:v>
                </c:pt>
                <c:pt idx="487">
                  <c:v>1.129872424292268E-2</c:v>
                </c:pt>
                <c:pt idx="488">
                  <c:v>1.1300627887613353E-2</c:v>
                </c:pt>
                <c:pt idx="489">
                  <c:v>1.1302464193882594E-2</c:v>
                </c:pt>
                <c:pt idx="490">
                  <c:v>1.1307559185967089E-2</c:v>
                </c:pt>
                <c:pt idx="491">
                  <c:v>1.1309116242367386E-2</c:v>
                </c:pt>
                <c:pt idx="492">
                  <c:v>1.1310601012264746E-2</c:v>
                </c:pt>
                <c:pt idx="493">
                  <c:v>1.1312012506049896E-2</c:v>
                </c:pt>
                <c:pt idx="494">
                  <c:v>1.1313349734115319E-2</c:v>
                </c:pt>
                <c:pt idx="495">
                  <c:v>1.1316905927972512E-2</c:v>
                </c:pt>
                <c:pt idx="496">
                  <c:v>1.131793619715237E-2</c:v>
                </c:pt>
                <c:pt idx="497">
                  <c:v>1.1318887252623231E-2</c:v>
                </c:pt>
                <c:pt idx="498">
                  <c:v>1.1319758304568529E-2</c:v>
                </c:pt>
                <c:pt idx="499">
                  <c:v>1.1320549527172447E-2</c:v>
                </c:pt>
                <c:pt idx="500">
                  <c:v>1.1322455215134168E-2</c:v>
                </c:pt>
                <c:pt idx="501">
                  <c:v>1.1322490030316027E-2</c:v>
                </c:pt>
                <c:pt idx="502">
                  <c:v>1.1323100609987676E-2</c:v>
                </c:pt>
                <c:pt idx="503">
                  <c:v>1.1323684103547614E-2</c:v>
                </c:pt>
                <c:pt idx="504">
                  <c:v>1.1322973525391878E-2</c:v>
                </c:pt>
                <c:pt idx="505">
                  <c:v>1.1323524491578484E-2</c:v>
                </c:pt>
                <c:pt idx="506">
                  <c:v>1.132389619441471E-2</c:v>
                </c:pt>
                <c:pt idx="507">
                  <c:v>1.1323795786480569E-2</c:v>
                </c:pt>
                <c:pt idx="508">
                  <c:v>1.1323631967264984E-2</c:v>
                </c:pt>
                <c:pt idx="509">
                  <c:v>1.1322390150464788E-2</c:v>
                </c:pt>
                <c:pt idx="510">
                  <c:v>1.1321903199254501E-2</c:v>
                </c:pt>
                <c:pt idx="511">
                  <c:v>1.1321903199254501E-2</c:v>
                </c:pt>
                <c:pt idx="512">
                  <c:v>1.1321383810757941E-2</c:v>
                </c:pt>
                <c:pt idx="513">
                  <c:v>1.1320809310470598E-2</c:v>
                </c:pt>
                <c:pt idx="514">
                  <c:v>1.1318908340682169E-2</c:v>
                </c:pt>
                <c:pt idx="515">
                  <c:v>1.1317983904424083E-2</c:v>
                </c:pt>
                <c:pt idx="516">
                  <c:v>1.1317151629952133E-2</c:v>
                </c:pt>
                <c:pt idx="517">
                  <c:v>1.1316271357605814E-2</c:v>
                </c:pt>
                <c:pt idx="518">
                  <c:v>1.1308865105866962E-2</c:v>
                </c:pt>
                <c:pt idx="519">
                  <c:v>1.1299571735853421E-2</c:v>
                </c:pt>
                <c:pt idx="520">
                  <c:v>1.1288797927182129E-2</c:v>
                </c:pt>
                <c:pt idx="521">
                  <c:v>1.1276950357026761E-2</c:v>
                </c:pt>
                <c:pt idx="522">
                  <c:v>1.1264435698797919E-2</c:v>
                </c:pt>
                <c:pt idx="523">
                  <c:v>1.1251660621237759E-2</c:v>
                </c:pt>
                <c:pt idx="524">
                  <c:v>1.1240150683551775E-2</c:v>
                </c:pt>
                <c:pt idx="525">
                  <c:v>1.1227890886643443E-2</c:v>
                </c:pt>
                <c:pt idx="526">
                  <c:v>1.1216581550509197E-2</c:v>
                </c:pt>
                <c:pt idx="527">
                  <c:v>1.1203959264354246E-2</c:v>
                </c:pt>
                <c:pt idx="528">
                  <c:v>1.1196798997983315E-2</c:v>
                </c:pt>
                <c:pt idx="529">
                  <c:v>1.1190642398083206E-2</c:v>
                </c:pt>
                <c:pt idx="530">
                  <c:v>1.1184728214979067E-2</c:v>
                </c:pt>
                <c:pt idx="531">
                  <c:v>1.1180180121159289E-2</c:v>
                </c:pt>
                <c:pt idx="532">
                  <c:v>1.1176998111977809E-2</c:v>
                </c:pt>
                <c:pt idx="533">
                  <c:v>1.1175182184183008E-2</c:v>
                </c:pt>
                <c:pt idx="534">
                  <c:v>1.117433796514487E-2</c:v>
                </c:pt>
                <c:pt idx="535">
                  <c:v>1.1175156593443503E-2</c:v>
                </c:pt>
                <c:pt idx="536">
                  <c:v>1.1177930877545705E-2</c:v>
                </c:pt>
                <c:pt idx="537">
                  <c:v>1.1182981870326221E-2</c:v>
                </c:pt>
                <c:pt idx="538">
                  <c:v>1.1188191828923805E-2</c:v>
                </c:pt>
                <c:pt idx="539">
                  <c:v>1.1194767964689304E-2</c:v>
                </c:pt>
                <c:pt idx="540">
                  <c:v>1.1202710284492877E-2</c:v>
                </c:pt>
                <c:pt idx="541">
                  <c:v>1.1210921602241953E-2</c:v>
                </c:pt>
                <c:pt idx="542">
                  <c:v>1.1221498400573182E-2</c:v>
                </c:pt>
                <c:pt idx="543">
                  <c:v>1.1233441368312343E-2</c:v>
                </c:pt>
                <c:pt idx="544">
                  <c:v>1.1248763350689707E-2</c:v>
                </c:pt>
                <c:pt idx="545">
                  <c:v>1.126513699969788E-2</c:v>
                </c:pt>
                <c:pt idx="546">
                  <c:v>1.1281471828519627E-2</c:v>
                </c:pt>
                <c:pt idx="547">
                  <c:v>1.12991729319331E-2</c:v>
                </c:pt>
                <c:pt idx="548">
                  <c:v>1.1318240328426115E-2</c:v>
                </c:pt>
                <c:pt idx="549">
                  <c:v>1.1338674037914916E-2</c:v>
                </c:pt>
                <c:pt idx="550">
                  <c:v>1.1360474081738087E-2</c:v>
                </c:pt>
                <c:pt idx="551">
                  <c:v>1.138364048266698E-2</c:v>
                </c:pt>
                <c:pt idx="552">
                  <c:v>1.1408173264897018E-2</c:v>
                </c:pt>
                <c:pt idx="553">
                  <c:v>1.1434072454051187E-2</c:v>
                </c:pt>
                <c:pt idx="554">
                  <c:v>1.147015520838288E-2</c:v>
                </c:pt>
                <c:pt idx="555">
                  <c:v>1.1489885713637396E-2</c:v>
                </c:pt>
                <c:pt idx="556">
                  <c:v>1.1519598709866061E-2</c:v>
                </c:pt>
                <c:pt idx="557">
                  <c:v>1.1550342453862734E-2</c:v>
                </c:pt>
                <c:pt idx="558">
                  <c:v>1.158198639105157E-2</c:v>
                </c:pt>
                <c:pt idx="559">
                  <c:v>1.161439996332737E-2</c:v>
                </c:pt>
                <c:pt idx="560">
                  <c:v>1.1647452608781026E-2</c:v>
                </c:pt>
                <c:pt idx="561">
                  <c:v>1.168101376146405E-2</c:v>
                </c:pt>
                <c:pt idx="562">
                  <c:v>1.1714952851195688E-2</c:v>
                </c:pt>
                <c:pt idx="563">
                  <c:v>1.1746505200158288E-2</c:v>
                </c:pt>
                <c:pt idx="564">
                  <c:v>1.1780825458382223E-2</c:v>
                </c:pt>
                <c:pt idx="565">
                  <c:v>1.1815135603913058E-2</c:v>
                </c:pt>
                <c:pt idx="566">
                  <c:v>1.1851877021899083E-2</c:v>
                </c:pt>
                <c:pt idx="567">
                  <c:v>1.1885748801477617E-2</c:v>
                </c:pt>
                <c:pt idx="568">
                  <c:v>1.1919275031251729E-2</c:v>
                </c:pt>
                <c:pt idx="569">
                  <c:v>1.1952451641217953E-2</c:v>
                </c:pt>
                <c:pt idx="570">
                  <c:v>1.1985278622505126E-2</c:v>
                </c:pt>
                <c:pt idx="571">
                  <c:v>1.2017755966337657E-2</c:v>
                </c:pt>
                <c:pt idx="572">
                  <c:v>1.2049883664030323E-2</c:v>
                </c:pt>
                <c:pt idx="573">
                  <c:v>1.2081661706993469E-2</c:v>
                </c:pt>
                <c:pt idx="574">
                  <c:v>1.2113090086731285E-2</c:v>
                </c:pt>
                <c:pt idx="575">
                  <c:v>1.2146225077642321E-2</c:v>
                </c:pt>
                <c:pt idx="576">
                  <c:v>1.2172563356832479E-2</c:v>
                </c:pt>
                <c:pt idx="577">
                  <c:v>1.2202966647526308E-2</c:v>
                </c:pt>
                <c:pt idx="578">
                  <c:v>1.2233020251819859E-2</c:v>
                </c:pt>
                <c:pt idx="579">
                  <c:v>1.2279540815932865E-2</c:v>
                </c:pt>
                <c:pt idx="580">
                  <c:v>1.2296243280173556E-2</c:v>
                </c:pt>
                <c:pt idx="581">
                  <c:v>1.2321082867264061E-2</c:v>
                </c:pt>
                <c:pt idx="582">
                  <c:v>1.2349737647388151E-2</c:v>
                </c:pt>
                <c:pt idx="583">
                  <c:v>1.2378042702292907E-2</c:v>
                </c:pt>
                <c:pt idx="584">
                  <c:v>1.2405998024490692E-2</c:v>
                </c:pt>
                <c:pt idx="585">
                  <c:v>1.2431482815512318E-2</c:v>
                </c:pt>
                <c:pt idx="586">
                  <c:v>1.2458762691163194E-2</c:v>
                </c:pt>
                <c:pt idx="587">
                  <c:v>1.2485692822761685E-2</c:v>
                </c:pt>
                <c:pt idx="588">
                  <c:v>1.2512273203263646E-2</c:v>
                </c:pt>
                <c:pt idx="589">
                  <c:v>1.25425507038189E-2</c:v>
                </c:pt>
                <c:pt idx="590">
                  <c:v>1.2568383392640003E-2</c:v>
                </c:pt>
                <c:pt idx="591">
                  <c:v>1.2593866288089447E-2</c:v>
                </c:pt>
                <c:pt idx="592">
                  <c:v>1.2618999383353551E-2</c:v>
                </c:pt>
                <c:pt idx="593">
                  <c:v>1.2641856763010306E-2</c:v>
                </c:pt>
                <c:pt idx="594">
                  <c:v>1.2666314366740703E-2</c:v>
                </c:pt>
                <c:pt idx="595">
                  <c:v>1.2690422161518307E-2</c:v>
                </c:pt>
                <c:pt idx="596">
                  <c:v>1.2714180140966681E-2</c:v>
                </c:pt>
                <c:pt idx="597">
                  <c:v>1.2739417624947348E-2</c:v>
                </c:pt>
                <c:pt idx="598">
                  <c:v>1.2762451781238389E-2</c:v>
                </c:pt>
                <c:pt idx="599">
                  <c:v>1.2785136092264501E-2</c:v>
                </c:pt>
                <c:pt idx="600">
                  <c:v>1.2807470551958359E-2</c:v>
                </c:pt>
                <c:pt idx="601">
                  <c:v>1.2829455154346484E-2</c:v>
                </c:pt>
                <c:pt idx="602">
                  <c:v>1.2851089893552704E-2</c:v>
                </c:pt>
                <c:pt idx="603">
                  <c:v>1.2872374763789475E-2</c:v>
                </c:pt>
                <c:pt idx="604">
                  <c:v>1.2893309759363961E-2</c:v>
                </c:pt>
                <c:pt idx="605">
                  <c:v>1.291389487467977E-2</c:v>
                </c:pt>
                <c:pt idx="606">
                  <c:v>1.2934130257688985E-2</c:v>
                </c:pt>
                <c:pt idx="607">
                  <c:v>1.2954029426392238E-2</c:v>
                </c:pt>
                <c:pt idx="608">
                  <c:v>1.2973629454948057E-2</c:v>
                </c:pt>
                <c:pt idx="609">
                  <c:v>1.2992969816122366E-2</c:v>
                </c:pt>
                <c:pt idx="610">
                  <c:v>1.301208998351173E-2</c:v>
                </c:pt>
                <c:pt idx="611">
                  <c:v>1.3031029431528583E-2</c:v>
                </c:pt>
                <c:pt idx="612">
                  <c:v>1.3049827635371688E-2</c:v>
                </c:pt>
                <c:pt idx="613">
                  <c:v>1.3068524071017445E-2</c:v>
                </c:pt>
                <c:pt idx="614">
                  <c:v>1.3087158215203388E-2</c:v>
                </c:pt>
                <c:pt idx="615">
                  <c:v>1.3104192782896432E-2</c:v>
                </c:pt>
                <c:pt idx="616">
                  <c:v>1.3122810496022326E-2</c:v>
                </c:pt>
                <c:pt idx="617">
                  <c:v>1.314148310982036E-2</c:v>
                </c:pt>
                <c:pt idx="618">
                  <c:v>1.3160250536374721E-2</c:v>
                </c:pt>
                <c:pt idx="619">
                  <c:v>1.318565466418373E-2</c:v>
                </c:pt>
                <c:pt idx="620">
                  <c:v>1.3199855929919376E-2</c:v>
                </c:pt>
                <c:pt idx="621">
                  <c:v>1.3219104523613114E-2</c:v>
                </c:pt>
                <c:pt idx="622">
                  <c:v>1.3238522067101006E-2</c:v>
                </c:pt>
                <c:pt idx="623">
                  <c:v>1.3258108562888006E-2</c:v>
                </c:pt>
                <c:pt idx="624">
                  <c:v>1.3277864013503395E-2</c:v>
                </c:pt>
                <c:pt idx="625">
                  <c:v>1.3297788421494698E-2</c:v>
                </c:pt>
                <c:pt idx="626">
                  <c:v>1.3317881789434645E-2</c:v>
                </c:pt>
                <c:pt idx="627">
                  <c:v>1.3339324756782518E-2</c:v>
                </c:pt>
                <c:pt idx="628">
                  <c:v>1.3355099145279326E-2</c:v>
                </c:pt>
                <c:pt idx="629">
                  <c:v>1.3375673744796757E-2</c:v>
                </c:pt>
                <c:pt idx="630">
                  <c:v>1.3396417299484042E-2</c:v>
                </c:pt>
                <c:pt idx="631">
                  <c:v>1.3417329811959533E-2</c:v>
                </c:pt>
                <c:pt idx="632">
                  <c:v>1.3438411284862894E-2</c:v>
                </c:pt>
                <c:pt idx="633">
                  <c:v>1.3459661720855109E-2</c:v>
                </c:pt>
                <c:pt idx="634">
                  <c:v>1.3481081122620253E-2</c:v>
                </c:pt>
                <c:pt idx="635">
                  <c:v>1.3502669492861052E-2</c:v>
                </c:pt>
                <c:pt idx="636">
                  <c:v>1.3524426834302439E-2</c:v>
                </c:pt>
                <c:pt idx="637">
                  <c:v>1.3544501162999056E-2</c:v>
                </c:pt>
                <c:pt idx="638">
                  <c:v>1.3566583554985044E-2</c:v>
                </c:pt>
                <c:pt idx="639">
                  <c:v>1.358883491855742E-2</c:v>
                </c:pt>
                <c:pt idx="640">
                  <c:v>1.361125525649598E-2</c:v>
                </c:pt>
                <c:pt idx="641">
                  <c:v>1.3639559317397978E-2</c:v>
                </c:pt>
                <c:pt idx="642">
                  <c:v>1.3662356411978757E-2</c:v>
                </c:pt>
                <c:pt idx="643">
                  <c:v>1.3685322513554893E-2</c:v>
                </c:pt>
                <c:pt idx="644">
                  <c:v>1.3708457625090967E-2</c:v>
                </c:pt>
                <c:pt idx="645">
                  <c:v>1.3729803767956154E-2</c:v>
                </c:pt>
                <c:pt idx="646">
                  <c:v>1.3753263941601651E-2</c:v>
                </c:pt>
                <c:pt idx="647">
                  <c:v>1.3776893126029663E-2</c:v>
                </c:pt>
                <c:pt idx="648">
                  <c:v>1.3800691324256672E-2</c:v>
                </c:pt>
                <c:pt idx="649">
                  <c:v>1.3824658539320253E-2</c:v>
                </c:pt>
                <c:pt idx="650">
                  <c:v>1.385081767216687E-2</c:v>
                </c:pt>
                <c:pt idx="651">
                  <c:v>1.3875135938236421E-2</c:v>
                </c:pt>
                <c:pt idx="652">
                  <c:v>1.3899623238761103E-2</c:v>
                </c:pt>
                <c:pt idx="653">
                  <c:v>1.3924279576900992E-2</c:v>
                </c:pt>
                <c:pt idx="654">
                  <c:v>1.3949104955839634E-2</c:v>
                </c:pt>
                <c:pt idx="655">
                  <c:v>1.3974099378779678E-2</c:v>
                </c:pt>
                <c:pt idx="656">
                  <c:v>1.3999262848947244E-2</c:v>
                </c:pt>
                <c:pt idx="657">
                  <c:v>1.4024595369590168E-2</c:v>
                </c:pt>
                <c:pt idx="658">
                  <c:v>1.4050096933595877E-2</c:v>
                </c:pt>
                <c:pt idx="659">
                  <c:v>1.4075762259552543E-2</c:v>
                </c:pt>
                <c:pt idx="660">
                  <c:v>1.4101572225948836E-2</c:v>
                </c:pt>
                <c:pt idx="661">
                  <c:v>1.4127505468130358E-2</c:v>
                </c:pt>
                <c:pt idx="662">
                  <c:v>1.4153540620895333E-2</c:v>
                </c:pt>
                <c:pt idx="663">
                  <c:v>1.4179656318482422E-2</c:v>
                </c:pt>
                <c:pt idx="664">
                  <c:v>1.4205831194567267E-2</c:v>
                </c:pt>
                <c:pt idx="665">
                  <c:v>1.4232043882261607E-2</c:v>
                </c:pt>
                <c:pt idx="666">
                  <c:v>1.4258273014105467E-2</c:v>
                </c:pt>
                <c:pt idx="667">
                  <c:v>1.4282349200858722E-2</c:v>
                </c:pt>
                <c:pt idx="668">
                  <c:v>1.4308552613010023E-2</c:v>
                </c:pt>
                <c:pt idx="669">
                  <c:v>1.4334709068050599E-2</c:v>
                </c:pt>
                <c:pt idx="670">
                  <c:v>1.4360796962316534E-2</c:v>
                </c:pt>
                <c:pt idx="671">
                  <c:v>1.4386794691576457E-2</c:v>
                </c:pt>
                <c:pt idx="672">
                  <c:v>1.4414800044367069E-2</c:v>
                </c:pt>
                <c:pt idx="673">
                  <c:v>1.4440570879390437E-2</c:v>
                </c:pt>
                <c:pt idx="674">
                  <c:v>1.4466229937496515E-2</c:v>
                </c:pt>
                <c:pt idx="675">
                  <c:v>1.4491777216495754E-2</c:v>
                </c:pt>
                <c:pt idx="676">
                  <c:v>1.4517212714202078E-2</c:v>
                </c:pt>
                <c:pt idx="677">
                  <c:v>1.4550303159016689E-2</c:v>
                </c:pt>
                <c:pt idx="678">
                  <c:v>1.4567748357054216E-2</c:v>
                </c:pt>
                <c:pt idx="679">
                  <c:v>1.460055541036066E-2</c:v>
                </c:pt>
                <c:pt idx="680">
                  <c:v>1.4613716060937421E-2</c:v>
                </c:pt>
                <c:pt idx="681">
                  <c:v>1.4638606571505619E-2</c:v>
                </c:pt>
                <c:pt idx="682">
                  <c:v>1.4663385293844478E-2</c:v>
                </c:pt>
                <c:pt idx="683">
                  <c:v>1.4688052225882764E-2</c:v>
                </c:pt>
                <c:pt idx="684">
                  <c:v>1.4730078305598582E-2</c:v>
                </c:pt>
                <c:pt idx="685">
                  <c:v>1.4740533491088392E-2</c:v>
                </c:pt>
                <c:pt idx="686">
                  <c:v>1.4764849068797048E-2</c:v>
                </c:pt>
                <c:pt idx="687">
                  <c:v>1.4789052847722139E-2</c:v>
                </c:pt>
                <c:pt idx="688">
                  <c:v>1.481314482583862E-2</c:v>
                </c:pt>
                <c:pt idx="689">
                  <c:v>1.4835127579608209E-2</c:v>
                </c:pt>
                <c:pt idx="690">
                  <c:v>1.4859002953418333E-2</c:v>
                </c:pt>
                <c:pt idx="691">
                  <c:v>1.4882766523583463E-2</c:v>
                </c:pt>
                <c:pt idx="692">
                  <c:v>1.4906418288137532E-2</c:v>
                </c:pt>
                <c:pt idx="693">
                  <c:v>1.4939799040378031E-2</c:v>
                </c:pt>
                <c:pt idx="694">
                  <c:v>1.4963192102746936E-2</c:v>
                </c:pt>
                <c:pt idx="695">
                  <c:v>1.4986473337320307E-2</c:v>
                </c:pt>
                <c:pt idx="696">
                  <c:v>1.5009642742063177E-2</c:v>
                </c:pt>
                <c:pt idx="697">
                  <c:v>1.5026881951210854E-2</c:v>
                </c:pt>
                <c:pt idx="698">
                  <c:v>1.5049848782198196E-2</c:v>
                </c:pt>
                <c:pt idx="699">
                  <c:v>1.5085713582098228E-2</c:v>
                </c:pt>
                <c:pt idx="700">
                  <c:v>1.5095446964832752E-2</c:v>
                </c:pt>
                <c:pt idx="701">
                  <c:v>1.5118078312624588E-2</c:v>
                </c:pt>
                <c:pt idx="702">
                  <c:v>1.514631063146695E-2</c:v>
                </c:pt>
                <c:pt idx="703">
                  <c:v>1.5168697171292246E-2</c:v>
                </c:pt>
                <c:pt idx="704">
                  <c:v>1.5190971865372962E-2</c:v>
                </c:pt>
                <c:pt idx="705">
                  <c:v>1.5215016585284164E-2</c:v>
                </c:pt>
                <c:pt idx="706">
                  <c:v>1.5237060523066691E-2</c:v>
                </c:pt>
                <c:pt idx="707">
                  <c:v>1.5257124853746971E-2</c:v>
                </c:pt>
                <c:pt idx="708">
                  <c:v>1.5278952145496334E-2</c:v>
                </c:pt>
                <c:pt idx="709">
                  <c:v>1.5300667581873073E-2</c:v>
                </c:pt>
                <c:pt idx="710">
                  <c:v>1.5322271168206543E-2</c:v>
                </c:pt>
                <c:pt idx="711">
                  <c:v>1.5345602699822342E-2</c:v>
                </c:pt>
                <c:pt idx="712">
                  <c:v>1.5365144054917117E-2</c:v>
                </c:pt>
                <c:pt idx="713">
                  <c:v>1.5386414436175139E-2</c:v>
                </c:pt>
                <c:pt idx="714">
                  <c:v>1.5407574841413382E-2</c:v>
                </c:pt>
                <c:pt idx="715">
                  <c:v>1.5428625819692217E-2</c:v>
                </c:pt>
                <c:pt idx="716">
                  <c:v>1.5449567920093272E-2</c:v>
                </c:pt>
                <c:pt idx="717">
                  <c:v>1.5470401691719442E-2</c:v>
                </c:pt>
                <c:pt idx="718">
                  <c:v>1.5491127683695725E-2</c:v>
                </c:pt>
                <c:pt idx="719">
                  <c:v>1.5506386696423676E-2</c:v>
                </c:pt>
                <c:pt idx="720">
                  <c:v>1.5526918627187596E-2</c:v>
                </c:pt>
                <c:pt idx="721">
                  <c:v>1.5547344381905977E-2</c:v>
                </c:pt>
                <c:pt idx="722">
                  <c:v>1.5567664527921915E-2</c:v>
                </c:pt>
                <c:pt idx="723">
                  <c:v>1.558787963260486E-2</c:v>
                </c:pt>
                <c:pt idx="724">
                  <c:v>1.5613250924655563E-2</c:v>
                </c:pt>
                <c:pt idx="725">
                  <c:v>1.5634983023442666E-2</c:v>
                </c:pt>
                <c:pt idx="726">
                  <c:v>1.5653118974754267E-2</c:v>
                </c:pt>
                <c:pt idx="727">
                  <c:v>1.5672896266572121E-2</c:v>
                </c:pt>
                <c:pt idx="728">
                  <c:v>1.5692569067414949E-2</c:v>
                </c:pt>
                <c:pt idx="729">
                  <c:v>1.5717056927772276E-2</c:v>
                </c:pt>
                <c:pt idx="730">
                  <c:v>1.5733313975752949E-2</c:v>
                </c:pt>
                <c:pt idx="731">
                  <c:v>1.5750960508089943E-2</c:v>
                </c:pt>
                <c:pt idx="732">
                  <c:v>1.5763411331837673E-2</c:v>
                </c:pt>
                <c:pt idx="733">
                  <c:v>1.5782588156694644E-2</c:v>
                </c:pt>
                <c:pt idx="734">
                  <c:v>1.5801660495760039E-2</c:v>
                </c:pt>
                <c:pt idx="735">
                  <c:v>1.5820628347544385E-2</c:v>
                </c:pt>
                <c:pt idx="736">
                  <c:v>1.5841167061458054E-2</c:v>
                </c:pt>
                <c:pt idx="737">
                  <c:v>1.5858250583349331E-2</c:v>
                </c:pt>
                <c:pt idx="738">
                  <c:v>1.5876904964431837E-2</c:v>
                </c:pt>
                <c:pt idx="739">
                  <c:v>1.5895454852357105E-2</c:v>
                </c:pt>
                <c:pt idx="740">
                  <c:v>1.5913900245674739E-2</c:v>
                </c:pt>
                <c:pt idx="741">
                  <c:v>1.5930598441548132E-2</c:v>
                </c:pt>
                <c:pt idx="742">
                  <c:v>1.594884149938464E-2</c:v>
                </c:pt>
                <c:pt idx="743">
                  <c:v>1.5966980062121838E-2</c:v>
                </c:pt>
                <c:pt idx="744">
                  <c:v>1.5985014128360387E-2</c:v>
                </c:pt>
                <c:pt idx="745">
                  <c:v>1.6011018040634973E-2</c:v>
                </c:pt>
                <c:pt idx="746">
                  <c:v>1.6028809737777761E-2</c:v>
                </c:pt>
                <c:pt idx="747">
                  <c:v>1.6046496914913434E-2</c:v>
                </c:pt>
                <c:pt idx="748">
                  <c:v>1.6064079570598036E-2</c:v>
                </c:pt>
                <c:pt idx="749">
                  <c:v>1.6076795032056852E-2</c:v>
                </c:pt>
                <c:pt idx="750">
                  <c:v>1.610408103311195E-2</c:v>
                </c:pt>
                <c:pt idx="751">
                  <c:v>1.6111477877966376E-2</c:v>
                </c:pt>
                <c:pt idx="752">
                  <c:v>1.6128662528656957E-2</c:v>
                </c:pt>
                <c:pt idx="753">
                  <c:v>1.6150424977360463E-2</c:v>
                </c:pt>
                <c:pt idx="754">
                  <c:v>1.6167380474519103E-2</c:v>
                </c:pt>
                <c:pt idx="755">
                  <c:v>1.6184231440365626E-2</c:v>
                </c:pt>
                <c:pt idx="756">
                  <c:v>1.6200977873526666E-2</c:v>
                </c:pt>
                <c:pt idx="757">
                  <c:v>1.6219152504569352E-2</c:v>
                </c:pt>
                <c:pt idx="758">
                  <c:v>1.623568314485839E-2</c:v>
                </c:pt>
                <c:pt idx="759">
                  <c:v>1.625058996327031E-2</c:v>
                </c:pt>
                <c:pt idx="760">
                  <c:v>1.6266918252108777E-2</c:v>
                </c:pt>
                <c:pt idx="761">
                  <c:v>1.628314200151566E-2</c:v>
                </c:pt>
                <c:pt idx="762">
                  <c:v>1.6294760399668429E-2</c:v>
                </c:pt>
                <c:pt idx="763">
                  <c:v>1.6316774236653512E-2</c:v>
                </c:pt>
                <c:pt idx="764">
                  <c:v>1.6331208491687572E-2</c:v>
                </c:pt>
                <c:pt idx="765">
                  <c:v>1.6347054865075514E-2</c:v>
                </c:pt>
                <c:pt idx="766">
                  <c:v>1.6362828995497805E-2</c:v>
                </c:pt>
                <c:pt idx="767">
                  <c:v>1.6378540303715633E-2</c:v>
                </c:pt>
                <c:pt idx="768">
                  <c:v>1.6394198210644115E-2</c:v>
                </c:pt>
                <c:pt idx="769">
                  <c:v>1.6409812137358232E-2</c:v>
                </c:pt>
                <c:pt idx="770">
                  <c:v>1.6425391505084336E-2</c:v>
                </c:pt>
                <c:pt idx="771">
                  <c:v>1.6436493554625949E-2</c:v>
                </c:pt>
                <c:pt idx="772">
                  <c:v>1.6452027151621012E-2</c:v>
                </c:pt>
                <c:pt idx="773">
                  <c:v>1.6467553521370457E-2</c:v>
                </c:pt>
                <c:pt idx="774">
                  <c:v>1.6483082394974612E-2</c:v>
                </c:pt>
                <c:pt idx="775">
                  <c:v>1.6498623503686635E-2</c:v>
                </c:pt>
                <c:pt idx="776">
                  <c:v>1.6518668010456712E-2</c:v>
                </c:pt>
                <c:pt idx="777">
                  <c:v>1.6535755441249439E-2</c:v>
                </c:pt>
                <c:pt idx="778">
                  <c:v>1.6549870521930028E-2</c:v>
                </c:pt>
                <c:pt idx="779">
                  <c:v>1.656550473610352E-2</c:v>
                </c:pt>
                <c:pt idx="780">
                  <c:v>1.658116092292454E-2</c:v>
                </c:pt>
                <c:pt idx="781">
                  <c:v>1.6600551223758954E-2</c:v>
                </c:pt>
                <c:pt idx="782">
                  <c:v>1.6614047820937023E-2</c:v>
                </c:pt>
                <c:pt idx="783">
                  <c:v>1.6628261321952349E-2</c:v>
                </c:pt>
                <c:pt idx="784">
                  <c:v>1.663946740890394E-2</c:v>
                </c:pt>
                <c:pt idx="785">
                  <c:v>1.6655226572409528E-2</c:v>
                </c:pt>
                <c:pt idx="786">
                  <c:v>1.6671007705010666E-2</c:v>
                </c:pt>
                <c:pt idx="787">
                  <c:v>1.668681080696913E-2</c:v>
                </c:pt>
                <c:pt idx="788">
                  <c:v>1.6701114549142027E-2</c:v>
                </c:pt>
                <c:pt idx="789">
                  <c:v>1.6718482919999826E-2</c:v>
                </c:pt>
                <c:pt idx="790">
                  <c:v>1.6734351931597353E-2</c:v>
                </c:pt>
                <c:pt idx="791">
                  <c:v>1.6750242913600156E-2</c:v>
                </c:pt>
                <c:pt idx="792">
                  <c:v>1.6766155866271757E-2</c:v>
                </c:pt>
                <c:pt idx="793">
                  <c:v>1.6780557927110529E-2</c:v>
                </c:pt>
                <c:pt idx="794">
                  <c:v>1.6796512510016015E-2</c:v>
                </c:pt>
                <c:pt idx="795">
                  <c:v>1.6812489062635549E-2</c:v>
                </c:pt>
                <c:pt idx="796">
                  <c:v>1.6828487585229368E-2</c:v>
                </c:pt>
                <c:pt idx="797">
                  <c:v>1.6850678174902031E-2</c:v>
                </c:pt>
                <c:pt idx="798">
                  <c:v>1.6866729915535734E-2</c:v>
                </c:pt>
                <c:pt idx="799">
                  <c:v>1.6882803633969441E-2</c:v>
                </c:pt>
                <c:pt idx="800">
                  <c:v>1.6898899330477831E-2</c:v>
                </c:pt>
                <c:pt idx="801">
                  <c:v>1.6919577144163842E-2</c:v>
                </c:pt>
                <c:pt idx="802">
                  <c:v>1.6926493837895011E-2</c:v>
                </c:pt>
                <c:pt idx="803">
                  <c:v>1.6942648485389893E-2</c:v>
                </c:pt>
                <c:pt idx="804">
                  <c:v>1.6958825106737838E-2</c:v>
                </c:pt>
                <c:pt idx="805">
                  <c:v>1.6975023702209404E-2</c:v>
                </c:pt>
                <c:pt idx="806">
                  <c:v>1.6995935064550449E-2</c:v>
                </c:pt>
                <c:pt idx="807">
                  <c:v>1.7012184615313279E-2</c:v>
                </c:pt>
                <c:pt idx="808">
                  <c:v>1.7028456146366042E-2</c:v>
                </c:pt>
                <c:pt idx="809">
                  <c:v>1.7046320811978807E-2</c:v>
                </c:pt>
                <c:pt idx="810">
                  <c:v>1.7056346300798643E-2</c:v>
                </c:pt>
                <c:pt idx="811">
                  <c:v>1.7077402624036144E-2</c:v>
                </c:pt>
                <c:pt idx="812">
                  <c:v>1.7093762079027672E-2</c:v>
                </c:pt>
                <c:pt idx="813">
                  <c:v>1.7110143515702905E-2</c:v>
                </c:pt>
                <c:pt idx="814">
                  <c:v>1.7126546934341624E-2</c:v>
                </c:pt>
                <c:pt idx="815">
                  <c:v>1.7142971413839782E-2</c:v>
                </c:pt>
                <c:pt idx="816">
                  <c:v>1.7160998328881124E-2</c:v>
                </c:pt>
                <c:pt idx="817">
                  <c:v>1.7175864207200322E-2</c:v>
                </c:pt>
                <c:pt idx="818">
                  <c:v>1.7192321464656702E-2</c:v>
                </c:pt>
                <c:pt idx="819">
                  <c:v>1.7208778591535828E-2</c:v>
                </c:pt>
                <c:pt idx="820">
                  <c:v>1.7226814748674057E-2</c:v>
                </c:pt>
                <c:pt idx="821">
                  <c:v>1.7241670339704349E-2</c:v>
                </c:pt>
                <c:pt idx="822">
                  <c:v>1.7258093903831751E-2</c:v>
                </c:pt>
                <c:pt idx="823">
                  <c:v>1.7269757008928122E-2</c:v>
                </c:pt>
                <c:pt idx="824">
                  <c:v>1.7286137984820781E-2</c:v>
                </c:pt>
                <c:pt idx="825">
                  <c:v>1.7302486285562066E-2</c:v>
                </c:pt>
                <c:pt idx="826">
                  <c:v>1.7318796200733465E-2</c:v>
                </c:pt>
                <c:pt idx="827">
                  <c:v>1.7335062019825986E-2</c:v>
                </c:pt>
                <c:pt idx="828">
                  <c:v>1.7355974805662273E-2</c:v>
                </c:pt>
                <c:pt idx="829">
                  <c:v>1.7372129950732482E-2</c:v>
                </c:pt>
                <c:pt idx="830">
                  <c:v>1.7389791990502494E-2</c:v>
                </c:pt>
                <c:pt idx="831">
                  <c:v>1.7404283458324246E-2</c:v>
                </c:pt>
                <c:pt idx="832">
                  <c:v>1.7420281819536216E-2</c:v>
                </c:pt>
                <c:pt idx="833">
                  <c:v>1.7436227918153083E-2</c:v>
                </c:pt>
                <c:pt idx="834">
                  <c:v>1.7453669060630148E-2</c:v>
                </c:pt>
                <c:pt idx="835">
                  <c:v>1.746796332500529E-2</c:v>
                </c:pt>
                <c:pt idx="836">
                  <c:v>1.7479127114897925E-2</c:v>
                </c:pt>
                <c:pt idx="837">
                  <c:v>1.749333373021944E-2</c:v>
                </c:pt>
                <c:pt idx="838">
                  <c:v>1.7509030393471292E-2</c:v>
                </c:pt>
                <c:pt idx="839">
                  <c:v>1.7524674797869011E-2</c:v>
                </c:pt>
                <c:pt idx="840">
                  <c:v>1.7549153276239515E-2</c:v>
                </c:pt>
                <c:pt idx="841">
                  <c:v>1.7564663297926941E-2</c:v>
                </c:pt>
                <c:pt idx="842">
                  <c:v>1.7580121058585974E-2</c:v>
                </c:pt>
                <c:pt idx="843">
                  <c:v>1.7597046332336372E-2</c:v>
                </c:pt>
                <c:pt idx="844">
                  <c:v>1.7610879794412782E-2</c:v>
                </c:pt>
                <c:pt idx="845">
                  <c:v>1.7627694572962184E-2</c:v>
                </c:pt>
                <c:pt idx="846">
                  <c:v>1.7641429478914894E-2</c:v>
                </c:pt>
                <c:pt idx="847">
                  <c:v>1.7656625925426717E-2</c:v>
                </c:pt>
                <c:pt idx="848">
                  <c:v>1.7673274942050059E-2</c:v>
                </c:pt>
                <c:pt idx="849">
                  <c:v>1.7689865468919101E-2</c:v>
                </c:pt>
                <c:pt idx="850">
                  <c:v>1.7704899127837723E-2</c:v>
                </c:pt>
                <c:pt idx="851">
                  <c:v>1.7719880516403077E-2</c:v>
                </c:pt>
                <c:pt idx="852">
                  <c:v>1.7734809634014782E-2</c:v>
                </c:pt>
                <c:pt idx="853">
                  <c:v>1.7748196872360827E-2</c:v>
                </c:pt>
                <c:pt idx="854">
                  <c:v>1.7763024450362291E-2</c:v>
                </c:pt>
                <c:pt idx="855">
                  <c:v>1.7777799757640617E-2</c:v>
                </c:pt>
                <c:pt idx="856">
                  <c:v>1.779671977438162E-2</c:v>
                </c:pt>
                <c:pt idx="857">
                  <c:v>1.7812852322436925E-2</c:v>
                </c:pt>
                <c:pt idx="858">
                  <c:v>1.7827452866215274E-2</c:v>
                </c:pt>
                <c:pt idx="859">
                  <c:v>1.7842001134746009E-2</c:v>
                </c:pt>
                <c:pt idx="860">
                  <c:v>1.7856497127448731E-2</c:v>
                </c:pt>
                <c:pt idx="861">
                  <c:v>1.7870940843745641E-2</c:v>
                </c:pt>
                <c:pt idx="862">
                  <c:v>1.7885332283059809E-2</c:v>
                </c:pt>
                <c:pt idx="863">
                  <c:v>1.7899671444816041E-2</c:v>
                </c:pt>
                <c:pt idx="864">
                  <c:v>1.7913958328442621E-2</c:v>
                </c:pt>
                <c:pt idx="865">
                  <c:v>1.7928192933367837E-2</c:v>
                </c:pt>
                <c:pt idx="866">
                  <c:v>1.7942375258893108E-2</c:v>
                </c:pt>
                <c:pt idx="867">
                  <c:v>1.7956505299971177E-2</c:v>
                </c:pt>
                <c:pt idx="868">
                  <c:v>1.7970583046317219E-2</c:v>
                </c:pt>
                <c:pt idx="869">
                  <c:v>1.7984608487337107E-2</c:v>
                </c:pt>
                <c:pt idx="870">
                  <c:v>1.7998581612436702E-2</c:v>
                </c:pt>
                <c:pt idx="871">
                  <c:v>1.8012502411024478E-2</c:v>
                </c:pt>
                <c:pt idx="872">
                  <c:v>1.8026370872510647E-2</c:v>
                </c:pt>
                <c:pt idx="873">
                  <c:v>1.8040186986309759E-2</c:v>
                </c:pt>
                <c:pt idx="874">
                  <c:v>1.8053950741835502E-2</c:v>
                </c:pt>
                <c:pt idx="875">
                  <c:v>1.8066240003524699E-2</c:v>
                </c:pt>
                <c:pt idx="876">
                  <c:v>1.8079902069945288E-2</c:v>
                </c:pt>
                <c:pt idx="877">
                  <c:v>1.8093511748796431E-2</c:v>
                </c:pt>
                <c:pt idx="878">
                  <c:v>1.8112719318170011E-2</c:v>
                </c:pt>
                <c:pt idx="879">
                  <c:v>1.8121983775044256E-2</c:v>
                </c:pt>
                <c:pt idx="880">
                  <c:v>1.8135433162259487E-2</c:v>
                </c:pt>
                <c:pt idx="881">
                  <c:v>1.814883013005808E-2</c:v>
                </c:pt>
                <c:pt idx="882">
                  <c:v>1.8162174677903951E-2</c:v>
                </c:pt>
                <c:pt idx="883">
                  <c:v>1.8175466805261872E-2</c:v>
                </c:pt>
                <c:pt idx="884">
                  <c:v>1.8188706511601829E-2</c:v>
                </c:pt>
                <c:pt idx="885">
                  <c:v>1.8201893796392078E-2</c:v>
                </c:pt>
                <c:pt idx="886">
                  <c:v>1.821502865910608E-2</c:v>
                </c:pt>
                <c:pt idx="887">
                  <c:v>1.8228590914996165E-2</c:v>
                </c:pt>
                <c:pt idx="888">
                  <c:v>1.8238376509035703E-2</c:v>
                </c:pt>
                <c:pt idx="889">
                  <c:v>1.8251360278437545E-2</c:v>
                </c:pt>
                <c:pt idx="890">
                  <c:v>1.8264291628120155E-2</c:v>
                </c:pt>
                <c:pt idx="891">
                  <c:v>1.8285877799223284E-2</c:v>
                </c:pt>
                <c:pt idx="892">
                  <c:v>1.829182514542449E-2</c:v>
                </c:pt>
                <c:pt idx="893">
                  <c:v>1.8302771153804187E-2</c:v>
                </c:pt>
                <c:pt idx="894">
                  <c:v>1.8315492819569457E-2</c:v>
                </c:pt>
                <c:pt idx="895">
                  <c:v>1.8328162063105502E-2</c:v>
                </c:pt>
                <c:pt idx="896">
                  <c:v>1.8340778883914943E-2</c:v>
                </c:pt>
                <c:pt idx="897">
                  <c:v>1.8351988474887754E-2</c:v>
                </c:pt>
                <c:pt idx="898">
                  <c:v>1.8364503556577837E-2</c:v>
                </c:pt>
                <c:pt idx="899">
                  <c:v>1.8376966216335951E-2</c:v>
                </c:pt>
                <c:pt idx="900">
                  <c:v>1.8389376453682486E-2</c:v>
                </c:pt>
                <c:pt idx="901">
                  <c:v>1.8405760598083538E-2</c:v>
                </c:pt>
                <c:pt idx="902">
                  <c:v>1.8418056637493678E-2</c:v>
                </c:pt>
                <c:pt idx="903">
                  <c:v>1.8430300246174498E-2</c:v>
                </c:pt>
                <c:pt idx="904">
                  <c:v>1.8442491423635951E-2</c:v>
                </c:pt>
                <c:pt idx="905">
                  <c:v>1.8453300795014765E-2</c:v>
                </c:pt>
                <c:pt idx="906">
                  <c:v>1.8465390235301422E-2</c:v>
                </c:pt>
                <c:pt idx="907">
                  <c:v>1.847742724522649E-2</c:v>
                </c:pt>
                <c:pt idx="908">
                  <c:v>1.8489411824313864E-2</c:v>
                </c:pt>
                <c:pt idx="909">
                  <c:v>1.8502660825648935E-2</c:v>
                </c:pt>
                <c:pt idx="910">
                  <c:v>1.851453740562059E-2</c:v>
                </c:pt>
                <c:pt idx="911">
                  <c:v>1.8526361551000795E-2</c:v>
                </c:pt>
                <c:pt idx="912">
                  <c:v>1.8538133261316012E-2</c:v>
                </c:pt>
                <c:pt idx="913">
                  <c:v>1.8549852536096187E-2</c:v>
                </c:pt>
                <c:pt idx="914">
                  <c:v>1.8561519374871258E-2</c:v>
                </c:pt>
                <c:pt idx="915">
                  <c:v>1.857313377717551E-2</c:v>
                </c:pt>
                <c:pt idx="916">
                  <c:v>1.8584695742541495E-2</c:v>
                </c:pt>
                <c:pt idx="917">
                  <c:v>1.8596205270509578E-2</c:v>
                </c:pt>
                <c:pt idx="918">
                  <c:v>1.8607662347287311E-2</c:v>
                </c:pt>
                <c:pt idx="919">
                  <c:v>1.8619065797788579E-2</c:v>
                </c:pt>
                <c:pt idx="920">
                  <c:v>1.8630412400889151E-2</c:v>
                </c:pt>
                <c:pt idx="921">
                  <c:v>1.8641698727160108E-2</c:v>
                </c:pt>
                <c:pt idx="922">
                  <c:v>1.8652921347138651E-2</c:v>
                </c:pt>
                <c:pt idx="923">
                  <c:v>1.8664076831322006E-2</c:v>
                </c:pt>
                <c:pt idx="924">
                  <c:v>1.8675161750176132E-2</c:v>
                </c:pt>
                <c:pt idx="925">
                  <c:v>1.8686172674128747E-2</c:v>
                </c:pt>
                <c:pt idx="926">
                  <c:v>1.8697106173573685E-2</c:v>
                </c:pt>
                <c:pt idx="927">
                  <c:v>1.8706714793742543E-2</c:v>
                </c:pt>
                <c:pt idx="928">
                  <c:v>1.8717489347633391E-2</c:v>
                </c:pt>
                <c:pt idx="929">
                  <c:v>1.8728176299941991E-2</c:v>
                </c:pt>
                <c:pt idx="930">
                  <c:v>1.8738772183438314E-2</c:v>
                </c:pt>
                <c:pt idx="931">
                  <c:v>1.8754145044021477E-2</c:v>
                </c:pt>
                <c:pt idx="932">
                  <c:v>1.8760890046613497E-2</c:v>
                </c:pt>
                <c:pt idx="933">
                  <c:v>1.8771190313154933E-2</c:v>
                </c:pt>
                <c:pt idx="934">
                  <c:v>1.8781393065197285E-2</c:v>
                </c:pt>
                <c:pt idx="935">
                  <c:v>1.8791498301981159E-2</c:v>
                </c:pt>
                <c:pt idx="936">
                  <c:v>1.8801506022754984E-2</c:v>
                </c:pt>
                <c:pt idx="937">
                  <c:v>1.8811416226773268E-2</c:v>
                </c:pt>
                <c:pt idx="938">
                  <c:v>1.8821228913299213E-2</c:v>
                </c:pt>
                <c:pt idx="939">
                  <c:v>1.8831157723156008E-2</c:v>
                </c:pt>
                <c:pt idx="940">
                  <c:v>1.8838239677338997E-2</c:v>
                </c:pt>
                <c:pt idx="941">
                  <c:v>1.8847772742868862E-2</c:v>
                </c:pt>
                <c:pt idx="942">
                  <c:v>1.8857208297817785E-2</c:v>
                </c:pt>
                <c:pt idx="943">
                  <c:v>1.886654634150009E-2</c:v>
                </c:pt>
                <c:pt idx="944">
                  <c:v>1.8875786873233658E-2</c:v>
                </c:pt>
                <c:pt idx="945">
                  <c:v>1.8884929892347913E-2</c:v>
                </c:pt>
                <c:pt idx="946">
                  <c:v>1.8893975398176721E-2</c:v>
                </c:pt>
                <c:pt idx="947">
                  <c:v>1.8902923390061055E-2</c:v>
                </c:pt>
                <c:pt idx="948">
                  <c:v>1.8911773867348991E-2</c:v>
                </c:pt>
                <c:pt idx="949">
                  <c:v>1.8919423316970402E-2</c:v>
                </c:pt>
                <c:pt idx="950">
                  <c:v>1.8928085274339302E-2</c:v>
                </c:pt>
                <c:pt idx="951">
                  <c:v>1.8936649720156112E-2</c:v>
                </c:pt>
                <c:pt idx="952">
                  <c:v>1.8945116653802895E-2</c:v>
                </c:pt>
                <c:pt idx="953">
                  <c:v>1.895671663276639E-2</c:v>
                </c:pt>
                <c:pt idx="954">
                  <c:v>1.8964968945031226E-2</c:v>
                </c:pt>
                <c:pt idx="955">
                  <c:v>1.8973123728374605E-2</c:v>
                </c:pt>
                <c:pt idx="956">
                  <c:v>1.8981180982191787E-2</c:v>
                </c:pt>
                <c:pt idx="957">
                  <c:v>1.8988090598022617E-2</c:v>
                </c:pt>
                <c:pt idx="958">
                  <c:v>1.8995959343386042E-2</c:v>
                </c:pt>
                <c:pt idx="959">
                  <c:v>1.9003730562452099E-2</c:v>
                </c:pt>
                <c:pt idx="960">
                  <c:v>1.9011404254648059E-2</c:v>
                </c:pt>
                <c:pt idx="961">
                  <c:v>1.9018980419408221E-2</c:v>
                </c:pt>
                <c:pt idx="962">
                  <c:v>1.9027476351959966E-2</c:v>
                </c:pt>
                <c:pt idx="963">
                  <c:v>1.9034850882706029E-2</c:v>
                </c:pt>
                <c:pt idx="964">
                  <c:v>1.9042127879331312E-2</c:v>
                </c:pt>
                <c:pt idx="965">
                  <c:v>1.9049307341295379E-2</c:v>
                </c:pt>
                <c:pt idx="966">
                  <c:v>1.9056389268062135E-2</c:v>
                </c:pt>
                <c:pt idx="967">
                  <c:v>1.9063373659105043E-2</c:v>
                </c:pt>
                <c:pt idx="968">
                  <c:v>1.9070260513905393E-2</c:v>
                </c:pt>
                <c:pt idx="969">
                  <c:v>1.9077049831948811E-2</c:v>
                </c:pt>
                <c:pt idx="970">
                  <c:v>1.908374161273222E-2</c:v>
                </c:pt>
                <c:pt idx="971">
                  <c:v>1.9090335855756022E-2</c:v>
                </c:pt>
                <c:pt idx="972">
                  <c:v>1.9096832560530172E-2</c:v>
                </c:pt>
                <c:pt idx="973">
                  <c:v>1.9103231726571579E-2</c:v>
                </c:pt>
                <c:pt idx="974">
                  <c:v>1.9109533353401497E-2</c:v>
                </c:pt>
                <c:pt idx="975">
                  <c:v>1.9115737440555079E-2</c:v>
                </c:pt>
                <c:pt idx="976">
                  <c:v>1.9121843987566611E-2</c:v>
                </c:pt>
                <c:pt idx="977">
                  <c:v>1.9127852993984278E-2</c:v>
                </c:pt>
                <c:pt idx="978">
                  <c:v>1.9133764459358878E-2</c:v>
                </c:pt>
                <c:pt idx="979">
                  <c:v>1.9138673592754552E-2</c:v>
                </c:pt>
                <c:pt idx="980">
                  <c:v>1.9144396638476276E-2</c:v>
                </c:pt>
                <c:pt idx="981">
                  <c:v>1.9150022146971351E-2</c:v>
                </c:pt>
                <c:pt idx="982">
                  <c:v>1.9155550117828681E-2</c:v>
                </c:pt>
                <c:pt idx="983">
                  <c:v>1.9160980550639802E-2</c:v>
                </c:pt>
                <c:pt idx="984">
                  <c:v>1.9167184865600446E-2</c:v>
                </c:pt>
                <c:pt idx="985">
                  <c:v>1.917241353177004E-2</c:v>
                </c:pt>
                <c:pt idx="986">
                  <c:v>1.9177544653580961E-2</c:v>
                </c:pt>
                <c:pt idx="987">
                  <c:v>1.9182578230651771E-2</c:v>
                </c:pt>
                <c:pt idx="988">
                  <c:v>1.9187514262607983E-2</c:v>
                </c:pt>
                <c:pt idx="989">
                  <c:v>1.919470809286105E-2</c:v>
                </c:pt>
                <c:pt idx="990">
                  <c:v>1.9197093689713451E-2</c:v>
                </c:pt>
                <c:pt idx="991">
                  <c:v>1.9204037679730061E-2</c:v>
                </c:pt>
                <c:pt idx="992">
                  <c:v>1.9205465170290995E-2</c:v>
                </c:pt>
                <c:pt idx="993">
                  <c:v>1.9209920201842572E-2</c:v>
                </c:pt>
                <c:pt idx="994">
                  <c:v>1.9214277691345864E-2</c:v>
                </c:pt>
                <c:pt idx="995">
                  <c:v>1.9218537638479371E-2</c:v>
                </c:pt>
                <c:pt idx="996">
                  <c:v>1.922561346878874E-2</c:v>
                </c:pt>
                <c:pt idx="997">
                  <c:v>1.9227337636178701E-2</c:v>
                </c:pt>
                <c:pt idx="998">
                  <c:v>1.9234392656957727E-2</c:v>
                </c:pt>
                <c:pt idx="999">
                  <c:v>1.9235146859346599E-2</c:v>
                </c:pt>
                <c:pt idx="1000">
                  <c:v>1.9238905155215404E-2</c:v>
                </c:pt>
                <c:pt idx="1001">
                  <c:v>1.9241809254453734E-2</c:v>
                </c:pt>
                <c:pt idx="1002">
                  <c:v>1.9245379238792992E-2</c:v>
                </c:pt>
                <c:pt idx="1003">
                  <c:v>1.9248851683603796E-2</c:v>
                </c:pt>
                <c:pt idx="1004">
                  <c:v>1.9252226588634791E-2</c:v>
                </c:pt>
                <c:pt idx="1005">
                  <c:v>1.9258418270848746E-2</c:v>
                </c:pt>
                <c:pt idx="1006">
                  <c:v>1.9261570899750512E-2</c:v>
                </c:pt>
                <c:pt idx="1007">
                  <c:v>1.9264625967373224E-2</c:v>
                </c:pt>
                <c:pt idx="1008">
                  <c:v>1.9267583473484725E-2</c:v>
                </c:pt>
                <c:pt idx="1009">
                  <c:v>1.9268340299014707E-2</c:v>
                </c:pt>
                <c:pt idx="1010">
                  <c:v>1.9271123141798172E-2</c:v>
                </c:pt>
                <c:pt idx="1011">
                  <c:v>1.9275299096529194E-2</c:v>
                </c:pt>
                <c:pt idx="1012">
                  <c:v>1.9276396187508139E-2</c:v>
                </c:pt>
                <c:pt idx="1013">
                  <c:v>1.9280907573769098E-2</c:v>
                </c:pt>
                <c:pt idx="1014">
                  <c:v>1.9283279706352227E-2</c:v>
                </c:pt>
                <c:pt idx="1015">
                  <c:v>1.9285554276006554E-2</c:v>
                </c:pt>
                <c:pt idx="1016">
                  <c:v>1.9287731282557754E-2</c:v>
                </c:pt>
                <c:pt idx="1017">
                  <c:v>1.9290455795915065E-2</c:v>
                </c:pt>
                <c:pt idx="1018">
                  <c:v>1.9292430812507439E-2</c:v>
                </c:pt>
                <c:pt idx="1019">
                  <c:v>1.9293676921981105E-2</c:v>
                </c:pt>
                <c:pt idx="1020">
                  <c:v>1.9295463674541481E-2</c:v>
                </c:pt>
                <c:pt idx="1021">
                  <c:v>1.9297152863246989E-2</c:v>
                </c:pt>
                <c:pt idx="1022">
                  <c:v>1.9296908572620803E-2</c:v>
                </c:pt>
                <c:pt idx="1023">
                  <c:v>1.9300847533433554E-2</c:v>
                </c:pt>
                <c:pt idx="1024">
                  <c:v>1.9301654340280666E-2</c:v>
                </c:pt>
                <c:pt idx="1025">
                  <c:v>1.9302988269403569E-2</c:v>
                </c:pt>
                <c:pt idx="1026">
                  <c:v>1.9304252345855592E-2</c:v>
                </c:pt>
                <c:pt idx="1027">
                  <c:v>1.9305454652158618E-2</c:v>
                </c:pt>
                <c:pt idx="1028">
                  <c:v>1.9306603270847291E-2</c:v>
                </c:pt>
                <c:pt idx="1029">
                  <c:v>1.9307706284469858E-2</c:v>
                </c:pt>
                <c:pt idx="1030">
                  <c:v>1.9308771775583069E-2</c:v>
                </c:pt>
                <c:pt idx="1031">
                  <c:v>1.9308043582175211E-2</c:v>
                </c:pt>
                <c:pt idx="1032">
                  <c:v>1.9309057405047021E-2</c:v>
                </c:pt>
                <c:pt idx="1033">
                  <c:v>1.9310057156015626E-2</c:v>
                </c:pt>
                <c:pt idx="1034">
                  <c:v>1.9311051182798269E-2</c:v>
                </c:pt>
                <c:pt idx="1035">
                  <c:v>1.9312047833115711E-2</c:v>
                </c:pt>
                <c:pt idx="1036">
                  <c:v>1.9314828026980473E-2</c:v>
                </c:pt>
                <c:pt idx="1037">
                  <c:v>1.9316440104931942E-2</c:v>
                </c:pt>
                <c:pt idx="1038">
                  <c:v>1.9316878432576418E-2</c:v>
                </c:pt>
                <c:pt idx="1039">
                  <c:v>1.9317920094966808E-2</c:v>
                </c:pt>
                <c:pt idx="1040">
                  <c:v>1.9318972730430706E-2</c:v>
                </c:pt>
                <c:pt idx="1041">
                  <c:v>1.9319303671416575E-2</c:v>
                </c:pt>
                <c:pt idx="1042">
                  <c:v>1.9321707483196029E-2</c:v>
                </c:pt>
                <c:pt idx="1043">
                  <c:v>1.9322196475348528E-2</c:v>
                </c:pt>
                <c:pt idx="1044">
                  <c:v>1.9320901032236826E-2</c:v>
                </c:pt>
                <c:pt idx="1045">
                  <c:v>1.9322005161529709E-2</c:v>
                </c:pt>
                <c:pt idx="1046">
                  <c:v>1.9323120261586446E-2</c:v>
                </c:pt>
                <c:pt idx="1047">
                  <c:v>1.9324246332413253E-2</c:v>
                </c:pt>
                <c:pt idx="1048">
                  <c:v>1.9325383374021676E-2</c:v>
                </c:pt>
                <c:pt idx="1049">
                  <c:v>1.932653138641971E-2</c:v>
                </c:pt>
                <c:pt idx="1050">
                  <c:v>1.9327690369618011E-2</c:v>
                </c:pt>
                <c:pt idx="1051">
                  <c:v>1.9328860323623687E-2</c:v>
                </c:pt>
                <c:pt idx="1052">
                  <c:v>1.9330041248448282E-2</c:v>
                </c:pt>
                <c:pt idx="1053">
                  <c:v>1.9330627800045606E-2</c:v>
                </c:pt>
                <c:pt idx="1054">
                  <c:v>1.9331829818510594E-2</c:v>
                </c:pt>
                <c:pt idx="1055">
                  <c:v>1.9333042807230399E-2</c:v>
                </c:pt>
                <c:pt idx="1056">
                  <c:v>1.9334266766216697E-2</c:v>
                </c:pt>
                <c:pt idx="1057">
                  <c:v>1.9338546422581222E-2</c:v>
                </c:pt>
                <c:pt idx="1058">
                  <c:v>1.9339796574990898E-2</c:v>
                </c:pt>
                <c:pt idx="1059">
                  <c:v>1.9341057700661177E-2</c:v>
                </c:pt>
                <c:pt idx="1060">
                  <c:v>1.9342329799602254E-2</c:v>
                </c:pt>
                <c:pt idx="1061">
                  <c:v>1.9342512157162855E-2</c:v>
                </c:pt>
                <c:pt idx="1062">
                  <c:v>1.9343066994791002E-2</c:v>
                </c:pt>
                <c:pt idx="1063">
                  <c:v>1.9344369452727671E-2</c:v>
                </c:pt>
                <c:pt idx="1064">
                  <c:v>1.9345682882198349E-2</c:v>
                </c:pt>
                <c:pt idx="1065">
                  <c:v>1.934700728321358E-2</c:v>
                </c:pt>
                <c:pt idx="1066">
                  <c:v>1.9350192832556363E-2</c:v>
                </c:pt>
                <c:pt idx="1067">
                  <c:v>1.9351541744704302E-2</c:v>
                </c:pt>
                <c:pt idx="1068">
                  <c:v>1.9352901630213182E-2</c:v>
                </c:pt>
                <c:pt idx="1069">
                  <c:v>1.9354891992371955E-2</c:v>
                </c:pt>
                <c:pt idx="1070">
                  <c:v>1.9356274682601211E-2</c:v>
                </c:pt>
                <c:pt idx="1071">
                  <c:v>1.9357047127019435E-2</c:v>
                </c:pt>
                <c:pt idx="1072">
                  <c:v>1.9358450906088596E-2</c:v>
                </c:pt>
                <c:pt idx="1073">
                  <c:v>1.935986565857652E-2</c:v>
                </c:pt>
                <c:pt idx="1074">
                  <c:v>1.9359420613710713E-2</c:v>
                </c:pt>
                <c:pt idx="1075">
                  <c:v>1.936335274384738E-2</c:v>
                </c:pt>
                <c:pt idx="1076">
                  <c:v>1.9364175756682176E-2</c:v>
                </c:pt>
                <c:pt idx="1077">
                  <c:v>1.9365634402971885E-2</c:v>
                </c:pt>
                <c:pt idx="1078">
                  <c:v>1.9367104022742443E-2</c:v>
                </c:pt>
                <c:pt idx="1079">
                  <c:v>1.9368584616006605E-2</c:v>
                </c:pt>
                <c:pt idx="1080">
                  <c:v>1.9370705156391433E-2</c:v>
                </c:pt>
                <c:pt idx="1081">
                  <c:v>1.9371578723067613E-2</c:v>
                </c:pt>
                <c:pt idx="1082">
                  <c:v>1.9373092236889117E-2</c:v>
                </c:pt>
                <c:pt idx="1083">
                  <c:v>1.9372722648604953E-2</c:v>
                </c:pt>
                <c:pt idx="1084">
                  <c:v>1.9374255511160961E-2</c:v>
                </c:pt>
                <c:pt idx="1085">
                  <c:v>1.9375799345496936E-2</c:v>
                </c:pt>
                <c:pt idx="1086">
                  <c:v>1.937735415162781E-2</c:v>
                </c:pt>
                <c:pt idx="1087">
                  <c:v>1.9380824409436462E-2</c:v>
                </c:pt>
                <c:pt idx="1088">
                  <c:v>1.9382403764724714E-2</c:v>
                </c:pt>
                <c:pt idx="1089">
                  <c:v>1.938399409363923E-2</c:v>
                </c:pt>
                <c:pt idx="1090">
                  <c:v>1.9386233041787455E-2</c:v>
                </c:pt>
                <c:pt idx="1091">
                  <c:v>1.9387207672395521E-2</c:v>
                </c:pt>
                <c:pt idx="1092">
                  <c:v>1.9388830922264511E-2</c:v>
                </c:pt>
                <c:pt idx="1093">
                  <c:v>1.9390465145815036E-2</c:v>
                </c:pt>
                <c:pt idx="1094">
                  <c:v>1.939275147416995E-2</c:v>
                </c:pt>
                <c:pt idx="1095">
                  <c:v>1.9393766514008325E-2</c:v>
                </c:pt>
                <c:pt idx="1096">
                  <c:v>1.9392863212450706E-2</c:v>
                </c:pt>
                <c:pt idx="1097">
                  <c:v>1.9394537835477621E-2</c:v>
                </c:pt>
                <c:pt idx="1098">
                  <c:v>1.9396223429861692E-2</c:v>
                </c:pt>
                <c:pt idx="1099">
                  <c:v>1.9397919995614465E-2</c:v>
                </c:pt>
                <c:pt idx="1100">
                  <c:v>1.9399070361364758E-2</c:v>
                </c:pt>
                <c:pt idx="1101">
                  <c:v>1.9402733105775706E-2</c:v>
                </c:pt>
                <c:pt idx="1102">
                  <c:v>1.9404468164721456E-2</c:v>
                </c:pt>
                <c:pt idx="1103">
                  <c:v>1.9406464524372235E-2</c:v>
                </c:pt>
                <c:pt idx="1104">
                  <c:v>1.9407971198721473E-2</c:v>
                </c:pt>
                <c:pt idx="1105">
                  <c:v>1.9410389994668344E-2</c:v>
                </c:pt>
                <c:pt idx="1106">
                  <c:v>1.9411518120964859E-2</c:v>
                </c:pt>
                <c:pt idx="1107">
                  <c:v>1.9412912039895147E-2</c:v>
                </c:pt>
                <c:pt idx="1108">
                  <c:v>1.94157623925801E-2</c:v>
                </c:pt>
                <c:pt idx="1109">
                  <c:v>1.9417575137304865E-2</c:v>
                </c:pt>
                <c:pt idx="1110">
                  <c:v>1.941939885476365E-2</c:v>
                </c:pt>
                <c:pt idx="1111">
                  <c:v>1.9421233544973843E-2</c:v>
                </c:pt>
                <c:pt idx="1112">
                  <c:v>1.9423079207950208E-2</c:v>
                </c:pt>
                <c:pt idx="1113">
                  <c:v>1.9424277970434629E-2</c:v>
                </c:pt>
                <c:pt idx="1114">
                  <c:v>1.9426144694733284E-2</c:v>
                </c:pt>
                <c:pt idx="1115">
                  <c:v>1.9428022391243211E-2</c:v>
                </c:pt>
                <c:pt idx="1116">
                  <c:v>1.9430452694928102E-2</c:v>
                </c:pt>
                <c:pt idx="1117">
                  <c:v>1.9431810700959243E-2</c:v>
                </c:pt>
                <c:pt idx="1118">
                  <c:v>1.9434657581918494E-2</c:v>
                </c:pt>
                <c:pt idx="1119">
                  <c:v>1.9436306087534855E-2</c:v>
                </c:pt>
                <c:pt idx="1120">
                  <c:v>1.9438239533201902E-2</c:v>
                </c:pt>
                <c:pt idx="1121">
                  <c:v>1.9440462621607438E-2</c:v>
                </c:pt>
                <c:pt idx="1122">
                  <c:v>1.9442139343276772E-2</c:v>
                </c:pt>
                <c:pt idx="1123">
                  <c:v>1.9444105707717613E-2</c:v>
                </c:pt>
                <c:pt idx="1124">
                  <c:v>1.9446083045115779E-2</c:v>
                </c:pt>
                <c:pt idx="1125">
                  <c:v>1.9448071355487779E-2</c:v>
                </c:pt>
                <c:pt idx="1126">
                  <c:v>1.9450070638849251E-2</c:v>
                </c:pt>
                <c:pt idx="1127">
                  <c:v>1.9452080895219312E-2</c:v>
                </c:pt>
                <c:pt idx="1128">
                  <c:v>1.9454102124612734E-2</c:v>
                </c:pt>
                <c:pt idx="1129">
                  <c:v>1.9456134327046893E-2</c:v>
                </c:pt>
                <c:pt idx="1130">
                  <c:v>1.9458177502540034E-2</c:v>
                </c:pt>
                <c:pt idx="1131">
                  <c:v>1.9460231651107798E-2</c:v>
                </c:pt>
                <c:pt idx="1132">
                  <c:v>1.9462296772768433E-2</c:v>
                </c:pt>
                <c:pt idx="1133">
                  <c:v>1.9464372867537574E-2</c:v>
                </c:pt>
                <c:pt idx="1134">
                  <c:v>1.9466758983757836E-2</c:v>
                </c:pt>
                <c:pt idx="1135">
                  <c:v>1.9468180998106852E-2</c:v>
                </c:pt>
                <c:pt idx="1136">
                  <c:v>1.9469988627044812E-2</c:v>
                </c:pt>
                <c:pt idx="1137">
                  <c:v>1.9472107716292625E-2</c:v>
                </c:pt>
                <c:pt idx="1138">
                  <c:v>1.9474237778132064E-2</c:v>
                </c:pt>
                <c:pt idx="1139">
                  <c:v>1.9477059872439004E-2</c:v>
                </c:pt>
                <c:pt idx="1140">
                  <c:v>1.9479212779468177E-2</c:v>
                </c:pt>
                <c:pt idx="1141">
                  <c:v>1.9481686681278542E-2</c:v>
                </c:pt>
                <c:pt idx="1142">
                  <c:v>1.948355151329691E-2</c:v>
                </c:pt>
                <c:pt idx="1143">
                  <c:v>1.9485737340133834E-2</c:v>
                </c:pt>
                <c:pt idx="1144">
                  <c:v>1.9487934140276497E-2</c:v>
                </c:pt>
                <c:pt idx="1145">
                  <c:v>1.949045820573575E-2</c:v>
                </c:pt>
                <c:pt idx="1146">
                  <c:v>1.9492360660553779E-2</c:v>
                </c:pt>
                <c:pt idx="1147">
                  <c:v>1.9494590380724885E-2</c:v>
                </c:pt>
                <c:pt idx="1148">
                  <c:v>1.9496141892985416E-2</c:v>
                </c:pt>
                <c:pt idx="1149">
                  <c:v>1.9498392654515976E-2</c:v>
                </c:pt>
                <c:pt idx="1150">
                  <c:v>1.9500654388856009E-2</c:v>
                </c:pt>
                <c:pt idx="1151">
                  <c:v>1.9502927096023963E-2</c:v>
                </c:pt>
                <c:pt idx="1152">
                  <c:v>1.9504845087043421E-2</c:v>
                </c:pt>
                <c:pt idx="1153">
                  <c:v>1.9507140399631417E-2</c:v>
                </c:pt>
                <c:pt idx="1154">
                  <c:v>1.9510141325540156E-2</c:v>
                </c:pt>
                <c:pt idx="1155">
                  <c:v>1.9511763941659765E-2</c:v>
                </c:pt>
                <c:pt idx="1156">
                  <c:v>1.9514092171139197E-2</c:v>
                </c:pt>
                <c:pt idx="1157">
                  <c:v>1.9517128743020817E-2</c:v>
                </c:pt>
                <c:pt idx="1158">
                  <c:v>1.9518781547122721E-2</c:v>
                </c:pt>
                <c:pt idx="1159">
                  <c:v>1.9521142693665006E-2</c:v>
                </c:pt>
                <c:pt idx="1160">
                  <c:v>1.9524214917180798E-2</c:v>
                </c:pt>
                <c:pt idx="1161">
                  <c:v>1.9527300050939028E-2</c:v>
                </c:pt>
                <c:pt idx="1162">
                  <c:v>1.9529695941485858E-2</c:v>
                </c:pt>
                <c:pt idx="1163">
                  <c:v>1.9532102805706827E-2</c:v>
                </c:pt>
                <c:pt idx="1164">
                  <c:v>1.9534520643621055E-2</c:v>
                </c:pt>
                <c:pt idx="1165">
                  <c:v>1.9536244668174829E-2</c:v>
                </c:pt>
                <c:pt idx="1166">
                  <c:v>1.9538683537662731E-2</c:v>
                </c:pt>
                <c:pt idx="1167">
                  <c:v>1.9541835350806391E-2</c:v>
                </c:pt>
                <c:pt idx="1168">
                  <c:v>1.9544299301792491E-2</c:v>
                </c:pt>
                <c:pt idx="1169">
                  <c:v>1.9547482942540502E-2</c:v>
                </c:pt>
                <c:pt idx="1170">
                  <c:v>1.9549969758426759E-2</c:v>
                </c:pt>
                <c:pt idx="1171">
                  <c:v>1.9552467548157461E-2</c:v>
                </c:pt>
                <c:pt idx="1172">
                  <c:v>1.955497631175172E-2</c:v>
                </c:pt>
                <c:pt idx="1173">
                  <c:v>1.9557496049232126E-2</c:v>
                </c:pt>
                <c:pt idx="1174">
                  <c:v>1.9560026760617792E-2</c:v>
                </c:pt>
                <c:pt idx="1175">
                  <c:v>1.9562568445932182E-2</c:v>
                </c:pt>
                <c:pt idx="1176">
                  <c:v>1.9565121105195281E-2</c:v>
                </c:pt>
                <c:pt idx="1177">
                  <c:v>1.9567684738428806E-2</c:v>
                </c:pt>
                <c:pt idx="1178">
                  <c:v>1.9570259307998515E-2</c:v>
                </c:pt>
                <c:pt idx="1179">
                  <c:v>1.9572843532253102E-2</c:v>
                </c:pt>
                <c:pt idx="1180">
                  <c:v>1.9575434630297921E-2</c:v>
                </c:pt>
                <c:pt idx="1181">
                  <c:v>1.9578029731974082E-2</c:v>
                </c:pt>
                <c:pt idx="1182">
                  <c:v>1.9580625967118341E-2</c:v>
                </c:pt>
                <c:pt idx="1183">
                  <c:v>1.9583220465554434E-2</c:v>
                </c:pt>
                <c:pt idx="1184">
                  <c:v>1.9585810357102613E-2</c:v>
                </c:pt>
                <c:pt idx="1185">
                  <c:v>1.958839277157531E-2</c:v>
                </c:pt>
                <c:pt idx="1186">
                  <c:v>1.9590964838775402E-2</c:v>
                </c:pt>
                <c:pt idx="1187">
                  <c:v>1.9592812107591406E-2</c:v>
                </c:pt>
                <c:pt idx="1188">
                  <c:v>1.9595356477837327E-2</c:v>
                </c:pt>
                <c:pt idx="1189">
                  <c:v>1.9597881976798057E-2</c:v>
                </c:pt>
                <c:pt idx="1190">
                  <c:v>1.9603210951447132E-2</c:v>
                </c:pt>
                <c:pt idx="1191">
                  <c:v>1.9603569519473726E-2</c:v>
                </c:pt>
                <c:pt idx="1192">
                  <c:v>1.9606020234059773E-2</c:v>
                </c:pt>
                <c:pt idx="1193">
                  <c:v>1.9608444200049441E-2</c:v>
                </c:pt>
                <c:pt idx="1194">
                  <c:v>1.9610841417393204E-2</c:v>
                </c:pt>
                <c:pt idx="1195">
                  <c:v>1.9613211886044139E-2</c:v>
                </c:pt>
                <c:pt idx="1196">
                  <c:v>1.9615555605952722E-2</c:v>
                </c:pt>
                <c:pt idx="1197">
                  <c:v>1.9617872577070296E-2</c:v>
                </c:pt>
                <c:pt idx="1198">
                  <c:v>1.9620162799351682E-2</c:v>
                </c:pt>
                <c:pt idx="1199">
                  <c:v>1.9622057203671613E-2</c:v>
                </c:pt>
                <c:pt idx="1200">
                  <c:v>1.9623974291831919E-2</c:v>
                </c:pt>
                <c:pt idx="1201">
                  <c:v>1.9626186057689853E-2</c:v>
                </c:pt>
                <c:pt idx="1202">
                  <c:v>1.9628371075971329E-2</c:v>
                </c:pt>
                <c:pt idx="1203">
                  <c:v>1.9632432939579895E-2</c:v>
                </c:pt>
                <c:pt idx="1204">
                  <c:v>1.9632963189428292E-2</c:v>
                </c:pt>
                <c:pt idx="1205">
                  <c:v>1.963476564491777E-2</c:v>
                </c:pt>
                <c:pt idx="1206">
                  <c:v>1.9636843672456824E-2</c:v>
                </c:pt>
                <c:pt idx="1207">
                  <c:v>1.9638894952205083E-2</c:v>
                </c:pt>
                <c:pt idx="1208">
                  <c:v>1.9640919484120382E-2</c:v>
                </c:pt>
                <c:pt idx="1209">
                  <c:v>1.9642244580560408E-2</c:v>
                </c:pt>
                <c:pt idx="1210">
                  <c:v>1.9644217419869214E-2</c:v>
                </c:pt>
                <c:pt idx="1211">
                  <c:v>1.9646163512672565E-2</c:v>
                </c:pt>
                <c:pt idx="1212">
                  <c:v>1.9648082858929605E-2</c:v>
                </c:pt>
                <c:pt idx="1213">
                  <c:v>1.965130624260205E-2</c:v>
                </c:pt>
                <c:pt idx="1214">
                  <c:v>1.9653168477501381E-2</c:v>
                </c:pt>
                <c:pt idx="1215">
                  <c:v>1.9655003962842487E-2</c:v>
                </c:pt>
                <c:pt idx="1216">
                  <c:v>1.9656812698588013E-2</c:v>
                </c:pt>
                <c:pt idx="1217">
                  <c:v>1.9657936612299934E-2</c:v>
                </c:pt>
                <c:pt idx="1218">
                  <c:v>1.965969366372473E-2</c:v>
                </c:pt>
                <c:pt idx="1219">
                  <c:v>1.9661423966897559E-2</c:v>
                </c:pt>
                <c:pt idx="1220">
                  <c:v>1.9663127521782411E-2</c:v>
                </c:pt>
                <c:pt idx="1221">
                  <c:v>1.9664804328345022E-2</c:v>
                </c:pt>
                <c:pt idx="1222">
                  <c:v>1.9667103369538173E-2</c:v>
                </c:pt>
                <c:pt idx="1223">
                  <c:v>1.9668724857115422E-2</c:v>
                </c:pt>
                <c:pt idx="1224">
                  <c:v>1.9670319594819054E-2</c:v>
                </c:pt>
                <c:pt idx="1225">
                  <c:v>1.9671887582613443E-2</c:v>
                </c:pt>
                <c:pt idx="1226">
                  <c:v>1.9673428820469043E-2</c:v>
                </c:pt>
                <c:pt idx="1227">
                  <c:v>1.9674943308353707E-2</c:v>
                </c:pt>
                <c:pt idx="1228">
                  <c:v>1.9676431046235295E-2</c:v>
                </c:pt>
                <c:pt idx="1229">
                  <c:v>1.9677892034085993E-2</c:v>
                </c:pt>
                <c:pt idx="1230">
                  <c:v>1.9679326271872789E-2</c:v>
                </c:pt>
                <c:pt idx="1231">
                  <c:v>1.9680733759570485E-2</c:v>
                </c:pt>
                <c:pt idx="1232">
                  <c:v>1.9682114497146932E-2</c:v>
                </c:pt>
                <c:pt idx="1233">
                  <c:v>1.9683468484575195E-2</c:v>
                </c:pt>
                <c:pt idx="1234">
                  <c:v>1.9684795721827471E-2</c:v>
                </c:pt>
                <c:pt idx="1235">
                  <c:v>1.9686096208876822E-2</c:v>
                </c:pt>
                <c:pt idx="1236">
                  <c:v>1.968736994569719E-2</c:v>
                </c:pt>
                <c:pt idx="1237">
                  <c:v>1.9688616932260761E-2</c:v>
                </c:pt>
                <c:pt idx="1238">
                  <c:v>1.9689837168544083E-2</c:v>
                </c:pt>
                <c:pt idx="1239">
                  <c:v>1.9690412847408564E-2</c:v>
                </c:pt>
                <c:pt idx="1240">
                  <c:v>1.9691581430034397E-2</c:v>
                </c:pt>
                <c:pt idx="1241">
                  <c:v>1.9692723263763503E-2</c:v>
                </c:pt>
                <c:pt idx="1242">
                  <c:v>1.9693838348573047E-2</c:v>
                </c:pt>
                <c:pt idx="1243">
                  <c:v>1.9694926684441068E-2</c:v>
                </c:pt>
                <c:pt idx="1244">
                  <c:v>1.9696596828988517E-2</c:v>
                </c:pt>
                <c:pt idx="1245">
                  <c:v>1.969762981263757E-2</c:v>
                </c:pt>
                <c:pt idx="1246">
                  <c:v>1.9698636045822171E-2</c:v>
                </c:pt>
                <c:pt idx="1247">
                  <c:v>1.9699615528523205E-2</c:v>
                </c:pt>
                <c:pt idx="1248">
                  <c:v>1.970056826071721E-2</c:v>
                </c:pt>
                <c:pt idx="1249">
                  <c:v>1.9702821886214712E-2</c:v>
                </c:pt>
                <c:pt idx="1250">
                  <c:v>1.9702393473512027E-2</c:v>
                </c:pt>
                <c:pt idx="1251">
                  <c:v>1.9704578503648353E-2</c:v>
                </c:pt>
                <c:pt idx="1252">
                  <c:v>1.9702924162448454E-2</c:v>
                </c:pt>
                <c:pt idx="1253">
                  <c:v>1.9703746873511285E-2</c:v>
                </c:pt>
                <c:pt idx="1254">
                  <c:v>1.9704542836880279E-2</c:v>
                </c:pt>
                <c:pt idx="1255">
                  <c:v>1.9705312052539448E-2</c:v>
                </c:pt>
                <c:pt idx="1256">
                  <c:v>1.9706568478542685E-2</c:v>
                </c:pt>
                <c:pt idx="1257">
                  <c:v>1.970687030291618E-2</c:v>
                </c:pt>
                <c:pt idx="1258">
                  <c:v>1.9707555454244741E-2</c:v>
                </c:pt>
                <c:pt idx="1259">
                  <c:v>1.9708213857804857E-2</c:v>
                </c:pt>
                <c:pt idx="1260">
                  <c:v>1.9708845513578765E-2</c:v>
                </c:pt>
                <c:pt idx="1261">
                  <c:v>1.9708873536927438E-2</c:v>
                </c:pt>
                <c:pt idx="1262">
                  <c:v>1.9709453575977937E-2</c:v>
                </c:pt>
                <c:pt idx="1263">
                  <c:v>1.97100068686696E-2</c:v>
                </c:pt>
                <c:pt idx="1264">
                  <c:v>1.9710533414990752E-2</c:v>
                </c:pt>
                <c:pt idx="1265">
                  <c:v>1.9713878426410449E-2</c:v>
                </c:pt>
                <c:pt idx="1266">
                  <c:v>1.9714342054276759E-2</c:v>
                </c:pt>
                <c:pt idx="1267">
                  <c:v>1.9714778928437437E-2</c:v>
                </c:pt>
                <c:pt idx="1268">
                  <c:v>1.9715189048883128E-2</c:v>
                </c:pt>
                <c:pt idx="1269">
                  <c:v>1.9713888416265323E-2</c:v>
                </c:pt>
                <c:pt idx="1270">
                  <c:v>1.9714250702825634E-2</c:v>
                </c:pt>
                <c:pt idx="1271">
                  <c:v>1.9714765965662868E-2</c:v>
                </c:pt>
                <c:pt idx="1272">
                  <c:v>1.9714895027878727E-2</c:v>
                </c:pt>
                <c:pt idx="1273">
                  <c:v>1.9715177066357451E-2</c:v>
                </c:pt>
                <c:pt idx="1274">
                  <c:v>1.9717087943113068E-2</c:v>
                </c:pt>
                <c:pt idx="1275">
                  <c:v>1.971731078734975E-2</c:v>
                </c:pt>
                <c:pt idx="1276">
                  <c:v>1.9717506877818716E-2</c:v>
                </c:pt>
                <c:pt idx="1277">
                  <c:v>1.9718222054012122E-2</c:v>
                </c:pt>
                <c:pt idx="1278">
                  <c:v>1.9718362733635017E-2</c:v>
                </c:pt>
                <c:pt idx="1279">
                  <c:v>1.9717934626581935E-2</c:v>
                </c:pt>
                <c:pt idx="1280">
                  <c:v>1.9718023701946894E-2</c:v>
                </c:pt>
                <c:pt idx="1281">
                  <c:v>1.9718086023527981E-2</c:v>
                </c:pt>
                <c:pt idx="1282">
                  <c:v>1.9718121591327749E-2</c:v>
                </c:pt>
                <c:pt idx="1283">
                  <c:v>1.9718664803118551E-2</c:v>
                </c:pt>
                <c:pt idx="1284">
                  <c:v>1.9718112465571428E-2</c:v>
                </c:pt>
                <c:pt idx="1285">
                  <c:v>1.9718067772017889E-2</c:v>
                </c:pt>
                <c:pt idx="1286">
                  <c:v>1.9717996324680482E-2</c:v>
                </c:pt>
                <c:pt idx="1287">
                  <c:v>1.9717898123560906E-2</c:v>
                </c:pt>
                <c:pt idx="1288">
                  <c:v>1.9717773168663411E-2</c:v>
                </c:pt>
                <c:pt idx="1289">
                  <c:v>1.9717621459987154E-2</c:v>
                </c:pt>
                <c:pt idx="1290">
                  <c:v>1.9717442997538078E-2</c:v>
                </c:pt>
                <c:pt idx="1291">
                  <c:v>1.9715679613335549E-2</c:v>
                </c:pt>
                <c:pt idx="1292">
                  <c:v>1.9715453413373052E-2</c:v>
                </c:pt>
                <c:pt idx="1293">
                  <c:v>1.971520046403246E-2</c:v>
                </c:pt>
                <c:pt idx="1294">
                  <c:v>1.9714920765319915E-2</c:v>
                </c:pt>
                <c:pt idx="1295">
                  <c:v>1.9714614317238061E-2</c:v>
                </c:pt>
                <c:pt idx="1296">
                  <c:v>1.9715810393841588E-2</c:v>
                </c:pt>
                <c:pt idx="1297">
                  <c:v>1.9715952150942403E-2</c:v>
                </c:pt>
                <c:pt idx="1298">
                  <c:v>1.9715052162652267E-2</c:v>
                </c:pt>
                <c:pt idx="1299">
                  <c:v>1.9714632916474066E-2</c:v>
                </c:pt>
                <c:pt idx="1300">
                  <c:v>1.9714186916583429E-2</c:v>
                </c:pt>
                <c:pt idx="1301">
                  <c:v>1.9712505011426823E-2</c:v>
                </c:pt>
                <c:pt idx="1302">
                  <c:v>1.9713712474313826E-2</c:v>
                </c:pt>
                <c:pt idx="1303">
                  <c:v>1.9712688394738945E-2</c:v>
                </c:pt>
                <c:pt idx="1304">
                  <c:v>1.9710157957805841E-2</c:v>
                </c:pt>
                <c:pt idx="1305">
                  <c:v>1.9709585958381126E-2</c:v>
                </c:pt>
                <c:pt idx="1306">
                  <c:v>1.9708987211146223E-2</c:v>
                </c:pt>
                <c:pt idx="1307">
                  <c:v>1.9708361716110012E-2</c:v>
                </c:pt>
                <c:pt idx="1308">
                  <c:v>1.9708196303285682E-2</c:v>
                </c:pt>
                <c:pt idx="1309">
                  <c:v>1.9707030482694954E-2</c:v>
                </c:pt>
                <c:pt idx="1310">
                  <c:v>1.9706324744340087E-2</c:v>
                </c:pt>
                <c:pt idx="1311">
                  <c:v>1.9705592258240756E-2</c:v>
                </c:pt>
                <c:pt idx="1312">
                  <c:v>1.9704833024409396E-2</c:v>
                </c:pt>
                <c:pt idx="1313">
                  <c:v>1.9703569797100792E-2</c:v>
                </c:pt>
                <c:pt idx="1314">
                  <c:v>1.9702759022670727E-2</c:v>
                </c:pt>
                <c:pt idx="1315">
                  <c:v>1.9701921502012956E-2</c:v>
                </c:pt>
                <c:pt idx="1316">
                  <c:v>1.9701057235145446E-2</c:v>
                </c:pt>
                <c:pt idx="1317">
                  <c:v>1.9702511611763472E-2</c:v>
                </c:pt>
                <c:pt idx="1318">
                  <c:v>1.9701584047197039E-2</c:v>
                </c:pt>
                <c:pt idx="1319">
                  <c:v>1.9700629729191146E-2</c:v>
                </c:pt>
                <c:pt idx="1320">
                  <c:v>1.9699648657766196E-2</c:v>
                </c:pt>
                <c:pt idx="1321">
                  <c:v>1.9697257670422005E-2</c:v>
                </c:pt>
                <c:pt idx="1322">
                  <c:v>1.9695629168399544E-2</c:v>
                </c:pt>
                <c:pt idx="1323">
                  <c:v>1.9695173567633638E-2</c:v>
                </c:pt>
                <c:pt idx="1324">
                  <c:v>1.9694091392774022E-2</c:v>
                </c:pt>
                <c:pt idx="1325">
                  <c:v>1.9694342000082701E-2</c:v>
                </c:pt>
                <c:pt idx="1326">
                  <c:v>1.9693200408589025E-2</c:v>
                </c:pt>
                <c:pt idx="1327">
                  <c:v>1.9692032063831064E-2</c:v>
                </c:pt>
                <c:pt idx="1328">
                  <c:v>1.9690836965832629E-2</c:v>
                </c:pt>
                <c:pt idx="1329">
                  <c:v>1.9690060046227822E-2</c:v>
                </c:pt>
                <c:pt idx="1330">
                  <c:v>1.9688809462666063E-2</c:v>
                </c:pt>
                <c:pt idx="1331">
                  <c:v>1.9687091152648741E-2</c:v>
                </c:pt>
                <c:pt idx="1332">
                  <c:v>1.9685789041944377E-2</c:v>
                </c:pt>
                <c:pt idx="1333">
                  <c:v>1.9684460178129644E-2</c:v>
                </c:pt>
                <c:pt idx="1334">
                  <c:v>1.9681798455963118E-2</c:v>
                </c:pt>
                <c:pt idx="1335">
                  <c:v>1.9682155226147632E-2</c:v>
                </c:pt>
                <c:pt idx="1336">
                  <c:v>1.9680313068305585E-2</c:v>
                </c:pt>
                <c:pt idx="1337">
                  <c:v>1.9678877192333421E-2</c:v>
                </c:pt>
                <c:pt idx="1338">
                  <c:v>1.9677414563394606E-2</c:v>
                </c:pt>
                <c:pt idx="1339">
                  <c:v>1.9675925181520604E-2</c:v>
                </c:pt>
                <c:pt idx="1340">
                  <c:v>1.9674409046742881E-2</c:v>
                </c:pt>
                <c:pt idx="1341">
                  <c:v>1.9672866159092049E-2</c:v>
                </c:pt>
                <c:pt idx="1342">
                  <c:v>1.9671296518599571E-2</c:v>
                </c:pt>
                <c:pt idx="1343">
                  <c:v>1.9668447798624786E-2</c:v>
                </c:pt>
                <c:pt idx="1344">
                  <c:v>1.9666830649690464E-2</c:v>
                </c:pt>
                <c:pt idx="1345">
                  <c:v>1.9665186752359235E-2</c:v>
                </c:pt>
                <c:pt idx="1346">
                  <c:v>1.9663516106664485E-2</c:v>
                </c:pt>
                <c:pt idx="1347">
                  <c:v>1.9661818712639587E-2</c:v>
                </c:pt>
                <c:pt idx="1348">
                  <c:v>1.9661316867868244E-2</c:v>
                </c:pt>
                <c:pt idx="1349">
                  <c:v>1.9659965031184425E-2</c:v>
                </c:pt>
                <c:pt idx="1350">
                  <c:v>1.9657776296447518E-2</c:v>
                </c:pt>
                <c:pt idx="1351">
                  <c:v>1.9655965881929645E-2</c:v>
                </c:pt>
                <c:pt idx="1352">
                  <c:v>1.9654128714923034E-2</c:v>
                </c:pt>
                <c:pt idx="1353">
                  <c:v>1.9650664913188995E-2</c:v>
                </c:pt>
                <c:pt idx="1354">
                  <c:v>1.9650769141133301E-2</c:v>
                </c:pt>
                <c:pt idx="1355">
                  <c:v>1.9648456699360273E-2</c:v>
                </c:pt>
                <c:pt idx="1356">
                  <c:v>1.9644946799239449E-2</c:v>
                </c:pt>
                <c:pt idx="1357">
                  <c:v>1.9642983941300152E-2</c:v>
                </c:pt>
                <c:pt idx="1358">
                  <c:v>1.9640994336880269E-2</c:v>
                </c:pt>
                <c:pt idx="1359">
                  <c:v>1.9638977986017991E-2</c:v>
                </c:pt>
                <c:pt idx="1360">
                  <c:v>1.9637318508607882E-2</c:v>
                </c:pt>
                <c:pt idx="1361">
                  <c:v>1.9634865045130567E-2</c:v>
                </c:pt>
                <c:pt idx="1362">
                  <c:v>1.9632768455188021E-2</c:v>
                </c:pt>
                <c:pt idx="1363">
                  <c:v>1.9630645118966505E-2</c:v>
                </c:pt>
                <c:pt idx="1364">
                  <c:v>1.9628495036511318E-2</c:v>
                </c:pt>
                <c:pt idx="1365">
                  <c:v>1.9625944538262455E-2</c:v>
                </c:pt>
                <c:pt idx="1366">
                  <c:v>1.9623742993628669E-2</c:v>
                </c:pt>
                <c:pt idx="1367">
                  <c:v>1.9621514704327277E-2</c:v>
                </c:pt>
                <c:pt idx="1368">
                  <c:v>1.9619259670404086E-2</c:v>
                </c:pt>
                <c:pt idx="1369">
                  <c:v>1.9618803784386584E-2</c:v>
                </c:pt>
                <c:pt idx="1370">
                  <c:v>1.9616485079681747E-2</c:v>
                </c:pt>
                <c:pt idx="1371">
                  <c:v>1.9614139623311346E-2</c:v>
                </c:pt>
                <c:pt idx="1372">
                  <c:v>1.9609684603498961E-2</c:v>
                </c:pt>
                <c:pt idx="1373">
                  <c:v>1.9608297927438952E-2</c:v>
                </c:pt>
                <c:pt idx="1374">
                  <c:v>1.9605878343221573E-2</c:v>
                </c:pt>
                <c:pt idx="1375">
                  <c:v>1.9603432011837955E-2</c:v>
                </c:pt>
                <c:pt idx="1376">
                  <c:v>1.9600958933337288E-2</c:v>
                </c:pt>
                <c:pt idx="1377">
                  <c:v>1.9598459107769639E-2</c:v>
                </c:pt>
                <c:pt idx="1378">
                  <c:v>1.9596972386273462E-2</c:v>
                </c:pt>
                <c:pt idx="1379">
                  <c:v>1.959441291839072E-2</c:v>
                </c:pt>
                <c:pt idx="1380">
                  <c:v>1.9591826699301623E-2</c:v>
                </c:pt>
                <c:pt idx="1381">
                  <c:v>1.9589553826407841E-2</c:v>
                </c:pt>
                <c:pt idx="1382">
                  <c:v>1.9586912050913903E-2</c:v>
                </c:pt>
                <c:pt idx="1383">
                  <c:v>1.958390753534639E-2</c:v>
                </c:pt>
                <c:pt idx="1384">
                  <c:v>1.9581214311982915E-2</c:v>
                </c:pt>
                <c:pt idx="1385">
                  <c:v>1.9578494337688608E-2</c:v>
                </c:pt>
                <c:pt idx="1386">
                  <c:v>1.9574757068125264E-2</c:v>
                </c:pt>
                <c:pt idx="1387">
                  <c:v>1.957330188753191E-2</c:v>
                </c:pt>
                <c:pt idx="1388">
                  <c:v>1.9570173909799805E-2</c:v>
                </c:pt>
                <c:pt idx="1389">
                  <c:v>1.9567346932358731E-2</c:v>
                </c:pt>
                <c:pt idx="1390">
                  <c:v>1.9564493204277653E-2</c:v>
                </c:pt>
                <c:pt idx="1391">
                  <c:v>1.9561612725616104E-2</c:v>
                </c:pt>
                <c:pt idx="1392">
                  <c:v>1.9559022919601338E-2</c:v>
                </c:pt>
                <c:pt idx="1393">
                  <c:v>1.9555771516789687E-2</c:v>
                </c:pt>
                <c:pt idx="1394">
                  <c:v>1.9552810786747275E-2</c:v>
                </c:pt>
                <c:pt idx="1395">
                  <c:v>1.9548888559153436E-2</c:v>
                </c:pt>
                <c:pt idx="1396">
                  <c:v>1.9545880549507236E-2</c:v>
                </c:pt>
                <c:pt idx="1397">
                  <c:v>1.9542845793905254E-2</c:v>
                </c:pt>
                <c:pt idx="1398">
                  <c:v>1.9539784292408106E-2</c:v>
                </c:pt>
                <c:pt idx="1399">
                  <c:v>1.9537605882724619E-2</c:v>
                </c:pt>
                <c:pt idx="1400">
                  <c:v>1.9534484651601697E-2</c:v>
                </c:pt>
                <c:pt idx="1401">
                  <c:v>1.9531336670523335E-2</c:v>
                </c:pt>
                <c:pt idx="1402">
                  <c:v>1.9528458600539977E-2</c:v>
                </c:pt>
                <c:pt idx="1403">
                  <c:v>1.9524960458763049E-2</c:v>
                </c:pt>
                <c:pt idx="1404">
                  <c:v>1.9521732228214635E-2</c:v>
                </c:pt>
                <c:pt idx="1405">
                  <c:v>1.9518477247976101E-2</c:v>
                </c:pt>
                <c:pt idx="1406">
                  <c:v>1.9515483834581085E-2</c:v>
                </c:pt>
                <c:pt idx="1407">
                  <c:v>1.9511887038703338E-2</c:v>
                </c:pt>
                <c:pt idx="1408">
                  <c:v>1.9507698267111191E-2</c:v>
                </c:pt>
                <c:pt idx="1409">
                  <c:v>1.9504342564972171E-2</c:v>
                </c:pt>
                <c:pt idx="1410">
                  <c:v>1.9500960117716258E-2</c:v>
                </c:pt>
                <c:pt idx="1411">
                  <c:v>1.9497550925412853E-2</c:v>
                </c:pt>
                <c:pt idx="1412">
                  <c:v>1.9492634256355033E-2</c:v>
                </c:pt>
                <c:pt idx="1413">
                  <c:v>1.9489160112076402E-2</c:v>
                </c:pt>
                <c:pt idx="1414">
                  <c:v>1.9485930454282853E-2</c:v>
                </c:pt>
                <c:pt idx="1415">
                  <c:v>1.9481625458226112E-2</c:v>
                </c:pt>
                <c:pt idx="1416">
                  <c:v>1.9478577210657905E-2</c:v>
                </c:pt>
                <c:pt idx="1417">
                  <c:v>1.9475261011971463E-2</c:v>
                </c:pt>
                <c:pt idx="1418">
                  <c:v>1.947138821994002E-2</c:v>
                </c:pt>
                <c:pt idx="1419">
                  <c:v>1.9466971590968996E-2</c:v>
                </c:pt>
                <c:pt idx="1420">
                  <c:v>1.9464350856317772E-2</c:v>
                </c:pt>
                <c:pt idx="1421">
                  <c:v>1.9460660646257639E-2</c:v>
                </c:pt>
                <c:pt idx="1422">
                  <c:v>1.9456943690568315E-2</c:v>
                </c:pt>
                <c:pt idx="1423">
                  <c:v>1.9453199989326261E-2</c:v>
                </c:pt>
                <c:pt idx="1424">
                  <c:v>1.9449429542605333E-2</c:v>
                </c:pt>
                <c:pt idx="1425">
                  <c:v>1.9445384306077375E-2</c:v>
                </c:pt>
                <c:pt idx="1426">
                  <c:v>1.9441562484922442E-2</c:v>
                </c:pt>
                <c:pt idx="1427">
                  <c:v>1.9436609417792374E-2</c:v>
                </c:pt>
                <c:pt idx="1428">
                  <c:v>1.9433838611141879E-2</c:v>
                </c:pt>
                <c:pt idx="1429">
                  <c:v>1.9429936558669973E-2</c:v>
                </c:pt>
                <c:pt idx="1430">
                  <c:v>1.9425681468644092E-2</c:v>
                </c:pt>
                <c:pt idx="1431">
                  <c:v>1.942228754873724E-2</c:v>
                </c:pt>
                <c:pt idx="1432">
                  <c:v>1.9418303141015222E-2</c:v>
                </c:pt>
                <c:pt idx="1433">
                  <c:v>1.9413716783504058E-2</c:v>
                </c:pt>
                <c:pt idx="1434">
                  <c:v>1.9410254091358867E-2</c:v>
                </c:pt>
                <c:pt idx="1435">
                  <c:v>1.9406189449588749E-2</c:v>
                </c:pt>
                <c:pt idx="1436">
                  <c:v>1.9402098063300725E-2</c:v>
                </c:pt>
                <c:pt idx="1437">
                  <c:v>1.9397979932577337E-2</c:v>
                </c:pt>
                <c:pt idx="1438">
                  <c:v>1.939383505750374E-2</c:v>
                </c:pt>
                <c:pt idx="1439">
                  <c:v>1.938966395319049E-2</c:v>
                </c:pt>
                <c:pt idx="1440">
                  <c:v>1.9385469194835907E-2</c:v>
                </c:pt>
                <c:pt idx="1441">
                  <c:v>1.9381253872655033E-2</c:v>
                </c:pt>
                <c:pt idx="1442">
                  <c:v>1.9377021076851606E-2</c:v>
                </c:pt>
                <c:pt idx="1443">
                  <c:v>1.9372773897611998E-2</c:v>
                </c:pt>
                <c:pt idx="1444">
                  <c:v>1.936872968498294E-2</c:v>
                </c:pt>
                <c:pt idx="1445">
                  <c:v>1.9364248749514104E-2</c:v>
                </c:pt>
                <c:pt idx="1446">
                  <c:v>1.9359366468258303E-2</c:v>
                </c:pt>
                <c:pt idx="1447">
                  <c:v>1.9354877703085447E-2</c:v>
                </c:pt>
                <c:pt idx="1448">
                  <c:v>1.9351215022263956E-2</c:v>
                </c:pt>
                <c:pt idx="1449">
                  <c:v>1.9346945793882152E-2</c:v>
                </c:pt>
                <c:pt idx="1450">
                  <c:v>1.9342683739812482E-2</c:v>
                </c:pt>
                <c:pt idx="1451">
                  <c:v>1.9338431983928851E-2</c:v>
                </c:pt>
                <c:pt idx="1452">
                  <c:v>1.9334411580043315E-2</c:v>
                </c:pt>
                <c:pt idx="1453">
                  <c:v>1.9329585248618369E-2</c:v>
                </c:pt>
                <c:pt idx="1454">
                  <c:v>1.9325977387775244E-2</c:v>
                </c:pt>
                <c:pt idx="1455">
                  <c:v>1.9321781095120148E-2</c:v>
                </c:pt>
                <c:pt idx="1456">
                  <c:v>1.9317598671392797E-2</c:v>
                </c:pt>
                <c:pt idx="1457">
                  <c:v>1.9313430116547143E-2</c:v>
                </c:pt>
                <c:pt idx="1458">
                  <c:v>1.9309275430540611E-2</c:v>
                </c:pt>
                <c:pt idx="1459">
                  <c:v>1.9305134613329753E-2</c:v>
                </c:pt>
                <c:pt idx="1460">
                  <c:v>1.9300783270440543E-2</c:v>
                </c:pt>
                <c:pt idx="1461">
                  <c:v>1.9296669420071612E-2</c:v>
                </c:pt>
                <c:pt idx="1462">
                  <c:v>1.9292569437580957E-2</c:v>
                </c:pt>
                <c:pt idx="1463">
                  <c:v>1.9288483322927288E-2</c:v>
                </c:pt>
                <c:pt idx="1464">
                  <c:v>1.9283022503445935E-2</c:v>
                </c:pt>
                <c:pt idx="1465">
                  <c:v>1.9278967312665429E-2</c:v>
                </c:pt>
                <c:pt idx="1466">
                  <c:v>1.9274925988797875E-2</c:v>
                </c:pt>
                <c:pt idx="1467">
                  <c:v>1.927089853180064E-2</c:v>
                </c:pt>
                <c:pt idx="1468">
                  <c:v>1.9266884941633755E-2</c:v>
                </c:pt>
                <c:pt idx="1469">
                  <c:v>1.92628852182537E-2</c:v>
                </c:pt>
                <c:pt idx="1470">
                  <c:v>1.9258667168491363E-2</c:v>
                </c:pt>
                <c:pt idx="1471">
                  <c:v>1.9254694400094863E-2</c:v>
                </c:pt>
                <c:pt idx="1472">
                  <c:v>1.9250969248425953E-2</c:v>
                </c:pt>
                <c:pt idx="1473">
                  <c:v>1.9247494302009293E-2</c:v>
                </c:pt>
                <c:pt idx="1474">
                  <c:v>1.9243565473864736E-2</c:v>
                </c:pt>
                <c:pt idx="1475">
                  <c:v>1.923965051381989E-2</c:v>
                </c:pt>
                <c:pt idx="1476">
                  <c:v>1.9235749421833922E-2</c:v>
                </c:pt>
                <c:pt idx="1477">
                  <c:v>1.9231624372628466E-2</c:v>
                </c:pt>
                <c:pt idx="1478">
                  <c:v>1.9227197915939805E-2</c:v>
                </c:pt>
                <c:pt idx="1479">
                  <c:v>1.9223339624001554E-2</c:v>
                </c:pt>
                <c:pt idx="1480">
                  <c:v>1.9219495199173844E-2</c:v>
                </c:pt>
                <c:pt idx="1481">
                  <c:v>1.9215905720217245E-2</c:v>
                </c:pt>
                <c:pt idx="1482">
                  <c:v>1.9212089816831798E-2</c:v>
                </c:pt>
                <c:pt idx="1483">
                  <c:v>1.9208287781212415E-2</c:v>
                </c:pt>
                <c:pt idx="1484">
                  <c:v>1.9204499613319131E-2</c:v>
                </c:pt>
                <c:pt idx="1485">
                  <c:v>1.9200725313112846E-2</c:v>
                </c:pt>
                <c:pt idx="1486">
                  <c:v>1.9196964880552725E-2</c:v>
                </c:pt>
                <c:pt idx="1487">
                  <c:v>1.9193218315600533E-2</c:v>
                </c:pt>
                <c:pt idx="1488">
                  <c:v>1.9189485618212831E-2</c:v>
                </c:pt>
                <c:pt idx="1489">
                  <c:v>1.918576678835486E-2</c:v>
                </c:pt>
                <c:pt idx="1490">
                  <c:v>1.9182061825984049E-2</c:v>
                </c:pt>
                <c:pt idx="1491">
                  <c:v>1.9178370731062166E-2</c:v>
                </c:pt>
                <c:pt idx="1492">
                  <c:v>1.9174693503550978E-2</c:v>
                </c:pt>
                <c:pt idx="1493">
                  <c:v>1.9171030143409654E-2</c:v>
                </c:pt>
                <c:pt idx="1494">
                  <c:v>1.9167380650601699E-2</c:v>
                </c:pt>
                <c:pt idx="1495">
                  <c:v>1.9163745025088014E-2</c:v>
                </c:pt>
                <c:pt idx="1496">
                  <c:v>1.916012326682863E-2</c:v>
                </c:pt>
                <c:pt idx="1497">
                  <c:v>1.9156515375786182E-2</c:v>
                </c:pt>
                <c:pt idx="1498">
                  <c:v>1.9152921351921579E-2</c:v>
                </c:pt>
                <c:pt idx="1499">
                  <c:v>1.914908582598665E-2</c:v>
                </c:pt>
                <c:pt idx="1500">
                  <c:v>1.9145518735132747E-2</c:v>
                </c:pt>
                <c:pt idx="1501">
                  <c:v>1.9141965510575086E-2</c:v>
                </c:pt>
                <c:pt idx="1502">
                  <c:v>1.913842615227853E-2</c:v>
                </c:pt>
                <c:pt idx="1503">
                  <c:v>1.9135935490477381E-2</c:v>
                </c:pt>
                <c:pt idx="1504">
                  <c:v>1.9131648417375503E-2</c:v>
                </c:pt>
                <c:pt idx="1505">
                  <c:v>1.9128151462706189E-2</c:v>
                </c:pt>
                <c:pt idx="1506">
                  <c:v>1.9124668374916696E-2</c:v>
                </c:pt>
                <c:pt idx="1507">
                  <c:v>1.9121199153969658E-2</c:v>
                </c:pt>
                <c:pt idx="1508">
                  <c:v>1.9117743799825976E-2</c:v>
                </c:pt>
                <c:pt idx="1509">
                  <c:v>1.9114302312452636E-2</c:v>
                </c:pt>
                <c:pt idx="1510">
                  <c:v>1.9110874691810539E-2</c:v>
                </c:pt>
                <c:pt idx="1511">
                  <c:v>1.9106709240349178E-2</c:v>
                </c:pt>
                <c:pt idx="1512">
                  <c:v>1.9103529447229484E-2</c:v>
                </c:pt>
                <c:pt idx="1513">
                  <c:v>1.9100141804291759E-2</c:v>
                </c:pt>
                <c:pt idx="1514">
                  <c:v>1.9096768026415134E-2</c:v>
                </c:pt>
                <c:pt idx="1515">
                  <c:v>1.9093408113565857E-2</c:v>
                </c:pt>
                <c:pt idx="1516">
                  <c:v>1.909006206570929E-2</c:v>
                </c:pt>
                <c:pt idx="1517">
                  <c:v>1.9086729882811682E-2</c:v>
                </c:pt>
                <c:pt idx="1518">
                  <c:v>1.9083411564836616E-2</c:v>
                </c:pt>
                <c:pt idx="1519">
                  <c:v>1.9080107111750344E-2</c:v>
                </c:pt>
                <c:pt idx="1520">
                  <c:v>1.9076816523519113E-2</c:v>
                </c:pt>
                <c:pt idx="1521">
                  <c:v>1.9073266802212246E-2</c:v>
                </c:pt>
                <c:pt idx="1522">
                  <c:v>1.9070003125746984E-2</c:v>
                </c:pt>
                <c:pt idx="1523">
                  <c:v>1.9066753313274822E-2</c:v>
                </c:pt>
                <c:pt idx="1524">
                  <c:v>1.9063517364762528E-2</c:v>
                </c:pt>
                <c:pt idx="1525">
                  <c:v>1.9061124365743913E-2</c:v>
                </c:pt>
                <c:pt idx="1526">
                  <c:v>1.905791860798553E-2</c:v>
                </c:pt>
                <c:pt idx="1527">
                  <c:v>1.9054726716364951E-2</c:v>
                </c:pt>
                <c:pt idx="1528">
                  <c:v>1.9051548690845684E-2</c:v>
                </c:pt>
                <c:pt idx="1529">
                  <c:v>1.9048104792643083E-2</c:v>
                </c:pt>
                <c:pt idx="1530">
                  <c:v>1.9044953675119682E-2</c:v>
                </c:pt>
                <c:pt idx="1531">
                  <c:v>1.9041816422841064E-2</c:v>
                </c:pt>
                <c:pt idx="1532">
                  <c:v>1.9038693035774715E-2</c:v>
                </c:pt>
                <c:pt idx="1533">
                  <c:v>1.9035583513886387E-2</c:v>
                </c:pt>
                <c:pt idx="1534">
                  <c:v>1.9032771723999087E-2</c:v>
                </c:pt>
                <c:pt idx="1535">
                  <c:v>1.9029690760260173E-2</c:v>
                </c:pt>
                <c:pt idx="1536">
                  <c:v>1.9026623662359299E-2</c:v>
                </c:pt>
                <c:pt idx="1537">
                  <c:v>1.9023570430263453E-2</c:v>
                </c:pt>
                <c:pt idx="1538">
                  <c:v>1.9020531063939614E-2</c:v>
                </c:pt>
                <c:pt idx="1539">
                  <c:v>1.9017505563356508E-2</c:v>
                </c:pt>
                <c:pt idx="1540">
                  <c:v>1.9014493928480244E-2</c:v>
                </c:pt>
                <c:pt idx="1541">
                  <c:v>1.9011496159282149E-2</c:v>
                </c:pt>
                <c:pt idx="1542">
                  <c:v>1.900851225572834E-2</c:v>
                </c:pt>
                <c:pt idx="1543">
                  <c:v>1.9005542217787538E-2</c:v>
                </c:pt>
                <c:pt idx="1544">
                  <c:v>1.9002586045429329E-2</c:v>
                </c:pt>
                <c:pt idx="1545">
                  <c:v>1.8999643738619829E-2</c:v>
                </c:pt>
                <c:pt idx="1546">
                  <c:v>1.8996715297332104E-2</c:v>
                </c:pt>
                <c:pt idx="1547">
                  <c:v>1.8993800721530531E-2</c:v>
                </c:pt>
                <c:pt idx="1548">
                  <c:v>1.899090001118817E-2</c:v>
                </c:pt>
                <c:pt idx="1549">
                  <c:v>1.8988013166272012E-2</c:v>
                </c:pt>
                <c:pt idx="1550">
                  <c:v>1.898514018675164E-2</c:v>
                </c:pt>
                <c:pt idx="1551">
                  <c:v>1.898198302920533E-2</c:v>
                </c:pt>
                <c:pt idx="1552">
                  <c:v>1.8979136939710262E-2</c:v>
                </c:pt>
                <c:pt idx="1553">
                  <c:v>1.8976304714772168E-2</c:v>
                </c:pt>
                <c:pt idx="1554">
                  <c:v>1.8973486354360306E-2</c:v>
                </c:pt>
                <c:pt idx="1555">
                  <c:v>1.8970681858445686E-2</c:v>
                </c:pt>
                <c:pt idx="1556">
                  <c:v>1.8968193481265772E-2</c:v>
                </c:pt>
                <c:pt idx="1557">
                  <c:v>1.8965417558677457E-2</c:v>
                </c:pt>
                <c:pt idx="1558">
                  <c:v>1.8962655501247729E-2</c:v>
                </c:pt>
                <c:pt idx="1559">
                  <c:v>1.8959907308945305E-2</c:v>
                </c:pt>
                <c:pt idx="1560">
                  <c:v>1.8957172981742387E-2</c:v>
                </c:pt>
                <c:pt idx="1561">
                  <c:v>1.8954678498892541E-2</c:v>
                </c:pt>
                <c:pt idx="1562">
                  <c:v>1.8951745922516892E-2</c:v>
                </c:pt>
                <c:pt idx="1563">
                  <c:v>1.8949286526293914E-2</c:v>
                </c:pt>
                <c:pt idx="1564">
                  <c:v>1.8945756354156629E-2</c:v>
                </c:pt>
                <c:pt idx="1565">
                  <c:v>1.894308965133007E-2</c:v>
                </c:pt>
                <c:pt idx="1566">
                  <c:v>1.8940436811938355E-2</c:v>
                </c:pt>
                <c:pt idx="1567">
                  <c:v>1.8937797835956616E-2</c:v>
                </c:pt>
                <c:pt idx="1568">
                  <c:v>1.8933306130699989E-2</c:v>
                </c:pt>
                <c:pt idx="1569">
                  <c:v>1.8932189570207925E-2</c:v>
                </c:pt>
                <c:pt idx="1570">
                  <c:v>1.8929594164765362E-2</c:v>
                </c:pt>
                <c:pt idx="1571">
                  <c:v>1.8927012622619088E-2</c:v>
                </c:pt>
                <c:pt idx="1572">
                  <c:v>1.8924444943744234E-2</c:v>
                </c:pt>
                <c:pt idx="1573">
                  <c:v>1.8921574480446068E-2</c:v>
                </c:pt>
                <c:pt idx="1574">
                  <c:v>1.8919033671033314E-2</c:v>
                </c:pt>
                <c:pt idx="1575">
                  <c:v>1.8916506724068829E-2</c:v>
                </c:pt>
                <c:pt idx="1576">
                  <c:v>1.8913993639527463E-2</c:v>
                </c:pt>
                <c:pt idx="1577">
                  <c:v>1.8913095750219218E-2</c:v>
                </c:pt>
                <c:pt idx="1578">
                  <c:v>1.8910614691283047E-2</c:v>
                </c:pt>
                <c:pt idx="1579">
                  <c:v>1.8908147498400713E-2</c:v>
                </c:pt>
                <c:pt idx="1580">
                  <c:v>1.8905694171546705E-2</c:v>
                </c:pt>
                <c:pt idx="1581">
                  <c:v>1.8902283294763334E-2</c:v>
                </c:pt>
                <c:pt idx="1582">
                  <c:v>1.8898473800679633E-2</c:v>
                </c:pt>
                <c:pt idx="1583">
                  <c:v>1.889744078934338E-2</c:v>
                </c:pt>
                <c:pt idx="1584">
                  <c:v>1.8895040332198673E-2</c:v>
                </c:pt>
                <c:pt idx="1585">
                  <c:v>1.8892653738729889E-2</c:v>
                </c:pt>
                <c:pt idx="1586">
                  <c:v>1.8891265395519961E-2</c:v>
                </c:pt>
                <c:pt idx="1587">
                  <c:v>1.8888909130122696E-2</c:v>
                </c:pt>
                <c:pt idx="1588">
                  <c:v>1.8886566730545413E-2</c:v>
                </c:pt>
                <c:pt idx="1589">
                  <c:v>1.8884569117536529E-2</c:v>
                </c:pt>
                <c:pt idx="1590">
                  <c:v>1.8882255318868918E-2</c:v>
                </c:pt>
                <c:pt idx="1591">
                  <c:v>1.8879622726478341E-2</c:v>
                </c:pt>
                <c:pt idx="1592">
                  <c:v>1.887733578992757E-2</c:v>
                </c:pt>
                <c:pt idx="1593">
                  <c:v>1.8875062719070922E-2</c:v>
                </c:pt>
                <c:pt idx="1594">
                  <c:v>1.8872803513883742E-2</c:v>
                </c:pt>
                <c:pt idx="1595">
                  <c:v>1.887089432226733E-2</c:v>
                </c:pt>
                <c:pt idx="1596">
                  <c:v>1.8868326700422523E-2</c:v>
                </c:pt>
                <c:pt idx="1597">
                  <c:v>1.8866109092099168E-2</c:v>
                </c:pt>
                <c:pt idx="1598">
                  <c:v>1.8863905349350028E-2</c:v>
                </c:pt>
                <c:pt idx="1599">
                  <c:v>1.8861715472148752E-2</c:v>
                </c:pt>
                <c:pt idx="1600">
                  <c:v>1.8859539460474074E-2</c:v>
                </c:pt>
                <c:pt idx="1601">
                  <c:v>1.8857377314300483E-2</c:v>
                </c:pt>
                <c:pt idx="1602">
                  <c:v>1.8855229033606723E-2</c:v>
                </c:pt>
                <c:pt idx="1603">
                  <c:v>1.8852065717198909E-2</c:v>
                </c:pt>
                <c:pt idx="1604">
                  <c:v>1.8849942529003978E-2</c:v>
                </c:pt>
                <c:pt idx="1605">
                  <c:v>1.8847833204012385E-2</c:v>
                </c:pt>
                <c:pt idx="1606">
                  <c:v>1.884573774220304E-2</c:v>
                </c:pt>
                <c:pt idx="1607">
                  <c:v>1.8843656143555741E-2</c:v>
                </c:pt>
                <c:pt idx="1608">
                  <c:v>1.8842630523204146E-2</c:v>
                </c:pt>
                <c:pt idx="1609">
                  <c:v>1.8840927747939679E-2</c:v>
                </c:pt>
                <c:pt idx="1610">
                  <c:v>1.8838541942531824E-2</c:v>
                </c:pt>
                <c:pt idx="1611">
                  <c:v>1.8836518450118196E-2</c:v>
                </c:pt>
                <c:pt idx="1612">
                  <c:v>1.8834508822959044E-2</c:v>
                </c:pt>
                <c:pt idx="1613">
                  <c:v>1.8830957532681474E-2</c:v>
                </c:pt>
                <c:pt idx="1614">
                  <c:v>1.8830884039709946E-2</c:v>
                </c:pt>
                <c:pt idx="1615">
                  <c:v>1.88285631327848E-2</c:v>
                </c:pt>
                <c:pt idx="1616">
                  <c:v>1.8825545594403081E-2</c:v>
                </c:pt>
                <c:pt idx="1617">
                  <c:v>1.8823602626185997E-2</c:v>
                </c:pt>
                <c:pt idx="1618">
                  <c:v>1.8821673520899054E-2</c:v>
                </c:pt>
                <c:pt idx="1619">
                  <c:v>1.8819758278521174E-2</c:v>
                </c:pt>
                <c:pt idx="1620">
                  <c:v>1.8817499076303257E-2</c:v>
                </c:pt>
                <c:pt idx="1621">
                  <c:v>1.8815969382410033E-2</c:v>
                </c:pt>
                <c:pt idx="1622">
                  <c:v>1.8814095728639877E-2</c:v>
                </c:pt>
                <c:pt idx="1623">
                  <c:v>1.881223593769709E-2</c:v>
                </c:pt>
                <c:pt idx="1624">
                  <c:v>1.8810390009564981E-2</c:v>
                </c:pt>
                <c:pt idx="1625">
                  <c:v>1.8808195655543258E-2</c:v>
                </c:pt>
                <c:pt idx="1626">
                  <c:v>1.8806376557590099E-2</c:v>
                </c:pt>
                <c:pt idx="1627">
                  <c:v>1.8804571321660468E-2</c:v>
                </c:pt>
                <c:pt idx="1628">
                  <c:v>1.8802779947734827E-2</c:v>
                </c:pt>
                <c:pt idx="1629">
                  <c:v>1.880246652453851E-2</c:v>
                </c:pt>
                <c:pt idx="1630">
                  <c:v>1.8800706468369618E-2</c:v>
                </c:pt>
                <c:pt idx="1631">
                  <c:v>1.8798960277067425E-2</c:v>
                </c:pt>
                <c:pt idx="1632">
                  <c:v>1.8797227950611523E-2</c:v>
                </c:pt>
                <c:pt idx="1633">
                  <c:v>1.8793423181616222E-2</c:v>
                </c:pt>
                <c:pt idx="1634">
                  <c:v>1.8792693178621027E-2</c:v>
                </c:pt>
                <c:pt idx="1635">
                  <c:v>1.8790999740156404E-2</c:v>
                </c:pt>
                <c:pt idx="1636">
                  <c:v>1.8789320164280223E-2</c:v>
                </c:pt>
                <c:pt idx="1637">
                  <c:v>1.8787654450974037E-2</c:v>
                </c:pt>
                <c:pt idx="1638">
                  <c:v>1.8787125152638008E-2</c:v>
                </c:pt>
                <c:pt idx="1639">
                  <c:v>1.8785489879598473E-2</c:v>
                </c:pt>
                <c:pt idx="1640">
                  <c:v>1.8783868471260668E-2</c:v>
                </c:pt>
                <c:pt idx="1641">
                  <c:v>1.8782638028339536E-2</c:v>
                </c:pt>
                <c:pt idx="1642">
                  <c:v>1.8781045256794564E-2</c:v>
                </c:pt>
                <c:pt idx="1643">
                  <c:v>1.8779087434283286E-2</c:v>
                </c:pt>
                <c:pt idx="1644">
                  <c:v>1.877752148457891E-2</c:v>
                </c:pt>
                <c:pt idx="1645">
                  <c:v>1.8775969399491221E-2</c:v>
                </c:pt>
                <c:pt idx="1646">
                  <c:v>1.8773286844057969E-2</c:v>
                </c:pt>
                <c:pt idx="1647">
                  <c:v>1.8773289379379731E-2</c:v>
                </c:pt>
                <c:pt idx="1648">
                  <c:v>1.8771396331753117E-2</c:v>
                </c:pt>
                <c:pt idx="1649">
                  <c:v>1.8769899704961256E-2</c:v>
                </c:pt>
                <c:pt idx="1650">
                  <c:v>1.8768416942702749E-2</c:v>
                </c:pt>
                <c:pt idx="1651">
                  <c:v>1.8766948044961436E-2</c:v>
                </c:pt>
                <c:pt idx="1652">
                  <c:v>1.8765880134281012E-2</c:v>
                </c:pt>
                <c:pt idx="1653">
                  <c:v>1.876405184296661E-2</c:v>
                </c:pt>
                <c:pt idx="1654">
                  <c:v>1.8762624538682486E-2</c:v>
                </c:pt>
                <c:pt idx="1655">
                  <c:v>1.876004209182586E-2</c:v>
                </c:pt>
                <c:pt idx="1656">
                  <c:v>1.8758639764210952E-2</c:v>
                </c:pt>
                <c:pt idx="1657">
                  <c:v>1.8757251298843654E-2</c:v>
                </c:pt>
                <c:pt idx="1658">
                  <c:v>1.8755876695712555E-2</c:v>
                </c:pt>
                <c:pt idx="1659">
                  <c:v>1.8755695983779064E-2</c:v>
                </c:pt>
                <c:pt idx="1660">
                  <c:v>1.8754351865997731E-2</c:v>
                </c:pt>
                <c:pt idx="1661">
                  <c:v>1.8753021612580523E-2</c:v>
                </c:pt>
                <c:pt idx="1662">
                  <c:v>1.8752101533026533E-2</c:v>
                </c:pt>
                <c:pt idx="1663">
                  <c:v>1.8750402698784911E-2</c:v>
                </c:pt>
                <c:pt idx="1664">
                  <c:v>1.874911403837844E-2</c:v>
                </c:pt>
                <c:pt idx="1665">
                  <c:v>1.8747839242280819E-2</c:v>
                </c:pt>
                <c:pt idx="1666">
                  <c:v>1.874697831505457E-2</c:v>
                </c:pt>
                <c:pt idx="1667">
                  <c:v>1.8745331242955156E-2</c:v>
                </c:pt>
                <c:pt idx="1668">
                  <c:v>1.8742491636960956E-2</c:v>
                </c:pt>
                <c:pt idx="1669">
                  <c:v>1.8741268590872551E-2</c:v>
                </c:pt>
                <c:pt idx="1670">
                  <c:v>1.8740059406132659E-2</c:v>
                </c:pt>
                <c:pt idx="1671">
                  <c:v>1.8738864082729734E-2</c:v>
                </c:pt>
                <c:pt idx="1672">
                  <c:v>1.873636971840862E-2</c:v>
                </c:pt>
                <c:pt idx="1673">
                  <c:v>1.8736425348986709E-2</c:v>
                </c:pt>
                <c:pt idx="1674">
                  <c:v>1.8735278480617644E-2</c:v>
                </c:pt>
                <c:pt idx="1675">
                  <c:v>1.873398474779216E-2</c:v>
                </c:pt>
                <c:pt idx="1676">
                  <c:v>1.8733026329881847E-2</c:v>
                </c:pt>
                <c:pt idx="1677">
                  <c:v>1.8732331363410865E-2</c:v>
                </c:pt>
                <c:pt idx="1678">
                  <c:v>1.8730829627070986E-2</c:v>
                </c:pt>
                <c:pt idx="1679">
                  <c:v>1.8729187049472351E-2</c:v>
                </c:pt>
                <c:pt idx="1680">
                  <c:v>1.8729101490786729E-2</c:v>
                </c:pt>
                <c:pt idx="1681">
                  <c:v>1.8728052591908542E-2</c:v>
                </c:pt>
                <c:pt idx="1682">
                  <c:v>1.8727017555677034E-2</c:v>
                </c:pt>
                <c:pt idx="1683">
                  <c:v>1.8725996382081788E-2</c:v>
                </c:pt>
                <c:pt idx="1684">
                  <c:v>1.87249890711115E-2</c:v>
                </c:pt>
                <c:pt idx="1685">
                  <c:v>1.872357781834209E-2</c:v>
                </c:pt>
                <c:pt idx="1686">
                  <c:v>1.8722597293281382E-2</c:v>
                </c:pt>
                <c:pt idx="1687">
                  <c:v>1.872163063009057E-2</c:v>
                </c:pt>
                <c:pt idx="1688">
                  <c:v>1.8720408145869467E-2</c:v>
                </c:pt>
                <c:pt idx="1689">
                  <c:v>1.8719738889289642E-2</c:v>
                </c:pt>
                <c:pt idx="1690">
                  <c:v>1.8719105432112883E-2</c:v>
                </c:pt>
                <c:pt idx="1691">
                  <c:v>1.8718326046937357E-2</c:v>
                </c:pt>
                <c:pt idx="1692">
                  <c:v>1.8717429636594882E-2</c:v>
                </c:pt>
                <c:pt idx="1693">
                  <c:v>1.871642214216265E-2</c:v>
                </c:pt>
                <c:pt idx="1694">
                  <c:v>1.8715678403502429E-2</c:v>
                </c:pt>
                <c:pt idx="1695">
                  <c:v>1.8714823580735073E-2</c:v>
                </c:pt>
                <c:pt idx="1696">
                  <c:v>1.8713982620473645E-2</c:v>
                </c:pt>
                <c:pt idx="1697">
                  <c:v>1.8713155522710325E-2</c:v>
                </c:pt>
                <c:pt idx="1698">
                  <c:v>1.871234228667442E-2</c:v>
                </c:pt>
                <c:pt idx="1699">
                  <c:v>1.871154252495583E-2</c:v>
                </c:pt>
                <c:pt idx="1700">
                  <c:v>1.8710754835592529E-2</c:v>
                </c:pt>
                <c:pt idx="1701">
                  <c:v>1.8709977652220957E-2</c:v>
                </c:pt>
                <c:pt idx="1702">
                  <c:v>1.8709209408483637E-2</c:v>
                </c:pt>
                <c:pt idx="1703">
                  <c:v>1.8708448538020481E-2</c:v>
                </c:pt>
                <c:pt idx="1704">
                  <c:v>1.8707693474479224E-2</c:v>
                </c:pt>
                <c:pt idx="1705">
                  <c:v>1.8706942651500653E-2</c:v>
                </c:pt>
                <c:pt idx="1706">
                  <c:v>1.8706087751307405E-2</c:v>
                </c:pt>
                <c:pt idx="1707">
                  <c:v>1.8704909286029973E-2</c:v>
                </c:pt>
                <c:pt idx="1708">
                  <c:v>1.8704268865344698E-2</c:v>
                </c:pt>
                <c:pt idx="1709">
                  <c:v>1.870351980568908E-2</c:v>
                </c:pt>
                <c:pt idx="1710">
                  <c:v>1.8702767189448102E-2</c:v>
                </c:pt>
                <c:pt idx="1711">
                  <c:v>1.8702439049719584E-2</c:v>
                </c:pt>
                <c:pt idx="1712">
                  <c:v>1.8701674313895352E-2</c:v>
                </c:pt>
                <c:pt idx="1713">
                  <c:v>1.8700792096764698E-2</c:v>
                </c:pt>
                <c:pt idx="1714">
                  <c:v>1.8700124670589503E-2</c:v>
                </c:pt>
                <c:pt idx="1715">
                  <c:v>1.8699339763116572E-2</c:v>
                </c:pt>
                <c:pt idx="1716">
                  <c:v>1.8698548131769143E-2</c:v>
                </c:pt>
                <c:pt idx="1717">
                  <c:v>1.8697635176918293E-2</c:v>
                </c:pt>
                <c:pt idx="1718">
                  <c:v>1.8696944697466418E-2</c:v>
                </c:pt>
                <c:pt idx="1719">
                  <c:v>1.8696132894518946E-2</c:v>
                </c:pt>
                <c:pt idx="1720">
                  <c:v>1.8694889442572173E-2</c:v>
                </c:pt>
                <c:pt idx="1721">
                  <c:v>1.8694064714915457E-2</c:v>
                </c:pt>
                <c:pt idx="1722">
                  <c:v>1.869323326375523E-2</c:v>
                </c:pt>
                <c:pt idx="1723">
                  <c:v>1.8692395089093244E-2</c:v>
                </c:pt>
                <c:pt idx="1724">
                  <c:v>1.8691006150787004E-2</c:v>
                </c:pt>
                <c:pt idx="1725">
                  <c:v>1.8690576360199163E-2</c:v>
                </c:pt>
                <c:pt idx="1726">
                  <c:v>1.8689295312126042E-2</c:v>
                </c:pt>
                <c:pt idx="1727">
                  <c:v>1.8688429808089602E-2</c:v>
                </c:pt>
                <c:pt idx="1728">
                  <c:v>1.868755758092E-2</c:v>
                </c:pt>
                <c:pt idx="1729">
                  <c:v>1.8687098796800597E-2</c:v>
                </c:pt>
                <c:pt idx="1730">
                  <c:v>1.868579295720707E-2</c:v>
                </c:pt>
                <c:pt idx="1731">
                  <c:v>1.8684900560670847E-2</c:v>
                </c:pt>
                <c:pt idx="1732">
                  <c:v>1.868442002781814E-2</c:v>
                </c:pt>
                <c:pt idx="1733">
                  <c:v>1.8683931681697123E-2</c:v>
                </c:pt>
                <c:pt idx="1734">
                  <c:v>1.868301806078863E-2</c:v>
                </c:pt>
                <c:pt idx="1735">
                  <c:v>1.8682097716089918E-2</c:v>
                </c:pt>
                <c:pt idx="1736">
                  <c:v>1.8681170647606198E-2</c:v>
                </c:pt>
                <c:pt idx="1737">
                  <c:v>1.8679820943812202E-2</c:v>
                </c:pt>
                <c:pt idx="1738">
                  <c:v>1.8678611154035275E-2</c:v>
                </c:pt>
                <c:pt idx="1739">
                  <c:v>1.8677662522516441E-2</c:v>
                </c:pt>
                <c:pt idx="1740">
                  <c:v>1.8676707167575791E-2</c:v>
                </c:pt>
                <c:pt idx="1741">
                  <c:v>1.8676158731477994E-2</c:v>
                </c:pt>
                <c:pt idx="1742">
                  <c:v>1.8675189399303467E-2</c:v>
                </c:pt>
                <c:pt idx="1743">
                  <c:v>1.867421334337695E-2</c:v>
                </c:pt>
                <c:pt idx="1744">
                  <c:v>1.8673230563706261E-2</c:v>
                </c:pt>
                <c:pt idx="1745">
                  <c:v>1.8672241060294012E-2</c:v>
                </c:pt>
                <c:pt idx="1746">
                  <c:v>1.867124483314541E-2</c:v>
                </c:pt>
                <c:pt idx="1747">
                  <c:v>1.8670241882268276E-2</c:v>
                </c:pt>
                <c:pt idx="1748">
                  <c:v>1.8669232207664352E-2</c:v>
                </c:pt>
                <c:pt idx="1749">
                  <c:v>1.8668215809338848E-2</c:v>
                </c:pt>
                <c:pt idx="1750">
                  <c:v>1.8667192687298717E-2</c:v>
                </c:pt>
                <c:pt idx="1751">
                  <c:v>1.8666162841550038E-2</c:v>
                </c:pt>
                <c:pt idx="1752">
                  <c:v>1.8665126272096287E-2</c:v>
                </c:pt>
                <c:pt idx="1753">
                  <c:v>1.866408297894355E-2</c:v>
                </c:pt>
                <c:pt idx="1754">
                  <c:v>1.8663032962095295E-2</c:v>
                </c:pt>
                <c:pt idx="1755">
                  <c:v>1.8661976221560218E-2</c:v>
                </c:pt>
                <c:pt idx="1756">
                  <c:v>1.8660912757340924E-2</c:v>
                </c:pt>
                <c:pt idx="1757">
                  <c:v>1.865984256944523E-2</c:v>
                </c:pt>
                <c:pt idx="1758">
                  <c:v>1.8658765657876615E-2</c:v>
                </c:pt>
                <c:pt idx="1759">
                  <c:v>1.8657277980467381E-2</c:v>
                </c:pt>
                <c:pt idx="1760">
                  <c:v>1.8656188158180462E-2</c:v>
                </c:pt>
                <c:pt idx="1761">
                  <c:v>1.8655091612581526E-2</c:v>
                </c:pt>
                <c:pt idx="1762">
                  <c:v>1.8655597844581519E-2</c:v>
                </c:pt>
                <c:pt idx="1763">
                  <c:v>1.8653280245145613E-2</c:v>
                </c:pt>
                <c:pt idx="1764">
                  <c:v>1.8652162991661971E-2</c:v>
                </c:pt>
                <c:pt idx="1765">
                  <c:v>1.8651039014545377E-2</c:v>
                </c:pt>
                <c:pt idx="1766">
                  <c:v>1.8649908313801037E-2</c:v>
                </c:pt>
                <c:pt idx="1767">
                  <c:v>1.8648770889435909E-2</c:v>
                </c:pt>
                <c:pt idx="1768">
                  <c:v>1.8647626741456071E-2</c:v>
                </c:pt>
                <c:pt idx="1769">
                  <c:v>1.8646475869865869E-2</c:v>
                </c:pt>
                <c:pt idx="1770">
                  <c:v>1.8645318274672255E-2</c:v>
                </c:pt>
                <c:pt idx="1771">
                  <c:v>1.8643589572803758E-2</c:v>
                </c:pt>
                <c:pt idx="1772">
                  <c:v>1.8642188796692771E-2</c:v>
                </c:pt>
                <c:pt idx="1773">
                  <c:v>1.8641012112821542E-2</c:v>
                </c:pt>
                <c:pt idx="1774">
                  <c:v>1.863982870605696E-2</c:v>
                </c:pt>
                <c:pt idx="1775">
                  <c:v>1.863874573290316E-2</c:v>
                </c:pt>
                <c:pt idx="1776">
                  <c:v>1.8637270196131261E-2</c:v>
                </c:pt>
                <c:pt idx="1777">
                  <c:v>1.8636238148459938E-2</c:v>
                </c:pt>
                <c:pt idx="1778">
                  <c:v>1.8635027850181451E-2</c:v>
                </c:pt>
                <c:pt idx="1779">
                  <c:v>1.8633810829038921E-2</c:v>
                </c:pt>
                <c:pt idx="1780">
                  <c:v>1.8632587085038566E-2</c:v>
                </c:pt>
                <c:pt idx="1781">
                  <c:v>1.8630964384013848E-2</c:v>
                </c:pt>
                <c:pt idx="1782">
                  <c:v>1.862972773837223E-2</c:v>
                </c:pt>
                <c:pt idx="1783">
                  <c:v>1.8628484370233893E-2</c:v>
                </c:pt>
                <c:pt idx="1784">
                  <c:v>1.8627234279606025E-2</c:v>
                </c:pt>
                <c:pt idx="1785">
                  <c:v>1.8627147518462131E-2</c:v>
                </c:pt>
                <c:pt idx="1786">
                  <c:v>1.8625882346441937E-2</c:v>
                </c:pt>
                <c:pt idx="1787">
                  <c:v>1.8624610450925203E-2</c:v>
                </c:pt>
                <c:pt idx="1788">
                  <c:v>1.8623331831916272E-2</c:v>
                </c:pt>
                <c:pt idx="1789">
                  <c:v>1.8621658694845271E-2</c:v>
                </c:pt>
                <c:pt idx="1790">
                  <c:v>1.8620367175770727E-2</c:v>
                </c:pt>
                <c:pt idx="1791">
                  <c:v>1.8619068933565998E-2</c:v>
                </c:pt>
                <c:pt idx="1792">
                  <c:v>1.8617763968238114E-2</c:v>
                </c:pt>
                <c:pt idx="1793">
                  <c:v>1.8616837884732802E-2</c:v>
                </c:pt>
                <c:pt idx="1794">
                  <c:v>1.8615518924914046E-2</c:v>
                </c:pt>
                <c:pt idx="1795">
                  <c:v>1.8614193241651748E-2</c:v>
                </c:pt>
                <c:pt idx="1796">
                  <c:v>1.8612860834950257E-2</c:v>
                </c:pt>
                <c:pt idx="1797">
                  <c:v>1.8611521704819126E-2</c:v>
                </c:pt>
                <c:pt idx="1798">
                  <c:v>1.8610175851262699E-2</c:v>
                </c:pt>
                <c:pt idx="1799">
                  <c:v>1.8608823274288797E-2</c:v>
                </c:pt>
                <c:pt idx="1800">
                  <c:v>1.8607463973905242E-2</c:v>
                </c:pt>
                <c:pt idx="1801">
                  <c:v>1.8606097950118111E-2</c:v>
                </c:pt>
                <c:pt idx="1802">
                  <c:v>1.860472520293523E-2</c:v>
                </c:pt>
                <c:pt idx="1803">
                  <c:v>1.8603345732360936E-2</c:v>
                </c:pt>
                <c:pt idx="1804">
                  <c:v>1.8601959538405665E-2</c:v>
                </c:pt>
                <c:pt idx="1805">
                  <c:v>1.8600566621074621E-2</c:v>
                </c:pt>
                <c:pt idx="1806">
                  <c:v>1.8599166980376496E-2</c:v>
                </c:pt>
                <c:pt idx="1807">
                  <c:v>1.8597760616317374E-2</c:v>
                </c:pt>
                <c:pt idx="1808">
                  <c:v>1.8596347528904204E-2</c:v>
                </c:pt>
                <c:pt idx="1809">
                  <c:v>1.8594927718143941E-2</c:v>
                </c:pt>
                <c:pt idx="1810">
                  <c:v>1.8593501184046134E-2</c:v>
                </c:pt>
                <c:pt idx="1811">
                  <c:v>1.8591692242610473E-2</c:v>
                </c:pt>
                <c:pt idx="1812">
                  <c:v>1.8590252816253906E-2</c:v>
                </c:pt>
                <c:pt idx="1813">
                  <c:v>1.8588806666920872E-2</c:v>
                </c:pt>
                <c:pt idx="1814">
                  <c:v>1.8587353794618407E-2</c:v>
                </c:pt>
                <c:pt idx="1815">
                  <c:v>1.8587387815849739E-2</c:v>
                </c:pt>
                <c:pt idx="1816">
                  <c:v>1.8584800789746343E-2</c:v>
                </c:pt>
                <c:pt idx="1817">
                  <c:v>1.8583327192479526E-2</c:v>
                </c:pt>
                <c:pt idx="1818">
                  <c:v>1.8581846871935117E-2</c:v>
                </c:pt>
                <c:pt idx="1819">
                  <c:v>1.8580359828117472E-2</c:v>
                </c:pt>
                <c:pt idx="1820">
                  <c:v>1.8578866061036137E-2</c:v>
                </c:pt>
                <c:pt idx="1821">
                  <c:v>1.8577365570698071E-2</c:v>
                </c:pt>
                <c:pt idx="1822">
                  <c:v>1.8575858357111088E-2</c:v>
                </c:pt>
                <c:pt idx="1823">
                  <c:v>1.8574865331052386E-2</c:v>
                </c:pt>
                <c:pt idx="1824">
                  <c:v>1.8572455309902598E-2</c:v>
                </c:pt>
                <c:pt idx="1825">
                  <c:v>1.8570928485428274E-2</c:v>
                </c:pt>
                <c:pt idx="1826">
                  <c:v>1.8569394938074992E-2</c:v>
                </c:pt>
                <c:pt idx="1827">
                  <c:v>1.8567854667850662E-2</c:v>
                </c:pt>
                <c:pt idx="1828">
                  <c:v>1.8566307674764061E-2</c:v>
                </c:pt>
                <c:pt idx="1829">
                  <c:v>1.8564753958820467E-2</c:v>
                </c:pt>
                <c:pt idx="1830">
                  <c:v>1.8563193520029539E-2</c:v>
                </c:pt>
                <c:pt idx="1831">
                  <c:v>1.8561626358400057E-2</c:v>
                </c:pt>
                <c:pt idx="1832">
                  <c:v>1.85600524739373E-2</c:v>
                </c:pt>
                <c:pt idx="1833">
                  <c:v>1.8558108416751651E-2</c:v>
                </c:pt>
                <c:pt idx="1834">
                  <c:v>1.855652164845889E-2</c:v>
                </c:pt>
                <c:pt idx="1835">
                  <c:v>1.8554928157696438E-2</c:v>
                </c:pt>
                <c:pt idx="1836">
                  <c:v>1.8553327944472287E-2</c:v>
                </c:pt>
                <c:pt idx="1837">
                  <c:v>1.8552443368763723E-2</c:v>
                </c:pt>
                <c:pt idx="1838">
                  <c:v>1.8550828584268039E-2</c:v>
                </c:pt>
                <c:pt idx="1839">
                  <c:v>1.8549207076658986E-2</c:v>
                </c:pt>
                <c:pt idx="1840">
                  <c:v>1.854757884594525E-2</c:v>
                </c:pt>
                <c:pt idx="1841">
                  <c:v>1.8545584987683026E-2</c:v>
                </c:pt>
                <c:pt idx="1842">
                  <c:v>1.8543943875349526E-2</c:v>
                </c:pt>
                <c:pt idx="1843">
                  <c:v>1.8542296040273226E-2</c:v>
                </c:pt>
                <c:pt idx="1844">
                  <c:v>1.8540641482462903E-2</c:v>
                </c:pt>
                <c:pt idx="1845">
                  <c:v>1.8538980201928228E-2</c:v>
                </c:pt>
                <c:pt idx="1846">
                  <c:v>1.8537668276938923E-2</c:v>
                </c:pt>
                <c:pt idx="1847">
                  <c:v>1.8535992984730489E-2</c:v>
                </c:pt>
                <c:pt idx="1848">
                  <c:v>1.8534310969484272E-2</c:v>
                </c:pt>
                <c:pt idx="1849">
                  <c:v>1.8532622231209835E-2</c:v>
                </c:pt>
                <c:pt idx="1850">
                  <c:v>1.8530926769915867E-2</c:v>
                </c:pt>
                <c:pt idx="1851">
                  <c:v>1.8529224585611924E-2</c:v>
                </c:pt>
                <c:pt idx="1852">
                  <c:v>1.8527515678304955E-2</c:v>
                </c:pt>
                <c:pt idx="1853">
                  <c:v>1.852580004800539E-2</c:v>
                </c:pt>
                <c:pt idx="1854">
                  <c:v>1.8524077694721919E-2</c:v>
                </c:pt>
                <c:pt idx="1855">
                  <c:v>1.8522348618461488E-2</c:v>
                </c:pt>
                <c:pt idx="1856">
                  <c:v>1.8520612819235394E-2</c:v>
                </c:pt>
                <c:pt idx="1857">
                  <c:v>1.8518870297050589E-2</c:v>
                </c:pt>
                <c:pt idx="1858">
                  <c:v>1.8517121051917496E-2</c:v>
                </c:pt>
                <c:pt idx="1859">
                  <c:v>1.8515365083843941E-2</c:v>
                </c:pt>
                <c:pt idx="1860">
                  <c:v>1.8514646498094801E-2</c:v>
                </c:pt>
                <c:pt idx="1861">
                  <c:v>1.8511832978913664E-2</c:v>
                </c:pt>
                <c:pt idx="1862">
                  <c:v>1.8510056842075191E-2</c:v>
                </c:pt>
                <c:pt idx="1863">
                  <c:v>1.8507927576069422E-2</c:v>
                </c:pt>
                <c:pt idx="1864">
                  <c:v>1.8506138565397071E-2</c:v>
                </c:pt>
                <c:pt idx="1865">
                  <c:v>1.8504342832173414E-2</c:v>
                </c:pt>
                <c:pt idx="1866">
                  <c:v>1.8502540376409866E-2</c:v>
                </c:pt>
                <c:pt idx="1867">
                  <c:v>1.850073119811434E-2</c:v>
                </c:pt>
                <c:pt idx="1868">
                  <c:v>1.8499258840385877E-2</c:v>
                </c:pt>
                <c:pt idx="1869">
                  <c:v>1.8497435643414217E-2</c:v>
                </c:pt>
                <c:pt idx="1870">
                  <c:v>1.8495605723605493E-2</c:v>
                </c:pt>
                <c:pt idx="1871">
                  <c:v>1.8493769080965779E-2</c:v>
                </c:pt>
                <c:pt idx="1872">
                  <c:v>1.8491925715505505E-2</c:v>
                </c:pt>
                <c:pt idx="1873">
                  <c:v>1.8490075627235095E-2</c:v>
                </c:pt>
                <c:pt idx="1874">
                  <c:v>1.8488218816163242E-2</c:v>
                </c:pt>
                <c:pt idx="1875">
                  <c:v>1.8486767261062641E-2</c:v>
                </c:pt>
                <c:pt idx="1876">
                  <c:v>1.8483807093073956E-2</c:v>
                </c:pt>
                <c:pt idx="1877">
                  <c:v>1.8481931266230767E-2</c:v>
                </c:pt>
                <c:pt idx="1878">
                  <c:v>1.8480048717293585E-2</c:v>
                </c:pt>
                <c:pt idx="1879">
                  <c:v>1.8478159446270404E-2</c:v>
                </c:pt>
                <c:pt idx="1880">
                  <c:v>1.8476328646701814E-2</c:v>
                </c:pt>
                <c:pt idx="1881">
                  <c:v>1.8474088372812503E-2</c:v>
                </c:pt>
                <c:pt idx="1882">
                  <c:v>1.8472177975297654E-2</c:v>
                </c:pt>
                <c:pt idx="1883">
                  <c:v>1.8470260855734111E-2</c:v>
                </c:pt>
                <c:pt idx="1884">
                  <c:v>1.8468337014134306E-2</c:v>
                </c:pt>
                <c:pt idx="1885">
                  <c:v>1.846607269979969E-2</c:v>
                </c:pt>
                <c:pt idx="1886">
                  <c:v>1.8464135993414316E-2</c:v>
                </c:pt>
                <c:pt idx="1887">
                  <c:v>1.8462192565354037E-2</c:v>
                </c:pt>
                <c:pt idx="1888">
                  <c:v>1.8460242415627839E-2</c:v>
                </c:pt>
                <c:pt idx="1889">
                  <c:v>1.8459942262151124E-2</c:v>
                </c:pt>
                <c:pt idx="1890">
                  <c:v>1.845797576565697E-2</c:v>
                </c:pt>
                <c:pt idx="1891">
                  <c:v>1.8456002545866004E-2</c:v>
                </c:pt>
                <c:pt idx="1892">
                  <c:v>1.8454022602787577E-2</c:v>
                </c:pt>
                <c:pt idx="1893">
                  <c:v>1.8451049012785953E-2</c:v>
                </c:pt>
                <c:pt idx="1894">
                  <c:v>1.8447916269288375E-2</c:v>
                </c:pt>
                <c:pt idx="1895">
                  <c:v>1.8447059003730493E-2</c:v>
                </c:pt>
                <c:pt idx="1896">
                  <c:v>1.8445053915821158E-2</c:v>
                </c:pt>
                <c:pt idx="1897">
                  <c:v>1.8444022038444981E-2</c:v>
                </c:pt>
                <c:pt idx="1898">
                  <c:v>1.8442001755859503E-2</c:v>
                </c:pt>
                <c:pt idx="1899">
                  <c:v>1.8439974750059696E-2</c:v>
                </c:pt>
                <c:pt idx="1900">
                  <c:v>1.8437941021057471E-2</c:v>
                </c:pt>
                <c:pt idx="1901">
                  <c:v>1.8436224788119265E-2</c:v>
                </c:pt>
                <c:pt idx="1902">
                  <c:v>1.8434177027908605E-2</c:v>
                </c:pt>
                <c:pt idx="1903">
                  <c:v>1.8431799494933218E-2</c:v>
                </c:pt>
                <c:pt idx="1904">
                  <c:v>1.8429738873223356E-2</c:v>
                </c:pt>
                <c:pt idx="1905">
                  <c:v>1.8427671528362097E-2</c:v>
                </c:pt>
                <c:pt idx="1906">
                  <c:v>1.842463331522606E-2</c:v>
                </c:pt>
                <c:pt idx="1907">
                  <c:v>1.8423837374533427E-2</c:v>
                </c:pt>
                <c:pt idx="1908">
                  <c:v>1.8421429154991543E-2</c:v>
                </c:pt>
                <c:pt idx="1909">
                  <c:v>1.8419334917640348E-2</c:v>
                </c:pt>
                <c:pt idx="1910">
                  <c:v>1.8417233957193881E-2</c:v>
                </c:pt>
                <c:pt idx="1911">
                  <c:v>1.8415126273662347E-2</c:v>
                </c:pt>
                <c:pt idx="1912">
                  <c:v>1.8413011867058501E-2</c:v>
                </c:pt>
                <c:pt idx="1913">
                  <c:v>1.8410890737391699E-2</c:v>
                </c:pt>
                <c:pt idx="1914">
                  <c:v>1.8408762884673843E-2</c:v>
                </c:pt>
                <c:pt idx="1915">
                  <c:v>1.8405680031740975E-2</c:v>
                </c:pt>
                <c:pt idx="1916">
                  <c:v>1.8403540501008175E-2</c:v>
                </c:pt>
                <c:pt idx="1917">
                  <c:v>1.8401394248246727E-2</c:v>
                </c:pt>
                <c:pt idx="1918">
                  <c:v>1.8399241273465414E-2</c:v>
                </c:pt>
                <c:pt idx="1919">
                  <c:v>1.8397081576677413E-2</c:v>
                </c:pt>
                <c:pt idx="1920">
                  <c:v>1.8395854584921347E-2</c:v>
                </c:pt>
                <c:pt idx="1921">
                  <c:v>1.8393992130997929E-2</c:v>
                </c:pt>
                <c:pt idx="1922">
                  <c:v>1.839149803443758E-2</c:v>
                </c:pt>
                <c:pt idx="1923">
                  <c:v>1.8389309674765382E-2</c:v>
                </c:pt>
                <c:pt idx="1924">
                  <c:v>1.8387114592156088E-2</c:v>
                </c:pt>
                <c:pt idx="1925">
                  <c:v>1.8383347283371512E-2</c:v>
                </c:pt>
                <c:pt idx="1926">
                  <c:v>1.8383013757566537E-2</c:v>
                </c:pt>
                <c:pt idx="1927">
                  <c:v>1.8380489006814441E-2</c:v>
                </c:pt>
                <c:pt idx="1928">
                  <c:v>1.837703331966889E-2</c:v>
                </c:pt>
                <c:pt idx="1929">
                  <c:v>1.8374806996930282E-2</c:v>
                </c:pt>
                <c:pt idx="1930">
                  <c:v>1.8372573952634141E-2</c:v>
                </c:pt>
                <c:pt idx="1931">
                  <c:v>1.8370334186792014E-2</c:v>
                </c:pt>
                <c:pt idx="1932">
                  <c:v>1.8368393820767704E-2</c:v>
                </c:pt>
                <c:pt idx="1933">
                  <c:v>1.8365834490515098E-2</c:v>
                </c:pt>
                <c:pt idx="1934">
                  <c:v>1.8363574560101625E-2</c:v>
                </c:pt>
                <c:pt idx="1935">
                  <c:v>1.8361307908186575E-2</c:v>
                </c:pt>
                <c:pt idx="1936">
                  <c:v>1.8359034534784158E-2</c:v>
                </c:pt>
                <c:pt idx="1937">
                  <c:v>1.835645124939006E-2</c:v>
                </c:pt>
                <c:pt idx="1938">
                  <c:v>1.8354165029450406E-2</c:v>
                </c:pt>
                <c:pt idx="1939">
                  <c:v>1.8351872088382827E-2</c:v>
                </c:pt>
                <c:pt idx="1940">
                  <c:v>1.8349572426198103E-2</c:v>
                </c:pt>
                <c:pt idx="1941">
                  <c:v>1.8348769589561668E-2</c:v>
                </c:pt>
                <c:pt idx="1942">
                  <c:v>1.8346453496070204E-2</c:v>
                </c:pt>
                <c:pt idx="1943">
                  <c:v>1.8344130679863593E-2</c:v>
                </c:pt>
                <c:pt idx="1944">
                  <c:v>1.8339869952946945E-2</c:v>
                </c:pt>
                <c:pt idx="1945">
                  <c:v>1.8338570072098798E-2</c:v>
                </c:pt>
                <c:pt idx="1946">
                  <c:v>1.8336228885358061E-2</c:v>
                </c:pt>
                <c:pt idx="1947">
                  <c:v>1.8333880976929503E-2</c:v>
                </c:pt>
                <c:pt idx="1948">
                  <c:v>1.8331526346826298E-2</c:v>
                </c:pt>
                <c:pt idx="1949">
                  <c:v>1.8329164995056355E-2</c:v>
                </c:pt>
                <c:pt idx="1950">
                  <c:v>1.8327682731479025E-2</c:v>
                </c:pt>
                <c:pt idx="1951">
                  <c:v>1.8325306134007863E-2</c:v>
                </c:pt>
                <c:pt idx="1952">
                  <c:v>1.8322922813933804E-2</c:v>
                </c:pt>
                <c:pt idx="1953">
                  <c:v>1.8320826142956683E-2</c:v>
                </c:pt>
                <c:pt idx="1954">
                  <c:v>1.8318428775832497E-2</c:v>
                </c:pt>
                <c:pt idx="1955">
                  <c:v>1.8315732518223479E-2</c:v>
                </c:pt>
                <c:pt idx="1956">
                  <c:v>1.8313322307864525E-2</c:v>
                </c:pt>
                <c:pt idx="1957">
                  <c:v>1.8310905374966449E-2</c:v>
                </c:pt>
                <c:pt idx="1958">
                  <c:v>1.8307610356247589E-2</c:v>
                </c:pt>
                <c:pt idx="1959">
                  <c:v>1.8306341481955955E-2</c:v>
                </c:pt>
                <c:pt idx="1960">
                  <c:v>1.8303615676680592E-2</c:v>
                </c:pt>
                <c:pt idx="1961">
                  <c:v>1.8301174457434267E-2</c:v>
                </c:pt>
                <c:pt idx="1962">
                  <c:v>1.8298728577385133E-2</c:v>
                </c:pt>
                <c:pt idx="1963">
                  <c:v>1.8296278637862391E-2</c:v>
                </c:pt>
                <c:pt idx="1964">
                  <c:v>1.8294113490178922E-2</c:v>
                </c:pt>
                <c:pt idx="1965">
                  <c:v>1.8291368985712028E-2</c:v>
                </c:pt>
                <c:pt idx="1966">
                  <c:v>1.8288910475737701E-2</c:v>
                </c:pt>
                <c:pt idx="1967">
                  <c:v>1.8285586730014108E-2</c:v>
                </c:pt>
                <c:pt idx="1968">
                  <c:v>1.828312571961644E-2</c:v>
                </c:pt>
                <c:pt idx="1969">
                  <c:v>1.8280664198252559E-2</c:v>
                </c:pt>
                <c:pt idx="1970">
                  <c:v>1.8278202786972047E-2</c:v>
                </c:pt>
                <c:pt idx="1971">
                  <c:v>1.8276605139804506E-2</c:v>
                </c:pt>
                <c:pt idx="1972">
                  <c:v>1.8274145624425912E-2</c:v>
                </c:pt>
                <c:pt idx="1973">
                  <c:v>1.8271687461476123E-2</c:v>
                </c:pt>
                <c:pt idx="1974">
                  <c:v>1.8269518259134691E-2</c:v>
                </c:pt>
                <c:pt idx="1975">
                  <c:v>1.8266775192859568E-2</c:v>
                </c:pt>
                <c:pt idx="1976">
                  <c:v>1.8264321087185998E-2</c:v>
                </c:pt>
                <c:pt idx="1977">
                  <c:v>1.8261868333931879E-2</c:v>
                </c:pt>
                <c:pt idx="1978">
                  <c:v>1.8259704430984562E-2</c:v>
                </c:pt>
                <c:pt idx="1979">
                  <c:v>1.8256966884675201E-2</c:v>
                </c:pt>
                <c:pt idx="1980">
                  <c:v>1.8253368486827348E-2</c:v>
                </c:pt>
                <c:pt idx="1981">
                  <c:v>1.8250921252050745E-2</c:v>
                </c:pt>
                <c:pt idx="1982">
                  <c:v>1.8248475369341044E-2</c:v>
                </c:pt>
                <c:pt idx="1983">
                  <c:v>1.8246030838698246E-2</c:v>
                </c:pt>
                <c:pt idx="1984">
                  <c:v>1.8241966429082976E-2</c:v>
                </c:pt>
                <c:pt idx="1985">
                  <c:v>1.8240387018482698E-2</c:v>
                </c:pt>
                <c:pt idx="1986">
                  <c:v>1.8238234345186625E-2</c:v>
                </c:pt>
                <c:pt idx="1987">
                  <c:v>1.8234873059542522E-2</c:v>
                </c:pt>
                <c:pt idx="1988">
                  <c:v>1.8233071309607086E-2</c:v>
                </c:pt>
                <c:pt idx="1989">
                  <c:v>1.8230922612983449E-2</c:v>
                </c:pt>
                <c:pt idx="1990">
                  <c:v>1.8228200931032799E-2</c:v>
                </c:pt>
                <c:pt idx="1991">
                  <c:v>1.8225133180821196E-2</c:v>
                </c:pt>
                <c:pt idx="1992">
                  <c:v>1.8223623050727063E-2</c:v>
                </c:pt>
                <c:pt idx="1993">
                  <c:v>1.8221192567728726E-2</c:v>
                </c:pt>
                <c:pt idx="1994">
                  <c:v>1.8218763436937426E-2</c:v>
                </c:pt>
                <c:pt idx="1995">
                  <c:v>1.8216335658349698E-2</c:v>
                </c:pt>
                <c:pt idx="1996">
                  <c:v>1.8213909231962058E-2</c:v>
                </c:pt>
                <c:pt idx="1997">
                  <c:v>1.8211197197964202E-2</c:v>
                </c:pt>
                <c:pt idx="1998">
                  <c:v>1.8208773501707763E-2</c:v>
                </c:pt>
                <c:pt idx="1999">
                  <c:v>1.8205659307580571E-2</c:v>
                </c:pt>
                <c:pt idx="2000">
                  <c:v>1.8203930165522023E-2</c:v>
                </c:pt>
                <c:pt idx="2001">
                  <c:v>1.8201510525586578E-2</c:v>
                </c:pt>
                <c:pt idx="2002">
                  <c:v>1.8199033706795615E-2</c:v>
                </c:pt>
                <c:pt idx="2003">
                  <c:v>1.8196962108684302E-2</c:v>
                </c:pt>
                <c:pt idx="2004">
                  <c:v>1.8194546499817454E-2</c:v>
                </c:pt>
                <c:pt idx="2005">
                  <c:v>1.8191787459698475E-2</c:v>
                </c:pt>
                <c:pt idx="2006">
                  <c:v>1.8189719338618866E-2</c:v>
                </c:pt>
                <c:pt idx="2007">
                  <c:v>1.8187307786282782E-2</c:v>
                </c:pt>
                <c:pt idx="2008">
                  <c:v>1.818489758611638E-2</c:v>
                </c:pt>
                <c:pt idx="2009">
                  <c:v>1.8182488738118785E-2</c:v>
                </c:pt>
                <c:pt idx="2010">
                  <c:v>1.8180081242289137E-2</c:v>
                </c:pt>
                <c:pt idx="2011">
                  <c:v>1.8177675098622219E-2</c:v>
                </c:pt>
                <c:pt idx="2012">
                  <c:v>1.8175270307117158E-2</c:v>
                </c:pt>
                <c:pt idx="2013">
                  <c:v>1.8172866867770483E-2</c:v>
                </c:pt>
                <c:pt idx="2014">
                  <c:v>1.8170464780580459E-2</c:v>
                </c:pt>
                <c:pt idx="2015">
                  <c:v>1.8168064045544472E-2</c:v>
                </c:pt>
                <c:pt idx="2016">
                  <c:v>1.8165664662660792E-2</c:v>
                </c:pt>
                <c:pt idx="2017">
                  <c:v>1.8163266631925069E-2</c:v>
                </c:pt>
                <c:pt idx="2018">
                  <c:v>1.8160527681060697E-2</c:v>
                </c:pt>
                <c:pt idx="2019">
                  <c:v>1.8157846138128757E-2</c:v>
                </c:pt>
                <c:pt idx="2020">
                  <c:v>1.8155794263407639E-2</c:v>
                </c:pt>
                <c:pt idx="2021">
                  <c:v>1.8153401665047322E-2</c:v>
                </c:pt>
                <c:pt idx="2022">
                  <c:v>1.8151010418740423E-2</c:v>
                </c:pt>
                <c:pt idx="2023">
                  <c:v>1.8148906842504912E-2</c:v>
                </c:pt>
                <c:pt idx="2024">
                  <c:v>1.8146518276744079E-2</c:v>
                </c:pt>
                <c:pt idx="2025">
                  <c:v>1.8143790142970406E-2</c:v>
                </c:pt>
                <c:pt idx="2026">
                  <c:v>1.8141745201606337E-2</c:v>
                </c:pt>
                <c:pt idx="2027">
                  <c:v>1.8139360692226825E-2</c:v>
                </c:pt>
                <c:pt idx="2028">
                  <c:v>1.8136977534967465E-2</c:v>
                </c:pt>
                <c:pt idx="2029">
                  <c:v>1.8134255582328528E-2</c:v>
                </c:pt>
                <c:pt idx="2030">
                  <c:v>1.8132215276805735E-2</c:v>
                </c:pt>
                <c:pt idx="2031">
                  <c:v>1.8129836175897283E-2</c:v>
                </c:pt>
                <c:pt idx="2032">
                  <c:v>1.8127172318044393E-2</c:v>
                </c:pt>
                <c:pt idx="2033">
                  <c:v>1.8124795944159909E-2</c:v>
                </c:pt>
                <c:pt idx="2034">
                  <c:v>1.8122420922298092E-2</c:v>
                </c:pt>
                <c:pt idx="2035">
                  <c:v>1.8120047252458946E-2</c:v>
                </c:pt>
                <c:pt idx="2036">
                  <c:v>1.811733614246135E-2</c:v>
                </c:pt>
                <c:pt idx="2037">
                  <c:v>1.8114965369801842E-2</c:v>
                </c:pt>
                <c:pt idx="2038">
                  <c:v>1.8112595949156221E-2</c:v>
                </c:pt>
                <c:pt idx="2039">
                  <c:v>1.8110227880523605E-2</c:v>
                </c:pt>
                <c:pt idx="2040">
                  <c:v>1.8107861163896972E-2</c:v>
                </c:pt>
                <c:pt idx="2041">
                  <c:v>1.8105495799279833E-2</c:v>
                </c:pt>
                <c:pt idx="2042">
                  <c:v>1.8102845912497223E-2</c:v>
                </c:pt>
                <c:pt idx="2043">
                  <c:v>1.8100483273848056E-2</c:v>
                </c:pt>
                <c:pt idx="2044">
                  <c:v>1.809840781744057E-2</c:v>
                </c:pt>
                <c:pt idx="2045">
                  <c:v>1.8096333676854464E-2</c:v>
                </c:pt>
                <c:pt idx="2046">
                  <c:v>1.8093975050525433E-2</c:v>
                </c:pt>
                <c:pt idx="2047">
                  <c:v>1.8091617776271378E-2</c:v>
                </c:pt>
                <c:pt idx="2048">
                  <c:v>1.808926185408969E-2</c:v>
                </c:pt>
                <c:pt idx="2049">
                  <c:v>1.8086621554280393E-2</c:v>
                </c:pt>
                <c:pt idx="2050">
                  <c:v>1.808359626403087E-2</c:v>
                </c:pt>
                <c:pt idx="2051">
                  <c:v>1.8081244805627051E-2</c:v>
                </c:pt>
                <c:pt idx="2052">
                  <c:v>1.8078894699201105E-2</c:v>
                </c:pt>
                <c:pt idx="2053">
                  <c:v>1.8076831583424741E-2</c:v>
                </c:pt>
                <c:pt idx="2054">
                  <c:v>1.8074484159929155E-2</c:v>
                </c:pt>
                <c:pt idx="2055">
                  <c:v>1.8072138088490296E-2</c:v>
                </c:pt>
                <c:pt idx="2056">
                  <c:v>1.8069793369103821E-2</c:v>
                </c:pt>
                <c:pt idx="2057">
                  <c:v>1.8067450001766256E-2</c:v>
                </c:pt>
                <c:pt idx="2058">
                  <c:v>1.8065107986477594E-2</c:v>
                </c:pt>
                <c:pt idx="2059">
                  <c:v>1.8062767323234367E-2</c:v>
                </c:pt>
                <c:pt idx="2060">
                  <c:v>1.8060428012033097E-2</c:v>
                </c:pt>
                <c:pt idx="2061">
                  <c:v>1.8058090052873781E-2</c:v>
                </c:pt>
                <c:pt idx="2062">
                  <c:v>1.8055753445752078E-2</c:v>
                </c:pt>
                <c:pt idx="2063">
                  <c:v>1.8053418190666252E-2</c:v>
                </c:pt>
                <c:pt idx="2064">
                  <c:v>1.8051084287612824E-2</c:v>
                </c:pt>
                <c:pt idx="2065">
                  <c:v>1.8048751736590925E-2</c:v>
                </c:pt>
                <c:pt idx="2066">
                  <c:v>1.8046420537596215E-2</c:v>
                </c:pt>
                <c:pt idx="2067">
                  <c:v>1.8044090690629556E-2</c:v>
                </c:pt>
                <c:pt idx="2068">
                  <c:v>1.8041762195685738E-2</c:v>
                </c:pt>
                <c:pt idx="2069">
                  <c:v>1.8039435052763897E-2</c:v>
                </c:pt>
                <c:pt idx="2070">
                  <c:v>1.803710926186055E-2</c:v>
                </c:pt>
                <c:pt idx="2071">
                  <c:v>1.8034499550031044E-2</c:v>
                </c:pt>
                <c:pt idx="2072">
                  <c:v>1.8032176482694309E-2</c:v>
                </c:pt>
                <c:pt idx="2073">
                  <c:v>1.8029854767285369E-2</c:v>
                </c:pt>
                <c:pt idx="2074">
                  <c:v>1.8027534403803353E-2</c:v>
                </c:pt>
                <c:pt idx="2075">
                  <c:v>1.8026356219531175E-2</c:v>
                </c:pt>
                <c:pt idx="2076">
                  <c:v>1.8023182908701189E-2</c:v>
                </c:pt>
                <c:pt idx="2077">
                  <c:v>1.8020866581863026E-2</c:v>
                </c:pt>
                <c:pt idx="2078">
                  <c:v>1.8018551607024244E-2</c:v>
                </c:pt>
                <c:pt idx="2079">
                  <c:v>1.801623798418224E-2</c:v>
                </c:pt>
                <c:pt idx="2080">
                  <c:v>1.801392571333614E-2</c:v>
                </c:pt>
                <c:pt idx="2081">
                  <c:v>1.8011614794482475E-2</c:v>
                </c:pt>
                <c:pt idx="2082">
                  <c:v>1.8009305227618629E-2</c:v>
                </c:pt>
                <c:pt idx="2083">
                  <c:v>1.8006382336830679E-2</c:v>
                </c:pt>
                <c:pt idx="2084">
                  <c:v>1.8004120106784427E-2</c:v>
                </c:pt>
                <c:pt idx="2085">
                  <c:v>1.8001814632816249E-2</c:v>
                </c:pt>
                <c:pt idx="2086">
                  <c:v>1.7999510510665395E-2</c:v>
                </c:pt>
                <c:pt idx="2087">
                  <c:v>1.7997207740328314E-2</c:v>
                </c:pt>
                <c:pt idx="2088">
                  <c:v>1.7994906321804116E-2</c:v>
                </c:pt>
                <c:pt idx="2089">
                  <c:v>1.799260625508925E-2</c:v>
                </c:pt>
                <c:pt idx="2090">
                  <c:v>1.7990307540182826E-2</c:v>
                </c:pt>
                <c:pt idx="2091">
                  <c:v>1.7988010177079516E-2</c:v>
                </c:pt>
                <c:pt idx="2092">
                  <c:v>1.7985714165780209E-2</c:v>
                </c:pt>
                <c:pt idx="2093">
                  <c:v>1.7983134659709191E-2</c:v>
                </c:pt>
                <c:pt idx="2094">
                  <c:v>1.7980841369750363E-2</c:v>
                </c:pt>
                <c:pt idx="2095">
                  <c:v>1.7978549431506674E-2</c:v>
                </c:pt>
                <c:pt idx="2096">
                  <c:v>1.7976258844973642E-2</c:v>
                </c:pt>
                <c:pt idx="2097">
                  <c:v>1.7974823961872475E-2</c:v>
                </c:pt>
                <c:pt idx="2098">
                  <c:v>1.7972536026527815E-2</c:v>
                </c:pt>
                <c:pt idx="2099">
                  <c:v>1.7970249443135619E-2</c:v>
                </c:pt>
                <c:pt idx="2100">
                  <c:v>1.7967964211689804E-2</c:v>
                </c:pt>
                <c:pt idx="2101">
                  <c:v>1.7965395609591248E-2</c:v>
                </c:pt>
                <c:pt idx="2102">
                  <c:v>1.7963113099109966E-2</c:v>
                </c:pt>
                <c:pt idx="2103">
                  <c:v>1.7960831940487091E-2</c:v>
                </c:pt>
                <c:pt idx="2104">
                  <c:v>1.7958552133721741E-2</c:v>
                </c:pt>
                <c:pt idx="2105">
                  <c:v>1.7956273678810405E-2</c:v>
                </c:pt>
                <c:pt idx="2106">
                  <c:v>1.7954281213780308E-2</c:v>
                </c:pt>
                <c:pt idx="2107">
                  <c:v>1.7952005445902683E-2</c:v>
                </c:pt>
                <c:pt idx="2108">
                  <c:v>1.7949731029951455E-2</c:v>
                </c:pt>
                <c:pt idx="2109">
                  <c:v>1.7947457965927494E-2</c:v>
                </c:pt>
                <c:pt idx="2110">
                  <c:v>1.7945186253827322E-2</c:v>
                </c:pt>
                <c:pt idx="2111">
                  <c:v>1.7942915893650071E-2</c:v>
                </c:pt>
                <c:pt idx="2112">
                  <c:v>1.7940646885390529E-2</c:v>
                </c:pt>
                <c:pt idx="2113">
                  <c:v>1.7938379229048697E-2</c:v>
                </c:pt>
                <c:pt idx="2114">
                  <c:v>1.7936112924621096E-2</c:v>
                </c:pt>
                <c:pt idx="2115">
                  <c:v>1.793384797210686E-2</c:v>
                </c:pt>
                <c:pt idx="2116">
                  <c:v>1.793158437150251E-2</c:v>
                </c:pt>
                <c:pt idx="2117">
                  <c:v>1.7929322122804573E-2</c:v>
                </c:pt>
                <c:pt idx="2118">
                  <c:v>1.792706122601392E-2</c:v>
                </c:pt>
                <c:pt idx="2119">
                  <c:v>1.7924801681125334E-2</c:v>
                </c:pt>
                <c:pt idx="2120">
                  <c:v>1.7922543488136211E-2</c:v>
                </c:pt>
                <c:pt idx="2121">
                  <c:v>1.7920286647047416E-2</c:v>
                </c:pt>
                <c:pt idx="2122">
                  <c:v>1.7918031157854612E-2</c:v>
                </c:pt>
                <c:pt idx="2123">
                  <c:v>1.7915492654849562E-2</c:v>
                </c:pt>
                <c:pt idx="2124">
                  <c:v>1.791323988473054E-2</c:v>
                </c:pt>
                <c:pt idx="2125">
                  <c:v>1.7910988466418979E-2</c:v>
                </c:pt>
                <c:pt idx="2126">
                  <c:v>1.7908738399913117E-2</c:v>
                </c:pt>
                <c:pt idx="2127">
                  <c:v>1.7906489685210317E-2</c:v>
                </c:pt>
                <c:pt idx="2128">
                  <c:v>1.7904526612378815E-2</c:v>
                </c:pt>
                <c:pt idx="2129">
                  <c:v>1.7902280586393617E-2</c:v>
                </c:pt>
                <c:pt idx="2130">
                  <c:v>1.7900035912283552E-2</c:v>
                </c:pt>
                <c:pt idx="2131">
                  <c:v>1.7897792590050358E-2</c:v>
                </c:pt>
                <c:pt idx="2132">
                  <c:v>1.7895550619689695E-2</c:v>
                </c:pt>
                <c:pt idx="2133">
                  <c:v>1.7893558476063533E-2</c:v>
                </c:pt>
                <c:pt idx="2134">
                  <c:v>1.7891070734577255E-2</c:v>
                </c:pt>
                <c:pt idx="2135">
                  <c:v>1.7889081623254217E-2</c:v>
                </c:pt>
                <c:pt idx="2136">
                  <c:v>1.7886027918460279E-2</c:v>
                </c:pt>
                <c:pt idx="2137">
                  <c:v>1.7883792735911896E-2</c:v>
                </c:pt>
                <c:pt idx="2138">
                  <c:v>1.7881558905060047E-2</c:v>
                </c:pt>
                <c:pt idx="2139">
                  <c:v>1.7879326425904729E-2</c:v>
                </c:pt>
                <c:pt idx="2140">
                  <c:v>1.7875502463534865E-2</c:v>
                </c:pt>
                <c:pt idx="2141">
                  <c:v>1.7874547093617466E-2</c:v>
                </c:pt>
                <c:pt idx="2142">
                  <c:v>1.7872318862631964E-2</c:v>
                </c:pt>
                <c:pt idx="2143">
                  <c:v>1.7870091983334113E-2</c:v>
                </c:pt>
                <c:pt idx="2144">
                  <c:v>1.7867866455718584E-2</c:v>
                </c:pt>
                <c:pt idx="2145">
                  <c:v>1.7865358249911339E-2</c:v>
                </c:pt>
                <c:pt idx="2146">
                  <c:v>1.7863135439171372E-2</c:v>
                </c:pt>
                <c:pt idx="2147">
                  <c:v>1.7860913980027097E-2</c:v>
                </c:pt>
                <c:pt idx="2148">
                  <c:v>1.7858693872480305E-2</c:v>
                </c:pt>
                <c:pt idx="2149">
                  <c:v>1.7857895079303524E-2</c:v>
                </c:pt>
                <c:pt idx="2150">
                  <c:v>1.785567760903739E-2</c:v>
                </c:pt>
                <c:pt idx="2151">
                  <c:v>1.7853461490759569E-2</c:v>
                </c:pt>
                <c:pt idx="2152">
                  <c:v>1.7851246724468355E-2</c:v>
                </c:pt>
                <c:pt idx="2153">
                  <c:v>1.7848181464754424E-2</c:v>
                </c:pt>
                <c:pt idx="2154">
                  <c:v>1.7844706034314282E-2</c:v>
                </c:pt>
                <c:pt idx="2155">
                  <c:v>1.7843758768965046E-2</c:v>
                </c:pt>
                <c:pt idx="2156">
                  <c:v>1.784154944867701E-2</c:v>
                </c:pt>
                <c:pt idx="2157">
                  <c:v>1.7839341480123526E-2</c:v>
                </c:pt>
                <c:pt idx="2158">
                  <c:v>1.7837986518322472E-2</c:v>
                </c:pt>
                <c:pt idx="2159">
                  <c:v>1.7835781215877134E-2</c:v>
                </c:pt>
                <c:pt idx="2160">
                  <c:v>1.7833577265398845E-2</c:v>
                </c:pt>
                <c:pt idx="2161">
                  <c:v>1.7831658531183188E-2</c:v>
                </c:pt>
                <c:pt idx="2162">
                  <c:v>1.7829457272435695E-2</c:v>
                </c:pt>
                <c:pt idx="2163">
                  <c:v>1.7826973525754367E-2</c:v>
                </c:pt>
                <c:pt idx="2164">
                  <c:v>1.7824774983127265E-2</c:v>
                </c:pt>
                <c:pt idx="2165">
                  <c:v>1.7822577792456159E-2</c:v>
                </c:pt>
                <c:pt idx="2166">
                  <c:v>1.7820381953741894E-2</c:v>
                </c:pt>
                <c:pt idx="2167">
                  <c:v>1.7818471259274615E-2</c:v>
                </c:pt>
                <c:pt idx="2168">
                  <c:v>1.7815994332166046E-2</c:v>
                </c:pt>
                <c:pt idx="2169">
                  <c:v>1.7813802549301056E-2</c:v>
                </c:pt>
                <c:pt idx="2170">
                  <c:v>1.7811612118381004E-2</c:v>
                </c:pt>
                <c:pt idx="2171">
                  <c:v>1.7809423039404193E-2</c:v>
                </c:pt>
                <c:pt idx="2172">
                  <c:v>1.7807235312367217E-2</c:v>
                </c:pt>
                <c:pt idx="2173">
                  <c:v>1.7805048937270078E-2</c:v>
                </c:pt>
                <c:pt idx="2174">
                  <c:v>1.7802863914108524E-2</c:v>
                </c:pt>
                <c:pt idx="2175">
                  <c:v>1.7799829190294939E-2</c:v>
                </c:pt>
                <c:pt idx="2176">
                  <c:v>1.7797646904280626E-2</c:v>
                </c:pt>
                <c:pt idx="2177">
                  <c:v>1.7795465969955186E-2</c:v>
                </c:pt>
                <c:pt idx="2178">
                  <c:v>1.7793286387319491E-2</c:v>
                </c:pt>
                <c:pt idx="2179">
                  <c:v>1.7791108156368276E-2</c:v>
                </c:pt>
                <c:pt idx="2180">
                  <c:v>1.7789782165669128E-2</c:v>
                </c:pt>
                <c:pt idx="2181">
                  <c:v>1.7787890241470657E-2</c:v>
                </c:pt>
                <c:pt idx="2182">
                  <c:v>1.778543239824033E-2</c:v>
                </c:pt>
                <c:pt idx="2183">
                  <c:v>1.7783259542400395E-2</c:v>
                </c:pt>
                <c:pt idx="2184">
                  <c:v>1.7781088038473933E-2</c:v>
                </c:pt>
                <c:pt idx="2185">
                  <c:v>1.7777421081977093E-2</c:v>
                </c:pt>
                <c:pt idx="2186">
                  <c:v>1.7777032669600863E-2</c:v>
                </c:pt>
                <c:pt idx="2187">
                  <c:v>1.7774581638150738E-2</c:v>
                </c:pt>
                <c:pt idx="2188">
                  <c:v>1.7771281373851977E-2</c:v>
                </c:pt>
                <c:pt idx="2189">
                  <c:v>1.7769116669710705E-2</c:v>
                </c:pt>
                <c:pt idx="2190">
                  <c:v>1.7766953317149614E-2</c:v>
                </c:pt>
                <c:pt idx="2191">
                  <c:v>1.7764791316168704E-2</c:v>
                </c:pt>
                <c:pt idx="2192">
                  <c:v>1.7762630666765311E-2</c:v>
                </c:pt>
                <c:pt idx="2193">
                  <c:v>1.7760471368937658E-2</c:v>
                </c:pt>
                <c:pt idx="2194">
                  <c:v>1.7758313422682193E-2</c:v>
                </c:pt>
                <c:pt idx="2195">
                  <c:v>1.7756156827999803E-2</c:v>
                </c:pt>
                <c:pt idx="2196">
                  <c:v>1.7754001584884271E-2</c:v>
                </c:pt>
                <c:pt idx="2197">
                  <c:v>1.7751564260098277E-2</c:v>
                </c:pt>
                <c:pt idx="2198">
                  <c:v>1.774941172947981E-2</c:v>
                </c:pt>
                <c:pt idx="2199">
                  <c:v>1.7747260550345659E-2</c:v>
                </c:pt>
                <c:pt idx="2200">
                  <c:v>1.7745110722691335E-2</c:v>
                </c:pt>
                <c:pt idx="2201">
                  <c:v>1.774437931222627E-2</c:v>
                </c:pt>
                <c:pt idx="2202">
                  <c:v>1.774223214234863E-2</c:v>
                </c:pt>
                <c:pt idx="2203">
                  <c:v>1.7740086324338541E-2</c:v>
                </c:pt>
                <c:pt idx="2204">
                  <c:v>1.7737941858196857E-2</c:v>
                </c:pt>
                <c:pt idx="2205">
                  <c:v>1.7734007943776241E-2</c:v>
                </c:pt>
                <c:pt idx="2206">
                  <c:v>1.7732806849829731E-2</c:v>
                </c:pt>
                <c:pt idx="2207">
                  <c:v>1.7730666465183068E-2</c:v>
                </c:pt>
                <c:pt idx="2208">
                  <c:v>1.7728527432159392E-2</c:v>
                </c:pt>
                <c:pt idx="2209">
                  <c:v>1.7727239805426065E-2</c:v>
                </c:pt>
                <c:pt idx="2210">
                  <c:v>1.7725103450443785E-2</c:v>
                </c:pt>
                <c:pt idx="2211">
                  <c:v>1.7722968447312901E-2</c:v>
                </c:pt>
                <c:pt idx="2212">
                  <c:v>1.7720834796031714E-2</c:v>
                </c:pt>
                <c:pt idx="2213">
                  <c:v>1.7718985832073909E-2</c:v>
                </c:pt>
                <c:pt idx="2214">
                  <c:v>1.77168548764144E-2</c:v>
                </c:pt>
                <c:pt idx="2215">
                  <c:v>1.7714441953263368E-2</c:v>
                </c:pt>
                <c:pt idx="2216">
                  <c:v>1.7712313709358857E-2</c:v>
                </c:pt>
                <c:pt idx="2217">
                  <c:v>1.7710186817292983E-2</c:v>
                </c:pt>
                <c:pt idx="2218">
                  <c:v>1.7707211440637177E-2</c:v>
                </c:pt>
                <c:pt idx="2219">
                  <c:v>1.7706220376897619E-2</c:v>
                </c:pt>
                <c:pt idx="2220">
                  <c:v>1.7703814252102552E-2</c:v>
                </c:pt>
                <c:pt idx="2221">
                  <c:v>1.7701692767366582E-2</c:v>
                </c:pt>
                <c:pt idx="2222">
                  <c:v>1.7699572634458198E-2</c:v>
                </c:pt>
                <c:pt idx="2223">
                  <c:v>1.7697453853376552E-2</c:v>
                </c:pt>
                <c:pt idx="2224">
                  <c:v>1.7695336424116536E-2</c:v>
                </c:pt>
                <c:pt idx="2225">
                  <c:v>1.7693220346676457E-2</c:v>
                </c:pt>
                <c:pt idx="2226">
                  <c:v>1.7691105621056306E-2</c:v>
                </c:pt>
                <c:pt idx="2227">
                  <c:v>1.7688142609957422E-2</c:v>
                </c:pt>
                <c:pt idx="2228">
                  <c:v>1.7686030608915677E-2</c:v>
                </c:pt>
                <c:pt idx="2229">
                  <c:v>1.7683919959447729E-2</c:v>
                </c:pt>
                <c:pt idx="2230">
                  <c:v>1.7681810661555334E-2</c:v>
                </c:pt>
                <c:pt idx="2231">
                  <c:v>1.7679702715234981E-2</c:v>
                </c:pt>
                <c:pt idx="2232">
                  <c:v>1.7678445655388172E-2</c:v>
                </c:pt>
                <c:pt idx="2233">
                  <c:v>1.7676623581429289E-2</c:v>
                </c:pt>
                <c:pt idx="2234">
                  <c:v>1.7674236481280189E-2</c:v>
                </c:pt>
                <c:pt idx="2235">
                  <c:v>1.767213392192293E-2</c:v>
                </c:pt>
                <c:pt idx="2236">
                  <c:v>1.7670032714362644E-2</c:v>
                </c:pt>
                <c:pt idx="2237">
                  <c:v>1.7666467038629268E-2</c:v>
                </c:pt>
                <c:pt idx="2238">
                  <c:v>1.7666117511899154E-2</c:v>
                </c:pt>
                <c:pt idx="2239">
                  <c:v>1.7663737202437257E-2</c:v>
                </c:pt>
                <c:pt idx="2240">
                  <c:v>1.7660792018739654E-2</c:v>
                </c:pt>
                <c:pt idx="2241">
                  <c:v>1.7658697588022004E-2</c:v>
                </c:pt>
                <c:pt idx="2242">
                  <c:v>1.7656604508852678E-2</c:v>
                </c:pt>
                <c:pt idx="2243">
                  <c:v>1.7654512781229922E-2</c:v>
                </c:pt>
                <c:pt idx="2244">
                  <c:v>1.7652422405151094E-2</c:v>
                </c:pt>
                <c:pt idx="2245">
                  <c:v>1.765033338061444E-2</c:v>
                </c:pt>
                <c:pt idx="2246">
                  <c:v>1.7648245707618207E-2</c:v>
                </c:pt>
                <c:pt idx="2247">
                  <c:v>1.7647291754221348E-2</c:v>
                </c:pt>
                <c:pt idx="2248">
                  <c:v>1.7644074416236451E-2</c:v>
                </c:pt>
                <c:pt idx="2249">
                  <c:v>1.7641707738432544E-2</c:v>
                </c:pt>
                <c:pt idx="2250">
                  <c:v>1.7639625476848941E-2</c:v>
                </c:pt>
                <c:pt idx="2251">
                  <c:v>1.7637544566716734E-2</c:v>
                </c:pt>
                <c:pt idx="2252">
                  <c:v>1.7635465008035034E-2</c:v>
                </c:pt>
                <c:pt idx="2253">
                  <c:v>1.7634519008507411E-2</c:v>
                </c:pt>
                <c:pt idx="2254">
                  <c:v>1.7632442132899748E-2</c:v>
                </c:pt>
                <c:pt idx="2255">
                  <c:v>1.763036660904739E-2</c:v>
                </c:pt>
                <c:pt idx="2256">
                  <c:v>1.762829243694693E-2</c:v>
                </c:pt>
                <c:pt idx="2257">
                  <c:v>1.7625370505684218E-2</c:v>
                </c:pt>
                <c:pt idx="2258">
                  <c:v>1.7623299051000831E-2</c:v>
                </c:pt>
                <c:pt idx="2259">
                  <c:v>1.7621228947830629E-2</c:v>
                </c:pt>
                <c:pt idx="2260">
                  <c:v>1.7617978659164726E-2</c:v>
                </c:pt>
                <c:pt idx="2261">
                  <c:v>1.761709279601837E-2</c:v>
                </c:pt>
                <c:pt idx="2262">
                  <c:v>1.7615875791014222E-2</c:v>
                </c:pt>
                <c:pt idx="2263">
                  <c:v>1.761381108111755E-2</c:v>
                </c:pt>
                <c:pt idx="2264">
                  <c:v>1.7611747722954922E-2</c:v>
                </c:pt>
                <c:pt idx="2265">
                  <c:v>1.7609968736228939E-2</c:v>
                </c:pt>
                <c:pt idx="2266">
                  <c:v>1.7606776067808184E-2</c:v>
                </c:pt>
                <c:pt idx="2267">
                  <c:v>1.7605565758854295E-2</c:v>
                </c:pt>
                <c:pt idx="2268">
                  <c:v>1.7603507807609137E-2</c:v>
                </c:pt>
                <c:pt idx="2269">
                  <c:v>1.7601451208086965E-2</c:v>
                </c:pt>
                <c:pt idx="2270">
                  <c:v>1.759939596028693E-2</c:v>
                </c:pt>
                <c:pt idx="2271">
                  <c:v>1.7597342064207336E-2</c:v>
                </c:pt>
                <c:pt idx="2272">
                  <c:v>1.7595572513129421E-2</c:v>
                </c:pt>
                <c:pt idx="2273">
                  <c:v>1.7593238327195851E-2</c:v>
                </c:pt>
                <c:pt idx="2274">
                  <c:v>1.7591188486260564E-2</c:v>
                </c:pt>
                <c:pt idx="2275">
                  <c:v>1.7589139997037206E-2</c:v>
                </c:pt>
                <c:pt idx="2276">
                  <c:v>1.7587375839414079E-2</c:v>
                </c:pt>
                <c:pt idx="2277">
                  <c:v>1.7585047073712688E-2</c:v>
                </c:pt>
                <c:pt idx="2278">
                  <c:v>1.7583002639608977E-2</c:v>
                </c:pt>
                <c:pt idx="2279">
                  <c:v>1.7580110698784127E-2</c:v>
                </c:pt>
                <c:pt idx="2280">
                  <c:v>1.757806897688928E-2</c:v>
                </c:pt>
                <c:pt idx="2281">
                  <c:v>1.7576028606460181E-2</c:v>
                </c:pt>
                <c:pt idx="2282">
                  <c:v>1.7573989587494204E-2</c:v>
                </c:pt>
                <c:pt idx="2283">
                  <c:v>1.7571951919990465E-2</c:v>
                </c:pt>
                <c:pt idx="2284">
                  <c:v>1.7570764420653293E-2</c:v>
                </c:pt>
                <c:pt idx="2285">
                  <c:v>1.7568729448419165E-2</c:v>
                </c:pt>
                <c:pt idx="2286">
                  <c:v>1.756697877968948E-2</c:v>
                </c:pt>
                <c:pt idx="2287">
                  <c:v>1.756466355901018E-2</c:v>
                </c:pt>
                <c:pt idx="2288">
                  <c:v>1.7562632641831069E-2</c:v>
                </c:pt>
                <c:pt idx="2289">
                  <c:v>1.7560603076333278E-2</c:v>
                </c:pt>
                <c:pt idx="2290">
                  <c:v>1.7558857805261813E-2</c:v>
                </c:pt>
                <c:pt idx="2291">
                  <c:v>1.7556548000369751E-2</c:v>
                </c:pt>
                <c:pt idx="2292">
                  <c:v>1.7553673727915844E-2</c:v>
                </c:pt>
                <c:pt idx="2293">
                  <c:v>1.7551366674213753E-2</c:v>
                </c:pt>
                <c:pt idx="2294">
                  <c:v>1.7549343874525114E-2</c:v>
                </c:pt>
                <c:pt idx="2295">
                  <c:v>1.7547322426198164E-2</c:v>
                </c:pt>
                <c:pt idx="2296">
                  <c:v>1.7544148594835995E-2</c:v>
                </c:pt>
                <c:pt idx="2297">
                  <c:v>1.7542413514215482E-2</c:v>
                </c:pt>
                <c:pt idx="2298">
                  <c:v>1.7540113999367613E-2</c:v>
                </c:pt>
                <c:pt idx="2299">
                  <c:v>1.7538098728662632E-2</c:v>
                </c:pt>
                <c:pt idx="2300">
                  <c:v>1.7536084809304242E-2</c:v>
                </c:pt>
                <c:pt idx="2301">
                  <c:v>1.7534355128474812E-2</c:v>
                </c:pt>
                <c:pt idx="2302">
                  <c:v>1.7532061024629897E-2</c:v>
                </c:pt>
                <c:pt idx="2303">
                  <c:v>1.7530051159307725E-2</c:v>
                </c:pt>
                <c:pt idx="2304">
                  <c:v>1.7528325529104688E-2</c:v>
                </c:pt>
                <c:pt idx="2305">
                  <c:v>1.7526601257368993E-2</c:v>
                </c:pt>
                <c:pt idx="2306">
                  <c:v>1.7524595444262079E-2</c:v>
                </c:pt>
                <c:pt idx="2307">
                  <c:v>1.7522590982642784E-2</c:v>
                </c:pt>
                <c:pt idx="2308">
                  <c:v>1.7520587872510238E-2</c:v>
                </c:pt>
                <c:pt idx="2309">
                  <c:v>1.7518303225105225E-2</c:v>
                </c:pt>
                <c:pt idx="2310">
                  <c:v>1.7515731522010351E-2</c:v>
                </c:pt>
                <c:pt idx="2311">
                  <c:v>1.7513732852953282E-2</c:v>
                </c:pt>
                <c:pt idx="2312">
                  <c:v>1.7511735535296082E-2</c:v>
                </c:pt>
                <c:pt idx="2313">
                  <c:v>1.7510022455797417E-2</c:v>
                </c:pt>
                <c:pt idx="2314">
                  <c:v>1.7508027840670438E-2</c:v>
                </c:pt>
                <c:pt idx="2315">
                  <c:v>1.7506034577017177E-2</c:v>
                </c:pt>
                <c:pt idx="2316">
                  <c:v>1.7504042664832416E-2</c:v>
                </c:pt>
                <c:pt idx="2317">
                  <c:v>1.7502052104112681E-2</c:v>
                </c:pt>
                <c:pt idx="2318">
                  <c:v>1.7500062894858844E-2</c:v>
                </c:pt>
                <c:pt idx="2319">
                  <c:v>1.7498075037068295E-2</c:v>
                </c:pt>
                <c:pt idx="2320">
                  <c:v>1.7496088530737558E-2</c:v>
                </c:pt>
                <c:pt idx="2321">
                  <c:v>1.7494103375866637E-2</c:v>
                </c:pt>
                <c:pt idx="2322">
                  <c:v>1.7492119572451184E-2</c:v>
                </c:pt>
                <c:pt idx="2323">
                  <c:v>1.7490137120492071E-2</c:v>
                </c:pt>
                <c:pt idx="2324">
                  <c:v>1.7488156019982343E-2</c:v>
                </c:pt>
                <c:pt idx="2325">
                  <c:v>1.7486176270924608E-2</c:v>
                </c:pt>
                <c:pt idx="2326">
                  <c:v>1.7484197873316263E-2</c:v>
                </c:pt>
                <c:pt idx="2327">
                  <c:v>1.7482220827153828E-2</c:v>
                </c:pt>
                <c:pt idx="2328">
                  <c:v>1.7480245132435568E-2</c:v>
                </c:pt>
                <c:pt idx="2329">
                  <c:v>1.7478270789159742E-2</c:v>
                </c:pt>
                <c:pt idx="2330">
                  <c:v>1.7476297797324618E-2</c:v>
                </c:pt>
                <c:pt idx="2331">
                  <c:v>1.7474043263236521E-2</c:v>
                </c:pt>
                <c:pt idx="2332">
                  <c:v>1.7472072973166521E-2</c:v>
                </c:pt>
                <c:pt idx="2333">
                  <c:v>1.7470104034455109E-2</c:v>
                </c:pt>
                <c:pt idx="2334">
                  <c:v>1.7469268091715087E-2</c:v>
                </c:pt>
                <c:pt idx="2335">
                  <c:v>1.7466453109679529E-2</c:v>
                </c:pt>
                <c:pt idx="2336">
                  <c:v>1.7464488226443413E-2</c:v>
                </c:pt>
                <c:pt idx="2337">
                  <c:v>1.7462524694633223E-2</c:v>
                </c:pt>
                <c:pt idx="2338">
                  <c:v>1.7460562514247224E-2</c:v>
                </c:pt>
                <c:pt idx="2339">
                  <c:v>1.745860168528194E-2</c:v>
                </c:pt>
                <c:pt idx="2340">
                  <c:v>1.7456642207738238E-2</c:v>
                </c:pt>
                <c:pt idx="2341">
                  <c:v>1.7454684081611778E-2</c:v>
                </c:pt>
                <c:pt idx="2342">
                  <c:v>1.7452727306900815E-2</c:v>
                </c:pt>
                <c:pt idx="2343">
                  <c:v>1.7450209735447815E-2</c:v>
                </c:pt>
                <c:pt idx="2344">
                  <c:v>1.7448251993000596E-2</c:v>
                </c:pt>
                <c:pt idx="2345">
                  <c:v>1.7446299268341292E-2</c:v>
                </c:pt>
                <c:pt idx="2346">
                  <c:v>1.7444347894937984E-2</c:v>
                </c:pt>
                <c:pt idx="2347">
                  <c:v>1.7441850015466297E-2</c:v>
                </c:pt>
                <c:pt idx="2348">
                  <c:v>1.7440170930646204E-2</c:v>
                </c:pt>
                <c:pt idx="2349">
                  <c:v>1.7438501882249824E-2</c:v>
                </c:pt>
                <c:pt idx="2350">
                  <c:v>1.7436555913854512E-2</c:v>
                </c:pt>
                <c:pt idx="2351">
                  <c:v>1.7434611296704539E-2</c:v>
                </c:pt>
                <c:pt idx="2352">
                  <c:v>1.7432668030799015E-2</c:v>
                </c:pt>
                <c:pt idx="2353">
                  <c:v>1.7430443199306096E-2</c:v>
                </c:pt>
                <c:pt idx="2354">
                  <c:v>1.7428502633120149E-2</c:v>
                </c:pt>
                <c:pt idx="2355">
                  <c:v>1.7426563418098777E-2</c:v>
                </c:pt>
                <c:pt idx="2356">
                  <c:v>1.7424625554237488E-2</c:v>
                </c:pt>
                <c:pt idx="2357">
                  <c:v>1.7423537854796726E-2</c:v>
                </c:pt>
                <c:pt idx="2358">
                  <c:v>1.7421602702470517E-2</c:v>
                </c:pt>
                <c:pt idx="2359">
                  <c:v>1.7419668901524188E-2</c:v>
                </c:pt>
                <c:pt idx="2360">
                  <c:v>1.7417736451956864E-2</c:v>
                </c:pt>
                <c:pt idx="2361">
                  <c:v>1.7415522393835141E-2</c:v>
                </c:pt>
                <c:pt idx="2362">
                  <c:v>1.741359264364253E-2</c:v>
                </c:pt>
                <c:pt idx="2363">
                  <c:v>1.7411664244748774E-2</c:v>
                </c:pt>
                <c:pt idx="2364">
                  <c:v>1.7409737197151238E-2</c:v>
                </c:pt>
                <c:pt idx="2365">
                  <c:v>1.7408094474755859E-2</c:v>
                </c:pt>
                <c:pt idx="2366">
                  <c:v>1.7406170133426095E-2</c:v>
                </c:pt>
                <c:pt idx="2367">
                  <c:v>1.7404247143463177E-2</c:v>
                </c:pt>
                <c:pt idx="2368">
                  <c:v>1.7402325504865368E-2</c:v>
                </c:pt>
                <c:pt idx="2369">
                  <c:v>1.7400405217627448E-2</c:v>
                </c:pt>
                <c:pt idx="2370">
                  <c:v>1.7398486281752033E-2</c:v>
                </c:pt>
                <c:pt idx="2371">
                  <c:v>1.7396568697233033E-2</c:v>
                </c:pt>
                <c:pt idx="2372">
                  <c:v>1.7394652464069581E-2</c:v>
                </c:pt>
                <c:pt idx="2373">
                  <c:v>1.7392737582260811E-2</c:v>
                </c:pt>
                <c:pt idx="2374">
                  <c:v>1.7390824051804983E-2</c:v>
                </c:pt>
                <c:pt idx="2375">
                  <c:v>1.7388911872699492E-2</c:v>
                </c:pt>
                <c:pt idx="2376">
                  <c:v>1.738700104494173E-2</c:v>
                </c:pt>
                <c:pt idx="2377">
                  <c:v>1.7385091568529094E-2</c:v>
                </c:pt>
                <c:pt idx="2378">
                  <c:v>1.7383183443460706E-2</c:v>
                </c:pt>
                <c:pt idx="2379">
                  <c:v>1.7381276669735705E-2</c:v>
                </c:pt>
                <c:pt idx="2380">
                  <c:v>1.7379371247350617E-2</c:v>
                </c:pt>
                <c:pt idx="2381">
                  <c:v>1.7377467176304565E-2</c:v>
                </c:pt>
                <c:pt idx="2382">
                  <c:v>1.7375564456594082E-2</c:v>
                </c:pt>
                <c:pt idx="2383">
                  <c:v>1.7373380036546034E-2</c:v>
                </c:pt>
                <c:pt idx="2384">
                  <c:v>1.7371480014468779E-2</c:v>
                </c:pt>
                <c:pt idx="2385">
                  <c:v>1.7369581343647335E-2</c:v>
                </c:pt>
                <c:pt idx="2386">
                  <c:v>1.7367684024079944E-2</c:v>
                </c:pt>
                <c:pt idx="2387">
                  <c:v>1.736692040241631E-2</c:v>
                </c:pt>
                <c:pt idx="2388">
                  <c:v>1.736417651628594E-2</c:v>
                </c:pt>
                <c:pt idx="2389">
                  <c:v>1.7362283255874016E-2</c:v>
                </c:pt>
                <c:pt idx="2390">
                  <c:v>1.7360391346784625E-2</c:v>
                </c:pt>
                <c:pt idx="2391">
                  <c:v>1.735850078901429E-2</c:v>
                </c:pt>
                <c:pt idx="2392">
                  <c:v>1.7356611582560407E-2</c:v>
                </c:pt>
                <c:pt idx="2393">
                  <c:v>1.7354723727421237E-2</c:v>
                </c:pt>
                <c:pt idx="2394">
                  <c:v>1.735283722359417E-2</c:v>
                </c:pt>
                <c:pt idx="2395">
                  <c:v>1.7350399756034997E-2</c:v>
                </c:pt>
                <c:pt idx="2396">
                  <c:v>1.7348502033652125E-2</c:v>
                </c:pt>
                <c:pt idx="2397">
                  <c:v>1.7346619571749322E-2</c:v>
                </c:pt>
                <c:pt idx="2398">
                  <c:v>1.7344738461000375E-2</c:v>
                </c:pt>
                <c:pt idx="2399">
                  <c:v>1.7342858701406172E-2</c:v>
                </c:pt>
                <c:pt idx="2400">
                  <c:v>1.7340980292965824E-2</c:v>
                </c:pt>
                <c:pt idx="2401">
                  <c:v>1.7339103235674003E-2</c:v>
                </c:pt>
                <c:pt idx="2402">
                  <c:v>1.7337227529531596E-2</c:v>
                </c:pt>
                <c:pt idx="2403">
                  <c:v>1.7335353174535051E-2</c:v>
                </c:pt>
                <c:pt idx="2404">
                  <c:v>1.7333480170682591E-2</c:v>
                </c:pt>
                <c:pt idx="2405">
                  <c:v>1.7331325357733993E-2</c:v>
                </c:pt>
                <c:pt idx="2406">
                  <c:v>1.7329455049503006E-2</c:v>
                </c:pt>
                <c:pt idx="2407">
                  <c:v>1.7327586092335104E-2</c:v>
                </c:pt>
                <c:pt idx="2408">
                  <c:v>1.7325718486230282E-2</c:v>
                </c:pt>
                <c:pt idx="2409">
                  <c:v>1.7324701822427915E-2</c:v>
                </c:pt>
                <c:pt idx="2410">
                  <c:v>1.7322836939345172E-2</c:v>
                </c:pt>
                <c:pt idx="2411">
                  <c:v>1.7320973407540654E-2</c:v>
                </c:pt>
                <c:pt idx="2412">
                  <c:v>1.7319111227016088E-2</c:v>
                </c:pt>
                <c:pt idx="2413">
                  <c:v>1.7316967162603721E-2</c:v>
                </c:pt>
                <c:pt idx="2414">
                  <c:v>1.7315107677356622E-2</c:v>
                </c:pt>
                <c:pt idx="2415">
                  <c:v>1.7313249543309994E-2</c:v>
                </c:pt>
                <c:pt idx="2416">
                  <c:v>1.7311392760459444E-2</c:v>
                </c:pt>
                <c:pt idx="2417">
                  <c:v>1.7309537328801458E-2</c:v>
                </c:pt>
                <c:pt idx="2418">
                  <c:v>1.7307966520599238E-2</c:v>
                </c:pt>
                <c:pt idx="2419">
                  <c:v>1.7306113798967473E-2</c:v>
                </c:pt>
                <c:pt idx="2420">
                  <c:v>1.7304262428597419E-2</c:v>
                </c:pt>
                <c:pt idx="2421">
                  <c:v>1.7302412409489078E-2</c:v>
                </c:pt>
                <c:pt idx="2422">
                  <c:v>1.7300563741640709E-2</c:v>
                </c:pt>
                <c:pt idx="2423">
                  <c:v>1.7298716425047971E-2</c:v>
                </c:pt>
                <c:pt idx="2424">
                  <c:v>1.7296870459711729E-2</c:v>
                </c:pt>
                <c:pt idx="2425">
                  <c:v>1.729502584562851E-2</c:v>
                </c:pt>
                <c:pt idx="2426">
                  <c:v>1.7293182582795708E-2</c:v>
                </c:pt>
                <c:pt idx="2427">
                  <c:v>1.729134067121332E-2</c:v>
                </c:pt>
                <c:pt idx="2428">
                  <c:v>1.7289500110877876E-2</c:v>
                </c:pt>
                <c:pt idx="2429">
                  <c:v>1.7287660901788501E-2</c:v>
                </c:pt>
                <c:pt idx="2430">
                  <c:v>1.7285823043942591E-2</c:v>
                </c:pt>
                <c:pt idx="2431">
                  <c:v>1.7283986537338408E-2</c:v>
                </c:pt>
                <c:pt idx="2432">
                  <c:v>1.728215138197595E-2</c:v>
                </c:pt>
                <c:pt idx="2433">
                  <c:v>1.7280317577850011E-2</c:v>
                </c:pt>
                <c:pt idx="2434">
                  <c:v>1.7278485124959712E-2</c:v>
                </c:pt>
                <c:pt idx="2435">
                  <c:v>1.7276370611053849E-2</c:v>
                </c:pt>
                <c:pt idx="2436">
                  <c:v>1.7274540851730451E-2</c:v>
                </c:pt>
                <c:pt idx="2437">
                  <c:v>1.7272712443565361E-2</c:v>
                </c:pt>
                <c:pt idx="2438">
                  <c:v>1.7270885386553303E-2</c:v>
                </c:pt>
                <c:pt idx="2439">
                  <c:v>1.7269059680694282E-2</c:v>
                </c:pt>
                <c:pt idx="2440">
                  <c:v>1.7267518783477858E-2</c:v>
                </c:pt>
                <c:pt idx="2441">
                  <c:v>1.7265695789189288E-2</c:v>
                </c:pt>
                <c:pt idx="2442">
                  <c:v>1.7263874146121596E-2</c:v>
                </c:pt>
                <c:pt idx="2443">
                  <c:v>1.7262053854273037E-2</c:v>
                </c:pt>
                <c:pt idx="2444">
                  <c:v>1.7260234913641877E-2</c:v>
                </c:pt>
                <c:pt idx="2445">
                  <c:v>1.7258724820708789E-2</c:v>
                </c:pt>
                <c:pt idx="2446">
                  <c:v>1.7256601086024805E-2</c:v>
                </c:pt>
                <c:pt idx="2447">
                  <c:v>1.7255094120354812E-2</c:v>
                </c:pt>
                <c:pt idx="2448">
                  <c:v>1.725268912955016E-2</c:v>
                </c:pt>
                <c:pt idx="2449">
                  <c:v>1.725087693511872E-2</c:v>
                </c:pt>
                <c:pt idx="2450">
                  <c:v>1.7249066091820111E-2</c:v>
                </c:pt>
                <c:pt idx="2451">
                  <c:v>1.7247256599654336E-2</c:v>
                </c:pt>
                <c:pt idx="2452">
                  <c:v>1.7244157756524981E-2</c:v>
                </c:pt>
                <c:pt idx="2453">
                  <c:v>1.7243383666157793E-2</c:v>
                </c:pt>
                <c:pt idx="2454">
                  <c:v>1.7241578420388658E-2</c:v>
                </c:pt>
                <c:pt idx="2455">
                  <c:v>1.723977452574357E-2</c:v>
                </c:pt>
                <c:pt idx="2456">
                  <c:v>1.7237971982219897E-2</c:v>
                </c:pt>
                <c:pt idx="2457">
                  <c:v>1.7235887173292497E-2</c:v>
                </c:pt>
                <c:pt idx="2458">
                  <c:v>1.7234087321482683E-2</c:v>
                </c:pt>
                <c:pt idx="2459">
                  <c:v>1.7232288820714814E-2</c:v>
                </c:pt>
                <c:pt idx="2460">
                  <c:v>1.7230491670987114E-2</c:v>
                </c:pt>
                <c:pt idx="2461">
                  <c:v>1.7229830568981367E-2</c:v>
                </c:pt>
                <c:pt idx="2462">
                  <c:v>1.7228036164636255E-2</c:v>
                </c:pt>
                <c:pt idx="2463">
                  <c:v>1.7226243111617003E-2</c:v>
                </c:pt>
                <c:pt idx="2464">
                  <c:v>1.7224451409926161E-2</c:v>
                </c:pt>
                <c:pt idx="2465">
                  <c:v>1.7221071140193271E-2</c:v>
                </c:pt>
                <c:pt idx="2466">
                  <c:v>1.7220020858249745E-2</c:v>
                </c:pt>
                <c:pt idx="2467">
                  <c:v>1.7218233176940385E-2</c:v>
                </c:pt>
                <c:pt idx="2468">
                  <c:v>1.7216446846729603E-2</c:v>
                </c:pt>
                <c:pt idx="2469">
                  <c:v>1.7215513171301173E-2</c:v>
                </c:pt>
                <c:pt idx="2470">
                  <c:v>1.7213729577528921E-2</c:v>
                </c:pt>
                <c:pt idx="2471">
                  <c:v>1.7211947335070626E-2</c:v>
                </c:pt>
                <c:pt idx="2472">
                  <c:v>1.7210166443922884E-2</c:v>
                </c:pt>
                <c:pt idx="2473">
                  <c:v>1.720867073838658E-2</c:v>
                </c:pt>
                <c:pt idx="2474">
                  <c:v>1.7206892561576575E-2</c:v>
                </c:pt>
                <c:pt idx="2475">
                  <c:v>1.7204831878329368E-2</c:v>
                </c:pt>
                <c:pt idx="2476">
                  <c:v>1.7203056392408527E-2</c:v>
                </c:pt>
                <c:pt idx="2477">
                  <c:v>1.7201282257789739E-2</c:v>
                </c:pt>
                <c:pt idx="2478">
                  <c:v>1.7198657854679649E-2</c:v>
                </c:pt>
                <c:pt idx="2479">
                  <c:v>1.7198022044868037E-2</c:v>
                </c:pt>
                <c:pt idx="2480">
                  <c:v>1.7195968322435865E-2</c:v>
                </c:pt>
                <c:pt idx="2481">
                  <c:v>1.7194200247246629E-2</c:v>
                </c:pt>
                <c:pt idx="2482">
                  <c:v>1.7192434041396972E-2</c:v>
                </c:pt>
                <c:pt idx="2483">
                  <c:v>1.7190669855982197E-2</c:v>
                </c:pt>
                <c:pt idx="2484">
                  <c:v>1.718890784209506E-2</c:v>
                </c:pt>
                <c:pt idx="2485">
                  <c:v>1.7187148150830868E-2</c:v>
                </c:pt>
                <c:pt idx="2486">
                  <c:v>1.7185390933283227E-2</c:v>
                </c:pt>
                <c:pt idx="2487">
                  <c:v>1.7182782239950893E-2</c:v>
                </c:pt>
                <c:pt idx="2488">
                  <c:v>1.7181029979852991E-2</c:v>
                </c:pt>
                <c:pt idx="2489">
                  <c:v>1.7179280631367144E-2</c:v>
                </c:pt>
                <c:pt idx="2490">
                  <c:v>1.7177534350545219E-2</c:v>
                </c:pt>
                <c:pt idx="2491">
                  <c:v>1.7175791293438217E-2</c:v>
                </c:pt>
                <c:pt idx="2492">
                  <c:v>1.7174908012066187E-2</c:v>
                </c:pt>
                <c:pt idx="2493">
                  <c:v>1.7173457846108756E-2</c:v>
                </c:pt>
                <c:pt idx="2494">
                  <c:v>1.7171439697906059E-2</c:v>
                </c:pt>
                <c:pt idx="2495">
                  <c:v>1.7169710611216912E-2</c:v>
                </c:pt>
                <c:pt idx="2496">
                  <c:v>1.7167984904782139E-2</c:v>
                </c:pt>
                <c:pt idx="2497">
                  <c:v>1.716495277317644E-2</c:v>
                </c:pt>
                <c:pt idx="2498">
                  <c:v>1.716483011061009E-2</c:v>
                </c:pt>
                <c:pt idx="2499">
                  <c:v>1.7162828066961545E-2</c:v>
                </c:pt>
                <c:pt idx="2500">
                  <c:v>1.7159968934009839E-2</c:v>
                </c:pt>
                <c:pt idx="2501">
                  <c:v>1.7158259488252448E-2</c:v>
                </c:pt>
                <c:pt idx="2502">
                  <c:v>1.715655342204947E-2</c:v>
                </c:pt>
                <c:pt idx="2503">
                  <c:v>1.7154850735395577E-2</c:v>
                </c:pt>
                <c:pt idx="2504">
                  <c:v>1.7153438770019205E-2</c:v>
                </c:pt>
                <c:pt idx="2505">
                  <c:v>1.7151455500717283E-2</c:v>
                </c:pt>
                <c:pt idx="2506">
                  <c:v>1.7149762952684888E-2</c:v>
                </c:pt>
                <c:pt idx="2507">
                  <c:v>1.7148073784184703E-2</c:v>
                </c:pt>
                <c:pt idx="2508">
                  <c:v>1.7146387995212287E-2</c:v>
                </c:pt>
                <c:pt idx="2509">
                  <c:v>1.7144417463019306E-2</c:v>
                </c:pt>
                <c:pt idx="2510">
                  <c:v>1.7142738271493704E-2</c:v>
                </c:pt>
                <c:pt idx="2511">
                  <c:v>1.7141062459314342E-2</c:v>
                </c:pt>
                <c:pt idx="2512">
                  <c:v>1.7139390026480322E-2</c:v>
                </c:pt>
                <c:pt idx="2513">
                  <c:v>1.713916506998861E-2</c:v>
                </c:pt>
                <c:pt idx="2514">
                  <c:v>1.7137500207368928E-2</c:v>
                </c:pt>
                <c:pt idx="2515">
                  <c:v>1.7135838724919434E-2</c:v>
                </c:pt>
                <c:pt idx="2516">
                  <c:v>1.7134180622635876E-2</c:v>
                </c:pt>
                <c:pt idx="2517">
                  <c:v>1.7131657417441801E-2</c:v>
                </c:pt>
                <c:pt idx="2518">
                  <c:v>1.7130005586475289E-2</c:v>
                </c:pt>
                <c:pt idx="2519">
                  <c:v>1.7128357135157861E-2</c:v>
                </c:pt>
                <c:pt idx="2520">
                  <c:v>1.7125773539919453E-2</c:v>
                </c:pt>
                <c:pt idx="2521">
                  <c:v>1.7125070371453582E-2</c:v>
                </c:pt>
                <c:pt idx="2522">
                  <c:v>1.7124302992158068E-2</c:v>
                </c:pt>
                <c:pt idx="2523">
                  <c:v>1.7122668550910193E-2</c:v>
                </c:pt>
                <c:pt idx="2524">
                  <c:v>1.7121037489791685E-2</c:v>
                </c:pt>
                <c:pt idx="2525">
                  <c:v>1.7119700661615431E-2</c:v>
                </c:pt>
                <c:pt idx="2526">
                  <c:v>1.7118076525126133E-2</c:v>
                </c:pt>
                <c:pt idx="2527">
                  <c:v>1.7116164587180904E-2</c:v>
                </c:pt>
                <c:pt idx="2528">
                  <c:v>1.7114547046542451E-2</c:v>
                </c:pt>
                <c:pt idx="2529">
                  <c:v>1.7112932886013805E-2</c:v>
                </c:pt>
                <c:pt idx="2530">
                  <c:v>1.7110447226314843E-2</c:v>
                </c:pt>
                <c:pt idx="2531">
                  <c:v>1.7110006546876694E-2</c:v>
                </c:pt>
                <c:pt idx="2532">
                  <c:v>1.7108110685040805E-2</c:v>
                </c:pt>
                <c:pt idx="2533">
                  <c:v>1.7106510044908027E-2</c:v>
                </c:pt>
                <c:pt idx="2534">
                  <c:v>1.7104912784862099E-2</c:v>
                </c:pt>
                <c:pt idx="2535">
                  <c:v>1.7103318904898766E-2</c:v>
                </c:pt>
                <c:pt idx="2536">
                  <c:v>1.7102021075217615E-2</c:v>
                </c:pt>
                <c:pt idx="2537">
                  <c:v>1.7100141285210538E-2</c:v>
                </c:pt>
                <c:pt idx="2538">
                  <c:v>1.7098557545475439E-2</c:v>
                </c:pt>
                <c:pt idx="2539">
                  <c:v>1.7096097828723813E-2</c:v>
                </c:pt>
                <c:pt idx="2540">
                  <c:v>1.7094520349082397E-2</c:v>
                </c:pt>
                <c:pt idx="2541">
                  <c:v>1.7092946248997831E-2</c:v>
                </c:pt>
                <c:pt idx="2542">
                  <c:v>1.7091375528467487E-2</c:v>
                </c:pt>
                <c:pt idx="2543">
                  <c:v>1.7090689547721694E-2</c:v>
                </c:pt>
                <c:pt idx="2544">
                  <c:v>1.7089126088327404E-2</c:v>
                </c:pt>
                <c:pt idx="2545">
                  <c:v>1.7087566008974042E-2</c:v>
                </c:pt>
                <c:pt idx="2546">
                  <c:v>1.7086303649555164E-2</c:v>
                </c:pt>
                <c:pt idx="2547">
                  <c:v>1.7084455990379048E-2</c:v>
                </c:pt>
                <c:pt idx="2548">
                  <c:v>1.7082906051128912E-2</c:v>
                </c:pt>
                <c:pt idx="2549">
                  <c:v>1.7081359491904397E-2</c:v>
                </c:pt>
                <c:pt idx="2550">
                  <c:v>1.7080111325139407E-2</c:v>
                </c:pt>
                <c:pt idx="2551">
                  <c:v>1.707827651351607E-2</c:v>
                </c:pt>
                <c:pt idx="2552">
                  <c:v>1.7075558949806613E-2</c:v>
                </c:pt>
                <c:pt idx="2553">
                  <c:v>1.707402523531254E-2</c:v>
                </c:pt>
                <c:pt idx="2554">
                  <c:v>1.7072494900160606E-2</c:v>
                </c:pt>
                <c:pt idx="2555">
                  <c:v>1.7070967944346371E-2</c:v>
                </c:pt>
                <c:pt idx="2556">
                  <c:v>1.706820052390615E-2</c:v>
                </c:pt>
                <c:pt idx="2557">
                  <c:v>1.7067569858484514E-2</c:v>
                </c:pt>
                <c:pt idx="2558">
                  <c:v>1.7066351020249559E-2</c:v>
                </c:pt>
                <c:pt idx="2559">
                  <c:v>1.7064030609622804E-2</c:v>
                </c:pt>
                <c:pt idx="2560">
                  <c:v>1.7063034397414068E-2</c:v>
                </c:pt>
                <c:pt idx="2561">
                  <c:v>1.7061826207793538E-2</c:v>
                </c:pt>
                <c:pt idx="2562">
                  <c:v>1.7060027654098205E-2</c:v>
                </c:pt>
                <c:pt idx="2563">
                  <c:v>1.7058018372878792E-2</c:v>
                </c:pt>
                <c:pt idx="2564">
                  <c:v>1.7057331812099667E-2</c:v>
                </c:pt>
                <c:pt idx="2565">
                  <c:v>1.7055840439464714E-2</c:v>
                </c:pt>
                <c:pt idx="2566">
                  <c:v>1.7054352446454167E-2</c:v>
                </c:pt>
                <c:pt idx="2567">
                  <c:v>1.7052867833065422E-2</c:v>
                </c:pt>
                <c:pt idx="2568">
                  <c:v>1.7051386599292392E-2</c:v>
                </c:pt>
                <c:pt idx="2569">
                  <c:v>1.7049610505618117E-2</c:v>
                </c:pt>
                <c:pt idx="2570">
                  <c:v>1.7048135859357192E-2</c:v>
                </c:pt>
                <c:pt idx="2571">
                  <c:v>1.7046244851298478E-2</c:v>
                </c:pt>
                <c:pt idx="2572">
                  <c:v>1.7045196705149264E-2</c:v>
                </c:pt>
                <c:pt idx="2573">
                  <c:v>1.7043732197197872E-2</c:v>
                </c:pt>
                <c:pt idx="2574">
                  <c:v>1.7042361736268538E-2</c:v>
                </c:pt>
                <c:pt idx="2575">
                  <c:v>1.7041112591846725E-2</c:v>
                </c:pt>
                <c:pt idx="2576">
                  <c:v>1.7039658394875187E-2</c:v>
                </c:pt>
                <c:pt idx="2577">
                  <c:v>1.7038000593744034E-2</c:v>
                </c:pt>
                <c:pt idx="2578">
                  <c:v>1.7036760139677611E-2</c:v>
                </c:pt>
                <c:pt idx="2579">
                  <c:v>1.7035316081443753E-2</c:v>
                </c:pt>
                <c:pt idx="2580">
                  <c:v>1.7033875402782166E-2</c:v>
                </c:pt>
                <c:pt idx="2581">
                  <c:v>1.7032438103687642E-2</c:v>
                </c:pt>
                <c:pt idx="2582">
                  <c:v>1.7031004184160179E-2</c:v>
                </c:pt>
                <c:pt idx="2583">
                  <c:v>1.7029573644191085E-2</c:v>
                </c:pt>
                <c:pt idx="2584">
                  <c:v>1.7028146483780367E-2</c:v>
                </c:pt>
                <c:pt idx="2585">
                  <c:v>1.7026722702923675E-2</c:v>
                </c:pt>
                <c:pt idx="2586">
                  <c:v>1.7025302301614063E-2</c:v>
                </c:pt>
                <c:pt idx="2587">
                  <c:v>1.7023885279853261E-2</c:v>
                </c:pt>
                <c:pt idx="2588">
                  <c:v>1.702247163763259E-2</c:v>
                </c:pt>
                <c:pt idx="2589">
                  <c:v>1.702106137495291E-2</c:v>
                </c:pt>
                <c:pt idx="2590">
                  <c:v>1.7019453784381813E-2</c:v>
                </c:pt>
                <c:pt idx="2591">
                  <c:v>1.7017748683177042E-2</c:v>
                </c:pt>
                <c:pt idx="2592">
                  <c:v>1.7016548633424288E-2</c:v>
                </c:pt>
                <c:pt idx="2593">
                  <c:v>1.7015151713354559E-2</c:v>
                </c:pt>
                <c:pt idx="2594">
                  <c:v>1.7013758172641405E-2</c:v>
                </c:pt>
                <c:pt idx="2595">
                  <c:v>1.7012670768979412E-2</c:v>
                </c:pt>
                <c:pt idx="2596">
                  <c:v>1.70112841629694E-2</c:v>
                </c:pt>
                <c:pt idx="2597">
                  <c:v>1.7009703608560307E-2</c:v>
                </c:pt>
                <c:pt idx="2598">
                  <c:v>1.7008521089473309E-2</c:v>
                </c:pt>
                <c:pt idx="2599">
                  <c:v>1.700714462198202E-2</c:v>
                </c:pt>
                <c:pt idx="2600">
                  <c:v>1.7005771533990886E-2</c:v>
                </c:pt>
                <c:pt idx="2601">
                  <c:v>1.7004206428728103E-2</c:v>
                </c:pt>
                <c:pt idx="2602">
                  <c:v>1.7003035496488239E-2</c:v>
                </c:pt>
                <c:pt idx="2603">
                  <c:v>1.700167254697325E-2</c:v>
                </c:pt>
                <c:pt idx="2604">
                  <c:v>1.7000008629323882E-2</c:v>
                </c:pt>
                <c:pt idx="2605">
                  <c:v>1.6998652261295877E-2</c:v>
                </c:pt>
                <c:pt idx="2606">
                  <c:v>1.6997299272583161E-2</c:v>
                </c:pt>
                <c:pt idx="2607">
                  <c:v>1.699594966317871E-2</c:v>
                </c:pt>
                <c:pt idx="2608">
                  <c:v>1.6992886369152662E-2</c:v>
                </c:pt>
                <c:pt idx="2609">
                  <c:v>1.6992763786806364E-2</c:v>
                </c:pt>
                <c:pt idx="2610">
                  <c:v>1.6991424619769546E-2</c:v>
                </c:pt>
                <c:pt idx="2611">
                  <c:v>1.6990088831866146E-2</c:v>
                </c:pt>
                <c:pt idx="2612">
                  <c:v>1.6988756423090834E-2</c:v>
                </c:pt>
                <c:pt idx="2613">
                  <c:v>1.6987733343148216E-2</c:v>
                </c:pt>
                <c:pt idx="2614">
                  <c:v>1.6986101742914705E-2</c:v>
                </c:pt>
                <c:pt idx="2615">
                  <c:v>1.6984779471507672E-2</c:v>
                </c:pt>
                <c:pt idx="2616">
                  <c:v>1.6983767066283472E-2</c:v>
                </c:pt>
                <c:pt idx="2617">
                  <c:v>1.6982758425829168E-2</c:v>
                </c:pt>
                <c:pt idx="2618">
                  <c:v>1.6981446651003016E-2</c:v>
                </c:pt>
                <c:pt idx="2619">
                  <c:v>1.6980138255609248E-2</c:v>
                </c:pt>
                <c:pt idx="2620">
                  <c:v>1.697883323964439E-2</c:v>
                </c:pt>
                <c:pt idx="2621">
                  <c:v>1.6976852863384458E-2</c:v>
                </c:pt>
                <c:pt idx="2622">
                  <c:v>1.6975555391484869E-2</c:v>
                </c:pt>
                <c:pt idx="2623">
                  <c:v>1.6974261298839079E-2</c:v>
                </c:pt>
                <c:pt idx="2624">
                  <c:v>1.6972970585447965E-2</c:v>
                </c:pt>
                <c:pt idx="2625">
                  <c:v>1.6971991437894896E-2</c:v>
                </c:pt>
                <c:pt idx="2626">
                  <c:v>1.6970707663982502E-2</c:v>
                </c:pt>
                <c:pt idx="2627">
                  <c:v>1.6969427269475562E-2</c:v>
                </c:pt>
                <c:pt idx="2628">
                  <c:v>1.6968150254369728E-2</c:v>
                </c:pt>
                <c:pt idx="2629">
                  <c:v>1.6966876618664133E-2</c:v>
                </c:pt>
                <c:pt idx="2630">
                  <c:v>1.6965606362352691E-2</c:v>
                </c:pt>
                <c:pt idx="2631">
                  <c:v>1.6964339485433667E-2</c:v>
                </c:pt>
                <c:pt idx="2632">
                  <c:v>1.6963075987903586E-2</c:v>
                </c:pt>
                <c:pt idx="2633">
                  <c:v>1.6961815869758975E-2</c:v>
                </c:pt>
                <c:pt idx="2634">
                  <c:v>1.6960559130996353E-2</c:v>
                </c:pt>
                <c:pt idx="2635">
                  <c:v>1.6959305771613985E-2</c:v>
                </c:pt>
                <c:pt idx="2636">
                  <c:v>1.6958055791606658E-2</c:v>
                </c:pt>
                <c:pt idx="2637">
                  <c:v>1.6956809190971766E-2</c:v>
                </c:pt>
                <c:pt idx="2638">
                  <c:v>1.6955565969706703E-2</c:v>
                </c:pt>
                <c:pt idx="2639">
                  <c:v>1.6954326127807118E-2</c:v>
                </c:pt>
                <c:pt idx="2640">
                  <c:v>1.6953089665271284E-2</c:v>
                </c:pt>
                <c:pt idx="2641">
                  <c:v>1.6951856582094846E-2</c:v>
                </c:pt>
                <c:pt idx="2642">
                  <c:v>1.6950626878275206E-2</c:v>
                </c:pt>
                <c:pt idx="2643">
                  <c:v>1.6949089084515562E-2</c:v>
                </c:pt>
                <c:pt idx="2644">
                  <c:v>1.6947865955479268E-2</c:v>
                </c:pt>
                <c:pt idx="2645">
                  <c:v>1.6946646205628253E-2</c:v>
                </c:pt>
                <c:pt idx="2646">
                  <c:v>1.6946678085315383E-2</c:v>
                </c:pt>
                <c:pt idx="2647">
                  <c:v>1.6944529049415961E-2</c:v>
                </c:pt>
                <c:pt idx="2648">
                  <c:v>1.6943319621668444E-2</c:v>
                </c:pt>
                <c:pt idx="2649">
                  <c:v>1.6942113573256871E-2</c:v>
                </c:pt>
                <c:pt idx="2650">
                  <c:v>1.6940910904176893E-2</c:v>
                </c:pt>
                <c:pt idx="2651">
                  <c:v>1.6939711614425909E-2</c:v>
                </c:pt>
                <c:pt idx="2652">
                  <c:v>1.6938515703998697E-2</c:v>
                </c:pt>
                <c:pt idx="2653">
                  <c:v>1.6937323172894397E-2</c:v>
                </c:pt>
                <c:pt idx="2654">
                  <c:v>1.6936134021109529E-2</c:v>
                </c:pt>
                <c:pt idx="2655">
                  <c:v>1.6934465414835537E-2</c:v>
                </c:pt>
                <c:pt idx="2656">
                  <c:v>1.6933451982556781E-2</c:v>
                </c:pt>
                <c:pt idx="2657">
                  <c:v>1.6932272782680575E-2</c:v>
                </c:pt>
                <c:pt idx="2658">
                  <c:v>1.6931096961946609E-2</c:v>
                </c:pt>
                <c:pt idx="2659">
                  <c:v>1.6929256070896462E-2</c:v>
                </c:pt>
                <c:pt idx="2660">
                  <c:v>1.6928588724829705E-2</c:v>
                </c:pt>
                <c:pt idx="2661">
                  <c:v>1.6927589774586738E-2</c:v>
                </c:pt>
                <c:pt idx="2662">
                  <c:v>1.6926427470402412E-2</c:v>
                </c:pt>
                <c:pt idx="2663">
                  <c:v>1.6925268545347146E-2</c:v>
                </c:pt>
                <c:pt idx="2664">
                  <c:v>1.6924112999420073E-2</c:v>
                </c:pt>
                <c:pt idx="2665">
                  <c:v>1.6922645307319684E-2</c:v>
                </c:pt>
                <c:pt idx="2666">
                  <c:v>1.692149633216733E-2</c:v>
                </c:pt>
                <c:pt idx="2667">
                  <c:v>1.6920350735971645E-2</c:v>
                </c:pt>
                <c:pt idx="2668">
                  <c:v>1.691920851872819E-2</c:v>
                </c:pt>
                <c:pt idx="2669">
                  <c:v>1.6918702260564068E-2</c:v>
                </c:pt>
                <c:pt idx="2670">
                  <c:v>1.6917567177473069E-2</c:v>
                </c:pt>
                <c:pt idx="2671">
                  <c:v>1.6916435473651979E-2</c:v>
                </c:pt>
                <c:pt idx="2672">
                  <c:v>1.6915307149094713E-2</c:v>
                </c:pt>
                <c:pt idx="2673">
                  <c:v>1.6913865146296617E-2</c:v>
                </c:pt>
                <c:pt idx="2674">
                  <c:v>1.6912743391476595E-2</c:v>
                </c:pt>
                <c:pt idx="2675">
                  <c:v>1.691162501575226E-2</c:v>
                </c:pt>
                <c:pt idx="2676">
                  <c:v>1.6910510019119213E-2</c:v>
                </c:pt>
                <c:pt idx="2677">
                  <c:v>1.6909398401574828E-2</c:v>
                </c:pt>
                <c:pt idx="2678">
                  <c:v>1.6908608166161992E-2</c:v>
                </c:pt>
                <c:pt idx="2679">
                  <c:v>1.6907503496381125E-2</c:v>
                </c:pt>
                <c:pt idx="2680">
                  <c:v>1.6906402205843232E-2</c:v>
                </c:pt>
                <c:pt idx="2681">
                  <c:v>1.6905304294543098E-2</c:v>
                </c:pt>
                <c:pt idx="2682">
                  <c:v>1.6904209762480721E-2</c:v>
                </c:pt>
                <c:pt idx="2683">
                  <c:v>1.6903118609651761E-2</c:v>
                </c:pt>
                <c:pt idx="2684">
                  <c:v>1.6902030836053607E-2</c:v>
                </c:pt>
                <c:pt idx="2685">
                  <c:v>1.6900946441682788E-2</c:v>
                </c:pt>
                <c:pt idx="2686">
                  <c:v>1.6899865426537562E-2</c:v>
                </c:pt>
                <c:pt idx="2687">
                  <c:v>1.6898787790615325E-2</c:v>
                </c:pt>
                <c:pt idx="2688">
                  <c:v>1.6897713533913471E-2</c:v>
                </c:pt>
                <c:pt idx="2689">
                  <c:v>1.6896642656428523E-2</c:v>
                </c:pt>
                <c:pt idx="2690">
                  <c:v>1.6895575158157004E-2</c:v>
                </c:pt>
                <c:pt idx="2691">
                  <c:v>1.689451103909631E-2</c:v>
                </c:pt>
                <c:pt idx="2692">
                  <c:v>1.6893450299244703E-2</c:v>
                </c:pt>
                <c:pt idx="2693">
                  <c:v>1.6892392938599576E-2</c:v>
                </c:pt>
                <c:pt idx="2694">
                  <c:v>1.6891338957158324E-2</c:v>
                </c:pt>
                <c:pt idx="2695">
                  <c:v>1.6889967106843332E-2</c:v>
                </c:pt>
                <c:pt idx="2696">
                  <c:v>1.6888919691465165E-2</c:v>
                </c:pt>
                <c:pt idx="2697">
                  <c:v>1.6887875655120316E-2</c:v>
                </c:pt>
                <c:pt idx="2698">
                  <c:v>1.6886834997807906E-2</c:v>
                </c:pt>
                <c:pt idx="2699">
                  <c:v>1.6885797719523539E-2</c:v>
                </c:pt>
                <c:pt idx="2700">
                  <c:v>1.6885086031621838E-2</c:v>
                </c:pt>
                <c:pt idx="2701">
                  <c:v>1.688405570452689E-2</c:v>
                </c:pt>
                <c:pt idx="2702">
                  <c:v>1.6883028756614096E-2</c:v>
                </c:pt>
                <c:pt idx="2703">
                  <c:v>1.6882005187879977E-2</c:v>
                </c:pt>
                <c:pt idx="2704">
                  <c:v>1.688098499832193E-2</c:v>
                </c:pt>
                <c:pt idx="2705">
                  <c:v>1.6880469703642143E-2</c:v>
                </c:pt>
                <c:pt idx="2706">
                  <c:v>1.6878954756726218E-2</c:v>
                </c:pt>
                <c:pt idx="2707">
                  <c:v>1.6878447962175136E-2</c:v>
                </c:pt>
                <c:pt idx="2708">
                  <c:v>1.6876290538490046E-2</c:v>
                </c:pt>
                <c:pt idx="2709">
                  <c:v>1.6875286855944083E-2</c:v>
                </c:pt>
                <c:pt idx="2710">
                  <c:v>1.687428655223755E-2</c:v>
                </c:pt>
                <c:pt idx="2711">
                  <c:v>1.6873289627367782E-2</c:v>
                </c:pt>
                <c:pt idx="2712">
                  <c:v>1.687158847426673E-2</c:v>
                </c:pt>
                <c:pt idx="2713">
                  <c:v>1.6871164737494837E-2</c:v>
                </c:pt>
                <c:pt idx="2714">
                  <c:v>1.6870178431811489E-2</c:v>
                </c:pt>
                <c:pt idx="2715">
                  <c:v>1.6869195504954249E-2</c:v>
                </c:pt>
                <c:pt idx="2716">
                  <c:v>1.6868215956920452E-2</c:v>
                </c:pt>
                <c:pt idx="2717">
                  <c:v>1.6866914300804604E-2</c:v>
                </c:pt>
                <c:pt idx="2718">
                  <c:v>1.686594131456022E-2</c:v>
                </c:pt>
                <c:pt idx="2719">
                  <c:v>1.6864971706971394E-2</c:v>
                </c:pt>
                <c:pt idx="2720">
                  <c:v>1.6864005478037229E-2</c:v>
                </c:pt>
                <c:pt idx="2721">
                  <c:v>1.6864674273277619E-2</c:v>
                </c:pt>
                <c:pt idx="2722">
                  <c:v>1.6863715784319628E-2</c:v>
                </c:pt>
                <c:pt idx="2723">
                  <c:v>1.6862760674810698E-2</c:v>
                </c:pt>
                <c:pt idx="2724">
                  <c:v>1.6861808944747429E-2</c:v>
                </c:pt>
                <c:pt idx="2725">
                  <c:v>1.6859879158508322E-2</c:v>
                </c:pt>
                <c:pt idx="2726">
                  <c:v>1.6858394791236589E-2</c:v>
                </c:pt>
                <c:pt idx="2727">
                  <c:v>1.6857991411924216E-2</c:v>
                </c:pt>
                <c:pt idx="2728">
                  <c:v>1.6857052607065309E-2</c:v>
                </c:pt>
                <c:pt idx="2729">
                  <c:v>1.6856117181158904E-2</c:v>
                </c:pt>
                <c:pt idx="2730">
                  <c:v>1.6856169532583797E-2</c:v>
                </c:pt>
                <c:pt idx="2731">
                  <c:v>1.6855241458571261E-2</c:v>
                </c:pt>
                <c:pt idx="2732">
                  <c:v>1.6854316763983128E-2</c:v>
                </c:pt>
                <c:pt idx="2733">
                  <c:v>1.6853724234429428E-2</c:v>
                </c:pt>
                <c:pt idx="2734">
                  <c:v>1.6852806497205948E-2</c:v>
                </c:pt>
                <c:pt idx="2735">
                  <c:v>1.6851562956750669E-2</c:v>
                </c:pt>
                <c:pt idx="2736">
                  <c:v>1.6850651779842275E-2</c:v>
                </c:pt>
                <c:pt idx="2737">
                  <c:v>1.6849743982347228E-2</c:v>
                </c:pt>
                <c:pt idx="2738">
                  <c:v>1.6848839564263824E-2</c:v>
                </c:pt>
                <c:pt idx="2739">
                  <c:v>1.6848268504718059E-2</c:v>
                </c:pt>
                <c:pt idx="2740">
                  <c:v>1.6847040866320894E-2</c:v>
                </c:pt>
                <c:pt idx="2741">
                  <c:v>1.6846146586457115E-2</c:v>
                </c:pt>
                <c:pt idx="2742">
                  <c:v>1.6845255685996478E-2</c:v>
                </c:pt>
                <c:pt idx="2743">
                  <c:v>1.6844368164933027E-2</c:v>
                </c:pt>
                <c:pt idx="2744">
                  <c:v>1.6843484023268466E-2</c:v>
                </c:pt>
                <c:pt idx="2745">
                  <c:v>1.684260326099854E-2</c:v>
                </c:pt>
                <c:pt idx="2746">
                  <c:v>1.684172587812155E-2</c:v>
                </c:pt>
                <c:pt idx="2747">
                  <c:v>1.6839857313104726E-2</c:v>
                </c:pt>
                <c:pt idx="2748">
                  <c:v>1.6838986086858417E-2</c:v>
                </c:pt>
                <c:pt idx="2749">
                  <c:v>1.6838118239518932E-2</c:v>
                </c:pt>
                <c:pt idx="2750">
                  <c:v>1.6837253771083634E-2</c:v>
                </c:pt>
                <c:pt idx="2751">
                  <c:v>1.6836392681550769E-2</c:v>
                </c:pt>
                <c:pt idx="2752">
                  <c:v>1.6836532547970098E-2</c:v>
                </c:pt>
                <c:pt idx="2753">
                  <c:v>1.6836011607155473E-2</c:v>
                </c:pt>
                <c:pt idx="2754">
                  <c:v>1.6834828472957083E-2</c:v>
                </c:pt>
                <c:pt idx="2755">
                  <c:v>1.6833981504510216E-2</c:v>
                </c:pt>
                <c:pt idx="2756">
                  <c:v>1.6833137915432478E-2</c:v>
                </c:pt>
                <c:pt idx="2757">
                  <c:v>1.6831271377601022E-2</c:v>
                </c:pt>
                <c:pt idx="2758">
                  <c:v>1.6831794671925835E-2</c:v>
                </c:pt>
                <c:pt idx="2759">
                  <c:v>1.6830627424396144E-2</c:v>
                </c:pt>
                <c:pt idx="2760">
                  <c:v>1.6828460843200332E-2</c:v>
                </c:pt>
                <c:pt idx="2761">
                  <c:v>1.6827633339822512E-2</c:v>
                </c:pt>
                <c:pt idx="2762">
                  <c:v>1.6826809215165106E-2</c:v>
                </c:pt>
                <c:pt idx="2763">
                  <c:v>1.6825988469224562E-2</c:v>
                </c:pt>
                <c:pt idx="2764">
                  <c:v>1.6825505996740864E-2</c:v>
                </c:pt>
                <c:pt idx="2765">
                  <c:v>1.6824357113486066E-2</c:v>
                </c:pt>
                <c:pt idx="2766">
                  <c:v>1.6823546503684561E-2</c:v>
                </c:pt>
                <c:pt idx="2767">
                  <c:v>1.6822739272591924E-2</c:v>
                </c:pt>
                <c:pt idx="2768">
                  <c:v>1.682193542020638E-2</c:v>
                </c:pt>
                <c:pt idx="2769">
                  <c:v>1.6820799063181451E-2</c:v>
                </c:pt>
                <c:pt idx="2770">
                  <c:v>1.682000176404418E-2</c:v>
                </c:pt>
                <c:pt idx="2771">
                  <c:v>1.6819207843448397E-2</c:v>
                </c:pt>
                <c:pt idx="2772">
                  <c:v>1.6818417301391411E-2</c:v>
                </c:pt>
                <c:pt idx="2773">
                  <c:v>1.6819313942576682E-2</c:v>
                </c:pt>
                <c:pt idx="2774">
                  <c:v>1.6818531181785178E-2</c:v>
                </c:pt>
                <c:pt idx="2775">
                  <c:v>1.6817751800321131E-2</c:v>
                </c:pt>
                <c:pt idx="2776">
                  <c:v>1.6815858808931869E-2</c:v>
                </c:pt>
                <c:pt idx="2777">
                  <c:v>1.6815190341370079E-2</c:v>
                </c:pt>
                <c:pt idx="2778">
                  <c:v>1.6814420481396506E-2</c:v>
                </c:pt>
                <c:pt idx="2779">
                  <c:v>1.6813654000265632E-2</c:v>
                </c:pt>
                <c:pt idx="2780">
                  <c:v>1.6812890897978338E-2</c:v>
                </c:pt>
                <c:pt idx="2781">
                  <c:v>1.6813146477340293E-2</c:v>
                </c:pt>
                <c:pt idx="2782">
                  <c:v>1.6812390751123368E-2</c:v>
                </c:pt>
                <c:pt idx="2783">
                  <c:v>1.6811638404219443E-2</c:v>
                </c:pt>
                <c:pt idx="2784">
                  <c:v>1.6810889436627667E-2</c:v>
                </c:pt>
                <c:pt idx="2785">
                  <c:v>1.6810483168615963E-2</c:v>
                </c:pt>
                <c:pt idx="2786">
                  <c:v>1.6809741166448462E-2</c:v>
                </c:pt>
                <c:pt idx="2787">
                  <c:v>1.6808662809696322E-2</c:v>
                </c:pt>
                <c:pt idx="2788">
                  <c:v>1.6807927359327634E-2</c:v>
                </c:pt>
                <c:pt idx="2789">
                  <c:v>1.6807195288261738E-2</c:v>
                </c:pt>
                <c:pt idx="2790">
                  <c:v>1.6805445710989221E-2</c:v>
                </c:pt>
                <c:pt idx="2791">
                  <c:v>1.6806081847528163E-2</c:v>
                </c:pt>
                <c:pt idx="2792">
                  <c:v>1.6805019350847657E-2</c:v>
                </c:pt>
                <c:pt idx="2793">
                  <c:v>1.6804300796966581E-2</c:v>
                </c:pt>
                <c:pt idx="2794">
                  <c:v>1.6803585622375543E-2</c:v>
                </c:pt>
                <c:pt idx="2795">
                  <c:v>1.6802873827075394E-2</c:v>
                </c:pt>
                <c:pt idx="2796">
                  <c:v>1.6802165411062733E-2</c:v>
                </c:pt>
                <c:pt idx="2797">
                  <c:v>1.6801460374336712E-2</c:v>
                </c:pt>
                <c:pt idx="2798">
                  <c:v>1.6800758716894779E-2</c:v>
                </c:pt>
                <c:pt idx="2799">
                  <c:v>1.6799033931962384E-2</c:v>
                </c:pt>
                <c:pt idx="2800">
                  <c:v>1.6798338406118871E-2</c:v>
                </c:pt>
                <c:pt idx="2801">
                  <c:v>1.6797646259077651E-2</c:v>
                </c:pt>
                <c:pt idx="2802">
                  <c:v>1.6796957490837847E-2</c:v>
                </c:pt>
                <c:pt idx="2803">
                  <c:v>1.67962721013977E-2</c:v>
                </c:pt>
                <c:pt idx="2804">
                  <c:v>1.6796619737104387E-2</c:v>
                </c:pt>
                <c:pt idx="2805">
                  <c:v>1.6796285221199476E-2</c:v>
                </c:pt>
                <c:pt idx="2806">
                  <c:v>1.6795267111363612E-2</c:v>
                </c:pt>
                <c:pt idx="2807">
                  <c:v>1.6794595867396817E-2</c:v>
                </c:pt>
                <c:pt idx="2808">
                  <c:v>1.6793928002696253E-2</c:v>
                </c:pt>
                <c:pt idx="2809">
                  <c:v>1.6792291029151085E-2</c:v>
                </c:pt>
                <c:pt idx="2810">
                  <c:v>1.6792946949175189E-2</c:v>
                </c:pt>
                <c:pt idx="2811">
                  <c:v>1.6791944684169821E-2</c:v>
                </c:pt>
                <c:pt idx="2812">
                  <c:v>1.6789910805648844E-2</c:v>
                </c:pt>
                <c:pt idx="2813">
                  <c:v>1.6789258993102685E-2</c:v>
                </c:pt>
                <c:pt idx="2814">
                  <c:v>1.678861055917924E-2</c:v>
                </c:pt>
                <c:pt idx="2815">
                  <c:v>1.6787965503876734E-2</c:v>
                </c:pt>
                <c:pt idx="2816">
                  <c:v>1.6787669508638237E-2</c:v>
                </c:pt>
                <c:pt idx="2817">
                  <c:v>1.6786685529127432E-2</c:v>
                </c:pt>
                <c:pt idx="2818">
                  <c:v>1.6786050609677083E-2</c:v>
                </c:pt>
                <c:pt idx="2819">
                  <c:v>1.6785419068840568E-2</c:v>
                </c:pt>
                <c:pt idx="2820">
                  <c:v>1.6784790906617886E-2</c:v>
                </c:pt>
                <c:pt idx="2821">
                  <c:v>1.6783819412799598E-2</c:v>
                </c:pt>
                <c:pt idx="2822">
                  <c:v>1.6783197795388571E-2</c:v>
                </c:pt>
                <c:pt idx="2823">
                  <c:v>1.6782579556428322E-2</c:v>
                </c:pt>
                <c:pt idx="2824">
                  <c:v>1.6781964695916154E-2</c:v>
                </c:pt>
                <c:pt idx="2825">
                  <c:v>1.67830913288044E-2</c:v>
                </c:pt>
                <c:pt idx="2826">
                  <c:v>1.6782484290600017E-2</c:v>
                </c:pt>
                <c:pt idx="2827">
                  <c:v>1.6781880631627846E-2</c:v>
                </c:pt>
                <c:pt idx="2828">
                  <c:v>1.6781280351889589E-2</c:v>
                </c:pt>
                <c:pt idx="2829">
                  <c:v>1.677963792900479E-2</c:v>
                </c:pt>
                <c:pt idx="2830">
                  <c:v>1.6779043766516788E-2</c:v>
                </c:pt>
                <c:pt idx="2831">
                  <c:v>1.6778116909068854E-2</c:v>
                </c:pt>
                <c:pt idx="2832">
                  <c:v>1.6777865577800966E-2</c:v>
                </c:pt>
                <c:pt idx="2833">
                  <c:v>1.6777281551569635E-2</c:v>
                </c:pt>
                <c:pt idx="2834">
                  <c:v>1.6777749637254039E-2</c:v>
                </c:pt>
                <c:pt idx="2835">
                  <c:v>1.6777173012099605E-2</c:v>
                </c:pt>
                <c:pt idx="2836">
                  <c:v>1.6776599766165478E-2</c:v>
                </c:pt>
                <c:pt idx="2837">
                  <c:v>1.677638018395574E-2</c:v>
                </c:pt>
                <c:pt idx="2838">
                  <c:v>1.6775813911499446E-2</c:v>
                </c:pt>
                <c:pt idx="2839">
                  <c:v>1.6774900303668794E-2</c:v>
                </c:pt>
                <c:pt idx="2840">
                  <c:v>1.6774340574598891E-2</c:v>
                </c:pt>
                <c:pt idx="2841">
                  <c:v>1.6773784224741642E-2</c:v>
                </c:pt>
                <c:pt idx="2842">
                  <c:v>1.6772177359031117E-2</c:v>
                </c:pt>
                <c:pt idx="2843">
                  <c:v>1.6773033239792238E-2</c:v>
                </c:pt>
                <c:pt idx="2844">
                  <c:v>1.6772135450434773E-2</c:v>
                </c:pt>
                <c:pt idx="2845">
                  <c:v>1.6771592617413685E-2</c:v>
                </c:pt>
                <c:pt idx="2846">
                  <c:v>1.6771053163599302E-2</c:v>
                </c:pt>
                <c:pt idx="2847">
                  <c:v>1.6770517088988218E-2</c:v>
                </c:pt>
                <c:pt idx="2848">
                  <c:v>1.6770337052239438E-2</c:v>
                </c:pt>
                <c:pt idx="2849">
                  <c:v>1.6769455077372545E-2</c:v>
                </c:pt>
                <c:pt idx="2850">
                  <c:v>1.6768929140365409E-2</c:v>
                </c:pt>
                <c:pt idx="2851">
                  <c:v>1.6767346844132267E-2</c:v>
                </c:pt>
                <c:pt idx="2852">
                  <c:v>1.6766827013890997E-2</c:v>
                </c:pt>
                <c:pt idx="2853">
                  <c:v>1.6766310562374719E-2</c:v>
                </c:pt>
                <c:pt idx="2854">
                  <c:v>1.6765797489578162E-2</c:v>
                </c:pt>
                <c:pt idx="2855">
                  <c:v>1.6766350143277181E-2</c:v>
                </c:pt>
                <c:pt idx="2856">
                  <c:v>1.6765844481438821E-2</c:v>
                </c:pt>
                <c:pt idx="2857">
                  <c:v>1.6765342198791007E-2</c:v>
                </c:pt>
                <c:pt idx="2858">
                  <c:v>1.6765198128879326E-2</c:v>
                </c:pt>
                <c:pt idx="2859">
                  <c:v>1.6764347771061911E-2</c:v>
                </c:pt>
                <c:pt idx="2860">
                  <c:v>1.6763855625978076E-2</c:v>
                </c:pt>
                <c:pt idx="2861">
                  <c:v>1.6763366860078833E-2</c:v>
                </c:pt>
                <c:pt idx="2862">
                  <c:v>1.6763237181277976E-2</c:v>
                </c:pt>
                <c:pt idx="2863">
                  <c:v>1.6762399465829868E-2</c:v>
                </c:pt>
                <c:pt idx="2864">
                  <c:v>1.6760852591002278E-2</c:v>
                </c:pt>
                <c:pt idx="2865">
                  <c:v>1.6760376684055021E-2</c:v>
                </c:pt>
                <c:pt idx="2866">
                  <c:v>1.6759904155813431E-2</c:v>
                </c:pt>
                <c:pt idx="2867">
                  <c:v>1.6759435006277509E-2</c:v>
                </c:pt>
                <c:pt idx="2868">
                  <c:v>1.6758770653671175E-2</c:v>
                </c:pt>
                <c:pt idx="2869">
                  <c:v>1.6758666951811271E-2</c:v>
                </c:pt>
                <c:pt idx="2870">
                  <c:v>1.6757852144143395E-2</c:v>
                </c:pt>
                <c:pt idx="2871">
                  <c:v>1.675733334942632E-2</c:v>
                </c:pt>
                <c:pt idx="2872">
                  <c:v>1.6756947149414569E-2</c:v>
                </c:pt>
                <c:pt idx="2873">
                  <c:v>1.6756857843661897E-2</c:v>
                </c:pt>
                <c:pt idx="2874">
                  <c:v>1.6756055669474152E-2</c:v>
                </c:pt>
                <c:pt idx="2875">
                  <c:v>1.675519375567891E-2</c:v>
                </c:pt>
                <c:pt idx="2876">
                  <c:v>1.6755536490516736E-2</c:v>
                </c:pt>
                <c:pt idx="2877">
                  <c:v>1.6755102797170282E-2</c:v>
                </c:pt>
                <c:pt idx="2878">
                  <c:v>1.6754672482673205E-2</c:v>
                </c:pt>
                <c:pt idx="2879">
                  <c:v>1.6754245547023761E-2</c:v>
                </c:pt>
                <c:pt idx="2880">
                  <c:v>1.6753821990221088E-2</c:v>
                </c:pt>
                <c:pt idx="2881">
                  <c:v>1.6753041918522497E-2</c:v>
                </c:pt>
                <c:pt idx="2882">
                  <c:v>1.6752506369122507E-2</c:v>
                </c:pt>
                <c:pt idx="2883">
                  <c:v>1.675221125502583E-2</c:v>
                </c:pt>
                <c:pt idx="2884">
                  <c:v>1.6751800991303935E-2</c:v>
                </c:pt>
                <c:pt idx="2885">
                  <c:v>1.6751394106267501E-2</c:v>
                </c:pt>
                <c:pt idx="2886">
                  <c:v>1.6751294268992238E-2</c:v>
                </c:pt>
                <c:pt idx="2887">
                  <c:v>1.675095170022671E-2</c:v>
                </c:pt>
                <c:pt idx="2888">
                  <c:v>1.6750555174161682E-2</c:v>
                </c:pt>
                <c:pt idx="2889">
                  <c:v>1.6750106138867515E-2</c:v>
                </c:pt>
                <c:pt idx="2890">
                  <c:v>1.6749772258541521E-2</c:v>
                </c:pt>
                <c:pt idx="2891">
                  <c:v>1.6749385868985518E-2</c:v>
                </c:pt>
                <c:pt idx="2892">
                  <c:v>1.6749002858261513E-2</c:v>
                </c:pt>
                <c:pt idx="2893">
                  <c:v>1.674862322637298E-2</c:v>
                </c:pt>
                <c:pt idx="2894">
                  <c:v>1.6748246973316443E-2</c:v>
                </c:pt>
                <c:pt idx="2895">
                  <c:v>1.6747874099091901E-2</c:v>
                </c:pt>
                <c:pt idx="2896">
                  <c:v>1.6747504603696752E-2</c:v>
                </c:pt>
                <c:pt idx="2897">
                  <c:v>1.6747138487131861E-2</c:v>
                </c:pt>
                <c:pt idx="2898">
                  <c:v>1.6746775749395489E-2</c:v>
                </c:pt>
                <c:pt idx="2899">
                  <c:v>1.6746416390485904E-2</c:v>
                </c:pt>
                <c:pt idx="2900">
                  <c:v>1.6746424581382407E-2</c:v>
                </c:pt>
                <c:pt idx="2901">
                  <c:v>1.6745707809147952E-2</c:v>
                </c:pt>
                <c:pt idx="2902">
                  <c:v>1.6745308973619869E-2</c:v>
                </c:pt>
                <c:pt idx="2903">
                  <c:v>1.6744598766880048E-2</c:v>
                </c:pt>
                <c:pt idx="2904">
                  <c:v>1.6744305239260255E-2</c:v>
                </c:pt>
                <c:pt idx="2905">
                  <c:v>1.6743965927702942E-2</c:v>
                </c:pt>
                <c:pt idx="2906">
                  <c:v>1.6743629994809134E-2</c:v>
                </c:pt>
                <c:pt idx="2907">
                  <c:v>1.6743297440578824E-2</c:v>
                </c:pt>
                <c:pt idx="2908">
                  <c:v>1.6743334207399756E-2</c:v>
                </c:pt>
                <c:pt idx="2909">
                  <c:v>1.67429624024425E-2</c:v>
                </c:pt>
                <c:pt idx="2910">
                  <c:v>1.6742686444853546E-2</c:v>
                </c:pt>
                <c:pt idx="2911">
                  <c:v>1.6742367631806278E-2</c:v>
                </c:pt>
                <c:pt idx="2912">
                  <c:v>1.674205219757537E-2</c:v>
                </c:pt>
                <c:pt idx="2913">
                  <c:v>1.6741740142160819E-2</c:v>
                </c:pt>
                <c:pt idx="2914">
                  <c:v>1.6741431465560015E-2</c:v>
                </c:pt>
                <c:pt idx="2915">
                  <c:v>1.6741126167772964E-2</c:v>
                </c:pt>
                <c:pt idx="2916">
                  <c:v>1.6740456492224897E-2</c:v>
                </c:pt>
                <c:pt idx="2917">
                  <c:v>1.674015772458394E-2</c:v>
                </c:pt>
                <c:pt idx="2918">
                  <c:v>1.6739862335596822E-2</c:v>
                </c:pt>
                <c:pt idx="2919">
                  <c:v>1.6739570325264425E-2</c:v>
                </c:pt>
                <c:pt idx="2920">
                  <c:v>1.6738831148529698E-2</c:v>
                </c:pt>
                <c:pt idx="2921">
                  <c:v>1.6738546632700135E-2</c:v>
                </c:pt>
                <c:pt idx="2922">
                  <c:v>1.673826549536539E-2</c:v>
                </c:pt>
                <c:pt idx="2923">
                  <c:v>1.6737987736524573E-2</c:v>
                </c:pt>
                <c:pt idx="2924">
                  <c:v>1.6737713356176798E-2</c:v>
                </c:pt>
                <c:pt idx="2925">
                  <c:v>1.6737442354321175E-2</c:v>
                </c:pt>
                <c:pt idx="2926">
                  <c:v>1.6736804693681318E-2</c:v>
                </c:pt>
                <c:pt idx="2927">
                  <c:v>1.673654021975721E-2</c:v>
                </c:pt>
                <c:pt idx="2928">
                  <c:v>1.6736649619701893E-2</c:v>
                </c:pt>
                <c:pt idx="2929">
                  <c:v>1.6737133681675589E-2</c:v>
                </c:pt>
                <c:pt idx="2930">
                  <c:v>1.6736880031380037E-2</c:v>
                </c:pt>
                <c:pt idx="2931">
                  <c:v>1.6736629759885206E-2</c:v>
                </c:pt>
                <c:pt idx="2932">
                  <c:v>1.6736382867191091E-2</c:v>
                </c:pt>
                <c:pt idx="2933">
                  <c:v>1.6735733097733539E-2</c:v>
                </c:pt>
                <c:pt idx="2934">
                  <c:v>1.6735493215112519E-2</c:v>
                </c:pt>
                <c:pt idx="2935">
                  <c:v>1.6735256711134797E-2</c:v>
                </c:pt>
                <c:pt idx="2936">
                  <c:v>1.6735023585797742E-2</c:v>
                </c:pt>
                <c:pt idx="2937">
                  <c:v>1.6735166504590011E-2</c:v>
                </c:pt>
                <c:pt idx="2938">
                  <c:v>1.673494036737758E-2</c:v>
                </c:pt>
                <c:pt idx="2939">
                  <c:v>1.6734717608964125E-2</c:v>
                </c:pt>
                <c:pt idx="2940">
                  <c:v>1.6734498229345307E-2</c:v>
                </c:pt>
                <c:pt idx="2941">
                  <c:v>1.673428222852286E-2</c:v>
                </c:pt>
                <c:pt idx="2942">
                  <c:v>1.673406960649592E-2</c:v>
                </c:pt>
                <c:pt idx="2943">
                  <c:v>1.6733860363263613E-2</c:v>
                </c:pt>
                <c:pt idx="2944">
                  <c:v>1.6733654498825943E-2</c:v>
                </c:pt>
                <c:pt idx="2945">
                  <c:v>1.6733452013182038E-2</c:v>
                </c:pt>
                <c:pt idx="2946">
                  <c:v>1.6733252906331032E-2</c:v>
                </c:pt>
                <c:pt idx="2947">
                  <c:v>1.6733057178273791E-2</c:v>
                </c:pt>
                <c:pt idx="2948">
                  <c:v>1.673286482900771E-2</c:v>
                </c:pt>
                <c:pt idx="2949">
                  <c:v>1.673267585853366E-2</c:v>
                </c:pt>
                <c:pt idx="2950">
                  <c:v>1.6732490266851637E-2</c:v>
                </c:pt>
                <c:pt idx="2951">
                  <c:v>1.6732308053958169E-2</c:v>
                </c:pt>
                <c:pt idx="2952">
                  <c:v>1.6732129219857596E-2</c:v>
                </c:pt>
                <c:pt idx="2953">
                  <c:v>1.6731953764545577E-2</c:v>
                </c:pt>
                <c:pt idx="2954">
                  <c:v>1.673178168802298E-2</c:v>
                </c:pt>
                <c:pt idx="2955">
                  <c:v>1.67312361456604E-2</c:v>
                </c:pt>
                <c:pt idx="2956">
                  <c:v>1.6731070593052295E-2</c:v>
                </c:pt>
                <c:pt idx="2957">
                  <c:v>1.673090841907519E-2</c:v>
                </c:pt>
                <c:pt idx="2958">
                  <c:v>1.673074962372733E-2</c:v>
                </c:pt>
                <c:pt idx="2959">
                  <c:v>1.673210553207417E-2</c:v>
                </c:pt>
                <c:pt idx="2960">
                  <c:v>1.6730820183441811E-2</c:v>
                </c:pt>
                <c:pt idx="2961">
                  <c:v>1.6730671758433874E-2</c:v>
                </c:pt>
                <c:pt idx="2962">
                  <c:v>1.6730526712211886E-2</c:v>
                </c:pt>
                <c:pt idx="2963">
                  <c:v>1.6730385044774105E-2</c:v>
                </c:pt>
                <c:pt idx="2964">
                  <c:v>1.6730246756124008E-2</c:v>
                </c:pt>
                <c:pt idx="2965">
                  <c:v>1.6730111846257251E-2</c:v>
                </c:pt>
                <c:pt idx="2966">
                  <c:v>1.6729980315175572E-2</c:v>
                </c:pt>
                <c:pt idx="2967">
                  <c:v>1.6729454438646388E-2</c:v>
                </c:pt>
                <c:pt idx="2968">
                  <c:v>1.6728967634615621E-2</c:v>
                </c:pt>
                <c:pt idx="2969">
                  <c:v>1.6728845768504641E-2</c:v>
                </c:pt>
                <c:pt idx="2970">
                  <c:v>1.6728727280864497E-2</c:v>
                </c:pt>
                <c:pt idx="2971">
                  <c:v>1.6728612171694301E-2</c:v>
                </c:pt>
                <c:pt idx="2972">
                  <c:v>1.6728500440994054E-2</c:v>
                </c:pt>
                <c:pt idx="2973">
                  <c:v>1.672839208876109E-2</c:v>
                </c:pt>
                <c:pt idx="2974">
                  <c:v>1.6728287114998075E-2</c:v>
                </c:pt>
                <c:pt idx="2975">
                  <c:v>1.672818551970412E-2</c:v>
                </c:pt>
                <c:pt idx="2976">
                  <c:v>1.6728087302877448E-2</c:v>
                </c:pt>
                <c:pt idx="2977">
                  <c:v>1.6727610511916628E-2</c:v>
                </c:pt>
                <c:pt idx="2978">
                  <c:v>1.6727518814960082E-2</c:v>
                </c:pt>
                <c:pt idx="2979">
                  <c:v>1.6727430496313304E-2</c:v>
                </c:pt>
                <c:pt idx="2980">
                  <c:v>1.6727345555976294E-2</c:v>
                </c:pt>
                <c:pt idx="2981">
                  <c:v>1.6728412802899072E-2</c:v>
                </c:pt>
                <c:pt idx="2982">
                  <c:v>1.6728335332332589E-2</c:v>
                </c:pt>
                <c:pt idx="2983">
                  <c:v>1.6728261240545099E-2</c:v>
                </c:pt>
                <c:pt idx="2984">
                  <c:v>1.6728190527537476E-2</c:v>
                </c:pt>
                <c:pt idx="2985">
                  <c:v>1.6727739270594847E-2</c:v>
                </c:pt>
                <c:pt idx="2986">
                  <c:v>1.6727675076782383E-2</c:v>
                </c:pt>
                <c:pt idx="2987">
                  <c:v>1.6727614261591257E-2</c:v>
                </c:pt>
                <c:pt idx="2988">
                  <c:v>1.6727556825023228E-2</c:v>
                </c:pt>
                <c:pt idx="2989">
                  <c:v>1.6727502767078295E-2</c:v>
                </c:pt>
                <c:pt idx="2990">
                  <c:v>1.6727837203861073E-2</c:v>
                </c:pt>
                <c:pt idx="2991">
                  <c:v>1.672779014230729E-2</c:v>
                </c:pt>
                <c:pt idx="2992">
                  <c:v>1.6727746459533368E-2</c:v>
                </c:pt>
                <c:pt idx="2993">
                  <c:v>1.6727706155537578E-2</c:v>
                </c:pt>
                <c:pt idx="2994">
                  <c:v>1.672766923032078E-2</c:v>
                </c:pt>
                <c:pt idx="2995">
                  <c:v>1.6727635683882108E-2</c:v>
                </c:pt>
                <c:pt idx="2996">
                  <c:v>1.6727605516220698E-2</c:v>
                </c:pt>
                <c:pt idx="2997">
                  <c:v>1.6727578727339147E-2</c:v>
                </c:pt>
                <c:pt idx="2998">
                  <c:v>1.6727555317109739E-2</c:v>
                </c:pt>
                <c:pt idx="2999">
                  <c:v>1.6727535221950293E-2</c:v>
                </c:pt>
                <c:pt idx="3000">
                  <c:v>1.672751821176225E-2</c:v>
                </c:pt>
                <c:pt idx="3001">
                  <c:v>1.6727504029464307E-2</c:v>
                </c:pt>
                <c:pt idx="3002">
                  <c:v>1.6727492417976015E-2</c:v>
                </c:pt>
                <c:pt idx="3003">
                  <c:v>1.672748312021519E-2</c:v>
                </c:pt>
                <c:pt idx="3004">
                  <c:v>1.6727475879103133E-2</c:v>
                </c:pt>
                <c:pt idx="3005">
                  <c:v>1.6727470437556791E-2</c:v>
                </c:pt>
                <c:pt idx="3006">
                  <c:v>1.6727466538495717E-2</c:v>
                </c:pt>
                <c:pt idx="3007">
                  <c:v>1.6727075891261843E-2</c:v>
                </c:pt>
                <c:pt idx="3008">
                  <c:v>1.6727074288581657E-2</c:v>
                </c:pt>
                <c:pt idx="3009">
                  <c:v>1.6727073465584601E-2</c:v>
                </c:pt>
                <c:pt idx="3010">
                  <c:v>1.6727073162375712E-2</c:v>
                </c:pt>
                <c:pt idx="3011">
                  <c:v>1.6727073119060035E-2</c:v>
                </c:pt>
                <c:pt idx="3012">
                  <c:v>1.6727461182642563E-2</c:v>
                </c:pt>
                <c:pt idx="3013">
                  <c:v>1.6727461182643431E-2</c:v>
                </c:pt>
                <c:pt idx="3014">
                  <c:v>1.6727461182643431E-2</c:v>
                </c:pt>
                <c:pt idx="3015">
                  <c:v>1.6727461182643431E-2</c:v>
                </c:pt>
                <c:pt idx="3016">
                  <c:v>1.6727461182642563E-2</c:v>
                </c:pt>
                <c:pt idx="3017">
                  <c:v>1.6728237345811081E-2</c:v>
                </c:pt>
                <c:pt idx="3018">
                  <c:v>1.6727461182642563E-2</c:v>
                </c:pt>
                <c:pt idx="3019">
                  <c:v>1.6728237345811081E-2</c:v>
                </c:pt>
                <c:pt idx="3020">
                  <c:v>1.6726685067474989E-2</c:v>
                </c:pt>
                <c:pt idx="3021">
                  <c:v>1.6726685067474989E-2</c:v>
                </c:pt>
                <c:pt idx="3022">
                  <c:v>1.6726685067474989E-2</c:v>
                </c:pt>
                <c:pt idx="3023">
                  <c:v>1.6726685067474101E-2</c:v>
                </c:pt>
                <c:pt idx="3024">
                  <c:v>1.6727073119060035E-2</c:v>
                </c:pt>
                <c:pt idx="3025">
                  <c:v>1.6726685067474101E-2</c:v>
                </c:pt>
                <c:pt idx="3026">
                  <c:v>1.6726685067474989E-2</c:v>
                </c:pt>
                <c:pt idx="3027">
                  <c:v>1.6726685067474101E-2</c:v>
                </c:pt>
                <c:pt idx="3028">
                  <c:v>1.6726685067474101E-2</c:v>
                </c:pt>
                <c:pt idx="3029">
                  <c:v>1.6726297027888568E-2</c:v>
                </c:pt>
                <c:pt idx="3030">
                  <c:v>1.6726297027888568E-2</c:v>
                </c:pt>
                <c:pt idx="3031">
                  <c:v>1.6726297027889466E-2</c:v>
                </c:pt>
                <c:pt idx="3032">
                  <c:v>1.6726297027888568E-2</c:v>
                </c:pt>
                <c:pt idx="3033">
                  <c:v>1.6728237345810231E-2</c:v>
                </c:pt>
                <c:pt idx="3034">
                  <c:v>1.6728237345811081E-2</c:v>
                </c:pt>
                <c:pt idx="3035">
                  <c:v>1.6728237345811081E-2</c:v>
                </c:pt>
                <c:pt idx="3036">
                  <c:v>1.6728237345810231E-2</c:v>
                </c:pt>
                <c:pt idx="3037">
                  <c:v>1.6727073119059153E-2</c:v>
                </c:pt>
                <c:pt idx="3038">
                  <c:v>1.6727073119059153E-2</c:v>
                </c:pt>
                <c:pt idx="3039">
                  <c:v>1.6727073119058276E-2</c:v>
                </c:pt>
                <c:pt idx="3040">
                  <c:v>1.6727073119059153E-2</c:v>
                </c:pt>
                <c:pt idx="3041">
                  <c:v>1.6727073119059153E-2</c:v>
                </c:pt>
                <c:pt idx="3042">
                  <c:v>1.6728237345811081E-2</c:v>
                </c:pt>
                <c:pt idx="3043">
                  <c:v>1.6728237345810231E-2</c:v>
                </c:pt>
                <c:pt idx="3044">
                  <c:v>1.6728237345811081E-2</c:v>
                </c:pt>
                <c:pt idx="3045">
                  <c:v>1.6728625445395551E-2</c:v>
                </c:pt>
                <c:pt idx="3046">
                  <c:v>1.6728625445395551E-2</c:v>
                </c:pt>
                <c:pt idx="3047">
                  <c:v>1.6728237345810231E-2</c:v>
                </c:pt>
                <c:pt idx="3048">
                  <c:v>1.6728237345811081E-2</c:v>
                </c:pt>
                <c:pt idx="3049">
                  <c:v>1.6728237345811081E-2</c:v>
                </c:pt>
                <c:pt idx="3050">
                  <c:v>1.6728237345811081E-2</c:v>
                </c:pt>
                <c:pt idx="3051">
                  <c:v>1.6728625445395551E-2</c:v>
                </c:pt>
                <c:pt idx="3052">
                  <c:v>1.6728237345811081E-2</c:v>
                </c:pt>
                <c:pt idx="3053">
                  <c:v>1.6728237345811081E-2</c:v>
                </c:pt>
                <c:pt idx="3054">
                  <c:v>1.6728237345811081E-2</c:v>
                </c:pt>
                <c:pt idx="3055">
                  <c:v>1.6728237345811081E-2</c:v>
                </c:pt>
                <c:pt idx="3056">
                  <c:v>1.6728237345811081E-2</c:v>
                </c:pt>
                <c:pt idx="3057">
                  <c:v>1.6728237345810231E-2</c:v>
                </c:pt>
                <c:pt idx="3058">
                  <c:v>1.6728237345810231E-2</c:v>
                </c:pt>
                <c:pt idx="3059">
                  <c:v>1.6727073119059153E-2</c:v>
                </c:pt>
                <c:pt idx="3060">
                  <c:v>1.6727073119059153E-2</c:v>
                </c:pt>
                <c:pt idx="3061">
                  <c:v>1.6727073119058276E-2</c:v>
                </c:pt>
                <c:pt idx="3062">
                  <c:v>1.6727073119059153E-2</c:v>
                </c:pt>
                <c:pt idx="3063">
                  <c:v>1.6727073119059153E-2</c:v>
                </c:pt>
                <c:pt idx="3064">
                  <c:v>1.6728237345811081E-2</c:v>
                </c:pt>
                <c:pt idx="3065">
                  <c:v>1.6728625445395551E-2</c:v>
                </c:pt>
                <c:pt idx="3066">
                  <c:v>1.6728237345811081E-2</c:v>
                </c:pt>
                <c:pt idx="3067">
                  <c:v>1.6728237345811081E-2</c:v>
                </c:pt>
                <c:pt idx="3068">
                  <c:v>1.6728237345810231E-2</c:v>
                </c:pt>
                <c:pt idx="3069">
                  <c:v>1.6727461182643431E-2</c:v>
                </c:pt>
                <c:pt idx="3070">
                  <c:v>1.6728625445395551E-2</c:v>
                </c:pt>
                <c:pt idx="3071">
                  <c:v>1.6728237345810231E-2</c:v>
                </c:pt>
                <c:pt idx="3072">
                  <c:v>1.6727073119059153E-2</c:v>
                </c:pt>
                <c:pt idx="3073">
                  <c:v>1.6727073119059153E-2</c:v>
                </c:pt>
                <c:pt idx="3074">
                  <c:v>1.6727073119059153E-2</c:v>
                </c:pt>
                <c:pt idx="3075">
                  <c:v>1.6727073119058276E-2</c:v>
                </c:pt>
                <c:pt idx="3076">
                  <c:v>1.6727073119060035E-2</c:v>
                </c:pt>
                <c:pt idx="3077">
                  <c:v>1.6727073119059153E-2</c:v>
                </c:pt>
                <c:pt idx="3078">
                  <c:v>1.6727073119060035E-2</c:v>
                </c:pt>
                <c:pt idx="3079">
                  <c:v>1.6728625445395551E-2</c:v>
                </c:pt>
                <c:pt idx="3080">
                  <c:v>1.6727073119059153E-2</c:v>
                </c:pt>
                <c:pt idx="3081">
                  <c:v>1.6726685067474989E-2</c:v>
                </c:pt>
                <c:pt idx="3082">
                  <c:v>1.6726685067474101E-2</c:v>
                </c:pt>
                <c:pt idx="3083">
                  <c:v>1.6726685067474989E-2</c:v>
                </c:pt>
                <c:pt idx="3084">
                  <c:v>1.6726685067474989E-2</c:v>
                </c:pt>
                <c:pt idx="3085">
                  <c:v>1.6728237345811081E-2</c:v>
                </c:pt>
                <c:pt idx="3086">
                  <c:v>1.6728237345811081E-2</c:v>
                </c:pt>
                <c:pt idx="3087">
                  <c:v>1.6728237345811081E-2</c:v>
                </c:pt>
                <c:pt idx="3088">
                  <c:v>1.6728237345811081E-2</c:v>
                </c:pt>
                <c:pt idx="3089">
                  <c:v>1.6727073119058276E-2</c:v>
                </c:pt>
                <c:pt idx="3090">
                  <c:v>1.6727073119059153E-2</c:v>
                </c:pt>
                <c:pt idx="3091">
                  <c:v>1.6727073119059153E-2</c:v>
                </c:pt>
                <c:pt idx="3092">
                  <c:v>1.6727073119058276E-2</c:v>
                </c:pt>
                <c:pt idx="3093">
                  <c:v>1.6727073119059153E-2</c:v>
                </c:pt>
                <c:pt idx="3094">
                  <c:v>1.6728237345811081E-2</c:v>
                </c:pt>
                <c:pt idx="3095">
                  <c:v>1.6728237345811081E-2</c:v>
                </c:pt>
                <c:pt idx="3096">
                  <c:v>1.6728237345811081E-2</c:v>
                </c:pt>
                <c:pt idx="3097">
                  <c:v>1.6728625445395551E-2</c:v>
                </c:pt>
                <c:pt idx="3098">
                  <c:v>1.6728625445395551E-2</c:v>
                </c:pt>
                <c:pt idx="3099">
                  <c:v>1.6728237345811931E-2</c:v>
                </c:pt>
                <c:pt idx="3100">
                  <c:v>1.6728237345811081E-2</c:v>
                </c:pt>
                <c:pt idx="3101">
                  <c:v>1.6728237345811081E-2</c:v>
                </c:pt>
                <c:pt idx="3102">
                  <c:v>1.6727073119059153E-2</c:v>
                </c:pt>
                <c:pt idx="3103">
                  <c:v>1.6728625445395551E-2</c:v>
                </c:pt>
                <c:pt idx="3104">
                  <c:v>1.6728237345811081E-2</c:v>
                </c:pt>
                <c:pt idx="3105">
                  <c:v>1.6728237345811081E-2</c:v>
                </c:pt>
                <c:pt idx="3106">
                  <c:v>1.6728237345811081E-2</c:v>
                </c:pt>
                <c:pt idx="3107">
                  <c:v>1.6728237345811081E-2</c:v>
                </c:pt>
                <c:pt idx="3108">
                  <c:v>1.6728625445395551E-2</c:v>
                </c:pt>
                <c:pt idx="3109">
                  <c:v>1.6728237345811081E-2</c:v>
                </c:pt>
                <c:pt idx="3110">
                  <c:v>1.6728237345811081E-2</c:v>
                </c:pt>
                <c:pt idx="3111">
                  <c:v>1.6727073119059153E-2</c:v>
                </c:pt>
                <c:pt idx="3112">
                  <c:v>1.6727073119058276E-2</c:v>
                </c:pt>
                <c:pt idx="3113">
                  <c:v>1.6727073119059153E-2</c:v>
                </c:pt>
                <c:pt idx="3114">
                  <c:v>1.6727073119059153E-2</c:v>
                </c:pt>
                <c:pt idx="3115">
                  <c:v>1.6728237345811081E-2</c:v>
                </c:pt>
                <c:pt idx="3116">
                  <c:v>1.6728237345810231E-2</c:v>
                </c:pt>
                <c:pt idx="3117">
                  <c:v>1.6728237345811081E-2</c:v>
                </c:pt>
                <c:pt idx="3118">
                  <c:v>1.6728625445395551E-2</c:v>
                </c:pt>
                <c:pt idx="3119">
                  <c:v>1.6728237345810231E-2</c:v>
                </c:pt>
                <c:pt idx="3120">
                  <c:v>1.6728237345811081E-2</c:v>
                </c:pt>
                <c:pt idx="3121">
                  <c:v>1.6728237345811081E-2</c:v>
                </c:pt>
                <c:pt idx="3122">
                  <c:v>1.6728625445395551E-2</c:v>
                </c:pt>
                <c:pt idx="3123">
                  <c:v>1.6728237345810231E-2</c:v>
                </c:pt>
                <c:pt idx="3124">
                  <c:v>1.6726685067474101E-2</c:v>
                </c:pt>
                <c:pt idx="3125">
                  <c:v>1.6726685067474989E-2</c:v>
                </c:pt>
                <c:pt idx="3126">
                  <c:v>1.6726685067474989E-2</c:v>
                </c:pt>
                <c:pt idx="3127">
                  <c:v>1.6726685067474989E-2</c:v>
                </c:pt>
                <c:pt idx="3128">
                  <c:v>1.672590900030196E-2</c:v>
                </c:pt>
                <c:pt idx="3129">
                  <c:v>1.6727073119060035E-2</c:v>
                </c:pt>
                <c:pt idx="3130">
                  <c:v>1.6727461182643431E-2</c:v>
                </c:pt>
                <c:pt idx="3131">
                  <c:v>1.6726685067474101E-2</c:v>
                </c:pt>
                <c:pt idx="3132">
                  <c:v>1.6727073119060035E-2</c:v>
                </c:pt>
                <c:pt idx="3133">
                  <c:v>1.6727461182642563E-2</c:v>
                </c:pt>
                <c:pt idx="3134">
                  <c:v>1.6727073119058276E-2</c:v>
                </c:pt>
                <c:pt idx="3135">
                  <c:v>1.6726685067474101E-2</c:v>
                </c:pt>
                <c:pt idx="3136">
                  <c:v>1.6727461182644301E-2</c:v>
                </c:pt>
                <c:pt idx="3137">
                  <c:v>1.6727461182643431E-2</c:v>
                </c:pt>
                <c:pt idx="3138">
                  <c:v>1.6727461182643431E-2</c:v>
                </c:pt>
                <c:pt idx="3139">
                  <c:v>1.6727461182642563E-2</c:v>
                </c:pt>
                <c:pt idx="3140">
                  <c:v>1.6727461182643431E-2</c:v>
                </c:pt>
                <c:pt idx="3141">
                  <c:v>1.6727073119059153E-2</c:v>
                </c:pt>
                <c:pt idx="3142">
                  <c:v>1.6727073119059153E-2</c:v>
                </c:pt>
                <c:pt idx="3143">
                  <c:v>1.6727073119058276E-2</c:v>
                </c:pt>
                <c:pt idx="3144">
                  <c:v>1.6727073119058276E-2</c:v>
                </c:pt>
                <c:pt idx="3145">
                  <c:v>1.6727073119058276E-2</c:v>
                </c:pt>
                <c:pt idx="3146">
                  <c:v>1.6727461182643431E-2</c:v>
                </c:pt>
                <c:pt idx="3147">
                  <c:v>1.6727461182644301E-2</c:v>
                </c:pt>
                <c:pt idx="3148">
                  <c:v>1.6727461182642563E-2</c:v>
                </c:pt>
                <c:pt idx="3149">
                  <c:v>1.6727461182642563E-2</c:v>
                </c:pt>
                <c:pt idx="3150">
                  <c:v>1.6727461182643431E-2</c:v>
                </c:pt>
                <c:pt idx="3151">
                  <c:v>1.6727461182643431E-2</c:v>
                </c:pt>
                <c:pt idx="3152">
                  <c:v>1.6727461182643431E-2</c:v>
                </c:pt>
                <c:pt idx="3153">
                  <c:v>1.6727461182643431E-2</c:v>
                </c:pt>
                <c:pt idx="3154">
                  <c:v>1.6727461182643431E-2</c:v>
                </c:pt>
                <c:pt idx="3155">
                  <c:v>1.6727461182643431E-2</c:v>
                </c:pt>
                <c:pt idx="3156">
                  <c:v>1.6727461182642563E-2</c:v>
                </c:pt>
                <c:pt idx="3157">
                  <c:v>1.6727461182643431E-2</c:v>
                </c:pt>
                <c:pt idx="3158">
                  <c:v>1.6727461182644301E-2</c:v>
                </c:pt>
                <c:pt idx="3159">
                  <c:v>1.6727461182643431E-2</c:v>
                </c:pt>
                <c:pt idx="3160">
                  <c:v>1.6727461182643431E-2</c:v>
                </c:pt>
                <c:pt idx="3161">
                  <c:v>1.6727461182642563E-2</c:v>
                </c:pt>
                <c:pt idx="3162">
                  <c:v>1.6727461182642563E-2</c:v>
                </c:pt>
                <c:pt idx="3163">
                  <c:v>1.6727073119058276E-2</c:v>
                </c:pt>
                <c:pt idx="3164">
                  <c:v>1.6727073119060035E-2</c:v>
                </c:pt>
                <c:pt idx="3165">
                  <c:v>1.6727073119059153E-2</c:v>
                </c:pt>
                <c:pt idx="3166">
                  <c:v>1.6727073119060035E-2</c:v>
                </c:pt>
                <c:pt idx="3167">
                  <c:v>1.6727461182643431E-2</c:v>
                </c:pt>
                <c:pt idx="3168">
                  <c:v>1.6727461182642563E-2</c:v>
                </c:pt>
                <c:pt idx="3169">
                  <c:v>1.6727461182643431E-2</c:v>
                </c:pt>
                <c:pt idx="3170">
                  <c:v>1.6727461182643431E-2</c:v>
                </c:pt>
                <c:pt idx="3171">
                  <c:v>1.6727461182643431E-2</c:v>
                </c:pt>
                <c:pt idx="3172">
                  <c:v>1.6727461182644301E-2</c:v>
                </c:pt>
                <c:pt idx="3173">
                  <c:v>1.6727461182642563E-2</c:v>
                </c:pt>
                <c:pt idx="3174">
                  <c:v>1.6727461182643431E-2</c:v>
                </c:pt>
                <c:pt idx="3175">
                  <c:v>1.6727461182643431E-2</c:v>
                </c:pt>
                <c:pt idx="3176">
                  <c:v>1.6727073119059153E-2</c:v>
                </c:pt>
                <c:pt idx="3177">
                  <c:v>1.6727073119058276E-2</c:v>
                </c:pt>
                <c:pt idx="3178">
                  <c:v>1.6727073119059153E-2</c:v>
                </c:pt>
                <c:pt idx="3179">
                  <c:v>1.6727073119059153E-2</c:v>
                </c:pt>
                <c:pt idx="3180">
                  <c:v>1.6725132981122048E-2</c:v>
                </c:pt>
                <c:pt idx="3181">
                  <c:v>1.6726685067474101E-2</c:v>
                </c:pt>
                <c:pt idx="3182">
                  <c:v>1.6726685067474989E-2</c:v>
                </c:pt>
                <c:pt idx="3183">
                  <c:v>1.6726685067474101E-2</c:v>
                </c:pt>
                <c:pt idx="3184">
                  <c:v>1.6726685067474101E-2</c:v>
                </c:pt>
                <c:pt idx="3185">
                  <c:v>1.6727073119059153E-2</c:v>
                </c:pt>
                <c:pt idx="3186">
                  <c:v>1.6726685067474101E-2</c:v>
                </c:pt>
                <c:pt idx="3187">
                  <c:v>1.6726685067474101E-2</c:v>
                </c:pt>
                <c:pt idx="3188">
                  <c:v>1.6727073119059153E-2</c:v>
                </c:pt>
                <c:pt idx="3189">
                  <c:v>1.6727461182643431E-2</c:v>
                </c:pt>
                <c:pt idx="3190">
                  <c:v>1.6727461182642563E-2</c:v>
                </c:pt>
                <c:pt idx="3191">
                  <c:v>1.6727461182643431E-2</c:v>
                </c:pt>
                <c:pt idx="3192">
                  <c:v>1.6727461182644301E-2</c:v>
                </c:pt>
                <c:pt idx="3193">
                  <c:v>1.6727073119060035E-2</c:v>
                </c:pt>
                <c:pt idx="3194">
                  <c:v>1.6727073119059153E-2</c:v>
                </c:pt>
                <c:pt idx="3195">
                  <c:v>1.6727073119059153E-2</c:v>
                </c:pt>
                <c:pt idx="3196">
                  <c:v>1.6727073119059153E-2</c:v>
                </c:pt>
                <c:pt idx="3197">
                  <c:v>1.6727461182643431E-2</c:v>
                </c:pt>
                <c:pt idx="3198">
                  <c:v>1.6727461182643431E-2</c:v>
                </c:pt>
                <c:pt idx="3199">
                  <c:v>1.6727461182642563E-2</c:v>
                </c:pt>
                <c:pt idx="3200">
                  <c:v>1.6727461182643431E-2</c:v>
                </c:pt>
                <c:pt idx="3201">
                  <c:v>1.6727461182642563E-2</c:v>
                </c:pt>
                <c:pt idx="3202">
                  <c:v>1.6727461182643431E-2</c:v>
                </c:pt>
                <c:pt idx="3203">
                  <c:v>1.6727461182643431E-2</c:v>
                </c:pt>
                <c:pt idx="3204">
                  <c:v>1.6727461182643431E-2</c:v>
                </c:pt>
                <c:pt idx="3205">
                  <c:v>1.6727461182643431E-2</c:v>
                </c:pt>
                <c:pt idx="3206">
                  <c:v>1.6727461182642563E-2</c:v>
                </c:pt>
                <c:pt idx="3207">
                  <c:v>1.6727461182642563E-2</c:v>
                </c:pt>
                <c:pt idx="3208">
                  <c:v>1.6727461182642563E-2</c:v>
                </c:pt>
                <c:pt idx="3209">
                  <c:v>1.6727461182643431E-2</c:v>
                </c:pt>
                <c:pt idx="3210">
                  <c:v>1.6727461182642563E-2</c:v>
                </c:pt>
                <c:pt idx="3211">
                  <c:v>1.6727461182642563E-2</c:v>
                </c:pt>
                <c:pt idx="3212">
                  <c:v>1.6727461182642563E-2</c:v>
                </c:pt>
                <c:pt idx="3213">
                  <c:v>1.6727461182642563E-2</c:v>
                </c:pt>
                <c:pt idx="3214">
                  <c:v>1.6727461182643431E-2</c:v>
                </c:pt>
                <c:pt idx="3215">
                  <c:v>1.6727073119059153E-2</c:v>
                </c:pt>
                <c:pt idx="3216">
                  <c:v>1.6727073119059153E-2</c:v>
                </c:pt>
                <c:pt idx="3217">
                  <c:v>1.6727073119059153E-2</c:v>
                </c:pt>
                <c:pt idx="3218">
                  <c:v>1.672862544539639E-2</c:v>
                </c:pt>
                <c:pt idx="3219">
                  <c:v>1.6727461182643431E-2</c:v>
                </c:pt>
                <c:pt idx="3220">
                  <c:v>1.6727461182643431E-2</c:v>
                </c:pt>
                <c:pt idx="3221">
                  <c:v>1.6727461182643431E-2</c:v>
                </c:pt>
                <c:pt idx="3222">
                  <c:v>1.6727461182642563E-2</c:v>
                </c:pt>
                <c:pt idx="3223">
                  <c:v>1.6727461182643431E-2</c:v>
                </c:pt>
                <c:pt idx="3224">
                  <c:v>1.6727461182642563E-2</c:v>
                </c:pt>
                <c:pt idx="3225">
                  <c:v>1.6727461182643431E-2</c:v>
                </c:pt>
                <c:pt idx="3226">
                  <c:v>1.6727461182643431E-2</c:v>
                </c:pt>
                <c:pt idx="3227">
                  <c:v>1.6727073119059153E-2</c:v>
                </c:pt>
                <c:pt idx="3228">
                  <c:v>1.6726685067474989E-2</c:v>
                </c:pt>
                <c:pt idx="3229">
                  <c:v>1.6726685067474989E-2</c:v>
                </c:pt>
                <c:pt idx="3230">
                  <c:v>1.6726685067474101E-2</c:v>
                </c:pt>
                <c:pt idx="3231">
                  <c:v>1.6727073119059153E-2</c:v>
                </c:pt>
                <c:pt idx="3232">
                  <c:v>1.6726685067474101E-2</c:v>
                </c:pt>
                <c:pt idx="3233">
                  <c:v>1.6726685067474989E-2</c:v>
                </c:pt>
                <c:pt idx="3234">
                  <c:v>1.6726685067474989E-2</c:v>
                </c:pt>
                <c:pt idx="3235">
                  <c:v>1.6726685067474101E-2</c:v>
                </c:pt>
                <c:pt idx="3236">
                  <c:v>1.6726685067474101E-2</c:v>
                </c:pt>
                <c:pt idx="3237">
                  <c:v>1.6726297027888568E-2</c:v>
                </c:pt>
                <c:pt idx="3238">
                  <c:v>1.6726297027889466E-2</c:v>
                </c:pt>
                <c:pt idx="3239">
                  <c:v>1.6726297027888568E-2</c:v>
                </c:pt>
                <c:pt idx="3240">
                  <c:v>1.6726297027888568E-2</c:v>
                </c:pt>
                <c:pt idx="3241">
                  <c:v>1.6727461182643431E-2</c:v>
                </c:pt>
                <c:pt idx="3242">
                  <c:v>1.6727461182643431E-2</c:v>
                </c:pt>
                <c:pt idx="3243">
                  <c:v>1.6727461182643431E-2</c:v>
                </c:pt>
                <c:pt idx="3244">
                  <c:v>1.6727461182643431E-2</c:v>
                </c:pt>
                <c:pt idx="3245">
                  <c:v>1.6727073119059153E-2</c:v>
                </c:pt>
                <c:pt idx="3246">
                  <c:v>1.6727073119059153E-2</c:v>
                </c:pt>
                <c:pt idx="3247">
                  <c:v>1.6727073119059153E-2</c:v>
                </c:pt>
                <c:pt idx="3248">
                  <c:v>1.6727073119059153E-2</c:v>
                </c:pt>
                <c:pt idx="3249">
                  <c:v>1.6727461182643431E-2</c:v>
                </c:pt>
                <c:pt idx="3250">
                  <c:v>1.6727461182642563E-2</c:v>
                </c:pt>
                <c:pt idx="3251">
                  <c:v>1.6727461182642563E-2</c:v>
                </c:pt>
                <c:pt idx="3252">
                  <c:v>1.6727461182643431E-2</c:v>
                </c:pt>
                <c:pt idx="3253">
                  <c:v>1.6727461182642563E-2</c:v>
                </c:pt>
                <c:pt idx="3254">
                  <c:v>1.6727461182643431E-2</c:v>
                </c:pt>
                <c:pt idx="3255">
                  <c:v>1.6727461182643431E-2</c:v>
                </c:pt>
                <c:pt idx="3256">
                  <c:v>1.6727461182643431E-2</c:v>
                </c:pt>
                <c:pt idx="3257">
                  <c:v>1.6727461182642563E-2</c:v>
                </c:pt>
                <c:pt idx="3258">
                  <c:v>1.6727461182643431E-2</c:v>
                </c:pt>
                <c:pt idx="3259">
                  <c:v>1.6727461182642563E-2</c:v>
                </c:pt>
                <c:pt idx="3260">
                  <c:v>1.6727461182642563E-2</c:v>
                </c:pt>
                <c:pt idx="3261">
                  <c:v>1.6727461182642563E-2</c:v>
                </c:pt>
                <c:pt idx="3262">
                  <c:v>1.6727461182642563E-2</c:v>
                </c:pt>
                <c:pt idx="3263">
                  <c:v>1.6727461182643431E-2</c:v>
                </c:pt>
                <c:pt idx="3264">
                  <c:v>1.6727461182643431E-2</c:v>
                </c:pt>
                <c:pt idx="3265">
                  <c:v>1.6727461182643431E-2</c:v>
                </c:pt>
                <c:pt idx="3266">
                  <c:v>1.6727461182643431E-2</c:v>
                </c:pt>
                <c:pt idx="3267">
                  <c:v>1.6727073119059153E-2</c:v>
                </c:pt>
                <c:pt idx="3268">
                  <c:v>1.6727073119058276E-2</c:v>
                </c:pt>
                <c:pt idx="3269">
                  <c:v>1.6727073119060035E-2</c:v>
                </c:pt>
                <c:pt idx="3270">
                  <c:v>1.6727073119060035E-2</c:v>
                </c:pt>
                <c:pt idx="3271">
                  <c:v>1.6728625445395551E-2</c:v>
                </c:pt>
                <c:pt idx="3272">
                  <c:v>1.6727461182643431E-2</c:v>
                </c:pt>
                <c:pt idx="3273">
                  <c:v>1.6727461182643431E-2</c:v>
                </c:pt>
                <c:pt idx="3274">
                  <c:v>1.6727461182644301E-2</c:v>
                </c:pt>
                <c:pt idx="3275">
                  <c:v>1.6727461182643431E-2</c:v>
                </c:pt>
                <c:pt idx="3276">
                  <c:v>1.6727461182643431E-2</c:v>
                </c:pt>
                <c:pt idx="3277">
                  <c:v>1.6727461182643431E-2</c:v>
                </c:pt>
                <c:pt idx="3278">
                  <c:v>1.6727461182643431E-2</c:v>
                </c:pt>
                <c:pt idx="3279">
                  <c:v>1.6728237345811081E-2</c:v>
                </c:pt>
                <c:pt idx="3280">
                  <c:v>1.6727073119059153E-2</c:v>
                </c:pt>
                <c:pt idx="3281">
                  <c:v>1.6727073119059153E-2</c:v>
                </c:pt>
                <c:pt idx="3282">
                  <c:v>1.6727073119059153E-2</c:v>
                </c:pt>
                <c:pt idx="3283">
                  <c:v>1.6727073119058276E-2</c:v>
                </c:pt>
                <c:pt idx="3284">
                  <c:v>1.6727073119059153E-2</c:v>
                </c:pt>
                <c:pt idx="3285">
                  <c:v>1.6727073119059153E-2</c:v>
                </c:pt>
                <c:pt idx="3286">
                  <c:v>1.6727073119058276E-2</c:v>
                </c:pt>
                <c:pt idx="3287">
                  <c:v>1.6727073119059153E-2</c:v>
                </c:pt>
                <c:pt idx="3288">
                  <c:v>1.6727073119059153E-2</c:v>
                </c:pt>
                <c:pt idx="3289">
                  <c:v>1.6726685067474989E-2</c:v>
                </c:pt>
                <c:pt idx="3290">
                  <c:v>1.6726685067474989E-2</c:v>
                </c:pt>
                <c:pt idx="3291">
                  <c:v>1.6726685067474101E-2</c:v>
                </c:pt>
                <c:pt idx="3292">
                  <c:v>1.6726685067474101E-2</c:v>
                </c:pt>
                <c:pt idx="3293">
                  <c:v>1.6727461182643431E-2</c:v>
                </c:pt>
                <c:pt idx="3294">
                  <c:v>1.6727461182642563E-2</c:v>
                </c:pt>
                <c:pt idx="3295">
                  <c:v>1.6727461182642563E-2</c:v>
                </c:pt>
                <c:pt idx="3296">
                  <c:v>1.6727461182644301E-2</c:v>
                </c:pt>
                <c:pt idx="3297">
                  <c:v>1.6727073119058276E-2</c:v>
                </c:pt>
                <c:pt idx="3298">
                  <c:v>1.6727073119059153E-2</c:v>
                </c:pt>
                <c:pt idx="3299">
                  <c:v>1.6727073119059153E-2</c:v>
                </c:pt>
                <c:pt idx="3300">
                  <c:v>1.6727073119059153E-2</c:v>
                </c:pt>
                <c:pt idx="3301">
                  <c:v>1.6727073119059153E-2</c:v>
                </c:pt>
                <c:pt idx="3302">
                  <c:v>1.6727461182643431E-2</c:v>
                </c:pt>
                <c:pt idx="3303">
                  <c:v>1.6727461182643431E-2</c:v>
                </c:pt>
                <c:pt idx="3304">
                  <c:v>1.6727461182642563E-2</c:v>
                </c:pt>
                <c:pt idx="3305">
                  <c:v>1.6727461182642563E-2</c:v>
                </c:pt>
                <c:pt idx="3306">
                  <c:v>1.6727461182643431E-2</c:v>
                </c:pt>
                <c:pt idx="3307">
                  <c:v>1.6727461182643431E-2</c:v>
                </c:pt>
                <c:pt idx="3308">
                  <c:v>1.6727461182642563E-2</c:v>
                </c:pt>
                <c:pt idx="3309">
                  <c:v>1.6727461182642563E-2</c:v>
                </c:pt>
                <c:pt idx="3310">
                  <c:v>1.6727461182643431E-2</c:v>
                </c:pt>
                <c:pt idx="3311">
                  <c:v>1.6727461182643431E-2</c:v>
                </c:pt>
                <c:pt idx="3312">
                  <c:v>1.6727461182643431E-2</c:v>
                </c:pt>
                <c:pt idx="3313">
                  <c:v>1.6727461182642563E-2</c:v>
                </c:pt>
                <c:pt idx="3314">
                  <c:v>1.6727461182643431E-2</c:v>
                </c:pt>
                <c:pt idx="3315">
                  <c:v>1.6727461182643431E-2</c:v>
                </c:pt>
                <c:pt idx="3316">
                  <c:v>1.6728625445395551E-2</c:v>
                </c:pt>
                <c:pt idx="3317">
                  <c:v>1.6727461182643431E-2</c:v>
                </c:pt>
                <c:pt idx="3318">
                  <c:v>1.6727461182643431E-2</c:v>
                </c:pt>
                <c:pt idx="3319">
                  <c:v>1.6727073119058276E-2</c:v>
                </c:pt>
                <c:pt idx="3320">
                  <c:v>1.6727073119058276E-2</c:v>
                </c:pt>
                <c:pt idx="3321">
                  <c:v>1.6727073119059153E-2</c:v>
                </c:pt>
                <c:pt idx="3322">
                  <c:v>1.6727073119059153E-2</c:v>
                </c:pt>
                <c:pt idx="3323">
                  <c:v>1.6727073119059153E-2</c:v>
                </c:pt>
                <c:pt idx="3324">
                  <c:v>1.6727461182643431E-2</c:v>
                </c:pt>
                <c:pt idx="3325">
                  <c:v>1.6727461182643431E-2</c:v>
                </c:pt>
                <c:pt idx="3326">
                  <c:v>1.6727461182643431E-2</c:v>
                </c:pt>
                <c:pt idx="3327">
                  <c:v>1.6727461182643431E-2</c:v>
                </c:pt>
                <c:pt idx="3328">
                  <c:v>1.6727461182643431E-2</c:v>
                </c:pt>
                <c:pt idx="3329">
                  <c:v>1.6727461182643431E-2</c:v>
                </c:pt>
                <c:pt idx="3330">
                  <c:v>1.6727461182643431E-2</c:v>
                </c:pt>
                <c:pt idx="3331">
                  <c:v>1.6728237345811081E-2</c:v>
                </c:pt>
                <c:pt idx="3332">
                  <c:v>1.6726685067474989E-2</c:v>
                </c:pt>
                <c:pt idx="3333">
                  <c:v>1.6726685067474989E-2</c:v>
                </c:pt>
                <c:pt idx="3334">
                  <c:v>1.6726685067474989E-2</c:v>
                </c:pt>
                <c:pt idx="3335">
                  <c:v>1.6726685067474101E-2</c:v>
                </c:pt>
                <c:pt idx="3336">
                  <c:v>1.6727073119060035E-2</c:v>
                </c:pt>
                <c:pt idx="3337">
                  <c:v>1.6726685067474101E-2</c:v>
                </c:pt>
                <c:pt idx="3338">
                  <c:v>1.6726685067474101E-2</c:v>
                </c:pt>
                <c:pt idx="3339">
                  <c:v>1.6726685067474101E-2</c:v>
                </c:pt>
                <c:pt idx="3340">
                  <c:v>1.6726685067474101E-2</c:v>
                </c:pt>
                <c:pt idx="3341">
                  <c:v>1.6726297027888568E-2</c:v>
                </c:pt>
                <c:pt idx="3342">
                  <c:v>1.6726297027888568E-2</c:v>
                </c:pt>
                <c:pt idx="3343">
                  <c:v>1.6726297027889466E-2</c:v>
                </c:pt>
                <c:pt idx="3344">
                  <c:v>1.6726297027889466E-2</c:v>
                </c:pt>
                <c:pt idx="3345">
                  <c:v>1.6728237345811081E-2</c:v>
                </c:pt>
                <c:pt idx="3346">
                  <c:v>1.6728237345810231E-2</c:v>
                </c:pt>
                <c:pt idx="3347">
                  <c:v>1.6728237345811081E-2</c:v>
                </c:pt>
                <c:pt idx="3348">
                  <c:v>1.6727461182642563E-2</c:v>
                </c:pt>
                <c:pt idx="3349">
                  <c:v>1.6727073119058276E-2</c:v>
                </c:pt>
                <c:pt idx="3350">
                  <c:v>1.6727073119060035E-2</c:v>
                </c:pt>
                <c:pt idx="3351">
                  <c:v>1.6727073119059153E-2</c:v>
                </c:pt>
                <c:pt idx="3352">
                  <c:v>1.6727073119058276E-2</c:v>
                </c:pt>
                <c:pt idx="3353">
                  <c:v>1.6728237345811081E-2</c:v>
                </c:pt>
                <c:pt idx="3354">
                  <c:v>1.6728237345811081E-2</c:v>
                </c:pt>
                <c:pt idx="3355">
                  <c:v>1.6728237345811081E-2</c:v>
                </c:pt>
                <c:pt idx="3356">
                  <c:v>1.6728237345810231E-2</c:v>
                </c:pt>
                <c:pt idx="3357">
                  <c:v>1.672862544539639E-2</c:v>
                </c:pt>
                <c:pt idx="3358">
                  <c:v>1.6728625445395551E-2</c:v>
                </c:pt>
                <c:pt idx="3359">
                  <c:v>1.6728237345811081E-2</c:v>
                </c:pt>
                <c:pt idx="3360">
                  <c:v>1.6728237345810231E-2</c:v>
                </c:pt>
                <c:pt idx="3361">
                  <c:v>1.6728237345810231E-2</c:v>
                </c:pt>
                <c:pt idx="3362">
                  <c:v>1.6727073119060035E-2</c:v>
                </c:pt>
                <c:pt idx="3363">
                  <c:v>1.6728625445395551E-2</c:v>
                </c:pt>
                <c:pt idx="3364">
                  <c:v>1.6728237345811081E-2</c:v>
                </c:pt>
                <c:pt idx="3365">
                  <c:v>1.6728237345811081E-2</c:v>
                </c:pt>
                <c:pt idx="3366">
                  <c:v>1.6728237345811081E-2</c:v>
                </c:pt>
                <c:pt idx="3367">
                  <c:v>1.6728237345811081E-2</c:v>
                </c:pt>
                <c:pt idx="3368">
                  <c:v>1.6728237345811081E-2</c:v>
                </c:pt>
                <c:pt idx="3369">
                  <c:v>1.6728237345811081E-2</c:v>
                </c:pt>
                <c:pt idx="3370">
                  <c:v>1.6728237345810231E-2</c:v>
                </c:pt>
                <c:pt idx="3371">
                  <c:v>1.6727073119058276E-2</c:v>
                </c:pt>
                <c:pt idx="3372">
                  <c:v>1.6727073119060035E-2</c:v>
                </c:pt>
                <c:pt idx="3373">
                  <c:v>1.6727073119059153E-2</c:v>
                </c:pt>
                <c:pt idx="3374">
                  <c:v>1.6727073119059153E-2</c:v>
                </c:pt>
                <c:pt idx="3375">
                  <c:v>1.6727073119059153E-2</c:v>
                </c:pt>
                <c:pt idx="3376">
                  <c:v>1.6728237345811081E-2</c:v>
                </c:pt>
                <c:pt idx="3377">
                  <c:v>1.672862544539639E-2</c:v>
                </c:pt>
                <c:pt idx="3378">
                  <c:v>1.6728237345810231E-2</c:v>
                </c:pt>
                <c:pt idx="3379">
                  <c:v>1.6728237345811081E-2</c:v>
                </c:pt>
                <c:pt idx="3380">
                  <c:v>1.6728237345811081E-2</c:v>
                </c:pt>
                <c:pt idx="3381">
                  <c:v>1.6727461182643431E-2</c:v>
                </c:pt>
                <c:pt idx="3382">
                  <c:v>1.6728625445395551E-2</c:v>
                </c:pt>
                <c:pt idx="3383">
                  <c:v>1.6728237345811081E-2</c:v>
                </c:pt>
                <c:pt idx="3384">
                  <c:v>1.6726685067474101E-2</c:v>
                </c:pt>
                <c:pt idx="3385">
                  <c:v>1.6726685067474101E-2</c:v>
                </c:pt>
                <c:pt idx="3386">
                  <c:v>1.6726685067474101E-2</c:v>
                </c:pt>
                <c:pt idx="3387">
                  <c:v>1.6726685067474989E-2</c:v>
                </c:pt>
                <c:pt idx="3388">
                  <c:v>1.6727073119059153E-2</c:v>
                </c:pt>
                <c:pt idx="3389">
                  <c:v>1.6726685067474989E-2</c:v>
                </c:pt>
                <c:pt idx="3390">
                  <c:v>1.6726685067474101E-2</c:v>
                </c:pt>
                <c:pt idx="3391">
                  <c:v>1.6726685067474989E-2</c:v>
                </c:pt>
                <c:pt idx="3392">
                  <c:v>1.6726685067474101E-2</c:v>
                </c:pt>
                <c:pt idx="3393">
                  <c:v>1.6726297027888568E-2</c:v>
                </c:pt>
                <c:pt idx="3394">
                  <c:v>1.6726297027888568E-2</c:v>
                </c:pt>
                <c:pt idx="3395">
                  <c:v>1.6726297027889466E-2</c:v>
                </c:pt>
                <c:pt idx="3396">
                  <c:v>1.6726297027888568E-2</c:v>
                </c:pt>
                <c:pt idx="3397">
                  <c:v>1.6728237345810231E-2</c:v>
                </c:pt>
                <c:pt idx="3398">
                  <c:v>1.6728237345811081E-2</c:v>
                </c:pt>
                <c:pt idx="3399">
                  <c:v>1.6728237345810231E-2</c:v>
                </c:pt>
                <c:pt idx="3400">
                  <c:v>1.6728237345811081E-2</c:v>
                </c:pt>
                <c:pt idx="3401">
                  <c:v>1.6727073119059153E-2</c:v>
                </c:pt>
                <c:pt idx="3402">
                  <c:v>1.6727073119059153E-2</c:v>
                </c:pt>
                <c:pt idx="3403">
                  <c:v>1.6727073119059153E-2</c:v>
                </c:pt>
                <c:pt idx="3404">
                  <c:v>1.6727073119059153E-2</c:v>
                </c:pt>
                <c:pt idx="3405">
                  <c:v>1.6727073119060035E-2</c:v>
                </c:pt>
                <c:pt idx="3406">
                  <c:v>1.6728237345810231E-2</c:v>
                </c:pt>
                <c:pt idx="3407">
                  <c:v>1.6728237345811081E-2</c:v>
                </c:pt>
                <c:pt idx="3408">
                  <c:v>1.6728237345811081E-2</c:v>
                </c:pt>
                <c:pt idx="3409">
                  <c:v>1.6728625445394708E-2</c:v>
                </c:pt>
                <c:pt idx="3410">
                  <c:v>1.6728625445395551E-2</c:v>
                </c:pt>
                <c:pt idx="3411">
                  <c:v>1.6728237345811081E-2</c:v>
                </c:pt>
                <c:pt idx="3412">
                  <c:v>1.6728237345810231E-2</c:v>
                </c:pt>
                <c:pt idx="3413">
                  <c:v>1.6728237345811081E-2</c:v>
                </c:pt>
                <c:pt idx="3414">
                  <c:v>1.6727073119059153E-2</c:v>
                </c:pt>
                <c:pt idx="3415">
                  <c:v>1.672862544539639E-2</c:v>
                </c:pt>
                <c:pt idx="3416">
                  <c:v>1.6728237345811081E-2</c:v>
                </c:pt>
                <c:pt idx="3417">
                  <c:v>1.6728237345811081E-2</c:v>
                </c:pt>
                <c:pt idx="3418">
                  <c:v>1.6728237345810231E-2</c:v>
                </c:pt>
                <c:pt idx="3419">
                  <c:v>1.6728237345811931E-2</c:v>
                </c:pt>
                <c:pt idx="3420">
                  <c:v>1.6728625445395551E-2</c:v>
                </c:pt>
                <c:pt idx="3421">
                  <c:v>1.6728237345811081E-2</c:v>
                </c:pt>
                <c:pt idx="3422">
                  <c:v>1.6728237345811081E-2</c:v>
                </c:pt>
                <c:pt idx="3423">
                  <c:v>1.6727073119059153E-2</c:v>
                </c:pt>
                <c:pt idx="3424">
                  <c:v>1.6727073119059153E-2</c:v>
                </c:pt>
                <c:pt idx="3425">
                  <c:v>1.6727073119059153E-2</c:v>
                </c:pt>
                <c:pt idx="3426">
                  <c:v>1.6727073119059153E-2</c:v>
                </c:pt>
                <c:pt idx="3427">
                  <c:v>1.6728237345811081E-2</c:v>
                </c:pt>
                <c:pt idx="3428">
                  <c:v>1.6728237345811081E-2</c:v>
                </c:pt>
                <c:pt idx="3429">
                  <c:v>1.6728237345810231E-2</c:v>
                </c:pt>
                <c:pt idx="3430">
                  <c:v>1.6728625445395551E-2</c:v>
                </c:pt>
                <c:pt idx="3431">
                  <c:v>1.6728237345811081E-2</c:v>
                </c:pt>
                <c:pt idx="3432">
                  <c:v>1.6728237345810231E-2</c:v>
                </c:pt>
                <c:pt idx="3433">
                  <c:v>1.6728237345810231E-2</c:v>
                </c:pt>
                <c:pt idx="3434">
                  <c:v>1.6728625445395551E-2</c:v>
                </c:pt>
                <c:pt idx="3435">
                  <c:v>1.6728237345810231E-2</c:v>
                </c:pt>
                <c:pt idx="3436">
                  <c:v>1.6726685067474101E-2</c:v>
                </c:pt>
                <c:pt idx="3437">
                  <c:v>1.6726685067474101E-2</c:v>
                </c:pt>
                <c:pt idx="3438">
                  <c:v>1.6726685067474989E-2</c:v>
                </c:pt>
                <c:pt idx="3439">
                  <c:v>1.6726685067474989E-2</c:v>
                </c:pt>
                <c:pt idx="3440">
                  <c:v>1.672590900030196E-2</c:v>
                </c:pt>
                <c:pt idx="3441">
                  <c:v>1.6727461182643431E-2</c:v>
                </c:pt>
                <c:pt idx="3442">
                  <c:v>1.6727073119059153E-2</c:v>
                </c:pt>
                <c:pt idx="3443">
                  <c:v>1.6726685067474989E-2</c:v>
                </c:pt>
                <c:pt idx="3444">
                  <c:v>1.6727073119058276E-2</c:v>
                </c:pt>
                <c:pt idx="3445">
                  <c:v>1.6727461182643431E-2</c:v>
                </c:pt>
                <c:pt idx="3446">
                  <c:v>1.6727073119059153E-2</c:v>
                </c:pt>
                <c:pt idx="3447">
                  <c:v>1.6726685067474989E-2</c:v>
                </c:pt>
                <c:pt idx="3448">
                  <c:v>1.6727461182643431E-2</c:v>
                </c:pt>
                <c:pt idx="3449">
                  <c:v>1.6727461182642563E-2</c:v>
                </c:pt>
                <c:pt idx="3450">
                  <c:v>1.6727461182642563E-2</c:v>
                </c:pt>
                <c:pt idx="3451">
                  <c:v>1.6727461182643431E-2</c:v>
                </c:pt>
                <c:pt idx="3452">
                  <c:v>1.6727461182643431E-2</c:v>
                </c:pt>
                <c:pt idx="3453">
                  <c:v>1.6727073119059153E-2</c:v>
                </c:pt>
                <c:pt idx="3454">
                  <c:v>1.6727073119058276E-2</c:v>
                </c:pt>
                <c:pt idx="3455">
                  <c:v>1.6727073119059153E-2</c:v>
                </c:pt>
                <c:pt idx="3456">
                  <c:v>1.6727073119059153E-2</c:v>
                </c:pt>
                <c:pt idx="3457">
                  <c:v>1.6727073119059153E-2</c:v>
                </c:pt>
                <c:pt idx="3458">
                  <c:v>1.6727461182643431E-2</c:v>
                </c:pt>
                <c:pt idx="3459">
                  <c:v>1.6727461182643431E-2</c:v>
                </c:pt>
                <c:pt idx="3460">
                  <c:v>1.6727461182643431E-2</c:v>
                </c:pt>
                <c:pt idx="3461">
                  <c:v>1.6727461182642563E-2</c:v>
                </c:pt>
                <c:pt idx="3462">
                  <c:v>1.6727461182642563E-2</c:v>
                </c:pt>
                <c:pt idx="3463">
                  <c:v>1.6727461182643431E-2</c:v>
                </c:pt>
                <c:pt idx="3464">
                  <c:v>1.6727461182643431E-2</c:v>
                </c:pt>
                <c:pt idx="3465">
                  <c:v>1.6727461182643431E-2</c:v>
                </c:pt>
                <c:pt idx="3466">
                  <c:v>1.6727461182643431E-2</c:v>
                </c:pt>
                <c:pt idx="3467">
                  <c:v>1.6727461182643431E-2</c:v>
                </c:pt>
                <c:pt idx="3468">
                  <c:v>1.6727461182643431E-2</c:v>
                </c:pt>
                <c:pt idx="3469">
                  <c:v>1.6727461182643431E-2</c:v>
                </c:pt>
                <c:pt idx="3470">
                  <c:v>1.6727461182644301E-2</c:v>
                </c:pt>
                <c:pt idx="3471">
                  <c:v>1.6727461182643431E-2</c:v>
                </c:pt>
                <c:pt idx="3472">
                  <c:v>1.6727461182642563E-2</c:v>
                </c:pt>
                <c:pt idx="3473">
                  <c:v>1.6727461182642563E-2</c:v>
                </c:pt>
                <c:pt idx="3474">
                  <c:v>1.6727461182643431E-2</c:v>
                </c:pt>
                <c:pt idx="3475">
                  <c:v>1.6727073119060035E-2</c:v>
                </c:pt>
                <c:pt idx="3476">
                  <c:v>1.6727073119058276E-2</c:v>
                </c:pt>
                <c:pt idx="3477">
                  <c:v>1.6727073119060035E-2</c:v>
                </c:pt>
                <c:pt idx="3478">
                  <c:v>1.6727073119059153E-2</c:v>
                </c:pt>
                <c:pt idx="3479">
                  <c:v>1.6727461182643431E-2</c:v>
                </c:pt>
                <c:pt idx="3480">
                  <c:v>1.6727461182642563E-2</c:v>
                </c:pt>
                <c:pt idx="3481">
                  <c:v>1.6727461182642563E-2</c:v>
                </c:pt>
                <c:pt idx="3482">
                  <c:v>1.6727461182644301E-2</c:v>
                </c:pt>
                <c:pt idx="3483">
                  <c:v>1.6727461182643431E-2</c:v>
                </c:pt>
                <c:pt idx="3484">
                  <c:v>1.6727461182642563E-2</c:v>
                </c:pt>
                <c:pt idx="3485">
                  <c:v>1.6727461182643431E-2</c:v>
                </c:pt>
                <c:pt idx="3486">
                  <c:v>1.6727461182644301E-2</c:v>
                </c:pt>
                <c:pt idx="3487">
                  <c:v>1.6727461182643431E-2</c:v>
                </c:pt>
                <c:pt idx="3488">
                  <c:v>1.6727073119059153E-2</c:v>
                </c:pt>
                <c:pt idx="3489">
                  <c:v>1.6727073119060035E-2</c:v>
                </c:pt>
                <c:pt idx="3490">
                  <c:v>1.6727073119058276E-2</c:v>
                </c:pt>
                <c:pt idx="3491">
                  <c:v>1.6727073119059153E-2</c:v>
                </c:pt>
                <c:pt idx="3492">
                  <c:v>1.6727073119059153E-2</c:v>
                </c:pt>
                <c:pt idx="3493">
                  <c:v>1.6727073119059153E-2</c:v>
                </c:pt>
                <c:pt idx="3494">
                  <c:v>1.6727073119059153E-2</c:v>
                </c:pt>
                <c:pt idx="3495">
                  <c:v>1.6727073119058276E-2</c:v>
                </c:pt>
                <c:pt idx="3496">
                  <c:v>1.6727073119058276E-2</c:v>
                </c:pt>
                <c:pt idx="3497">
                  <c:v>1.6727073119059153E-2</c:v>
                </c:pt>
                <c:pt idx="3498">
                  <c:v>1.6726685067474989E-2</c:v>
                </c:pt>
                <c:pt idx="3499">
                  <c:v>1.6726685067474101E-2</c:v>
                </c:pt>
                <c:pt idx="3500">
                  <c:v>1.6727073119059153E-2</c:v>
                </c:pt>
                <c:pt idx="3501">
                  <c:v>1.6727461182643431E-2</c:v>
                </c:pt>
                <c:pt idx="3502">
                  <c:v>1.6727461182643431E-2</c:v>
                </c:pt>
                <c:pt idx="3503">
                  <c:v>1.6727461182642563E-2</c:v>
                </c:pt>
                <c:pt idx="3504">
                  <c:v>1.6727461182643431E-2</c:v>
                </c:pt>
                <c:pt idx="3505">
                  <c:v>1.6727073119059153E-2</c:v>
                </c:pt>
                <c:pt idx="3506">
                  <c:v>1.6727073119058276E-2</c:v>
                </c:pt>
                <c:pt idx="3507">
                  <c:v>1.6727073119060035E-2</c:v>
                </c:pt>
                <c:pt idx="3508">
                  <c:v>1.6727073119059153E-2</c:v>
                </c:pt>
                <c:pt idx="3509">
                  <c:v>1.6727461182642563E-2</c:v>
                </c:pt>
                <c:pt idx="3510">
                  <c:v>1.6727461182643431E-2</c:v>
                </c:pt>
                <c:pt idx="3511">
                  <c:v>1.6727461182642563E-2</c:v>
                </c:pt>
                <c:pt idx="3512">
                  <c:v>1.6727461182642563E-2</c:v>
                </c:pt>
                <c:pt idx="3513">
                  <c:v>1.6727461182642563E-2</c:v>
                </c:pt>
                <c:pt idx="3514">
                  <c:v>1.6727461182643431E-2</c:v>
                </c:pt>
                <c:pt idx="3515">
                  <c:v>1.6727461182643431E-2</c:v>
                </c:pt>
                <c:pt idx="3516">
                  <c:v>1.6727461182643431E-2</c:v>
                </c:pt>
                <c:pt idx="3517">
                  <c:v>1.6727461182642563E-2</c:v>
                </c:pt>
                <c:pt idx="3518">
                  <c:v>1.6727461182643431E-2</c:v>
                </c:pt>
                <c:pt idx="3519">
                  <c:v>1.6727461182644301E-2</c:v>
                </c:pt>
                <c:pt idx="3520">
                  <c:v>1.6727461182643431E-2</c:v>
                </c:pt>
                <c:pt idx="3521">
                  <c:v>1.6727461182642563E-2</c:v>
                </c:pt>
                <c:pt idx="3522">
                  <c:v>1.6727461182643431E-2</c:v>
                </c:pt>
                <c:pt idx="3523">
                  <c:v>1.6727461182643431E-2</c:v>
                </c:pt>
                <c:pt idx="3524">
                  <c:v>1.6727461182643431E-2</c:v>
                </c:pt>
                <c:pt idx="3525">
                  <c:v>1.6727461182643431E-2</c:v>
                </c:pt>
                <c:pt idx="3526">
                  <c:v>1.6727461182643431E-2</c:v>
                </c:pt>
                <c:pt idx="3527">
                  <c:v>1.6727073119058276E-2</c:v>
                </c:pt>
                <c:pt idx="3528">
                  <c:v>1.6727073119059153E-2</c:v>
                </c:pt>
                <c:pt idx="3529">
                  <c:v>1.6727073119059153E-2</c:v>
                </c:pt>
                <c:pt idx="3530">
                  <c:v>1.6727073119059153E-2</c:v>
                </c:pt>
                <c:pt idx="3531">
                  <c:v>1.6728625445395551E-2</c:v>
                </c:pt>
                <c:pt idx="3532">
                  <c:v>1.6727461182643431E-2</c:v>
                </c:pt>
                <c:pt idx="3533">
                  <c:v>1.6727461182644301E-2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7067776"/>
        <c:axId val="84706995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42734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42853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43007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8.8299999999999993E-3</c:v>
                </c:pt>
                <c:pt idx="1">
                  <c:v>8.9800000000000001E-3</c:v>
                </c:pt>
                <c:pt idx="2">
                  <c:v>9.2899999999999996E-3</c:v>
                </c:pt>
                <c:pt idx="3">
                  <c:v>9.4500000000000001E-3</c:v>
                </c:pt>
                <c:pt idx="4">
                  <c:v>9.5100000000000011E-3</c:v>
                </c:pt>
                <c:pt idx="5">
                  <c:v>9.5700000000000004E-3</c:v>
                </c:pt>
                <c:pt idx="6">
                  <c:v>9.6600000000000002E-3</c:v>
                </c:pt>
                <c:pt idx="7">
                  <c:v>9.7800000000000005E-3</c:v>
                </c:pt>
                <c:pt idx="8">
                  <c:v>9.8900000000000012E-3</c:v>
                </c:pt>
                <c:pt idx="9">
                  <c:v>9.9799999999999993E-3</c:v>
                </c:pt>
                <c:pt idx="10">
                  <c:v>1.0070000000000001E-2</c:v>
                </c:pt>
                <c:pt idx="11">
                  <c:v>1.0170000000000002E-2</c:v>
                </c:pt>
              </c:numCache>
            </c:numRef>
          </c:yVal>
          <c:smooth val="0"/>
        </c:ser>
        <c:ser>
          <c:idx val="2"/>
          <c:order val="2"/>
          <c:tx>
            <c:v>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[0]!IMMFUTDates</c:f>
              <c:numCache>
                <c:formatCode>ddd\,\ dd\-mmm\-yyyy</c:formatCode>
                <c:ptCount val="33"/>
                <c:pt idx="0">
                  <c:v>42725</c:v>
                </c:pt>
                <c:pt idx="1">
                  <c:v>42809</c:v>
                </c:pt>
                <c:pt idx="2">
                  <c:v>42907</c:v>
                </c:pt>
                <c:pt idx="3">
                  <c:v>42998</c:v>
                </c:pt>
                <c:pt idx="4">
                  <c:v>43089</c:v>
                </c:pt>
                <c:pt idx="5">
                  <c:v>43180</c:v>
                </c:pt>
                <c:pt idx="6">
                  <c:v>43271</c:v>
                </c:pt>
                <c:pt idx="7">
                  <c:v>43362</c:v>
                </c:pt>
                <c:pt idx="8">
                  <c:v>43453</c:v>
                </c:pt>
                <c:pt idx="9">
                  <c:v>43544</c:v>
                </c:pt>
                <c:pt idx="10">
                  <c:v>43635</c:v>
                </c:pt>
                <c:pt idx="11">
                  <c:v>43726</c:v>
                </c:pt>
                <c:pt idx="12">
                  <c:v>43817</c:v>
                </c:pt>
                <c:pt idx="13">
                  <c:v>43908</c:v>
                </c:pt>
                <c:pt idx="14">
                  <c:v>43999</c:v>
                </c:pt>
                <c:pt idx="15">
                  <c:v>44090</c:v>
                </c:pt>
                <c:pt idx="16">
                  <c:v>44181</c:v>
                </c:pt>
                <c:pt idx="17">
                  <c:v>44272</c:v>
                </c:pt>
                <c:pt idx="18">
                  <c:v>44363</c:v>
                </c:pt>
                <c:pt idx="19">
                  <c:v>44454</c:v>
                </c:pt>
                <c:pt idx="20">
                  <c:v>44545</c:v>
                </c:pt>
                <c:pt idx="21">
                  <c:v>44636</c:v>
                </c:pt>
                <c:pt idx="22">
                  <c:v>44727</c:v>
                </c:pt>
                <c:pt idx="23">
                  <c:v>44825</c:v>
                </c:pt>
                <c:pt idx="24">
                  <c:v>44916</c:v>
                </c:pt>
                <c:pt idx="25">
                  <c:v>45000</c:v>
                </c:pt>
                <c:pt idx="26">
                  <c:v>45098</c:v>
                </c:pt>
                <c:pt idx="27">
                  <c:v>45189</c:v>
                </c:pt>
                <c:pt idx="28">
                  <c:v>45280</c:v>
                </c:pt>
                <c:pt idx="29">
                  <c:v>45371</c:v>
                </c:pt>
                <c:pt idx="30">
                  <c:v>45462</c:v>
                </c:pt>
                <c:pt idx="31">
                  <c:v>45553</c:v>
                </c:pt>
                <c:pt idx="32">
                  <c:v>45644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3"/>
                <c:pt idx="0">
                  <c:v>9.2229825477437143E-3</c:v>
                </c:pt>
                <c:pt idx="1">
                  <c:v>9.5196543685494035E-3</c:v>
                </c:pt>
                <c:pt idx="2">
                  <c:v>9.9142615380944342E-3</c:v>
                </c:pt>
                <c:pt idx="3">
                  <c:v>1.0207860724445701E-2</c:v>
                </c:pt>
                <c:pt idx="4">
                  <c:v>1.060012061997989E-2</c:v>
                </c:pt>
                <c:pt idx="5">
                  <c:v>1.079079289444578E-2</c:v>
                </c:pt>
                <c:pt idx="6">
                  <c:v>1.1080314006581934E-2</c:v>
                </c:pt>
                <c:pt idx="7">
                  <c:v>1.1368681380085184E-2</c:v>
                </c:pt>
                <c:pt idx="8">
                  <c:v>1.1755828793736526E-2</c:v>
                </c:pt>
                <c:pt idx="9">
                  <c:v>1.1941333306125981E-2</c:v>
                </c:pt>
                <c:pt idx="10">
                  <c:v>1.2225922482031262E-2</c:v>
                </c:pt>
                <c:pt idx="11">
                  <c:v>1.2559529301120972E-2</c:v>
                </c:pt>
                <c:pt idx="12">
                  <c:v>1.2941833948413053E-2</c:v>
                </c:pt>
                <c:pt idx="13">
                  <c:v>1.3222827299002449E-2</c:v>
                </c:pt>
                <c:pt idx="14">
                  <c:v>1.3602930779886419E-2</c:v>
                </c:pt>
                <c:pt idx="15">
                  <c:v>1.3932216715196418E-2</c:v>
                </c:pt>
                <c:pt idx="16">
                  <c:v>1.4360495394197228E-2</c:v>
                </c:pt>
                <c:pt idx="17">
                  <c:v>1.4687020129030053E-2</c:v>
                </c:pt>
                <c:pt idx="18">
                  <c:v>1.5113055337108015E-2</c:v>
                </c:pt>
                <c:pt idx="19">
                  <c:v>1.5488425430538912E-2</c:v>
                </c:pt>
                <c:pt idx="20">
                  <c:v>1.5937884521115473E-2</c:v>
                </c:pt>
                <c:pt idx="21">
                  <c:v>1.6260537311250184E-2</c:v>
                </c:pt>
                <c:pt idx="22">
                  <c:v>1.6607902298070101E-2</c:v>
                </c:pt>
                <c:pt idx="23">
                  <c:v>1.692752157534886E-2</c:v>
                </c:pt>
                <c:pt idx="24">
                  <c:v>1.7273484852738774E-2</c:v>
                </c:pt>
                <c:pt idx="25">
                  <c:v>1.7469941257637057E-2</c:v>
                </c:pt>
                <c:pt idx="26">
                  <c:v>1.7786590291744443E-2</c:v>
                </c:pt>
                <c:pt idx="27">
                  <c:v>1.8005213424307345E-2</c:v>
                </c:pt>
                <c:pt idx="28">
                  <c:v>1.8247710827045339E-2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42662</c:v>
                </c:pt>
                <c:pt idx="1">
                  <c:v>42690</c:v>
                </c:pt>
                <c:pt idx="2">
                  <c:v>42753</c:v>
                </c:pt>
                <c:pt idx="3">
                  <c:v>42781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4"/>
                <c:pt idx="0">
                  <c:v>8.7871066997381852E-3</c:v>
                </c:pt>
                <c:pt idx="1">
                  <c:v>8.8739589299837891E-3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067776"/>
        <c:axId val="847069952"/>
      </c:scatterChart>
      <c:dateAx>
        <c:axId val="847067776"/>
        <c:scaling>
          <c:orientation val="minMax"/>
          <c:max val="44469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06995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847069952"/>
        <c:scaling>
          <c:orientation val="minMax"/>
          <c:max val="1.4999999999999999E-2"/>
          <c:min val="8.000000000000000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4706777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42654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42688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42699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42732</c:v>
                </c:pt>
                <c:pt idx="62">
                  <c:v>42733</c:v>
                </c:pt>
                <c:pt idx="63">
                  <c:v>42734</c:v>
                </c:pt>
                <c:pt idx="64">
                  <c:v>42738</c:v>
                </c:pt>
                <c:pt idx="65">
                  <c:v>42739</c:v>
                </c:pt>
                <c:pt idx="66">
                  <c:v>42740</c:v>
                </c:pt>
                <c:pt idx="67">
                  <c:v>42741</c:v>
                </c:pt>
                <c:pt idx="68">
                  <c:v>42744</c:v>
                </c:pt>
                <c:pt idx="69">
                  <c:v>42745</c:v>
                </c:pt>
                <c:pt idx="70">
                  <c:v>42746</c:v>
                </c:pt>
                <c:pt idx="71">
                  <c:v>42747</c:v>
                </c:pt>
                <c:pt idx="72">
                  <c:v>42748</c:v>
                </c:pt>
                <c:pt idx="73">
                  <c:v>42752</c:v>
                </c:pt>
                <c:pt idx="74">
                  <c:v>42752</c:v>
                </c:pt>
                <c:pt idx="75">
                  <c:v>42753</c:v>
                </c:pt>
                <c:pt idx="76">
                  <c:v>42754</c:v>
                </c:pt>
                <c:pt idx="77">
                  <c:v>42755</c:v>
                </c:pt>
                <c:pt idx="78">
                  <c:v>42758</c:v>
                </c:pt>
                <c:pt idx="79">
                  <c:v>42759</c:v>
                </c:pt>
                <c:pt idx="80">
                  <c:v>42760</c:v>
                </c:pt>
                <c:pt idx="81">
                  <c:v>42761</c:v>
                </c:pt>
                <c:pt idx="82">
                  <c:v>42762</c:v>
                </c:pt>
                <c:pt idx="83">
                  <c:v>42765</c:v>
                </c:pt>
                <c:pt idx="84">
                  <c:v>42766</c:v>
                </c:pt>
                <c:pt idx="85">
                  <c:v>42767</c:v>
                </c:pt>
                <c:pt idx="86">
                  <c:v>42768</c:v>
                </c:pt>
                <c:pt idx="87">
                  <c:v>42769</c:v>
                </c:pt>
                <c:pt idx="88">
                  <c:v>42772</c:v>
                </c:pt>
                <c:pt idx="89">
                  <c:v>42773</c:v>
                </c:pt>
                <c:pt idx="90">
                  <c:v>42774</c:v>
                </c:pt>
                <c:pt idx="91">
                  <c:v>42775</c:v>
                </c:pt>
                <c:pt idx="92">
                  <c:v>42776</c:v>
                </c:pt>
                <c:pt idx="93">
                  <c:v>42779</c:v>
                </c:pt>
                <c:pt idx="94">
                  <c:v>42780</c:v>
                </c:pt>
                <c:pt idx="95">
                  <c:v>42781</c:v>
                </c:pt>
                <c:pt idx="96">
                  <c:v>42782</c:v>
                </c:pt>
                <c:pt idx="97">
                  <c:v>42783</c:v>
                </c:pt>
                <c:pt idx="98">
                  <c:v>42787</c:v>
                </c:pt>
                <c:pt idx="99">
                  <c:v>42787</c:v>
                </c:pt>
                <c:pt idx="100">
                  <c:v>42788</c:v>
                </c:pt>
                <c:pt idx="101">
                  <c:v>42789</c:v>
                </c:pt>
                <c:pt idx="102">
                  <c:v>42790</c:v>
                </c:pt>
                <c:pt idx="103">
                  <c:v>42793</c:v>
                </c:pt>
                <c:pt idx="104">
                  <c:v>42794</c:v>
                </c:pt>
                <c:pt idx="105">
                  <c:v>42795</c:v>
                </c:pt>
                <c:pt idx="106">
                  <c:v>42796</c:v>
                </c:pt>
                <c:pt idx="107">
                  <c:v>42797</c:v>
                </c:pt>
                <c:pt idx="108">
                  <c:v>42800</c:v>
                </c:pt>
                <c:pt idx="109">
                  <c:v>42801</c:v>
                </c:pt>
                <c:pt idx="110">
                  <c:v>42802</c:v>
                </c:pt>
                <c:pt idx="111">
                  <c:v>42803</c:v>
                </c:pt>
                <c:pt idx="112">
                  <c:v>42804</c:v>
                </c:pt>
                <c:pt idx="113">
                  <c:v>42807</c:v>
                </c:pt>
                <c:pt idx="114">
                  <c:v>42808</c:v>
                </c:pt>
                <c:pt idx="115">
                  <c:v>42809</c:v>
                </c:pt>
                <c:pt idx="116">
                  <c:v>42810</c:v>
                </c:pt>
                <c:pt idx="117">
                  <c:v>42811</c:v>
                </c:pt>
                <c:pt idx="118">
                  <c:v>42814</c:v>
                </c:pt>
                <c:pt idx="119">
                  <c:v>42815</c:v>
                </c:pt>
                <c:pt idx="120">
                  <c:v>42816</c:v>
                </c:pt>
                <c:pt idx="121">
                  <c:v>42817</c:v>
                </c:pt>
                <c:pt idx="122">
                  <c:v>42818</c:v>
                </c:pt>
                <c:pt idx="123">
                  <c:v>42821</c:v>
                </c:pt>
                <c:pt idx="124">
                  <c:v>42822</c:v>
                </c:pt>
                <c:pt idx="125">
                  <c:v>42823</c:v>
                </c:pt>
                <c:pt idx="126">
                  <c:v>42824</c:v>
                </c:pt>
                <c:pt idx="127">
                  <c:v>42825</c:v>
                </c:pt>
                <c:pt idx="128">
                  <c:v>42828</c:v>
                </c:pt>
                <c:pt idx="129">
                  <c:v>42829</c:v>
                </c:pt>
                <c:pt idx="130">
                  <c:v>42830</c:v>
                </c:pt>
                <c:pt idx="131">
                  <c:v>42831</c:v>
                </c:pt>
                <c:pt idx="132">
                  <c:v>42832</c:v>
                </c:pt>
                <c:pt idx="133">
                  <c:v>42835</c:v>
                </c:pt>
                <c:pt idx="134">
                  <c:v>42836</c:v>
                </c:pt>
                <c:pt idx="135">
                  <c:v>42837</c:v>
                </c:pt>
                <c:pt idx="136">
                  <c:v>42838</c:v>
                </c:pt>
                <c:pt idx="137">
                  <c:v>42843</c:v>
                </c:pt>
                <c:pt idx="138">
                  <c:v>42844</c:v>
                </c:pt>
                <c:pt idx="139">
                  <c:v>42845</c:v>
                </c:pt>
                <c:pt idx="140">
                  <c:v>42846</c:v>
                </c:pt>
                <c:pt idx="141">
                  <c:v>42849</c:v>
                </c:pt>
                <c:pt idx="142">
                  <c:v>42850</c:v>
                </c:pt>
                <c:pt idx="143">
                  <c:v>42851</c:v>
                </c:pt>
                <c:pt idx="144">
                  <c:v>42852</c:v>
                </c:pt>
                <c:pt idx="145">
                  <c:v>42853</c:v>
                </c:pt>
                <c:pt idx="146">
                  <c:v>42857</c:v>
                </c:pt>
                <c:pt idx="147">
                  <c:v>42858</c:v>
                </c:pt>
                <c:pt idx="148">
                  <c:v>42859</c:v>
                </c:pt>
                <c:pt idx="149">
                  <c:v>42860</c:v>
                </c:pt>
                <c:pt idx="150">
                  <c:v>42863</c:v>
                </c:pt>
                <c:pt idx="151">
                  <c:v>42864</c:v>
                </c:pt>
                <c:pt idx="152">
                  <c:v>42865</c:v>
                </c:pt>
                <c:pt idx="153">
                  <c:v>42866</c:v>
                </c:pt>
                <c:pt idx="154">
                  <c:v>42867</c:v>
                </c:pt>
                <c:pt idx="155">
                  <c:v>42870</c:v>
                </c:pt>
                <c:pt idx="156">
                  <c:v>42871</c:v>
                </c:pt>
                <c:pt idx="157">
                  <c:v>42872</c:v>
                </c:pt>
                <c:pt idx="158">
                  <c:v>42873</c:v>
                </c:pt>
                <c:pt idx="159">
                  <c:v>42874</c:v>
                </c:pt>
                <c:pt idx="160">
                  <c:v>42877</c:v>
                </c:pt>
                <c:pt idx="161">
                  <c:v>42878</c:v>
                </c:pt>
                <c:pt idx="162">
                  <c:v>42879</c:v>
                </c:pt>
                <c:pt idx="163">
                  <c:v>42880</c:v>
                </c:pt>
                <c:pt idx="164">
                  <c:v>42881</c:v>
                </c:pt>
                <c:pt idx="165">
                  <c:v>42885</c:v>
                </c:pt>
                <c:pt idx="166">
                  <c:v>42886</c:v>
                </c:pt>
                <c:pt idx="167">
                  <c:v>42887</c:v>
                </c:pt>
                <c:pt idx="168">
                  <c:v>42888</c:v>
                </c:pt>
                <c:pt idx="169">
                  <c:v>42891</c:v>
                </c:pt>
                <c:pt idx="170">
                  <c:v>42892</c:v>
                </c:pt>
                <c:pt idx="171">
                  <c:v>42893</c:v>
                </c:pt>
                <c:pt idx="172">
                  <c:v>42894</c:v>
                </c:pt>
                <c:pt idx="173">
                  <c:v>42895</c:v>
                </c:pt>
                <c:pt idx="174">
                  <c:v>42898</c:v>
                </c:pt>
                <c:pt idx="175">
                  <c:v>42899</c:v>
                </c:pt>
                <c:pt idx="176">
                  <c:v>42900</c:v>
                </c:pt>
                <c:pt idx="177">
                  <c:v>42901</c:v>
                </c:pt>
                <c:pt idx="178">
                  <c:v>42902</c:v>
                </c:pt>
                <c:pt idx="179">
                  <c:v>42905</c:v>
                </c:pt>
                <c:pt idx="180">
                  <c:v>42906</c:v>
                </c:pt>
                <c:pt idx="181">
                  <c:v>42907</c:v>
                </c:pt>
                <c:pt idx="182">
                  <c:v>42908</c:v>
                </c:pt>
                <c:pt idx="183">
                  <c:v>42909</c:v>
                </c:pt>
                <c:pt idx="184">
                  <c:v>42912</c:v>
                </c:pt>
                <c:pt idx="185">
                  <c:v>42913</c:v>
                </c:pt>
                <c:pt idx="186">
                  <c:v>42914</c:v>
                </c:pt>
                <c:pt idx="187">
                  <c:v>42915</c:v>
                </c:pt>
                <c:pt idx="188">
                  <c:v>42916</c:v>
                </c:pt>
                <c:pt idx="189">
                  <c:v>42919</c:v>
                </c:pt>
                <c:pt idx="190">
                  <c:v>42921</c:v>
                </c:pt>
                <c:pt idx="191">
                  <c:v>42921</c:v>
                </c:pt>
                <c:pt idx="192">
                  <c:v>42922</c:v>
                </c:pt>
                <c:pt idx="193">
                  <c:v>42923</c:v>
                </c:pt>
                <c:pt idx="194">
                  <c:v>42926</c:v>
                </c:pt>
                <c:pt idx="195">
                  <c:v>42927</c:v>
                </c:pt>
                <c:pt idx="196">
                  <c:v>42928</c:v>
                </c:pt>
                <c:pt idx="197">
                  <c:v>42929</c:v>
                </c:pt>
                <c:pt idx="198">
                  <c:v>42930</c:v>
                </c:pt>
                <c:pt idx="199">
                  <c:v>42933</c:v>
                </c:pt>
                <c:pt idx="200">
                  <c:v>42934</c:v>
                </c:pt>
                <c:pt idx="201">
                  <c:v>42935</c:v>
                </c:pt>
                <c:pt idx="202">
                  <c:v>42936</c:v>
                </c:pt>
                <c:pt idx="203">
                  <c:v>42937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42947</c:v>
                </c:pt>
                <c:pt idx="210">
                  <c:v>42948</c:v>
                </c:pt>
                <c:pt idx="211">
                  <c:v>42949</c:v>
                </c:pt>
                <c:pt idx="212">
                  <c:v>42950</c:v>
                </c:pt>
                <c:pt idx="213">
                  <c:v>42951</c:v>
                </c:pt>
                <c:pt idx="214">
                  <c:v>42954</c:v>
                </c:pt>
                <c:pt idx="215">
                  <c:v>42955</c:v>
                </c:pt>
                <c:pt idx="216">
                  <c:v>42956</c:v>
                </c:pt>
                <c:pt idx="217">
                  <c:v>42957</c:v>
                </c:pt>
                <c:pt idx="218">
                  <c:v>42958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42983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42996</c:v>
                </c:pt>
                <c:pt idx="244">
                  <c:v>42997</c:v>
                </c:pt>
                <c:pt idx="245">
                  <c:v>42998</c:v>
                </c:pt>
                <c:pt idx="246">
                  <c:v>42999</c:v>
                </c:pt>
                <c:pt idx="247">
                  <c:v>43000</c:v>
                </c:pt>
                <c:pt idx="248">
                  <c:v>43003</c:v>
                </c:pt>
                <c:pt idx="249">
                  <c:v>43004</c:v>
                </c:pt>
                <c:pt idx="250">
                  <c:v>43005</c:v>
                </c:pt>
                <c:pt idx="251">
                  <c:v>43006</c:v>
                </c:pt>
                <c:pt idx="252">
                  <c:v>43007</c:v>
                </c:pt>
                <c:pt idx="253">
                  <c:v>43010</c:v>
                </c:pt>
                <c:pt idx="254">
                  <c:v>43011</c:v>
                </c:pt>
                <c:pt idx="255">
                  <c:v>43012</c:v>
                </c:pt>
                <c:pt idx="256">
                  <c:v>43013</c:v>
                </c:pt>
                <c:pt idx="257">
                  <c:v>43014</c:v>
                </c:pt>
                <c:pt idx="258">
                  <c:v>43018</c:v>
                </c:pt>
                <c:pt idx="259">
                  <c:v>43018</c:v>
                </c:pt>
                <c:pt idx="260">
                  <c:v>43019</c:v>
                </c:pt>
                <c:pt idx="261">
                  <c:v>43020</c:v>
                </c:pt>
                <c:pt idx="262">
                  <c:v>43021</c:v>
                </c:pt>
                <c:pt idx="263">
                  <c:v>43024</c:v>
                </c:pt>
                <c:pt idx="264">
                  <c:v>43025</c:v>
                </c:pt>
                <c:pt idx="265">
                  <c:v>43026</c:v>
                </c:pt>
                <c:pt idx="266">
                  <c:v>43027</c:v>
                </c:pt>
                <c:pt idx="267">
                  <c:v>43028</c:v>
                </c:pt>
                <c:pt idx="268">
                  <c:v>43031</c:v>
                </c:pt>
                <c:pt idx="269">
                  <c:v>43032</c:v>
                </c:pt>
                <c:pt idx="270">
                  <c:v>43033</c:v>
                </c:pt>
                <c:pt idx="271">
                  <c:v>43034</c:v>
                </c:pt>
                <c:pt idx="272">
                  <c:v>43035</c:v>
                </c:pt>
                <c:pt idx="273">
                  <c:v>43038</c:v>
                </c:pt>
                <c:pt idx="274">
                  <c:v>43039</c:v>
                </c:pt>
                <c:pt idx="275">
                  <c:v>43040</c:v>
                </c:pt>
                <c:pt idx="276">
                  <c:v>43041</c:v>
                </c:pt>
                <c:pt idx="277">
                  <c:v>43042</c:v>
                </c:pt>
                <c:pt idx="278">
                  <c:v>43045</c:v>
                </c:pt>
                <c:pt idx="279">
                  <c:v>43046</c:v>
                </c:pt>
                <c:pt idx="280">
                  <c:v>43047</c:v>
                </c:pt>
                <c:pt idx="281">
                  <c:v>43048</c:v>
                </c:pt>
                <c:pt idx="282">
                  <c:v>43052</c:v>
                </c:pt>
                <c:pt idx="283">
                  <c:v>43052</c:v>
                </c:pt>
                <c:pt idx="284">
                  <c:v>43053</c:v>
                </c:pt>
                <c:pt idx="285">
                  <c:v>43054</c:v>
                </c:pt>
                <c:pt idx="286">
                  <c:v>43055</c:v>
                </c:pt>
                <c:pt idx="287">
                  <c:v>43056</c:v>
                </c:pt>
                <c:pt idx="288">
                  <c:v>43059</c:v>
                </c:pt>
                <c:pt idx="289">
                  <c:v>43060</c:v>
                </c:pt>
                <c:pt idx="290">
                  <c:v>43061</c:v>
                </c:pt>
                <c:pt idx="291">
                  <c:v>43063</c:v>
                </c:pt>
                <c:pt idx="292">
                  <c:v>43063</c:v>
                </c:pt>
                <c:pt idx="293">
                  <c:v>43066</c:v>
                </c:pt>
                <c:pt idx="294">
                  <c:v>43067</c:v>
                </c:pt>
                <c:pt idx="295">
                  <c:v>43068</c:v>
                </c:pt>
                <c:pt idx="296">
                  <c:v>43069</c:v>
                </c:pt>
                <c:pt idx="297">
                  <c:v>43070</c:v>
                </c:pt>
                <c:pt idx="298">
                  <c:v>43073</c:v>
                </c:pt>
                <c:pt idx="299">
                  <c:v>43074</c:v>
                </c:pt>
                <c:pt idx="300">
                  <c:v>43075</c:v>
                </c:pt>
                <c:pt idx="301">
                  <c:v>43076</c:v>
                </c:pt>
                <c:pt idx="302">
                  <c:v>43077</c:v>
                </c:pt>
                <c:pt idx="303">
                  <c:v>43080</c:v>
                </c:pt>
                <c:pt idx="304">
                  <c:v>43081</c:v>
                </c:pt>
                <c:pt idx="305">
                  <c:v>43082</c:v>
                </c:pt>
                <c:pt idx="306">
                  <c:v>43083</c:v>
                </c:pt>
                <c:pt idx="307">
                  <c:v>43084</c:v>
                </c:pt>
                <c:pt idx="308">
                  <c:v>43087</c:v>
                </c:pt>
                <c:pt idx="309">
                  <c:v>43088</c:v>
                </c:pt>
                <c:pt idx="310">
                  <c:v>43089</c:v>
                </c:pt>
                <c:pt idx="311">
                  <c:v>43090</c:v>
                </c:pt>
                <c:pt idx="312">
                  <c:v>43091</c:v>
                </c:pt>
                <c:pt idx="313">
                  <c:v>43096</c:v>
                </c:pt>
                <c:pt idx="314">
                  <c:v>43097</c:v>
                </c:pt>
                <c:pt idx="315">
                  <c:v>43098</c:v>
                </c:pt>
                <c:pt idx="316">
                  <c:v>43102</c:v>
                </c:pt>
                <c:pt idx="317">
                  <c:v>43103</c:v>
                </c:pt>
                <c:pt idx="318">
                  <c:v>43104</c:v>
                </c:pt>
                <c:pt idx="319">
                  <c:v>43105</c:v>
                </c:pt>
                <c:pt idx="320">
                  <c:v>43108</c:v>
                </c:pt>
                <c:pt idx="321">
                  <c:v>43109</c:v>
                </c:pt>
                <c:pt idx="322">
                  <c:v>43110</c:v>
                </c:pt>
                <c:pt idx="323">
                  <c:v>43111</c:v>
                </c:pt>
                <c:pt idx="324">
                  <c:v>43112</c:v>
                </c:pt>
                <c:pt idx="325">
                  <c:v>43116</c:v>
                </c:pt>
                <c:pt idx="326">
                  <c:v>43116</c:v>
                </c:pt>
                <c:pt idx="327">
                  <c:v>43117</c:v>
                </c:pt>
                <c:pt idx="328">
                  <c:v>43118</c:v>
                </c:pt>
                <c:pt idx="329">
                  <c:v>43119</c:v>
                </c:pt>
                <c:pt idx="330">
                  <c:v>43122</c:v>
                </c:pt>
                <c:pt idx="331">
                  <c:v>43123</c:v>
                </c:pt>
                <c:pt idx="332">
                  <c:v>43124</c:v>
                </c:pt>
                <c:pt idx="333">
                  <c:v>43125</c:v>
                </c:pt>
                <c:pt idx="334">
                  <c:v>43126</c:v>
                </c:pt>
                <c:pt idx="335">
                  <c:v>43129</c:v>
                </c:pt>
                <c:pt idx="336">
                  <c:v>43130</c:v>
                </c:pt>
                <c:pt idx="337">
                  <c:v>43131</c:v>
                </c:pt>
                <c:pt idx="338">
                  <c:v>43132</c:v>
                </c:pt>
                <c:pt idx="339">
                  <c:v>43133</c:v>
                </c:pt>
                <c:pt idx="340">
                  <c:v>43136</c:v>
                </c:pt>
                <c:pt idx="341">
                  <c:v>43137</c:v>
                </c:pt>
                <c:pt idx="342">
                  <c:v>43138</c:v>
                </c:pt>
                <c:pt idx="343">
                  <c:v>43139</c:v>
                </c:pt>
                <c:pt idx="344">
                  <c:v>43140</c:v>
                </c:pt>
                <c:pt idx="345">
                  <c:v>43143</c:v>
                </c:pt>
                <c:pt idx="346">
                  <c:v>43144</c:v>
                </c:pt>
                <c:pt idx="347">
                  <c:v>43145</c:v>
                </c:pt>
                <c:pt idx="348">
                  <c:v>43146</c:v>
                </c:pt>
                <c:pt idx="349">
                  <c:v>43147</c:v>
                </c:pt>
                <c:pt idx="350">
                  <c:v>43151</c:v>
                </c:pt>
                <c:pt idx="351">
                  <c:v>43151</c:v>
                </c:pt>
                <c:pt idx="352">
                  <c:v>43152</c:v>
                </c:pt>
                <c:pt idx="353">
                  <c:v>43153</c:v>
                </c:pt>
                <c:pt idx="354">
                  <c:v>43154</c:v>
                </c:pt>
                <c:pt idx="355">
                  <c:v>43157</c:v>
                </c:pt>
                <c:pt idx="356">
                  <c:v>43158</c:v>
                </c:pt>
                <c:pt idx="357">
                  <c:v>43159</c:v>
                </c:pt>
                <c:pt idx="358">
                  <c:v>43160</c:v>
                </c:pt>
                <c:pt idx="359">
                  <c:v>43161</c:v>
                </c:pt>
                <c:pt idx="360">
                  <c:v>43164</c:v>
                </c:pt>
                <c:pt idx="361">
                  <c:v>43165</c:v>
                </c:pt>
                <c:pt idx="362">
                  <c:v>43166</c:v>
                </c:pt>
                <c:pt idx="363">
                  <c:v>43167</c:v>
                </c:pt>
                <c:pt idx="364">
                  <c:v>43168</c:v>
                </c:pt>
                <c:pt idx="365">
                  <c:v>43171</c:v>
                </c:pt>
                <c:pt idx="366">
                  <c:v>43172</c:v>
                </c:pt>
                <c:pt idx="367">
                  <c:v>43173</c:v>
                </c:pt>
                <c:pt idx="368">
                  <c:v>43174</c:v>
                </c:pt>
                <c:pt idx="369">
                  <c:v>43175</c:v>
                </c:pt>
                <c:pt idx="370">
                  <c:v>43178</c:v>
                </c:pt>
                <c:pt idx="371">
                  <c:v>43179</c:v>
                </c:pt>
                <c:pt idx="372">
                  <c:v>43180</c:v>
                </c:pt>
                <c:pt idx="373">
                  <c:v>43181</c:v>
                </c:pt>
                <c:pt idx="374">
                  <c:v>43182</c:v>
                </c:pt>
                <c:pt idx="375">
                  <c:v>43185</c:v>
                </c:pt>
                <c:pt idx="376">
                  <c:v>43186</c:v>
                </c:pt>
                <c:pt idx="377">
                  <c:v>43187</c:v>
                </c:pt>
                <c:pt idx="378">
                  <c:v>43188</c:v>
                </c:pt>
                <c:pt idx="379">
                  <c:v>43193</c:v>
                </c:pt>
                <c:pt idx="380">
                  <c:v>43194</c:v>
                </c:pt>
                <c:pt idx="381">
                  <c:v>43195</c:v>
                </c:pt>
                <c:pt idx="382">
                  <c:v>43196</c:v>
                </c:pt>
                <c:pt idx="383">
                  <c:v>43199</c:v>
                </c:pt>
                <c:pt idx="384">
                  <c:v>43200</c:v>
                </c:pt>
                <c:pt idx="385">
                  <c:v>43201</c:v>
                </c:pt>
                <c:pt idx="386">
                  <c:v>43202</c:v>
                </c:pt>
                <c:pt idx="387">
                  <c:v>43203</c:v>
                </c:pt>
                <c:pt idx="388">
                  <c:v>43206</c:v>
                </c:pt>
                <c:pt idx="389">
                  <c:v>43207</c:v>
                </c:pt>
                <c:pt idx="390">
                  <c:v>43208</c:v>
                </c:pt>
                <c:pt idx="391">
                  <c:v>43209</c:v>
                </c:pt>
                <c:pt idx="392">
                  <c:v>43210</c:v>
                </c:pt>
                <c:pt idx="393">
                  <c:v>43213</c:v>
                </c:pt>
                <c:pt idx="394">
                  <c:v>43214</c:v>
                </c:pt>
                <c:pt idx="395">
                  <c:v>43215</c:v>
                </c:pt>
                <c:pt idx="396">
                  <c:v>43216</c:v>
                </c:pt>
                <c:pt idx="397">
                  <c:v>43217</c:v>
                </c:pt>
                <c:pt idx="398">
                  <c:v>43220</c:v>
                </c:pt>
                <c:pt idx="399">
                  <c:v>43221</c:v>
                </c:pt>
                <c:pt idx="400">
                  <c:v>43222</c:v>
                </c:pt>
                <c:pt idx="401">
                  <c:v>43223</c:v>
                </c:pt>
                <c:pt idx="402">
                  <c:v>43224</c:v>
                </c:pt>
                <c:pt idx="403">
                  <c:v>43228</c:v>
                </c:pt>
                <c:pt idx="404">
                  <c:v>43229</c:v>
                </c:pt>
                <c:pt idx="405">
                  <c:v>43230</c:v>
                </c:pt>
                <c:pt idx="406">
                  <c:v>43231</c:v>
                </c:pt>
                <c:pt idx="407">
                  <c:v>43234</c:v>
                </c:pt>
                <c:pt idx="408">
                  <c:v>43235</c:v>
                </c:pt>
                <c:pt idx="409">
                  <c:v>43236</c:v>
                </c:pt>
                <c:pt idx="410">
                  <c:v>43237</c:v>
                </c:pt>
                <c:pt idx="411">
                  <c:v>43238</c:v>
                </c:pt>
                <c:pt idx="412">
                  <c:v>43241</c:v>
                </c:pt>
                <c:pt idx="413">
                  <c:v>43242</c:v>
                </c:pt>
                <c:pt idx="414">
                  <c:v>43243</c:v>
                </c:pt>
                <c:pt idx="415">
                  <c:v>43244</c:v>
                </c:pt>
                <c:pt idx="416">
                  <c:v>43245</c:v>
                </c:pt>
                <c:pt idx="417">
                  <c:v>43249</c:v>
                </c:pt>
                <c:pt idx="418">
                  <c:v>43250</c:v>
                </c:pt>
                <c:pt idx="419">
                  <c:v>43251</c:v>
                </c:pt>
                <c:pt idx="420">
                  <c:v>43252</c:v>
                </c:pt>
                <c:pt idx="421">
                  <c:v>43255</c:v>
                </c:pt>
                <c:pt idx="422">
                  <c:v>43256</c:v>
                </c:pt>
                <c:pt idx="423">
                  <c:v>43257</c:v>
                </c:pt>
                <c:pt idx="424">
                  <c:v>43258</c:v>
                </c:pt>
                <c:pt idx="425">
                  <c:v>43259</c:v>
                </c:pt>
                <c:pt idx="426">
                  <c:v>43262</c:v>
                </c:pt>
                <c:pt idx="427">
                  <c:v>43263</c:v>
                </c:pt>
                <c:pt idx="428">
                  <c:v>43264</c:v>
                </c:pt>
                <c:pt idx="429">
                  <c:v>43265</c:v>
                </c:pt>
                <c:pt idx="430">
                  <c:v>43266</c:v>
                </c:pt>
                <c:pt idx="431">
                  <c:v>43269</c:v>
                </c:pt>
                <c:pt idx="432">
                  <c:v>43270</c:v>
                </c:pt>
                <c:pt idx="433">
                  <c:v>43271</c:v>
                </c:pt>
                <c:pt idx="434">
                  <c:v>43272</c:v>
                </c:pt>
                <c:pt idx="435">
                  <c:v>43273</c:v>
                </c:pt>
                <c:pt idx="436">
                  <c:v>43276</c:v>
                </c:pt>
                <c:pt idx="437">
                  <c:v>43277</c:v>
                </c:pt>
                <c:pt idx="438">
                  <c:v>43278</c:v>
                </c:pt>
                <c:pt idx="439">
                  <c:v>43279</c:v>
                </c:pt>
                <c:pt idx="440">
                  <c:v>43280</c:v>
                </c:pt>
                <c:pt idx="441">
                  <c:v>43283</c:v>
                </c:pt>
                <c:pt idx="442">
                  <c:v>43284</c:v>
                </c:pt>
                <c:pt idx="443">
                  <c:v>43286</c:v>
                </c:pt>
                <c:pt idx="444">
                  <c:v>43286</c:v>
                </c:pt>
                <c:pt idx="445">
                  <c:v>43287</c:v>
                </c:pt>
                <c:pt idx="446">
                  <c:v>43290</c:v>
                </c:pt>
                <c:pt idx="447">
                  <c:v>43291</c:v>
                </c:pt>
                <c:pt idx="448">
                  <c:v>43292</c:v>
                </c:pt>
                <c:pt idx="449">
                  <c:v>43293</c:v>
                </c:pt>
                <c:pt idx="450">
                  <c:v>43294</c:v>
                </c:pt>
                <c:pt idx="451">
                  <c:v>43297</c:v>
                </c:pt>
                <c:pt idx="452">
                  <c:v>43298</c:v>
                </c:pt>
                <c:pt idx="453">
                  <c:v>43299</c:v>
                </c:pt>
                <c:pt idx="454">
                  <c:v>43300</c:v>
                </c:pt>
                <c:pt idx="455">
                  <c:v>43301</c:v>
                </c:pt>
                <c:pt idx="456">
                  <c:v>43304</c:v>
                </c:pt>
                <c:pt idx="457">
                  <c:v>43305</c:v>
                </c:pt>
                <c:pt idx="458">
                  <c:v>43306</c:v>
                </c:pt>
                <c:pt idx="459">
                  <c:v>43307</c:v>
                </c:pt>
                <c:pt idx="460">
                  <c:v>43308</c:v>
                </c:pt>
                <c:pt idx="461">
                  <c:v>43311</c:v>
                </c:pt>
                <c:pt idx="462">
                  <c:v>43312</c:v>
                </c:pt>
                <c:pt idx="463">
                  <c:v>43313</c:v>
                </c:pt>
                <c:pt idx="464">
                  <c:v>43314</c:v>
                </c:pt>
                <c:pt idx="465">
                  <c:v>43315</c:v>
                </c:pt>
                <c:pt idx="466">
                  <c:v>43318</c:v>
                </c:pt>
                <c:pt idx="467">
                  <c:v>43319</c:v>
                </c:pt>
                <c:pt idx="468">
                  <c:v>43320</c:v>
                </c:pt>
                <c:pt idx="469">
                  <c:v>43321</c:v>
                </c:pt>
                <c:pt idx="470">
                  <c:v>43322</c:v>
                </c:pt>
                <c:pt idx="471">
                  <c:v>43325</c:v>
                </c:pt>
                <c:pt idx="472">
                  <c:v>43326</c:v>
                </c:pt>
                <c:pt idx="473">
                  <c:v>43327</c:v>
                </c:pt>
                <c:pt idx="474">
                  <c:v>43328</c:v>
                </c:pt>
                <c:pt idx="475">
                  <c:v>43329</c:v>
                </c:pt>
                <c:pt idx="476">
                  <c:v>43332</c:v>
                </c:pt>
                <c:pt idx="477">
                  <c:v>43333</c:v>
                </c:pt>
                <c:pt idx="478">
                  <c:v>43334</c:v>
                </c:pt>
                <c:pt idx="479">
                  <c:v>43335</c:v>
                </c:pt>
                <c:pt idx="480">
                  <c:v>43336</c:v>
                </c:pt>
                <c:pt idx="481">
                  <c:v>43340</c:v>
                </c:pt>
                <c:pt idx="482">
                  <c:v>43341</c:v>
                </c:pt>
                <c:pt idx="483">
                  <c:v>43342</c:v>
                </c:pt>
                <c:pt idx="484">
                  <c:v>43343</c:v>
                </c:pt>
                <c:pt idx="485">
                  <c:v>43347</c:v>
                </c:pt>
                <c:pt idx="486">
                  <c:v>43347</c:v>
                </c:pt>
                <c:pt idx="487">
                  <c:v>43348</c:v>
                </c:pt>
                <c:pt idx="488">
                  <c:v>43349</c:v>
                </c:pt>
                <c:pt idx="489">
                  <c:v>43350</c:v>
                </c:pt>
                <c:pt idx="490">
                  <c:v>43353</c:v>
                </c:pt>
                <c:pt idx="491">
                  <c:v>43354</c:v>
                </c:pt>
                <c:pt idx="492">
                  <c:v>43355</c:v>
                </c:pt>
                <c:pt idx="493">
                  <c:v>43356</c:v>
                </c:pt>
                <c:pt idx="494">
                  <c:v>43357</c:v>
                </c:pt>
                <c:pt idx="495">
                  <c:v>43360</c:v>
                </c:pt>
                <c:pt idx="496">
                  <c:v>43361</c:v>
                </c:pt>
                <c:pt idx="497">
                  <c:v>43362</c:v>
                </c:pt>
                <c:pt idx="498">
                  <c:v>43363</c:v>
                </c:pt>
                <c:pt idx="499">
                  <c:v>43364</c:v>
                </c:pt>
                <c:pt idx="500">
                  <c:v>43367</c:v>
                </c:pt>
                <c:pt idx="501">
                  <c:v>43368</c:v>
                </c:pt>
                <c:pt idx="502">
                  <c:v>43369</c:v>
                </c:pt>
                <c:pt idx="503">
                  <c:v>43370</c:v>
                </c:pt>
                <c:pt idx="504">
                  <c:v>43371</c:v>
                </c:pt>
                <c:pt idx="505">
                  <c:v>43374</c:v>
                </c:pt>
                <c:pt idx="506">
                  <c:v>43375</c:v>
                </c:pt>
                <c:pt idx="507">
                  <c:v>43376</c:v>
                </c:pt>
                <c:pt idx="508">
                  <c:v>43377</c:v>
                </c:pt>
                <c:pt idx="509">
                  <c:v>43378</c:v>
                </c:pt>
                <c:pt idx="510">
                  <c:v>43382</c:v>
                </c:pt>
                <c:pt idx="511">
                  <c:v>43382</c:v>
                </c:pt>
                <c:pt idx="512">
                  <c:v>43383</c:v>
                </c:pt>
                <c:pt idx="513">
                  <c:v>43384</c:v>
                </c:pt>
                <c:pt idx="514">
                  <c:v>43385</c:v>
                </c:pt>
                <c:pt idx="515">
                  <c:v>43388</c:v>
                </c:pt>
                <c:pt idx="516">
                  <c:v>43389</c:v>
                </c:pt>
                <c:pt idx="517">
                  <c:v>43390</c:v>
                </c:pt>
                <c:pt idx="518">
                  <c:v>43397</c:v>
                </c:pt>
                <c:pt idx="519">
                  <c:v>43404</c:v>
                </c:pt>
                <c:pt idx="520">
                  <c:v>43411</c:v>
                </c:pt>
                <c:pt idx="521">
                  <c:v>43418</c:v>
                </c:pt>
                <c:pt idx="522">
                  <c:v>43425</c:v>
                </c:pt>
                <c:pt idx="523">
                  <c:v>43432</c:v>
                </c:pt>
                <c:pt idx="524">
                  <c:v>43439</c:v>
                </c:pt>
                <c:pt idx="525">
                  <c:v>43446</c:v>
                </c:pt>
                <c:pt idx="526">
                  <c:v>43453</c:v>
                </c:pt>
                <c:pt idx="527">
                  <c:v>43462</c:v>
                </c:pt>
                <c:pt idx="528">
                  <c:v>43468</c:v>
                </c:pt>
                <c:pt idx="529">
                  <c:v>43474</c:v>
                </c:pt>
                <c:pt idx="530">
                  <c:v>43481</c:v>
                </c:pt>
                <c:pt idx="531">
                  <c:v>43488</c:v>
                </c:pt>
                <c:pt idx="532">
                  <c:v>43495</c:v>
                </c:pt>
                <c:pt idx="533">
                  <c:v>43502</c:v>
                </c:pt>
                <c:pt idx="534">
                  <c:v>43509</c:v>
                </c:pt>
                <c:pt idx="535">
                  <c:v>43516</c:v>
                </c:pt>
                <c:pt idx="536">
                  <c:v>43523</c:v>
                </c:pt>
                <c:pt idx="537">
                  <c:v>43530</c:v>
                </c:pt>
                <c:pt idx="538">
                  <c:v>43537</c:v>
                </c:pt>
                <c:pt idx="539">
                  <c:v>43544</c:v>
                </c:pt>
                <c:pt idx="540">
                  <c:v>43551</c:v>
                </c:pt>
                <c:pt idx="541">
                  <c:v>43558</c:v>
                </c:pt>
                <c:pt idx="542">
                  <c:v>43565</c:v>
                </c:pt>
                <c:pt idx="543">
                  <c:v>43572</c:v>
                </c:pt>
                <c:pt idx="544">
                  <c:v>43580</c:v>
                </c:pt>
                <c:pt idx="545">
                  <c:v>43587</c:v>
                </c:pt>
                <c:pt idx="546">
                  <c:v>43594</c:v>
                </c:pt>
                <c:pt idx="547">
                  <c:v>43601</c:v>
                </c:pt>
                <c:pt idx="548">
                  <c:v>43608</c:v>
                </c:pt>
                <c:pt idx="549">
                  <c:v>43615</c:v>
                </c:pt>
                <c:pt idx="550">
                  <c:v>43622</c:v>
                </c:pt>
                <c:pt idx="551">
                  <c:v>43629</c:v>
                </c:pt>
                <c:pt idx="552">
                  <c:v>43636</c:v>
                </c:pt>
                <c:pt idx="553">
                  <c:v>43643</c:v>
                </c:pt>
                <c:pt idx="554">
                  <c:v>43651</c:v>
                </c:pt>
                <c:pt idx="555">
                  <c:v>43657</c:v>
                </c:pt>
                <c:pt idx="556">
                  <c:v>43664</c:v>
                </c:pt>
                <c:pt idx="557">
                  <c:v>43671</c:v>
                </c:pt>
                <c:pt idx="558">
                  <c:v>43678</c:v>
                </c:pt>
                <c:pt idx="559">
                  <c:v>43685</c:v>
                </c:pt>
                <c:pt idx="560">
                  <c:v>43692</c:v>
                </c:pt>
                <c:pt idx="561">
                  <c:v>43699</c:v>
                </c:pt>
                <c:pt idx="562">
                  <c:v>43706</c:v>
                </c:pt>
                <c:pt idx="563">
                  <c:v>43713</c:v>
                </c:pt>
                <c:pt idx="564">
                  <c:v>43720</c:v>
                </c:pt>
                <c:pt idx="565">
                  <c:v>43727</c:v>
                </c:pt>
                <c:pt idx="566">
                  <c:v>43734</c:v>
                </c:pt>
                <c:pt idx="567">
                  <c:v>43741</c:v>
                </c:pt>
                <c:pt idx="568">
                  <c:v>43748</c:v>
                </c:pt>
                <c:pt idx="569">
                  <c:v>43755</c:v>
                </c:pt>
                <c:pt idx="570">
                  <c:v>43762</c:v>
                </c:pt>
                <c:pt idx="571">
                  <c:v>43769</c:v>
                </c:pt>
                <c:pt idx="572">
                  <c:v>43776</c:v>
                </c:pt>
                <c:pt idx="573">
                  <c:v>43783</c:v>
                </c:pt>
                <c:pt idx="574">
                  <c:v>43790</c:v>
                </c:pt>
                <c:pt idx="575">
                  <c:v>43798</c:v>
                </c:pt>
                <c:pt idx="576">
                  <c:v>43804</c:v>
                </c:pt>
                <c:pt idx="577">
                  <c:v>43811</c:v>
                </c:pt>
                <c:pt idx="578">
                  <c:v>43818</c:v>
                </c:pt>
                <c:pt idx="579">
                  <c:v>43829</c:v>
                </c:pt>
                <c:pt idx="580">
                  <c:v>43833</c:v>
                </c:pt>
                <c:pt idx="581">
                  <c:v>43839</c:v>
                </c:pt>
                <c:pt idx="582">
                  <c:v>43846</c:v>
                </c:pt>
                <c:pt idx="583">
                  <c:v>43853</c:v>
                </c:pt>
                <c:pt idx="584">
                  <c:v>43860</c:v>
                </c:pt>
                <c:pt idx="585">
                  <c:v>43867</c:v>
                </c:pt>
                <c:pt idx="586">
                  <c:v>43874</c:v>
                </c:pt>
                <c:pt idx="587">
                  <c:v>43881</c:v>
                </c:pt>
                <c:pt idx="588">
                  <c:v>43888</c:v>
                </c:pt>
                <c:pt idx="589">
                  <c:v>43895</c:v>
                </c:pt>
                <c:pt idx="590">
                  <c:v>43902</c:v>
                </c:pt>
                <c:pt idx="591">
                  <c:v>43909</c:v>
                </c:pt>
                <c:pt idx="592">
                  <c:v>43916</c:v>
                </c:pt>
                <c:pt idx="593">
                  <c:v>43923</c:v>
                </c:pt>
                <c:pt idx="594">
                  <c:v>43930</c:v>
                </c:pt>
                <c:pt idx="595">
                  <c:v>43937</c:v>
                </c:pt>
                <c:pt idx="596">
                  <c:v>43944</c:v>
                </c:pt>
                <c:pt idx="597">
                  <c:v>43951</c:v>
                </c:pt>
                <c:pt idx="598">
                  <c:v>43958</c:v>
                </c:pt>
                <c:pt idx="599">
                  <c:v>43965</c:v>
                </c:pt>
                <c:pt idx="600">
                  <c:v>43972</c:v>
                </c:pt>
                <c:pt idx="601">
                  <c:v>43979</c:v>
                </c:pt>
                <c:pt idx="602">
                  <c:v>43986</c:v>
                </c:pt>
                <c:pt idx="603">
                  <c:v>43993</c:v>
                </c:pt>
                <c:pt idx="604">
                  <c:v>44000</c:v>
                </c:pt>
                <c:pt idx="605">
                  <c:v>44007</c:v>
                </c:pt>
                <c:pt idx="606">
                  <c:v>44014</c:v>
                </c:pt>
                <c:pt idx="607">
                  <c:v>44021</c:v>
                </c:pt>
                <c:pt idx="608">
                  <c:v>44028</c:v>
                </c:pt>
                <c:pt idx="609">
                  <c:v>44035</c:v>
                </c:pt>
                <c:pt idx="610">
                  <c:v>44042</c:v>
                </c:pt>
                <c:pt idx="611">
                  <c:v>44049</c:v>
                </c:pt>
                <c:pt idx="612">
                  <c:v>44056</c:v>
                </c:pt>
                <c:pt idx="613">
                  <c:v>44063</c:v>
                </c:pt>
                <c:pt idx="614">
                  <c:v>44070</c:v>
                </c:pt>
                <c:pt idx="615">
                  <c:v>44077</c:v>
                </c:pt>
                <c:pt idx="616">
                  <c:v>44084</c:v>
                </c:pt>
                <c:pt idx="617">
                  <c:v>44091</c:v>
                </c:pt>
                <c:pt idx="618">
                  <c:v>44098</c:v>
                </c:pt>
                <c:pt idx="619">
                  <c:v>44105</c:v>
                </c:pt>
                <c:pt idx="620">
                  <c:v>44112</c:v>
                </c:pt>
                <c:pt idx="621">
                  <c:v>44119</c:v>
                </c:pt>
                <c:pt idx="622">
                  <c:v>44126</c:v>
                </c:pt>
                <c:pt idx="623">
                  <c:v>44133</c:v>
                </c:pt>
                <c:pt idx="624">
                  <c:v>44140</c:v>
                </c:pt>
                <c:pt idx="625">
                  <c:v>44147</c:v>
                </c:pt>
                <c:pt idx="626">
                  <c:v>44154</c:v>
                </c:pt>
                <c:pt idx="627">
                  <c:v>44162</c:v>
                </c:pt>
                <c:pt idx="628">
                  <c:v>44168</c:v>
                </c:pt>
                <c:pt idx="629">
                  <c:v>44175</c:v>
                </c:pt>
                <c:pt idx="630">
                  <c:v>44182</c:v>
                </c:pt>
                <c:pt idx="631">
                  <c:v>44189</c:v>
                </c:pt>
                <c:pt idx="632">
                  <c:v>44196</c:v>
                </c:pt>
                <c:pt idx="633">
                  <c:v>44203</c:v>
                </c:pt>
                <c:pt idx="634">
                  <c:v>44210</c:v>
                </c:pt>
                <c:pt idx="635">
                  <c:v>44217</c:v>
                </c:pt>
                <c:pt idx="636">
                  <c:v>44224</c:v>
                </c:pt>
                <c:pt idx="637">
                  <c:v>44231</c:v>
                </c:pt>
                <c:pt idx="638">
                  <c:v>44238</c:v>
                </c:pt>
                <c:pt idx="639">
                  <c:v>44245</c:v>
                </c:pt>
                <c:pt idx="640">
                  <c:v>44252</c:v>
                </c:pt>
                <c:pt idx="641">
                  <c:v>44259</c:v>
                </c:pt>
                <c:pt idx="642">
                  <c:v>44266</c:v>
                </c:pt>
                <c:pt idx="643">
                  <c:v>44273</c:v>
                </c:pt>
                <c:pt idx="644">
                  <c:v>44280</c:v>
                </c:pt>
                <c:pt idx="645">
                  <c:v>44287</c:v>
                </c:pt>
                <c:pt idx="646">
                  <c:v>44294</c:v>
                </c:pt>
                <c:pt idx="647">
                  <c:v>44301</c:v>
                </c:pt>
                <c:pt idx="648">
                  <c:v>44308</c:v>
                </c:pt>
                <c:pt idx="649">
                  <c:v>44315</c:v>
                </c:pt>
                <c:pt idx="650">
                  <c:v>44322</c:v>
                </c:pt>
                <c:pt idx="651">
                  <c:v>44329</c:v>
                </c:pt>
                <c:pt idx="652">
                  <c:v>44336</c:v>
                </c:pt>
                <c:pt idx="653">
                  <c:v>44343</c:v>
                </c:pt>
                <c:pt idx="654">
                  <c:v>44350</c:v>
                </c:pt>
                <c:pt idx="655">
                  <c:v>44357</c:v>
                </c:pt>
                <c:pt idx="656">
                  <c:v>44364</c:v>
                </c:pt>
                <c:pt idx="657">
                  <c:v>44371</c:v>
                </c:pt>
                <c:pt idx="658">
                  <c:v>44378</c:v>
                </c:pt>
                <c:pt idx="659">
                  <c:v>44385</c:v>
                </c:pt>
                <c:pt idx="660">
                  <c:v>44392</c:v>
                </c:pt>
                <c:pt idx="661">
                  <c:v>44399</c:v>
                </c:pt>
                <c:pt idx="662">
                  <c:v>44406</c:v>
                </c:pt>
                <c:pt idx="663">
                  <c:v>44413</c:v>
                </c:pt>
                <c:pt idx="664">
                  <c:v>44420</c:v>
                </c:pt>
                <c:pt idx="665">
                  <c:v>44427</c:v>
                </c:pt>
                <c:pt idx="666">
                  <c:v>44434</c:v>
                </c:pt>
                <c:pt idx="667">
                  <c:v>44441</c:v>
                </c:pt>
                <c:pt idx="668">
                  <c:v>44448</c:v>
                </c:pt>
                <c:pt idx="669">
                  <c:v>44455</c:v>
                </c:pt>
                <c:pt idx="670">
                  <c:v>44462</c:v>
                </c:pt>
                <c:pt idx="671">
                  <c:v>44469</c:v>
                </c:pt>
                <c:pt idx="672">
                  <c:v>44476</c:v>
                </c:pt>
                <c:pt idx="673">
                  <c:v>44483</c:v>
                </c:pt>
                <c:pt idx="674">
                  <c:v>44490</c:v>
                </c:pt>
                <c:pt idx="675">
                  <c:v>44497</c:v>
                </c:pt>
                <c:pt idx="676">
                  <c:v>44504</c:v>
                </c:pt>
                <c:pt idx="677">
                  <c:v>44512</c:v>
                </c:pt>
                <c:pt idx="678">
                  <c:v>44518</c:v>
                </c:pt>
                <c:pt idx="679">
                  <c:v>44526</c:v>
                </c:pt>
                <c:pt idx="680">
                  <c:v>44532</c:v>
                </c:pt>
                <c:pt idx="681">
                  <c:v>44539</c:v>
                </c:pt>
                <c:pt idx="682">
                  <c:v>44546</c:v>
                </c:pt>
                <c:pt idx="683">
                  <c:v>44553</c:v>
                </c:pt>
                <c:pt idx="684">
                  <c:v>44565</c:v>
                </c:pt>
                <c:pt idx="685">
                  <c:v>44568</c:v>
                </c:pt>
                <c:pt idx="686">
                  <c:v>44575</c:v>
                </c:pt>
                <c:pt idx="687">
                  <c:v>44582</c:v>
                </c:pt>
                <c:pt idx="688">
                  <c:v>44589</c:v>
                </c:pt>
                <c:pt idx="689">
                  <c:v>44596</c:v>
                </c:pt>
                <c:pt idx="690">
                  <c:v>44603</c:v>
                </c:pt>
                <c:pt idx="691">
                  <c:v>44610</c:v>
                </c:pt>
                <c:pt idx="692">
                  <c:v>44617</c:v>
                </c:pt>
                <c:pt idx="693">
                  <c:v>44624</c:v>
                </c:pt>
                <c:pt idx="694">
                  <c:v>44631</c:v>
                </c:pt>
                <c:pt idx="695">
                  <c:v>44638</c:v>
                </c:pt>
                <c:pt idx="696">
                  <c:v>44645</c:v>
                </c:pt>
                <c:pt idx="697">
                  <c:v>44652</c:v>
                </c:pt>
                <c:pt idx="698">
                  <c:v>44659</c:v>
                </c:pt>
                <c:pt idx="699">
                  <c:v>44670</c:v>
                </c:pt>
                <c:pt idx="700">
                  <c:v>44673</c:v>
                </c:pt>
                <c:pt idx="701">
                  <c:v>44680</c:v>
                </c:pt>
                <c:pt idx="702">
                  <c:v>44687</c:v>
                </c:pt>
                <c:pt idx="703">
                  <c:v>44694</c:v>
                </c:pt>
                <c:pt idx="704">
                  <c:v>44701</c:v>
                </c:pt>
                <c:pt idx="705">
                  <c:v>44708</c:v>
                </c:pt>
                <c:pt idx="706">
                  <c:v>44715</c:v>
                </c:pt>
                <c:pt idx="707">
                  <c:v>44722</c:v>
                </c:pt>
                <c:pt idx="708">
                  <c:v>44729</c:v>
                </c:pt>
                <c:pt idx="709">
                  <c:v>44736</c:v>
                </c:pt>
                <c:pt idx="710">
                  <c:v>44743</c:v>
                </c:pt>
                <c:pt idx="711">
                  <c:v>44750</c:v>
                </c:pt>
                <c:pt idx="712">
                  <c:v>44757</c:v>
                </c:pt>
                <c:pt idx="713">
                  <c:v>44764</c:v>
                </c:pt>
                <c:pt idx="714">
                  <c:v>44771</c:v>
                </c:pt>
                <c:pt idx="715">
                  <c:v>44778</c:v>
                </c:pt>
                <c:pt idx="716">
                  <c:v>44785</c:v>
                </c:pt>
                <c:pt idx="717">
                  <c:v>44792</c:v>
                </c:pt>
                <c:pt idx="718">
                  <c:v>44799</c:v>
                </c:pt>
                <c:pt idx="719">
                  <c:v>44806</c:v>
                </c:pt>
                <c:pt idx="720">
                  <c:v>44813</c:v>
                </c:pt>
                <c:pt idx="721">
                  <c:v>44820</c:v>
                </c:pt>
                <c:pt idx="722">
                  <c:v>44827</c:v>
                </c:pt>
                <c:pt idx="723">
                  <c:v>44834</c:v>
                </c:pt>
                <c:pt idx="724">
                  <c:v>44841</c:v>
                </c:pt>
                <c:pt idx="725">
                  <c:v>44848</c:v>
                </c:pt>
                <c:pt idx="726">
                  <c:v>44855</c:v>
                </c:pt>
                <c:pt idx="727">
                  <c:v>44862</c:v>
                </c:pt>
                <c:pt idx="728">
                  <c:v>44869</c:v>
                </c:pt>
                <c:pt idx="729">
                  <c:v>44879</c:v>
                </c:pt>
                <c:pt idx="730">
                  <c:v>44883</c:v>
                </c:pt>
                <c:pt idx="731">
                  <c:v>44890</c:v>
                </c:pt>
                <c:pt idx="732">
                  <c:v>44897</c:v>
                </c:pt>
                <c:pt idx="733">
                  <c:v>44904</c:v>
                </c:pt>
                <c:pt idx="734">
                  <c:v>44911</c:v>
                </c:pt>
                <c:pt idx="735">
                  <c:v>44918</c:v>
                </c:pt>
                <c:pt idx="736">
                  <c:v>44925</c:v>
                </c:pt>
                <c:pt idx="737">
                  <c:v>44932</c:v>
                </c:pt>
                <c:pt idx="738">
                  <c:v>44939</c:v>
                </c:pt>
                <c:pt idx="739">
                  <c:v>44946</c:v>
                </c:pt>
                <c:pt idx="740">
                  <c:v>44953</c:v>
                </c:pt>
                <c:pt idx="741">
                  <c:v>44960</c:v>
                </c:pt>
                <c:pt idx="742">
                  <c:v>44967</c:v>
                </c:pt>
                <c:pt idx="743">
                  <c:v>44974</c:v>
                </c:pt>
                <c:pt idx="744">
                  <c:v>44981</c:v>
                </c:pt>
                <c:pt idx="745">
                  <c:v>44988</c:v>
                </c:pt>
                <c:pt idx="746">
                  <c:v>44995</c:v>
                </c:pt>
                <c:pt idx="747">
                  <c:v>45002</c:v>
                </c:pt>
                <c:pt idx="748">
                  <c:v>45009</c:v>
                </c:pt>
                <c:pt idx="749">
                  <c:v>45016</c:v>
                </c:pt>
                <c:pt idx="750">
                  <c:v>45027</c:v>
                </c:pt>
                <c:pt idx="751">
                  <c:v>45030</c:v>
                </c:pt>
                <c:pt idx="752">
                  <c:v>45037</c:v>
                </c:pt>
                <c:pt idx="753">
                  <c:v>45044</c:v>
                </c:pt>
                <c:pt idx="754">
                  <c:v>45051</c:v>
                </c:pt>
                <c:pt idx="755">
                  <c:v>45058</c:v>
                </c:pt>
                <c:pt idx="756">
                  <c:v>45065</c:v>
                </c:pt>
                <c:pt idx="757">
                  <c:v>45072</c:v>
                </c:pt>
                <c:pt idx="758">
                  <c:v>45079</c:v>
                </c:pt>
                <c:pt idx="759">
                  <c:v>45086</c:v>
                </c:pt>
                <c:pt idx="760">
                  <c:v>45093</c:v>
                </c:pt>
                <c:pt idx="761">
                  <c:v>45100</c:v>
                </c:pt>
                <c:pt idx="762">
                  <c:v>45107</c:v>
                </c:pt>
                <c:pt idx="763">
                  <c:v>45114</c:v>
                </c:pt>
                <c:pt idx="764">
                  <c:v>45121</c:v>
                </c:pt>
                <c:pt idx="765">
                  <c:v>45128</c:v>
                </c:pt>
                <c:pt idx="766">
                  <c:v>45135</c:v>
                </c:pt>
                <c:pt idx="767">
                  <c:v>45142</c:v>
                </c:pt>
                <c:pt idx="768">
                  <c:v>45149</c:v>
                </c:pt>
                <c:pt idx="769">
                  <c:v>45156</c:v>
                </c:pt>
                <c:pt idx="770">
                  <c:v>45163</c:v>
                </c:pt>
                <c:pt idx="771">
                  <c:v>45170</c:v>
                </c:pt>
                <c:pt idx="772">
                  <c:v>45177</c:v>
                </c:pt>
                <c:pt idx="773">
                  <c:v>45184</c:v>
                </c:pt>
                <c:pt idx="774">
                  <c:v>45191</c:v>
                </c:pt>
                <c:pt idx="775">
                  <c:v>45198</c:v>
                </c:pt>
                <c:pt idx="776">
                  <c:v>45205</c:v>
                </c:pt>
                <c:pt idx="777">
                  <c:v>45212</c:v>
                </c:pt>
                <c:pt idx="778">
                  <c:v>45219</c:v>
                </c:pt>
                <c:pt idx="779">
                  <c:v>45226</c:v>
                </c:pt>
                <c:pt idx="780">
                  <c:v>45233</c:v>
                </c:pt>
                <c:pt idx="781">
                  <c:v>45243</c:v>
                </c:pt>
                <c:pt idx="782">
                  <c:v>45247</c:v>
                </c:pt>
                <c:pt idx="783">
                  <c:v>45254</c:v>
                </c:pt>
                <c:pt idx="784">
                  <c:v>45261</c:v>
                </c:pt>
                <c:pt idx="785">
                  <c:v>45268</c:v>
                </c:pt>
                <c:pt idx="786">
                  <c:v>45275</c:v>
                </c:pt>
                <c:pt idx="787">
                  <c:v>45282</c:v>
                </c:pt>
                <c:pt idx="788">
                  <c:v>45289</c:v>
                </c:pt>
                <c:pt idx="789">
                  <c:v>45296</c:v>
                </c:pt>
                <c:pt idx="790">
                  <c:v>45303</c:v>
                </c:pt>
                <c:pt idx="791">
                  <c:v>45310</c:v>
                </c:pt>
                <c:pt idx="792">
                  <c:v>45317</c:v>
                </c:pt>
                <c:pt idx="793">
                  <c:v>45324</c:v>
                </c:pt>
                <c:pt idx="794">
                  <c:v>45331</c:v>
                </c:pt>
                <c:pt idx="795">
                  <c:v>45338</c:v>
                </c:pt>
                <c:pt idx="796">
                  <c:v>45345</c:v>
                </c:pt>
                <c:pt idx="797">
                  <c:v>45352</c:v>
                </c:pt>
                <c:pt idx="798">
                  <c:v>45359</c:v>
                </c:pt>
                <c:pt idx="799">
                  <c:v>45366</c:v>
                </c:pt>
                <c:pt idx="800">
                  <c:v>45373</c:v>
                </c:pt>
                <c:pt idx="801">
                  <c:v>45384</c:v>
                </c:pt>
                <c:pt idx="802">
                  <c:v>45387</c:v>
                </c:pt>
                <c:pt idx="803">
                  <c:v>45394</c:v>
                </c:pt>
                <c:pt idx="804">
                  <c:v>45401</c:v>
                </c:pt>
                <c:pt idx="805">
                  <c:v>45408</c:v>
                </c:pt>
                <c:pt idx="806">
                  <c:v>45415</c:v>
                </c:pt>
                <c:pt idx="807">
                  <c:v>45422</c:v>
                </c:pt>
                <c:pt idx="808">
                  <c:v>45429</c:v>
                </c:pt>
                <c:pt idx="809">
                  <c:v>45436</c:v>
                </c:pt>
                <c:pt idx="810">
                  <c:v>45443</c:v>
                </c:pt>
                <c:pt idx="811">
                  <c:v>45450</c:v>
                </c:pt>
                <c:pt idx="812">
                  <c:v>45457</c:v>
                </c:pt>
                <c:pt idx="813">
                  <c:v>45464</c:v>
                </c:pt>
                <c:pt idx="814">
                  <c:v>45471</c:v>
                </c:pt>
                <c:pt idx="815">
                  <c:v>45478</c:v>
                </c:pt>
                <c:pt idx="816">
                  <c:v>45485</c:v>
                </c:pt>
                <c:pt idx="817">
                  <c:v>45492</c:v>
                </c:pt>
                <c:pt idx="818">
                  <c:v>45499</c:v>
                </c:pt>
                <c:pt idx="819">
                  <c:v>45506</c:v>
                </c:pt>
                <c:pt idx="820">
                  <c:v>45513</c:v>
                </c:pt>
                <c:pt idx="821">
                  <c:v>45520</c:v>
                </c:pt>
                <c:pt idx="822">
                  <c:v>45527</c:v>
                </c:pt>
                <c:pt idx="823">
                  <c:v>45534</c:v>
                </c:pt>
                <c:pt idx="824">
                  <c:v>45541</c:v>
                </c:pt>
                <c:pt idx="825">
                  <c:v>45548</c:v>
                </c:pt>
                <c:pt idx="826">
                  <c:v>45555</c:v>
                </c:pt>
                <c:pt idx="827">
                  <c:v>45562</c:v>
                </c:pt>
                <c:pt idx="828">
                  <c:v>45569</c:v>
                </c:pt>
                <c:pt idx="829">
                  <c:v>45576</c:v>
                </c:pt>
                <c:pt idx="830">
                  <c:v>45583</c:v>
                </c:pt>
                <c:pt idx="831">
                  <c:v>45590</c:v>
                </c:pt>
                <c:pt idx="832">
                  <c:v>45597</c:v>
                </c:pt>
                <c:pt idx="833">
                  <c:v>45604</c:v>
                </c:pt>
                <c:pt idx="834">
                  <c:v>45611</c:v>
                </c:pt>
                <c:pt idx="835">
                  <c:v>45618</c:v>
                </c:pt>
                <c:pt idx="836">
                  <c:v>45625</c:v>
                </c:pt>
                <c:pt idx="837">
                  <c:v>45632</c:v>
                </c:pt>
                <c:pt idx="838">
                  <c:v>45639</c:v>
                </c:pt>
                <c:pt idx="839">
                  <c:v>45646</c:v>
                </c:pt>
                <c:pt idx="840">
                  <c:v>45657</c:v>
                </c:pt>
                <c:pt idx="841">
                  <c:v>45664</c:v>
                </c:pt>
                <c:pt idx="842">
                  <c:v>45671</c:v>
                </c:pt>
                <c:pt idx="843">
                  <c:v>45678</c:v>
                </c:pt>
                <c:pt idx="844">
                  <c:v>45685</c:v>
                </c:pt>
                <c:pt idx="845">
                  <c:v>45692</c:v>
                </c:pt>
                <c:pt idx="846">
                  <c:v>45699</c:v>
                </c:pt>
                <c:pt idx="847">
                  <c:v>45706</c:v>
                </c:pt>
                <c:pt idx="848">
                  <c:v>45713</c:v>
                </c:pt>
                <c:pt idx="849">
                  <c:v>45720</c:v>
                </c:pt>
                <c:pt idx="850">
                  <c:v>45727</c:v>
                </c:pt>
                <c:pt idx="851">
                  <c:v>45734</c:v>
                </c:pt>
                <c:pt idx="852">
                  <c:v>45741</c:v>
                </c:pt>
                <c:pt idx="853">
                  <c:v>45748</c:v>
                </c:pt>
                <c:pt idx="854">
                  <c:v>45755</c:v>
                </c:pt>
                <c:pt idx="855">
                  <c:v>45762</c:v>
                </c:pt>
                <c:pt idx="856">
                  <c:v>45771</c:v>
                </c:pt>
                <c:pt idx="857">
                  <c:v>45778</c:v>
                </c:pt>
                <c:pt idx="858">
                  <c:v>45785</c:v>
                </c:pt>
                <c:pt idx="859">
                  <c:v>45792</c:v>
                </c:pt>
                <c:pt idx="860">
                  <c:v>45799</c:v>
                </c:pt>
                <c:pt idx="861">
                  <c:v>45806</c:v>
                </c:pt>
                <c:pt idx="862">
                  <c:v>45813</c:v>
                </c:pt>
                <c:pt idx="863">
                  <c:v>45820</c:v>
                </c:pt>
                <c:pt idx="864">
                  <c:v>45827</c:v>
                </c:pt>
                <c:pt idx="865">
                  <c:v>45834</c:v>
                </c:pt>
                <c:pt idx="866">
                  <c:v>45841</c:v>
                </c:pt>
                <c:pt idx="867">
                  <c:v>45848</c:v>
                </c:pt>
                <c:pt idx="868">
                  <c:v>45855</c:v>
                </c:pt>
                <c:pt idx="869">
                  <c:v>45862</c:v>
                </c:pt>
                <c:pt idx="870">
                  <c:v>45869</c:v>
                </c:pt>
                <c:pt idx="871">
                  <c:v>45876</c:v>
                </c:pt>
                <c:pt idx="872">
                  <c:v>45883</c:v>
                </c:pt>
                <c:pt idx="873">
                  <c:v>45890</c:v>
                </c:pt>
                <c:pt idx="874">
                  <c:v>45897</c:v>
                </c:pt>
                <c:pt idx="875">
                  <c:v>45904</c:v>
                </c:pt>
                <c:pt idx="876">
                  <c:v>45911</c:v>
                </c:pt>
                <c:pt idx="877">
                  <c:v>45918</c:v>
                </c:pt>
                <c:pt idx="878">
                  <c:v>45925</c:v>
                </c:pt>
                <c:pt idx="879">
                  <c:v>45932</c:v>
                </c:pt>
                <c:pt idx="880">
                  <c:v>45939</c:v>
                </c:pt>
                <c:pt idx="881">
                  <c:v>45946</c:v>
                </c:pt>
                <c:pt idx="882">
                  <c:v>45953</c:v>
                </c:pt>
                <c:pt idx="883">
                  <c:v>45960</c:v>
                </c:pt>
                <c:pt idx="884">
                  <c:v>45967</c:v>
                </c:pt>
                <c:pt idx="885">
                  <c:v>45974</c:v>
                </c:pt>
                <c:pt idx="886">
                  <c:v>45981</c:v>
                </c:pt>
                <c:pt idx="887">
                  <c:v>45989</c:v>
                </c:pt>
                <c:pt idx="888">
                  <c:v>45995</c:v>
                </c:pt>
                <c:pt idx="889">
                  <c:v>46002</c:v>
                </c:pt>
                <c:pt idx="890">
                  <c:v>46009</c:v>
                </c:pt>
                <c:pt idx="891">
                  <c:v>46020</c:v>
                </c:pt>
                <c:pt idx="892">
                  <c:v>46024</c:v>
                </c:pt>
                <c:pt idx="893">
                  <c:v>46030</c:v>
                </c:pt>
                <c:pt idx="894">
                  <c:v>46037</c:v>
                </c:pt>
                <c:pt idx="895">
                  <c:v>46044</c:v>
                </c:pt>
                <c:pt idx="896">
                  <c:v>46051</c:v>
                </c:pt>
                <c:pt idx="897">
                  <c:v>46058</c:v>
                </c:pt>
                <c:pt idx="898">
                  <c:v>46065</c:v>
                </c:pt>
                <c:pt idx="899">
                  <c:v>46072</c:v>
                </c:pt>
                <c:pt idx="900">
                  <c:v>46079</c:v>
                </c:pt>
                <c:pt idx="901">
                  <c:v>46086</c:v>
                </c:pt>
                <c:pt idx="902">
                  <c:v>46093</c:v>
                </c:pt>
                <c:pt idx="903">
                  <c:v>46100</c:v>
                </c:pt>
                <c:pt idx="904">
                  <c:v>46107</c:v>
                </c:pt>
                <c:pt idx="905">
                  <c:v>46114</c:v>
                </c:pt>
                <c:pt idx="906">
                  <c:v>46121</c:v>
                </c:pt>
                <c:pt idx="907">
                  <c:v>46128</c:v>
                </c:pt>
                <c:pt idx="908">
                  <c:v>46135</c:v>
                </c:pt>
                <c:pt idx="909">
                  <c:v>46142</c:v>
                </c:pt>
                <c:pt idx="910">
                  <c:v>46149</c:v>
                </c:pt>
                <c:pt idx="911">
                  <c:v>46156</c:v>
                </c:pt>
                <c:pt idx="912">
                  <c:v>46163</c:v>
                </c:pt>
                <c:pt idx="913">
                  <c:v>46170</c:v>
                </c:pt>
                <c:pt idx="914">
                  <c:v>46177</c:v>
                </c:pt>
                <c:pt idx="915">
                  <c:v>46184</c:v>
                </c:pt>
                <c:pt idx="916">
                  <c:v>46191</c:v>
                </c:pt>
                <c:pt idx="917">
                  <c:v>46198</c:v>
                </c:pt>
                <c:pt idx="918">
                  <c:v>46205</c:v>
                </c:pt>
                <c:pt idx="919">
                  <c:v>46212</c:v>
                </c:pt>
                <c:pt idx="920">
                  <c:v>46219</c:v>
                </c:pt>
                <c:pt idx="921">
                  <c:v>46226</c:v>
                </c:pt>
                <c:pt idx="922">
                  <c:v>46233</c:v>
                </c:pt>
                <c:pt idx="923">
                  <c:v>46240</c:v>
                </c:pt>
                <c:pt idx="924">
                  <c:v>46247</c:v>
                </c:pt>
                <c:pt idx="925">
                  <c:v>46254</c:v>
                </c:pt>
                <c:pt idx="926">
                  <c:v>46261</c:v>
                </c:pt>
                <c:pt idx="927">
                  <c:v>46268</c:v>
                </c:pt>
                <c:pt idx="928">
                  <c:v>46275</c:v>
                </c:pt>
                <c:pt idx="929">
                  <c:v>46282</c:v>
                </c:pt>
                <c:pt idx="930">
                  <c:v>46289</c:v>
                </c:pt>
                <c:pt idx="931">
                  <c:v>46296</c:v>
                </c:pt>
                <c:pt idx="932">
                  <c:v>46303</c:v>
                </c:pt>
                <c:pt idx="933">
                  <c:v>46310</c:v>
                </c:pt>
                <c:pt idx="934">
                  <c:v>46317</c:v>
                </c:pt>
                <c:pt idx="935">
                  <c:v>46324</c:v>
                </c:pt>
                <c:pt idx="936">
                  <c:v>46331</c:v>
                </c:pt>
                <c:pt idx="937">
                  <c:v>46338</c:v>
                </c:pt>
                <c:pt idx="938">
                  <c:v>46345</c:v>
                </c:pt>
                <c:pt idx="939">
                  <c:v>46353</c:v>
                </c:pt>
                <c:pt idx="940">
                  <c:v>46359</c:v>
                </c:pt>
                <c:pt idx="941">
                  <c:v>46366</c:v>
                </c:pt>
                <c:pt idx="942">
                  <c:v>46373</c:v>
                </c:pt>
                <c:pt idx="943">
                  <c:v>46380</c:v>
                </c:pt>
                <c:pt idx="944">
                  <c:v>46387</c:v>
                </c:pt>
                <c:pt idx="945">
                  <c:v>46394</c:v>
                </c:pt>
                <c:pt idx="946">
                  <c:v>46401</c:v>
                </c:pt>
                <c:pt idx="947">
                  <c:v>46408</c:v>
                </c:pt>
                <c:pt idx="948">
                  <c:v>46415</c:v>
                </c:pt>
                <c:pt idx="949">
                  <c:v>46422</c:v>
                </c:pt>
                <c:pt idx="950">
                  <c:v>46429</c:v>
                </c:pt>
                <c:pt idx="951">
                  <c:v>46436</c:v>
                </c:pt>
                <c:pt idx="952">
                  <c:v>46443</c:v>
                </c:pt>
                <c:pt idx="953">
                  <c:v>46450</c:v>
                </c:pt>
                <c:pt idx="954">
                  <c:v>46457</c:v>
                </c:pt>
                <c:pt idx="955">
                  <c:v>46464</c:v>
                </c:pt>
                <c:pt idx="956">
                  <c:v>46471</c:v>
                </c:pt>
                <c:pt idx="957">
                  <c:v>46478</c:v>
                </c:pt>
                <c:pt idx="958">
                  <c:v>46485</c:v>
                </c:pt>
                <c:pt idx="959">
                  <c:v>46492</c:v>
                </c:pt>
                <c:pt idx="960">
                  <c:v>46499</c:v>
                </c:pt>
                <c:pt idx="961">
                  <c:v>46506</c:v>
                </c:pt>
                <c:pt idx="962">
                  <c:v>46513</c:v>
                </c:pt>
                <c:pt idx="963">
                  <c:v>46520</c:v>
                </c:pt>
                <c:pt idx="964">
                  <c:v>46527</c:v>
                </c:pt>
                <c:pt idx="965">
                  <c:v>46534</c:v>
                </c:pt>
                <c:pt idx="966">
                  <c:v>46541</c:v>
                </c:pt>
                <c:pt idx="967">
                  <c:v>46548</c:v>
                </c:pt>
                <c:pt idx="968">
                  <c:v>46555</c:v>
                </c:pt>
                <c:pt idx="969">
                  <c:v>46562</c:v>
                </c:pt>
                <c:pt idx="970">
                  <c:v>46569</c:v>
                </c:pt>
                <c:pt idx="971">
                  <c:v>46576</c:v>
                </c:pt>
                <c:pt idx="972">
                  <c:v>46583</c:v>
                </c:pt>
                <c:pt idx="973">
                  <c:v>46590</c:v>
                </c:pt>
                <c:pt idx="974">
                  <c:v>46597</c:v>
                </c:pt>
                <c:pt idx="975">
                  <c:v>46604</c:v>
                </c:pt>
                <c:pt idx="976">
                  <c:v>46611</c:v>
                </c:pt>
                <c:pt idx="977">
                  <c:v>46618</c:v>
                </c:pt>
                <c:pt idx="978">
                  <c:v>46625</c:v>
                </c:pt>
                <c:pt idx="979">
                  <c:v>46632</c:v>
                </c:pt>
                <c:pt idx="980">
                  <c:v>46639</c:v>
                </c:pt>
                <c:pt idx="981">
                  <c:v>46646</c:v>
                </c:pt>
                <c:pt idx="982">
                  <c:v>46653</c:v>
                </c:pt>
                <c:pt idx="983">
                  <c:v>46660</c:v>
                </c:pt>
                <c:pt idx="984">
                  <c:v>46667</c:v>
                </c:pt>
                <c:pt idx="985">
                  <c:v>46674</c:v>
                </c:pt>
                <c:pt idx="986">
                  <c:v>46681</c:v>
                </c:pt>
                <c:pt idx="987">
                  <c:v>46688</c:v>
                </c:pt>
                <c:pt idx="988">
                  <c:v>46695</c:v>
                </c:pt>
                <c:pt idx="989">
                  <c:v>46703</c:v>
                </c:pt>
                <c:pt idx="990">
                  <c:v>46709</c:v>
                </c:pt>
                <c:pt idx="991">
                  <c:v>46717</c:v>
                </c:pt>
                <c:pt idx="992">
                  <c:v>46723</c:v>
                </c:pt>
                <c:pt idx="993">
                  <c:v>46730</c:v>
                </c:pt>
                <c:pt idx="994">
                  <c:v>46737</c:v>
                </c:pt>
                <c:pt idx="995">
                  <c:v>46744</c:v>
                </c:pt>
                <c:pt idx="996">
                  <c:v>46756</c:v>
                </c:pt>
                <c:pt idx="997">
                  <c:v>46759</c:v>
                </c:pt>
                <c:pt idx="998">
                  <c:v>46766</c:v>
                </c:pt>
                <c:pt idx="999">
                  <c:v>46773</c:v>
                </c:pt>
                <c:pt idx="1000">
                  <c:v>46780</c:v>
                </c:pt>
                <c:pt idx="1001">
                  <c:v>46787</c:v>
                </c:pt>
                <c:pt idx="1002">
                  <c:v>46794</c:v>
                </c:pt>
                <c:pt idx="1003">
                  <c:v>46801</c:v>
                </c:pt>
                <c:pt idx="1004">
                  <c:v>46808</c:v>
                </c:pt>
                <c:pt idx="1005">
                  <c:v>46815</c:v>
                </c:pt>
                <c:pt idx="1006">
                  <c:v>46822</c:v>
                </c:pt>
                <c:pt idx="1007">
                  <c:v>46829</c:v>
                </c:pt>
                <c:pt idx="1008">
                  <c:v>46836</c:v>
                </c:pt>
                <c:pt idx="1009">
                  <c:v>46843</c:v>
                </c:pt>
                <c:pt idx="1010">
                  <c:v>46850</c:v>
                </c:pt>
                <c:pt idx="1011">
                  <c:v>46861</c:v>
                </c:pt>
                <c:pt idx="1012">
                  <c:v>46864</c:v>
                </c:pt>
                <c:pt idx="1013">
                  <c:v>46871</c:v>
                </c:pt>
                <c:pt idx="1014">
                  <c:v>46878</c:v>
                </c:pt>
                <c:pt idx="1015">
                  <c:v>46885</c:v>
                </c:pt>
                <c:pt idx="1016">
                  <c:v>46892</c:v>
                </c:pt>
                <c:pt idx="1017">
                  <c:v>46899</c:v>
                </c:pt>
                <c:pt idx="1018">
                  <c:v>46906</c:v>
                </c:pt>
                <c:pt idx="1019">
                  <c:v>46913</c:v>
                </c:pt>
                <c:pt idx="1020">
                  <c:v>46920</c:v>
                </c:pt>
                <c:pt idx="1021">
                  <c:v>46927</c:v>
                </c:pt>
                <c:pt idx="1022">
                  <c:v>46934</c:v>
                </c:pt>
                <c:pt idx="1023">
                  <c:v>46941</c:v>
                </c:pt>
                <c:pt idx="1024">
                  <c:v>46948</c:v>
                </c:pt>
                <c:pt idx="1025">
                  <c:v>46955</c:v>
                </c:pt>
                <c:pt idx="1026">
                  <c:v>46962</c:v>
                </c:pt>
                <c:pt idx="1027">
                  <c:v>46969</c:v>
                </c:pt>
                <c:pt idx="1028">
                  <c:v>46976</c:v>
                </c:pt>
                <c:pt idx="1029">
                  <c:v>46983</c:v>
                </c:pt>
                <c:pt idx="1030">
                  <c:v>46990</c:v>
                </c:pt>
                <c:pt idx="1031">
                  <c:v>46997</c:v>
                </c:pt>
                <c:pt idx="1032">
                  <c:v>47004</c:v>
                </c:pt>
                <c:pt idx="1033">
                  <c:v>47011</c:v>
                </c:pt>
                <c:pt idx="1034">
                  <c:v>47018</c:v>
                </c:pt>
                <c:pt idx="1035">
                  <c:v>47025</c:v>
                </c:pt>
                <c:pt idx="1036">
                  <c:v>47032</c:v>
                </c:pt>
                <c:pt idx="1037">
                  <c:v>47039</c:v>
                </c:pt>
                <c:pt idx="1038">
                  <c:v>47046</c:v>
                </c:pt>
                <c:pt idx="1039">
                  <c:v>47053</c:v>
                </c:pt>
                <c:pt idx="1040">
                  <c:v>47060</c:v>
                </c:pt>
                <c:pt idx="1041">
                  <c:v>47070</c:v>
                </c:pt>
                <c:pt idx="1042">
                  <c:v>47074</c:v>
                </c:pt>
                <c:pt idx="1043">
                  <c:v>47081</c:v>
                </c:pt>
                <c:pt idx="1044">
                  <c:v>47088</c:v>
                </c:pt>
                <c:pt idx="1045">
                  <c:v>47095</c:v>
                </c:pt>
                <c:pt idx="1046">
                  <c:v>47102</c:v>
                </c:pt>
                <c:pt idx="1047">
                  <c:v>47109</c:v>
                </c:pt>
                <c:pt idx="1048">
                  <c:v>47116</c:v>
                </c:pt>
                <c:pt idx="1049">
                  <c:v>47123</c:v>
                </c:pt>
                <c:pt idx="1050">
                  <c:v>47130</c:v>
                </c:pt>
                <c:pt idx="1051">
                  <c:v>47137</c:v>
                </c:pt>
                <c:pt idx="1052">
                  <c:v>47144</c:v>
                </c:pt>
                <c:pt idx="1053">
                  <c:v>47151</c:v>
                </c:pt>
                <c:pt idx="1054">
                  <c:v>47158</c:v>
                </c:pt>
                <c:pt idx="1055">
                  <c:v>47165</c:v>
                </c:pt>
                <c:pt idx="1056">
                  <c:v>47172</c:v>
                </c:pt>
                <c:pt idx="1057">
                  <c:v>47179</c:v>
                </c:pt>
                <c:pt idx="1058">
                  <c:v>47186</c:v>
                </c:pt>
                <c:pt idx="1059">
                  <c:v>47193</c:v>
                </c:pt>
                <c:pt idx="1060">
                  <c:v>47200</c:v>
                </c:pt>
                <c:pt idx="1061">
                  <c:v>47211</c:v>
                </c:pt>
                <c:pt idx="1062">
                  <c:v>47214</c:v>
                </c:pt>
                <c:pt idx="1063">
                  <c:v>47221</c:v>
                </c:pt>
                <c:pt idx="1064">
                  <c:v>47228</c:v>
                </c:pt>
                <c:pt idx="1065">
                  <c:v>47235</c:v>
                </c:pt>
                <c:pt idx="1066">
                  <c:v>47242</c:v>
                </c:pt>
                <c:pt idx="1067">
                  <c:v>47249</c:v>
                </c:pt>
                <c:pt idx="1068">
                  <c:v>47256</c:v>
                </c:pt>
                <c:pt idx="1069">
                  <c:v>47263</c:v>
                </c:pt>
                <c:pt idx="1070">
                  <c:v>47270</c:v>
                </c:pt>
                <c:pt idx="1071">
                  <c:v>47277</c:v>
                </c:pt>
                <c:pt idx="1072">
                  <c:v>47284</c:v>
                </c:pt>
                <c:pt idx="1073">
                  <c:v>47291</c:v>
                </c:pt>
                <c:pt idx="1074">
                  <c:v>47298</c:v>
                </c:pt>
                <c:pt idx="1075">
                  <c:v>47305</c:v>
                </c:pt>
                <c:pt idx="1076">
                  <c:v>47312</c:v>
                </c:pt>
                <c:pt idx="1077">
                  <c:v>47319</c:v>
                </c:pt>
                <c:pt idx="1078">
                  <c:v>47326</c:v>
                </c:pt>
                <c:pt idx="1079">
                  <c:v>47333</c:v>
                </c:pt>
                <c:pt idx="1080">
                  <c:v>47340</c:v>
                </c:pt>
                <c:pt idx="1081">
                  <c:v>47347</c:v>
                </c:pt>
                <c:pt idx="1082">
                  <c:v>47354</c:v>
                </c:pt>
                <c:pt idx="1083">
                  <c:v>47361</c:v>
                </c:pt>
                <c:pt idx="1084">
                  <c:v>47368</c:v>
                </c:pt>
                <c:pt idx="1085">
                  <c:v>47375</c:v>
                </c:pt>
                <c:pt idx="1086">
                  <c:v>47382</c:v>
                </c:pt>
                <c:pt idx="1087">
                  <c:v>47389</c:v>
                </c:pt>
                <c:pt idx="1088">
                  <c:v>47396</c:v>
                </c:pt>
                <c:pt idx="1089">
                  <c:v>47403</c:v>
                </c:pt>
                <c:pt idx="1090">
                  <c:v>47410</c:v>
                </c:pt>
                <c:pt idx="1091">
                  <c:v>47417</c:v>
                </c:pt>
                <c:pt idx="1092">
                  <c:v>47424</c:v>
                </c:pt>
                <c:pt idx="1093">
                  <c:v>47431</c:v>
                </c:pt>
                <c:pt idx="1094">
                  <c:v>47438</c:v>
                </c:pt>
                <c:pt idx="1095">
                  <c:v>47445</c:v>
                </c:pt>
                <c:pt idx="1096">
                  <c:v>47452</c:v>
                </c:pt>
                <c:pt idx="1097">
                  <c:v>47459</c:v>
                </c:pt>
                <c:pt idx="1098">
                  <c:v>47466</c:v>
                </c:pt>
                <c:pt idx="1099">
                  <c:v>47473</c:v>
                </c:pt>
                <c:pt idx="1100">
                  <c:v>47483</c:v>
                </c:pt>
                <c:pt idx="1101">
                  <c:v>47490</c:v>
                </c:pt>
                <c:pt idx="1102">
                  <c:v>47497</c:v>
                </c:pt>
                <c:pt idx="1103">
                  <c:v>47505</c:v>
                </c:pt>
                <c:pt idx="1104">
                  <c:v>47511</c:v>
                </c:pt>
                <c:pt idx="1105">
                  <c:v>47518</c:v>
                </c:pt>
                <c:pt idx="1106">
                  <c:v>47525</c:v>
                </c:pt>
                <c:pt idx="1107">
                  <c:v>47533</c:v>
                </c:pt>
                <c:pt idx="1108">
                  <c:v>47539</c:v>
                </c:pt>
                <c:pt idx="1109">
                  <c:v>47546</c:v>
                </c:pt>
                <c:pt idx="1110">
                  <c:v>47553</c:v>
                </c:pt>
                <c:pt idx="1111">
                  <c:v>47560</c:v>
                </c:pt>
                <c:pt idx="1112">
                  <c:v>47567</c:v>
                </c:pt>
                <c:pt idx="1113">
                  <c:v>47574</c:v>
                </c:pt>
                <c:pt idx="1114">
                  <c:v>47581</c:v>
                </c:pt>
                <c:pt idx="1115">
                  <c:v>47588</c:v>
                </c:pt>
                <c:pt idx="1116">
                  <c:v>47597</c:v>
                </c:pt>
                <c:pt idx="1117">
                  <c:v>47602</c:v>
                </c:pt>
                <c:pt idx="1118">
                  <c:v>47610</c:v>
                </c:pt>
                <c:pt idx="1119">
                  <c:v>47616</c:v>
                </c:pt>
                <c:pt idx="1120">
                  <c:v>47623</c:v>
                </c:pt>
                <c:pt idx="1121">
                  <c:v>47631</c:v>
                </c:pt>
                <c:pt idx="1122">
                  <c:v>47637</c:v>
                </c:pt>
                <c:pt idx="1123">
                  <c:v>47644</c:v>
                </c:pt>
                <c:pt idx="1124">
                  <c:v>47651</c:v>
                </c:pt>
                <c:pt idx="1125">
                  <c:v>47658</c:v>
                </c:pt>
                <c:pt idx="1126">
                  <c:v>47665</c:v>
                </c:pt>
                <c:pt idx="1127">
                  <c:v>47672</c:v>
                </c:pt>
                <c:pt idx="1128">
                  <c:v>47679</c:v>
                </c:pt>
                <c:pt idx="1129">
                  <c:v>47686</c:v>
                </c:pt>
                <c:pt idx="1130">
                  <c:v>47693</c:v>
                </c:pt>
                <c:pt idx="1131">
                  <c:v>47700</c:v>
                </c:pt>
                <c:pt idx="1132">
                  <c:v>47707</c:v>
                </c:pt>
                <c:pt idx="1133">
                  <c:v>47714</c:v>
                </c:pt>
                <c:pt idx="1134">
                  <c:v>47722</c:v>
                </c:pt>
                <c:pt idx="1135">
                  <c:v>47729</c:v>
                </c:pt>
                <c:pt idx="1136">
                  <c:v>47735</c:v>
                </c:pt>
                <c:pt idx="1137">
                  <c:v>47742</c:v>
                </c:pt>
                <c:pt idx="1138">
                  <c:v>47749</c:v>
                </c:pt>
                <c:pt idx="1139">
                  <c:v>47756</c:v>
                </c:pt>
                <c:pt idx="1140">
                  <c:v>47763</c:v>
                </c:pt>
                <c:pt idx="1141">
                  <c:v>47771</c:v>
                </c:pt>
                <c:pt idx="1142">
                  <c:v>47777</c:v>
                </c:pt>
                <c:pt idx="1143">
                  <c:v>47784</c:v>
                </c:pt>
                <c:pt idx="1144">
                  <c:v>47791</c:v>
                </c:pt>
                <c:pt idx="1145">
                  <c:v>47799</c:v>
                </c:pt>
                <c:pt idx="1146">
                  <c:v>47805</c:v>
                </c:pt>
                <c:pt idx="1147">
                  <c:v>47812</c:v>
                </c:pt>
                <c:pt idx="1148">
                  <c:v>47819</c:v>
                </c:pt>
                <c:pt idx="1149">
                  <c:v>47826</c:v>
                </c:pt>
                <c:pt idx="1150">
                  <c:v>47833</c:v>
                </c:pt>
                <c:pt idx="1151">
                  <c:v>47840</c:v>
                </c:pt>
                <c:pt idx="1152">
                  <c:v>47848</c:v>
                </c:pt>
                <c:pt idx="1153">
                  <c:v>47855</c:v>
                </c:pt>
                <c:pt idx="1154">
                  <c:v>47862</c:v>
                </c:pt>
                <c:pt idx="1155">
                  <c:v>47869</c:v>
                </c:pt>
                <c:pt idx="1156">
                  <c:v>47876</c:v>
                </c:pt>
                <c:pt idx="1157">
                  <c:v>47883</c:v>
                </c:pt>
                <c:pt idx="1158">
                  <c:v>47890</c:v>
                </c:pt>
                <c:pt idx="1159">
                  <c:v>47897</c:v>
                </c:pt>
                <c:pt idx="1160">
                  <c:v>47904</c:v>
                </c:pt>
                <c:pt idx="1161">
                  <c:v>47911</c:v>
                </c:pt>
                <c:pt idx="1162">
                  <c:v>47918</c:v>
                </c:pt>
                <c:pt idx="1163">
                  <c:v>47925</c:v>
                </c:pt>
                <c:pt idx="1164">
                  <c:v>47932</c:v>
                </c:pt>
                <c:pt idx="1165">
                  <c:v>47939</c:v>
                </c:pt>
                <c:pt idx="1166">
                  <c:v>47946</c:v>
                </c:pt>
                <c:pt idx="1167">
                  <c:v>47955</c:v>
                </c:pt>
                <c:pt idx="1168">
                  <c:v>47962</c:v>
                </c:pt>
                <c:pt idx="1169">
                  <c:v>47969</c:v>
                </c:pt>
                <c:pt idx="1170">
                  <c:v>47976</c:v>
                </c:pt>
                <c:pt idx="1171">
                  <c:v>47983</c:v>
                </c:pt>
                <c:pt idx="1172">
                  <c:v>47990</c:v>
                </c:pt>
                <c:pt idx="1173">
                  <c:v>47997</c:v>
                </c:pt>
                <c:pt idx="1174">
                  <c:v>48004</c:v>
                </c:pt>
                <c:pt idx="1175">
                  <c:v>48011</c:v>
                </c:pt>
                <c:pt idx="1176">
                  <c:v>48018</c:v>
                </c:pt>
                <c:pt idx="1177">
                  <c:v>48025</c:v>
                </c:pt>
                <c:pt idx="1178">
                  <c:v>48032</c:v>
                </c:pt>
                <c:pt idx="1179">
                  <c:v>48039</c:v>
                </c:pt>
                <c:pt idx="1180">
                  <c:v>48046</c:v>
                </c:pt>
                <c:pt idx="1181">
                  <c:v>48053</c:v>
                </c:pt>
                <c:pt idx="1182">
                  <c:v>48060</c:v>
                </c:pt>
                <c:pt idx="1183">
                  <c:v>48067</c:v>
                </c:pt>
                <c:pt idx="1184">
                  <c:v>48074</c:v>
                </c:pt>
                <c:pt idx="1185">
                  <c:v>48081</c:v>
                </c:pt>
                <c:pt idx="1186">
                  <c:v>48088</c:v>
                </c:pt>
                <c:pt idx="1187">
                  <c:v>48095</c:v>
                </c:pt>
                <c:pt idx="1188">
                  <c:v>48102</c:v>
                </c:pt>
                <c:pt idx="1189">
                  <c:v>48109</c:v>
                </c:pt>
                <c:pt idx="1190">
                  <c:v>48116</c:v>
                </c:pt>
                <c:pt idx="1191">
                  <c:v>48123</c:v>
                </c:pt>
                <c:pt idx="1192">
                  <c:v>48130</c:v>
                </c:pt>
                <c:pt idx="1193">
                  <c:v>48137</c:v>
                </c:pt>
                <c:pt idx="1194">
                  <c:v>48144</c:v>
                </c:pt>
                <c:pt idx="1195">
                  <c:v>48151</c:v>
                </c:pt>
                <c:pt idx="1196">
                  <c:v>48158</c:v>
                </c:pt>
                <c:pt idx="1197">
                  <c:v>48165</c:v>
                </c:pt>
                <c:pt idx="1198">
                  <c:v>48172</c:v>
                </c:pt>
                <c:pt idx="1199">
                  <c:v>48180</c:v>
                </c:pt>
                <c:pt idx="1200">
                  <c:v>48186</c:v>
                </c:pt>
                <c:pt idx="1201">
                  <c:v>48193</c:v>
                </c:pt>
                <c:pt idx="1202">
                  <c:v>48200</c:v>
                </c:pt>
                <c:pt idx="1203">
                  <c:v>48211</c:v>
                </c:pt>
                <c:pt idx="1204">
                  <c:v>48215</c:v>
                </c:pt>
                <c:pt idx="1205">
                  <c:v>48221</c:v>
                </c:pt>
                <c:pt idx="1206">
                  <c:v>48228</c:v>
                </c:pt>
                <c:pt idx="1207">
                  <c:v>48235</c:v>
                </c:pt>
                <c:pt idx="1208">
                  <c:v>48242</c:v>
                </c:pt>
                <c:pt idx="1209">
                  <c:v>48249</c:v>
                </c:pt>
                <c:pt idx="1210">
                  <c:v>48256</c:v>
                </c:pt>
                <c:pt idx="1211">
                  <c:v>48263</c:v>
                </c:pt>
                <c:pt idx="1212">
                  <c:v>48270</c:v>
                </c:pt>
                <c:pt idx="1213">
                  <c:v>48277</c:v>
                </c:pt>
                <c:pt idx="1214">
                  <c:v>48284</c:v>
                </c:pt>
                <c:pt idx="1215">
                  <c:v>48291</c:v>
                </c:pt>
                <c:pt idx="1216">
                  <c:v>48298</c:v>
                </c:pt>
                <c:pt idx="1217">
                  <c:v>48305</c:v>
                </c:pt>
                <c:pt idx="1218">
                  <c:v>48312</c:v>
                </c:pt>
                <c:pt idx="1219">
                  <c:v>48319</c:v>
                </c:pt>
                <c:pt idx="1220">
                  <c:v>48326</c:v>
                </c:pt>
                <c:pt idx="1221">
                  <c:v>48333</c:v>
                </c:pt>
                <c:pt idx="1222">
                  <c:v>48340</c:v>
                </c:pt>
                <c:pt idx="1223">
                  <c:v>48347</c:v>
                </c:pt>
                <c:pt idx="1224">
                  <c:v>48354</c:v>
                </c:pt>
                <c:pt idx="1225">
                  <c:v>48361</c:v>
                </c:pt>
                <c:pt idx="1226">
                  <c:v>48368</c:v>
                </c:pt>
                <c:pt idx="1227">
                  <c:v>48375</c:v>
                </c:pt>
                <c:pt idx="1228">
                  <c:v>48382</c:v>
                </c:pt>
                <c:pt idx="1229">
                  <c:v>48389</c:v>
                </c:pt>
                <c:pt idx="1230">
                  <c:v>48396</c:v>
                </c:pt>
                <c:pt idx="1231">
                  <c:v>48403</c:v>
                </c:pt>
                <c:pt idx="1232">
                  <c:v>48410</c:v>
                </c:pt>
                <c:pt idx="1233">
                  <c:v>48417</c:v>
                </c:pt>
                <c:pt idx="1234">
                  <c:v>48424</c:v>
                </c:pt>
                <c:pt idx="1235">
                  <c:v>48431</c:v>
                </c:pt>
                <c:pt idx="1236">
                  <c:v>48438</c:v>
                </c:pt>
                <c:pt idx="1237">
                  <c:v>48445</c:v>
                </c:pt>
                <c:pt idx="1238">
                  <c:v>48452</c:v>
                </c:pt>
                <c:pt idx="1239">
                  <c:v>48459</c:v>
                </c:pt>
                <c:pt idx="1240">
                  <c:v>48466</c:v>
                </c:pt>
                <c:pt idx="1241">
                  <c:v>48473</c:v>
                </c:pt>
                <c:pt idx="1242">
                  <c:v>48480</c:v>
                </c:pt>
                <c:pt idx="1243">
                  <c:v>48487</c:v>
                </c:pt>
                <c:pt idx="1244">
                  <c:v>48494</c:v>
                </c:pt>
                <c:pt idx="1245">
                  <c:v>48501</c:v>
                </c:pt>
                <c:pt idx="1246">
                  <c:v>48508</c:v>
                </c:pt>
                <c:pt idx="1247">
                  <c:v>48515</c:v>
                </c:pt>
                <c:pt idx="1248">
                  <c:v>48522</c:v>
                </c:pt>
                <c:pt idx="1249">
                  <c:v>48530</c:v>
                </c:pt>
                <c:pt idx="1250">
                  <c:v>48536</c:v>
                </c:pt>
                <c:pt idx="1251">
                  <c:v>48544</c:v>
                </c:pt>
                <c:pt idx="1252">
                  <c:v>48550</c:v>
                </c:pt>
                <c:pt idx="1253">
                  <c:v>48557</c:v>
                </c:pt>
                <c:pt idx="1254">
                  <c:v>48564</c:v>
                </c:pt>
                <c:pt idx="1255">
                  <c:v>48571</c:v>
                </c:pt>
                <c:pt idx="1256">
                  <c:v>48583</c:v>
                </c:pt>
                <c:pt idx="1257">
                  <c:v>48586</c:v>
                </c:pt>
                <c:pt idx="1258">
                  <c:v>48593</c:v>
                </c:pt>
                <c:pt idx="1259">
                  <c:v>48600</c:v>
                </c:pt>
                <c:pt idx="1260">
                  <c:v>48607</c:v>
                </c:pt>
                <c:pt idx="1261">
                  <c:v>48614</c:v>
                </c:pt>
                <c:pt idx="1262">
                  <c:v>48621</c:v>
                </c:pt>
                <c:pt idx="1263">
                  <c:v>48628</c:v>
                </c:pt>
                <c:pt idx="1264">
                  <c:v>48635</c:v>
                </c:pt>
                <c:pt idx="1265">
                  <c:v>48642</c:v>
                </c:pt>
                <c:pt idx="1266">
                  <c:v>48649</c:v>
                </c:pt>
                <c:pt idx="1267">
                  <c:v>48656</c:v>
                </c:pt>
                <c:pt idx="1268">
                  <c:v>48663</c:v>
                </c:pt>
                <c:pt idx="1269">
                  <c:v>48670</c:v>
                </c:pt>
                <c:pt idx="1270">
                  <c:v>48677</c:v>
                </c:pt>
                <c:pt idx="1271">
                  <c:v>48688</c:v>
                </c:pt>
                <c:pt idx="1272">
                  <c:v>48691</c:v>
                </c:pt>
                <c:pt idx="1273">
                  <c:v>48698</c:v>
                </c:pt>
                <c:pt idx="1274">
                  <c:v>48705</c:v>
                </c:pt>
                <c:pt idx="1275">
                  <c:v>48712</c:v>
                </c:pt>
                <c:pt idx="1276">
                  <c:v>48719</c:v>
                </c:pt>
                <c:pt idx="1277">
                  <c:v>48726</c:v>
                </c:pt>
                <c:pt idx="1278">
                  <c:v>48733</c:v>
                </c:pt>
                <c:pt idx="1279">
                  <c:v>48740</c:v>
                </c:pt>
                <c:pt idx="1280">
                  <c:v>48747</c:v>
                </c:pt>
                <c:pt idx="1281">
                  <c:v>48754</c:v>
                </c:pt>
                <c:pt idx="1282">
                  <c:v>48761</c:v>
                </c:pt>
                <c:pt idx="1283">
                  <c:v>48768</c:v>
                </c:pt>
                <c:pt idx="1284">
                  <c:v>48775</c:v>
                </c:pt>
                <c:pt idx="1285">
                  <c:v>48782</c:v>
                </c:pt>
                <c:pt idx="1286">
                  <c:v>48789</c:v>
                </c:pt>
                <c:pt idx="1287">
                  <c:v>48796</c:v>
                </c:pt>
                <c:pt idx="1288">
                  <c:v>48803</c:v>
                </c:pt>
                <c:pt idx="1289">
                  <c:v>48810</c:v>
                </c:pt>
                <c:pt idx="1290">
                  <c:v>48817</c:v>
                </c:pt>
                <c:pt idx="1291">
                  <c:v>48824</c:v>
                </c:pt>
                <c:pt idx="1292">
                  <c:v>48831</c:v>
                </c:pt>
                <c:pt idx="1293">
                  <c:v>48838</c:v>
                </c:pt>
                <c:pt idx="1294">
                  <c:v>48845</c:v>
                </c:pt>
                <c:pt idx="1295">
                  <c:v>48852</c:v>
                </c:pt>
                <c:pt idx="1296">
                  <c:v>48859</c:v>
                </c:pt>
                <c:pt idx="1297">
                  <c:v>48866</c:v>
                </c:pt>
                <c:pt idx="1298">
                  <c:v>48873</c:v>
                </c:pt>
                <c:pt idx="1299">
                  <c:v>48880</c:v>
                </c:pt>
                <c:pt idx="1300">
                  <c:v>48887</c:v>
                </c:pt>
                <c:pt idx="1301">
                  <c:v>48897</c:v>
                </c:pt>
                <c:pt idx="1302">
                  <c:v>48901</c:v>
                </c:pt>
                <c:pt idx="1303">
                  <c:v>48908</c:v>
                </c:pt>
                <c:pt idx="1304">
                  <c:v>48915</c:v>
                </c:pt>
                <c:pt idx="1305">
                  <c:v>48922</c:v>
                </c:pt>
                <c:pt idx="1306">
                  <c:v>48929</c:v>
                </c:pt>
                <c:pt idx="1307">
                  <c:v>48936</c:v>
                </c:pt>
                <c:pt idx="1308">
                  <c:v>48943</c:v>
                </c:pt>
                <c:pt idx="1309">
                  <c:v>48950</c:v>
                </c:pt>
                <c:pt idx="1310">
                  <c:v>48957</c:v>
                </c:pt>
                <c:pt idx="1311">
                  <c:v>48964</c:v>
                </c:pt>
                <c:pt idx="1312">
                  <c:v>48971</c:v>
                </c:pt>
                <c:pt idx="1313">
                  <c:v>48978</c:v>
                </c:pt>
                <c:pt idx="1314">
                  <c:v>48985</c:v>
                </c:pt>
                <c:pt idx="1315">
                  <c:v>48992</c:v>
                </c:pt>
                <c:pt idx="1316">
                  <c:v>48999</c:v>
                </c:pt>
                <c:pt idx="1317">
                  <c:v>49006</c:v>
                </c:pt>
                <c:pt idx="1318">
                  <c:v>49013</c:v>
                </c:pt>
                <c:pt idx="1319">
                  <c:v>49020</c:v>
                </c:pt>
                <c:pt idx="1320">
                  <c:v>49027</c:v>
                </c:pt>
                <c:pt idx="1321">
                  <c:v>49034</c:v>
                </c:pt>
                <c:pt idx="1322">
                  <c:v>49045</c:v>
                </c:pt>
                <c:pt idx="1323">
                  <c:v>49048</c:v>
                </c:pt>
                <c:pt idx="1324">
                  <c:v>49055</c:v>
                </c:pt>
                <c:pt idx="1325">
                  <c:v>49062</c:v>
                </c:pt>
                <c:pt idx="1326">
                  <c:v>49069</c:v>
                </c:pt>
                <c:pt idx="1327">
                  <c:v>49076</c:v>
                </c:pt>
                <c:pt idx="1328">
                  <c:v>49083</c:v>
                </c:pt>
                <c:pt idx="1329">
                  <c:v>49090</c:v>
                </c:pt>
                <c:pt idx="1330">
                  <c:v>49097</c:v>
                </c:pt>
                <c:pt idx="1331">
                  <c:v>49104</c:v>
                </c:pt>
                <c:pt idx="1332">
                  <c:v>49111</c:v>
                </c:pt>
                <c:pt idx="1333">
                  <c:v>49118</c:v>
                </c:pt>
                <c:pt idx="1334">
                  <c:v>49125</c:v>
                </c:pt>
                <c:pt idx="1335">
                  <c:v>49132</c:v>
                </c:pt>
                <c:pt idx="1336">
                  <c:v>49139</c:v>
                </c:pt>
                <c:pt idx="1337">
                  <c:v>49146</c:v>
                </c:pt>
                <c:pt idx="1338">
                  <c:v>49153</c:v>
                </c:pt>
                <c:pt idx="1339">
                  <c:v>49160</c:v>
                </c:pt>
                <c:pt idx="1340">
                  <c:v>49167</c:v>
                </c:pt>
                <c:pt idx="1341">
                  <c:v>49174</c:v>
                </c:pt>
                <c:pt idx="1342">
                  <c:v>49181</c:v>
                </c:pt>
                <c:pt idx="1343">
                  <c:v>49188</c:v>
                </c:pt>
                <c:pt idx="1344">
                  <c:v>49195</c:v>
                </c:pt>
                <c:pt idx="1345">
                  <c:v>49202</c:v>
                </c:pt>
                <c:pt idx="1346">
                  <c:v>49209</c:v>
                </c:pt>
                <c:pt idx="1347">
                  <c:v>49216</c:v>
                </c:pt>
                <c:pt idx="1348">
                  <c:v>49223</c:v>
                </c:pt>
                <c:pt idx="1349">
                  <c:v>49230</c:v>
                </c:pt>
                <c:pt idx="1350">
                  <c:v>49237</c:v>
                </c:pt>
                <c:pt idx="1351">
                  <c:v>49244</c:v>
                </c:pt>
                <c:pt idx="1352">
                  <c:v>49251</c:v>
                </c:pt>
                <c:pt idx="1353">
                  <c:v>49261</c:v>
                </c:pt>
                <c:pt idx="1354">
                  <c:v>49265</c:v>
                </c:pt>
                <c:pt idx="1355">
                  <c:v>49272</c:v>
                </c:pt>
                <c:pt idx="1356">
                  <c:v>49279</c:v>
                </c:pt>
                <c:pt idx="1357">
                  <c:v>49286</c:v>
                </c:pt>
                <c:pt idx="1358">
                  <c:v>49293</c:v>
                </c:pt>
                <c:pt idx="1359">
                  <c:v>49300</c:v>
                </c:pt>
                <c:pt idx="1360">
                  <c:v>49307</c:v>
                </c:pt>
                <c:pt idx="1361">
                  <c:v>49314</c:v>
                </c:pt>
                <c:pt idx="1362">
                  <c:v>49321</c:v>
                </c:pt>
                <c:pt idx="1363">
                  <c:v>49328</c:v>
                </c:pt>
                <c:pt idx="1364">
                  <c:v>49335</c:v>
                </c:pt>
                <c:pt idx="1365">
                  <c:v>49342</c:v>
                </c:pt>
                <c:pt idx="1366">
                  <c:v>49349</c:v>
                </c:pt>
                <c:pt idx="1367">
                  <c:v>49356</c:v>
                </c:pt>
                <c:pt idx="1368">
                  <c:v>49363</c:v>
                </c:pt>
                <c:pt idx="1369">
                  <c:v>49370</c:v>
                </c:pt>
                <c:pt idx="1370">
                  <c:v>49377</c:v>
                </c:pt>
                <c:pt idx="1371">
                  <c:v>49384</c:v>
                </c:pt>
                <c:pt idx="1372">
                  <c:v>49395</c:v>
                </c:pt>
                <c:pt idx="1373">
                  <c:v>49398</c:v>
                </c:pt>
                <c:pt idx="1374">
                  <c:v>49405</c:v>
                </c:pt>
                <c:pt idx="1375">
                  <c:v>49412</c:v>
                </c:pt>
                <c:pt idx="1376">
                  <c:v>49419</c:v>
                </c:pt>
                <c:pt idx="1377">
                  <c:v>49426</c:v>
                </c:pt>
                <c:pt idx="1378">
                  <c:v>49433</c:v>
                </c:pt>
                <c:pt idx="1379">
                  <c:v>49440</c:v>
                </c:pt>
                <c:pt idx="1380">
                  <c:v>49447</c:v>
                </c:pt>
                <c:pt idx="1381">
                  <c:v>49454</c:v>
                </c:pt>
                <c:pt idx="1382">
                  <c:v>49461</c:v>
                </c:pt>
                <c:pt idx="1383">
                  <c:v>49468</c:v>
                </c:pt>
                <c:pt idx="1384">
                  <c:v>49475</c:v>
                </c:pt>
                <c:pt idx="1385">
                  <c:v>49482</c:v>
                </c:pt>
                <c:pt idx="1386">
                  <c:v>49489</c:v>
                </c:pt>
                <c:pt idx="1387">
                  <c:v>49496</c:v>
                </c:pt>
                <c:pt idx="1388">
                  <c:v>49503</c:v>
                </c:pt>
                <c:pt idx="1389">
                  <c:v>49510</c:v>
                </c:pt>
                <c:pt idx="1390">
                  <c:v>49517</c:v>
                </c:pt>
                <c:pt idx="1391">
                  <c:v>49524</c:v>
                </c:pt>
                <c:pt idx="1392">
                  <c:v>49531</c:v>
                </c:pt>
                <c:pt idx="1393">
                  <c:v>49538</c:v>
                </c:pt>
                <c:pt idx="1394">
                  <c:v>49545</c:v>
                </c:pt>
                <c:pt idx="1395">
                  <c:v>49552</c:v>
                </c:pt>
                <c:pt idx="1396">
                  <c:v>49559</c:v>
                </c:pt>
                <c:pt idx="1397">
                  <c:v>49566</c:v>
                </c:pt>
                <c:pt idx="1398">
                  <c:v>49573</c:v>
                </c:pt>
                <c:pt idx="1399">
                  <c:v>49580</c:v>
                </c:pt>
                <c:pt idx="1400">
                  <c:v>49587</c:v>
                </c:pt>
                <c:pt idx="1401">
                  <c:v>49594</c:v>
                </c:pt>
                <c:pt idx="1402">
                  <c:v>49601</c:v>
                </c:pt>
                <c:pt idx="1403">
                  <c:v>49608</c:v>
                </c:pt>
                <c:pt idx="1404">
                  <c:v>49615</c:v>
                </c:pt>
                <c:pt idx="1405">
                  <c:v>49622</c:v>
                </c:pt>
                <c:pt idx="1406">
                  <c:v>49629</c:v>
                </c:pt>
                <c:pt idx="1407">
                  <c:v>49636</c:v>
                </c:pt>
                <c:pt idx="1408">
                  <c:v>49643</c:v>
                </c:pt>
                <c:pt idx="1409">
                  <c:v>49650</c:v>
                </c:pt>
                <c:pt idx="1410">
                  <c:v>49657</c:v>
                </c:pt>
                <c:pt idx="1411">
                  <c:v>49664</c:v>
                </c:pt>
                <c:pt idx="1412">
                  <c:v>49674</c:v>
                </c:pt>
                <c:pt idx="1413">
                  <c:v>49681</c:v>
                </c:pt>
                <c:pt idx="1414">
                  <c:v>49688</c:v>
                </c:pt>
                <c:pt idx="1415">
                  <c:v>49696</c:v>
                </c:pt>
                <c:pt idx="1416">
                  <c:v>49702</c:v>
                </c:pt>
                <c:pt idx="1417">
                  <c:v>49709</c:v>
                </c:pt>
                <c:pt idx="1418">
                  <c:v>49716</c:v>
                </c:pt>
                <c:pt idx="1419">
                  <c:v>49724</c:v>
                </c:pt>
                <c:pt idx="1420">
                  <c:v>49730</c:v>
                </c:pt>
                <c:pt idx="1421">
                  <c:v>49737</c:v>
                </c:pt>
                <c:pt idx="1422">
                  <c:v>49744</c:v>
                </c:pt>
                <c:pt idx="1423">
                  <c:v>49751</c:v>
                </c:pt>
                <c:pt idx="1424">
                  <c:v>49758</c:v>
                </c:pt>
                <c:pt idx="1425">
                  <c:v>49765</c:v>
                </c:pt>
                <c:pt idx="1426">
                  <c:v>49772</c:v>
                </c:pt>
                <c:pt idx="1427">
                  <c:v>49781</c:v>
                </c:pt>
                <c:pt idx="1428">
                  <c:v>49786</c:v>
                </c:pt>
                <c:pt idx="1429">
                  <c:v>49793</c:v>
                </c:pt>
                <c:pt idx="1430">
                  <c:v>49801</c:v>
                </c:pt>
                <c:pt idx="1431">
                  <c:v>49807</c:v>
                </c:pt>
                <c:pt idx="1432">
                  <c:v>49814</c:v>
                </c:pt>
                <c:pt idx="1433">
                  <c:v>49822</c:v>
                </c:pt>
                <c:pt idx="1434">
                  <c:v>49828</c:v>
                </c:pt>
                <c:pt idx="1435">
                  <c:v>49835</c:v>
                </c:pt>
                <c:pt idx="1436">
                  <c:v>49842</c:v>
                </c:pt>
                <c:pt idx="1437">
                  <c:v>49849</c:v>
                </c:pt>
                <c:pt idx="1438">
                  <c:v>49856</c:v>
                </c:pt>
                <c:pt idx="1439">
                  <c:v>49863</c:v>
                </c:pt>
                <c:pt idx="1440">
                  <c:v>49870</c:v>
                </c:pt>
                <c:pt idx="1441">
                  <c:v>49877</c:v>
                </c:pt>
                <c:pt idx="1442">
                  <c:v>49884</c:v>
                </c:pt>
                <c:pt idx="1443">
                  <c:v>49891</c:v>
                </c:pt>
                <c:pt idx="1444">
                  <c:v>49898</c:v>
                </c:pt>
                <c:pt idx="1445">
                  <c:v>49905</c:v>
                </c:pt>
                <c:pt idx="1446">
                  <c:v>49913</c:v>
                </c:pt>
                <c:pt idx="1447">
                  <c:v>49920</c:v>
                </c:pt>
                <c:pt idx="1448">
                  <c:v>49926</c:v>
                </c:pt>
                <c:pt idx="1449">
                  <c:v>49933</c:v>
                </c:pt>
                <c:pt idx="1450">
                  <c:v>49940</c:v>
                </c:pt>
                <c:pt idx="1451">
                  <c:v>49947</c:v>
                </c:pt>
                <c:pt idx="1452">
                  <c:v>49954</c:v>
                </c:pt>
                <c:pt idx="1453">
                  <c:v>49962</c:v>
                </c:pt>
                <c:pt idx="1454">
                  <c:v>49968</c:v>
                </c:pt>
                <c:pt idx="1455">
                  <c:v>49975</c:v>
                </c:pt>
                <c:pt idx="1456">
                  <c:v>49982</c:v>
                </c:pt>
                <c:pt idx="1457">
                  <c:v>49989</c:v>
                </c:pt>
                <c:pt idx="1458">
                  <c:v>49996</c:v>
                </c:pt>
                <c:pt idx="1459">
                  <c:v>50003</c:v>
                </c:pt>
                <c:pt idx="1460">
                  <c:v>50010</c:v>
                </c:pt>
                <c:pt idx="1461">
                  <c:v>50017</c:v>
                </c:pt>
                <c:pt idx="1462">
                  <c:v>50024</c:v>
                </c:pt>
                <c:pt idx="1463">
                  <c:v>50031</c:v>
                </c:pt>
                <c:pt idx="1464">
                  <c:v>50040</c:v>
                </c:pt>
                <c:pt idx="1465">
                  <c:v>50047</c:v>
                </c:pt>
                <c:pt idx="1466">
                  <c:v>50054</c:v>
                </c:pt>
                <c:pt idx="1467">
                  <c:v>50061</c:v>
                </c:pt>
                <c:pt idx="1468">
                  <c:v>50068</c:v>
                </c:pt>
                <c:pt idx="1469">
                  <c:v>50075</c:v>
                </c:pt>
                <c:pt idx="1470">
                  <c:v>50082</c:v>
                </c:pt>
                <c:pt idx="1471">
                  <c:v>50089</c:v>
                </c:pt>
                <c:pt idx="1472">
                  <c:v>50096</c:v>
                </c:pt>
                <c:pt idx="1473">
                  <c:v>50103</c:v>
                </c:pt>
                <c:pt idx="1474">
                  <c:v>50110</c:v>
                </c:pt>
                <c:pt idx="1475">
                  <c:v>50117</c:v>
                </c:pt>
                <c:pt idx="1476">
                  <c:v>50124</c:v>
                </c:pt>
                <c:pt idx="1477">
                  <c:v>50131</c:v>
                </c:pt>
                <c:pt idx="1478">
                  <c:v>50139</c:v>
                </c:pt>
                <c:pt idx="1479">
                  <c:v>50146</c:v>
                </c:pt>
                <c:pt idx="1480">
                  <c:v>50153</c:v>
                </c:pt>
                <c:pt idx="1481">
                  <c:v>50160</c:v>
                </c:pt>
                <c:pt idx="1482">
                  <c:v>50167</c:v>
                </c:pt>
                <c:pt idx="1483">
                  <c:v>50174</c:v>
                </c:pt>
                <c:pt idx="1484">
                  <c:v>50181</c:v>
                </c:pt>
                <c:pt idx="1485">
                  <c:v>50188</c:v>
                </c:pt>
                <c:pt idx="1486">
                  <c:v>50195</c:v>
                </c:pt>
                <c:pt idx="1487">
                  <c:v>50202</c:v>
                </c:pt>
                <c:pt idx="1488">
                  <c:v>50209</c:v>
                </c:pt>
                <c:pt idx="1489">
                  <c:v>50216</c:v>
                </c:pt>
                <c:pt idx="1490">
                  <c:v>50223</c:v>
                </c:pt>
                <c:pt idx="1491">
                  <c:v>50230</c:v>
                </c:pt>
                <c:pt idx="1492">
                  <c:v>50237</c:v>
                </c:pt>
                <c:pt idx="1493">
                  <c:v>50244</c:v>
                </c:pt>
                <c:pt idx="1494">
                  <c:v>50251</c:v>
                </c:pt>
                <c:pt idx="1495">
                  <c:v>50258</c:v>
                </c:pt>
                <c:pt idx="1496">
                  <c:v>50265</c:v>
                </c:pt>
                <c:pt idx="1497">
                  <c:v>50272</c:v>
                </c:pt>
                <c:pt idx="1498">
                  <c:v>50279</c:v>
                </c:pt>
                <c:pt idx="1499">
                  <c:v>50286</c:v>
                </c:pt>
                <c:pt idx="1500">
                  <c:v>50293</c:v>
                </c:pt>
                <c:pt idx="1501">
                  <c:v>50300</c:v>
                </c:pt>
                <c:pt idx="1502">
                  <c:v>50307</c:v>
                </c:pt>
                <c:pt idx="1503">
                  <c:v>50314</c:v>
                </c:pt>
                <c:pt idx="1504">
                  <c:v>50321</c:v>
                </c:pt>
                <c:pt idx="1505">
                  <c:v>50328</c:v>
                </c:pt>
                <c:pt idx="1506">
                  <c:v>50335</c:v>
                </c:pt>
                <c:pt idx="1507">
                  <c:v>50342</c:v>
                </c:pt>
                <c:pt idx="1508">
                  <c:v>50349</c:v>
                </c:pt>
                <c:pt idx="1509">
                  <c:v>50356</c:v>
                </c:pt>
                <c:pt idx="1510">
                  <c:v>50363</c:v>
                </c:pt>
                <c:pt idx="1511">
                  <c:v>50371</c:v>
                </c:pt>
                <c:pt idx="1512">
                  <c:v>50377</c:v>
                </c:pt>
                <c:pt idx="1513">
                  <c:v>50384</c:v>
                </c:pt>
                <c:pt idx="1514">
                  <c:v>50391</c:v>
                </c:pt>
                <c:pt idx="1515">
                  <c:v>50398</c:v>
                </c:pt>
                <c:pt idx="1516">
                  <c:v>50405</c:v>
                </c:pt>
                <c:pt idx="1517">
                  <c:v>50412</c:v>
                </c:pt>
                <c:pt idx="1518">
                  <c:v>50419</c:v>
                </c:pt>
                <c:pt idx="1519">
                  <c:v>50426</c:v>
                </c:pt>
                <c:pt idx="1520">
                  <c:v>50433</c:v>
                </c:pt>
                <c:pt idx="1521">
                  <c:v>50440</c:v>
                </c:pt>
                <c:pt idx="1522">
                  <c:v>50447</c:v>
                </c:pt>
                <c:pt idx="1523">
                  <c:v>50454</c:v>
                </c:pt>
                <c:pt idx="1524">
                  <c:v>50461</c:v>
                </c:pt>
                <c:pt idx="1525">
                  <c:v>50468</c:v>
                </c:pt>
                <c:pt idx="1526">
                  <c:v>50475</c:v>
                </c:pt>
                <c:pt idx="1527">
                  <c:v>50482</c:v>
                </c:pt>
                <c:pt idx="1528">
                  <c:v>50489</c:v>
                </c:pt>
                <c:pt idx="1529">
                  <c:v>50496</c:v>
                </c:pt>
                <c:pt idx="1530">
                  <c:v>50503</c:v>
                </c:pt>
                <c:pt idx="1531">
                  <c:v>50510</c:v>
                </c:pt>
                <c:pt idx="1532">
                  <c:v>50517</c:v>
                </c:pt>
                <c:pt idx="1533">
                  <c:v>50524</c:v>
                </c:pt>
                <c:pt idx="1534">
                  <c:v>50531</c:v>
                </c:pt>
                <c:pt idx="1535">
                  <c:v>50538</c:v>
                </c:pt>
                <c:pt idx="1536">
                  <c:v>50545</c:v>
                </c:pt>
                <c:pt idx="1537">
                  <c:v>50552</c:v>
                </c:pt>
                <c:pt idx="1538">
                  <c:v>50559</c:v>
                </c:pt>
                <c:pt idx="1539">
                  <c:v>50566</c:v>
                </c:pt>
                <c:pt idx="1540">
                  <c:v>50573</c:v>
                </c:pt>
                <c:pt idx="1541">
                  <c:v>50580</c:v>
                </c:pt>
                <c:pt idx="1542">
                  <c:v>50587</c:v>
                </c:pt>
                <c:pt idx="1543">
                  <c:v>50594</c:v>
                </c:pt>
                <c:pt idx="1544">
                  <c:v>50601</c:v>
                </c:pt>
                <c:pt idx="1545">
                  <c:v>50608</c:v>
                </c:pt>
                <c:pt idx="1546">
                  <c:v>50615</c:v>
                </c:pt>
                <c:pt idx="1547">
                  <c:v>50622</c:v>
                </c:pt>
                <c:pt idx="1548">
                  <c:v>50629</c:v>
                </c:pt>
                <c:pt idx="1549">
                  <c:v>50636</c:v>
                </c:pt>
                <c:pt idx="1550">
                  <c:v>50643</c:v>
                </c:pt>
                <c:pt idx="1551">
                  <c:v>50650</c:v>
                </c:pt>
                <c:pt idx="1552">
                  <c:v>50657</c:v>
                </c:pt>
                <c:pt idx="1553">
                  <c:v>50664</c:v>
                </c:pt>
                <c:pt idx="1554">
                  <c:v>50671</c:v>
                </c:pt>
                <c:pt idx="1555">
                  <c:v>50678</c:v>
                </c:pt>
                <c:pt idx="1556">
                  <c:v>50685</c:v>
                </c:pt>
                <c:pt idx="1557">
                  <c:v>50692</c:v>
                </c:pt>
                <c:pt idx="1558">
                  <c:v>50699</c:v>
                </c:pt>
                <c:pt idx="1559">
                  <c:v>50706</c:v>
                </c:pt>
                <c:pt idx="1560">
                  <c:v>50713</c:v>
                </c:pt>
                <c:pt idx="1561">
                  <c:v>50721</c:v>
                </c:pt>
                <c:pt idx="1562">
                  <c:v>50727</c:v>
                </c:pt>
                <c:pt idx="1563">
                  <c:v>50735</c:v>
                </c:pt>
                <c:pt idx="1564">
                  <c:v>50741</c:v>
                </c:pt>
                <c:pt idx="1565">
                  <c:v>50748</c:v>
                </c:pt>
                <c:pt idx="1566">
                  <c:v>50755</c:v>
                </c:pt>
                <c:pt idx="1567">
                  <c:v>50762</c:v>
                </c:pt>
                <c:pt idx="1568">
                  <c:v>50774</c:v>
                </c:pt>
                <c:pt idx="1569">
                  <c:v>50777</c:v>
                </c:pt>
                <c:pt idx="1570">
                  <c:v>50784</c:v>
                </c:pt>
                <c:pt idx="1571">
                  <c:v>50791</c:v>
                </c:pt>
                <c:pt idx="1572">
                  <c:v>50798</c:v>
                </c:pt>
                <c:pt idx="1573">
                  <c:v>50805</c:v>
                </c:pt>
                <c:pt idx="1574">
                  <c:v>50812</c:v>
                </c:pt>
                <c:pt idx="1575">
                  <c:v>50819</c:v>
                </c:pt>
                <c:pt idx="1576">
                  <c:v>50826</c:v>
                </c:pt>
                <c:pt idx="1577">
                  <c:v>50833</c:v>
                </c:pt>
                <c:pt idx="1578">
                  <c:v>50840</c:v>
                </c:pt>
                <c:pt idx="1579">
                  <c:v>50847</c:v>
                </c:pt>
                <c:pt idx="1580">
                  <c:v>50854</c:v>
                </c:pt>
                <c:pt idx="1581">
                  <c:v>50861</c:v>
                </c:pt>
                <c:pt idx="1582">
                  <c:v>50872</c:v>
                </c:pt>
                <c:pt idx="1583">
                  <c:v>50875</c:v>
                </c:pt>
                <c:pt idx="1584">
                  <c:v>50882</c:v>
                </c:pt>
                <c:pt idx="1585">
                  <c:v>50889</c:v>
                </c:pt>
                <c:pt idx="1586">
                  <c:v>50896</c:v>
                </c:pt>
                <c:pt idx="1587">
                  <c:v>50903</c:v>
                </c:pt>
                <c:pt idx="1588">
                  <c:v>50910</c:v>
                </c:pt>
                <c:pt idx="1589">
                  <c:v>50917</c:v>
                </c:pt>
                <c:pt idx="1590">
                  <c:v>50924</c:v>
                </c:pt>
                <c:pt idx="1591">
                  <c:v>50931</c:v>
                </c:pt>
                <c:pt idx="1592">
                  <c:v>50938</c:v>
                </c:pt>
                <c:pt idx="1593">
                  <c:v>50945</c:v>
                </c:pt>
                <c:pt idx="1594">
                  <c:v>50952</c:v>
                </c:pt>
                <c:pt idx="1595">
                  <c:v>50959</c:v>
                </c:pt>
                <c:pt idx="1596">
                  <c:v>50966</c:v>
                </c:pt>
                <c:pt idx="1597">
                  <c:v>50973</c:v>
                </c:pt>
                <c:pt idx="1598">
                  <c:v>50980</c:v>
                </c:pt>
                <c:pt idx="1599">
                  <c:v>50987</c:v>
                </c:pt>
                <c:pt idx="1600">
                  <c:v>50994</c:v>
                </c:pt>
                <c:pt idx="1601">
                  <c:v>51001</c:v>
                </c:pt>
                <c:pt idx="1602">
                  <c:v>51008</c:v>
                </c:pt>
                <c:pt idx="1603">
                  <c:v>51015</c:v>
                </c:pt>
                <c:pt idx="1604">
                  <c:v>51022</c:v>
                </c:pt>
                <c:pt idx="1605">
                  <c:v>51029</c:v>
                </c:pt>
                <c:pt idx="1606">
                  <c:v>51036</c:v>
                </c:pt>
                <c:pt idx="1607">
                  <c:v>51043</c:v>
                </c:pt>
                <c:pt idx="1608">
                  <c:v>51050</c:v>
                </c:pt>
                <c:pt idx="1609">
                  <c:v>51057</c:v>
                </c:pt>
                <c:pt idx="1610">
                  <c:v>51064</c:v>
                </c:pt>
                <c:pt idx="1611">
                  <c:v>51071</c:v>
                </c:pt>
                <c:pt idx="1612">
                  <c:v>51078</c:v>
                </c:pt>
                <c:pt idx="1613">
                  <c:v>51088</c:v>
                </c:pt>
                <c:pt idx="1614">
                  <c:v>51092</c:v>
                </c:pt>
                <c:pt idx="1615">
                  <c:v>51099</c:v>
                </c:pt>
                <c:pt idx="1616">
                  <c:v>51106</c:v>
                </c:pt>
                <c:pt idx="1617">
                  <c:v>51113</c:v>
                </c:pt>
                <c:pt idx="1618">
                  <c:v>51120</c:v>
                </c:pt>
                <c:pt idx="1619">
                  <c:v>51127</c:v>
                </c:pt>
                <c:pt idx="1620">
                  <c:v>51134</c:v>
                </c:pt>
                <c:pt idx="1621">
                  <c:v>51141</c:v>
                </c:pt>
                <c:pt idx="1622">
                  <c:v>51148</c:v>
                </c:pt>
                <c:pt idx="1623">
                  <c:v>51155</c:v>
                </c:pt>
                <c:pt idx="1624">
                  <c:v>51162</c:v>
                </c:pt>
                <c:pt idx="1625">
                  <c:v>51169</c:v>
                </c:pt>
                <c:pt idx="1626">
                  <c:v>51176</c:v>
                </c:pt>
                <c:pt idx="1627">
                  <c:v>51183</c:v>
                </c:pt>
                <c:pt idx="1628">
                  <c:v>51190</c:v>
                </c:pt>
                <c:pt idx="1629">
                  <c:v>51197</c:v>
                </c:pt>
                <c:pt idx="1630">
                  <c:v>51204</c:v>
                </c:pt>
                <c:pt idx="1631">
                  <c:v>51211</c:v>
                </c:pt>
                <c:pt idx="1632">
                  <c:v>51218</c:v>
                </c:pt>
                <c:pt idx="1633">
                  <c:v>51229</c:v>
                </c:pt>
                <c:pt idx="1634">
                  <c:v>51232</c:v>
                </c:pt>
                <c:pt idx="1635">
                  <c:v>51239</c:v>
                </c:pt>
                <c:pt idx="1636">
                  <c:v>51246</c:v>
                </c:pt>
                <c:pt idx="1637">
                  <c:v>51253</c:v>
                </c:pt>
                <c:pt idx="1638">
                  <c:v>51260</c:v>
                </c:pt>
                <c:pt idx="1639">
                  <c:v>51267</c:v>
                </c:pt>
                <c:pt idx="1640">
                  <c:v>51274</c:v>
                </c:pt>
                <c:pt idx="1641">
                  <c:v>51281</c:v>
                </c:pt>
                <c:pt idx="1642">
                  <c:v>51288</c:v>
                </c:pt>
                <c:pt idx="1643">
                  <c:v>51295</c:v>
                </c:pt>
                <c:pt idx="1644">
                  <c:v>51302</c:v>
                </c:pt>
                <c:pt idx="1645">
                  <c:v>51309</c:v>
                </c:pt>
                <c:pt idx="1646">
                  <c:v>51316</c:v>
                </c:pt>
                <c:pt idx="1647">
                  <c:v>51323</c:v>
                </c:pt>
                <c:pt idx="1648">
                  <c:v>51330</c:v>
                </c:pt>
                <c:pt idx="1649">
                  <c:v>51337</c:v>
                </c:pt>
                <c:pt idx="1650">
                  <c:v>51344</c:v>
                </c:pt>
                <c:pt idx="1651">
                  <c:v>51351</c:v>
                </c:pt>
                <c:pt idx="1652">
                  <c:v>51358</c:v>
                </c:pt>
                <c:pt idx="1653">
                  <c:v>51365</c:v>
                </c:pt>
                <c:pt idx="1654">
                  <c:v>51372</c:v>
                </c:pt>
                <c:pt idx="1655">
                  <c:v>51379</c:v>
                </c:pt>
                <c:pt idx="1656">
                  <c:v>51386</c:v>
                </c:pt>
                <c:pt idx="1657">
                  <c:v>51393</c:v>
                </c:pt>
                <c:pt idx="1658">
                  <c:v>51400</c:v>
                </c:pt>
                <c:pt idx="1659">
                  <c:v>51407</c:v>
                </c:pt>
                <c:pt idx="1660">
                  <c:v>51414</c:v>
                </c:pt>
                <c:pt idx="1661">
                  <c:v>51421</c:v>
                </c:pt>
                <c:pt idx="1662">
                  <c:v>51428</c:v>
                </c:pt>
                <c:pt idx="1663">
                  <c:v>51435</c:v>
                </c:pt>
                <c:pt idx="1664">
                  <c:v>51442</c:v>
                </c:pt>
                <c:pt idx="1665">
                  <c:v>51449</c:v>
                </c:pt>
                <c:pt idx="1666">
                  <c:v>51456</c:v>
                </c:pt>
                <c:pt idx="1667">
                  <c:v>51463</c:v>
                </c:pt>
                <c:pt idx="1668">
                  <c:v>51470</c:v>
                </c:pt>
                <c:pt idx="1669">
                  <c:v>51477</c:v>
                </c:pt>
                <c:pt idx="1670">
                  <c:v>51484</c:v>
                </c:pt>
                <c:pt idx="1671">
                  <c:v>51491</c:v>
                </c:pt>
                <c:pt idx="1672">
                  <c:v>51501</c:v>
                </c:pt>
                <c:pt idx="1673">
                  <c:v>51508</c:v>
                </c:pt>
                <c:pt idx="1674">
                  <c:v>51515</c:v>
                </c:pt>
                <c:pt idx="1675">
                  <c:v>51523</c:v>
                </c:pt>
                <c:pt idx="1676">
                  <c:v>51529</c:v>
                </c:pt>
                <c:pt idx="1677">
                  <c:v>51536</c:v>
                </c:pt>
                <c:pt idx="1678">
                  <c:v>51543</c:v>
                </c:pt>
                <c:pt idx="1679">
                  <c:v>51551</c:v>
                </c:pt>
                <c:pt idx="1680">
                  <c:v>51557</c:v>
                </c:pt>
                <c:pt idx="1681">
                  <c:v>51564</c:v>
                </c:pt>
                <c:pt idx="1682">
                  <c:v>51571</c:v>
                </c:pt>
                <c:pt idx="1683">
                  <c:v>51578</c:v>
                </c:pt>
                <c:pt idx="1684">
                  <c:v>51585</c:v>
                </c:pt>
                <c:pt idx="1685">
                  <c:v>51592</c:v>
                </c:pt>
                <c:pt idx="1686">
                  <c:v>51599</c:v>
                </c:pt>
                <c:pt idx="1687">
                  <c:v>51606</c:v>
                </c:pt>
                <c:pt idx="1688">
                  <c:v>51615</c:v>
                </c:pt>
                <c:pt idx="1689">
                  <c:v>51620</c:v>
                </c:pt>
                <c:pt idx="1690">
                  <c:v>51628</c:v>
                </c:pt>
                <c:pt idx="1691">
                  <c:v>51634</c:v>
                </c:pt>
                <c:pt idx="1692">
                  <c:v>51641</c:v>
                </c:pt>
                <c:pt idx="1693">
                  <c:v>51649</c:v>
                </c:pt>
                <c:pt idx="1694">
                  <c:v>51655</c:v>
                </c:pt>
                <c:pt idx="1695">
                  <c:v>51662</c:v>
                </c:pt>
                <c:pt idx="1696">
                  <c:v>51669</c:v>
                </c:pt>
                <c:pt idx="1697">
                  <c:v>51676</c:v>
                </c:pt>
                <c:pt idx="1698">
                  <c:v>51683</c:v>
                </c:pt>
                <c:pt idx="1699">
                  <c:v>51690</c:v>
                </c:pt>
                <c:pt idx="1700">
                  <c:v>51697</c:v>
                </c:pt>
                <c:pt idx="1701">
                  <c:v>51704</c:v>
                </c:pt>
                <c:pt idx="1702">
                  <c:v>51711</c:v>
                </c:pt>
                <c:pt idx="1703">
                  <c:v>51718</c:v>
                </c:pt>
                <c:pt idx="1704">
                  <c:v>51725</c:v>
                </c:pt>
                <c:pt idx="1705">
                  <c:v>51732</c:v>
                </c:pt>
                <c:pt idx="1706">
                  <c:v>51740</c:v>
                </c:pt>
                <c:pt idx="1707">
                  <c:v>51747</c:v>
                </c:pt>
                <c:pt idx="1708">
                  <c:v>51753</c:v>
                </c:pt>
                <c:pt idx="1709">
                  <c:v>51760</c:v>
                </c:pt>
                <c:pt idx="1710">
                  <c:v>51767</c:v>
                </c:pt>
                <c:pt idx="1711">
                  <c:v>51774</c:v>
                </c:pt>
                <c:pt idx="1712">
                  <c:v>51781</c:v>
                </c:pt>
                <c:pt idx="1713">
                  <c:v>51789</c:v>
                </c:pt>
                <c:pt idx="1714">
                  <c:v>51795</c:v>
                </c:pt>
                <c:pt idx="1715">
                  <c:v>51802</c:v>
                </c:pt>
                <c:pt idx="1716">
                  <c:v>51809</c:v>
                </c:pt>
                <c:pt idx="1717">
                  <c:v>51817</c:v>
                </c:pt>
                <c:pt idx="1718">
                  <c:v>51823</c:v>
                </c:pt>
                <c:pt idx="1719">
                  <c:v>51830</c:v>
                </c:pt>
                <c:pt idx="1720">
                  <c:v>51837</c:v>
                </c:pt>
                <c:pt idx="1721">
                  <c:v>51844</c:v>
                </c:pt>
                <c:pt idx="1722">
                  <c:v>51851</c:v>
                </c:pt>
                <c:pt idx="1723">
                  <c:v>51858</c:v>
                </c:pt>
                <c:pt idx="1724">
                  <c:v>51866</c:v>
                </c:pt>
                <c:pt idx="1725">
                  <c:v>51873</c:v>
                </c:pt>
                <c:pt idx="1726">
                  <c:v>51880</c:v>
                </c:pt>
                <c:pt idx="1727">
                  <c:v>51887</c:v>
                </c:pt>
                <c:pt idx="1728">
                  <c:v>51894</c:v>
                </c:pt>
                <c:pt idx="1729">
                  <c:v>51901</c:v>
                </c:pt>
                <c:pt idx="1730">
                  <c:v>51908</c:v>
                </c:pt>
                <c:pt idx="1731">
                  <c:v>51915</c:v>
                </c:pt>
                <c:pt idx="1732">
                  <c:v>51922</c:v>
                </c:pt>
                <c:pt idx="1733">
                  <c:v>51929</c:v>
                </c:pt>
                <c:pt idx="1734">
                  <c:v>51936</c:v>
                </c:pt>
                <c:pt idx="1735">
                  <c:v>51943</c:v>
                </c:pt>
                <c:pt idx="1736">
                  <c:v>51950</c:v>
                </c:pt>
                <c:pt idx="1737">
                  <c:v>51957</c:v>
                </c:pt>
                <c:pt idx="1738">
                  <c:v>51966</c:v>
                </c:pt>
                <c:pt idx="1739">
                  <c:v>51973</c:v>
                </c:pt>
                <c:pt idx="1740">
                  <c:v>51980</c:v>
                </c:pt>
                <c:pt idx="1741">
                  <c:v>51987</c:v>
                </c:pt>
                <c:pt idx="1742">
                  <c:v>51994</c:v>
                </c:pt>
                <c:pt idx="1743">
                  <c:v>52001</c:v>
                </c:pt>
                <c:pt idx="1744">
                  <c:v>52008</c:v>
                </c:pt>
                <c:pt idx="1745">
                  <c:v>52015</c:v>
                </c:pt>
                <c:pt idx="1746">
                  <c:v>52022</c:v>
                </c:pt>
                <c:pt idx="1747">
                  <c:v>52029</c:v>
                </c:pt>
                <c:pt idx="1748">
                  <c:v>52036</c:v>
                </c:pt>
                <c:pt idx="1749">
                  <c:v>52043</c:v>
                </c:pt>
                <c:pt idx="1750">
                  <c:v>52050</c:v>
                </c:pt>
                <c:pt idx="1751">
                  <c:v>52057</c:v>
                </c:pt>
                <c:pt idx="1752">
                  <c:v>52064</c:v>
                </c:pt>
                <c:pt idx="1753">
                  <c:v>52071</c:v>
                </c:pt>
                <c:pt idx="1754">
                  <c:v>52078</c:v>
                </c:pt>
                <c:pt idx="1755">
                  <c:v>52085</c:v>
                </c:pt>
                <c:pt idx="1756">
                  <c:v>52092</c:v>
                </c:pt>
                <c:pt idx="1757">
                  <c:v>52099</c:v>
                </c:pt>
                <c:pt idx="1758">
                  <c:v>52106</c:v>
                </c:pt>
                <c:pt idx="1759">
                  <c:v>52113</c:v>
                </c:pt>
                <c:pt idx="1760">
                  <c:v>52120</c:v>
                </c:pt>
                <c:pt idx="1761">
                  <c:v>52127</c:v>
                </c:pt>
                <c:pt idx="1762">
                  <c:v>52134</c:v>
                </c:pt>
                <c:pt idx="1763">
                  <c:v>52141</c:v>
                </c:pt>
                <c:pt idx="1764">
                  <c:v>52148</c:v>
                </c:pt>
                <c:pt idx="1765">
                  <c:v>52155</c:v>
                </c:pt>
                <c:pt idx="1766">
                  <c:v>52162</c:v>
                </c:pt>
                <c:pt idx="1767">
                  <c:v>52169</c:v>
                </c:pt>
                <c:pt idx="1768">
                  <c:v>52176</c:v>
                </c:pt>
                <c:pt idx="1769">
                  <c:v>52183</c:v>
                </c:pt>
                <c:pt idx="1770">
                  <c:v>52190</c:v>
                </c:pt>
                <c:pt idx="1771">
                  <c:v>52198</c:v>
                </c:pt>
                <c:pt idx="1772">
                  <c:v>52204</c:v>
                </c:pt>
                <c:pt idx="1773">
                  <c:v>52211</c:v>
                </c:pt>
                <c:pt idx="1774">
                  <c:v>52218</c:v>
                </c:pt>
                <c:pt idx="1775">
                  <c:v>52229</c:v>
                </c:pt>
                <c:pt idx="1776">
                  <c:v>52233</c:v>
                </c:pt>
                <c:pt idx="1777">
                  <c:v>52239</c:v>
                </c:pt>
                <c:pt idx="1778">
                  <c:v>52246</c:v>
                </c:pt>
                <c:pt idx="1779">
                  <c:v>52253</c:v>
                </c:pt>
                <c:pt idx="1780">
                  <c:v>52260</c:v>
                </c:pt>
                <c:pt idx="1781">
                  <c:v>52267</c:v>
                </c:pt>
                <c:pt idx="1782">
                  <c:v>52274</c:v>
                </c:pt>
                <c:pt idx="1783">
                  <c:v>52281</c:v>
                </c:pt>
                <c:pt idx="1784">
                  <c:v>52288</c:v>
                </c:pt>
                <c:pt idx="1785">
                  <c:v>52295</c:v>
                </c:pt>
                <c:pt idx="1786">
                  <c:v>52302</c:v>
                </c:pt>
                <c:pt idx="1787">
                  <c:v>52309</c:v>
                </c:pt>
                <c:pt idx="1788">
                  <c:v>52316</c:v>
                </c:pt>
                <c:pt idx="1789">
                  <c:v>52323</c:v>
                </c:pt>
                <c:pt idx="1790">
                  <c:v>52330</c:v>
                </c:pt>
                <c:pt idx="1791">
                  <c:v>52337</c:v>
                </c:pt>
                <c:pt idx="1792">
                  <c:v>52344</c:v>
                </c:pt>
                <c:pt idx="1793">
                  <c:v>52351</c:v>
                </c:pt>
                <c:pt idx="1794">
                  <c:v>52358</c:v>
                </c:pt>
                <c:pt idx="1795">
                  <c:v>52365</c:v>
                </c:pt>
                <c:pt idx="1796">
                  <c:v>52372</c:v>
                </c:pt>
                <c:pt idx="1797">
                  <c:v>52379</c:v>
                </c:pt>
                <c:pt idx="1798">
                  <c:v>52386</c:v>
                </c:pt>
                <c:pt idx="1799">
                  <c:v>52393</c:v>
                </c:pt>
                <c:pt idx="1800">
                  <c:v>52400</c:v>
                </c:pt>
                <c:pt idx="1801">
                  <c:v>52407</c:v>
                </c:pt>
                <c:pt idx="1802">
                  <c:v>52414</c:v>
                </c:pt>
                <c:pt idx="1803">
                  <c:v>52421</c:v>
                </c:pt>
                <c:pt idx="1804">
                  <c:v>52428</c:v>
                </c:pt>
                <c:pt idx="1805">
                  <c:v>52435</c:v>
                </c:pt>
                <c:pt idx="1806">
                  <c:v>52442</c:v>
                </c:pt>
                <c:pt idx="1807">
                  <c:v>52449</c:v>
                </c:pt>
                <c:pt idx="1808">
                  <c:v>52456</c:v>
                </c:pt>
                <c:pt idx="1809">
                  <c:v>52463</c:v>
                </c:pt>
                <c:pt idx="1810">
                  <c:v>52470</c:v>
                </c:pt>
                <c:pt idx="1811">
                  <c:v>52477</c:v>
                </c:pt>
                <c:pt idx="1812">
                  <c:v>52484</c:v>
                </c:pt>
                <c:pt idx="1813">
                  <c:v>52491</c:v>
                </c:pt>
                <c:pt idx="1814">
                  <c:v>52498</c:v>
                </c:pt>
                <c:pt idx="1815">
                  <c:v>52505</c:v>
                </c:pt>
                <c:pt idx="1816">
                  <c:v>52512</c:v>
                </c:pt>
                <c:pt idx="1817">
                  <c:v>52519</c:v>
                </c:pt>
                <c:pt idx="1818">
                  <c:v>52526</c:v>
                </c:pt>
                <c:pt idx="1819">
                  <c:v>52533</c:v>
                </c:pt>
                <c:pt idx="1820">
                  <c:v>52540</c:v>
                </c:pt>
                <c:pt idx="1821">
                  <c:v>52547</c:v>
                </c:pt>
                <c:pt idx="1822">
                  <c:v>52554</c:v>
                </c:pt>
                <c:pt idx="1823">
                  <c:v>52562</c:v>
                </c:pt>
                <c:pt idx="1824">
                  <c:v>52568</c:v>
                </c:pt>
                <c:pt idx="1825">
                  <c:v>52575</c:v>
                </c:pt>
                <c:pt idx="1826">
                  <c:v>52582</c:v>
                </c:pt>
                <c:pt idx="1827">
                  <c:v>52589</c:v>
                </c:pt>
                <c:pt idx="1828">
                  <c:v>52596</c:v>
                </c:pt>
                <c:pt idx="1829">
                  <c:v>52603</c:v>
                </c:pt>
                <c:pt idx="1830">
                  <c:v>52610</c:v>
                </c:pt>
                <c:pt idx="1831">
                  <c:v>52617</c:v>
                </c:pt>
                <c:pt idx="1832">
                  <c:v>52624</c:v>
                </c:pt>
                <c:pt idx="1833">
                  <c:v>52631</c:v>
                </c:pt>
                <c:pt idx="1834">
                  <c:v>52638</c:v>
                </c:pt>
                <c:pt idx="1835">
                  <c:v>52645</c:v>
                </c:pt>
                <c:pt idx="1836">
                  <c:v>52652</c:v>
                </c:pt>
                <c:pt idx="1837">
                  <c:v>52659</c:v>
                </c:pt>
                <c:pt idx="1838">
                  <c:v>52666</c:v>
                </c:pt>
                <c:pt idx="1839">
                  <c:v>52673</c:v>
                </c:pt>
                <c:pt idx="1840">
                  <c:v>52680</c:v>
                </c:pt>
                <c:pt idx="1841">
                  <c:v>52687</c:v>
                </c:pt>
                <c:pt idx="1842">
                  <c:v>52694</c:v>
                </c:pt>
                <c:pt idx="1843">
                  <c:v>52701</c:v>
                </c:pt>
                <c:pt idx="1844">
                  <c:v>52708</c:v>
                </c:pt>
                <c:pt idx="1845">
                  <c:v>52715</c:v>
                </c:pt>
                <c:pt idx="1846">
                  <c:v>52722</c:v>
                </c:pt>
                <c:pt idx="1847">
                  <c:v>52729</c:v>
                </c:pt>
                <c:pt idx="1848">
                  <c:v>52736</c:v>
                </c:pt>
                <c:pt idx="1849">
                  <c:v>52743</c:v>
                </c:pt>
                <c:pt idx="1850">
                  <c:v>52750</c:v>
                </c:pt>
                <c:pt idx="1851">
                  <c:v>52757</c:v>
                </c:pt>
                <c:pt idx="1852">
                  <c:v>52764</c:v>
                </c:pt>
                <c:pt idx="1853">
                  <c:v>52771</c:v>
                </c:pt>
                <c:pt idx="1854">
                  <c:v>52778</c:v>
                </c:pt>
                <c:pt idx="1855">
                  <c:v>52785</c:v>
                </c:pt>
                <c:pt idx="1856">
                  <c:v>52792</c:v>
                </c:pt>
                <c:pt idx="1857">
                  <c:v>52799</c:v>
                </c:pt>
                <c:pt idx="1858">
                  <c:v>52806</c:v>
                </c:pt>
                <c:pt idx="1859">
                  <c:v>52813</c:v>
                </c:pt>
                <c:pt idx="1860">
                  <c:v>52820</c:v>
                </c:pt>
                <c:pt idx="1861">
                  <c:v>52827</c:v>
                </c:pt>
                <c:pt idx="1862">
                  <c:v>52834</c:v>
                </c:pt>
                <c:pt idx="1863">
                  <c:v>52841</c:v>
                </c:pt>
                <c:pt idx="1864">
                  <c:v>52848</c:v>
                </c:pt>
                <c:pt idx="1865">
                  <c:v>52855</c:v>
                </c:pt>
                <c:pt idx="1866">
                  <c:v>52862</c:v>
                </c:pt>
                <c:pt idx="1867">
                  <c:v>52869</c:v>
                </c:pt>
                <c:pt idx="1868">
                  <c:v>52876</c:v>
                </c:pt>
                <c:pt idx="1869">
                  <c:v>52883</c:v>
                </c:pt>
                <c:pt idx="1870">
                  <c:v>52890</c:v>
                </c:pt>
                <c:pt idx="1871">
                  <c:v>52897</c:v>
                </c:pt>
                <c:pt idx="1872">
                  <c:v>52904</c:v>
                </c:pt>
                <c:pt idx="1873">
                  <c:v>52911</c:v>
                </c:pt>
                <c:pt idx="1874">
                  <c:v>52918</c:v>
                </c:pt>
                <c:pt idx="1875">
                  <c:v>52926</c:v>
                </c:pt>
                <c:pt idx="1876">
                  <c:v>52932</c:v>
                </c:pt>
                <c:pt idx="1877">
                  <c:v>52939</c:v>
                </c:pt>
                <c:pt idx="1878">
                  <c:v>52946</c:v>
                </c:pt>
                <c:pt idx="1879">
                  <c:v>52953</c:v>
                </c:pt>
                <c:pt idx="1880">
                  <c:v>52961</c:v>
                </c:pt>
                <c:pt idx="1881">
                  <c:v>52968</c:v>
                </c:pt>
                <c:pt idx="1882">
                  <c:v>52975</c:v>
                </c:pt>
                <c:pt idx="1883">
                  <c:v>52982</c:v>
                </c:pt>
                <c:pt idx="1884">
                  <c:v>52989</c:v>
                </c:pt>
                <c:pt idx="1885">
                  <c:v>52996</c:v>
                </c:pt>
                <c:pt idx="1886">
                  <c:v>53003</c:v>
                </c:pt>
                <c:pt idx="1887">
                  <c:v>53010</c:v>
                </c:pt>
                <c:pt idx="1888">
                  <c:v>53017</c:v>
                </c:pt>
                <c:pt idx="1889">
                  <c:v>53024</c:v>
                </c:pt>
                <c:pt idx="1890">
                  <c:v>53031</c:v>
                </c:pt>
                <c:pt idx="1891">
                  <c:v>53038</c:v>
                </c:pt>
                <c:pt idx="1892">
                  <c:v>53045</c:v>
                </c:pt>
                <c:pt idx="1893">
                  <c:v>53052</c:v>
                </c:pt>
                <c:pt idx="1894">
                  <c:v>53063</c:v>
                </c:pt>
                <c:pt idx="1895">
                  <c:v>53066</c:v>
                </c:pt>
                <c:pt idx="1896">
                  <c:v>53073</c:v>
                </c:pt>
                <c:pt idx="1897">
                  <c:v>53080</c:v>
                </c:pt>
                <c:pt idx="1898">
                  <c:v>53087</c:v>
                </c:pt>
                <c:pt idx="1899">
                  <c:v>53094</c:v>
                </c:pt>
                <c:pt idx="1900">
                  <c:v>53101</c:v>
                </c:pt>
                <c:pt idx="1901">
                  <c:v>53108</c:v>
                </c:pt>
                <c:pt idx="1902">
                  <c:v>53115</c:v>
                </c:pt>
                <c:pt idx="1903">
                  <c:v>53122</c:v>
                </c:pt>
                <c:pt idx="1904">
                  <c:v>53129</c:v>
                </c:pt>
                <c:pt idx="1905">
                  <c:v>53136</c:v>
                </c:pt>
                <c:pt idx="1906">
                  <c:v>53143</c:v>
                </c:pt>
                <c:pt idx="1907">
                  <c:v>53150</c:v>
                </c:pt>
                <c:pt idx="1908">
                  <c:v>53157</c:v>
                </c:pt>
                <c:pt idx="1909">
                  <c:v>53164</c:v>
                </c:pt>
                <c:pt idx="1910">
                  <c:v>53171</c:v>
                </c:pt>
                <c:pt idx="1911">
                  <c:v>53178</c:v>
                </c:pt>
                <c:pt idx="1912">
                  <c:v>53185</c:v>
                </c:pt>
                <c:pt idx="1913">
                  <c:v>53192</c:v>
                </c:pt>
                <c:pt idx="1914">
                  <c:v>53199</c:v>
                </c:pt>
                <c:pt idx="1915">
                  <c:v>53206</c:v>
                </c:pt>
                <c:pt idx="1916">
                  <c:v>53213</c:v>
                </c:pt>
                <c:pt idx="1917">
                  <c:v>53220</c:v>
                </c:pt>
                <c:pt idx="1918">
                  <c:v>53227</c:v>
                </c:pt>
                <c:pt idx="1919">
                  <c:v>53234</c:v>
                </c:pt>
                <c:pt idx="1920">
                  <c:v>53241</c:v>
                </c:pt>
                <c:pt idx="1921">
                  <c:v>53248</c:v>
                </c:pt>
                <c:pt idx="1922">
                  <c:v>53255</c:v>
                </c:pt>
                <c:pt idx="1923">
                  <c:v>53262</c:v>
                </c:pt>
                <c:pt idx="1924">
                  <c:v>53269</c:v>
                </c:pt>
                <c:pt idx="1925">
                  <c:v>53279</c:v>
                </c:pt>
                <c:pt idx="1926">
                  <c:v>53283</c:v>
                </c:pt>
                <c:pt idx="1927">
                  <c:v>53290</c:v>
                </c:pt>
                <c:pt idx="1928">
                  <c:v>53297</c:v>
                </c:pt>
                <c:pt idx="1929">
                  <c:v>53304</c:v>
                </c:pt>
                <c:pt idx="1930">
                  <c:v>53311</c:v>
                </c:pt>
                <c:pt idx="1931">
                  <c:v>53318</c:v>
                </c:pt>
                <c:pt idx="1932">
                  <c:v>53325</c:v>
                </c:pt>
                <c:pt idx="1933">
                  <c:v>53332</c:v>
                </c:pt>
                <c:pt idx="1934">
                  <c:v>53339</c:v>
                </c:pt>
                <c:pt idx="1935">
                  <c:v>53346</c:v>
                </c:pt>
                <c:pt idx="1936">
                  <c:v>53353</c:v>
                </c:pt>
                <c:pt idx="1937">
                  <c:v>53360</c:v>
                </c:pt>
                <c:pt idx="1938">
                  <c:v>53367</c:v>
                </c:pt>
                <c:pt idx="1939">
                  <c:v>53374</c:v>
                </c:pt>
                <c:pt idx="1940">
                  <c:v>53381</c:v>
                </c:pt>
                <c:pt idx="1941">
                  <c:v>53388</c:v>
                </c:pt>
                <c:pt idx="1942">
                  <c:v>53395</c:v>
                </c:pt>
                <c:pt idx="1943">
                  <c:v>53402</c:v>
                </c:pt>
                <c:pt idx="1944">
                  <c:v>53413</c:v>
                </c:pt>
                <c:pt idx="1945">
                  <c:v>53416</c:v>
                </c:pt>
                <c:pt idx="1946">
                  <c:v>53423</c:v>
                </c:pt>
                <c:pt idx="1947">
                  <c:v>53430</c:v>
                </c:pt>
                <c:pt idx="1948">
                  <c:v>53437</c:v>
                </c:pt>
                <c:pt idx="1949">
                  <c:v>53444</c:v>
                </c:pt>
                <c:pt idx="1950">
                  <c:v>53451</c:v>
                </c:pt>
                <c:pt idx="1951">
                  <c:v>53458</c:v>
                </c:pt>
                <c:pt idx="1952">
                  <c:v>53465</c:v>
                </c:pt>
                <c:pt idx="1953">
                  <c:v>53472</c:v>
                </c:pt>
                <c:pt idx="1954">
                  <c:v>53479</c:v>
                </c:pt>
                <c:pt idx="1955">
                  <c:v>53486</c:v>
                </c:pt>
                <c:pt idx="1956">
                  <c:v>53493</c:v>
                </c:pt>
                <c:pt idx="1957">
                  <c:v>53500</c:v>
                </c:pt>
                <c:pt idx="1958">
                  <c:v>53507</c:v>
                </c:pt>
                <c:pt idx="1959">
                  <c:v>53514</c:v>
                </c:pt>
                <c:pt idx="1960">
                  <c:v>53521</c:v>
                </c:pt>
                <c:pt idx="1961">
                  <c:v>53528</c:v>
                </c:pt>
                <c:pt idx="1962">
                  <c:v>53535</c:v>
                </c:pt>
                <c:pt idx="1963">
                  <c:v>53542</c:v>
                </c:pt>
                <c:pt idx="1964">
                  <c:v>53549</c:v>
                </c:pt>
                <c:pt idx="1965">
                  <c:v>53556</c:v>
                </c:pt>
                <c:pt idx="1966">
                  <c:v>53563</c:v>
                </c:pt>
                <c:pt idx="1967">
                  <c:v>53570</c:v>
                </c:pt>
                <c:pt idx="1968">
                  <c:v>53577</c:v>
                </c:pt>
                <c:pt idx="1969">
                  <c:v>53584</c:v>
                </c:pt>
                <c:pt idx="1970">
                  <c:v>53591</c:v>
                </c:pt>
                <c:pt idx="1971">
                  <c:v>53598</c:v>
                </c:pt>
                <c:pt idx="1972">
                  <c:v>53605</c:v>
                </c:pt>
                <c:pt idx="1973">
                  <c:v>53612</c:v>
                </c:pt>
                <c:pt idx="1974">
                  <c:v>53619</c:v>
                </c:pt>
                <c:pt idx="1975">
                  <c:v>53626</c:v>
                </c:pt>
                <c:pt idx="1976">
                  <c:v>53633</c:v>
                </c:pt>
                <c:pt idx="1977">
                  <c:v>53640</c:v>
                </c:pt>
                <c:pt idx="1978">
                  <c:v>53647</c:v>
                </c:pt>
                <c:pt idx="1979">
                  <c:v>53654</c:v>
                </c:pt>
                <c:pt idx="1980">
                  <c:v>53661</c:v>
                </c:pt>
                <c:pt idx="1981">
                  <c:v>53668</c:v>
                </c:pt>
                <c:pt idx="1982">
                  <c:v>53675</c:v>
                </c:pt>
                <c:pt idx="1983">
                  <c:v>53682</c:v>
                </c:pt>
                <c:pt idx="1984">
                  <c:v>53692</c:v>
                </c:pt>
                <c:pt idx="1985">
                  <c:v>53699</c:v>
                </c:pt>
                <c:pt idx="1986">
                  <c:v>53706</c:v>
                </c:pt>
                <c:pt idx="1987">
                  <c:v>53714</c:v>
                </c:pt>
                <c:pt idx="1988">
                  <c:v>53720</c:v>
                </c:pt>
                <c:pt idx="1989">
                  <c:v>53727</c:v>
                </c:pt>
                <c:pt idx="1990">
                  <c:v>53734</c:v>
                </c:pt>
                <c:pt idx="1991">
                  <c:v>53742</c:v>
                </c:pt>
                <c:pt idx="1992">
                  <c:v>53748</c:v>
                </c:pt>
                <c:pt idx="1993">
                  <c:v>53755</c:v>
                </c:pt>
                <c:pt idx="1994">
                  <c:v>53762</c:v>
                </c:pt>
                <c:pt idx="1995">
                  <c:v>53769</c:v>
                </c:pt>
                <c:pt idx="1996">
                  <c:v>53776</c:v>
                </c:pt>
                <c:pt idx="1997">
                  <c:v>53783</c:v>
                </c:pt>
                <c:pt idx="1998">
                  <c:v>53790</c:v>
                </c:pt>
                <c:pt idx="1999">
                  <c:v>53799</c:v>
                </c:pt>
                <c:pt idx="2000">
                  <c:v>53804</c:v>
                </c:pt>
                <c:pt idx="2001">
                  <c:v>53811</c:v>
                </c:pt>
                <c:pt idx="2002">
                  <c:v>53819</c:v>
                </c:pt>
                <c:pt idx="2003">
                  <c:v>53825</c:v>
                </c:pt>
                <c:pt idx="2004">
                  <c:v>53832</c:v>
                </c:pt>
                <c:pt idx="2005">
                  <c:v>53840</c:v>
                </c:pt>
                <c:pt idx="2006">
                  <c:v>53846</c:v>
                </c:pt>
                <c:pt idx="2007">
                  <c:v>53853</c:v>
                </c:pt>
                <c:pt idx="2008">
                  <c:v>53860</c:v>
                </c:pt>
                <c:pt idx="2009">
                  <c:v>53867</c:v>
                </c:pt>
                <c:pt idx="2010">
                  <c:v>53874</c:v>
                </c:pt>
                <c:pt idx="2011">
                  <c:v>53881</c:v>
                </c:pt>
                <c:pt idx="2012">
                  <c:v>53888</c:v>
                </c:pt>
                <c:pt idx="2013">
                  <c:v>53895</c:v>
                </c:pt>
                <c:pt idx="2014">
                  <c:v>53902</c:v>
                </c:pt>
                <c:pt idx="2015">
                  <c:v>53909</c:v>
                </c:pt>
                <c:pt idx="2016">
                  <c:v>53916</c:v>
                </c:pt>
                <c:pt idx="2017">
                  <c:v>53923</c:v>
                </c:pt>
                <c:pt idx="2018">
                  <c:v>53931</c:v>
                </c:pt>
                <c:pt idx="2019">
                  <c:v>53938</c:v>
                </c:pt>
                <c:pt idx="2020">
                  <c:v>53944</c:v>
                </c:pt>
                <c:pt idx="2021">
                  <c:v>53951</c:v>
                </c:pt>
                <c:pt idx="2022">
                  <c:v>53958</c:v>
                </c:pt>
                <c:pt idx="2023">
                  <c:v>53965</c:v>
                </c:pt>
                <c:pt idx="2024">
                  <c:v>53972</c:v>
                </c:pt>
                <c:pt idx="2025">
                  <c:v>53980</c:v>
                </c:pt>
                <c:pt idx="2026">
                  <c:v>53986</c:v>
                </c:pt>
                <c:pt idx="2027">
                  <c:v>53993</c:v>
                </c:pt>
                <c:pt idx="2028">
                  <c:v>54000</c:v>
                </c:pt>
                <c:pt idx="2029">
                  <c:v>54008</c:v>
                </c:pt>
                <c:pt idx="2030">
                  <c:v>54014</c:v>
                </c:pt>
                <c:pt idx="2031">
                  <c:v>54021</c:v>
                </c:pt>
                <c:pt idx="2032">
                  <c:v>54028</c:v>
                </c:pt>
                <c:pt idx="2033">
                  <c:v>54035</c:v>
                </c:pt>
                <c:pt idx="2034">
                  <c:v>54042</c:v>
                </c:pt>
                <c:pt idx="2035">
                  <c:v>54049</c:v>
                </c:pt>
                <c:pt idx="2036">
                  <c:v>54057</c:v>
                </c:pt>
                <c:pt idx="2037">
                  <c:v>54064</c:v>
                </c:pt>
                <c:pt idx="2038">
                  <c:v>54071</c:v>
                </c:pt>
                <c:pt idx="2039">
                  <c:v>54078</c:v>
                </c:pt>
                <c:pt idx="2040">
                  <c:v>54085</c:v>
                </c:pt>
                <c:pt idx="2041">
                  <c:v>54092</c:v>
                </c:pt>
                <c:pt idx="2042">
                  <c:v>54099</c:v>
                </c:pt>
                <c:pt idx="2043">
                  <c:v>54106</c:v>
                </c:pt>
                <c:pt idx="2044">
                  <c:v>54113</c:v>
                </c:pt>
                <c:pt idx="2045">
                  <c:v>54120</c:v>
                </c:pt>
                <c:pt idx="2046">
                  <c:v>54127</c:v>
                </c:pt>
                <c:pt idx="2047">
                  <c:v>54134</c:v>
                </c:pt>
                <c:pt idx="2048">
                  <c:v>54141</c:v>
                </c:pt>
                <c:pt idx="2049">
                  <c:v>54148</c:v>
                </c:pt>
                <c:pt idx="2050">
                  <c:v>54157</c:v>
                </c:pt>
                <c:pt idx="2051">
                  <c:v>54164</c:v>
                </c:pt>
                <c:pt idx="2052">
                  <c:v>54171</c:v>
                </c:pt>
                <c:pt idx="2053">
                  <c:v>54178</c:v>
                </c:pt>
                <c:pt idx="2054">
                  <c:v>54185</c:v>
                </c:pt>
                <c:pt idx="2055">
                  <c:v>54192</c:v>
                </c:pt>
                <c:pt idx="2056">
                  <c:v>54199</c:v>
                </c:pt>
                <c:pt idx="2057">
                  <c:v>54206</c:v>
                </c:pt>
                <c:pt idx="2058">
                  <c:v>54213</c:v>
                </c:pt>
                <c:pt idx="2059">
                  <c:v>54220</c:v>
                </c:pt>
                <c:pt idx="2060">
                  <c:v>54227</c:v>
                </c:pt>
                <c:pt idx="2061">
                  <c:v>54234</c:v>
                </c:pt>
                <c:pt idx="2062">
                  <c:v>54241</c:v>
                </c:pt>
                <c:pt idx="2063">
                  <c:v>54248</c:v>
                </c:pt>
                <c:pt idx="2064">
                  <c:v>54255</c:v>
                </c:pt>
                <c:pt idx="2065">
                  <c:v>54262</c:v>
                </c:pt>
                <c:pt idx="2066">
                  <c:v>54269</c:v>
                </c:pt>
                <c:pt idx="2067">
                  <c:v>54276</c:v>
                </c:pt>
                <c:pt idx="2068">
                  <c:v>54283</c:v>
                </c:pt>
                <c:pt idx="2069">
                  <c:v>54290</c:v>
                </c:pt>
                <c:pt idx="2070">
                  <c:v>54297</c:v>
                </c:pt>
                <c:pt idx="2071">
                  <c:v>54304</c:v>
                </c:pt>
                <c:pt idx="2072">
                  <c:v>54311</c:v>
                </c:pt>
                <c:pt idx="2073">
                  <c:v>54318</c:v>
                </c:pt>
                <c:pt idx="2074">
                  <c:v>54325</c:v>
                </c:pt>
                <c:pt idx="2075">
                  <c:v>54332</c:v>
                </c:pt>
                <c:pt idx="2076">
                  <c:v>54339</c:v>
                </c:pt>
                <c:pt idx="2077">
                  <c:v>54346</c:v>
                </c:pt>
                <c:pt idx="2078">
                  <c:v>54353</c:v>
                </c:pt>
                <c:pt idx="2079">
                  <c:v>54360</c:v>
                </c:pt>
                <c:pt idx="2080">
                  <c:v>54367</c:v>
                </c:pt>
                <c:pt idx="2081">
                  <c:v>54374</c:v>
                </c:pt>
                <c:pt idx="2082">
                  <c:v>54381</c:v>
                </c:pt>
                <c:pt idx="2083">
                  <c:v>54389</c:v>
                </c:pt>
                <c:pt idx="2084">
                  <c:v>54395</c:v>
                </c:pt>
                <c:pt idx="2085">
                  <c:v>54402</c:v>
                </c:pt>
                <c:pt idx="2086">
                  <c:v>54409</c:v>
                </c:pt>
                <c:pt idx="2087">
                  <c:v>54416</c:v>
                </c:pt>
                <c:pt idx="2088">
                  <c:v>54423</c:v>
                </c:pt>
                <c:pt idx="2089">
                  <c:v>54430</c:v>
                </c:pt>
                <c:pt idx="2090">
                  <c:v>54437</c:v>
                </c:pt>
                <c:pt idx="2091">
                  <c:v>54444</c:v>
                </c:pt>
                <c:pt idx="2092">
                  <c:v>54451</c:v>
                </c:pt>
                <c:pt idx="2093">
                  <c:v>54458</c:v>
                </c:pt>
                <c:pt idx="2094">
                  <c:v>54465</c:v>
                </c:pt>
                <c:pt idx="2095">
                  <c:v>54472</c:v>
                </c:pt>
                <c:pt idx="2096">
                  <c:v>54479</c:v>
                </c:pt>
                <c:pt idx="2097">
                  <c:v>54486</c:v>
                </c:pt>
                <c:pt idx="2098">
                  <c:v>54493</c:v>
                </c:pt>
                <c:pt idx="2099">
                  <c:v>54500</c:v>
                </c:pt>
                <c:pt idx="2100">
                  <c:v>54507</c:v>
                </c:pt>
                <c:pt idx="2101">
                  <c:v>54514</c:v>
                </c:pt>
                <c:pt idx="2102">
                  <c:v>54521</c:v>
                </c:pt>
                <c:pt idx="2103">
                  <c:v>54528</c:v>
                </c:pt>
                <c:pt idx="2104">
                  <c:v>54535</c:v>
                </c:pt>
                <c:pt idx="2105">
                  <c:v>54542</c:v>
                </c:pt>
                <c:pt idx="2106">
                  <c:v>54549</c:v>
                </c:pt>
                <c:pt idx="2107">
                  <c:v>54556</c:v>
                </c:pt>
                <c:pt idx="2108">
                  <c:v>54563</c:v>
                </c:pt>
                <c:pt idx="2109">
                  <c:v>54570</c:v>
                </c:pt>
                <c:pt idx="2110">
                  <c:v>54577</c:v>
                </c:pt>
                <c:pt idx="2111">
                  <c:v>54584</c:v>
                </c:pt>
                <c:pt idx="2112">
                  <c:v>54591</c:v>
                </c:pt>
                <c:pt idx="2113">
                  <c:v>54598</c:v>
                </c:pt>
                <c:pt idx="2114">
                  <c:v>54605</c:v>
                </c:pt>
                <c:pt idx="2115">
                  <c:v>54612</c:v>
                </c:pt>
                <c:pt idx="2116">
                  <c:v>54619</c:v>
                </c:pt>
                <c:pt idx="2117">
                  <c:v>54626</c:v>
                </c:pt>
                <c:pt idx="2118">
                  <c:v>54633</c:v>
                </c:pt>
                <c:pt idx="2119">
                  <c:v>54640</c:v>
                </c:pt>
                <c:pt idx="2120">
                  <c:v>54647</c:v>
                </c:pt>
                <c:pt idx="2121">
                  <c:v>54654</c:v>
                </c:pt>
                <c:pt idx="2122">
                  <c:v>54661</c:v>
                </c:pt>
                <c:pt idx="2123">
                  <c:v>54668</c:v>
                </c:pt>
                <c:pt idx="2124">
                  <c:v>54675</c:v>
                </c:pt>
                <c:pt idx="2125">
                  <c:v>54682</c:v>
                </c:pt>
                <c:pt idx="2126">
                  <c:v>54689</c:v>
                </c:pt>
                <c:pt idx="2127">
                  <c:v>54696</c:v>
                </c:pt>
                <c:pt idx="2128">
                  <c:v>54703</c:v>
                </c:pt>
                <c:pt idx="2129">
                  <c:v>54710</c:v>
                </c:pt>
                <c:pt idx="2130">
                  <c:v>54717</c:v>
                </c:pt>
                <c:pt idx="2131">
                  <c:v>54724</c:v>
                </c:pt>
                <c:pt idx="2132">
                  <c:v>54731</c:v>
                </c:pt>
                <c:pt idx="2133">
                  <c:v>54739</c:v>
                </c:pt>
                <c:pt idx="2134">
                  <c:v>54745</c:v>
                </c:pt>
                <c:pt idx="2135">
                  <c:v>54753</c:v>
                </c:pt>
                <c:pt idx="2136">
                  <c:v>54759</c:v>
                </c:pt>
                <c:pt idx="2137">
                  <c:v>54766</c:v>
                </c:pt>
                <c:pt idx="2138">
                  <c:v>54773</c:v>
                </c:pt>
                <c:pt idx="2139">
                  <c:v>54780</c:v>
                </c:pt>
                <c:pt idx="2140">
                  <c:v>54792</c:v>
                </c:pt>
                <c:pt idx="2141">
                  <c:v>54795</c:v>
                </c:pt>
                <c:pt idx="2142">
                  <c:v>54802</c:v>
                </c:pt>
                <c:pt idx="2143">
                  <c:v>54809</c:v>
                </c:pt>
                <c:pt idx="2144">
                  <c:v>54816</c:v>
                </c:pt>
                <c:pt idx="2145">
                  <c:v>54823</c:v>
                </c:pt>
                <c:pt idx="2146">
                  <c:v>54830</c:v>
                </c:pt>
                <c:pt idx="2147">
                  <c:v>54837</c:v>
                </c:pt>
                <c:pt idx="2148">
                  <c:v>54844</c:v>
                </c:pt>
                <c:pt idx="2149">
                  <c:v>54851</c:v>
                </c:pt>
                <c:pt idx="2150">
                  <c:v>54858</c:v>
                </c:pt>
                <c:pt idx="2151">
                  <c:v>54865</c:v>
                </c:pt>
                <c:pt idx="2152">
                  <c:v>54872</c:v>
                </c:pt>
                <c:pt idx="2153">
                  <c:v>54879</c:v>
                </c:pt>
                <c:pt idx="2154">
                  <c:v>54890</c:v>
                </c:pt>
                <c:pt idx="2155">
                  <c:v>54893</c:v>
                </c:pt>
                <c:pt idx="2156">
                  <c:v>54900</c:v>
                </c:pt>
                <c:pt idx="2157">
                  <c:v>54907</c:v>
                </c:pt>
                <c:pt idx="2158">
                  <c:v>54914</c:v>
                </c:pt>
                <c:pt idx="2159">
                  <c:v>54921</c:v>
                </c:pt>
                <c:pt idx="2160">
                  <c:v>54928</c:v>
                </c:pt>
                <c:pt idx="2161">
                  <c:v>54935</c:v>
                </c:pt>
                <c:pt idx="2162">
                  <c:v>54942</c:v>
                </c:pt>
                <c:pt idx="2163">
                  <c:v>54949</c:v>
                </c:pt>
                <c:pt idx="2164">
                  <c:v>54956</c:v>
                </c:pt>
                <c:pt idx="2165">
                  <c:v>54963</c:v>
                </c:pt>
                <c:pt idx="2166">
                  <c:v>54970</c:v>
                </c:pt>
                <c:pt idx="2167">
                  <c:v>54977</c:v>
                </c:pt>
                <c:pt idx="2168">
                  <c:v>54984</c:v>
                </c:pt>
                <c:pt idx="2169">
                  <c:v>54991</c:v>
                </c:pt>
                <c:pt idx="2170">
                  <c:v>54998</c:v>
                </c:pt>
                <c:pt idx="2171">
                  <c:v>55005</c:v>
                </c:pt>
                <c:pt idx="2172">
                  <c:v>55012</c:v>
                </c:pt>
                <c:pt idx="2173">
                  <c:v>55019</c:v>
                </c:pt>
                <c:pt idx="2174">
                  <c:v>55026</c:v>
                </c:pt>
                <c:pt idx="2175">
                  <c:v>55033</c:v>
                </c:pt>
                <c:pt idx="2176">
                  <c:v>55040</c:v>
                </c:pt>
                <c:pt idx="2177">
                  <c:v>55047</c:v>
                </c:pt>
                <c:pt idx="2178">
                  <c:v>55054</c:v>
                </c:pt>
                <c:pt idx="2179">
                  <c:v>55061</c:v>
                </c:pt>
                <c:pt idx="2180">
                  <c:v>55068</c:v>
                </c:pt>
                <c:pt idx="2181">
                  <c:v>55075</c:v>
                </c:pt>
                <c:pt idx="2182">
                  <c:v>55082</c:v>
                </c:pt>
                <c:pt idx="2183">
                  <c:v>55089</c:v>
                </c:pt>
                <c:pt idx="2184">
                  <c:v>55096</c:v>
                </c:pt>
                <c:pt idx="2185">
                  <c:v>55106</c:v>
                </c:pt>
                <c:pt idx="2186">
                  <c:v>55110</c:v>
                </c:pt>
                <c:pt idx="2187">
                  <c:v>55117</c:v>
                </c:pt>
                <c:pt idx="2188">
                  <c:v>55124</c:v>
                </c:pt>
                <c:pt idx="2189">
                  <c:v>55131</c:v>
                </c:pt>
                <c:pt idx="2190">
                  <c:v>55138</c:v>
                </c:pt>
                <c:pt idx="2191">
                  <c:v>55145</c:v>
                </c:pt>
                <c:pt idx="2192">
                  <c:v>55152</c:v>
                </c:pt>
                <c:pt idx="2193">
                  <c:v>55159</c:v>
                </c:pt>
                <c:pt idx="2194">
                  <c:v>55166</c:v>
                </c:pt>
                <c:pt idx="2195">
                  <c:v>55173</c:v>
                </c:pt>
                <c:pt idx="2196">
                  <c:v>55180</c:v>
                </c:pt>
                <c:pt idx="2197">
                  <c:v>55187</c:v>
                </c:pt>
                <c:pt idx="2198">
                  <c:v>55194</c:v>
                </c:pt>
                <c:pt idx="2199">
                  <c:v>55201</c:v>
                </c:pt>
                <c:pt idx="2200">
                  <c:v>55208</c:v>
                </c:pt>
                <c:pt idx="2201">
                  <c:v>55215</c:v>
                </c:pt>
                <c:pt idx="2202">
                  <c:v>55222</c:v>
                </c:pt>
                <c:pt idx="2203">
                  <c:v>55229</c:v>
                </c:pt>
                <c:pt idx="2204">
                  <c:v>55236</c:v>
                </c:pt>
                <c:pt idx="2205">
                  <c:v>55247</c:v>
                </c:pt>
                <c:pt idx="2206">
                  <c:v>55250</c:v>
                </c:pt>
                <c:pt idx="2207">
                  <c:v>55257</c:v>
                </c:pt>
                <c:pt idx="2208">
                  <c:v>55264</c:v>
                </c:pt>
                <c:pt idx="2209">
                  <c:v>55271</c:v>
                </c:pt>
                <c:pt idx="2210">
                  <c:v>55278</c:v>
                </c:pt>
                <c:pt idx="2211">
                  <c:v>55285</c:v>
                </c:pt>
                <c:pt idx="2212">
                  <c:v>55292</c:v>
                </c:pt>
                <c:pt idx="2213">
                  <c:v>55299</c:v>
                </c:pt>
                <c:pt idx="2214">
                  <c:v>55306</c:v>
                </c:pt>
                <c:pt idx="2215">
                  <c:v>55313</c:v>
                </c:pt>
                <c:pt idx="2216">
                  <c:v>55320</c:v>
                </c:pt>
                <c:pt idx="2217">
                  <c:v>55327</c:v>
                </c:pt>
                <c:pt idx="2218">
                  <c:v>55334</c:v>
                </c:pt>
                <c:pt idx="2219">
                  <c:v>55341</c:v>
                </c:pt>
                <c:pt idx="2220">
                  <c:v>55348</c:v>
                </c:pt>
                <c:pt idx="2221">
                  <c:v>55355</c:v>
                </c:pt>
                <c:pt idx="2222">
                  <c:v>55362</c:v>
                </c:pt>
                <c:pt idx="2223">
                  <c:v>55369</c:v>
                </c:pt>
                <c:pt idx="2224">
                  <c:v>55376</c:v>
                </c:pt>
                <c:pt idx="2225">
                  <c:v>55383</c:v>
                </c:pt>
                <c:pt idx="2226">
                  <c:v>55390</c:v>
                </c:pt>
                <c:pt idx="2227">
                  <c:v>55397</c:v>
                </c:pt>
                <c:pt idx="2228">
                  <c:v>55404</c:v>
                </c:pt>
                <c:pt idx="2229">
                  <c:v>55411</c:v>
                </c:pt>
                <c:pt idx="2230">
                  <c:v>55418</c:v>
                </c:pt>
                <c:pt idx="2231">
                  <c:v>55425</c:v>
                </c:pt>
                <c:pt idx="2232">
                  <c:v>55432</c:v>
                </c:pt>
                <c:pt idx="2233">
                  <c:v>55439</c:v>
                </c:pt>
                <c:pt idx="2234">
                  <c:v>55446</c:v>
                </c:pt>
                <c:pt idx="2235">
                  <c:v>55453</c:v>
                </c:pt>
                <c:pt idx="2236">
                  <c:v>55460</c:v>
                </c:pt>
                <c:pt idx="2237">
                  <c:v>55470</c:v>
                </c:pt>
                <c:pt idx="2238">
                  <c:v>55474</c:v>
                </c:pt>
                <c:pt idx="2239">
                  <c:v>55481</c:v>
                </c:pt>
                <c:pt idx="2240">
                  <c:v>55488</c:v>
                </c:pt>
                <c:pt idx="2241">
                  <c:v>55495</c:v>
                </c:pt>
                <c:pt idx="2242">
                  <c:v>55502</c:v>
                </c:pt>
                <c:pt idx="2243">
                  <c:v>55509</c:v>
                </c:pt>
                <c:pt idx="2244">
                  <c:v>55516</c:v>
                </c:pt>
                <c:pt idx="2245">
                  <c:v>55523</c:v>
                </c:pt>
                <c:pt idx="2246">
                  <c:v>55530</c:v>
                </c:pt>
                <c:pt idx="2247">
                  <c:v>55537</c:v>
                </c:pt>
                <c:pt idx="2248">
                  <c:v>55544</c:v>
                </c:pt>
                <c:pt idx="2249">
                  <c:v>55551</c:v>
                </c:pt>
                <c:pt idx="2250">
                  <c:v>55558</c:v>
                </c:pt>
                <c:pt idx="2251">
                  <c:v>55565</c:v>
                </c:pt>
                <c:pt idx="2252">
                  <c:v>55572</c:v>
                </c:pt>
                <c:pt idx="2253">
                  <c:v>55579</c:v>
                </c:pt>
                <c:pt idx="2254">
                  <c:v>55586</c:v>
                </c:pt>
                <c:pt idx="2255">
                  <c:v>55593</c:v>
                </c:pt>
                <c:pt idx="2256">
                  <c:v>55600</c:v>
                </c:pt>
                <c:pt idx="2257">
                  <c:v>55607</c:v>
                </c:pt>
                <c:pt idx="2258">
                  <c:v>55614</c:v>
                </c:pt>
                <c:pt idx="2259">
                  <c:v>55621</c:v>
                </c:pt>
                <c:pt idx="2260">
                  <c:v>55632</c:v>
                </c:pt>
                <c:pt idx="2261">
                  <c:v>55635</c:v>
                </c:pt>
                <c:pt idx="2262">
                  <c:v>55642</c:v>
                </c:pt>
                <c:pt idx="2263">
                  <c:v>55649</c:v>
                </c:pt>
                <c:pt idx="2264">
                  <c:v>55656</c:v>
                </c:pt>
                <c:pt idx="2265">
                  <c:v>55663</c:v>
                </c:pt>
                <c:pt idx="2266">
                  <c:v>55670</c:v>
                </c:pt>
                <c:pt idx="2267">
                  <c:v>55677</c:v>
                </c:pt>
                <c:pt idx="2268">
                  <c:v>55684</c:v>
                </c:pt>
                <c:pt idx="2269">
                  <c:v>55691</c:v>
                </c:pt>
                <c:pt idx="2270">
                  <c:v>55698</c:v>
                </c:pt>
                <c:pt idx="2271">
                  <c:v>55705</c:v>
                </c:pt>
                <c:pt idx="2272">
                  <c:v>55712</c:v>
                </c:pt>
                <c:pt idx="2273">
                  <c:v>55719</c:v>
                </c:pt>
                <c:pt idx="2274">
                  <c:v>55726</c:v>
                </c:pt>
                <c:pt idx="2275">
                  <c:v>55733</c:v>
                </c:pt>
                <c:pt idx="2276">
                  <c:v>55740</c:v>
                </c:pt>
                <c:pt idx="2277">
                  <c:v>55747</c:v>
                </c:pt>
                <c:pt idx="2278">
                  <c:v>55754</c:v>
                </c:pt>
                <c:pt idx="2279">
                  <c:v>55761</c:v>
                </c:pt>
                <c:pt idx="2280">
                  <c:v>55768</c:v>
                </c:pt>
                <c:pt idx="2281">
                  <c:v>55775</c:v>
                </c:pt>
                <c:pt idx="2282">
                  <c:v>55782</c:v>
                </c:pt>
                <c:pt idx="2283">
                  <c:v>55789</c:v>
                </c:pt>
                <c:pt idx="2284">
                  <c:v>55796</c:v>
                </c:pt>
                <c:pt idx="2285">
                  <c:v>55803</c:v>
                </c:pt>
                <c:pt idx="2286">
                  <c:v>55810</c:v>
                </c:pt>
                <c:pt idx="2287">
                  <c:v>55817</c:v>
                </c:pt>
                <c:pt idx="2288">
                  <c:v>55824</c:v>
                </c:pt>
                <c:pt idx="2289">
                  <c:v>55831</c:v>
                </c:pt>
                <c:pt idx="2290">
                  <c:v>55838</c:v>
                </c:pt>
                <c:pt idx="2291">
                  <c:v>55845</c:v>
                </c:pt>
                <c:pt idx="2292">
                  <c:v>55852</c:v>
                </c:pt>
                <c:pt idx="2293">
                  <c:v>55859</c:v>
                </c:pt>
                <c:pt idx="2294">
                  <c:v>55866</c:v>
                </c:pt>
                <c:pt idx="2295">
                  <c:v>55873</c:v>
                </c:pt>
                <c:pt idx="2296">
                  <c:v>55884</c:v>
                </c:pt>
                <c:pt idx="2297">
                  <c:v>55891</c:v>
                </c:pt>
                <c:pt idx="2298">
                  <c:v>55898</c:v>
                </c:pt>
                <c:pt idx="2299">
                  <c:v>55905</c:v>
                </c:pt>
                <c:pt idx="2300">
                  <c:v>55912</c:v>
                </c:pt>
                <c:pt idx="2301">
                  <c:v>55919</c:v>
                </c:pt>
                <c:pt idx="2302">
                  <c:v>55926</c:v>
                </c:pt>
                <c:pt idx="2303">
                  <c:v>55933</c:v>
                </c:pt>
                <c:pt idx="2304">
                  <c:v>55940</c:v>
                </c:pt>
                <c:pt idx="2305">
                  <c:v>55947</c:v>
                </c:pt>
                <c:pt idx="2306">
                  <c:v>55954</c:v>
                </c:pt>
                <c:pt idx="2307">
                  <c:v>55961</c:v>
                </c:pt>
                <c:pt idx="2308">
                  <c:v>55968</c:v>
                </c:pt>
                <c:pt idx="2309">
                  <c:v>55975</c:v>
                </c:pt>
                <c:pt idx="2310">
                  <c:v>55984</c:v>
                </c:pt>
                <c:pt idx="2311">
                  <c:v>55991</c:v>
                </c:pt>
                <c:pt idx="2312">
                  <c:v>55998</c:v>
                </c:pt>
                <c:pt idx="2313">
                  <c:v>56005</c:v>
                </c:pt>
                <c:pt idx="2314">
                  <c:v>56012</c:v>
                </c:pt>
                <c:pt idx="2315">
                  <c:v>56019</c:v>
                </c:pt>
                <c:pt idx="2316">
                  <c:v>56026</c:v>
                </c:pt>
                <c:pt idx="2317">
                  <c:v>56033</c:v>
                </c:pt>
                <c:pt idx="2318">
                  <c:v>56040</c:v>
                </c:pt>
                <c:pt idx="2319">
                  <c:v>56047</c:v>
                </c:pt>
                <c:pt idx="2320">
                  <c:v>56054</c:v>
                </c:pt>
                <c:pt idx="2321">
                  <c:v>56061</c:v>
                </c:pt>
                <c:pt idx="2322">
                  <c:v>56068</c:v>
                </c:pt>
                <c:pt idx="2323">
                  <c:v>56075</c:v>
                </c:pt>
                <c:pt idx="2324">
                  <c:v>56082</c:v>
                </c:pt>
                <c:pt idx="2325">
                  <c:v>56089</c:v>
                </c:pt>
                <c:pt idx="2326">
                  <c:v>56096</c:v>
                </c:pt>
                <c:pt idx="2327">
                  <c:v>56103</c:v>
                </c:pt>
                <c:pt idx="2328">
                  <c:v>56110</c:v>
                </c:pt>
                <c:pt idx="2329">
                  <c:v>56117</c:v>
                </c:pt>
                <c:pt idx="2330">
                  <c:v>56124</c:v>
                </c:pt>
                <c:pt idx="2331">
                  <c:v>56131</c:v>
                </c:pt>
                <c:pt idx="2332">
                  <c:v>56138</c:v>
                </c:pt>
                <c:pt idx="2333">
                  <c:v>56145</c:v>
                </c:pt>
                <c:pt idx="2334">
                  <c:v>56152</c:v>
                </c:pt>
                <c:pt idx="2335">
                  <c:v>56159</c:v>
                </c:pt>
                <c:pt idx="2336">
                  <c:v>56166</c:v>
                </c:pt>
                <c:pt idx="2337">
                  <c:v>56173</c:v>
                </c:pt>
                <c:pt idx="2338">
                  <c:v>56180</c:v>
                </c:pt>
                <c:pt idx="2339">
                  <c:v>56187</c:v>
                </c:pt>
                <c:pt idx="2340">
                  <c:v>56194</c:v>
                </c:pt>
                <c:pt idx="2341">
                  <c:v>56201</c:v>
                </c:pt>
                <c:pt idx="2342">
                  <c:v>56208</c:v>
                </c:pt>
                <c:pt idx="2343">
                  <c:v>56216</c:v>
                </c:pt>
                <c:pt idx="2344">
                  <c:v>56222</c:v>
                </c:pt>
                <c:pt idx="2345">
                  <c:v>56229</c:v>
                </c:pt>
                <c:pt idx="2346">
                  <c:v>56236</c:v>
                </c:pt>
                <c:pt idx="2347">
                  <c:v>56247</c:v>
                </c:pt>
                <c:pt idx="2348">
                  <c:v>56251</c:v>
                </c:pt>
                <c:pt idx="2349">
                  <c:v>56257</c:v>
                </c:pt>
                <c:pt idx="2350">
                  <c:v>56264</c:v>
                </c:pt>
                <c:pt idx="2351">
                  <c:v>56271</c:v>
                </c:pt>
                <c:pt idx="2352">
                  <c:v>56278</c:v>
                </c:pt>
                <c:pt idx="2353">
                  <c:v>56285</c:v>
                </c:pt>
                <c:pt idx="2354">
                  <c:v>56292</c:v>
                </c:pt>
                <c:pt idx="2355">
                  <c:v>56299</c:v>
                </c:pt>
                <c:pt idx="2356">
                  <c:v>56306</c:v>
                </c:pt>
                <c:pt idx="2357">
                  <c:v>56313</c:v>
                </c:pt>
                <c:pt idx="2358">
                  <c:v>56320</c:v>
                </c:pt>
                <c:pt idx="2359">
                  <c:v>56327</c:v>
                </c:pt>
                <c:pt idx="2360">
                  <c:v>56334</c:v>
                </c:pt>
                <c:pt idx="2361">
                  <c:v>56341</c:v>
                </c:pt>
                <c:pt idx="2362">
                  <c:v>56348</c:v>
                </c:pt>
                <c:pt idx="2363">
                  <c:v>56355</c:v>
                </c:pt>
                <c:pt idx="2364">
                  <c:v>56362</c:v>
                </c:pt>
                <c:pt idx="2365">
                  <c:v>56369</c:v>
                </c:pt>
                <c:pt idx="2366">
                  <c:v>56376</c:v>
                </c:pt>
                <c:pt idx="2367">
                  <c:v>56383</c:v>
                </c:pt>
                <c:pt idx="2368">
                  <c:v>56390</c:v>
                </c:pt>
                <c:pt idx="2369">
                  <c:v>56397</c:v>
                </c:pt>
                <c:pt idx="2370">
                  <c:v>56404</c:v>
                </c:pt>
                <c:pt idx="2371">
                  <c:v>56411</c:v>
                </c:pt>
                <c:pt idx="2372">
                  <c:v>56418</c:v>
                </c:pt>
                <c:pt idx="2373">
                  <c:v>56425</c:v>
                </c:pt>
                <c:pt idx="2374">
                  <c:v>56432</c:v>
                </c:pt>
                <c:pt idx="2375">
                  <c:v>56439</c:v>
                </c:pt>
                <c:pt idx="2376">
                  <c:v>56446</c:v>
                </c:pt>
                <c:pt idx="2377">
                  <c:v>56453</c:v>
                </c:pt>
                <c:pt idx="2378">
                  <c:v>56460</c:v>
                </c:pt>
                <c:pt idx="2379">
                  <c:v>56467</c:v>
                </c:pt>
                <c:pt idx="2380">
                  <c:v>56474</c:v>
                </c:pt>
                <c:pt idx="2381">
                  <c:v>56481</c:v>
                </c:pt>
                <c:pt idx="2382">
                  <c:v>56488</c:v>
                </c:pt>
                <c:pt idx="2383">
                  <c:v>56495</c:v>
                </c:pt>
                <c:pt idx="2384">
                  <c:v>56502</c:v>
                </c:pt>
                <c:pt idx="2385">
                  <c:v>56509</c:v>
                </c:pt>
                <c:pt idx="2386">
                  <c:v>56516</c:v>
                </c:pt>
                <c:pt idx="2387">
                  <c:v>56523</c:v>
                </c:pt>
                <c:pt idx="2388">
                  <c:v>56530</c:v>
                </c:pt>
                <c:pt idx="2389">
                  <c:v>56537</c:v>
                </c:pt>
                <c:pt idx="2390">
                  <c:v>56544</c:v>
                </c:pt>
                <c:pt idx="2391">
                  <c:v>56551</c:v>
                </c:pt>
                <c:pt idx="2392">
                  <c:v>56558</c:v>
                </c:pt>
                <c:pt idx="2393">
                  <c:v>56565</c:v>
                </c:pt>
                <c:pt idx="2394">
                  <c:v>56572</c:v>
                </c:pt>
                <c:pt idx="2395">
                  <c:v>56580</c:v>
                </c:pt>
                <c:pt idx="2396">
                  <c:v>56586</c:v>
                </c:pt>
                <c:pt idx="2397">
                  <c:v>56593</c:v>
                </c:pt>
                <c:pt idx="2398">
                  <c:v>56600</c:v>
                </c:pt>
                <c:pt idx="2399">
                  <c:v>56607</c:v>
                </c:pt>
                <c:pt idx="2400">
                  <c:v>56614</c:v>
                </c:pt>
                <c:pt idx="2401">
                  <c:v>56621</c:v>
                </c:pt>
                <c:pt idx="2402">
                  <c:v>56628</c:v>
                </c:pt>
                <c:pt idx="2403">
                  <c:v>56635</c:v>
                </c:pt>
                <c:pt idx="2404">
                  <c:v>56642</c:v>
                </c:pt>
                <c:pt idx="2405">
                  <c:v>56649</c:v>
                </c:pt>
                <c:pt idx="2406">
                  <c:v>56656</c:v>
                </c:pt>
                <c:pt idx="2407">
                  <c:v>56663</c:v>
                </c:pt>
                <c:pt idx="2408">
                  <c:v>56670</c:v>
                </c:pt>
                <c:pt idx="2409">
                  <c:v>56677</c:v>
                </c:pt>
                <c:pt idx="2410">
                  <c:v>56684</c:v>
                </c:pt>
                <c:pt idx="2411">
                  <c:v>56691</c:v>
                </c:pt>
                <c:pt idx="2412">
                  <c:v>56698</c:v>
                </c:pt>
                <c:pt idx="2413">
                  <c:v>56705</c:v>
                </c:pt>
                <c:pt idx="2414">
                  <c:v>56712</c:v>
                </c:pt>
                <c:pt idx="2415">
                  <c:v>56719</c:v>
                </c:pt>
                <c:pt idx="2416">
                  <c:v>56726</c:v>
                </c:pt>
                <c:pt idx="2417">
                  <c:v>56733</c:v>
                </c:pt>
                <c:pt idx="2418">
                  <c:v>56740</c:v>
                </c:pt>
                <c:pt idx="2419">
                  <c:v>56747</c:v>
                </c:pt>
                <c:pt idx="2420">
                  <c:v>56754</c:v>
                </c:pt>
                <c:pt idx="2421">
                  <c:v>56761</c:v>
                </c:pt>
                <c:pt idx="2422">
                  <c:v>56768</c:v>
                </c:pt>
                <c:pt idx="2423">
                  <c:v>56775</c:v>
                </c:pt>
                <c:pt idx="2424">
                  <c:v>56782</c:v>
                </c:pt>
                <c:pt idx="2425">
                  <c:v>56789</c:v>
                </c:pt>
                <c:pt idx="2426">
                  <c:v>56796</c:v>
                </c:pt>
                <c:pt idx="2427">
                  <c:v>56803</c:v>
                </c:pt>
                <c:pt idx="2428">
                  <c:v>56810</c:v>
                </c:pt>
                <c:pt idx="2429">
                  <c:v>56817</c:v>
                </c:pt>
                <c:pt idx="2430">
                  <c:v>56824</c:v>
                </c:pt>
                <c:pt idx="2431">
                  <c:v>56831</c:v>
                </c:pt>
                <c:pt idx="2432">
                  <c:v>56838</c:v>
                </c:pt>
                <c:pt idx="2433">
                  <c:v>56845</c:v>
                </c:pt>
                <c:pt idx="2434">
                  <c:v>56852</c:v>
                </c:pt>
                <c:pt idx="2435">
                  <c:v>56859</c:v>
                </c:pt>
                <c:pt idx="2436">
                  <c:v>56866</c:v>
                </c:pt>
                <c:pt idx="2437">
                  <c:v>56873</c:v>
                </c:pt>
                <c:pt idx="2438">
                  <c:v>56880</c:v>
                </c:pt>
                <c:pt idx="2439">
                  <c:v>56887</c:v>
                </c:pt>
                <c:pt idx="2440">
                  <c:v>56894</c:v>
                </c:pt>
                <c:pt idx="2441">
                  <c:v>56901</c:v>
                </c:pt>
                <c:pt idx="2442">
                  <c:v>56908</c:v>
                </c:pt>
                <c:pt idx="2443">
                  <c:v>56915</c:v>
                </c:pt>
                <c:pt idx="2444">
                  <c:v>56922</c:v>
                </c:pt>
                <c:pt idx="2445">
                  <c:v>56930</c:v>
                </c:pt>
                <c:pt idx="2446">
                  <c:v>56936</c:v>
                </c:pt>
                <c:pt idx="2447">
                  <c:v>56944</c:v>
                </c:pt>
                <c:pt idx="2448">
                  <c:v>56950</c:v>
                </c:pt>
                <c:pt idx="2449">
                  <c:v>56957</c:v>
                </c:pt>
                <c:pt idx="2450">
                  <c:v>56964</c:v>
                </c:pt>
                <c:pt idx="2451">
                  <c:v>56971</c:v>
                </c:pt>
                <c:pt idx="2452">
                  <c:v>56983</c:v>
                </c:pt>
                <c:pt idx="2453">
                  <c:v>56986</c:v>
                </c:pt>
                <c:pt idx="2454">
                  <c:v>56993</c:v>
                </c:pt>
                <c:pt idx="2455">
                  <c:v>57000</c:v>
                </c:pt>
                <c:pt idx="2456">
                  <c:v>57007</c:v>
                </c:pt>
                <c:pt idx="2457">
                  <c:v>57014</c:v>
                </c:pt>
                <c:pt idx="2458">
                  <c:v>57021</c:v>
                </c:pt>
                <c:pt idx="2459">
                  <c:v>57028</c:v>
                </c:pt>
                <c:pt idx="2460">
                  <c:v>57035</c:v>
                </c:pt>
                <c:pt idx="2461">
                  <c:v>57042</c:v>
                </c:pt>
                <c:pt idx="2462">
                  <c:v>57049</c:v>
                </c:pt>
                <c:pt idx="2463">
                  <c:v>57056</c:v>
                </c:pt>
                <c:pt idx="2464">
                  <c:v>57063</c:v>
                </c:pt>
                <c:pt idx="2465">
                  <c:v>57074</c:v>
                </c:pt>
                <c:pt idx="2466">
                  <c:v>57077</c:v>
                </c:pt>
                <c:pt idx="2467">
                  <c:v>57084</c:v>
                </c:pt>
                <c:pt idx="2468">
                  <c:v>57091</c:v>
                </c:pt>
                <c:pt idx="2469">
                  <c:v>57098</c:v>
                </c:pt>
                <c:pt idx="2470">
                  <c:v>57105</c:v>
                </c:pt>
                <c:pt idx="2471">
                  <c:v>57112</c:v>
                </c:pt>
                <c:pt idx="2472">
                  <c:v>57119</c:v>
                </c:pt>
                <c:pt idx="2473">
                  <c:v>57126</c:v>
                </c:pt>
                <c:pt idx="2474">
                  <c:v>57133</c:v>
                </c:pt>
                <c:pt idx="2475">
                  <c:v>57140</c:v>
                </c:pt>
                <c:pt idx="2476">
                  <c:v>57147</c:v>
                </c:pt>
                <c:pt idx="2477">
                  <c:v>57154</c:v>
                </c:pt>
                <c:pt idx="2478">
                  <c:v>57161</c:v>
                </c:pt>
                <c:pt idx="2479">
                  <c:v>57168</c:v>
                </c:pt>
                <c:pt idx="2480">
                  <c:v>57175</c:v>
                </c:pt>
                <c:pt idx="2481">
                  <c:v>57182</c:v>
                </c:pt>
                <c:pt idx="2482">
                  <c:v>57189</c:v>
                </c:pt>
                <c:pt idx="2483">
                  <c:v>57196</c:v>
                </c:pt>
                <c:pt idx="2484">
                  <c:v>57203</c:v>
                </c:pt>
                <c:pt idx="2485">
                  <c:v>57210</c:v>
                </c:pt>
                <c:pt idx="2486">
                  <c:v>57217</c:v>
                </c:pt>
                <c:pt idx="2487">
                  <c:v>57224</c:v>
                </c:pt>
                <c:pt idx="2488">
                  <c:v>57231</c:v>
                </c:pt>
                <c:pt idx="2489">
                  <c:v>57238</c:v>
                </c:pt>
                <c:pt idx="2490">
                  <c:v>57245</c:v>
                </c:pt>
                <c:pt idx="2491">
                  <c:v>57252</c:v>
                </c:pt>
                <c:pt idx="2492">
                  <c:v>57259</c:v>
                </c:pt>
                <c:pt idx="2493">
                  <c:v>57266</c:v>
                </c:pt>
                <c:pt idx="2494">
                  <c:v>57273</c:v>
                </c:pt>
                <c:pt idx="2495">
                  <c:v>57280</c:v>
                </c:pt>
                <c:pt idx="2496">
                  <c:v>57287</c:v>
                </c:pt>
                <c:pt idx="2497">
                  <c:v>57297</c:v>
                </c:pt>
                <c:pt idx="2498">
                  <c:v>57301</c:v>
                </c:pt>
                <c:pt idx="2499">
                  <c:v>57308</c:v>
                </c:pt>
                <c:pt idx="2500">
                  <c:v>57315</c:v>
                </c:pt>
                <c:pt idx="2501">
                  <c:v>57322</c:v>
                </c:pt>
                <c:pt idx="2502">
                  <c:v>57329</c:v>
                </c:pt>
                <c:pt idx="2503">
                  <c:v>57336</c:v>
                </c:pt>
                <c:pt idx="2504">
                  <c:v>57343</c:v>
                </c:pt>
                <c:pt idx="2505">
                  <c:v>57350</c:v>
                </c:pt>
                <c:pt idx="2506">
                  <c:v>57357</c:v>
                </c:pt>
                <c:pt idx="2507">
                  <c:v>57364</c:v>
                </c:pt>
                <c:pt idx="2508">
                  <c:v>57371</c:v>
                </c:pt>
                <c:pt idx="2509">
                  <c:v>57378</c:v>
                </c:pt>
                <c:pt idx="2510">
                  <c:v>57385</c:v>
                </c:pt>
                <c:pt idx="2511">
                  <c:v>57392</c:v>
                </c:pt>
                <c:pt idx="2512">
                  <c:v>57399</c:v>
                </c:pt>
                <c:pt idx="2513">
                  <c:v>57406</c:v>
                </c:pt>
                <c:pt idx="2514">
                  <c:v>57413</c:v>
                </c:pt>
                <c:pt idx="2515">
                  <c:v>57420</c:v>
                </c:pt>
                <c:pt idx="2516">
                  <c:v>57427</c:v>
                </c:pt>
                <c:pt idx="2517">
                  <c:v>57434</c:v>
                </c:pt>
                <c:pt idx="2518">
                  <c:v>57441</c:v>
                </c:pt>
                <c:pt idx="2519">
                  <c:v>57448</c:v>
                </c:pt>
                <c:pt idx="2520">
                  <c:v>57459</c:v>
                </c:pt>
                <c:pt idx="2521">
                  <c:v>57462</c:v>
                </c:pt>
                <c:pt idx="2522">
                  <c:v>57469</c:v>
                </c:pt>
                <c:pt idx="2523">
                  <c:v>57476</c:v>
                </c:pt>
                <c:pt idx="2524">
                  <c:v>57483</c:v>
                </c:pt>
                <c:pt idx="2525">
                  <c:v>57490</c:v>
                </c:pt>
                <c:pt idx="2526">
                  <c:v>57497</c:v>
                </c:pt>
                <c:pt idx="2527">
                  <c:v>57504</c:v>
                </c:pt>
                <c:pt idx="2528">
                  <c:v>57511</c:v>
                </c:pt>
                <c:pt idx="2529">
                  <c:v>57518</c:v>
                </c:pt>
                <c:pt idx="2530">
                  <c:v>57525</c:v>
                </c:pt>
                <c:pt idx="2531">
                  <c:v>57532</c:v>
                </c:pt>
                <c:pt idx="2532">
                  <c:v>57539</c:v>
                </c:pt>
                <c:pt idx="2533">
                  <c:v>57546</c:v>
                </c:pt>
                <c:pt idx="2534">
                  <c:v>57553</c:v>
                </c:pt>
                <c:pt idx="2535">
                  <c:v>57560</c:v>
                </c:pt>
                <c:pt idx="2536">
                  <c:v>57567</c:v>
                </c:pt>
                <c:pt idx="2537">
                  <c:v>57574</c:v>
                </c:pt>
                <c:pt idx="2538">
                  <c:v>57581</c:v>
                </c:pt>
                <c:pt idx="2539">
                  <c:v>57588</c:v>
                </c:pt>
                <c:pt idx="2540">
                  <c:v>57595</c:v>
                </c:pt>
                <c:pt idx="2541">
                  <c:v>57602</c:v>
                </c:pt>
                <c:pt idx="2542">
                  <c:v>57609</c:v>
                </c:pt>
                <c:pt idx="2543">
                  <c:v>57616</c:v>
                </c:pt>
                <c:pt idx="2544">
                  <c:v>57623</c:v>
                </c:pt>
                <c:pt idx="2545">
                  <c:v>57630</c:v>
                </c:pt>
                <c:pt idx="2546">
                  <c:v>57637</c:v>
                </c:pt>
                <c:pt idx="2547">
                  <c:v>57644</c:v>
                </c:pt>
                <c:pt idx="2548">
                  <c:v>57651</c:v>
                </c:pt>
                <c:pt idx="2549">
                  <c:v>57658</c:v>
                </c:pt>
                <c:pt idx="2550">
                  <c:v>57665</c:v>
                </c:pt>
                <c:pt idx="2551">
                  <c:v>57672</c:v>
                </c:pt>
                <c:pt idx="2552">
                  <c:v>57679</c:v>
                </c:pt>
                <c:pt idx="2553">
                  <c:v>57686</c:v>
                </c:pt>
                <c:pt idx="2554">
                  <c:v>57693</c:v>
                </c:pt>
                <c:pt idx="2555">
                  <c:v>57700</c:v>
                </c:pt>
                <c:pt idx="2556">
                  <c:v>57710</c:v>
                </c:pt>
                <c:pt idx="2557">
                  <c:v>57717</c:v>
                </c:pt>
                <c:pt idx="2558">
                  <c:v>57724</c:v>
                </c:pt>
                <c:pt idx="2559">
                  <c:v>57732</c:v>
                </c:pt>
                <c:pt idx="2560">
                  <c:v>57738</c:v>
                </c:pt>
                <c:pt idx="2561">
                  <c:v>57745</c:v>
                </c:pt>
                <c:pt idx="2562">
                  <c:v>57752</c:v>
                </c:pt>
                <c:pt idx="2563">
                  <c:v>57760</c:v>
                </c:pt>
                <c:pt idx="2564">
                  <c:v>57766</c:v>
                </c:pt>
                <c:pt idx="2565">
                  <c:v>57773</c:v>
                </c:pt>
                <c:pt idx="2566">
                  <c:v>57780</c:v>
                </c:pt>
                <c:pt idx="2567">
                  <c:v>57787</c:v>
                </c:pt>
                <c:pt idx="2568">
                  <c:v>57794</c:v>
                </c:pt>
                <c:pt idx="2569">
                  <c:v>57801</c:v>
                </c:pt>
                <c:pt idx="2570">
                  <c:v>57808</c:v>
                </c:pt>
                <c:pt idx="2571">
                  <c:v>57817</c:v>
                </c:pt>
                <c:pt idx="2572">
                  <c:v>57822</c:v>
                </c:pt>
                <c:pt idx="2573">
                  <c:v>57829</c:v>
                </c:pt>
                <c:pt idx="2574">
                  <c:v>57837</c:v>
                </c:pt>
                <c:pt idx="2575">
                  <c:v>57843</c:v>
                </c:pt>
                <c:pt idx="2576">
                  <c:v>57850</c:v>
                </c:pt>
                <c:pt idx="2577">
                  <c:v>57858</c:v>
                </c:pt>
                <c:pt idx="2578">
                  <c:v>57864</c:v>
                </c:pt>
                <c:pt idx="2579">
                  <c:v>57871</c:v>
                </c:pt>
                <c:pt idx="2580">
                  <c:v>57878</c:v>
                </c:pt>
                <c:pt idx="2581">
                  <c:v>57885</c:v>
                </c:pt>
                <c:pt idx="2582">
                  <c:v>57892</c:v>
                </c:pt>
                <c:pt idx="2583">
                  <c:v>57899</c:v>
                </c:pt>
                <c:pt idx="2584">
                  <c:v>57906</c:v>
                </c:pt>
                <c:pt idx="2585">
                  <c:v>57913</c:v>
                </c:pt>
                <c:pt idx="2586">
                  <c:v>57920</c:v>
                </c:pt>
                <c:pt idx="2587">
                  <c:v>57927</c:v>
                </c:pt>
                <c:pt idx="2588">
                  <c:v>57934</c:v>
                </c:pt>
                <c:pt idx="2589">
                  <c:v>57941</c:v>
                </c:pt>
                <c:pt idx="2590">
                  <c:v>57949</c:v>
                </c:pt>
                <c:pt idx="2591">
                  <c:v>57956</c:v>
                </c:pt>
                <c:pt idx="2592">
                  <c:v>57962</c:v>
                </c:pt>
                <c:pt idx="2593">
                  <c:v>57969</c:v>
                </c:pt>
                <c:pt idx="2594">
                  <c:v>57976</c:v>
                </c:pt>
                <c:pt idx="2595">
                  <c:v>57983</c:v>
                </c:pt>
                <c:pt idx="2596">
                  <c:v>57990</c:v>
                </c:pt>
                <c:pt idx="2597">
                  <c:v>57998</c:v>
                </c:pt>
                <c:pt idx="2598">
                  <c:v>58004</c:v>
                </c:pt>
                <c:pt idx="2599">
                  <c:v>58011</c:v>
                </c:pt>
                <c:pt idx="2600">
                  <c:v>58018</c:v>
                </c:pt>
                <c:pt idx="2601">
                  <c:v>58026</c:v>
                </c:pt>
                <c:pt idx="2602">
                  <c:v>58032</c:v>
                </c:pt>
                <c:pt idx="2603">
                  <c:v>58039</c:v>
                </c:pt>
                <c:pt idx="2604">
                  <c:v>58046</c:v>
                </c:pt>
                <c:pt idx="2605">
                  <c:v>58053</c:v>
                </c:pt>
                <c:pt idx="2606">
                  <c:v>58060</c:v>
                </c:pt>
                <c:pt idx="2607">
                  <c:v>58067</c:v>
                </c:pt>
                <c:pt idx="2608">
                  <c:v>58075</c:v>
                </c:pt>
                <c:pt idx="2609">
                  <c:v>58082</c:v>
                </c:pt>
                <c:pt idx="2610">
                  <c:v>58089</c:v>
                </c:pt>
                <c:pt idx="2611">
                  <c:v>58096</c:v>
                </c:pt>
                <c:pt idx="2612">
                  <c:v>58103</c:v>
                </c:pt>
                <c:pt idx="2613">
                  <c:v>58110</c:v>
                </c:pt>
                <c:pt idx="2614">
                  <c:v>58117</c:v>
                </c:pt>
                <c:pt idx="2615">
                  <c:v>58124</c:v>
                </c:pt>
                <c:pt idx="2616">
                  <c:v>58131</c:v>
                </c:pt>
                <c:pt idx="2617">
                  <c:v>58138</c:v>
                </c:pt>
                <c:pt idx="2618">
                  <c:v>58145</c:v>
                </c:pt>
                <c:pt idx="2619">
                  <c:v>58152</c:v>
                </c:pt>
                <c:pt idx="2620">
                  <c:v>58159</c:v>
                </c:pt>
                <c:pt idx="2621">
                  <c:v>58168</c:v>
                </c:pt>
                <c:pt idx="2622">
                  <c:v>58175</c:v>
                </c:pt>
                <c:pt idx="2623">
                  <c:v>58182</c:v>
                </c:pt>
                <c:pt idx="2624">
                  <c:v>58189</c:v>
                </c:pt>
                <c:pt idx="2625">
                  <c:v>58196</c:v>
                </c:pt>
                <c:pt idx="2626">
                  <c:v>58203</c:v>
                </c:pt>
                <c:pt idx="2627">
                  <c:v>58210</c:v>
                </c:pt>
                <c:pt idx="2628">
                  <c:v>58217</c:v>
                </c:pt>
                <c:pt idx="2629">
                  <c:v>58224</c:v>
                </c:pt>
                <c:pt idx="2630">
                  <c:v>58231</c:v>
                </c:pt>
                <c:pt idx="2631">
                  <c:v>58238</c:v>
                </c:pt>
                <c:pt idx="2632">
                  <c:v>58245</c:v>
                </c:pt>
                <c:pt idx="2633">
                  <c:v>58252</c:v>
                </c:pt>
                <c:pt idx="2634">
                  <c:v>58259</c:v>
                </c:pt>
                <c:pt idx="2635">
                  <c:v>58266</c:v>
                </c:pt>
                <c:pt idx="2636">
                  <c:v>58273</c:v>
                </c:pt>
                <c:pt idx="2637">
                  <c:v>58280</c:v>
                </c:pt>
                <c:pt idx="2638">
                  <c:v>58287</c:v>
                </c:pt>
                <c:pt idx="2639">
                  <c:v>58294</c:v>
                </c:pt>
                <c:pt idx="2640">
                  <c:v>58301</c:v>
                </c:pt>
                <c:pt idx="2641">
                  <c:v>58308</c:v>
                </c:pt>
                <c:pt idx="2642">
                  <c:v>58315</c:v>
                </c:pt>
                <c:pt idx="2643">
                  <c:v>58322</c:v>
                </c:pt>
                <c:pt idx="2644">
                  <c:v>58329</c:v>
                </c:pt>
                <c:pt idx="2645">
                  <c:v>58336</c:v>
                </c:pt>
                <c:pt idx="2646">
                  <c:v>58343</c:v>
                </c:pt>
                <c:pt idx="2647">
                  <c:v>58350</c:v>
                </c:pt>
                <c:pt idx="2648">
                  <c:v>58357</c:v>
                </c:pt>
                <c:pt idx="2649">
                  <c:v>58364</c:v>
                </c:pt>
                <c:pt idx="2650">
                  <c:v>58371</c:v>
                </c:pt>
                <c:pt idx="2651">
                  <c:v>58378</c:v>
                </c:pt>
                <c:pt idx="2652">
                  <c:v>58385</c:v>
                </c:pt>
                <c:pt idx="2653">
                  <c:v>58392</c:v>
                </c:pt>
                <c:pt idx="2654">
                  <c:v>58399</c:v>
                </c:pt>
                <c:pt idx="2655">
                  <c:v>58407</c:v>
                </c:pt>
                <c:pt idx="2656">
                  <c:v>58413</c:v>
                </c:pt>
                <c:pt idx="2657">
                  <c:v>58420</c:v>
                </c:pt>
                <c:pt idx="2658">
                  <c:v>58427</c:v>
                </c:pt>
                <c:pt idx="2659">
                  <c:v>58438</c:v>
                </c:pt>
                <c:pt idx="2660">
                  <c:v>58442</c:v>
                </c:pt>
                <c:pt idx="2661">
                  <c:v>58448</c:v>
                </c:pt>
                <c:pt idx="2662">
                  <c:v>58455</c:v>
                </c:pt>
                <c:pt idx="2663">
                  <c:v>58462</c:v>
                </c:pt>
                <c:pt idx="2664">
                  <c:v>58469</c:v>
                </c:pt>
                <c:pt idx="2665">
                  <c:v>58476</c:v>
                </c:pt>
                <c:pt idx="2666">
                  <c:v>58483</c:v>
                </c:pt>
                <c:pt idx="2667">
                  <c:v>58490</c:v>
                </c:pt>
                <c:pt idx="2668">
                  <c:v>58497</c:v>
                </c:pt>
                <c:pt idx="2669">
                  <c:v>58504</c:v>
                </c:pt>
                <c:pt idx="2670">
                  <c:v>58511</c:v>
                </c:pt>
                <c:pt idx="2671">
                  <c:v>58518</c:v>
                </c:pt>
                <c:pt idx="2672">
                  <c:v>58525</c:v>
                </c:pt>
                <c:pt idx="2673">
                  <c:v>58532</c:v>
                </c:pt>
                <c:pt idx="2674">
                  <c:v>58539</c:v>
                </c:pt>
                <c:pt idx="2675">
                  <c:v>58546</c:v>
                </c:pt>
                <c:pt idx="2676">
                  <c:v>58553</c:v>
                </c:pt>
                <c:pt idx="2677">
                  <c:v>58560</c:v>
                </c:pt>
                <c:pt idx="2678">
                  <c:v>58567</c:v>
                </c:pt>
                <c:pt idx="2679">
                  <c:v>58574</c:v>
                </c:pt>
                <c:pt idx="2680">
                  <c:v>58581</c:v>
                </c:pt>
                <c:pt idx="2681">
                  <c:v>58588</c:v>
                </c:pt>
                <c:pt idx="2682">
                  <c:v>58595</c:v>
                </c:pt>
                <c:pt idx="2683">
                  <c:v>58602</c:v>
                </c:pt>
                <c:pt idx="2684">
                  <c:v>58609</c:v>
                </c:pt>
                <c:pt idx="2685">
                  <c:v>58616</c:v>
                </c:pt>
                <c:pt idx="2686">
                  <c:v>58623</c:v>
                </c:pt>
                <c:pt idx="2687">
                  <c:v>58630</c:v>
                </c:pt>
                <c:pt idx="2688">
                  <c:v>58637</c:v>
                </c:pt>
                <c:pt idx="2689">
                  <c:v>58644</c:v>
                </c:pt>
                <c:pt idx="2690">
                  <c:v>58651</c:v>
                </c:pt>
                <c:pt idx="2691">
                  <c:v>58658</c:v>
                </c:pt>
                <c:pt idx="2692">
                  <c:v>58665</c:v>
                </c:pt>
                <c:pt idx="2693">
                  <c:v>58672</c:v>
                </c:pt>
                <c:pt idx="2694">
                  <c:v>58679</c:v>
                </c:pt>
                <c:pt idx="2695">
                  <c:v>58686</c:v>
                </c:pt>
                <c:pt idx="2696">
                  <c:v>58693</c:v>
                </c:pt>
                <c:pt idx="2697">
                  <c:v>58700</c:v>
                </c:pt>
                <c:pt idx="2698">
                  <c:v>58707</c:v>
                </c:pt>
                <c:pt idx="2699">
                  <c:v>58714</c:v>
                </c:pt>
                <c:pt idx="2700">
                  <c:v>58721</c:v>
                </c:pt>
                <c:pt idx="2701">
                  <c:v>58728</c:v>
                </c:pt>
                <c:pt idx="2702">
                  <c:v>58735</c:v>
                </c:pt>
                <c:pt idx="2703">
                  <c:v>58742</c:v>
                </c:pt>
                <c:pt idx="2704">
                  <c:v>58749</c:v>
                </c:pt>
                <c:pt idx="2705">
                  <c:v>58757</c:v>
                </c:pt>
                <c:pt idx="2706">
                  <c:v>58763</c:v>
                </c:pt>
                <c:pt idx="2707">
                  <c:v>58771</c:v>
                </c:pt>
                <c:pt idx="2708">
                  <c:v>58777</c:v>
                </c:pt>
                <c:pt idx="2709">
                  <c:v>58784</c:v>
                </c:pt>
                <c:pt idx="2710">
                  <c:v>58791</c:v>
                </c:pt>
                <c:pt idx="2711">
                  <c:v>58798</c:v>
                </c:pt>
                <c:pt idx="2712">
                  <c:v>58810</c:v>
                </c:pt>
                <c:pt idx="2713">
                  <c:v>58813</c:v>
                </c:pt>
                <c:pt idx="2714">
                  <c:v>58820</c:v>
                </c:pt>
                <c:pt idx="2715">
                  <c:v>58827</c:v>
                </c:pt>
                <c:pt idx="2716">
                  <c:v>58834</c:v>
                </c:pt>
                <c:pt idx="2717">
                  <c:v>58841</c:v>
                </c:pt>
                <c:pt idx="2718">
                  <c:v>58848</c:v>
                </c:pt>
                <c:pt idx="2719">
                  <c:v>58855</c:v>
                </c:pt>
                <c:pt idx="2720">
                  <c:v>58862</c:v>
                </c:pt>
                <c:pt idx="2721">
                  <c:v>58869</c:v>
                </c:pt>
                <c:pt idx="2722">
                  <c:v>58876</c:v>
                </c:pt>
                <c:pt idx="2723">
                  <c:v>58883</c:v>
                </c:pt>
                <c:pt idx="2724">
                  <c:v>58890</c:v>
                </c:pt>
                <c:pt idx="2725">
                  <c:v>58897</c:v>
                </c:pt>
                <c:pt idx="2726">
                  <c:v>58908</c:v>
                </c:pt>
                <c:pt idx="2727">
                  <c:v>58911</c:v>
                </c:pt>
                <c:pt idx="2728">
                  <c:v>58918</c:v>
                </c:pt>
                <c:pt idx="2729">
                  <c:v>58925</c:v>
                </c:pt>
                <c:pt idx="2730">
                  <c:v>58932</c:v>
                </c:pt>
                <c:pt idx="2731">
                  <c:v>58939</c:v>
                </c:pt>
                <c:pt idx="2732">
                  <c:v>58946</c:v>
                </c:pt>
                <c:pt idx="2733">
                  <c:v>58953</c:v>
                </c:pt>
                <c:pt idx="2734">
                  <c:v>58960</c:v>
                </c:pt>
                <c:pt idx="2735">
                  <c:v>58967</c:v>
                </c:pt>
                <c:pt idx="2736">
                  <c:v>58974</c:v>
                </c:pt>
                <c:pt idx="2737">
                  <c:v>58981</c:v>
                </c:pt>
                <c:pt idx="2738">
                  <c:v>58988</c:v>
                </c:pt>
                <c:pt idx="2739">
                  <c:v>58995</c:v>
                </c:pt>
                <c:pt idx="2740">
                  <c:v>59002</c:v>
                </c:pt>
                <c:pt idx="2741">
                  <c:v>59009</c:v>
                </c:pt>
                <c:pt idx="2742">
                  <c:v>59016</c:v>
                </c:pt>
                <c:pt idx="2743">
                  <c:v>59023</c:v>
                </c:pt>
                <c:pt idx="2744">
                  <c:v>59030</c:v>
                </c:pt>
                <c:pt idx="2745">
                  <c:v>59037</c:v>
                </c:pt>
                <c:pt idx="2746">
                  <c:v>59044</c:v>
                </c:pt>
                <c:pt idx="2747">
                  <c:v>59051</c:v>
                </c:pt>
                <c:pt idx="2748">
                  <c:v>59058</c:v>
                </c:pt>
                <c:pt idx="2749">
                  <c:v>59065</c:v>
                </c:pt>
                <c:pt idx="2750">
                  <c:v>59072</c:v>
                </c:pt>
                <c:pt idx="2751">
                  <c:v>59079</c:v>
                </c:pt>
                <c:pt idx="2752">
                  <c:v>59086</c:v>
                </c:pt>
                <c:pt idx="2753">
                  <c:v>59093</c:v>
                </c:pt>
                <c:pt idx="2754">
                  <c:v>59100</c:v>
                </c:pt>
                <c:pt idx="2755">
                  <c:v>59107</c:v>
                </c:pt>
                <c:pt idx="2756">
                  <c:v>59114</c:v>
                </c:pt>
                <c:pt idx="2757">
                  <c:v>59124</c:v>
                </c:pt>
                <c:pt idx="2758">
                  <c:v>59128</c:v>
                </c:pt>
                <c:pt idx="2759">
                  <c:v>59135</c:v>
                </c:pt>
                <c:pt idx="2760">
                  <c:v>59142</c:v>
                </c:pt>
                <c:pt idx="2761">
                  <c:v>59149</c:v>
                </c:pt>
                <c:pt idx="2762">
                  <c:v>59156</c:v>
                </c:pt>
                <c:pt idx="2763">
                  <c:v>59163</c:v>
                </c:pt>
                <c:pt idx="2764">
                  <c:v>59170</c:v>
                </c:pt>
                <c:pt idx="2765">
                  <c:v>59177</c:v>
                </c:pt>
                <c:pt idx="2766">
                  <c:v>59184</c:v>
                </c:pt>
                <c:pt idx="2767">
                  <c:v>59191</c:v>
                </c:pt>
                <c:pt idx="2768">
                  <c:v>59198</c:v>
                </c:pt>
                <c:pt idx="2769">
                  <c:v>59205</c:v>
                </c:pt>
                <c:pt idx="2770">
                  <c:v>59212</c:v>
                </c:pt>
                <c:pt idx="2771">
                  <c:v>59219</c:v>
                </c:pt>
                <c:pt idx="2772">
                  <c:v>59226</c:v>
                </c:pt>
                <c:pt idx="2773">
                  <c:v>59233</c:v>
                </c:pt>
                <c:pt idx="2774">
                  <c:v>59240</c:v>
                </c:pt>
                <c:pt idx="2775">
                  <c:v>59247</c:v>
                </c:pt>
                <c:pt idx="2776">
                  <c:v>59258</c:v>
                </c:pt>
                <c:pt idx="2777">
                  <c:v>59261</c:v>
                </c:pt>
                <c:pt idx="2778">
                  <c:v>59268</c:v>
                </c:pt>
                <c:pt idx="2779">
                  <c:v>59275</c:v>
                </c:pt>
                <c:pt idx="2780">
                  <c:v>59282</c:v>
                </c:pt>
                <c:pt idx="2781">
                  <c:v>59289</c:v>
                </c:pt>
                <c:pt idx="2782">
                  <c:v>59296</c:v>
                </c:pt>
                <c:pt idx="2783">
                  <c:v>59303</c:v>
                </c:pt>
                <c:pt idx="2784">
                  <c:v>59310</c:v>
                </c:pt>
                <c:pt idx="2785">
                  <c:v>59317</c:v>
                </c:pt>
                <c:pt idx="2786">
                  <c:v>59324</c:v>
                </c:pt>
                <c:pt idx="2787">
                  <c:v>59331</c:v>
                </c:pt>
                <c:pt idx="2788">
                  <c:v>59338</c:v>
                </c:pt>
                <c:pt idx="2789">
                  <c:v>59345</c:v>
                </c:pt>
                <c:pt idx="2790">
                  <c:v>59352</c:v>
                </c:pt>
                <c:pt idx="2791">
                  <c:v>59359</c:v>
                </c:pt>
                <c:pt idx="2792">
                  <c:v>59366</c:v>
                </c:pt>
                <c:pt idx="2793">
                  <c:v>59373</c:v>
                </c:pt>
                <c:pt idx="2794">
                  <c:v>59380</c:v>
                </c:pt>
                <c:pt idx="2795">
                  <c:v>59387</c:v>
                </c:pt>
                <c:pt idx="2796">
                  <c:v>59394</c:v>
                </c:pt>
                <c:pt idx="2797">
                  <c:v>59401</c:v>
                </c:pt>
                <c:pt idx="2798">
                  <c:v>59408</c:v>
                </c:pt>
                <c:pt idx="2799">
                  <c:v>59415</c:v>
                </c:pt>
                <c:pt idx="2800">
                  <c:v>59422</c:v>
                </c:pt>
                <c:pt idx="2801">
                  <c:v>59429</c:v>
                </c:pt>
                <c:pt idx="2802">
                  <c:v>59436</c:v>
                </c:pt>
                <c:pt idx="2803">
                  <c:v>59443</c:v>
                </c:pt>
                <c:pt idx="2804">
                  <c:v>59450</c:v>
                </c:pt>
                <c:pt idx="2805">
                  <c:v>59457</c:v>
                </c:pt>
                <c:pt idx="2806">
                  <c:v>59464</c:v>
                </c:pt>
                <c:pt idx="2807">
                  <c:v>59471</c:v>
                </c:pt>
                <c:pt idx="2808">
                  <c:v>59478</c:v>
                </c:pt>
                <c:pt idx="2809">
                  <c:v>59488</c:v>
                </c:pt>
                <c:pt idx="2810">
                  <c:v>59492</c:v>
                </c:pt>
                <c:pt idx="2811">
                  <c:v>59499</c:v>
                </c:pt>
                <c:pt idx="2812">
                  <c:v>59506</c:v>
                </c:pt>
                <c:pt idx="2813">
                  <c:v>59513</c:v>
                </c:pt>
                <c:pt idx="2814">
                  <c:v>59520</c:v>
                </c:pt>
                <c:pt idx="2815">
                  <c:v>59527</c:v>
                </c:pt>
                <c:pt idx="2816">
                  <c:v>59534</c:v>
                </c:pt>
                <c:pt idx="2817">
                  <c:v>59541</c:v>
                </c:pt>
                <c:pt idx="2818">
                  <c:v>59548</c:v>
                </c:pt>
                <c:pt idx="2819">
                  <c:v>59555</c:v>
                </c:pt>
                <c:pt idx="2820">
                  <c:v>59562</c:v>
                </c:pt>
                <c:pt idx="2821">
                  <c:v>59569</c:v>
                </c:pt>
                <c:pt idx="2822">
                  <c:v>59576</c:v>
                </c:pt>
                <c:pt idx="2823">
                  <c:v>59583</c:v>
                </c:pt>
                <c:pt idx="2824">
                  <c:v>59590</c:v>
                </c:pt>
                <c:pt idx="2825">
                  <c:v>59597</c:v>
                </c:pt>
                <c:pt idx="2826">
                  <c:v>59604</c:v>
                </c:pt>
                <c:pt idx="2827">
                  <c:v>59611</c:v>
                </c:pt>
                <c:pt idx="2828">
                  <c:v>59618</c:v>
                </c:pt>
                <c:pt idx="2829">
                  <c:v>59625</c:v>
                </c:pt>
                <c:pt idx="2830">
                  <c:v>59632</c:v>
                </c:pt>
                <c:pt idx="2831">
                  <c:v>59643</c:v>
                </c:pt>
                <c:pt idx="2832">
                  <c:v>59646</c:v>
                </c:pt>
                <c:pt idx="2833">
                  <c:v>59653</c:v>
                </c:pt>
                <c:pt idx="2834">
                  <c:v>59660</c:v>
                </c:pt>
                <c:pt idx="2835">
                  <c:v>59667</c:v>
                </c:pt>
                <c:pt idx="2836">
                  <c:v>59674</c:v>
                </c:pt>
                <c:pt idx="2837">
                  <c:v>59681</c:v>
                </c:pt>
                <c:pt idx="2838">
                  <c:v>59688</c:v>
                </c:pt>
                <c:pt idx="2839">
                  <c:v>59695</c:v>
                </c:pt>
                <c:pt idx="2840">
                  <c:v>59702</c:v>
                </c:pt>
                <c:pt idx="2841">
                  <c:v>59709</c:v>
                </c:pt>
                <c:pt idx="2842">
                  <c:v>59716</c:v>
                </c:pt>
                <c:pt idx="2843">
                  <c:v>59723</c:v>
                </c:pt>
                <c:pt idx="2844">
                  <c:v>59730</c:v>
                </c:pt>
                <c:pt idx="2845">
                  <c:v>59737</c:v>
                </c:pt>
                <c:pt idx="2846">
                  <c:v>59744</c:v>
                </c:pt>
                <c:pt idx="2847">
                  <c:v>59751</c:v>
                </c:pt>
                <c:pt idx="2848">
                  <c:v>59758</c:v>
                </c:pt>
                <c:pt idx="2849">
                  <c:v>59765</c:v>
                </c:pt>
                <c:pt idx="2850">
                  <c:v>59772</c:v>
                </c:pt>
                <c:pt idx="2851">
                  <c:v>59779</c:v>
                </c:pt>
                <c:pt idx="2852">
                  <c:v>59786</c:v>
                </c:pt>
                <c:pt idx="2853">
                  <c:v>59793</c:v>
                </c:pt>
                <c:pt idx="2854">
                  <c:v>59800</c:v>
                </c:pt>
                <c:pt idx="2855">
                  <c:v>59807</c:v>
                </c:pt>
                <c:pt idx="2856">
                  <c:v>59814</c:v>
                </c:pt>
                <c:pt idx="2857">
                  <c:v>59821</c:v>
                </c:pt>
                <c:pt idx="2858">
                  <c:v>59828</c:v>
                </c:pt>
                <c:pt idx="2859">
                  <c:v>59835</c:v>
                </c:pt>
                <c:pt idx="2860">
                  <c:v>59842</c:v>
                </c:pt>
                <c:pt idx="2861">
                  <c:v>59849</c:v>
                </c:pt>
                <c:pt idx="2862">
                  <c:v>59856</c:v>
                </c:pt>
                <c:pt idx="2863">
                  <c:v>59863</c:v>
                </c:pt>
                <c:pt idx="2864">
                  <c:v>59870</c:v>
                </c:pt>
                <c:pt idx="2865">
                  <c:v>59877</c:v>
                </c:pt>
                <c:pt idx="2866">
                  <c:v>59884</c:v>
                </c:pt>
                <c:pt idx="2867">
                  <c:v>59891</c:v>
                </c:pt>
                <c:pt idx="2868">
                  <c:v>59901</c:v>
                </c:pt>
                <c:pt idx="2869">
                  <c:v>59908</c:v>
                </c:pt>
                <c:pt idx="2870">
                  <c:v>59915</c:v>
                </c:pt>
                <c:pt idx="2871">
                  <c:v>59923</c:v>
                </c:pt>
                <c:pt idx="2872">
                  <c:v>59929</c:v>
                </c:pt>
                <c:pt idx="2873">
                  <c:v>59936</c:v>
                </c:pt>
                <c:pt idx="2874">
                  <c:v>59943</c:v>
                </c:pt>
                <c:pt idx="2875">
                  <c:v>59951</c:v>
                </c:pt>
                <c:pt idx="2876">
                  <c:v>59957</c:v>
                </c:pt>
                <c:pt idx="2877">
                  <c:v>59964</c:v>
                </c:pt>
                <c:pt idx="2878">
                  <c:v>59971</c:v>
                </c:pt>
                <c:pt idx="2879">
                  <c:v>59978</c:v>
                </c:pt>
                <c:pt idx="2880">
                  <c:v>59985</c:v>
                </c:pt>
                <c:pt idx="2881">
                  <c:v>59992</c:v>
                </c:pt>
                <c:pt idx="2882">
                  <c:v>60001</c:v>
                </c:pt>
                <c:pt idx="2883">
                  <c:v>60006</c:v>
                </c:pt>
                <c:pt idx="2884">
                  <c:v>60013</c:v>
                </c:pt>
                <c:pt idx="2885">
                  <c:v>60020</c:v>
                </c:pt>
                <c:pt idx="2886">
                  <c:v>60028</c:v>
                </c:pt>
                <c:pt idx="2887">
                  <c:v>60034</c:v>
                </c:pt>
                <c:pt idx="2888">
                  <c:v>60041</c:v>
                </c:pt>
                <c:pt idx="2889">
                  <c:v>60049</c:v>
                </c:pt>
                <c:pt idx="2890">
                  <c:v>60055</c:v>
                </c:pt>
                <c:pt idx="2891">
                  <c:v>60062</c:v>
                </c:pt>
                <c:pt idx="2892">
                  <c:v>60069</c:v>
                </c:pt>
                <c:pt idx="2893">
                  <c:v>60076</c:v>
                </c:pt>
                <c:pt idx="2894">
                  <c:v>60083</c:v>
                </c:pt>
                <c:pt idx="2895">
                  <c:v>60090</c:v>
                </c:pt>
                <c:pt idx="2896">
                  <c:v>60097</c:v>
                </c:pt>
                <c:pt idx="2897">
                  <c:v>60104</c:v>
                </c:pt>
                <c:pt idx="2898">
                  <c:v>60111</c:v>
                </c:pt>
                <c:pt idx="2899">
                  <c:v>60118</c:v>
                </c:pt>
                <c:pt idx="2900">
                  <c:v>60125</c:v>
                </c:pt>
                <c:pt idx="2901">
                  <c:v>60132</c:v>
                </c:pt>
                <c:pt idx="2902">
                  <c:v>60140</c:v>
                </c:pt>
                <c:pt idx="2903">
                  <c:v>60147</c:v>
                </c:pt>
                <c:pt idx="2904">
                  <c:v>60153</c:v>
                </c:pt>
                <c:pt idx="2905">
                  <c:v>60160</c:v>
                </c:pt>
                <c:pt idx="2906">
                  <c:v>60167</c:v>
                </c:pt>
                <c:pt idx="2907">
                  <c:v>60174</c:v>
                </c:pt>
                <c:pt idx="2908">
                  <c:v>60181</c:v>
                </c:pt>
                <c:pt idx="2909">
                  <c:v>60189</c:v>
                </c:pt>
                <c:pt idx="2910">
                  <c:v>60195</c:v>
                </c:pt>
                <c:pt idx="2911">
                  <c:v>60202</c:v>
                </c:pt>
                <c:pt idx="2912">
                  <c:v>60209</c:v>
                </c:pt>
                <c:pt idx="2913">
                  <c:v>60216</c:v>
                </c:pt>
                <c:pt idx="2914">
                  <c:v>60223</c:v>
                </c:pt>
                <c:pt idx="2915">
                  <c:v>60230</c:v>
                </c:pt>
                <c:pt idx="2916">
                  <c:v>60237</c:v>
                </c:pt>
                <c:pt idx="2917">
                  <c:v>60244</c:v>
                </c:pt>
                <c:pt idx="2918">
                  <c:v>60251</c:v>
                </c:pt>
                <c:pt idx="2919">
                  <c:v>60258</c:v>
                </c:pt>
                <c:pt idx="2920">
                  <c:v>60267</c:v>
                </c:pt>
                <c:pt idx="2921">
                  <c:v>60274</c:v>
                </c:pt>
                <c:pt idx="2922">
                  <c:v>60281</c:v>
                </c:pt>
                <c:pt idx="2923">
                  <c:v>60288</c:v>
                </c:pt>
                <c:pt idx="2924">
                  <c:v>60295</c:v>
                </c:pt>
                <c:pt idx="2925">
                  <c:v>60302</c:v>
                </c:pt>
                <c:pt idx="2926">
                  <c:v>60309</c:v>
                </c:pt>
                <c:pt idx="2927">
                  <c:v>60316</c:v>
                </c:pt>
                <c:pt idx="2928">
                  <c:v>60323</c:v>
                </c:pt>
                <c:pt idx="2929">
                  <c:v>60330</c:v>
                </c:pt>
                <c:pt idx="2930">
                  <c:v>60337</c:v>
                </c:pt>
                <c:pt idx="2931">
                  <c:v>60344</c:v>
                </c:pt>
                <c:pt idx="2932">
                  <c:v>60351</c:v>
                </c:pt>
                <c:pt idx="2933">
                  <c:v>60359</c:v>
                </c:pt>
                <c:pt idx="2934">
                  <c:v>60366</c:v>
                </c:pt>
                <c:pt idx="2935">
                  <c:v>60373</c:v>
                </c:pt>
                <c:pt idx="2936">
                  <c:v>60380</c:v>
                </c:pt>
                <c:pt idx="2937">
                  <c:v>60387</c:v>
                </c:pt>
                <c:pt idx="2938">
                  <c:v>60394</c:v>
                </c:pt>
                <c:pt idx="2939">
                  <c:v>60401</c:v>
                </c:pt>
                <c:pt idx="2940">
                  <c:v>60408</c:v>
                </c:pt>
                <c:pt idx="2941">
                  <c:v>60415</c:v>
                </c:pt>
                <c:pt idx="2942">
                  <c:v>60422</c:v>
                </c:pt>
                <c:pt idx="2943">
                  <c:v>60429</c:v>
                </c:pt>
                <c:pt idx="2944">
                  <c:v>60436</c:v>
                </c:pt>
                <c:pt idx="2945">
                  <c:v>60443</c:v>
                </c:pt>
                <c:pt idx="2946">
                  <c:v>60450</c:v>
                </c:pt>
                <c:pt idx="2947">
                  <c:v>60457</c:v>
                </c:pt>
                <c:pt idx="2948">
                  <c:v>60464</c:v>
                </c:pt>
                <c:pt idx="2949">
                  <c:v>60471</c:v>
                </c:pt>
                <c:pt idx="2950">
                  <c:v>60478</c:v>
                </c:pt>
                <c:pt idx="2951">
                  <c:v>60485</c:v>
                </c:pt>
                <c:pt idx="2952">
                  <c:v>60492</c:v>
                </c:pt>
                <c:pt idx="2953">
                  <c:v>60499</c:v>
                </c:pt>
                <c:pt idx="2954">
                  <c:v>60506</c:v>
                </c:pt>
                <c:pt idx="2955">
                  <c:v>60513</c:v>
                </c:pt>
                <c:pt idx="2956">
                  <c:v>60520</c:v>
                </c:pt>
                <c:pt idx="2957">
                  <c:v>60527</c:v>
                </c:pt>
                <c:pt idx="2958">
                  <c:v>60534</c:v>
                </c:pt>
                <c:pt idx="2959">
                  <c:v>60541</c:v>
                </c:pt>
                <c:pt idx="2960">
                  <c:v>60548</c:v>
                </c:pt>
                <c:pt idx="2961">
                  <c:v>60555</c:v>
                </c:pt>
                <c:pt idx="2962">
                  <c:v>60562</c:v>
                </c:pt>
                <c:pt idx="2963">
                  <c:v>60569</c:v>
                </c:pt>
                <c:pt idx="2964">
                  <c:v>60576</c:v>
                </c:pt>
                <c:pt idx="2965">
                  <c:v>60583</c:v>
                </c:pt>
                <c:pt idx="2966">
                  <c:v>60590</c:v>
                </c:pt>
                <c:pt idx="2967">
                  <c:v>60598</c:v>
                </c:pt>
                <c:pt idx="2968">
                  <c:v>60604</c:v>
                </c:pt>
                <c:pt idx="2969">
                  <c:v>60611</c:v>
                </c:pt>
                <c:pt idx="2970">
                  <c:v>60618</c:v>
                </c:pt>
                <c:pt idx="2971">
                  <c:v>60625</c:v>
                </c:pt>
                <c:pt idx="2972">
                  <c:v>60632</c:v>
                </c:pt>
                <c:pt idx="2973">
                  <c:v>60639</c:v>
                </c:pt>
                <c:pt idx="2974">
                  <c:v>60646</c:v>
                </c:pt>
                <c:pt idx="2975">
                  <c:v>60653</c:v>
                </c:pt>
                <c:pt idx="2976">
                  <c:v>60660</c:v>
                </c:pt>
                <c:pt idx="2977">
                  <c:v>60667</c:v>
                </c:pt>
                <c:pt idx="2978">
                  <c:v>60674</c:v>
                </c:pt>
                <c:pt idx="2979">
                  <c:v>60681</c:v>
                </c:pt>
                <c:pt idx="2980">
                  <c:v>60688</c:v>
                </c:pt>
                <c:pt idx="2981">
                  <c:v>60695</c:v>
                </c:pt>
                <c:pt idx="2982">
                  <c:v>60702</c:v>
                </c:pt>
                <c:pt idx="2983">
                  <c:v>60709</c:v>
                </c:pt>
                <c:pt idx="2984">
                  <c:v>60716</c:v>
                </c:pt>
                <c:pt idx="2985">
                  <c:v>60723</c:v>
                </c:pt>
                <c:pt idx="2986">
                  <c:v>60730</c:v>
                </c:pt>
                <c:pt idx="2987">
                  <c:v>60737</c:v>
                </c:pt>
                <c:pt idx="2988">
                  <c:v>60744</c:v>
                </c:pt>
                <c:pt idx="2989">
                  <c:v>60751</c:v>
                </c:pt>
                <c:pt idx="2990">
                  <c:v>60758</c:v>
                </c:pt>
                <c:pt idx="2991">
                  <c:v>60765</c:v>
                </c:pt>
                <c:pt idx="2992">
                  <c:v>60772</c:v>
                </c:pt>
                <c:pt idx="2993">
                  <c:v>60779</c:v>
                </c:pt>
                <c:pt idx="2994">
                  <c:v>60786</c:v>
                </c:pt>
                <c:pt idx="2995">
                  <c:v>60793</c:v>
                </c:pt>
                <c:pt idx="2996">
                  <c:v>60800</c:v>
                </c:pt>
                <c:pt idx="2997">
                  <c:v>60807</c:v>
                </c:pt>
                <c:pt idx="2998">
                  <c:v>60814</c:v>
                </c:pt>
                <c:pt idx="2999">
                  <c:v>60821</c:v>
                </c:pt>
                <c:pt idx="3000">
                  <c:v>60828</c:v>
                </c:pt>
                <c:pt idx="3001">
                  <c:v>60835</c:v>
                </c:pt>
                <c:pt idx="3002">
                  <c:v>60842</c:v>
                </c:pt>
                <c:pt idx="3003">
                  <c:v>60849</c:v>
                </c:pt>
                <c:pt idx="3004">
                  <c:v>60856</c:v>
                </c:pt>
                <c:pt idx="3005">
                  <c:v>60863</c:v>
                </c:pt>
                <c:pt idx="3006">
                  <c:v>60870</c:v>
                </c:pt>
                <c:pt idx="3007">
                  <c:v>60877</c:v>
                </c:pt>
                <c:pt idx="3008">
                  <c:v>60884</c:v>
                </c:pt>
                <c:pt idx="3009">
                  <c:v>60891</c:v>
                </c:pt>
                <c:pt idx="3010">
                  <c:v>60898</c:v>
                </c:pt>
                <c:pt idx="3011">
                  <c:v>60905</c:v>
                </c:pt>
                <c:pt idx="3012">
                  <c:v>60912</c:v>
                </c:pt>
                <c:pt idx="3013">
                  <c:v>60919</c:v>
                </c:pt>
                <c:pt idx="3014">
                  <c:v>60926</c:v>
                </c:pt>
                <c:pt idx="3015">
                  <c:v>60933</c:v>
                </c:pt>
                <c:pt idx="3016">
                  <c:v>60940</c:v>
                </c:pt>
                <c:pt idx="3017">
                  <c:v>60948</c:v>
                </c:pt>
                <c:pt idx="3018">
                  <c:v>60954</c:v>
                </c:pt>
                <c:pt idx="3019">
                  <c:v>60962</c:v>
                </c:pt>
                <c:pt idx="3020">
                  <c:v>60968</c:v>
                </c:pt>
                <c:pt idx="3021">
                  <c:v>60975</c:v>
                </c:pt>
                <c:pt idx="3022">
                  <c:v>60982</c:v>
                </c:pt>
                <c:pt idx="3023">
                  <c:v>60989</c:v>
                </c:pt>
                <c:pt idx="3024">
                  <c:v>61001</c:v>
                </c:pt>
                <c:pt idx="3025">
                  <c:v>61004</c:v>
                </c:pt>
                <c:pt idx="3026">
                  <c:v>61011</c:v>
                </c:pt>
                <c:pt idx="3027">
                  <c:v>61018</c:v>
                </c:pt>
                <c:pt idx="3028">
                  <c:v>61025</c:v>
                </c:pt>
                <c:pt idx="3029">
                  <c:v>61032</c:v>
                </c:pt>
                <c:pt idx="3030">
                  <c:v>61039</c:v>
                </c:pt>
                <c:pt idx="3031">
                  <c:v>61046</c:v>
                </c:pt>
                <c:pt idx="3032">
                  <c:v>61053</c:v>
                </c:pt>
                <c:pt idx="3033">
                  <c:v>61060</c:v>
                </c:pt>
                <c:pt idx="3034">
                  <c:v>61067</c:v>
                </c:pt>
                <c:pt idx="3035">
                  <c:v>61074</c:v>
                </c:pt>
                <c:pt idx="3036">
                  <c:v>61081</c:v>
                </c:pt>
                <c:pt idx="3037">
                  <c:v>61092</c:v>
                </c:pt>
                <c:pt idx="3038">
                  <c:v>61095</c:v>
                </c:pt>
                <c:pt idx="3039">
                  <c:v>61102</c:v>
                </c:pt>
                <c:pt idx="3040">
                  <c:v>61109</c:v>
                </c:pt>
                <c:pt idx="3041">
                  <c:v>61116</c:v>
                </c:pt>
                <c:pt idx="3042">
                  <c:v>61123</c:v>
                </c:pt>
                <c:pt idx="3043">
                  <c:v>61130</c:v>
                </c:pt>
                <c:pt idx="3044">
                  <c:v>61137</c:v>
                </c:pt>
                <c:pt idx="3045">
                  <c:v>61144</c:v>
                </c:pt>
                <c:pt idx="3046">
                  <c:v>61151</c:v>
                </c:pt>
                <c:pt idx="3047">
                  <c:v>61158</c:v>
                </c:pt>
                <c:pt idx="3048">
                  <c:v>61165</c:v>
                </c:pt>
                <c:pt idx="3049">
                  <c:v>61172</c:v>
                </c:pt>
                <c:pt idx="3050">
                  <c:v>61179</c:v>
                </c:pt>
                <c:pt idx="3051">
                  <c:v>61186</c:v>
                </c:pt>
                <c:pt idx="3052">
                  <c:v>61193</c:v>
                </c:pt>
                <c:pt idx="3053">
                  <c:v>61200</c:v>
                </c:pt>
                <c:pt idx="3054">
                  <c:v>61207</c:v>
                </c:pt>
                <c:pt idx="3055">
                  <c:v>61214</c:v>
                </c:pt>
                <c:pt idx="3056">
                  <c:v>61221</c:v>
                </c:pt>
                <c:pt idx="3057">
                  <c:v>61228</c:v>
                </c:pt>
                <c:pt idx="3058">
                  <c:v>61235</c:v>
                </c:pt>
                <c:pt idx="3059">
                  <c:v>61242</c:v>
                </c:pt>
                <c:pt idx="3060">
                  <c:v>61249</c:v>
                </c:pt>
                <c:pt idx="3061">
                  <c:v>61256</c:v>
                </c:pt>
                <c:pt idx="3062">
                  <c:v>61263</c:v>
                </c:pt>
                <c:pt idx="3063">
                  <c:v>61270</c:v>
                </c:pt>
                <c:pt idx="3064">
                  <c:v>61277</c:v>
                </c:pt>
                <c:pt idx="3065">
                  <c:v>61284</c:v>
                </c:pt>
                <c:pt idx="3066">
                  <c:v>61291</c:v>
                </c:pt>
                <c:pt idx="3067">
                  <c:v>61298</c:v>
                </c:pt>
                <c:pt idx="3068">
                  <c:v>61305</c:v>
                </c:pt>
                <c:pt idx="3069">
                  <c:v>61315</c:v>
                </c:pt>
                <c:pt idx="3070">
                  <c:v>61319</c:v>
                </c:pt>
                <c:pt idx="3071">
                  <c:v>61326</c:v>
                </c:pt>
                <c:pt idx="3072">
                  <c:v>61333</c:v>
                </c:pt>
                <c:pt idx="3073">
                  <c:v>61340</c:v>
                </c:pt>
                <c:pt idx="3074">
                  <c:v>61347</c:v>
                </c:pt>
                <c:pt idx="3075">
                  <c:v>61354</c:v>
                </c:pt>
                <c:pt idx="3076">
                  <c:v>61361</c:v>
                </c:pt>
                <c:pt idx="3077">
                  <c:v>61368</c:v>
                </c:pt>
                <c:pt idx="3078">
                  <c:v>61375</c:v>
                </c:pt>
                <c:pt idx="3079">
                  <c:v>61382</c:v>
                </c:pt>
                <c:pt idx="3080">
                  <c:v>61389</c:v>
                </c:pt>
                <c:pt idx="3081">
                  <c:v>61396</c:v>
                </c:pt>
                <c:pt idx="3082">
                  <c:v>61403</c:v>
                </c:pt>
                <c:pt idx="3083">
                  <c:v>61410</c:v>
                </c:pt>
                <c:pt idx="3084">
                  <c:v>61417</c:v>
                </c:pt>
                <c:pt idx="3085">
                  <c:v>61424</c:v>
                </c:pt>
                <c:pt idx="3086">
                  <c:v>61431</c:v>
                </c:pt>
                <c:pt idx="3087">
                  <c:v>61438</c:v>
                </c:pt>
                <c:pt idx="3088">
                  <c:v>61445</c:v>
                </c:pt>
                <c:pt idx="3089">
                  <c:v>61452</c:v>
                </c:pt>
                <c:pt idx="3090">
                  <c:v>61459</c:v>
                </c:pt>
                <c:pt idx="3091">
                  <c:v>61466</c:v>
                </c:pt>
                <c:pt idx="3092">
                  <c:v>61477</c:v>
                </c:pt>
                <c:pt idx="3093">
                  <c:v>61480</c:v>
                </c:pt>
                <c:pt idx="3094">
                  <c:v>61487</c:v>
                </c:pt>
                <c:pt idx="3095">
                  <c:v>61494</c:v>
                </c:pt>
                <c:pt idx="3096">
                  <c:v>61501</c:v>
                </c:pt>
                <c:pt idx="3097">
                  <c:v>61508</c:v>
                </c:pt>
                <c:pt idx="3098">
                  <c:v>61515</c:v>
                </c:pt>
                <c:pt idx="3099">
                  <c:v>61522</c:v>
                </c:pt>
                <c:pt idx="3100">
                  <c:v>61529</c:v>
                </c:pt>
                <c:pt idx="3101">
                  <c:v>61536</c:v>
                </c:pt>
                <c:pt idx="3102">
                  <c:v>61543</c:v>
                </c:pt>
                <c:pt idx="3103">
                  <c:v>61550</c:v>
                </c:pt>
                <c:pt idx="3104">
                  <c:v>61557</c:v>
                </c:pt>
                <c:pt idx="3105">
                  <c:v>61564</c:v>
                </c:pt>
                <c:pt idx="3106">
                  <c:v>61571</c:v>
                </c:pt>
                <c:pt idx="3107">
                  <c:v>61578</c:v>
                </c:pt>
                <c:pt idx="3108">
                  <c:v>61585</c:v>
                </c:pt>
                <c:pt idx="3109">
                  <c:v>61592</c:v>
                </c:pt>
                <c:pt idx="3110">
                  <c:v>61599</c:v>
                </c:pt>
                <c:pt idx="3111">
                  <c:v>61606</c:v>
                </c:pt>
                <c:pt idx="3112">
                  <c:v>61613</c:v>
                </c:pt>
                <c:pt idx="3113">
                  <c:v>61620</c:v>
                </c:pt>
                <c:pt idx="3114">
                  <c:v>61627</c:v>
                </c:pt>
                <c:pt idx="3115">
                  <c:v>61634</c:v>
                </c:pt>
                <c:pt idx="3116">
                  <c:v>61641</c:v>
                </c:pt>
                <c:pt idx="3117">
                  <c:v>61648</c:v>
                </c:pt>
                <c:pt idx="3118">
                  <c:v>61655</c:v>
                </c:pt>
                <c:pt idx="3119">
                  <c:v>61662</c:v>
                </c:pt>
                <c:pt idx="3120">
                  <c:v>61669</c:v>
                </c:pt>
                <c:pt idx="3121">
                  <c:v>61676</c:v>
                </c:pt>
                <c:pt idx="3122">
                  <c:v>61683</c:v>
                </c:pt>
                <c:pt idx="3123">
                  <c:v>61690</c:v>
                </c:pt>
                <c:pt idx="3124">
                  <c:v>61697</c:v>
                </c:pt>
                <c:pt idx="3125">
                  <c:v>61704</c:v>
                </c:pt>
                <c:pt idx="3126">
                  <c:v>61711</c:v>
                </c:pt>
                <c:pt idx="3127">
                  <c:v>61718</c:v>
                </c:pt>
                <c:pt idx="3128">
                  <c:v>61728</c:v>
                </c:pt>
                <c:pt idx="3129">
                  <c:v>61735</c:v>
                </c:pt>
                <c:pt idx="3130">
                  <c:v>61742</c:v>
                </c:pt>
                <c:pt idx="3131">
                  <c:v>61750</c:v>
                </c:pt>
                <c:pt idx="3132">
                  <c:v>61756</c:v>
                </c:pt>
                <c:pt idx="3133">
                  <c:v>61763</c:v>
                </c:pt>
                <c:pt idx="3134">
                  <c:v>61770</c:v>
                </c:pt>
                <c:pt idx="3135">
                  <c:v>61778</c:v>
                </c:pt>
                <c:pt idx="3136">
                  <c:v>61784</c:v>
                </c:pt>
                <c:pt idx="3137">
                  <c:v>61791</c:v>
                </c:pt>
                <c:pt idx="3138">
                  <c:v>61798</c:v>
                </c:pt>
                <c:pt idx="3139">
                  <c:v>61805</c:v>
                </c:pt>
                <c:pt idx="3140">
                  <c:v>61812</c:v>
                </c:pt>
                <c:pt idx="3141">
                  <c:v>61819</c:v>
                </c:pt>
                <c:pt idx="3142">
                  <c:v>61826</c:v>
                </c:pt>
                <c:pt idx="3143">
                  <c:v>61835</c:v>
                </c:pt>
                <c:pt idx="3144">
                  <c:v>61840</c:v>
                </c:pt>
                <c:pt idx="3145">
                  <c:v>61847</c:v>
                </c:pt>
                <c:pt idx="3146">
                  <c:v>61855</c:v>
                </c:pt>
                <c:pt idx="3147">
                  <c:v>61861</c:v>
                </c:pt>
                <c:pt idx="3148">
                  <c:v>61868</c:v>
                </c:pt>
                <c:pt idx="3149">
                  <c:v>61876</c:v>
                </c:pt>
                <c:pt idx="3150">
                  <c:v>61882</c:v>
                </c:pt>
                <c:pt idx="3151">
                  <c:v>61889</c:v>
                </c:pt>
                <c:pt idx="3152">
                  <c:v>61896</c:v>
                </c:pt>
                <c:pt idx="3153">
                  <c:v>61903</c:v>
                </c:pt>
                <c:pt idx="3154">
                  <c:v>61910</c:v>
                </c:pt>
                <c:pt idx="3155">
                  <c:v>61917</c:v>
                </c:pt>
                <c:pt idx="3156">
                  <c:v>61924</c:v>
                </c:pt>
                <c:pt idx="3157">
                  <c:v>61931</c:v>
                </c:pt>
                <c:pt idx="3158">
                  <c:v>61938</c:v>
                </c:pt>
                <c:pt idx="3159">
                  <c:v>61945</c:v>
                </c:pt>
                <c:pt idx="3160">
                  <c:v>61952</c:v>
                </c:pt>
                <c:pt idx="3161">
                  <c:v>61959</c:v>
                </c:pt>
                <c:pt idx="3162">
                  <c:v>61967</c:v>
                </c:pt>
                <c:pt idx="3163">
                  <c:v>61974</c:v>
                </c:pt>
                <c:pt idx="3164">
                  <c:v>61980</c:v>
                </c:pt>
                <c:pt idx="3165">
                  <c:v>61987</c:v>
                </c:pt>
                <c:pt idx="3166">
                  <c:v>61994</c:v>
                </c:pt>
                <c:pt idx="3167">
                  <c:v>62001</c:v>
                </c:pt>
                <c:pt idx="3168">
                  <c:v>62008</c:v>
                </c:pt>
                <c:pt idx="3169">
                  <c:v>62016</c:v>
                </c:pt>
                <c:pt idx="3170">
                  <c:v>62022</c:v>
                </c:pt>
                <c:pt idx="3171">
                  <c:v>62029</c:v>
                </c:pt>
                <c:pt idx="3172">
                  <c:v>62036</c:v>
                </c:pt>
                <c:pt idx="3173">
                  <c:v>62044</c:v>
                </c:pt>
                <c:pt idx="3174">
                  <c:v>62050</c:v>
                </c:pt>
                <c:pt idx="3175">
                  <c:v>62057</c:v>
                </c:pt>
                <c:pt idx="3176">
                  <c:v>62064</c:v>
                </c:pt>
                <c:pt idx="3177">
                  <c:v>62071</c:v>
                </c:pt>
                <c:pt idx="3178">
                  <c:v>62078</c:v>
                </c:pt>
                <c:pt idx="3179">
                  <c:v>62085</c:v>
                </c:pt>
                <c:pt idx="3180">
                  <c:v>62093</c:v>
                </c:pt>
                <c:pt idx="3181">
                  <c:v>62100</c:v>
                </c:pt>
                <c:pt idx="3182">
                  <c:v>62107</c:v>
                </c:pt>
                <c:pt idx="3183">
                  <c:v>62114</c:v>
                </c:pt>
                <c:pt idx="3184">
                  <c:v>62121</c:v>
                </c:pt>
                <c:pt idx="3185">
                  <c:v>62128</c:v>
                </c:pt>
                <c:pt idx="3186">
                  <c:v>62135</c:v>
                </c:pt>
                <c:pt idx="3187">
                  <c:v>62142</c:v>
                </c:pt>
                <c:pt idx="3188">
                  <c:v>62149</c:v>
                </c:pt>
                <c:pt idx="3189">
                  <c:v>62156</c:v>
                </c:pt>
                <c:pt idx="3190">
                  <c:v>62163</c:v>
                </c:pt>
                <c:pt idx="3191">
                  <c:v>62170</c:v>
                </c:pt>
                <c:pt idx="3192">
                  <c:v>62177</c:v>
                </c:pt>
                <c:pt idx="3193">
                  <c:v>62186</c:v>
                </c:pt>
                <c:pt idx="3194">
                  <c:v>62193</c:v>
                </c:pt>
                <c:pt idx="3195">
                  <c:v>62200</c:v>
                </c:pt>
                <c:pt idx="3196">
                  <c:v>62207</c:v>
                </c:pt>
                <c:pt idx="3197">
                  <c:v>62214</c:v>
                </c:pt>
                <c:pt idx="3198">
                  <c:v>62221</c:v>
                </c:pt>
                <c:pt idx="3199">
                  <c:v>62228</c:v>
                </c:pt>
                <c:pt idx="3200">
                  <c:v>62235</c:v>
                </c:pt>
                <c:pt idx="3201">
                  <c:v>62242</c:v>
                </c:pt>
                <c:pt idx="3202">
                  <c:v>62249</c:v>
                </c:pt>
                <c:pt idx="3203">
                  <c:v>62256</c:v>
                </c:pt>
                <c:pt idx="3204">
                  <c:v>62263</c:v>
                </c:pt>
                <c:pt idx="3205">
                  <c:v>62270</c:v>
                </c:pt>
                <c:pt idx="3206">
                  <c:v>62277</c:v>
                </c:pt>
                <c:pt idx="3207">
                  <c:v>62284</c:v>
                </c:pt>
                <c:pt idx="3208">
                  <c:v>62291</c:v>
                </c:pt>
                <c:pt idx="3209">
                  <c:v>62298</c:v>
                </c:pt>
                <c:pt idx="3210">
                  <c:v>62305</c:v>
                </c:pt>
                <c:pt idx="3211">
                  <c:v>62312</c:v>
                </c:pt>
                <c:pt idx="3212">
                  <c:v>62319</c:v>
                </c:pt>
                <c:pt idx="3213">
                  <c:v>62326</c:v>
                </c:pt>
                <c:pt idx="3214">
                  <c:v>62333</c:v>
                </c:pt>
                <c:pt idx="3215">
                  <c:v>62340</c:v>
                </c:pt>
                <c:pt idx="3216">
                  <c:v>62347</c:v>
                </c:pt>
                <c:pt idx="3217">
                  <c:v>62354</c:v>
                </c:pt>
                <c:pt idx="3218">
                  <c:v>62361</c:v>
                </c:pt>
                <c:pt idx="3219">
                  <c:v>62368</c:v>
                </c:pt>
                <c:pt idx="3220">
                  <c:v>62375</c:v>
                </c:pt>
                <c:pt idx="3221">
                  <c:v>62382</c:v>
                </c:pt>
                <c:pt idx="3222">
                  <c:v>62389</c:v>
                </c:pt>
                <c:pt idx="3223">
                  <c:v>62396</c:v>
                </c:pt>
                <c:pt idx="3224">
                  <c:v>62403</c:v>
                </c:pt>
                <c:pt idx="3225">
                  <c:v>62410</c:v>
                </c:pt>
                <c:pt idx="3226">
                  <c:v>62417</c:v>
                </c:pt>
                <c:pt idx="3227">
                  <c:v>62425</c:v>
                </c:pt>
                <c:pt idx="3228">
                  <c:v>62431</c:v>
                </c:pt>
                <c:pt idx="3229">
                  <c:v>62438</c:v>
                </c:pt>
                <c:pt idx="3230">
                  <c:v>62445</c:v>
                </c:pt>
                <c:pt idx="3231">
                  <c:v>62456</c:v>
                </c:pt>
                <c:pt idx="3232">
                  <c:v>62460</c:v>
                </c:pt>
                <c:pt idx="3233">
                  <c:v>62466</c:v>
                </c:pt>
                <c:pt idx="3234">
                  <c:v>62473</c:v>
                </c:pt>
                <c:pt idx="3235">
                  <c:v>62480</c:v>
                </c:pt>
                <c:pt idx="3236">
                  <c:v>62487</c:v>
                </c:pt>
                <c:pt idx="3237">
                  <c:v>62494</c:v>
                </c:pt>
                <c:pt idx="3238">
                  <c:v>62501</c:v>
                </c:pt>
                <c:pt idx="3239">
                  <c:v>62508</c:v>
                </c:pt>
                <c:pt idx="3240">
                  <c:v>62515</c:v>
                </c:pt>
                <c:pt idx="3241">
                  <c:v>62522</c:v>
                </c:pt>
                <c:pt idx="3242">
                  <c:v>62529</c:v>
                </c:pt>
                <c:pt idx="3243">
                  <c:v>62536</c:v>
                </c:pt>
                <c:pt idx="3244">
                  <c:v>62543</c:v>
                </c:pt>
                <c:pt idx="3245">
                  <c:v>62550</c:v>
                </c:pt>
                <c:pt idx="3246">
                  <c:v>62557</c:v>
                </c:pt>
                <c:pt idx="3247">
                  <c:v>62564</c:v>
                </c:pt>
                <c:pt idx="3248">
                  <c:v>62571</c:v>
                </c:pt>
                <c:pt idx="3249">
                  <c:v>62578</c:v>
                </c:pt>
                <c:pt idx="3250">
                  <c:v>62585</c:v>
                </c:pt>
                <c:pt idx="3251">
                  <c:v>62592</c:v>
                </c:pt>
                <c:pt idx="3252">
                  <c:v>62599</c:v>
                </c:pt>
                <c:pt idx="3253">
                  <c:v>62606</c:v>
                </c:pt>
                <c:pt idx="3254">
                  <c:v>62613</c:v>
                </c:pt>
                <c:pt idx="3255">
                  <c:v>62620</c:v>
                </c:pt>
                <c:pt idx="3256">
                  <c:v>62627</c:v>
                </c:pt>
                <c:pt idx="3257">
                  <c:v>62634</c:v>
                </c:pt>
                <c:pt idx="3258">
                  <c:v>62641</c:v>
                </c:pt>
                <c:pt idx="3259">
                  <c:v>62648</c:v>
                </c:pt>
                <c:pt idx="3260">
                  <c:v>62655</c:v>
                </c:pt>
                <c:pt idx="3261">
                  <c:v>62662</c:v>
                </c:pt>
                <c:pt idx="3262">
                  <c:v>62669</c:v>
                </c:pt>
                <c:pt idx="3263">
                  <c:v>62676</c:v>
                </c:pt>
                <c:pt idx="3264">
                  <c:v>62683</c:v>
                </c:pt>
                <c:pt idx="3265">
                  <c:v>62690</c:v>
                </c:pt>
                <c:pt idx="3266">
                  <c:v>62697</c:v>
                </c:pt>
                <c:pt idx="3267">
                  <c:v>62704</c:v>
                </c:pt>
                <c:pt idx="3268">
                  <c:v>62711</c:v>
                </c:pt>
                <c:pt idx="3269">
                  <c:v>62718</c:v>
                </c:pt>
                <c:pt idx="3270">
                  <c:v>62725</c:v>
                </c:pt>
                <c:pt idx="3271">
                  <c:v>62732</c:v>
                </c:pt>
                <c:pt idx="3272">
                  <c:v>62739</c:v>
                </c:pt>
                <c:pt idx="3273">
                  <c:v>62746</c:v>
                </c:pt>
                <c:pt idx="3274">
                  <c:v>62753</c:v>
                </c:pt>
                <c:pt idx="3275">
                  <c:v>62760</c:v>
                </c:pt>
                <c:pt idx="3276">
                  <c:v>62767</c:v>
                </c:pt>
                <c:pt idx="3277">
                  <c:v>62774</c:v>
                </c:pt>
                <c:pt idx="3278">
                  <c:v>62781</c:v>
                </c:pt>
                <c:pt idx="3279">
                  <c:v>62789</c:v>
                </c:pt>
                <c:pt idx="3280">
                  <c:v>62795</c:v>
                </c:pt>
                <c:pt idx="3281">
                  <c:v>62802</c:v>
                </c:pt>
                <c:pt idx="3282">
                  <c:v>62809</c:v>
                </c:pt>
                <c:pt idx="3283">
                  <c:v>62816</c:v>
                </c:pt>
                <c:pt idx="3284">
                  <c:v>62823</c:v>
                </c:pt>
                <c:pt idx="3285">
                  <c:v>62830</c:v>
                </c:pt>
                <c:pt idx="3286">
                  <c:v>62837</c:v>
                </c:pt>
                <c:pt idx="3287">
                  <c:v>62844</c:v>
                </c:pt>
                <c:pt idx="3288">
                  <c:v>62851</c:v>
                </c:pt>
                <c:pt idx="3289">
                  <c:v>62858</c:v>
                </c:pt>
                <c:pt idx="3290">
                  <c:v>62865</c:v>
                </c:pt>
                <c:pt idx="3291">
                  <c:v>62872</c:v>
                </c:pt>
                <c:pt idx="3292">
                  <c:v>62879</c:v>
                </c:pt>
                <c:pt idx="3293">
                  <c:v>62886</c:v>
                </c:pt>
                <c:pt idx="3294">
                  <c:v>62893</c:v>
                </c:pt>
                <c:pt idx="3295">
                  <c:v>62900</c:v>
                </c:pt>
                <c:pt idx="3296">
                  <c:v>62907</c:v>
                </c:pt>
                <c:pt idx="3297">
                  <c:v>62914</c:v>
                </c:pt>
                <c:pt idx="3298">
                  <c:v>62921</c:v>
                </c:pt>
                <c:pt idx="3299">
                  <c:v>62928</c:v>
                </c:pt>
                <c:pt idx="3300">
                  <c:v>62935</c:v>
                </c:pt>
                <c:pt idx="3301">
                  <c:v>62942</c:v>
                </c:pt>
                <c:pt idx="3302">
                  <c:v>62949</c:v>
                </c:pt>
                <c:pt idx="3303">
                  <c:v>62956</c:v>
                </c:pt>
                <c:pt idx="3304">
                  <c:v>62963</c:v>
                </c:pt>
                <c:pt idx="3305">
                  <c:v>62970</c:v>
                </c:pt>
                <c:pt idx="3306">
                  <c:v>62977</c:v>
                </c:pt>
                <c:pt idx="3307">
                  <c:v>62984</c:v>
                </c:pt>
                <c:pt idx="3308">
                  <c:v>62991</c:v>
                </c:pt>
                <c:pt idx="3309">
                  <c:v>62998</c:v>
                </c:pt>
                <c:pt idx="3310">
                  <c:v>63005</c:v>
                </c:pt>
                <c:pt idx="3311">
                  <c:v>63012</c:v>
                </c:pt>
                <c:pt idx="3312">
                  <c:v>63019</c:v>
                </c:pt>
                <c:pt idx="3313">
                  <c:v>63026</c:v>
                </c:pt>
                <c:pt idx="3314">
                  <c:v>63033</c:v>
                </c:pt>
                <c:pt idx="3315">
                  <c:v>63040</c:v>
                </c:pt>
                <c:pt idx="3316">
                  <c:v>63047</c:v>
                </c:pt>
                <c:pt idx="3317">
                  <c:v>63054</c:v>
                </c:pt>
                <c:pt idx="3318">
                  <c:v>63061</c:v>
                </c:pt>
                <c:pt idx="3319">
                  <c:v>63068</c:v>
                </c:pt>
                <c:pt idx="3320">
                  <c:v>63075</c:v>
                </c:pt>
                <c:pt idx="3321">
                  <c:v>63082</c:v>
                </c:pt>
                <c:pt idx="3322">
                  <c:v>63089</c:v>
                </c:pt>
                <c:pt idx="3323">
                  <c:v>63096</c:v>
                </c:pt>
                <c:pt idx="3324">
                  <c:v>63103</c:v>
                </c:pt>
                <c:pt idx="3325">
                  <c:v>63110</c:v>
                </c:pt>
                <c:pt idx="3326">
                  <c:v>63117</c:v>
                </c:pt>
                <c:pt idx="3327">
                  <c:v>63124</c:v>
                </c:pt>
                <c:pt idx="3328">
                  <c:v>63131</c:v>
                </c:pt>
                <c:pt idx="3329">
                  <c:v>63138</c:v>
                </c:pt>
                <c:pt idx="3330">
                  <c:v>63145</c:v>
                </c:pt>
                <c:pt idx="3331">
                  <c:v>63153</c:v>
                </c:pt>
                <c:pt idx="3332">
                  <c:v>63159</c:v>
                </c:pt>
                <c:pt idx="3333">
                  <c:v>63166</c:v>
                </c:pt>
                <c:pt idx="3334">
                  <c:v>63173</c:v>
                </c:pt>
                <c:pt idx="3335">
                  <c:v>63180</c:v>
                </c:pt>
                <c:pt idx="3336">
                  <c:v>63188</c:v>
                </c:pt>
                <c:pt idx="3337">
                  <c:v>63195</c:v>
                </c:pt>
                <c:pt idx="3338">
                  <c:v>63202</c:v>
                </c:pt>
                <c:pt idx="3339">
                  <c:v>63209</c:v>
                </c:pt>
                <c:pt idx="3340">
                  <c:v>63216</c:v>
                </c:pt>
                <c:pt idx="3341">
                  <c:v>63223</c:v>
                </c:pt>
                <c:pt idx="3342">
                  <c:v>63230</c:v>
                </c:pt>
                <c:pt idx="3343">
                  <c:v>63237</c:v>
                </c:pt>
                <c:pt idx="3344">
                  <c:v>63244</c:v>
                </c:pt>
                <c:pt idx="3345">
                  <c:v>63251</c:v>
                </c:pt>
                <c:pt idx="3346">
                  <c:v>63258</c:v>
                </c:pt>
                <c:pt idx="3347">
                  <c:v>63265</c:v>
                </c:pt>
                <c:pt idx="3348">
                  <c:v>63276</c:v>
                </c:pt>
                <c:pt idx="3349">
                  <c:v>63279</c:v>
                </c:pt>
                <c:pt idx="3350">
                  <c:v>63286</c:v>
                </c:pt>
                <c:pt idx="3351">
                  <c:v>63293</c:v>
                </c:pt>
                <c:pt idx="3352">
                  <c:v>63300</c:v>
                </c:pt>
                <c:pt idx="3353">
                  <c:v>63307</c:v>
                </c:pt>
                <c:pt idx="3354">
                  <c:v>63314</c:v>
                </c:pt>
                <c:pt idx="3355">
                  <c:v>63321</c:v>
                </c:pt>
                <c:pt idx="3356">
                  <c:v>63328</c:v>
                </c:pt>
                <c:pt idx="3357">
                  <c:v>63335</c:v>
                </c:pt>
                <c:pt idx="3358">
                  <c:v>63342</c:v>
                </c:pt>
                <c:pt idx="3359">
                  <c:v>63349</c:v>
                </c:pt>
                <c:pt idx="3360">
                  <c:v>63356</c:v>
                </c:pt>
                <c:pt idx="3361">
                  <c:v>63363</c:v>
                </c:pt>
                <c:pt idx="3362">
                  <c:v>63370</c:v>
                </c:pt>
                <c:pt idx="3363">
                  <c:v>63377</c:v>
                </c:pt>
                <c:pt idx="3364">
                  <c:v>63384</c:v>
                </c:pt>
                <c:pt idx="3365">
                  <c:v>63391</c:v>
                </c:pt>
                <c:pt idx="3366">
                  <c:v>63398</c:v>
                </c:pt>
                <c:pt idx="3367">
                  <c:v>63405</c:v>
                </c:pt>
                <c:pt idx="3368">
                  <c:v>63412</c:v>
                </c:pt>
                <c:pt idx="3369">
                  <c:v>63419</c:v>
                </c:pt>
                <c:pt idx="3370">
                  <c:v>63426</c:v>
                </c:pt>
                <c:pt idx="3371">
                  <c:v>63433</c:v>
                </c:pt>
                <c:pt idx="3372">
                  <c:v>63440</c:v>
                </c:pt>
                <c:pt idx="3373">
                  <c:v>63447</c:v>
                </c:pt>
                <c:pt idx="3374">
                  <c:v>63454</c:v>
                </c:pt>
                <c:pt idx="3375">
                  <c:v>63461</c:v>
                </c:pt>
                <c:pt idx="3376">
                  <c:v>63468</c:v>
                </c:pt>
                <c:pt idx="3377">
                  <c:v>63475</c:v>
                </c:pt>
                <c:pt idx="3378">
                  <c:v>63482</c:v>
                </c:pt>
                <c:pt idx="3379">
                  <c:v>63489</c:v>
                </c:pt>
                <c:pt idx="3380">
                  <c:v>63496</c:v>
                </c:pt>
                <c:pt idx="3381">
                  <c:v>63506</c:v>
                </c:pt>
                <c:pt idx="3382">
                  <c:v>63510</c:v>
                </c:pt>
                <c:pt idx="3383">
                  <c:v>63517</c:v>
                </c:pt>
                <c:pt idx="3384">
                  <c:v>63524</c:v>
                </c:pt>
                <c:pt idx="3385">
                  <c:v>63531</c:v>
                </c:pt>
                <c:pt idx="3386">
                  <c:v>63538</c:v>
                </c:pt>
                <c:pt idx="3387">
                  <c:v>63545</c:v>
                </c:pt>
                <c:pt idx="3388">
                  <c:v>63552</c:v>
                </c:pt>
                <c:pt idx="3389">
                  <c:v>63559</c:v>
                </c:pt>
                <c:pt idx="3390">
                  <c:v>63566</c:v>
                </c:pt>
                <c:pt idx="3391">
                  <c:v>63573</c:v>
                </c:pt>
                <c:pt idx="3392">
                  <c:v>63580</c:v>
                </c:pt>
                <c:pt idx="3393">
                  <c:v>63587</c:v>
                </c:pt>
                <c:pt idx="3394">
                  <c:v>63594</c:v>
                </c:pt>
                <c:pt idx="3395">
                  <c:v>63601</c:v>
                </c:pt>
                <c:pt idx="3396">
                  <c:v>63608</c:v>
                </c:pt>
                <c:pt idx="3397">
                  <c:v>63615</c:v>
                </c:pt>
                <c:pt idx="3398">
                  <c:v>63622</c:v>
                </c:pt>
                <c:pt idx="3399">
                  <c:v>63629</c:v>
                </c:pt>
                <c:pt idx="3400">
                  <c:v>63636</c:v>
                </c:pt>
                <c:pt idx="3401">
                  <c:v>63643</c:v>
                </c:pt>
                <c:pt idx="3402">
                  <c:v>63650</c:v>
                </c:pt>
                <c:pt idx="3403">
                  <c:v>63661</c:v>
                </c:pt>
                <c:pt idx="3404">
                  <c:v>63664</c:v>
                </c:pt>
                <c:pt idx="3405">
                  <c:v>63671</c:v>
                </c:pt>
                <c:pt idx="3406">
                  <c:v>63678</c:v>
                </c:pt>
                <c:pt idx="3407">
                  <c:v>63685</c:v>
                </c:pt>
                <c:pt idx="3408">
                  <c:v>63692</c:v>
                </c:pt>
                <c:pt idx="3409">
                  <c:v>63699</c:v>
                </c:pt>
                <c:pt idx="3410">
                  <c:v>63706</c:v>
                </c:pt>
                <c:pt idx="3411">
                  <c:v>63713</c:v>
                </c:pt>
                <c:pt idx="3412">
                  <c:v>63720</c:v>
                </c:pt>
                <c:pt idx="3413">
                  <c:v>63727</c:v>
                </c:pt>
                <c:pt idx="3414">
                  <c:v>63734</c:v>
                </c:pt>
                <c:pt idx="3415">
                  <c:v>63741</c:v>
                </c:pt>
                <c:pt idx="3416">
                  <c:v>63748</c:v>
                </c:pt>
                <c:pt idx="3417">
                  <c:v>63755</c:v>
                </c:pt>
                <c:pt idx="3418">
                  <c:v>63762</c:v>
                </c:pt>
                <c:pt idx="3419">
                  <c:v>63769</c:v>
                </c:pt>
                <c:pt idx="3420">
                  <c:v>63776</c:v>
                </c:pt>
                <c:pt idx="3421">
                  <c:v>63783</c:v>
                </c:pt>
                <c:pt idx="3422">
                  <c:v>63790</c:v>
                </c:pt>
                <c:pt idx="3423">
                  <c:v>63797</c:v>
                </c:pt>
                <c:pt idx="3424">
                  <c:v>63804</c:v>
                </c:pt>
                <c:pt idx="3425">
                  <c:v>63811</c:v>
                </c:pt>
                <c:pt idx="3426">
                  <c:v>63818</c:v>
                </c:pt>
                <c:pt idx="3427">
                  <c:v>63825</c:v>
                </c:pt>
                <c:pt idx="3428">
                  <c:v>63832</c:v>
                </c:pt>
                <c:pt idx="3429">
                  <c:v>63839</c:v>
                </c:pt>
                <c:pt idx="3430">
                  <c:v>63846</c:v>
                </c:pt>
                <c:pt idx="3431">
                  <c:v>63853</c:v>
                </c:pt>
                <c:pt idx="3432">
                  <c:v>63860</c:v>
                </c:pt>
                <c:pt idx="3433">
                  <c:v>63867</c:v>
                </c:pt>
                <c:pt idx="3434">
                  <c:v>63874</c:v>
                </c:pt>
                <c:pt idx="3435">
                  <c:v>63881</c:v>
                </c:pt>
                <c:pt idx="3436">
                  <c:v>63888</c:v>
                </c:pt>
                <c:pt idx="3437">
                  <c:v>63895</c:v>
                </c:pt>
                <c:pt idx="3438">
                  <c:v>63902</c:v>
                </c:pt>
                <c:pt idx="3439">
                  <c:v>63909</c:v>
                </c:pt>
                <c:pt idx="3440">
                  <c:v>63919</c:v>
                </c:pt>
                <c:pt idx="3441">
                  <c:v>63926</c:v>
                </c:pt>
                <c:pt idx="3442">
                  <c:v>63933</c:v>
                </c:pt>
                <c:pt idx="3443">
                  <c:v>63941</c:v>
                </c:pt>
                <c:pt idx="3444">
                  <c:v>63947</c:v>
                </c:pt>
                <c:pt idx="3445">
                  <c:v>63954</c:v>
                </c:pt>
                <c:pt idx="3446">
                  <c:v>63961</c:v>
                </c:pt>
                <c:pt idx="3447">
                  <c:v>63969</c:v>
                </c:pt>
                <c:pt idx="3448">
                  <c:v>63975</c:v>
                </c:pt>
                <c:pt idx="3449">
                  <c:v>63982</c:v>
                </c:pt>
                <c:pt idx="3450">
                  <c:v>63989</c:v>
                </c:pt>
                <c:pt idx="3451">
                  <c:v>63996</c:v>
                </c:pt>
                <c:pt idx="3452">
                  <c:v>64003</c:v>
                </c:pt>
                <c:pt idx="3453">
                  <c:v>64010</c:v>
                </c:pt>
                <c:pt idx="3454">
                  <c:v>64019</c:v>
                </c:pt>
                <c:pt idx="3455">
                  <c:v>64024</c:v>
                </c:pt>
                <c:pt idx="3456">
                  <c:v>64031</c:v>
                </c:pt>
                <c:pt idx="3457">
                  <c:v>64038</c:v>
                </c:pt>
                <c:pt idx="3458">
                  <c:v>64046</c:v>
                </c:pt>
                <c:pt idx="3459">
                  <c:v>64052</c:v>
                </c:pt>
                <c:pt idx="3460">
                  <c:v>64059</c:v>
                </c:pt>
                <c:pt idx="3461">
                  <c:v>64067</c:v>
                </c:pt>
                <c:pt idx="3462">
                  <c:v>64073</c:v>
                </c:pt>
                <c:pt idx="3463">
                  <c:v>64080</c:v>
                </c:pt>
                <c:pt idx="3464">
                  <c:v>64087</c:v>
                </c:pt>
                <c:pt idx="3465">
                  <c:v>64094</c:v>
                </c:pt>
                <c:pt idx="3466">
                  <c:v>64101</c:v>
                </c:pt>
                <c:pt idx="3467">
                  <c:v>64108</c:v>
                </c:pt>
                <c:pt idx="3468">
                  <c:v>64115</c:v>
                </c:pt>
                <c:pt idx="3469">
                  <c:v>64122</c:v>
                </c:pt>
                <c:pt idx="3470">
                  <c:v>64129</c:v>
                </c:pt>
                <c:pt idx="3471">
                  <c:v>64136</c:v>
                </c:pt>
                <c:pt idx="3472">
                  <c:v>64143</c:v>
                </c:pt>
                <c:pt idx="3473">
                  <c:v>64150</c:v>
                </c:pt>
                <c:pt idx="3474">
                  <c:v>64158</c:v>
                </c:pt>
                <c:pt idx="3475">
                  <c:v>64165</c:v>
                </c:pt>
                <c:pt idx="3476">
                  <c:v>64171</c:v>
                </c:pt>
                <c:pt idx="3477">
                  <c:v>64178</c:v>
                </c:pt>
                <c:pt idx="3478">
                  <c:v>64185</c:v>
                </c:pt>
                <c:pt idx="3479">
                  <c:v>64192</c:v>
                </c:pt>
                <c:pt idx="3480">
                  <c:v>64199</c:v>
                </c:pt>
                <c:pt idx="3481">
                  <c:v>64207</c:v>
                </c:pt>
                <c:pt idx="3482">
                  <c:v>64213</c:v>
                </c:pt>
                <c:pt idx="3483">
                  <c:v>64220</c:v>
                </c:pt>
                <c:pt idx="3484">
                  <c:v>64227</c:v>
                </c:pt>
                <c:pt idx="3485">
                  <c:v>64235</c:v>
                </c:pt>
                <c:pt idx="3486">
                  <c:v>64241</c:v>
                </c:pt>
                <c:pt idx="3487">
                  <c:v>64248</c:v>
                </c:pt>
                <c:pt idx="3488">
                  <c:v>64255</c:v>
                </c:pt>
                <c:pt idx="3489">
                  <c:v>64262</c:v>
                </c:pt>
                <c:pt idx="3490">
                  <c:v>64269</c:v>
                </c:pt>
                <c:pt idx="3491">
                  <c:v>64276</c:v>
                </c:pt>
                <c:pt idx="3492">
                  <c:v>64284</c:v>
                </c:pt>
                <c:pt idx="3493">
                  <c:v>64291</c:v>
                </c:pt>
                <c:pt idx="3494">
                  <c:v>64298</c:v>
                </c:pt>
                <c:pt idx="3495">
                  <c:v>64305</c:v>
                </c:pt>
                <c:pt idx="3496">
                  <c:v>64312</c:v>
                </c:pt>
                <c:pt idx="3497">
                  <c:v>64319</c:v>
                </c:pt>
                <c:pt idx="3498">
                  <c:v>64326</c:v>
                </c:pt>
                <c:pt idx="3499">
                  <c:v>64333</c:v>
                </c:pt>
                <c:pt idx="3500">
                  <c:v>64340</c:v>
                </c:pt>
                <c:pt idx="3501">
                  <c:v>64347</c:v>
                </c:pt>
                <c:pt idx="3502">
                  <c:v>64354</c:v>
                </c:pt>
                <c:pt idx="3503">
                  <c:v>64361</c:v>
                </c:pt>
                <c:pt idx="3504">
                  <c:v>64368</c:v>
                </c:pt>
                <c:pt idx="3505">
                  <c:v>64375</c:v>
                </c:pt>
                <c:pt idx="3506">
                  <c:v>64382</c:v>
                </c:pt>
                <c:pt idx="3507">
                  <c:v>64389</c:v>
                </c:pt>
                <c:pt idx="3508">
                  <c:v>64398</c:v>
                </c:pt>
                <c:pt idx="3509">
                  <c:v>64405</c:v>
                </c:pt>
                <c:pt idx="3510">
                  <c:v>64412</c:v>
                </c:pt>
                <c:pt idx="3511">
                  <c:v>64419</c:v>
                </c:pt>
                <c:pt idx="3512">
                  <c:v>64426</c:v>
                </c:pt>
                <c:pt idx="3513">
                  <c:v>64433</c:v>
                </c:pt>
                <c:pt idx="3514">
                  <c:v>64440</c:v>
                </c:pt>
                <c:pt idx="3515">
                  <c:v>64447</c:v>
                </c:pt>
                <c:pt idx="3516">
                  <c:v>64454</c:v>
                </c:pt>
                <c:pt idx="3517">
                  <c:v>64461</c:v>
                </c:pt>
                <c:pt idx="3518">
                  <c:v>64468</c:v>
                </c:pt>
                <c:pt idx="3519">
                  <c:v>64475</c:v>
                </c:pt>
                <c:pt idx="3520">
                  <c:v>64482</c:v>
                </c:pt>
                <c:pt idx="3521">
                  <c:v>64489</c:v>
                </c:pt>
                <c:pt idx="3522">
                  <c:v>64496</c:v>
                </c:pt>
                <c:pt idx="3523">
                  <c:v>64503</c:v>
                </c:pt>
                <c:pt idx="3524">
                  <c:v>64510</c:v>
                </c:pt>
                <c:pt idx="3525">
                  <c:v>64517</c:v>
                </c:pt>
                <c:pt idx="3526">
                  <c:v>64524</c:v>
                </c:pt>
                <c:pt idx="3527">
                  <c:v>64531</c:v>
                </c:pt>
                <c:pt idx="3528">
                  <c:v>64538</c:v>
                </c:pt>
                <c:pt idx="3529">
                  <c:v>64545</c:v>
                </c:pt>
                <c:pt idx="3530">
                  <c:v>64552</c:v>
                </c:pt>
                <c:pt idx="3531">
                  <c:v>64559</c:v>
                </c:pt>
                <c:pt idx="3532">
                  <c:v>64566</c:v>
                </c:pt>
                <c:pt idx="3533">
                  <c:v>64573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8.3634303314816805E-3</c:v>
                </c:pt>
                <c:pt idx="1">
                  <c:v>8.3627613425374392E-3</c:v>
                </c:pt>
                <c:pt idx="2">
                  <c:v>8.3623544573718789E-3</c:v>
                </c:pt>
                <c:pt idx="3">
                  <c:v>8.3618458509349125E-3</c:v>
                </c:pt>
                <c:pt idx="4">
                  <c:v>8.3612355232265401E-3</c:v>
                </c:pt>
                <c:pt idx="5">
                  <c:v>8.3594922530583204E-3</c:v>
                </c:pt>
                <c:pt idx="6">
                  <c:v>8.3566580654537148E-3</c:v>
                </c:pt>
                <c:pt idx="7">
                  <c:v>8.3566580654537148E-3</c:v>
                </c:pt>
                <c:pt idx="8">
                  <c:v>8.3554374100369699E-3</c:v>
                </c:pt>
                <c:pt idx="9">
                  <c:v>8.354115033348819E-3</c:v>
                </c:pt>
                <c:pt idx="10">
                  <c:v>8.3513249366085063E-3</c:v>
                </c:pt>
                <c:pt idx="11">
                  <c:v>8.3478083138022185E-3</c:v>
                </c:pt>
                <c:pt idx="12">
                  <c:v>8.3459773307570373E-3</c:v>
                </c:pt>
                <c:pt idx="13">
                  <c:v>8.34404462644045E-3</c:v>
                </c:pt>
                <c:pt idx="14">
                  <c:v>8.3420102007725205E-3</c:v>
                </c:pt>
                <c:pt idx="15">
                  <c:v>8.3377953791075043E-3</c:v>
                </c:pt>
                <c:pt idx="16">
                  <c:v>8.3328552857064864E-3</c:v>
                </c:pt>
                <c:pt idx="17">
                  <c:v>8.3303122538413987E-3</c:v>
                </c:pt>
                <c:pt idx="18">
                  <c:v>8.327667500624969E-3</c:v>
                </c:pt>
                <c:pt idx="19">
                  <c:v>8.3249210261371331E-3</c:v>
                </c:pt>
                <c:pt idx="20">
                  <c:v>8.3192812502375091E-3</c:v>
                </c:pt>
                <c:pt idx="21">
                  <c:v>8.3130464059699705E-3</c:v>
                </c:pt>
                <c:pt idx="22">
                  <c:v>8.3105622657964062E-3</c:v>
                </c:pt>
                <c:pt idx="23">
                  <c:v>8.3087473447829296E-3</c:v>
                </c:pt>
                <c:pt idx="24">
                  <c:v>8.3076016430894128E-3</c:v>
                </c:pt>
                <c:pt idx="25">
                  <c:v>8.3077326808833618E-3</c:v>
                </c:pt>
                <c:pt idx="26">
                  <c:v>8.3097110284757747E-3</c:v>
                </c:pt>
                <c:pt idx="27">
                  <c:v>8.3119114229024404E-3</c:v>
                </c:pt>
                <c:pt idx="28">
                  <c:v>8.3147810364891939E-3</c:v>
                </c:pt>
                <c:pt idx="29">
                  <c:v>8.3255899658007948E-3</c:v>
                </c:pt>
                <c:pt idx="30">
                  <c:v>8.3391673942223576E-3</c:v>
                </c:pt>
                <c:pt idx="31">
                  <c:v>8.3391673942223576E-3</c:v>
                </c:pt>
                <c:pt idx="32">
                  <c:v>8.3460523238088058E-3</c:v>
                </c:pt>
                <c:pt idx="33">
                  <c:v>8.3536064728750858E-3</c:v>
                </c:pt>
                <c:pt idx="34">
                  <c:v>8.3618298414211978E-3</c:v>
                </c:pt>
                <c:pt idx="35">
                  <c:v>8.3807024031212762E-3</c:v>
                </c:pt>
                <c:pt idx="36">
                  <c:v>8.4014155112832611E-3</c:v>
                </c:pt>
                <c:pt idx="37">
                  <c:v>8.4129849780278931E-3</c:v>
                </c:pt>
                <c:pt idx="38">
                  <c:v>8.4317763581598371E-3</c:v>
                </c:pt>
                <c:pt idx="39">
                  <c:v>8.4663772187631992E-3</c:v>
                </c:pt>
                <c:pt idx="40">
                  <c:v>8.4663772187631992E-3</c:v>
                </c:pt>
                <c:pt idx="41">
                  <c:v>8.4964553966848655E-3</c:v>
                </c:pt>
                <c:pt idx="42">
                  <c:v>8.5127094036252515E-3</c:v>
                </c:pt>
                <c:pt idx="43">
                  <c:v>8.5296357215725038E-3</c:v>
                </c:pt>
                <c:pt idx="44">
                  <c:v>8.5472467132774455E-3</c:v>
                </c:pt>
                <c:pt idx="45">
                  <c:v>8.5849659637204923E-3</c:v>
                </c:pt>
                <c:pt idx="46">
                  <c:v>8.6245683267094364E-3</c:v>
                </c:pt>
                <c:pt idx="47">
                  <c:v>8.6456181422001066E-3</c:v>
                </c:pt>
                <c:pt idx="48">
                  <c:v>8.6673557228156284E-3</c:v>
                </c:pt>
                <c:pt idx="49">
                  <c:v>8.6897810685560017E-3</c:v>
                </c:pt>
                <c:pt idx="50">
                  <c:v>8.7371363512911415E-3</c:v>
                </c:pt>
                <c:pt idx="51">
                  <c:v>8.7863601067628139E-3</c:v>
                </c:pt>
                <c:pt idx="52">
                  <c:v>8.812224280765335E-3</c:v>
                </c:pt>
                <c:pt idx="53">
                  <c:v>8.8387762206920684E-3</c:v>
                </c:pt>
                <c:pt idx="54">
                  <c:v>8.8660159269426941E-3</c:v>
                </c:pt>
                <c:pt idx="55">
                  <c:v>8.9230090511627225E-3</c:v>
                </c:pt>
                <c:pt idx="56">
                  <c:v>8.981852417022651E-3</c:v>
                </c:pt>
                <c:pt idx="57">
                  <c:v>9.0125309566513323E-3</c:v>
                </c:pt>
                <c:pt idx="58">
                  <c:v>9.0438972635631387E-3</c:v>
                </c:pt>
                <c:pt idx="59">
                  <c:v>9.0759513377580703E-3</c:v>
                </c:pt>
                <c:pt idx="60">
                  <c:v>9.1773958101004638E-3</c:v>
                </c:pt>
                <c:pt idx="61">
                  <c:v>9.2827189088229289E-3</c:v>
                </c:pt>
                <c:pt idx="62">
                  <c:v>9.3195873600748769E-3</c:v>
                </c:pt>
                <c:pt idx="63">
                  <c:v>9.4055305535367673E-3</c:v>
                </c:pt>
                <c:pt idx="64">
                  <c:v>9.4759863543103506E-3</c:v>
                </c:pt>
                <c:pt idx="65">
                  <c:v>9.4981651220127361E-3</c:v>
                </c:pt>
                <c:pt idx="66">
                  <c:v>9.5172683972943872E-3</c:v>
                </c:pt>
                <c:pt idx="67">
                  <c:v>9.5454763929403441E-3</c:v>
                </c:pt>
                <c:pt idx="68">
                  <c:v>9.5629265647811934E-3</c:v>
                </c:pt>
                <c:pt idx="69">
                  <c:v>9.5666523718040963E-3</c:v>
                </c:pt>
                <c:pt idx="70">
                  <c:v>9.5673026846476716E-3</c:v>
                </c:pt>
                <c:pt idx="71">
                  <c:v>9.5648775030721112E-3</c:v>
                </c:pt>
                <c:pt idx="72">
                  <c:v>9.5438165736716485E-3</c:v>
                </c:pt>
                <c:pt idx="73">
                  <c:v>9.5066191864212612E-3</c:v>
                </c:pt>
                <c:pt idx="74">
                  <c:v>9.5066191864212612E-3</c:v>
                </c:pt>
                <c:pt idx="75">
                  <c:v>9.4857410432869216E-3</c:v>
                </c:pt>
                <c:pt idx="76">
                  <c:v>9.4624012174548966E-3</c:v>
                </c:pt>
                <c:pt idx="77">
                  <c:v>9.4167648050991204E-3</c:v>
                </c:pt>
                <c:pt idx="78">
                  <c:v>9.3726603218602378E-3</c:v>
                </c:pt>
                <c:pt idx="79">
                  <c:v>9.3517435087786538E-3</c:v>
                </c:pt>
                <c:pt idx="80">
                  <c:v>9.3314340597761003E-3</c:v>
                </c:pt>
                <c:pt idx="81">
                  <c:v>9.3117319747726413E-3</c:v>
                </c:pt>
                <c:pt idx="82">
                  <c:v>9.274591279559985E-3</c:v>
                </c:pt>
                <c:pt idx="83">
                  <c:v>9.2389972731510284E-3</c:v>
                </c:pt>
                <c:pt idx="84">
                  <c:v>9.2223320067841286E-3</c:v>
                </c:pt>
                <c:pt idx="85">
                  <c:v>9.2062741039367069E-3</c:v>
                </c:pt>
                <c:pt idx="86">
                  <c:v>9.1908235643689551E-3</c:v>
                </c:pt>
                <c:pt idx="87">
                  <c:v>9.1621802015673381E-3</c:v>
                </c:pt>
                <c:pt idx="88">
                  <c:v>9.135095038574903E-3</c:v>
                </c:pt>
                <c:pt idx="89">
                  <c:v>9.1226813148459485E-3</c:v>
                </c:pt>
                <c:pt idx="90">
                  <c:v>9.1108749540769196E-3</c:v>
                </c:pt>
                <c:pt idx="91">
                  <c:v>9.0996759561878804E-3</c:v>
                </c:pt>
                <c:pt idx="92">
                  <c:v>9.0795314875347088E-3</c:v>
                </c:pt>
                <c:pt idx="93">
                  <c:v>9.0609535924723872E-3</c:v>
                </c:pt>
                <c:pt idx="94">
                  <c:v>9.0527914082638716E-3</c:v>
                </c:pt>
                <c:pt idx="95">
                  <c:v>9.0452365866156015E-3</c:v>
                </c:pt>
                <c:pt idx="96">
                  <c:v>9.0382891276075128E-3</c:v>
                </c:pt>
                <c:pt idx="97">
                  <c:v>9.0242965972930911E-3</c:v>
                </c:pt>
                <c:pt idx="98">
                  <c:v>9.0126622696118375E-3</c:v>
                </c:pt>
                <c:pt idx="99">
                  <c:v>9.0126622696118375E-3</c:v>
                </c:pt>
                <c:pt idx="100">
                  <c:v>9.0093589853257328E-3</c:v>
                </c:pt>
                <c:pt idx="101">
                  <c:v>9.0066630634400013E-3</c:v>
                </c:pt>
                <c:pt idx="102">
                  <c:v>9.003520927448605E-3</c:v>
                </c:pt>
                <c:pt idx="103">
                  <c:v>9.0019529992613201E-3</c:v>
                </c:pt>
                <c:pt idx="104">
                  <c:v>9.0022938890577109E-3</c:v>
                </c:pt>
                <c:pt idx="105">
                  <c:v>9.003242141254475E-3</c:v>
                </c:pt>
                <c:pt idx="106">
                  <c:v>9.0047977557716763E-3</c:v>
                </c:pt>
                <c:pt idx="107">
                  <c:v>9.0101590248536922E-3</c:v>
                </c:pt>
                <c:pt idx="108">
                  <c:v>9.0170938375244702E-3</c:v>
                </c:pt>
                <c:pt idx="109">
                  <c:v>9.021686264043538E-3</c:v>
                </c:pt>
                <c:pt idx="110">
                  <c:v>9.026886052883043E-3</c:v>
                </c:pt>
                <c:pt idx="111">
                  <c:v>9.0326932042028574E-3</c:v>
                </c:pt>
                <c:pt idx="112">
                  <c:v>9.0465593731092753E-3</c:v>
                </c:pt>
                <c:pt idx="113">
                  <c:v>9.0619954350046328E-3</c:v>
                </c:pt>
                <c:pt idx="114">
                  <c:v>9.0708393992056102E-3</c:v>
                </c:pt>
                <c:pt idx="115">
                  <c:v>9.0802907261267052E-3</c:v>
                </c:pt>
                <c:pt idx="116">
                  <c:v>9.0903494156879816E-3</c:v>
                </c:pt>
                <c:pt idx="117">
                  <c:v>9.112721999260387E-3</c:v>
                </c:pt>
                <c:pt idx="118">
                  <c:v>9.1366578027329837E-3</c:v>
                </c:pt>
                <c:pt idx="119">
                  <c:v>9.1496290927750579E-3</c:v>
                </c:pt>
                <c:pt idx="120">
                  <c:v>9.1625866755418173E-3</c:v>
                </c:pt>
                <c:pt idx="121">
                  <c:v>9.1754063369542394E-3</c:v>
                </c:pt>
                <c:pt idx="122">
                  <c:v>9.2008210645566635E-3</c:v>
                </c:pt>
                <c:pt idx="123">
                  <c:v>9.2253057681812578E-3</c:v>
                </c:pt>
                <c:pt idx="124">
                  <c:v>9.237435822422313E-3</c:v>
                </c:pt>
                <c:pt idx="125">
                  <c:v>9.2494279550692227E-3</c:v>
                </c:pt>
                <c:pt idx="126">
                  <c:v>9.261282166281859E-3</c:v>
                </c:pt>
                <c:pt idx="127">
                  <c:v>9.2847703036902374E-3</c:v>
                </c:pt>
                <c:pt idx="128">
                  <c:v>9.3073197959103737E-3</c:v>
                </c:pt>
                <c:pt idx="129">
                  <c:v>9.3184843994720268E-3</c:v>
                </c:pt>
                <c:pt idx="130">
                  <c:v>9.3295110814395343E-3</c:v>
                </c:pt>
                <c:pt idx="131">
                  <c:v>9.3403998418128964E-3</c:v>
                </c:pt>
                <c:pt idx="132">
                  <c:v>9.3619610751716209E-3</c:v>
                </c:pt>
                <c:pt idx="133">
                  <c:v>9.3825756672050176E-3</c:v>
                </c:pt>
                <c:pt idx="134">
                  <c:v>9.392774819367844E-3</c:v>
                </c:pt>
                <c:pt idx="135">
                  <c:v>9.4028360500164609E-3</c:v>
                </c:pt>
                <c:pt idx="136">
                  <c:v>9.4325485452166902E-3</c:v>
                </c:pt>
                <c:pt idx="137">
                  <c:v>9.4603070781129617E-3</c:v>
                </c:pt>
                <c:pt idx="138">
                  <c:v>9.4694028568031996E-3</c:v>
                </c:pt>
                <c:pt idx="139">
                  <c:v>9.4783607137394199E-3</c:v>
                </c:pt>
                <c:pt idx="140">
                  <c:v>9.4960671641519667E-3</c:v>
                </c:pt>
                <c:pt idx="141">
                  <c:v>9.5128129237043169E-3</c:v>
                </c:pt>
                <c:pt idx="142">
                  <c:v>9.521081171710577E-3</c:v>
                </c:pt>
                <c:pt idx="143">
                  <c:v>9.5292114979628195E-3</c:v>
                </c:pt>
                <c:pt idx="144">
                  <c:v>9.5372039023811084E-3</c:v>
                </c:pt>
                <c:pt idx="145">
                  <c:v>9.5568758383612895E-3</c:v>
                </c:pt>
                <c:pt idx="146">
                  <c:v>9.5750970968033755E-3</c:v>
                </c:pt>
                <c:pt idx="147">
                  <c:v>9.5822619701380063E-3</c:v>
                </c:pt>
                <c:pt idx="148">
                  <c:v>9.5892889216386834E-3</c:v>
                </c:pt>
                <c:pt idx="149">
                  <c:v>9.6031392409035021E-3</c:v>
                </c:pt>
                <c:pt idx="150">
                  <c:v>9.6160175084225585E-3</c:v>
                </c:pt>
                <c:pt idx="151">
                  <c:v>9.6223548504337231E-3</c:v>
                </c:pt>
                <c:pt idx="152">
                  <c:v>9.6285542704510618E-3</c:v>
                </c:pt>
                <c:pt idx="153">
                  <c:v>9.6346157684745748E-3</c:v>
                </c:pt>
                <c:pt idx="154">
                  <c:v>9.6465375013288224E-3</c:v>
                </c:pt>
                <c:pt idx="155">
                  <c:v>9.6574825414297294E-3</c:v>
                </c:pt>
                <c:pt idx="156">
                  <c:v>9.6628544297239216E-3</c:v>
                </c:pt>
                <c:pt idx="157">
                  <c:v>9.6680883961042241E-3</c:v>
                </c:pt>
                <c:pt idx="158">
                  <c:v>9.6731844404907008E-3</c:v>
                </c:pt>
                <c:pt idx="159">
                  <c:v>9.6831772329775134E-3</c:v>
                </c:pt>
                <c:pt idx="160">
                  <c:v>9.6921893981782858E-3</c:v>
                </c:pt>
                <c:pt idx="161">
                  <c:v>9.6965958325956336E-3</c:v>
                </c:pt>
                <c:pt idx="162">
                  <c:v>9.7008643450191556E-3</c:v>
                </c:pt>
                <c:pt idx="163">
                  <c:v>9.7049949354488518E-3</c:v>
                </c:pt>
                <c:pt idx="164">
                  <c:v>9.7150250337008082E-3</c:v>
                </c:pt>
                <c:pt idx="165">
                  <c:v>9.7235790571303937E-3</c:v>
                </c:pt>
                <c:pt idx="166">
                  <c:v>9.7268821153573271E-3</c:v>
                </c:pt>
                <c:pt idx="167">
                  <c:v>9.7300472515104985E-3</c:v>
                </c:pt>
                <c:pt idx="168">
                  <c:v>9.7361810863638709E-3</c:v>
                </c:pt>
                <c:pt idx="169">
                  <c:v>9.7413285757852464E-3</c:v>
                </c:pt>
                <c:pt idx="170">
                  <c:v>9.7438041016495447E-3</c:v>
                </c:pt>
                <c:pt idx="171">
                  <c:v>9.7461417055200172E-3</c:v>
                </c:pt>
                <c:pt idx="172">
                  <c:v>9.7483413873167279E-3</c:v>
                </c:pt>
                <c:pt idx="173">
                  <c:v>9.7525451991220535E-3</c:v>
                </c:pt>
                <c:pt idx="174">
                  <c:v>9.7557608937659523E-3</c:v>
                </c:pt>
                <c:pt idx="175">
                  <c:v>9.7572709651938538E-3</c:v>
                </c:pt>
                <c:pt idx="176">
                  <c:v>9.7586431145479935E-3</c:v>
                </c:pt>
                <c:pt idx="177">
                  <c:v>9.7599031212070031E-3</c:v>
                </c:pt>
                <c:pt idx="178">
                  <c:v>9.7626921610327599E-3</c:v>
                </c:pt>
                <c:pt idx="179">
                  <c:v>9.7650075707900186E-3</c:v>
                </c:pt>
                <c:pt idx="180">
                  <c:v>9.7663255683411165E-3</c:v>
                </c:pt>
                <c:pt idx="181">
                  <c:v>9.7676603199303713E-3</c:v>
                </c:pt>
                <c:pt idx="182">
                  <c:v>9.7690118255577829E-3</c:v>
                </c:pt>
                <c:pt idx="183">
                  <c:v>9.7720359291919578E-3</c:v>
                </c:pt>
                <c:pt idx="184">
                  <c:v>9.7745853886888057E-3</c:v>
                </c:pt>
                <c:pt idx="185">
                  <c:v>9.7760206646668735E-3</c:v>
                </c:pt>
                <c:pt idx="186">
                  <c:v>9.777472694603162E-3</c:v>
                </c:pt>
                <c:pt idx="187">
                  <c:v>9.7789414785776074E-3</c:v>
                </c:pt>
                <c:pt idx="188">
                  <c:v>9.782200691104137E-3</c:v>
                </c:pt>
                <c:pt idx="189">
                  <c:v>9.7858934339889458E-3</c:v>
                </c:pt>
                <c:pt idx="190">
                  <c:v>9.7881060179449975E-3</c:v>
                </c:pt>
                <c:pt idx="191">
                  <c:v>9.7881060179449975E-3</c:v>
                </c:pt>
                <c:pt idx="192">
                  <c:v>9.7896920804263488E-3</c:v>
                </c:pt>
                <c:pt idx="193">
                  <c:v>9.7931864469824603E-3</c:v>
                </c:pt>
                <c:pt idx="194">
                  <c:v>9.7962038707333221E-3</c:v>
                </c:pt>
                <c:pt idx="195">
                  <c:v>9.7978737034054575E-3</c:v>
                </c:pt>
                <c:pt idx="196">
                  <c:v>9.7995602901956858E-3</c:v>
                </c:pt>
                <c:pt idx="197">
                  <c:v>9.8012636310240708E-3</c:v>
                </c:pt>
                <c:pt idx="198">
                  <c:v>9.8049931971200266E-3</c:v>
                </c:pt>
                <c:pt idx="199">
                  <c:v>9.8082445348790515E-3</c:v>
                </c:pt>
                <c:pt idx="200">
                  <c:v>9.8100316460580927E-3</c:v>
                </c:pt>
                <c:pt idx="201">
                  <c:v>9.8118355111953548E-3</c:v>
                </c:pt>
                <c:pt idx="202">
                  <c:v>9.8136561305306458E-3</c:v>
                </c:pt>
                <c:pt idx="203">
                  <c:v>9.8176209417033533E-3</c:v>
                </c:pt>
                <c:pt idx="204">
                  <c:v>9.8211061480935058E-3</c:v>
                </c:pt>
                <c:pt idx="205">
                  <c:v>9.8230105376195809E-3</c:v>
                </c:pt>
                <c:pt idx="206">
                  <c:v>9.8249316812637488E-3</c:v>
                </c:pt>
                <c:pt idx="207">
                  <c:v>9.8268695789460736E-3</c:v>
                </c:pt>
                <c:pt idx="208">
                  <c:v>9.8310696809722486E-3</c:v>
                </c:pt>
                <c:pt idx="209">
                  <c:v>9.8347887102967491E-3</c:v>
                </c:pt>
                <c:pt idx="210">
                  <c:v>9.836810378249794E-3</c:v>
                </c:pt>
                <c:pt idx="211">
                  <c:v>9.8388488004008678E-3</c:v>
                </c:pt>
                <c:pt idx="212">
                  <c:v>9.8409039764302264E-3</c:v>
                </c:pt>
                <c:pt idx="213">
                  <c:v>9.8453394152731022E-3</c:v>
                </c:pt>
                <c:pt idx="214">
                  <c:v>9.8492922215687173E-3</c:v>
                </c:pt>
                <c:pt idx="215">
                  <c:v>9.8514311681086042E-3</c:v>
                </c:pt>
                <c:pt idx="216">
                  <c:v>9.8535868685267758E-3</c:v>
                </c:pt>
                <c:pt idx="217">
                  <c:v>9.8557593231429763E-3</c:v>
                </c:pt>
                <c:pt idx="218">
                  <c:v>9.8604301448723675E-3</c:v>
                </c:pt>
                <c:pt idx="219">
                  <c:v>9.8646166821492187E-3</c:v>
                </c:pt>
                <c:pt idx="220">
                  <c:v>9.8668729070361394E-3</c:v>
                </c:pt>
                <c:pt idx="221">
                  <c:v>9.8691458860411529E-3</c:v>
                </c:pt>
                <c:pt idx="222">
                  <c:v>9.8714356190843233E-3</c:v>
                </c:pt>
                <c:pt idx="223">
                  <c:v>9.876341870036498E-3</c:v>
                </c:pt>
                <c:pt idx="224">
                  <c:v>9.8807620919583172E-3</c:v>
                </c:pt>
                <c:pt idx="225">
                  <c:v>9.8831355954320799E-3</c:v>
                </c:pt>
                <c:pt idx="226">
                  <c:v>9.8855258528640633E-3</c:v>
                </c:pt>
                <c:pt idx="227">
                  <c:v>9.8879328644141395E-3</c:v>
                </c:pt>
                <c:pt idx="228">
                  <c:v>9.8944420540014733E-3</c:v>
                </c:pt>
                <c:pt idx="229">
                  <c:v>9.9002192331365535E-3</c:v>
                </c:pt>
                <c:pt idx="230">
                  <c:v>9.9027267691553789E-3</c:v>
                </c:pt>
                <c:pt idx="231">
                  <c:v>9.905251059132425E-3</c:v>
                </c:pt>
                <c:pt idx="232">
                  <c:v>9.9120548984643619E-3</c:v>
                </c:pt>
                <c:pt idx="233">
                  <c:v>9.9181238204693045E-3</c:v>
                </c:pt>
                <c:pt idx="234">
                  <c:v>9.9181238204693045E-3</c:v>
                </c:pt>
                <c:pt idx="235">
                  <c:v>9.9207486349950358E-3</c:v>
                </c:pt>
                <c:pt idx="236">
                  <c:v>9.9233902034789878E-3</c:v>
                </c:pt>
                <c:pt idx="237">
                  <c:v>9.9290030225152037E-3</c:v>
                </c:pt>
                <c:pt idx="238">
                  <c:v>9.9341240185957247E-3</c:v>
                </c:pt>
                <c:pt idx="239">
                  <c:v>9.936849357510269E-3</c:v>
                </c:pt>
                <c:pt idx="240">
                  <c:v>9.9395914505429062E-3</c:v>
                </c:pt>
                <c:pt idx="241">
                  <c:v>9.9423502976137001E-3</c:v>
                </c:pt>
                <c:pt idx="242">
                  <c:v>9.9481987335092725E-3</c:v>
                </c:pt>
                <c:pt idx="243">
                  <c:v>9.9535532268379967E-3</c:v>
                </c:pt>
                <c:pt idx="244">
                  <c:v>9.956395844339383E-3</c:v>
                </c:pt>
                <c:pt idx="245">
                  <c:v>9.9592552159588621E-3</c:v>
                </c:pt>
                <c:pt idx="246">
                  <c:v>9.9621355857415494E-3</c:v>
                </c:pt>
                <c:pt idx="247">
                  <c:v>9.9683045738352405E-3</c:v>
                </c:pt>
                <c:pt idx="248">
                  <c:v>9.9740622778554666E-3</c:v>
                </c:pt>
                <c:pt idx="249">
                  <c:v>9.9771494981748532E-3</c:v>
                </c:pt>
                <c:pt idx="250">
                  <c:v>9.9802789375225132E-3</c:v>
                </c:pt>
                <c:pt idx="251">
                  <c:v>9.9834505957385744E-3</c:v>
                </c:pt>
                <c:pt idx="252">
                  <c:v>9.9902118635242232E-3</c:v>
                </c:pt>
                <c:pt idx="253">
                  <c:v>9.9965594182460649E-3</c:v>
                </c:pt>
                <c:pt idx="254">
                  <c:v>9.9999421712837488E-3</c:v>
                </c:pt>
                <c:pt idx="255">
                  <c:v>1.000336714326977E-2</c:v>
                </c:pt>
                <c:pt idx="256">
                  <c:v>1.0006834334204129E-2</c:v>
                </c:pt>
                <c:pt idx="257">
                  <c:v>1.0016131391108463E-2</c:v>
                </c:pt>
                <c:pt idx="258">
                  <c:v>1.0024803573100982E-2</c:v>
                </c:pt>
                <c:pt idx="259">
                  <c:v>1.0024803573100982E-2</c:v>
                </c:pt>
                <c:pt idx="260">
                  <c:v>1.0028524077725365E-2</c:v>
                </c:pt>
                <c:pt idx="261">
                  <c:v>1.0032286801378021E-2</c:v>
                </c:pt>
                <c:pt idx="262">
                  <c:v>1.0040232982930775E-2</c:v>
                </c:pt>
                <c:pt idx="263">
                  <c:v>1.0047759885551955E-2</c:v>
                </c:pt>
                <c:pt idx="264">
                  <c:v>1.0051733704026233E-2</c:v>
                </c:pt>
                <c:pt idx="265">
                  <c:v>1.0055749741448849E-2</c:v>
                </c:pt>
                <c:pt idx="266">
                  <c:v>1.0059807997899739E-2</c:v>
                </c:pt>
                <c:pt idx="267">
                  <c:v>1.0068346815232943E-2</c:v>
                </c:pt>
                <c:pt idx="268">
                  <c:v>1.0076463213266607E-2</c:v>
                </c:pt>
                <c:pt idx="269">
                  <c:v>1.0080732564459183E-2</c:v>
                </c:pt>
                <c:pt idx="270">
                  <c:v>1.0085044134839904E-2</c:v>
                </c:pt>
                <c:pt idx="271">
                  <c:v>1.0089397924009091E-2</c:v>
                </c:pt>
                <c:pt idx="272">
                  <c:v>1.0098529497852837E-2</c:v>
                </c:pt>
                <c:pt idx="273">
                  <c:v>1.0107235270888637E-2</c:v>
                </c:pt>
                <c:pt idx="274">
                  <c:v>1.0111800155119255E-2</c:v>
                </c:pt>
                <c:pt idx="275">
                  <c:v>1.011640725829821E-2</c:v>
                </c:pt>
                <c:pt idx="276">
                  <c:v>1.0121056580505439E-2</c:v>
                </c:pt>
                <c:pt idx="277">
                  <c:v>1.0130781032309244E-2</c:v>
                </c:pt>
                <c:pt idx="278">
                  <c:v>1.0140076059137471E-2</c:v>
                </c:pt>
                <c:pt idx="279">
                  <c:v>1.0144936476326194E-2</c:v>
                </c:pt>
                <c:pt idx="280">
                  <c:v>1.0149839112463255E-2</c:v>
                </c:pt>
                <c:pt idx="281">
                  <c:v>1.0162737107994868E-2</c:v>
                </c:pt>
                <c:pt idx="282">
                  <c:v>1.0174985578492723E-2</c:v>
                </c:pt>
                <c:pt idx="283">
                  <c:v>1.0174985578492723E-2</c:v>
                </c:pt>
                <c:pt idx="284">
                  <c:v>1.0180141528719489E-2</c:v>
                </c:pt>
                <c:pt idx="285">
                  <c:v>1.0185339697974527E-2</c:v>
                </c:pt>
                <c:pt idx="286">
                  <c:v>1.0190580086177903E-2</c:v>
                </c:pt>
                <c:pt idx="287">
                  <c:v>1.0201490663606094E-2</c:v>
                </c:pt>
                <c:pt idx="288">
                  <c:v>1.0211963829513948E-2</c:v>
                </c:pt>
                <c:pt idx="289">
                  <c:v>1.0217415312938627E-2</c:v>
                </c:pt>
                <c:pt idx="290">
                  <c:v>1.022582220444157E-2</c:v>
                </c:pt>
                <c:pt idx="291">
                  <c:v>1.0239948764123596E-2</c:v>
                </c:pt>
                <c:pt idx="292">
                  <c:v>1.0239948764123596E-2</c:v>
                </c:pt>
                <c:pt idx="293">
                  <c:v>1.0251010812840633E-2</c:v>
                </c:pt>
                <c:pt idx="294">
                  <c:v>1.0256757829543162E-2</c:v>
                </c:pt>
                <c:pt idx="295">
                  <c:v>1.0262547065194028E-2</c:v>
                </c:pt>
                <c:pt idx="296">
                  <c:v>1.0268378519953103E-2</c:v>
                </c:pt>
                <c:pt idx="297">
                  <c:v>1.0280475723778437E-2</c:v>
                </c:pt>
                <c:pt idx="298">
                  <c:v>1.0292126529272139E-2</c:v>
                </c:pt>
                <c:pt idx="299">
                  <c:v>1.0298169079252517E-2</c:v>
                </c:pt>
                <c:pt idx="300">
                  <c:v>1.0304253848261169E-2</c:v>
                </c:pt>
                <c:pt idx="301">
                  <c:v>1.031038083637803E-2</c:v>
                </c:pt>
                <c:pt idx="302">
                  <c:v>1.032307154472889E-2</c:v>
                </c:pt>
                <c:pt idx="303">
                  <c:v>1.0335310979368018E-2</c:v>
                </c:pt>
                <c:pt idx="304">
                  <c:v>1.0341649062786118E-2</c:v>
                </c:pt>
                <c:pt idx="305">
                  <c:v>1.0348029365392364E-2</c:v>
                </c:pt>
                <c:pt idx="306">
                  <c:v>1.0354451886867011E-2</c:v>
                </c:pt>
                <c:pt idx="307">
                  <c:v>1.0367736229133229E-2</c:v>
                </c:pt>
                <c:pt idx="308">
                  <c:v>1.0380564164007566E-2</c:v>
                </c:pt>
                <c:pt idx="309">
                  <c:v>1.0387197780943325E-2</c:v>
                </c:pt>
                <c:pt idx="310">
                  <c:v>1.0393853667585162E-2</c:v>
                </c:pt>
                <c:pt idx="311">
                  <c:v>1.0400452025844942E-2</c:v>
                </c:pt>
                <c:pt idx="312">
                  <c:v>1.0420307941124918E-2</c:v>
                </c:pt>
                <c:pt idx="313">
                  <c:v>1.0438415140736623E-2</c:v>
                </c:pt>
                <c:pt idx="314">
                  <c:v>1.044447115418734E-2</c:v>
                </c:pt>
                <c:pt idx="315">
                  <c:v>1.0459679621033224E-2</c:v>
                </c:pt>
                <c:pt idx="316">
                  <c:v>1.0473589052999444E-2</c:v>
                </c:pt>
                <c:pt idx="317">
                  <c:v>1.0479180199185478E-2</c:v>
                </c:pt>
                <c:pt idx="318">
                  <c:v>1.0484693867507389E-2</c:v>
                </c:pt>
                <c:pt idx="319">
                  <c:v>1.049576893279891E-2</c:v>
                </c:pt>
                <c:pt idx="320">
                  <c:v>1.0505973761754106E-2</c:v>
                </c:pt>
                <c:pt idx="321">
                  <c:v>1.0511100040595522E-2</c:v>
                </c:pt>
                <c:pt idx="322">
                  <c:v>1.0516148841572814E-2</c:v>
                </c:pt>
                <c:pt idx="323">
                  <c:v>1.0521120164606046E-2</c:v>
                </c:pt>
                <c:pt idx="324">
                  <c:v>1.0533623372834811E-2</c:v>
                </c:pt>
                <c:pt idx="325">
                  <c:v>1.054481461117085E-2</c:v>
                </c:pt>
                <c:pt idx="326">
                  <c:v>1.054481461117085E-2</c:v>
                </c:pt>
                <c:pt idx="327">
                  <c:v>1.0549321066699591E-2</c:v>
                </c:pt>
                <c:pt idx="328">
                  <c:v>1.0553750044364207E-2</c:v>
                </c:pt>
                <c:pt idx="329">
                  <c:v>1.0562659640731553E-2</c:v>
                </c:pt>
                <c:pt idx="330">
                  <c:v>1.057069117558207E-2</c:v>
                </c:pt>
                <c:pt idx="331">
                  <c:v>1.0574732763526384E-2</c:v>
                </c:pt>
                <c:pt idx="332">
                  <c:v>1.0578696873526638E-2</c:v>
                </c:pt>
                <c:pt idx="333">
                  <c:v>1.0582583505662768E-2</c:v>
                </c:pt>
                <c:pt idx="334">
                  <c:v>1.0590410041348974E-2</c:v>
                </c:pt>
                <c:pt idx="335">
                  <c:v>1.0597355254446938E-2</c:v>
                </c:pt>
                <c:pt idx="336">
                  <c:v>1.0600854496862766E-2</c:v>
                </c:pt>
                <c:pt idx="337">
                  <c:v>1.0604276261174661E-2</c:v>
                </c:pt>
                <c:pt idx="338">
                  <c:v>1.0607620547622432E-2</c:v>
                </c:pt>
                <c:pt idx="339">
                  <c:v>1.0614363802750049E-2</c:v>
                </c:pt>
                <c:pt idx="340">
                  <c:v>1.0620222913653166E-2</c:v>
                </c:pt>
                <c:pt idx="341">
                  <c:v>1.0623179810220762E-2</c:v>
                </c:pt>
                <c:pt idx="342">
                  <c:v>1.0626059228844298E-2</c:v>
                </c:pt>
                <c:pt idx="343">
                  <c:v>1.0628861169443837E-2</c:v>
                </c:pt>
                <c:pt idx="344">
                  <c:v>1.0634520922669921E-2</c:v>
                </c:pt>
                <c:pt idx="345">
                  <c:v>1.0639294152241519E-2</c:v>
                </c:pt>
                <c:pt idx="346">
                  <c:v>1.0641708702960884E-2</c:v>
                </c:pt>
                <c:pt idx="347">
                  <c:v>1.0644045775736188E-2</c:v>
                </c:pt>
                <c:pt idx="348">
                  <c:v>1.0646305370487497E-2</c:v>
                </c:pt>
                <c:pt idx="349">
                  <c:v>1.0652039709651007E-2</c:v>
                </c:pt>
                <c:pt idx="350">
                  <c:v>1.0656441174523579E-2</c:v>
                </c:pt>
                <c:pt idx="351">
                  <c:v>1.0656441174523579E-2</c:v>
                </c:pt>
                <c:pt idx="352">
                  <c:v>1.0658235901370716E-2</c:v>
                </c:pt>
                <c:pt idx="353">
                  <c:v>1.0659953150273793E-2</c:v>
                </c:pt>
                <c:pt idx="354">
                  <c:v>1.0663445230818525E-2</c:v>
                </c:pt>
                <c:pt idx="355">
                  <c:v>1.06660473655662E-2</c:v>
                </c:pt>
                <c:pt idx="356">
                  <c:v>1.0667377224429231E-2</c:v>
                </c:pt>
                <c:pt idx="357">
                  <c:v>1.0668629605268265E-2</c:v>
                </c:pt>
                <c:pt idx="358">
                  <c:v>1.0669804508163239E-2</c:v>
                </c:pt>
                <c:pt idx="359">
                  <c:v>1.0672212416302784E-2</c:v>
                </c:pt>
                <c:pt idx="360">
                  <c:v>1.0673729339503168E-2</c:v>
                </c:pt>
                <c:pt idx="361">
                  <c:v>1.067451685227816E-2</c:v>
                </c:pt>
                <c:pt idx="362">
                  <c:v>1.0675226887109091E-2</c:v>
                </c:pt>
                <c:pt idx="363">
                  <c:v>1.0675859443995961E-2</c:v>
                </c:pt>
                <c:pt idx="364">
                  <c:v>1.0677182954790254E-2</c:v>
                </c:pt>
                <c:pt idx="365">
                  <c:v>1.0677614891223541E-2</c:v>
                </c:pt>
                <c:pt idx="366">
                  <c:v>1.0677860057910493E-2</c:v>
                </c:pt>
                <c:pt idx="367">
                  <c:v>1.0678027746733321E-2</c:v>
                </c:pt>
                <c:pt idx="368">
                  <c:v>1.0678117957452216E-2</c:v>
                </c:pt>
                <c:pt idx="369">
                  <c:v>1.0678356845854609E-2</c:v>
                </c:pt>
                <c:pt idx="370">
                  <c:v>1.0677704020487511E-2</c:v>
                </c:pt>
                <c:pt idx="371">
                  <c:v>1.0677426932774736E-2</c:v>
                </c:pt>
                <c:pt idx="372">
                  <c:v>1.067717282507985E-2</c:v>
                </c:pt>
                <c:pt idx="373">
                  <c:v>1.0676961788771422E-2</c:v>
                </c:pt>
                <c:pt idx="374">
                  <c:v>1.0676999934311482E-2</c:v>
                </c:pt>
                <c:pt idx="375">
                  <c:v>1.0676548358761195E-2</c:v>
                </c:pt>
                <c:pt idx="376">
                  <c:v>1.0676552680024542E-2</c:v>
                </c:pt>
                <c:pt idx="377">
                  <c:v>1.0676600072834219E-2</c:v>
                </c:pt>
                <c:pt idx="378">
                  <c:v>1.0677677099685923E-2</c:v>
                </c:pt>
                <c:pt idx="379">
                  <c:v>1.0677788931046095E-2</c:v>
                </c:pt>
                <c:pt idx="380">
                  <c:v>1.0678137824280398E-2</c:v>
                </c:pt>
                <c:pt idx="381">
                  <c:v>1.0678529789140967E-2</c:v>
                </c:pt>
                <c:pt idx="382">
                  <c:v>1.0679774101367556E-2</c:v>
                </c:pt>
                <c:pt idx="383">
                  <c:v>1.0680528363407049E-2</c:v>
                </c:pt>
                <c:pt idx="384">
                  <c:v>1.0681135685759457E-2</c:v>
                </c:pt>
                <c:pt idx="385">
                  <c:v>1.0681786079578259E-2</c:v>
                </c:pt>
                <c:pt idx="386">
                  <c:v>1.0682479544943391E-2</c:v>
                </c:pt>
                <c:pt idx="387">
                  <c:v>1.0684327128416271E-2</c:v>
                </c:pt>
                <c:pt idx="388">
                  <c:v>1.0685684121387595E-2</c:v>
                </c:pt>
                <c:pt idx="389">
                  <c:v>1.0686592944244566E-2</c:v>
                </c:pt>
                <c:pt idx="390">
                  <c:v>1.0687544838647867E-2</c:v>
                </c:pt>
                <c:pt idx="391">
                  <c:v>1.0688539804517561E-2</c:v>
                </c:pt>
                <c:pt idx="392">
                  <c:v>1.0690990784762988E-2</c:v>
                </c:pt>
                <c:pt idx="393">
                  <c:v>1.0692950383219824E-2</c:v>
                </c:pt>
                <c:pt idx="394">
                  <c:v>1.0694160706661293E-2</c:v>
                </c:pt>
                <c:pt idx="395">
                  <c:v>1.0695414101649092E-2</c:v>
                </c:pt>
                <c:pt idx="396">
                  <c:v>1.0696710568103285E-2</c:v>
                </c:pt>
                <c:pt idx="397">
                  <c:v>1.0699765070780742E-2</c:v>
                </c:pt>
                <c:pt idx="398">
                  <c:v>1.0702327149063606E-2</c:v>
                </c:pt>
                <c:pt idx="399">
                  <c:v>1.0703838973089574E-2</c:v>
                </c:pt>
                <c:pt idx="400">
                  <c:v>1.0705393868661872E-2</c:v>
                </c:pt>
                <c:pt idx="401">
                  <c:v>1.0706991835700563E-2</c:v>
                </c:pt>
                <c:pt idx="402">
                  <c:v>1.0711680161428205E-2</c:v>
                </c:pt>
                <c:pt idx="403">
                  <c:v>1.0715627743689282E-2</c:v>
                </c:pt>
                <c:pt idx="404">
                  <c:v>1.0717484139926015E-2</c:v>
                </c:pt>
                <c:pt idx="405">
                  <c:v>1.0719383607549204E-2</c:v>
                </c:pt>
                <c:pt idx="406">
                  <c:v>1.0723645533721182E-2</c:v>
                </c:pt>
                <c:pt idx="407">
                  <c:v>1.0727412193425323E-2</c:v>
                </c:pt>
                <c:pt idx="408">
                  <c:v>1.0729527018780161E-2</c:v>
                </c:pt>
                <c:pt idx="409">
                  <c:v>1.0731684915521456E-2</c:v>
                </c:pt>
                <c:pt idx="410">
                  <c:v>1.0733885883889016E-2</c:v>
                </c:pt>
                <c:pt idx="411">
                  <c:v>1.0738751711896199E-2</c:v>
                </c:pt>
                <c:pt idx="412">
                  <c:v>1.074312047250281E-2</c:v>
                </c:pt>
                <c:pt idx="413">
                  <c:v>1.0745536798442146E-2</c:v>
                </c:pt>
                <c:pt idx="414">
                  <c:v>1.0747996195927811E-2</c:v>
                </c:pt>
                <c:pt idx="415">
                  <c:v>1.0750498664959807E-2</c:v>
                </c:pt>
                <c:pt idx="416">
                  <c:v>1.0757452339795748E-2</c:v>
                </c:pt>
                <c:pt idx="417">
                  <c:v>1.0763657082994982E-2</c:v>
                </c:pt>
                <c:pt idx="418">
                  <c:v>1.0766417981304954E-2</c:v>
                </c:pt>
                <c:pt idx="419">
                  <c:v>1.0769221951001384E-2</c:v>
                </c:pt>
                <c:pt idx="420">
                  <c:v>1.0775295965705922E-2</c:v>
                </c:pt>
                <c:pt idx="421">
                  <c:v>1.0780868545490208E-2</c:v>
                </c:pt>
                <c:pt idx="422">
                  <c:v>1.0783887872918285E-2</c:v>
                </c:pt>
                <c:pt idx="423">
                  <c:v>1.0786950271892692E-2</c:v>
                </c:pt>
                <c:pt idx="424">
                  <c:v>1.0790055742493365E-2</c:v>
                </c:pt>
                <c:pt idx="425">
                  <c:v>1.0796734043259093E-2</c:v>
                </c:pt>
                <c:pt idx="426">
                  <c:v>1.0802908340119544E-2</c:v>
                </c:pt>
                <c:pt idx="427">
                  <c:v>1.0806229168371928E-2</c:v>
                </c:pt>
                <c:pt idx="428">
                  <c:v>1.0809593068250578E-2</c:v>
                </c:pt>
                <c:pt idx="429">
                  <c:v>1.0813000039595622E-2</c:v>
                </c:pt>
                <c:pt idx="430">
                  <c:v>1.0820282756025534E-2</c:v>
                </c:pt>
                <c:pt idx="431">
                  <c:v>1.0827058640678899E-2</c:v>
                </c:pt>
                <c:pt idx="432">
                  <c:v>1.0830680969835527E-2</c:v>
                </c:pt>
                <c:pt idx="433">
                  <c:v>1.083434637061842E-2</c:v>
                </c:pt>
                <c:pt idx="434">
                  <c:v>1.0838049135832861E-2</c:v>
                </c:pt>
                <c:pt idx="435">
                  <c:v>1.0845822249958559E-2</c:v>
                </c:pt>
                <c:pt idx="436">
                  <c:v>1.0852971317483195E-2</c:v>
                </c:pt>
                <c:pt idx="437">
                  <c:v>1.0856723935939172E-2</c:v>
                </c:pt>
                <c:pt idx="438">
                  <c:v>1.086048538373241E-2</c:v>
                </c:pt>
                <c:pt idx="439">
                  <c:v>1.0864255660782973E-2</c:v>
                </c:pt>
                <c:pt idx="440">
                  <c:v>1.0872153972840692E-2</c:v>
                </c:pt>
                <c:pt idx="441">
                  <c:v>1.0879425061398607E-2</c:v>
                </c:pt>
                <c:pt idx="442">
                  <c:v>1.0885315675595031E-2</c:v>
                </c:pt>
                <c:pt idx="443">
                  <c:v>1.0890894819022279E-2</c:v>
                </c:pt>
                <c:pt idx="444">
                  <c:v>1.0890894819022279E-2</c:v>
                </c:pt>
                <c:pt idx="445">
                  <c:v>1.0898918359067977E-2</c:v>
                </c:pt>
                <c:pt idx="446">
                  <c:v>1.0906311438763083E-2</c:v>
                </c:pt>
                <c:pt idx="447">
                  <c:v>1.0910187666741678E-2</c:v>
                </c:pt>
                <c:pt idx="448">
                  <c:v>1.0914072724057533E-2</c:v>
                </c:pt>
                <c:pt idx="449">
                  <c:v>1.0917966610630714E-2</c:v>
                </c:pt>
                <c:pt idx="450">
                  <c:v>1.0926115408906867E-2</c:v>
                </c:pt>
                <c:pt idx="451">
                  <c:v>1.0933630449416754E-2</c:v>
                </c:pt>
                <c:pt idx="452">
                  <c:v>1.0937568482276561E-2</c:v>
                </c:pt>
                <c:pt idx="453">
                  <c:v>1.0941515344393693E-2</c:v>
                </c:pt>
                <c:pt idx="454">
                  <c:v>1.0945471035688215E-2</c:v>
                </c:pt>
                <c:pt idx="455">
                  <c:v>1.0953745122703751E-2</c:v>
                </c:pt>
                <c:pt idx="456">
                  <c:v>1.0961382093679362E-2</c:v>
                </c:pt>
                <c:pt idx="457">
                  <c:v>1.0965381931260509E-2</c:v>
                </c:pt>
                <c:pt idx="458">
                  <c:v>1.0969390598178919E-2</c:v>
                </c:pt>
                <c:pt idx="459">
                  <c:v>1.0973408094354653E-2</c:v>
                </c:pt>
                <c:pt idx="460">
                  <c:v>1.0981807500698437E-2</c:v>
                </c:pt>
                <c:pt idx="461">
                  <c:v>1.0989566371550907E-2</c:v>
                </c:pt>
                <c:pt idx="462">
                  <c:v>1.0993628013933332E-2</c:v>
                </c:pt>
                <c:pt idx="463">
                  <c:v>1.0997698485653018E-2</c:v>
                </c:pt>
                <c:pt idx="464">
                  <c:v>1.1001777786630029E-2</c:v>
                </c:pt>
                <c:pt idx="465">
                  <c:v>1.1010302543237316E-2</c:v>
                </c:pt>
                <c:pt idx="466">
                  <c:v>1.1018183283111327E-2</c:v>
                </c:pt>
                <c:pt idx="467">
                  <c:v>1.1022306730374964E-2</c:v>
                </c:pt>
                <c:pt idx="468">
                  <c:v>1.1026439006815991E-2</c:v>
                </c:pt>
                <c:pt idx="469">
                  <c:v>1.1030580112674215E-2</c:v>
                </c:pt>
                <c:pt idx="470">
                  <c:v>1.1039230250613485E-2</c:v>
                </c:pt>
                <c:pt idx="471">
                  <c:v>1.1047232828440556E-2</c:v>
                </c:pt>
                <c:pt idx="472">
                  <c:v>1.1051418080585407E-2</c:v>
                </c:pt>
                <c:pt idx="473">
                  <c:v>1.1055612161907646E-2</c:v>
                </c:pt>
                <c:pt idx="474">
                  <c:v>1.1059815072567147E-2</c:v>
                </c:pt>
                <c:pt idx="475">
                  <c:v>1.1068590623120045E-2</c:v>
                </c:pt>
                <c:pt idx="476">
                  <c:v>1.1076715007778404E-2</c:v>
                </c:pt>
                <c:pt idx="477">
                  <c:v>1.1080962064804467E-2</c:v>
                </c:pt>
                <c:pt idx="478">
                  <c:v>1.108521795100792E-2</c:v>
                </c:pt>
                <c:pt idx="479">
                  <c:v>1.1089482666468697E-2</c:v>
                </c:pt>
                <c:pt idx="480">
                  <c:v>1.1100702004547269E-2</c:v>
                </c:pt>
                <c:pt idx="481">
                  <c:v>1.1110938683032145E-2</c:v>
                </c:pt>
                <c:pt idx="482">
                  <c:v>1.1115256374116811E-2</c:v>
                </c:pt>
                <c:pt idx="483">
                  <c:v>1.1119582894458802E-2</c:v>
                </c:pt>
                <c:pt idx="484">
                  <c:v>1.1130959547238639E-2</c:v>
                </c:pt>
                <c:pt idx="485">
                  <c:v>1.1141347935348378E-2</c:v>
                </c:pt>
                <c:pt idx="486">
                  <c:v>1.1141347935348378E-2</c:v>
                </c:pt>
                <c:pt idx="487">
                  <c:v>1.1145727431394192E-2</c:v>
                </c:pt>
                <c:pt idx="488">
                  <c:v>1.1150115756617396E-2</c:v>
                </c:pt>
                <c:pt idx="489">
                  <c:v>1.1159267734779377E-2</c:v>
                </c:pt>
                <c:pt idx="490">
                  <c:v>1.1167757350403207E-2</c:v>
                </c:pt>
                <c:pt idx="491">
                  <c:v>1.1172189821992973E-2</c:v>
                </c:pt>
                <c:pt idx="492">
                  <c:v>1.117663112292E-2</c:v>
                </c:pt>
                <c:pt idx="493">
                  <c:v>1.1181081253104352E-2</c:v>
                </c:pt>
                <c:pt idx="494">
                  <c:v>1.1190358771138165E-2</c:v>
                </c:pt>
                <c:pt idx="495">
                  <c:v>1.1198970066494951E-2</c:v>
                </c:pt>
                <c:pt idx="496">
                  <c:v>1.1203464343045866E-2</c:v>
                </c:pt>
                <c:pt idx="497">
                  <c:v>1.1207967448934042E-2</c:v>
                </c:pt>
                <c:pt idx="498">
                  <c:v>1.1212464418450807E-2</c:v>
                </c:pt>
                <c:pt idx="499">
                  <c:v>1.1221568178703123E-2</c:v>
                </c:pt>
                <c:pt idx="500">
                  <c:v>1.1229702520196838E-2</c:v>
                </c:pt>
                <c:pt idx="501">
                  <c:v>1.1233809636044256E-2</c:v>
                </c:pt>
                <c:pt idx="502">
                  <c:v>1.1237835787936135E-2</c:v>
                </c:pt>
                <c:pt idx="503">
                  <c:v>1.1241780975952409E-2</c:v>
                </c:pt>
                <c:pt idx="504">
                  <c:v>1.124975300117903E-2</c:v>
                </c:pt>
                <c:pt idx="505">
                  <c:v>1.1256752089341404E-2</c:v>
                </c:pt>
                <c:pt idx="506">
                  <c:v>1.1260292457899723E-2</c:v>
                </c:pt>
                <c:pt idx="507">
                  <c:v>1.1263751862662374E-2</c:v>
                </c:pt>
                <c:pt idx="508">
                  <c:v>1.1267130303469486E-2</c:v>
                </c:pt>
                <c:pt idx="509">
                  <c:v>1.1275701303359309E-2</c:v>
                </c:pt>
                <c:pt idx="510">
                  <c:v>1.1282808049211113E-2</c:v>
                </c:pt>
                <c:pt idx="511">
                  <c:v>1.1282808049211113E-2</c:v>
                </c:pt>
                <c:pt idx="512">
                  <c:v>1.1285700706684665E-2</c:v>
                </c:pt>
                <c:pt idx="513">
                  <c:v>1.1288512400202677E-2</c:v>
                </c:pt>
                <c:pt idx="514">
                  <c:v>1.1294220220712248E-2</c:v>
                </c:pt>
                <c:pt idx="515">
                  <c:v>1.1298949535198943E-2</c:v>
                </c:pt>
                <c:pt idx="516">
                  <c:v>1.1301356409179064E-2</c:v>
                </c:pt>
                <c:pt idx="517">
                  <c:v>1.1303682319283581E-2</c:v>
                </c:pt>
                <c:pt idx="518">
                  <c:v>1.1317696699819635E-2</c:v>
                </c:pt>
                <c:pt idx="519">
                  <c:v>1.1327743847893146E-2</c:v>
                </c:pt>
                <c:pt idx="520">
                  <c:v>1.133382376318437E-2</c:v>
                </c:pt>
                <c:pt idx="521">
                  <c:v>1.1335936445453498E-2</c:v>
                </c:pt>
                <c:pt idx="522">
                  <c:v>1.1333965908240096E-2</c:v>
                </c:pt>
                <c:pt idx="523">
                  <c:v>1.1328260110845534E-2</c:v>
                </c:pt>
                <c:pt idx="524">
                  <c:v>1.1318471094128313E-2</c:v>
                </c:pt>
                <c:pt idx="525">
                  <c:v>1.1304714845028485E-2</c:v>
                </c:pt>
                <c:pt idx="526">
                  <c:v>1.1287009491525168E-2</c:v>
                </c:pt>
                <c:pt idx="527">
                  <c:v>1.1261151955332949E-2</c:v>
                </c:pt>
                <c:pt idx="528">
                  <c:v>1.1248723513137548E-2</c:v>
                </c:pt>
                <c:pt idx="529">
                  <c:v>1.1235160671727584E-2</c:v>
                </c:pt>
                <c:pt idx="530">
                  <c:v>1.1220602364687693E-2</c:v>
                </c:pt>
                <c:pt idx="531">
                  <c:v>1.1207406373827666E-2</c:v>
                </c:pt>
                <c:pt idx="532">
                  <c:v>1.1195572699067569E-2</c:v>
                </c:pt>
                <c:pt idx="533">
                  <c:v>1.1185101340167591E-2</c:v>
                </c:pt>
                <c:pt idx="534">
                  <c:v>1.1175992297047799E-2</c:v>
                </c:pt>
                <c:pt idx="535">
                  <c:v>1.1168245569548318E-2</c:v>
                </c:pt>
                <c:pt idx="536">
                  <c:v>1.1161861157669151E-2</c:v>
                </c:pt>
                <c:pt idx="537">
                  <c:v>1.1156839061330359E-2</c:v>
                </c:pt>
                <c:pt idx="538">
                  <c:v>1.1153179280452008E-2</c:v>
                </c:pt>
                <c:pt idx="539">
                  <c:v>1.1150881814874225E-2</c:v>
                </c:pt>
                <c:pt idx="540">
                  <c:v>1.1149946664836818E-2</c:v>
                </c:pt>
                <c:pt idx="541">
                  <c:v>1.115037383009998E-2</c:v>
                </c:pt>
                <c:pt idx="542">
                  <c:v>1.1152163310743646E-2</c:v>
                </c:pt>
                <c:pt idx="543">
                  <c:v>1.1155315106767816E-2</c:v>
                </c:pt>
                <c:pt idx="544">
                  <c:v>1.1160585300729053E-2</c:v>
                </c:pt>
                <c:pt idx="545">
                  <c:v>1.1166656344316905E-2</c:v>
                </c:pt>
                <c:pt idx="546">
                  <c:v>1.1174089703285262E-2</c:v>
                </c:pt>
                <c:pt idx="547">
                  <c:v>1.1182885378033802E-2</c:v>
                </c:pt>
                <c:pt idx="548">
                  <c:v>1.1193043368482591E-2</c:v>
                </c:pt>
                <c:pt idx="549">
                  <c:v>1.1204563674791501E-2</c:v>
                </c:pt>
                <c:pt idx="550">
                  <c:v>1.1217446297120404E-2</c:v>
                </c:pt>
                <c:pt idx="551">
                  <c:v>1.1231691235549235E-2</c:v>
                </c:pt>
                <c:pt idx="552">
                  <c:v>1.1247298490317803E-2</c:v>
                </c:pt>
                <c:pt idx="553">
                  <c:v>1.126426806158598E-2</c:v>
                </c:pt>
                <c:pt idx="554">
                  <c:v>1.1288451071953531E-2</c:v>
                </c:pt>
                <c:pt idx="555">
                  <c:v>1.130229415426065E-2</c:v>
                </c:pt>
                <c:pt idx="556">
                  <c:v>1.1323350676146759E-2</c:v>
                </c:pt>
                <c:pt idx="557">
                  <c:v>1.1345769515411774E-2</c:v>
                </c:pt>
                <c:pt idx="558">
                  <c:v>1.1369550672295503E-2</c:v>
                </c:pt>
                <c:pt idx="559">
                  <c:v>1.1394694146957818E-2</c:v>
                </c:pt>
                <c:pt idx="560">
                  <c:v>1.1421199939878335E-2</c:v>
                </c:pt>
                <c:pt idx="561">
                  <c:v>1.144906805113699E-2</c:v>
                </c:pt>
                <c:pt idx="562">
                  <c:v>1.1478298481293336E-2</c:v>
                </c:pt>
                <c:pt idx="563">
                  <c:v>1.1508891230427309E-2</c:v>
                </c:pt>
                <c:pt idx="564">
                  <c:v>1.1540846299098462E-2</c:v>
                </c:pt>
                <c:pt idx="565">
                  <c:v>1.1574163687626537E-2</c:v>
                </c:pt>
                <c:pt idx="566">
                  <c:v>1.1608843396251345E-2</c:v>
                </c:pt>
                <c:pt idx="567">
                  <c:v>1.1644670074195673E-2</c:v>
                </c:pt>
                <c:pt idx="568">
                  <c:v>1.1680363255166526E-2</c:v>
                </c:pt>
                <c:pt idx="569">
                  <c:v>1.1715707587587332E-2</c:v>
                </c:pt>
                <c:pt idx="570">
                  <c:v>1.1750703071458091E-2</c:v>
                </c:pt>
                <c:pt idx="571">
                  <c:v>1.1785349706778803E-2</c:v>
                </c:pt>
                <c:pt idx="572">
                  <c:v>1.1819647493229724E-2</c:v>
                </c:pt>
                <c:pt idx="573">
                  <c:v>1.1853596430890789E-2</c:v>
                </c:pt>
                <c:pt idx="574">
                  <c:v>1.1887196519522192E-2</c:v>
                </c:pt>
                <c:pt idx="575">
                  <c:v>1.1930277009417622E-2</c:v>
                </c:pt>
                <c:pt idx="576">
                  <c:v>1.1953350149775943E-2</c:v>
                </c:pt>
                <c:pt idx="577">
                  <c:v>1.1985903690998612E-2</c:v>
                </c:pt>
                <c:pt idx="578">
                  <c:v>1.2018108382951809E-2</c:v>
                </c:pt>
                <c:pt idx="579">
                  <c:v>1.2068010937760221E-2</c:v>
                </c:pt>
                <c:pt idx="580">
                  <c:v>1.2090812823313257E-2</c:v>
                </c:pt>
                <c:pt idx="581">
                  <c:v>1.2112629361835658E-2</c:v>
                </c:pt>
                <c:pt idx="582">
                  <c:v>1.2143438655591865E-2</c:v>
                </c:pt>
                <c:pt idx="583">
                  <c:v>1.2173899099439112E-2</c:v>
                </c:pt>
                <c:pt idx="584">
                  <c:v>1.2204010693537271E-2</c:v>
                </c:pt>
                <c:pt idx="585">
                  <c:v>1.2233773437566597E-2</c:v>
                </c:pt>
                <c:pt idx="586">
                  <c:v>1.2263187331527092E-2</c:v>
                </c:pt>
                <c:pt idx="587">
                  <c:v>1.2292252375418755E-2</c:v>
                </c:pt>
                <c:pt idx="588">
                  <c:v>1.2320968569081714E-2</c:v>
                </c:pt>
                <c:pt idx="589">
                  <c:v>1.2349335912356096E-2</c:v>
                </c:pt>
                <c:pt idx="590">
                  <c:v>1.2377354405401775E-2</c:v>
                </c:pt>
                <c:pt idx="591">
                  <c:v>1.2405024047819069E-2</c:v>
                </c:pt>
                <c:pt idx="592">
                  <c:v>1.2432344839687914E-2</c:v>
                </c:pt>
                <c:pt idx="593">
                  <c:v>1.2459316781088248E-2</c:v>
                </c:pt>
                <c:pt idx="594">
                  <c:v>1.2494342454553831E-2</c:v>
                </c:pt>
                <c:pt idx="595">
                  <c:v>1.2512214111444209E-2</c:v>
                </c:pt>
                <c:pt idx="596">
                  <c:v>1.2538139500399836E-2</c:v>
                </c:pt>
                <c:pt idx="597">
                  <c:v>1.2563716038407335E-2</c:v>
                </c:pt>
                <c:pt idx="598">
                  <c:v>1.258894372538677E-2</c:v>
                </c:pt>
                <c:pt idx="599">
                  <c:v>1.2613822561338139E-2</c:v>
                </c:pt>
                <c:pt idx="600">
                  <c:v>1.2638352546021636E-2</c:v>
                </c:pt>
                <c:pt idx="601">
                  <c:v>1.2662533679597132E-2</c:v>
                </c:pt>
                <c:pt idx="602">
                  <c:v>1.2686365961824819E-2</c:v>
                </c:pt>
                <c:pt idx="603">
                  <c:v>1.2709849392704697E-2</c:v>
                </c:pt>
                <c:pt idx="604">
                  <c:v>1.2732983971996958E-2</c:v>
                </c:pt>
                <c:pt idx="605">
                  <c:v>1.2755769700021347E-2</c:v>
                </c:pt>
                <c:pt idx="606">
                  <c:v>1.2783645509322206E-2</c:v>
                </c:pt>
                <c:pt idx="607">
                  <c:v>1.2800294600987527E-2</c:v>
                </c:pt>
                <c:pt idx="608">
                  <c:v>1.2822033774009256E-2</c:v>
                </c:pt>
                <c:pt idx="609">
                  <c:v>1.2843424095283495E-2</c:v>
                </c:pt>
                <c:pt idx="610">
                  <c:v>1.286446556473031E-2</c:v>
                </c:pt>
                <c:pt idx="611">
                  <c:v>1.2885158182269763E-2</c:v>
                </c:pt>
                <c:pt idx="612">
                  <c:v>1.2905501947901854E-2</c:v>
                </c:pt>
                <c:pt idx="613">
                  <c:v>1.2925496861466712E-2</c:v>
                </c:pt>
                <c:pt idx="614">
                  <c:v>1.2945142922964337E-2</c:v>
                </c:pt>
                <c:pt idx="615">
                  <c:v>1.2964440132314792E-2</c:v>
                </c:pt>
                <c:pt idx="616">
                  <c:v>1.2983388489598013E-2</c:v>
                </c:pt>
                <c:pt idx="617">
                  <c:v>1.3001987994574193E-2</c:v>
                </c:pt>
                <c:pt idx="618">
                  <c:v>1.3020238647243332E-2</c:v>
                </c:pt>
                <c:pt idx="619">
                  <c:v>1.3038152760636024E-2</c:v>
                </c:pt>
                <c:pt idx="620">
                  <c:v>1.3056075098170083E-2</c:v>
                </c:pt>
                <c:pt idx="621">
                  <c:v>1.3074165728923504E-2</c:v>
                </c:pt>
                <c:pt idx="622">
                  <c:v>1.3092424652736412E-2</c:v>
                </c:pt>
                <c:pt idx="623">
                  <c:v>1.3110851869688744E-2</c:v>
                </c:pt>
                <c:pt idx="624">
                  <c:v>1.3129447379860437E-2</c:v>
                </c:pt>
                <c:pt idx="625">
                  <c:v>1.3148211183171554E-2</c:v>
                </c:pt>
                <c:pt idx="626">
                  <c:v>1.3167143279702032E-2</c:v>
                </c:pt>
                <c:pt idx="627">
                  <c:v>1.3192216379405153E-2</c:v>
                </c:pt>
                <c:pt idx="628">
                  <c:v>1.3205512352501003E-2</c:v>
                </c:pt>
                <c:pt idx="629">
                  <c:v>1.322494932892937E-2</c:v>
                </c:pt>
                <c:pt idx="630">
                  <c:v>1.3244554598577096E-2</c:v>
                </c:pt>
                <c:pt idx="631">
                  <c:v>1.3270990428406293E-2</c:v>
                </c:pt>
                <c:pt idx="632">
                  <c:v>1.3289303108154904E-2</c:v>
                </c:pt>
                <c:pt idx="633">
                  <c:v>1.3304380167955543E-2</c:v>
                </c:pt>
                <c:pt idx="634">
                  <c:v>1.3324658611280071E-2</c:v>
                </c:pt>
                <c:pt idx="635">
                  <c:v>1.3345105348063768E-2</c:v>
                </c:pt>
                <c:pt idx="636">
                  <c:v>1.3365720378226698E-2</c:v>
                </c:pt>
                <c:pt idx="637">
                  <c:v>1.3386503702008667E-2</c:v>
                </c:pt>
                <c:pt idx="638">
                  <c:v>1.3407455319409678E-2</c:v>
                </c:pt>
                <c:pt idx="639">
                  <c:v>1.3428575230349793E-2</c:v>
                </c:pt>
                <c:pt idx="640">
                  <c:v>1.3449863434908949E-2</c:v>
                </c:pt>
                <c:pt idx="641">
                  <c:v>1.3471319933087145E-2</c:v>
                </c:pt>
                <c:pt idx="642">
                  <c:v>1.3492944724964318E-2</c:v>
                </c:pt>
                <c:pt idx="643">
                  <c:v>1.3514737810540467E-2</c:v>
                </c:pt>
                <c:pt idx="644">
                  <c:v>1.3536699189815593E-2</c:v>
                </c:pt>
                <c:pt idx="645">
                  <c:v>1.3566208312289163E-2</c:v>
                </c:pt>
                <c:pt idx="646">
                  <c:v>1.3581126829782519E-2</c:v>
                </c:pt>
                <c:pt idx="647">
                  <c:v>1.360359309047432E-2</c:v>
                </c:pt>
                <c:pt idx="648">
                  <c:v>1.3626227645024969E-2</c:v>
                </c:pt>
                <c:pt idx="649">
                  <c:v>1.3649030493514402E-2</c:v>
                </c:pt>
                <c:pt idx="650">
                  <c:v>1.3672001635862685E-2</c:v>
                </c:pt>
                <c:pt idx="651">
                  <c:v>1.3695141072149752E-2</c:v>
                </c:pt>
                <c:pt idx="652">
                  <c:v>1.3718448802535477E-2</c:v>
                </c:pt>
                <c:pt idx="653">
                  <c:v>1.3741924826859986E-2</c:v>
                </c:pt>
                <c:pt idx="654">
                  <c:v>1.3765569145203216E-2</c:v>
                </c:pt>
                <c:pt idx="655">
                  <c:v>1.3789381757725039E-2</c:v>
                </c:pt>
                <c:pt idx="656">
                  <c:v>1.3813362664345519E-2</c:v>
                </c:pt>
                <c:pt idx="657">
                  <c:v>1.3837511865144592E-2</c:v>
                </c:pt>
                <c:pt idx="658">
                  <c:v>1.3861829360042321E-2</c:v>
                </c:pt>
                <c:pt idx="659">
                  <c:v>1.388631514919858E-2</c:v>
                </c:pt>
                <c:pt idx="660">
                  <c:v>1.3910969232693304E-2</c:v>
                </c:pt>
                <c:pt idx="661">
                  <c:v>1.3935791610366621E-2</c:v>
                </c:pt>
                <c:pt idx="662">
                  <c:v>1.3960782282378403E-2</c:v>
                </c:pt>
                <c:pt idx="663">
                  <c:v>1.3985941248808587E-2</c:v>
                </c:pt>
                <c:pt idx="664">
                  <c:v>1.4011268509657171E-2</c:v>
                </c:pt>
                <c:pt idx="665">
                  <c:v>1.4036764064924157E-2</c:v>
                </c:pt>
                <c:pt idx="666">
                  <c:v>1.4062427914529607E-2</c:v>
                </c:pt>
                <c:pt idx="667">
                  <c:v>1.4088260058793267E-2</c:v>
                </c:pt>
                <c:pt idx="668">
                  <c:v>1.4114260497555264E-2</c:v>
                </c:pt>
                <c:pt idx="669">
                  <c:v>1.4140429230895535E-2</c:v>
                </c:pt>
                <c:pt idx="670">
                  <c:v>1.4166766258814079E-2</c:v>
                </c:pt>
                <c:pt idx="671">
                  <c:v>1.4193270629592192E-2</c:v>
                </c:pt>
                <c:pt idx="672">
                  <c:v>1.4219784343536546E-2</c:v>
                </c:pt>
                <c:pt idx="673">
                  <c:v>1.4246186521420512E-2</c:v>
                </c:pt>
                <c:pt idx="674">
                  <c:v>1.4272477163004282E-2</c:v>
                </c:pt>
                <c:pt idx="675">
                  <c:v>1.4298656268447729E-2</c:v>
                </c:pt>
                <c:pt idx="676">
                  <c:v>1.4324723837670916E-2</c:v>
                </c:pt>
                <c:pt idx="677">
                  <c:v>1.4358647293528648E-2</c:v>
                </c:pt>
                <c:pt idx="678">
                  <c:v>1.4376524367376575E-2</c:v>
                </c:pt>
                <c:pt idx="679">
                  <c:v>1.4410165132217045E-2</c:v>
                </c:pt>
                <c:pt idx="680">
                  <c:v>1.4427878751961387E-2</c:v>
                </c:pt>
                <c:pt idx="681">
                  <c:v>1.4453388639683595E-2</c:v>
                </c:pt>
                <c:pt idx="682">
                  <c:v>1.4478786991105608E-2</c:v>
                </c:pt>
                <c:pt idx="683">
                  <c:v>1.451453724373053E-2</c:v>
                </c:pt>
                <c:pt idx="684">
                  <c:v>1.4547163139049246E-2</c:v>
                </c:pt>
                <c:pt idx="685">
                  <c:v>1.4562041647687707E-2</c:v>
                </c:pt>
                <c:pt idx="686">
                  <c:v>1.458903483078311E-2</c:v>
                </c:pt>
                <c:pt idx="687">
                  <c:v>1.4611774817456791E-2</c:v>
                </c:pt>
                <c:pt idx="688">
                  <c:v>1.4636474089124718E-2</c:v>
                </c:pt>
                <c:pt idx="689">
                  <c:v>1.4661061818577181E-2</c:v>
                </c:pt>
                <c:pt idx="690">
                  <c:v>1.4685538005734244E-2</c:v>
                </c:pt>
                <c:pt idx="691">
                  <c:v>1.4711938642331113E-2</c:v>
                </c:pt>
                <c:pt idx="692">
                  <c:v>1.4734155752895717E-2</c:v>
                </c:pt>
                <c:pt idx="693">
                  <c:v>1.4758297312766899E-2</c:v>
                </c:pt>
                <c:pt idx="694">
                  <c:v>1.4782327330049583E-2</c:v>
                </c:pt>
                <c:pt idx="695">
                  <c:v>1.4806245804717122E-2</c:v>
                </c:pt>
                <c:pt idx="696">
                  <c:v>1.4830052736689581E-2</c:v>
                </c:pt>
                <c:pt idx="697">
                  <c:v>1.4853748125913668E-2</c:v>
                </c:pt>
                <c:pt idx="698">
                  <c:v>1.4877331972256158E-2</c:v>
                </c:pt>
                <c:pt idx="699">
                  <c:v>1.491021289874439E-2</c:v>
                </c:pt>
                <c:pt idx="700">
                  <c:v>1.4924165036243053E-2</c:v>
                </c:pt>
                <c:pt idx="701">
                  <c:v>1.4949380352844432E-2</c:v>
                </c:pt>
                <c:pt idx="702">
                  <c:v>1.4970551928090714E-2</c:v>
                </c:pt>
                <c:pt idx="703">
                  <c:v>1.4993578059332435E-2</c:v>
                </c:pt>
                <c:pt idx="704">
                  <c:v>1.5016492647346169E-2</c:v>
                </c:pt>
                <c:pt idx="705">
                  <c:v>1.5041233747314919E-2</c:v>
                </c:pt>
                <c:pt idx="706">
                  <c:v>1.5061987193423221E-2</c:v>
                </c:pt>
                <c:pt idx="707">
                  <c:v>1.5084567151379957E-2</c:v>
                </c:pt>
                <c:pt idx="708">
                  <c:v>1.5107035565868898E-2</c:v>
                </c:pt>
                <c:pt idx="709">
                  <c:v>1.5129392436810107E-2</c:v>
                </c:pt>
                <c:pt idx="710">
                  <c:v>1.5153540691779099E-2</c:v>
                </c:pt>
                <c:pt idx="711">
                  <c:v>1.5173771547836168E-2</c:v>
                </c:pt>
                <c:pt idx="712">
                  <c:v>1.5195793787787792E-2</c:v>
                </c:pt>
                <c:pt idx="713">
                  <c:v>1.5217704483978522E-2</c:v>
                </c:pt>
                <c:pt idx="714">
                  <c:v>1.5239503636275131E-2</c:v>
                </c:pt>
                <c:pt idx="715">
                  <c:v>1.5261191244704264E-2</c:v>
                </c:pt>
                <c:pt idx="716">
                  <c:v>1.528276730915934E-2</c:v>
                </c:pt>
                <c:pt idx="717">
                  <c:v>1.5304231829587067E-2</c:v>
                </c:pt>
                <c:pt idx="718">
                  <c:v>1.5327431354987819E-2</c:v>
                </c:pt>
                <c:pt idx="719">
                  <c:v>1.534866572433069E-2</c:v>
                </c:pt>
                <c:pt idx="720">
                  <c:v>1.5367956126066673E-2</c:v>
                </c:pt>
                <c:pt idx="721">
                  <c:v>1.5388974469772165E-2</c:v>
                </c:pt>
                <c:pt idx="722">
                  <c:v>1.5409881269157211E-2</c:v>
                </c:pt>
                <c:pt idx="723">
                  <c:v>1.5430676749748073E-2</c:v>
                </c:pt>
                <c:pt idx="724">
                  <c:v>1.5453170544748041E-2</c:v>
                </c:pt>
                <c:pt idx="725">
                  <c:v>1.547195052193473E-2</c:v>
                </c:pt>
                <c:pt idx="726">
                  <c:v>1.5492431144386032E-2</c:v>
                </c:pt>
                <c:pt idx="727">
                  <c:v>1.5512807590969402E-2</c:v>
                </c:pt>
                <c:pt idx="728">
                  <c:v>1.553307986168484E-2</c:v>
                </c:pt>
                <c:pt idx="729">
                  <c:v>1.5558319441417723E-2</c:v>
                </c:pt>
                <c:pt idx="730">
                  <c:v>1.5573311875245466E-2</c:v>
                </c:pt>
                <c:pt idx="731">
                  <c:v>1.5593271617957427E-2</c:v>
                </c:pt>
                <c:pt idx="732">
                  <c:v>1.5613127184561648E-2</c:v>
                </c:pt>
                <c:pt idx="733">
                  <c:v>1.5632878575031484E-2</c:v>
                </c:pt>
                <c:pt idx="734">
                  <c:v>1.5652525789286997E-2</c:v>
                </c:pt>
                <c:pt idx="735">
                  <c:v>1.5675533260980146E-2</c:v>
                </c:pt>
                <c:pt idx="736">
                  <c:v>1.5693233599982648E-2</c:v>
                </c:pt>
                <c:pt idx="737">
                  <c:v>1.5710842374314637E-2</c:v>
                </c:pt>
                <c:pt idx="738">
                  <c:v>1.573178559433952E-2</c:v>
                </c:pt>
                <c:pt idx="739">
                  <c:v>1.5749199215697729E-2</c:v>
                </c:pt>
                <c:pt idx="740">
                  <c:v>1.5768221371654789E-2</c:v>
                </c:pt>
                <c:pt idx="741">
                  <c:v>1.5787139351051138E-2</c:v>
                </c:pt>
                <c:pt idx="742">
                  <c:v>1.5805953153833485E-2</c:v>
                </c:pt>
                <c:pt idx="743">
                  <c:v>1.582634242922154E-2</c:v>
                </c:pt>
                <c:pt idx="744">
                  <c:v>1.5843268229396301E-2</c:v>
                </c:pt>
                <c:pt idx="745">
                  <c:v>1.5861769502070189E-2</c:v>
                </c:pt>
                <c:pt idx="746">
                  <c:v>1.5880166597943557E-2</c:v>
                </c:pt>
                <c:pt idx="747">
                  <c:v>1.589845951698976E-2</c:v>
                </c:pt>
                <c:pt idx="748">
                  <c:v>1.5916648259102217E-2</c:v>
                </c:pt>
                <c:pt idx="749">
                  <c:v>1.5934732824307574E-2</c:v>
                </c:pt>
                <c:pt idx="750">
                  <c:v>1.595968036879114E-2</c:v>
                </c:pt>
                <c:pt idx="751">
                  <c:v>1.5970589423650594E-2</c:v>
                </c:pt>
                <c:pt idx="752">
                  <c:v>1.5988361457708322E-2</c:v>
                </c:pt>
                <c:pt idx="753">
                  <c:v>1.6007642566864266E-2</c:v>
                </c:pt>
                <c:pt idx="754">
                  <c:v>1.6023592994409697E-2</c:v>
                </c:pt>
                <c:pt idx="755">
                  <c:v>1.6041052496946762E-2</c:v>
                </c:pt>
                <c:pt idx="756">
                  <c:v>1.6058407822203691E-2</c:v>
                </c:pt>
                <c:pt idx="757">
                  <c:v>1.6077245558794306E-2</c:v>
                </c:pt>
                <c:pt idx="758">
                  <c:v>1.6092805940743915E-2</c:v>
                </c:pt>
                <c:pt idx="759">
                  <c:v>1.6109848733947274E-2</c:v>
                </c:pt>
                <c:pt idx="760">
                  <c:v>1.612678734968398E-2</c:v>
                </c:pt>
                <c:pt idx="761">
                  <c:v>1.6143621787954032E-2</c:v>
                </c:pt>
                <c:pt idx="762">
                  <c:v>1.6160352048677495E-2</c:v>
                </c:pt>
                <c:pt idx="763">
                  <c:v>1.6176978131801079E-2</c:v>
                </c:pt>
                <c:pt idx="764">
                  <c:v>1.6193500037324782E-2</c:v>
                </c:pt>
                <c:pt idx="765">
                  <c:v>1.6209917765168669E-2</c:v>
                </c:pt>
                <c:pt idx="766">
                  <c:v>1.6226231315306094E-2</c:v>
                </c:pt>
                <c:pt idx="767">
                  <c:v>1.6242440687683768E-2</c:v>
                </c:pt>
                <c:pt idx="768">
                  <c:v>1.6258545882301689E-2</c:v>
                </c:pt>
                <c:pt idx="769">
                  <c:v>1.6274546899053277E-2</c:v>
                </c:pt>
                <c:pt idx="770">
                  <c:v>1.6291943241306672E-2</c:v>
                </c:pt>
                <c:pt idx="771">
                  <c:v>1.6307729175646379E-2</c:v>
                </c:pt>
                <c:pt idx="772">
                  <c:v>1.6321924881923522E-2</c:v>
                </c:pt>
                <c:pt idx="773">
                  <c:v>1.6337509186916677E-2</c:v>
                </c:pt>
                <c:pt idx="774">
                  <c:v>1.6352989313910271E-2</c:v>
                </c:pt>
                <c:pt idx="775">
                  <c:v>1.6368369119845738E-2</c:v>
                </c:pt>
                <c:pt idx="776">
                  <c:v>1.6385201976460984E-2</c:v>
                </c:pt>
                <c:pt idx="777">
                  <c:v>1.6399114477732013E-2</c:v>
                </c:pt>
                <c:pt idx="778">
                  <c:v>1.641451988606768E-2</c:v>
                </c:pt>
                <c:pt idx="779">
                  <c:v>1.6429947114042776E-2</c:v>
                </c:pt>
                <c:pt idx="780">
                  <c:v>1.6445396161630654E-2</c:v>
                </c:pt>
                <c:pt idx="781">
                  <c:v>1.646453812159443E-2</c:v>
                </c:pt>
                <c:pt idx="782">
                  <c:v>1.6476359715724698E-2</c:v>
                </c:pt>
                <c:pt idx="783">
                  <c:v>1.6491874222230862E-2</c:v>
                </c:pt>
                <c:pt idx="784">
                  <c:v>1.6507410548403101E-2</c:v>
                </c:pt>
                <c:pt idx="785">
                  <c:v>1.6522968694214768E-2</c:v>
                </c:pt>
                <c:pt idx="786">
                  <c:v>1.65385486597458E-2</c:v>
                </c:pt>
                <c:pt idx="787">
                  <c:v>1.6557142764892063E-2</c:v>
                </c:pt>
                <c:pt idx="788">
                  <c:v>1.6571272355865307E-2</c:v>
                </c:pt>
                <c:pt idx="789">
                  <c:v>1.658541947444192E-2</c:v>
                </c:pt>
                <c:pt idx="790">
                  <c:v>1.6602589584615579E-2</c:v>
                </c:pt>
                <c:pt idx="791">
                  <c:v>1.6616775782738458E-2</c:v>
                </c:pt>
                <c:pt idx="792">
                  <c:v>1.6632486666505741E-2</c:v>
                </c:pt>
                <c:pt idx="793">
                  <c:v>1.6648219369965744E-2</c:v>
                </c:pt>
                <c:pt idx="794">
                  <c:v>1.6663973893198403E-2</c:v>
                </c:pt>
                <c:pt idx="795">
                  <c:v>1.6681264531352991E-2</c:v>
                </c:pt>
                <c:pt idx="796">
                  <c:v>1.6695548398901749E-2</c:v>
                </c:pt>
                <c:pt idx="797">
                  <c:v>1.6711368381425729E-2</c:v>
                </c:pt>
                <c:pt idx="798">
                  <c:v>1.6727210183695718E-2</c:v>
                </c:pt>
                <c:pt idx="799">
                  <c:v>1.6743073805765007E-2</c:v>
                </c:pt>
                <c:pt idx="800">
                  <c:v>1.6758959247633598E-2</c:v>
                </c:pt>
                <c:pt idx="801">
                  <c:v>1.678090820700362E-2</c:v>
                </c:pt>
                <c:pt idx="802">
                  <c:v>1.6790795590768681E-2</c:v>
                </c:pt>
                <c:pt idx="803">
                  <c:v>1.6806746492088465E-2</c:v>
                </c:pt>
                <c:pt idx="804">
                  <c:v>1.6822719213234194E-2</c:v>
                </c:pt>
                <c:pt idx="805">
                  <c:v>1.683871375420587E-2</c:v>
                </c:pt>
                <c:pt idx="806">
                  <c:v>1.6856269705125548E-2</c:v>
                </c:pt>
                <c:pt idx="807">
                  <c:v>1.6870768295706995E-2</c:v>
                </c:pt>
                <c:pt idx="808">
                  <c:v>1.688682829626309E-2</c:v>
                </c:pt>
                <c:pt idx="809">
                  <c:v>1.690445664166651E-2</c:v>
                </c:pt>
                <c:pt idx="810">
                  <c:v>1.69190137569597E-2</c:v>
                </c:pt>
                <c:pt idx="811">
                  <c:v>1.6935139217153505E-2</c:v>
                </c:pt>
                <c:pt idx="812">
                  <c:v>1.6951286497226548E-2</c:v>
                </c:pt>
                <c:pt idx="813">
                  <c:v>1.6967455597232117E-2</c:v>
                </c:pt>
                <c:pt idx="814">
                  <c:v>1.6983646517170214E-2</c:v>
                </c:pt>
                <c:pt idx="815">
                  <c:v>1.6999859257014194E-2</c:v>
                </c:pt>
                <c:pt idx="816">
                  <c:v>1.7016093816790701E-2</c:v>
                </c:pt>
                <c:pt idx="817">
                  <c:v>1.703235019652638E-2</c:v>
                </c:pt>
                <c:pt idx="818">
                  <c:v>1.7048628396194587E-2</c:v>
                </c:pt>
                <c:pt idx="819">
                  <c:v>1.7064928415848613E-2</c:v>
                </c:pt>
                <c:pt idx="820">
                  <c:v>1.7081250255435165E-2</c:v>
                </c:pt>
                <c:pt idx="821">
                  <c:v>1.7097593915060827E-2</c:v>
                </c:pt>
                <c:pt idx="822">
                  <c:v>1.7115536153315958E-2</c:v>
                </c:pt>
                <c:pt idx="823">
                  <c:v>1.7131925790982994E-2</c:v>
                </c:pt>
                <c:pt idx="824">
                  <c:v>1.714675581379943E-2</c:v>
                </c:pt>
                <c:pt idx="825">
                  <c:v>1.716318675339501E-2</c:v>
                </c:pt>
                <c:pt idx="826">
                  <c:v>1.7179639513003053E-2</c:v>
                </c:pt>
                <c:pt idx="827">
                  <c:v>1.7196114092676851E-2</c:v>
                </c:pt>
                <c:pt idx="828">
                  <c:v>1.7212587110400079E-2</c:v>
                </c:pt>
                <c:pt idx="829">
                  <c:v>1.7230593393591231E-2</c:v>
                </c:pt>
                <c:pt idx="830">
                  <c:v>1.7245381379833447E-2</c:v>
                </c:pt>
                <c:pt idx="831">
                  <c:v>1.7261700368740307E-2</c:v>
                </c:pt>
                <c:pt idx="832">
                  <c:v>1.7277967260413973E-2</c:v>
                </c:pt>
                <c:pt idx="833">
                  <c:v>1.7295753394026558E-2</c:v>
                </c:pt>
                <c:pt idx="834">
                  <c:v>1.7310344751955142E-2</c:v>
                </c:pt>
                <c:pt idx="835">
                  <c:v>1.7326455351769354E-2</c:v>
                </c:pt>
                <c:pt idx="836">
                  <c:v>1.7342513854270436E-2</c:v>
                </c:pt>
                <c:pt idx="837">
                  <c:v>1.7358520259431742E-2</c:v>
                </c:pt>
                <c:pt idx="838">
                  <c:v>1.7374474567199982E-2</c:v>
                </c:pt>
                <c:pt idx="839">
                  <c:v>1.7390376777601801E-2</c:v>
                </c:pt>
                <c:pt idx="840">
                  <c:v>1.7413711475868787E-2</c:v>
                </c:pt>
                <c:pt idx="841">
                  <c:v>1.7427936174208014E-2</c:v>
                </c:pt>
                <c:pt idx="842">
                  <c:v>1.7443658241855786E-2</c:v>
                </c:pt>
                <c:pt idx="843">
                  <c:v>1.745932821573426E-2</c:v>
                </c:pt>
                <c:pt idx="844">
                  <c:v>1.7474946095763499E-2</c:v>
                </c:pt>
                <c:pt idx="845">
                  <c:v>1.7490511882023441E-2</c:v>
                </c:pt>
                <c:pt idx="846">
                  <c:v>1.7506025574514084E-2</c:v>
                </c:pt>
                <c:pt idx="847">
                  <c:v>1.7521487173075556E-2</c:v>
                </c:pt>
                <c:pt idx="848">
                  <c:v>1.753689667786773E-2</c:v>
                </c:pt>
                <c:pt idx="849">
                  <c:v>1.755225408881067E-2</c:v>
                </c:pt>
                <c:pt idx="850">
                  <c:v>1.7567559405904376E-2</c:v>
                </c:pt>
                <c:pt idx="851">
                  <c:v>1.7582812629148847E-2</c:v>
                </c:pt>
                <c:pt idx="852">
                  <c:v>1.7598013758544084E-2</c:v>
                </c:pt>
                <c:pt idx="853">
                  <c:v>1.7613162794010151E-2</c:v>
                </c:pt>
                <c:pt idx="854">
                  <c:v>1.7628259735706919E-2</c:v>
                </c:pt>
                <c:pt idx="855">
                  <c:v>1.7643304583474517E-2</c:v>
                </c:pt>
                <c:pt idx="856">
                  <c:v>1.766257141304628E-2</c:v>
                </c:pt>
                <c:pt idx="857">
                  <c:v>1.7677497189101388E-2</c:v>
                </c:pt>
                <c:pt idx="858">
                  <c:v>1.7692370871227325E-2</c:v>
                </c:pt>
                <c:pt idx="859">
                  <c:v>1.7707192459424093E-2</c:v>
                </c:pt>
                <c:pt idx="860">
                  <c:v>1.7721961953691689E-2</c:v>
                </c:pt>
                <c:pt idx="861">
                  <c:v>1.7736679354110052E-2</c:v>
                </c:pt>
                <c:pt idx="862">
                  <c:v>1.7751344660599244E-2</c:v>
                </c:pt>
                <c:pt idx="863">
                  <c:v>1.776595787307933E-2</c:v>
                </c:pt>
                <c:pt idx="864">
                  <c:v>1.7780518991710181E-2</c:v>
                </c:pt>
                <c:pt idx="865">
                  <c:v>1.7795028016331926E-2</c:v>
                </c:pt>
                <c:pt idx="866">
                  <c:v>1.7813897495051467E-2</c:v>
                </c:pt>
                <c:pt idx="867">
                  <c:v>1.7823889783787905E-2</c:v>
                </c:pt>
                <c:pt idx="868">
                  <c:v>1.7838242526542203E-2</c:v>
                </c:pt>
                <c:pt idx="869">
                  <c:v>1.785254317536733E-2</c:v>
                </c:pt>
                <c:pt idx="870">
                  <c:v>1.7866791730183351E-2</c:v>
                </c:pt>
                <c:pt idx="871">
                  <c:v>1.7880988191070202E-2</c:v>
                </c:pt>
                <c:pt idx="872">
                  <c:v>1.789513255786801E-2</c:v>
                </c:pt>
                <c:pt idx="873">
                  <c:v>1.7909224830736648E-2</c:v>
                </c:pt>
                <c:pt idx="874">
                  <c:v>1.7923265009676115E-2</c:v>
                </c:pt>
                <c:pt idx="875">
                  <c:v>1.793725309452654E-2</c:v>
                </c:pt>
                <c:pt idx="876">
                  <c:v>1.7951189085367858E-2</c:v>
                </c:pt>
                <c:pt idx="877">
                  <c:v>1.796507298220007E-2</c:v>
                </c:pt>
                <c:pt idx="878">
                  <c:v>1.7978904785023175E-2</c:v>
                </c:pt>
                <c:pt idx="879">
                  <c:v>1.7992684485284016E-2</c:v>
                </c:pt>
                <c:pt idx="880">
                  <c:v>1.8006411987538939E-2</c:v>
                </c:pt>
                <c:pt idx="881">
                  <c:v>1.8020087264449813E-2</c:v>
                </c:pt>
                <c:pt idx="882">
                  <c:v>1.8033710316016638E-2</c:v>
                </c:pt>
                <c:pt idx="883">
                  <c:v>1.8047281142319349E-2</c:v>
                </c:pt>
                <c:pt idx="884">
                  <c:v>1.8060799743278011E-2</c:v>
                </c:pt>
                <c:pt idx="885">
                  <c:v>1.807426611897256E-2</c:v>
                </c:pt>
                <c:pt idx="886">
                  <c:v>1.8087680269243123E-2</c:v>
                </c:pt>
                <c:pt idx="887">
                  <c:v>1.8105760470126242E-2</c:v>
                </c:pt>
                <c:pt idx="888">
                  <c:v>1.8114351893752101E-2</c:v>
                </c:pt>
                <c:pt idx="889">
                  <c:v>1.8127609367990516E-2</c:v>
                </c:pt>
                <c:pt idx="890">
                  <c:v>1.8140814616884882E-2</c:v>
                </c:pt>
                <c:pt idx="891">
                  <c:v>1.8161460205723401E-2</c:v>
                </c:pt>
                <c:pt idx="892">
                  <c:v>1.8171718752721944E-2</c:v>
                </c:pt>
                <c:pt idx="893">
                  <c:v>1.818011701134381E-2</c:v>
                </c:pt>
                <c:pt idx="894">
                  <c:v>1.8193113358782043E-2</c:v>
                </c:pt>
                <c:pt idx="895">
                  <c:v>1.8206057480796289E-2</c:v>
                </c:pt>
                <c:pt idx="896">
                  <c:v>1.8218949377386551E-2</c:v>
                </c:pt>
                <c:pt idx="897">
                  <c:v>1.8231789048632763E-2</c:v>
                </c:pt>
                <c:pt idx="898">
                  <c:v>1.8244576494454989E-2</c:v>
                </c:pt>
                <c:pt idx="899">
                  <c:v>1.8257311714773294E-2</c:v>
                </c:pt>
                <c:pt idx="900">
                  <c:v>1.826999470974755E-2</c:v>
                </c:pt>
                <c:pt idx="901">
                  <c:v>1.828262547929782E-2</c:v>
                </c:pt>
                <c:pt idx="902">
                  <c:v>1.8295204023504041E-2</c:v>
                </c:pt>
                <c:pt idx="903">
                  <c:v>1.8307730342206341E-2</c:v>
                </c:pt>
                <c:pt idx="904">
                  <c:v>1.8320204435404719E-2</c:v>
                </c:pt>
                <c:pt idx="905">
                  <c:v>1.8338032705976559E-2</c:v>
                </c:pt>
                <c:pt idx="906">
                  <c:v>1.8344995945609455E-2</c:v>
                </c:pt>
                <c:pt idx="907">
                  <c:v>1.835731336245594E-2</c:v>
                </c:pt>
                <c:pt idx="908">
                  <c:v>1.8369578553958377E-2</c:v>
                </c:pt>
                <c:pt idx="909">
                  <c:v>1.8381791519956892E-2</c:v>
                </c:pt>
                <c:pt idx="910">
                  <c:v>1.8393952260451485E-2</c:v>
                </c:pt>
                <c:pt idx="911">
                  <c:v>1.8406060775522093E-2</c:v>
                </c:pt>
                <c:pt idx="912">
                  <c:v>1.8418117065088779E-2</c:v>
                </c:pt>
                <c:pt idx="913">
                  <c:v>1.8430121129151544E-2</c:v>
                </c:pt>
                <c:pt idx="914">
                  <c:v>1.8442072967710388E-2</c:v>
                </c:pt>
                <c:pt idx="915">
                  <c:v>1.8453972580845246E-2</c:v>
                </c:pt>
                <c:pt idx="916">
                  <c:v>1.8465819968396247E-2</c:v>
                </c:pt>
                <c:pt idx="917">
                  <c:v>1.8477615130443326E-2</c:v>
                </c:pt>
                <c:pt idx="918">
                  <c:v>1.8493291786676469E-2</c:v>
                </c:pt>
                <c:pt idx="919">
                  <c:v>1.8501048778025719E-2</c:v>
                </c:pt>
                <c:pt idx="920">
                  <c:v>1.851268726364097E-2</c:v>
                </c:pt>
                <c:pt idx="921">
                  <c:v>1.8524273523592427E-2</c:v>
                </c:pt>
                <c:pt idx="922">
                  <c:v>1.8535807558039963E-2</c:v>
                </c:pt>
                <c:pt idx="923">
                  <c:v>1.8547289366983577E-2</c:v>
                </c:pt>
                <c:pt idx="924">
                  <c:v>1.8558718950343334E-2</c:v>
                </c:pt>
                <c:pt idx="925">
                  <c:v>1.8570096308199169E-2</c:v>
                </c:pt>
                <c:pt idx="926">
                  <c:v>1.8581421440471146E-2</c:v>
                </c:pt>
                <c:pt idx="927">
                  <c:v>1.8592694347159266E-2</c:v>
                </c:pt>
                <c:pt idx="928">
                  <c:v>1.8603915028343465E-2</c:v>
                </c:pt>
                <c:pt idx="929">
                  <c:v>1.8615083484023742E-2</c:v>
                </c:pt>
                <c:pt idx="930">
                  <c:v>1.8626199714040226E-2</c:v>
                </c:pt>
                <c:pt idx="931">
                  <c:v>1.8637262650447184E-2</c:v>
                </c:pt>
                <c:pt idx="932">
                  <c:v>1.8648242390364445E-2</c:v>
                </c:pt>
                <c:pt idx="933">
                  <c:v>1.8659125049858005E-2</c:v>
                </c:pt>
                <c:pt idx="934">
                  <c:v>1.8669910629167674E-2</c:v>
                </c:pt>
                <c:pt idx="935">
                  <c:v>1.8680599128293451E-2</c:v>
                </c:pt>
                <c:pt idx="936">
                  <c:v>1.8691190547075465E-2</c:v>
                </c:pt>
                <c:pt idx="937">
                  <c:v>1.870168488559365E-2</c:v>
                </c:pt>
                <c:pt idx="938">
                  <c:v>1.8712082143768072E-2</c:v>
                </c:pt>
                <c:pt idx="939">
                  <c:v>1.8726280747047852E-2</c:v>
                </c:pt>
                <c:pt idx="940">
                  <c:v>1.8732585419325432E-2</c:v>
                </c:pt>
                <c:pt idx="941">
                  <c:v>1.8742691436548498E-2</c:v>
                </c:pt>
                <c:pt idx="942">
                  <c:v>1.8752700373587672E-2</c:v>
                </c:pt>
                <c:pt idx="943">
                  <c:v>1.8767380818687229E-2</c:v>
                </c:pt>
                <c:pt idx="944">
                  <c:v>1.8775985032268849E-2</c:v>
                </c:pt>
                <c:pt idx="945">
                  <c:v>1.8782144702562675E-2</c:v>
                </c:pt>
                <c:pt idx="946">
                  <c:v>1.8791765318146858E-2</c:v>
                </c:pt>
                <c:pt idx="947">
                  <c:v>1.8801288853387277E-2</c:v>
                </c:pt>
                <c:pt idx="948">
                  <c:v>1.8810715308203996E-2</c:v>
                </c:pt>
                <c:pt idx="949">
                  <c:v>1.8820044682756887E-2</c:v>
                </c:pt>
                <c:pt idx="950">
                  <c:v>1.8829276976886078E-2</c:v>
                </c:pt>
                <c:pt idx="951">
                  <c:v>1.8838412190591569E-2</c:v>
                </c:pt>
                <c:pt idx="952">
                  <c:v>1.884745032387336E-2</c:v>
                </c:pt>
                <c:pt idx="953">
                  <c:v>1.8856391376811388E-2</c:v>
                </c:pt>
                <c:pt idx="954">
                  <c:v>1.8865235349325715E-2</c:v>
                </c:pt>
                <c:pt idx="955">
                  <c:v>1.8873982241416343E-2</c:v>
                </c:pt>
                <c:pt idx="956">
                  <c:v>1.8887065088206256E-2</c:v>
                </c:pt>
                <c:pt idx="957">
                  <c:v>1.8891184784246562E-2</c:v>
                </c:pt>
                <c:pt idx="958">
                  <c:v>1.8899640434986154E-2</c:v>
                </c:pt>
                <c:pt idx="959">
                  <c:v>1.8907999005381981E-2</c:v>
                </c:pt>
                <c:pt idx="960">
                  <c:v>1.8916260495274173E-2</c:v>
                </c:pt>
                <c:pt idx="961">
                  <c:v>1.8924424904582793E-2</c:v>
                </c:pt>
                <c:pt idx="962">
                  <c:v>1.8932492233547649E-2</c:v>
                </c:pt>
                <c:pt idx="963">
                  <c:v>1.8940462482008869E-2</c:v>
                </c:pt>
                <c:pt idx="964">
                  <c:v>1.8948335649966452E-2</c:v>
                </c:pt>
                <c:pt idx="965">
                  <c:v>1.8956111737500336E-2</c:v>
                </c:pt>
                <c:pt idx="966">
                  <c:v>1.8963790744450648E-2</c:v>
                </c:pt>
                <c:pt idx="967">
                  <c:v>1.897137267097726E-2</c:v>
                </c:pt>
                <c:pt idx="968">
                  <c:v>1.8978857517000236E-2</c:v>
                </c:pt>
                <c:pt idx="969">
                  <c:v>1.8986245282359704E-2</c:v>
                </c:pt>
                <c:pt idx="970">
                  <c:v>1.8993535967375408E-2</c:v>
                </c:pt>
                <c:pt idx="971">
                  <c:v>1.900072957180754E-2</c:v>
                </c:pt>
                <c:pt idx="972">
                  <c:v>1.90078260956561E-2</c:v>
                </c:pt>
                <c:pt idx="973">
                  <c:v>1.9014825539001023E-2</c:v>
                </c:pt>
                <c:pt idx="974">
                  <c:v>1.9021727901842311E-2</c:v>
                </c:pt>
                <c:pt idx="975">
                  <c:v>1.9028533184100027E-2</c:v>
                </c:pt>
                <c:pt idx="976">
                  <c:v>1.9035241385854107E-2</c:v>
                </c:pt>
                <c:pt idx="977">
                  <c:v>1.9041852506944679E-2</c:v>
                </c:pt>
                <c:pt idx="978">
                  <c:v>1.904836654761155E-2</c:v>
                </c:pt>
                <c:pt idx="979">
                  <c:v>1.9054783507614914E-2</c:v>
                </c:pt>
                <c:pt idx="980">
                  <c:v>1.9061103387034706E-2</c:v>
                </c:pt>
                <c:pt idx="981">
                  <c:v>1.9067326185870925E-2</c:v>
                </c:pt>
                <c:pt idx="982">
                  <c:v>1.9073451904123573E-2</c:v>
                </c:pt>
                <c:pt idx="983">
                  <c:v>1.9079480541872584E-2</c:v>
                </c:pt>
                <c:pt idx="984">
                  <c:v>1.9085412098878152E-2</c:v>
                </c:pt>
                <c:pt idx="985">
                  <c:v>1.9091246575460019E-2</c:v>
                </c:pt>
                <c:pt idx="986">
                  <c:v>1.9096983971378378E-2</c:v>
                </c:pt>
                <c:pt idx="987">
                  <c:v>1.9102624286553294E-2</c:v>
                </c:pt>
                <c:pt idx="988">
                  <c:v>1.9108167521304509E-2</c:v>
                </c:pt>
                <c:pt idx="989">
                  <c:v>1.911616621522505E-2</c:v>
                </c:pt>
                <c:pt idx="990">
                  <c:v>1.9118962748736479E-2</c:v>
                </c:pt>
                <c:pt idx="991">
                  <c:v>1.9126712927048928E-2</c:v>
                </c:pt>
                <c:pt idx="992">
                  <c:v>1.9129369653674289E-2</c:v>
                </c:pt>
                <c:pt idx="993">
                  <c:v>1.9134427485267835E-2</c:v>
                </c:pt>
                <c:pt idx="994">
                  <c:v>1.9139388236197874E-2</c:v>
                </c:pt>
                <c:pt idx="995">
                  <c:v>1.9148508305777412E-2</c:v>
                </c:pt>
                <c:pt idx="996">
                  <c:v>1.9152363765728708E-2</c:v>
                </c:pt>
                <c:pt idx="997">
                  <c:v>1.9156022882897972E-2</c:v>
                </c:pt>
                <c:pt idx="998">
                  <c:v>1.9161398317855127E-2</c:v>
                </c:pt>
                <c:pt idx="999">
                  <c:v>1.9165016141355906E-2</c:v>
                </c:pt>
                <c:pt idx="1000">
                  <c:v>1.9169367134228565E-2</c:v>
                </c:pt>
                <c:pt idx="1001">
                  <c:v>1.9173621036232547E-2</c:v>
                </c:pt>
                <c:pt idx="1002">
                  <c:v>1.9177777847314559E-2</c:v>
                </c:pt>
                <c:pt idx="1003">
                  <c:v>1.9182634283221311E-2</c:v>
                </c:pt>
                <c:pt idx="1004">
                  <c:v>1.9185800196712677E-2</c:v>
                </c:pt>
                <c:pt idx="1005">
                  <c:v>1.9189665734975492E-2</c:v>
                </c:pt>
                <c:pt idx="1006">
                  <c:v>1.9193434182316338E-2</c:v>
                </c:pt>
                <c:pt idx="1007">
                  <c:v>1.9197105538681924E-2</c:v>
                </c:pt>
                <c:pt idx="1008">
                  <c:v>1.9200679804072251E-2</c:v>
                </c:pt>
                <c:pt idx="1009">
                  <c:v>1.9204156978487319E-2</c:v>
                </c:pt>
                <c:pt idx="1010">
                  <c:v>1.9207537061927127E-2</c:v>
                </c:pt>
                <c:pt idx="1011">
                  <c:v>1.9211172779547425E-2</c:v>
                </c:pt>
                <c:pt idx="1012">
                  <c:v>1.9214005955801028E-2</c:v>
                </c:pt>
                <c:pt idx="1013">
                  <c:v>1.9217824007815576E-2</c:v>
                </c:pt>
                <c:pt idx="1014">
                  <c:v>1.9220086485640664E-2</c:v>
                </c:pt>
                <c:pt idx="1015">
                  <c:v>1.9222981114017657E-2</c:v>
                </c:pt>
                <c:pt idx="1016">
                  <c:v>1.9225778651366099E-2</c:v>
                </c:pt>
                <c:pt idx="1017">
                  <c:v>1.9229181205357992E-2</c:v>
                </c:pt>
                <c:pt idx="1018">
                  <c:v>1.9231082452924042E-2</c:v>
                </c:pt>
                <c:pt idx="1019">
                  <c:v>1.9233588717160188E-2</c:v>
                </c:pt>
                <c:pt idx="1020">
                  <c:v>1.9235997890314493E-2</c:v>
                </c:pt>
                <c:pt idx="1021">
                  <c:v>1.9238309972386958E-2</c:v>
                </c:pt>
                <c:pt idx="1022">
                  <c:v>1.9240524963404226E-2</c:v>
                </c:pt>
                <c:pt idx="1023">
                  <c:v>1.9242642863339654E-2</c:v>
                </c:pt>
                <c:pt idx="1024">
                  <c:v>1.9244663672219886E-2</c:v>
                </c:pt>
                <c:pt idx="1025">
                  <c:v>1.9246587389991632E-2</c:v>
                </c:pt>
                <c:pt idx="1026">
                  <c:v>1.9248414016681537E-2</c:v>
                </c:pt>
                <c:pt idx="1027">
                  <c:v>1.92501435522896E-2</c:v>
                </c:pt>
                <c:pt idx="1028">
                  <c:v>1.9251775996762532E-2</c:v>
                </c:pt>
                <c:pt idx="1029">
                  <c:v>1.9253311350180269E-2</c:v>
                </c:pt>
                <c:pt idx="1030">
                  <c:v>1.9255362963379596E-2</c:v>
                </c:pt>
                <c:pt idx="1031">
                  <c:v>1.925669727082413E-2</c:v>
                </c:pt>
                <c:pt idx="1032">
                  <c:v>1.9257334863702624E-2</c:v>
                </c:pt>
                <c:pt idx="1033">
                  <c:v>1.925848185265977E-2</c:v>
                </c:pt>
                <c:pt idx="1034">
                  <c:v>1.9259531750481784E-2</c:v>
                </c:pt>
                <c:pt idx="1035">
                  <c:v>1.9260487863617115E-2</c:v>
                </c:pt>
                <c:pt idx="1036">
                  <c:v>1.9262003111990555E-2</c:v>
                </c:pt>
                <c:pt idx="1037">
                  <c:v>1.926236451511798E-2</c:v>
                </c:pt>
                <c:pt idx="1038">
                  <c:v>1.9263319220099717E-2</c:v>
                </c:pt>
                <c:pt idx="1039">
                  <c:v>1.9264284844560109E-2</c:v>
                </c:pt>
                <c:pt idx="1040">
                  <c:v>1.9265261388499155E-2</c:v>
                </c:pt>
                <c:pt idx="1041">
                  <c:v>1.9265501898431125E-2</c:v>
                </c:pt>
                <c:pt idx="1042">
                  <c:v>1.9267247234786566E-2</c:v>
                </c:pt>
                <c:pt idx="1043">
                  <c:v>1.9268256537134931E-2</c:v>
                </c:pt>
                <c:pt idx="1044">
                  <c:v>1.9269276758988596E-2</c:v>
                </c:pt>
                <c:pt idx="1045">
                  <c:v>1.927030790029427E-2</c:v>
                </c:pt>
                <c:pt idx="1046">
                  <c:v>1.9271349961105244E-2</c:v>
                </c:pt>
                <c:pt idx="1047">
                  <c:v>1.9273586142441346E-2</c:v>
                </c:pt>
                <c:pt idx="1048">
                  <c:v>1.9274059228235885E-2</c:v>
                </c:pt>
                <c:pt idx="1049">
                  <c:v>1.9274541660410094E-2</c:v>
                </c:pt>
                <c:pt idx="1050">
                  <c:v>1.9276221461907994E-2</c:v>
                </c:pt>
                <c:pt idx="1051">
                  <c:v>1.9276724057339933E-2</c:v>
                </c:pt>
                <c:pt idx="1052">
                  <c:v>1.9277831635022835E-2</c:v>
                </c:pt>
                <c:pt idx="1053">
                  <c:v>1.9278950132211037E-2</c:v>
                </c:pt>
                <c:pt idx="1054">
                  <c:v>1.9280079548851248E-2</c:v>
                </c:pt>
                <c:pt idx="1055">
                  <c:v>1.9281818147243168E-2</c:v>
                </c:pt>
                <c:pt idx="1056">
                  <c:v>1.9282371140594279E-2</c:v>
                </c:pt>
                <c:pt idx="1057">
                  <c:v>1.9283533315723744E-2</c:v>
                </c:pt>
                <c:pt idx="1058">
                  <c:v>1.9284706410305219E-2</c:v>
                </c:pt>
                <c:pt idx="1059">
                  <c:v>1.9285890424391994E-2</c:v>
                </c:pt>
                <c:pt idx="1060">
                  <c:v>1.9287085357930778E-2</c:v>
                </c:pt>
                <c:pt idx="1061">
                  <c:v>1.9287777870777845E-2</c:v>
                </c:pt>
                <c:pt idx="1062">
                  <c:v>1.92895079834976E-2</c:v>
                </c:pt>
                <c:pt idx="1063">
                  <c:v>1.9290735675498993E-2</c:v>
                </c:pt>
                <c:pt idx="1064">
                  <c:v>1.9291974287005687E-2</c:v>
                </c:pt>
                <c:pt idx="1065">
                  <c:v>1.9293223817991034E-2</c:v>
                </c:pt>
                <c:pt idx="1066">
                  <c:v>1.9295091821402988E-2</c:v>
                </c:pt>
                <c:pt idx="1067">
                  <c:v>1.9295755638424339E-2</c:v>
                </c:pt>
                <c:pt idx="1068">
                  <c:v>1.9297037927872296E-2</c:v>
                </c:pt>
                <c:pt idx="1069">
                  <c:v>1.9298941235950107E-2</c:v>
                </c:pt>
                <c:pt idx="1070">
                  <c:v>1.9299635265204174E-2</c:v>
                </c:pt>
                <c:pt idx="1071">
                  <c:v>1.930095031311474E-2</c:v>
                </c:pt>
                <c:pt idx="1072">
                  <c:v>1.930227628050396E-2</c:v>
                </c:pt>
                <c:pt idx="1073">
                  <c:v>1.9303613167398481E-2</c:v>
                </c:pt>
                <c:pt idx="1074">
                  <c:v>1.9304960973771657E-2</c:v>
                </c:pt>
                <c:pt idx="1075">
                  <c:v>1.9306319699623486E-2</c:v>
                </c:pt>
                <c:pt idx="1076">
                  <c:v>1.9307689344980616E-2</c:v>
                </c:pt>
                <c:pt idx="1077">
                  <c:v>1.9309069909843046E-2</c:v>
                </c:pt>
                <c:pt idx="1078">
                  <c:v>1.9310461394184131E-2</c:v>
                </c:pt>
                <c:pt idx="1079">
                  <c:v>1.931186379800387E-2</c:v>
                </c:pt>
                <c:pt idx="1080">
                  <c:v>1.9313277121302264E-2</c:v>
                </c:pt>
                <c:pt idx="1081">
                  <c:v>1.9314701364105957E-2</c:v>
                </c:pt>
                <c:pt idx="1082">
                  <c:v>1.931675772049779E-2</c:v>
                </c:pt>
                <c:pt idx="1083">
                  <c:v>1.931820465990608E-2</c:v>
                </c:pt>
                <c:pt idx="1084">
                  <c:v>1.9319039609468902E-2</c:v>
                </c:pt>
                <c:pt idx="1085">
                  <c:v>1.932050753026715E-2</c:v>
                </c:pt>
                <c:pt idx="1086">
                  <c:v>1.9321986370544053E-2</c:v>
                </c:pt>
                <c:pt idx="1087">
                  <c:v>1.9323476130299611E-2</c:v>
                </c:pt>
                <c:pt idx="1088">
                  <c:v>1.9325603158120153E-2</c:v>
                </c:pt>
                <c:pt idx="1089">
                  <c:v>1.9326488408326625E-2</c:v>
                </c:pt>
                <c:pt idx="1090">
                  <c:v>1.9328010926571437E-2</c:v>
                </c:pt>
                <c:pt idx="1091">
                  <c:v>1.9329544364321549E-2</c:v>
                </c:pt>
                <c:pt idx="1092">
                  <c:v>1.9331088721576961E-2</c:v>
                </c:pt>
                <c:pt idx="1093">
                  <c:v>1.9333274658535071E-2</c:v>
                </c:pt>
                <c:pt idx="1094">
                  <c:v>1.9334210194550394E-2</c:v>
                </c:pt>
                <c:pt idx="1095">
                  <c:v>1.9335787310295061E-2</c:v>
                </c:pt>
                <c:pt idx="1096">
                  <c:v>1.9337375345545027E-2</c:v>
                </c:pt>
                <c:pt idx="1097">
                  <c:v>1.9338974300247003E-2</c:v>
                </c:pt>
                <c:pt idx="1098">
                  <c:v>1.9340584174480924E-2</c:v>
                </c:pt>
                <c:pt idx="1099">
                  <c:v>1.9342204968220145E-2</c:v>
                </c:pt>
                <c:pt idx="1100">
                  <c:v>1.9343902341808494E-2</c:v>
                </c:pt>
                <c:pt idx="1101">
                  <c:v>1.9344911035057422E-2</c:v>
                </c:pt>
                <c:pt idx="1102">
                  <c:v>1.9346567529119341E-2</c:v>
                </c:pt>
                <c:pt idx="1103">
                  <c:v>1.9348474034472929E-2</c:v>
                </c:pt>
                <c:pt idx="1104">
                  <c:v>1.934991327208202E-2</c:v>
                </c:pt>
                <c:pt idx="1105">
                  <c:v>1.9351602521142652E-2</c:v>
                </c:pt>
                <c:pt idx="1106">
                  <c:v>1.9353302688349672E-2</c:v>
                </c:pt>
                <c:pt idx="1107">
                  <c:v>1.9355259106097478E-2</c:v>
                </c:pt>
                <c:pt idx="1108">
                  <c:v>1.9356735777922296E-2</c:v>
                </c:pt>
                <c:pt idx="1109">
                  <c:v>1.9358468700207965E-2</c:v>
                </c:pt>
                <c:pt idx="1110">
                  <c:v>1.9360212540719957E-2</c:v>
                </c:pt>
                <c:pt idx="1111">
                  <c:v>1.9361967299618144E-2</c:v>
                </c:pt>
                <c:pt idx="1112">
                  <c:v>1.936373297682259E-2</c:v>
                </c:pt>
                <c:pt idx="1113">
                  <c:v>1.9365509572253359E-2</c:v>
                </c:pt>
                <c:pt idx="1114">
                  <c:v>1.9367297086070323E-2</c:v>
                </c:pt>
                <c:pt idx="1115">
                  <c:v>1.9369095518193546E-2</c:v>
                </c:pt>
                <c:pt idx="1116">
                  <c:v>1.9371423831255896E-2</c:v>
                </c:pt>
                <c:pt idx="1117">
                  <c:v>1.9372725137438707E-2</c:v>
                </c:pt>
                <c:pt idx="1118">
                  <c:v>1.9374818813870931E-2</c:v>
                </c:pt>
                <c:pt idx="1119">
                  <c:v>1.9376398429828967E-2</c:v>
                </c:pt>
                <c:pt idx="1120">
                  <c:v>1.9378251453483486E-2</c:v>
                </c:pt>
                <c:pt idx="1121">
                  <c:v>1.9380382564211374E-2</c:v>
                </c:pt>
                <c:pt idx="1122">
                  <c:v>1.9381990255871173E-2</c:v>
                </c:pt>
                <c:pt idx="1123">
                  <c:v>1.9383876034444469E-2</c:v>
                </c:pt>
                <c:pt idx="1124">
                  <c:v>1.9385772731483897E-2</c:v>
                </c:pt>
                <c:pt idx="1125">
                  <c:v>1.9387680346749647E-2</c:v>
                </c:pt>
                <c:pt idx="1126">
                  <c:v>1.9389598880321657E-2</c:v>
                </c:pt>
                <c:pt idx="1127">
                  <c:v>1.9391528332199925E-2</c:v>
                </c:pt>
                <c:pt idx="1128">
                  <c:v>1.9393468702464389E-2</c:v>
                </c:pt>
                <c:pt idx="1129">
                  <c:v>1.9395419990955176E-2</c:v>
                </c:pt>
                <c:pt idx="1130">
                  <c:v>1.9397382197832158E-2</c:v>
                </c:pt>
                <c:pt idx="1131">
                  <c:v>1.9399355323015399E-2</c:v>
                </c:pt>
                <c:pt idx="1132">
                  <c:v>1.9401339366504899E-2</c:v>
                </c:pt>
                <c:pt idx="1133">
                  <c:v>1.9403334328300659E-2</c:v>
                </c:pt>
                <c:pt idx="1134">
                  <c:v>1.940562765399001E-2</c:v>
                </c:pt>
                <c:pt idx="1135">
                  <c:v>1.9407646012270519E-2</c:v>
                </c:pt>
                <c:pt idx="1136">
                  <c:v>1.9409384723685363E-2</c:v>
                </c:pt>
                <c:pt idx="1137">
                  <c:v>1.9411423358706159E-2</c:v>
                </c:pt>
                <c:pt idx="1138">
                  <c:v>1.941347291211315E-2</c:v>
                </c:pt>
                <c:pt idx="1139">
                  <c:v>1.94155333838264E-2</c:v>
                </c:pt>
                <c:pt idx="1140">
                  <c:v>1.9417604773845909E-2</c:v>
                </c:pt>
                <c:pt idx="1141">
                  <c:v>1.9419985446145205E-2</c:v>
                </c:pt>
                <c:pt idx="1142">
                  <c:v>1.942178030888364E-2</c:v>
                </c:pt>
                <c:pt idx="1143">
                  <c:v>1.9423884453821927E-2</c:v>
                </c:pt>
                <c:pt idx="1144">
                  <c:v>1.9425999517146408E-2</c:v>
                </c:pt>
                <c:pt idx="1145">
                  <c:v>1.9428430101759986E-2</c:v>
                </c:pt>
                <c:pt idx="1146">
                  <c:v>1.9430262398794085E-2</c:v>
                </c:pt>
                <c:pt idx="1147">
                  <c:v>1.9432410217037344E-2</c:v>
                </c:pt>
                <c:pt idx="1148">
                  <c:v>1.9434568953586862E-2</c:v>
                </c:pt>
                <c:pt idx="1149">
                  <c:v>1.9436738608522575E-2</c:v>
                </c:pt>
                <c:pt idx="1150">
                  <c:v>1.9438919181764547E-2</c:v>
                </c:pt>
                <c:pt idx="1151">
                  <c:v>1.9441110673232842E-2</c:v>
                </c:pt>
                <c:pt idx="1152">
                  <c:v>1.9444311560987693E-2</c:v>
                </c:pt>
                <c:pt idx="1153">
                  <c:v>1.9445843492329473E-2</c:v>
                </c:pt>
                <c:pt idx="1154">
                  <c:v>1.9448069298668713E-2</c:v>
                </c:pt>
                <c:pt idx="1155">
                  <c:v>1.9450306023234276E-2</c:v>
                </c:pt>
                <c:pt idx="1156">
                  <c:v>1.9452553666186034E-2</c:v>
                </c:pt>
                <c:pt idx="1157">
                  <c:v>1.9454812227364116E-2</c:v>
                </c:pt>
                <c:pt idx="1158">
                  <c:v>1.9457081706928392E-2</c:v>
                </c:pt>
                <c:pt idx="1159">
                  <c:v>1.9459362104798927E-2</c:v>
                </c:pt>
                <c:pt idx="1160">
                  <c:v>1.9461653421055658E-2</c:v>
                </c:pt>
                <c:pt idx="1161">
                  <c:v>1.9463955655618648E-2</c:v>
                </c:pt>
                <c:pt idx="1162">
                  <c:v>1.946626880840796E-2</c:v>
                </c:pt>
                <c:pt idx="1163">
                  <c:v>1.9468592879663404E-2</c:v>
                </c:pt>
                <c:pt idx="1164">
                  <c:v>1.9470927869065235E-2</c:v>
                </c:pt>
                <c:pt idx="1165">
                  <c:v>1.9473273776933198E-2</c:v>
                </c:pt>
                <c:pt idx="1166">
                  <c:v>1.9475630603107419E-2</c:v>
                </c:pt>
                <c:pt idx="1167">
                  <c:v>1.9478676851401033E-2</c:v>
                </c:pt>
                <c:pt idx="1168">
                  <c:v>1.9481058633692427E-2</c:v>
                </c:pt>
                <c:pt idx="1169">
                  <c:v>1.9483451334290081E-2</c:v>
                </c:pt>
                <c:pt idx="1170">
                  <c:v>1.9485854953273929E-2</c:v>
                </c:pt>
                <c:pt idx="1171">
                  <c:v>1.9488269490643972E-2</c:v>
                </c:pt>
                <c:pt idx="1172">
                  <c:v>1.9490694946240339E-2</c:v>
                </c:pt>
                <c:pt idx="1173">
                  <c:v>1.9493131320142965E-2</c:v>
                </c:pt>
                <c:pt idx="1174">
                  <c:v>1.9495578612431785E-2</c:v>
                </c:pt>
                <c:pt idx="1175">
                  <c:v>1.9498036823026865E-2</c:v>
                </c:pt>
                <c:pt idx="1176">
                  <c:v>1.9500505951928204E-2</c:v>
                </c:pt>
                <c:pt idx="1177">
                  <c:v>1.9502985999135802E-2</c:v>
                </c:pt>
                <c:pt idx="1178">
                  <c:v>1.9507597712247193E-2</c:v>
                </c:pt>
                <c:pt idx="1179">
                  <c:v>1.9507978848629648E-2</c:v>
                </c:pt>
                <c:pt idx="1180">
                  <c:v>1.9510491650835959E-2</c:v>
                </c:pt>
                <c:pt idx="1181">
                  <c:v>1.951301537134853E-2</c:v>
                </c:pt>
                <c:pt idx="1182">
                  <c:v>1.9515550010327232E-2</c:v>
                </c:pt>
                <c:pt idx="1183">
                  <c:v>1.9518095567532256E-2</c:v>
                </c:pt>
                <c:pt idx="1184">
                  <c:v>1.952065204304354E-2</c:v>
                </c:pt>
                <c:pt idx="1185">
                  <c:v>1.9523219436861083E-2</c:v>
                </c:pt>
                <c:pt idx="1186">
                  <c:v>1.9525797749144758E-2</c:v>
                </c:pt>
                <c:pt idx="1187">
                  <c:v>1.9528386979574819E-2</c:v>
                </c:pt>
                <c:pt idx="1188">
                  <c:v>1.9530987128471011E-2</c:v>
                </c:pt>
                <c:pt idx="1189">
                  <c:v>1.9533598195593527E-2</c:v>
                </c:pt>
                <c:pt idx="1190">
                  <c:v>1.9536220181182173E-2</c:v>
                </c:pt>
                <c:pt idx="1191">
                  <c:v>1.9538850659097662E-2</c:v>
                </c:pt>
                <c:pt idx="1192">
                  <c:v>1.9541462307195445E-2</c:v>
                </c:pt>
                <c:pt idx="1193">
                  <c:v>1.9544047337065606E-2</c:v>
                </c:pt>
                <c:pt idx="1194">
                  <c:v>1.9546605748708146E-2</c:v>
                </c:pt>
                <c:pt idx="1195">
                  <c:v>1.9549137542202999E-2</c:v>
                </c:pt>
                <c:pt idx="1196">
                  <c:v>1.9551642717550166E-2</c:v>
                </c:pt>
                <c:pt idx="1197">
                  <c:v>1.9554121274669711E-2</c:v>
                </c:pt>
                <c:pt idx="1198">
                  <c:v>1.955657321364157E-2</c:v>
                </c:pt>
                <c:pt idx="1199">
                  <c:v>1.9560749158378243E-2</c:v>
                </c:pt>
                <c:pt idx="1200">
                  <c:v>1.9561397237222167E-2</c:v>
                </c:pt>
                <c:pt idx="1201">
                  <c:v>1.9563769321671032E-2</c:v>
                </c:pt>
                <c:pt idx="1202">
                  <c:v>1.9566114787892275E-2</c:v>
                </c:pt>
                <c:pt idx="1203">
                  <c:v>1.9569746741030514E-2</c:v>
                </c:pt>
                <c:pt idx="1204">
                  <c:v>1.9572439734485414E-2</c:v>
                </c:pt>
                <c:pt idx="1205">
                  <c:v>1.9572991477749824E-2</c:v>
                </c:pt>
                <c:pt idx="1206">
                  <c:v>1.9575230471300387E-2</c:v>
                </c:pt>
                <c:pt idx="1207">
                  <c:v>1.9577442846703264E-2</c:v>
                </c:pt>
                <c:pt idx="1208">
                  <c:v>1.9579628603958454E-2</c:v>
                </c:pt>
                <c:pt idx="1209">
                  <c:v>1.9581787743065959E-2</c:v>
                </c:pt>
                <c:pt idx="1210">
                  <c:v>1.9583920263865906E-2</c:v>
                </c:pt>
                <c:pt idx="1211">
                  <c:v>1.9586026166598103E-2</c:v>
                </c:pt>
                <c:pt idx="1212">
                  <c:v>1.9588105451022741E-2</c:v>
                </c:pt>
                <c:pt idx="1213">
                  <c:v>1.959015811737963E-2</c:v>
                </c:pt>
                <c:pt idx="1214">
                  <c:v>1.9592184165508897E-2</c:v>
                </c:pt>
                <c:pt idx="1215">
                  <c:v>1.9594183595410541E-2</c:v>
                </c:pt>
                <c:pt idx="1216">
                  <c:v>1.9598848258386425E-2</c:v>
                </c:pt>
                <c:pt idx="1217">
                  <c:v>1.9598102600770773E-2</c:v>
                </c:pt>
                <c:pt idx="1218">
                  <c:v>1.9600022176229359E-2</c:v>
                </c:pt>
                <c:pt idx="1219">
                  <c:v>1.960191513354026E-2</c:v>
                </c:pt>
                <c:pt idx="1220">
                  <c:v>1.9603781472543602E-2</c:v>
                </c:pt>
                <c:pt idx="1221">
                  <c:v>1.9605621193319323E-2</c:v>
                </c:pt>
                <c:pt idx="1222">
                  <c:v>1.9607434296027293E-2</c:v>
                </c:pt>
                <c:pt idx="1223">
                  <c:v>1.9609220780427705E-2</c:v>
                </c:pt>
                <c:pt idx="1224">
                  <c:v>1.9610980646760368E-2</c:v>
                </c:pt>
                <c:pt idx="1225">
                  <c:v>1.9612713894945344E-2</c:v>
                </c:pt>
                <c:pt idx="1226">
                  <c:v>1.9614420524822762E-2</c:v>
                </c:pt>
                <c:pt idx="1227">
                  <c:v>1.961610053663243E-2</c:v>
                </c:pt>
                <c:pt idx="1228">
                  <c:v>1.961775393013454E-2</c:v>
                </c:pt>
                <c:pt idx="1229">
                  <c:v>1.9619380705488965E-2</c:v>
                </c:pt>
                <c:pt idx="1230">
                  <c:v>1.9620980862695703E-2</c:v>
                </c:pt>
                <c:pt idx="1231">
                  <c:v>1.9622554401674819E-2</c:v>
                </c:pt>
                <c:pt idx="1232">
                  <c:v>1.9624101322426313E-2</c:v>
                </c:pt>
                <c:pt idx="1233">
                  <c:v>1.9625621625110057E-2</c:v>
                </c:pt>
                <c:pt idx="1234">
                  <c:v>1.9627115309486243E-2</c:v>
                </c:pt>
                <c:pt idx="1235">
                  <c:v>1.9628582375714743E-2</c:v>
                </c:pt>
                <c:pt idx="1236">
                  <c:v>1.963002282371562E-2</c:v>
                </c:pt>
                <c:pt idx="1237">
                  <c:v>1.9631436653648748E-2</c:v>
                </c:pt>
                <c:pt idx="1238">
                  <c:v>1.9632823865274318E-2</c:v>
                </c:pt>
                <c:pt idx="1239">
                  <c:v>1.9634184458672266E-2</c:v>
                </c:pt>
                <c:pt idx="1240">
                  <c:v>1.9635518434002464E-2</c:v>
                </c:pt>
                <c:pt idx="1241">
                  <c:v>1.9636825791105039E-2</c:v>
                </c:pt>
                <c:pt idx="1242">
                  <c:v>1.9638106529979993E-2</c:v>
                </c:pt>
                <c:pt idx="1243">
                  <c:v>1.9639360650627324E-2</c:v>
                </c:pt>
                <c:pt idx="1244">
                  <c:v>1.9640588153206906E-2</c:v>
                </c:pt>
                <c:pt idx="1245">
                  <c:v>1.9641789037478929E-2</c:v>
                </c:pt>
                <c:pt idx="1246">
                  <c:v>1.9642963303603267E-2</c:v>
                </c:pt>
                <c:pt idx="1247">
                  <c:v>1.9644110951499982E-2</c:v>
                </c:pt>
                <c:pt idx="1248">
                  <c:v>1.9645231981328948E-2</c:v>
                </c:pt>
                <c:pt idx="1249">
                  <c:v>1.9647706226271211E-2</c:v>
                </c:pt>
                <c:pt idx="1250">
                  <c:v>1.964739418614414E-2</c:v>
                </c:pt>
                <c:pt idx="1251">
                  <c:v>1.964980021290863E-2</c:v>
                </c:pt>
                <c:pt idx="1252">
                  <c:v>1.9649449918288653E-2</c:v>
                </c:pt>
                <c:pt idx="1253">
                  <c:v>1.9650437857059444E-2</c:v>
                </c:pt>
                <c:pt idx="1254">
                  <c:v>1.9651399177602613E-2</c:v>
                </c:pt>
                <c:pt idx="1255">
                  <c:v>1.965534278680181E-2</c:v>
                </c:pt>
                <c:pt idx="1256">
                  <c:v>1.9653874298830587E-2</c:v>
                </c:pt>
                <c:pt idx="1257">
                  <c:v>1.9655443266559658E-2</c:v>
                </c:pt>
                <c:pt idx="1258">
                  <c:v>1.9656886556853603E-2</c:v>
                </c:pt>
                <c:pt idx="1259">
                  <c:v>1.9657111315671827E-2</c:v>
                </c:pt>
                <c:pt idx="1260">
                  <c:v>1.9657905408569931E-2</c:v>
                </c:pt>
                <c:pt idx="1261">
                  <c:v>1.9658672880362715E-2</c:v>
                </c:pt>
                <c:pt idx="1262">
                  <c:v>1.9659413731050179E-2</c:v>
                </c:pt>
                <c:pt idx="1263">
                  <c:v>1.9660714617342201E-2</c:v>
                </c:pt>
                <c:pt idx="1264">
                  <c:v>1.9660815569162438E-2</c:v>
                </c:pt>
                <c:pt idx="1265">
                  <c:v>1.9661476556560586E-2</c:v>
                </c:pt>
                <c:pt idx="1266">
                  <c:v>1.9662110922880061E-2</c:v>
                </c:pt>
                <c:pt idx="1267">
                  <c:v>1.9662718668067569E-2</c:v>
                </c:pt>
                <c:pt idx="1268">
                  <c:v>1.9663299792149758E-2</c:v>
                </c:pt>
                <c:pt idx="1269">
                  <c:v>1.9663854295126626E-2</c:v>
                </c:pt>
                <c:pt idx="1270">
                  <c:v>1.9664382176998174E-2</c:v>
                </c:pt>
                <c:pt idx="1271">
                  <c:v>1.9664016182883159E-2</c:v>
                </c:pt>
                <c:pt idx="1272">
                  <c:v>1.9665358077451955E-2</c:v>
                </c:pt>
                <c:pt idx="1273">
                  <c:v>1.9666374046687363E-2</c:v>
                </c:pt>
                <c:pt idx="1274">
                  <c:v>1.9666227493457811E-2</c:v>
                </c:pt>
                <c:pt idx="1275">
                  <c:v>1.9666622269829404E-2</c:v>
                </c:pt>
                <c:pt idx="1276">
                  <c:v>1.9666990425069031E-2</c:v>
                </c:pt>
                <c:pt idx="1277">
                  <c:v>1.9667892386801E-2</c:v>
                </c:pt>
                <c:pt idx="1278">
                  <c:v>1.966764687225897E-2</c:v>
                </c:pt>
                <c:pt idx="1279">
                  <c:v>1.9667935164182637E-2</c:v>
                </c:pt>
                <c:pt idx="1280">
                  <c:v>1.9668196835027629E-2</c:v>
                </c:pt>
                <c:pt idx="1281">
                  <c:v>1.966843188471401E-2</c:v>
                </c:pt>
                <c:pt idx="1282">
                  <c:v>1.9669191304354516E-2</c:v>
                </c:pt>
                <c:pt idx="1283">
                  <c:v>1.9668822120850749E-2</c:v>
                </c:pt>
                <c:pt idx="1284">
                  <c:v>1.9668977307221169E-2</c:v>
                </c:pt>
                <c:pt idx="1285">
                  <c:v>1.9669105872539561E-2</c:v>
                </c:pt>
                <c:pt idx="1286">
                  <c:v>1.9669207816725987E-2</c:v>
                </c:pt>
                <c:pt idx="1287">
                  <c:v>1.9669283139780447E-2</c:v>
                </c:pt>
                <c:pt idx="1288">
                  <c:v>1.9669331841756232E-2</c:v>
                </c:pt>
                <c:pt idx="1289">
                  <c:v>1.9669353922600052E-2</c:v>
                </c:pt>
                <c:pt idx="1290">
                  <c:v>1.9669885199196102E-2</c:v>
                </c:pt>
                <c:pt idx="1291">
                  <c:v>1.9669852134525101E-2</c:v>
                </c:pt>
                <c:pt idx="1292">
                  <c:v>1.9669260438526237E-2</c:v>
                </c:pt>
                <c:pt idx="1293">
                  <c:v>1.9669176034948777E-2</c:v>
                </c:pt>
                <c:pt idx="1294">
                  <c:v>1.9669065010265996E-2</c:v>
                </c:pt>
                <c:pt idx="1295">
                  <c:v>1.966892736450454E-2</c:v>
                </c:pt>
                <c:pt idx="1296">
                  <c:v>1.9669287472747765E-2</c:v>
                </c:pt>
                <c:pt idx="1297">
                  <c:v>1.9668572209585733E-2</c:v>
                </c:pt>
                <c:pt idx="1298">
                  <c:v>1.9668354700481672E-2</c:v>
                </c:pt>
                <c:pt idx="1299">
                  <c:v>1.966811057027229E-2</c:v>
                </c:pt>
                <c:pt idx="1300">
                  <c:v>1.9667839818930943E-2</c:v>
                </c:pt>
                <c:pt idx="1301">
                  <c:v>1.9666378403622176E-2</c:v>
                </c:pt>
                <c:pt idx="1302">
                  <c:v>1.966721845298558E-2</c:v>
                </c:pt>
                <c:pt idx="1303">
                  <c:v>1.9666867838354918E-2</c:v>
                </c:pt>
                <c:pt idx="1304">
                  <c:v>1.966649060259229E-2</c:v>
                </c:pt>
                <c:pt idx="1305">
                  <c:v>1.9666086745750988E-2</c:v>
                </c:pt>
                <c:pt idx="1306">
                  <c:v>1.966565626777772E-2</c:v>
                </c:pt>
                <c:pt idx="1307">
                  <c:v>1.9666205528915626E-2</c:v>
                </c:pt>
                <c:pt idx="1308">
                  <c:v>1.966521678324229E-2</c:v>
                </c:pt>
                <c:pt idx="1309">
                  <c:v>1.9664205107252641E-2</c:v>
                </c:pt>
                <c:pt idx="1310">
                  <c:v>1.9664165619146523E-2</c:v>
                </c:pt>
                <c:pt idx="1311">
                  <c:v>1.9663104561411515E-2</c:v>
                </c:pt>
                <c:pt idx="1312">
                  <c:v>1.9662514356832972E-2</c:v>
                </c:pt>
                <c:pt idx="1313">
                  <c:v>1.9661897531122463E-2</c:v>
                </c:pt>
                <c:pt idx="1314">
                  <c:v>1.9661254084333279E-2</c:v>
                </c:pt>
                <c:pt idx="1315">
                  <c:v>1.9661071814214282E-2</c:v>
                </c:pt>
                <c:pt idx="1316">
                  <c:v>1.9659887327438952E-2</c:v>
                </c:pt>
                <c:pt idx="1317">
                  <c:v>1.9659164017360453E-2</c:v>
                </c:pt>
                <c:pt idx="1318">
                  <c:v>1.9658414086149989E-2</c:v>
                </c:pt>
                <c:pt idx="1319">
                  <c:v>1.965763753386085E-2</c:v>
                </c:pt>
                <c:pt idx="1320">
                  <c:v>1.9656834360439746E-2</c:v>
                </c:pt>
                <c:pt idx="1321">
                  <c:v>1.9656004565939966E-2</c:v>
                </c:pt>
                <c:pt idx="1322">
                  <c:v>1.9653700160926491E-2</c:v>
                </c:pt>
                <c:pt idx="1323">
                  <c:v>1.9654265113677738E-2</c:v>
                </c:pt>
                <c:pt idx="1324">
                  <c:v>1.9653355455888644E-2</c:v>
                </c:pt>
                <c:pt idx="1325">
                  <c:v>1.9652887512877637E-2</c:v>
                </c:pt>
                <c:pt idx="1326">
                  <c:v>1.9651456276994494E-2</c:v>
                </c:pt>
                <c:pt idx="1327">
                  <c:v>1.9650466755916085E-2</c:v>
                </c:pt>
                <c:pt idx="1328">
                  <c:v>1.9649450613732355E-2</c:v>
                </c:pt>
                <c:pt idx="1329">
                  <c:v>1.9648868360966354E-2</c:v>
                </c:pt>
                <c:pt idx="1330">
                  <c:v>1.9647338466128872E-2</c:v>
                </c:pt>
                <c:pt idx="1331">
                  <c:v>1.9646242460629182E-2</c:v>
                </c:pt>
                <c:pt idx="1332">
                  <c:v>1.9645119834104108E-2</c:v>
                </c:pt>
                <c:pt idx="1333">
                  <c:v>1.9643970586473714E-2</c:v>
                </c:pt>
                <c:pt idx="1334">
                  <c:v>1.9642794717711354E-2</c:v>
                </c:pt>
                <c:pt idx="1335">
                  <c:v>1.9641592227896965E-2</c:v>
                </c:pt>
                <c:pt idx="1336">
                  <c:v>1.9640363117003901E-2</c:v>
                </c:pt>
                <c:pt idx="1337">
                  <c:v>1.9639107385005516E-2</c:v>
                </c:pt>
                <c:pt idx="1338">
                  <c:v>1.9637825031901812E-2</c:v>
                </c:pt>
                <c:pt idx="1339">
                  <c:v>1.9636516057719433E-2</c:v>
                </c:pt>
                <c:pt idx="1340">
                  <c:v>1.9635180462485025E-2</c:v>
                </c:pt>
                <c:pt idx="1341">
                  <c:v>1.9633818246145296E-2</c:v>
                </c:pt>
                <c:pt idx="1342">
                  <c:v>1.9632864326588617E-2</c:v>
                </c:pt>
                <c:pt idx="1343">
                  <c:v>1.963144688928109E-2</c:v>
                </c:pt>
                <c:pt idx="1344">
                  <c:v>1.962957187060077E-2</c:v>
                </c:pt>
                <c:pt idx="1345">
                  <c:v>1.9628103169919697E-2</c:v>
                </c:pt>
                <c:pt idx="1346">
                  <c:v>1.9626607848159949E-2</c:v>
                </c:pt>
                <c:pt idx="1347">
                  <c:v>1.9625085905294881E-2</c:v>
                </c:pt>
                <c:pt idx="1348">
                  <c:v>1.9623960364860693E-2</c:v>
                </c:pt>
                <c:pt idx="1349">
                  <c:v>1.9621962156435302E-2</c:v>
                </c:pt>
                <c:pt idx="1350">
                  <c:v>1.9620360350360855E-2</c:v>
                </c:pt>
                <c:pt idx="1351">
                  <c:v>1.9618731923207733E-2</c:v>
                </c:pt>
                <c:pt idx="1352">
                  <c:v>1.9617076875002581E-2</c:v>
                </c:pt>
                <c:pt idx="1353">
                  <c:v>1.9613841382009056E-2</c:v>
                </c:pt>
                <c:pt idx="1354">
                  <c:v>1.9613686915356254E-2</c:v>
                </c:pt>
                <c:pt idx="1355">
                  <c:v>1.9611952003915079E-2</c:v>
                </c:pt>
                <c:pt idx="1356">
                  <c:v>1.9610190471421873E-2</c:v>
                </c:pt>
                <c:pt idx="1357">
                  <c:v>1.9608402317876639E-2</c:v>
                </c:pt>
                <c:pt idx="1358">
                  <c:v>1.9606587543226084E-2</c:v>
                </c:pt>
                <c:pt idx="1359">
                  <c:v>1.9605548135327666E-2</c:v>
                </c:pt>
                <c:pt idx="1360">
                  <c:v>1.9603277209432335E-2</c:v>
                </c:pt>
                <c:pt idx="1361">
                  <c:v>1.9600983492935597E-2</c:v>
                </c:pt>
                <c:pt idx="1362">
                  <c:v>1.9599457301762158E-2</c:v>
                </c:pt>
                <c:pt idx="1363">
                  <c:v>1.9597114354086287E-2</c:v>
                </c:pt>
                <c:pt idx="1364">
                  <c:v>1.959513985309691E-2</c:v>
                </c:pt>
                <c:pt idx="1365">
                  <c:v>1.9593138731002213E-2</c:v>
                </c:pt>
                <c:pt idx="1366">
                  <c:v>1.9591110987882132E-2</c:v>
                </c:pt>
                <c:pt idx="1367">
                  <c:v>1.9589441638803162E-2</c:v>
                </c:pt>
                <c:pt idx="1368">
                  <c:v>1.9586975638459236E-2</c:v>
                </c:pt>
                <c:pt idx="1369">
                  <c:v>1.9584868032156422E-2</c:v>
                </c:pt>
                <c:pt idx="1370">
                  <c:v>1.9582733804828223E-2</c:v>
                </c:pt>
                <c:pt idx="1371">
                  <c:v>1.9580572956421349E-2</c:v>
                </c:pt>
                <c:pt idx="1372">
                  <c:v>1.9576375472434293E-2</c:v>
                </c:pt>
                <c:pt idx="1373">
                  <c:v>1.9576171396504805E-2</c:v>
                </c:pt>
                <c:pt idx="1374">
                  <c:v>1.9573930684968488E-2</c:v>
                </c:pt>
                <c:pt idx="1375">
                  <c:v>1.9571663352380142E-2</c:v>
                </c:pt>
                <c:pt idx="1376">
                  <c:v>1.9569369398793057E-2</c:v>
                </c:pt>
                <c:pt idx="1377">
                  <c:v>1.9567048824100652E-2</c:v>
                </c:pt>
                <c:pt idx="1378">
                  <c:v>1.9565064401514398E-2</c:v>
                </c:pt>
                <c:pt idx="1379">
                  <c:v>1.9562327811692981E-2</c:v>
                </c:pt>
                <c:pt idx="1380">
                  <c:v>1.9559927373924424E-2</c:v>
                </c:pt>
                <c:pt idx="1381">
                  <c:v>1.9557856992105105E-2</c:v>
                </c:pt>
                <c:pt idx="1382">
                  <c:v>1.9555046635257867E-2</c:v>
                </c:pt>
                <c:pt idx="1383">
                  <c:v>1.9552566334386512E-2</c:v>
                </c:pt>
                <c:pt idx="1384">
                  <c:v>1.9550059412489773E-2</c:v>
                </c:pt>
                <c:pt idx="1385">
                  <c:v>1.9547525869541005E-2</c:v>
                </c:pt>
                <c:pt idx="1386">
                  <c:v>1.9544965705593498E-2</c:v>
                </c:pt>
                <c:pt idx="1387">
                  <c:v>1.9542378920620607E-2</c:v>
                </c:pt>
                <c:pt idx="1388">
                  <c:v>1.9539765514595686E-2</c:v>
                </c:pt>
                <c:pt idx="1389">
                  <c:v>1.9537125487572027E-2</c:v>
                </c:pt>
                <c:pt idx="1390">
                  <c:v>1.9534458839522983E-2</c:v>
                </c:pt>
                <c:pt idx="1391">
                  <c:v>1.9531765570475201E-2</c:v>
                </c:pt>
                <c:pt idx="1392">
                  <c:v>1.952904568037539E-2</c:v>
                </c:pt>
                <c:pt idx="1393">
                  <c:v>1.952629916927684E-2</c:v>
                </c:pt>
                <c:pt idx="1394">
                  <c:v>1.9523856149343821E-2</c:v>
                </c:pt>
                <c:pt idx="1395">
                  <c:v>1.9521054342797051E-2</c:v>
                </c:pt>
                <c:pt idx="1396">
                  <c:v>1.951789990990882E-2</c:v>
                </c:pt>
                <c:pt idx="1397">
                  <c:v>1.9515046914815315E-2</c:v>
                </c:pt>
                <c:pt idx="1398">
                  <c:v>1.9512167298643135E-2</c:v>
                </c:pt>
                <c:pt idx="1399">
                  <c:v>1.9509261061525507E-2</c:v>
                </c:pt>
                <c:pt idx="1400">
                  <c:v>1.9506645973719206E-2</c:v>
                </c:pt>
                <c:pt idx="1401">
                  <c:v>1.9503368724214099E-2</c:v>
                </c:pt>
                <c:pt idx="1402">
                  <c:v>1.9500382624073609E-2</c:v>
                </c:pt>
                <c:pt idx="1403">
                  <c:v>1.9497369902961026E-2</c:v>
                </c:pt>
                <c:pt idx="1404">
                  <c:v>1.9494330560796413E-2</c:v>
                </c:pt>
                <c:pt idx="1405">
                  <c:v>1.9491572044194605E-2</c:v>
                </c:pt>
                <c:pt idx="1406">
                  <c:v>1.9488172013604199E-2</c:v>
                </c:pt>
                <c:pt idx="1407">
                  <c:v>1.9485052808496661E-2</c:v>
                </c:pt>
                <c:pt idx="1408">
                  <c:v>1.948190698241703E-2</c:v>
                </c:pt>
                <c:pt idx="1409">
                  <c:v>1.947873453533866E-2</c:v>
                </c:pt>
                <c:pt idx="1410">
                  <c:v>1.9475535467314842E-2</c:v>
                </c:pt>
                <c:pt idx="1411">
                  <c:v>1.9472309778292285E-2</c:v>
                </c:pt>
                <c:pt idx="1412">
                  <c:v>1.9467363241512103E-2</c:v>
                </c:pt>
                <c:pt idx="1413">
                  <c:v>1.9463784642095305E-2</c:v>
                </c:pt>
                <c:pt idx="1414">
                  <c:v>1.9460471842460692E-2</c:v>
                </c:pt>
                <c:pt idx="1415">
                  <c:v>1.9456653191864959E-2</c:v>
                </c:pt>
                <c:pt idx="1416">
                  <c:v>1.9453766388428662E-2</c:v>
                </c:pt>
                <c:pt idx="1417">
                  <c:v>1.9450373734271054E-2</c:v>
                </c:pt>
                <c:pt idx="1418">
                  <c:v>1.9446954461885824E-2</c:v>
                </c:pt>
                <c:pt idx="1419">
                  <c:v>1.9443014128466274E-2</c:v>
                </c:pt>
                <c:pt idx="1420">
                  <c:v>1.9440036062752242E-2</c:v>
                </c:pt>
                <c:pt idx="1421">
                  <c:v>1.943653693600389E-2</c:v>
                </c:pt>
                <c:pt idx="1422">
                  <c:v>1.9433011191027916E-2</c:v>
                </c:pt>
                <c:pt idx="1423">
                  <c:v>1.9429458827984192E-2</c:v>
                </c:pt>
                <c:pt idx="1424">
                  <c:v>1.9425879846712846E-2</c:v>
                </c:pt>
                <c:pt idx="1425">
                  <c:v>1.942227424737375E-2</c:v>
                </c:pt>
                <c:pt idx="1426">
                  <c:v>1.9418642029727096E-2</c:v>
                </c:pt>
                <c:pt idx="1427">
                  <c:v>1.9413932923502131E-2</c:v>
                </c:pt>
                <c:pt idx="1428">
                  <c:v>1.9411297740310474E-2</c:v>
                </c:pt>
                <c:pt idx="1429">
                  <c:v>1.9407585668380634E-2</c:v>
                </c:pt>
                <c:pt idx="1430">
                  <c:v>1.9403310706795907E-2</c:v>
                </c:pt>
                <c:pt idx="1431">
                  <c:v>1.9400081670077896E-2</c:v>
                </c:pt>
                <c:pt idx="1432">
                  <c:v>1.9396289743704997E-2</c:v>
                </c:pt>
                <c:pt idx="1433">
                  <c:v>1.9391923519922472E-2</c:v>
                </c:pt>
                <c:pt idx="1434">
                  <c:v>1.9388626036516143E-2</c:v>
                </c:pt>
                <c:pt idx="1435">
                  <c:v>1.9384754255700187E-2</c:v>
                </c:pt>
                <c:pt idx="1436">
                  <c:v>1.9380855856816481E-2</c:v>
                </c:pt>
                <c:pt idx="1437">
                  <c:v>1.9376930839705153E-2</c:v>
                </c:pt>
                <c:pt idx="1438">
                  <c:v>1.9372979204526075E-2</c:v>
                </c:pt>
                <c:pt idx="1439">
                  <c:v>1.9369000951199311E-2</c:v>
                </c:pt>
                <c:pt idx="1440">
                  <c:v>1.9364996079804797E-2</c:v>
                </c:pt>
                <c:pt idx="1441">
                  <c:v>1.9360964590182661E-2</c:v>
                </c:pt>
                <c:pt idx="1442">
                  <c:v>1.9356906482412839E-2</c:v>
                </c:pt>
                <c:pt idx="1443">
                  <c:v>1.9352821756655203E-2</c:v>
                </c:pt>
                <c:pt idx="1444">
                  <c:v>1.9348710412669945E-2</c:v>
                </c:pt>
                <c:pt idx="1445">
                  <c:v>1.9344572450457065E-2</c:v>
                </c:pt>
                <c:pt idx="1446">
                  <c:v>1.9339810757337261E-2</c:v>
                </c:pt>
                <c:pt idx="1447">
                  <c:v>1.9335615756350677E-2</c:v>
                </c:pt>
                <c:pt idx="1448">
                  <c:v>1.9331998855331989E-2</c:v>
                </c:pt>
                <c:pt idx="1449">
                  <c:v>1.9327754420768173E-2</c:v>
                </c:pt>
                <c:pt idx="1450">
                  <c:v>1.9323483368056671E-2</c:v>
                </c:pt>
                <c:pt idx="1451">
                  <c:v>1.9319185697197483E-2</c:v>
                </c:pt>
                <c:pt idx="1452">
                  <c:v>1.9314878866465435E-2</c:v>
                </c:pt>
                <c:pt idx="1453">
                  <c:v>1.9309973511623113E-2</c:v>
                </c:pt>
                <c:pt idx="1454">
                  <c:v>1.9306306321551503E-2</c:v>
                </c:pt>
                <c:pt idx="1455">
                  <c:v>1.9302040744859639E-2</c:v>
                </c:pt>
                <c:pt idx="1456">
                  <c:v>1.9297788965211282E-2</c:v>
                </c:pt>
                <c:pt idx="1457">
                  <c:v>1.9293765818155784E-2</c:v>
                </c:pt>
                <c:pt idx="1458">
                  <c:v>1.92893267972849E-2</c:v>
                </c:pt>
                <c:pt idx="1459">
                  <c:v>1.9285116409086811E-2</c:v>
                </c:pt>
                <c:pt idx="1460">
                  <c:v>1.9280919817932229E-2</c:v>
                </c:pt>
                <c:pt idx="1461">
                  <c:v>1.9276737023981028E-2</c:v>
                </c:pt>
                <c:pt idx="1462">
                  <c:v>1.927256802715327E-2</c:v>
                </c:pt>
                <c:pt idx="1463">
                  <c:v>1.9268412827369019E-2</c:v>
                </c:pt>
                <c:pt idx="1464">
                  <c:v>1.9263311085859769E-2</c:v>
                </c:pt>
                <c:pt idx="1465">
                  <c:v>1.9258967037618646E-2</c:v>
                </c:pt>
                <c:pt idx="1466">
                  <c:v>1.9254857171251416E-2</c:v>
                </c:pt>
                <c:pt idx="1467">
                  <c:v>1.9250761102087566E-2</c:v>
                </c:pt>
                <c:pt idx="1468">
                  <c:v>1.9246678830047159E-2</c:v>
                </c:pt>
                <c:pt idx="1469">
                  <c:v>1.9242610355130196E-2</c:v>
                </c:pt>
                <c:pt idx="1470">
                  <c:v>1.9238555677256741E-2</c:v>
                </c:pt>
                <c:pt idx="1471">
                  <c:v>1.923451479650673E-2</c:v>
                </c:pt>
                <c:pt idx="1472">
                  <c:v>1.9230487712960098E-2</c:v>
                </c:pt>
                <c:pt idx="1473">
                  <c:v>1.922647442653691E-2</c:v>
                </c:pt>
                <c:pt idx="1474">
                  <c:v>1.9222474937237166E-2</c:v>
                </c:pt>
                <c:pt idx="1475">
                  <c:v>1.9218489244900994E-2</c:v>
                </c:pt>
                <c:pt idx="1476">
                  <c:v>1.9214517349848137E-2</c:v>
                </c:pt>
                <c:pt idx="1477">
                  <c:v>1.9210559251918724E-2</c:v>
                </c:pt>
                <c:pt idx="1478">
                  <c:v>1.9206052605902357E-2</c:v>
                </c:pt>
                <c:pt idx="1479">
                  <c:v>1.9202124073123272E-2</c:v>
                </c:pt>
                <c:pt idx="1480">
                  <c:v>1.9198209337467631E-2</c:v>
                </c:pt>
                <c:pt idx="1481">
                  <c:v>1.919430839901537E-2</c:v>
                </c:pt>
                <c:pt idx="1482">
                  <c:v>1.9190421257686552E-2</c:v>
                </c:pt>
                <c:pt idx="1483">
                  <c:v>1.9186547913481178E-2</c:v>
                </c:pt>
                <c:pt idx="1484">
                  <c:v>1.9182688366319312E-2</c:v>
                </c:pt>
                <c:pt idx="1485">
                  <c:v>1.9178842616360825E-2</c:v>
                </c:pt>
                <c:pt idx="1486">
                  <c:v>1.917501066336591E-2</c:v>
                </c:pt>
                <c:pt idx="1487">
                  <c:v>1.9171192507734247E-2</c:v>
                </c:pt>
                <c:pt idx="1488">
                  <c:v>1.916738814898622E-2</c:v>
                </c:pt>
                <c:pt idx="1489">
                  <c:v>1.9163597587441572E-2</c:v>
                </c:pt>
                <c:pt idx="1490">
                  <c:v>1.916054299080594E-2</c:v>
                </c:pt>
                <c:pt idx="1491">
                  <c:v>1.9156057855722608E-2</c:v>
                </c:pt>
                <c:pt idx="1492">
                  <c:v>1.9152308685468356E-2</c:v>
                </c:pt>
                <c:pt idx="1493">
                  <c:v>1.9148573312417483E-2</c:v>
                </c:pt>
                <c:pt idx="1494">
                  <c:v>1.9144851736490054E-2</c:v>
                </c:pt>
                <c:pt idx="1495">
                  <c:v>1.9141143957606133E-2</c:v>
                </c:pt>
                <c:pt idx="1496">
                  <c:v>1.9137449975845655E-2</c:v>
                </c:pt>
                <c:pt idx="1497">
                  <c:v>1.9133769791208621E-2</c:v>
                </c:pt>
                <c:pt idx="1498">
                  <c:v>1.9130103403695031E-2</c:v>
                </c:pt>
                <c:pt idx="1499">
                  <c:v>1.9126450813304885E-2</c:v>
                </c:pt>
                <c:pt idx="1500">
                  <c:v>1.9122812019958246E-2</c:v>
                </c:pt>
                <c:pt idx="1501">
                  <c:v>1.9119187023735051E-2</c:v>
                </c:pt>
                <c:pt idx="1502">
                  <c:v>1.91155758246353E-2</c:v>
                </c:pt>
                <c:pt idx="1503">
                  <c:v>1.9111978422738929E-2</c:v>
                </c:pt>
                <c:pt idx="1504">
                  <c:v>1.9108394817886065E-2</c:v>
                </c:pt>
                <c:pt idx="1505">
                  <c:v>1.9104825010076709E-2</c:v>
                </c:pt>
                <c:pt idx="1506">
                  <c:v>1.9101268999470733E-2</c:v>
                </c:pt>
                <c:pt idx="1507">
                  <c:v>1.9097726785908264E-2</c:v>
                </c:pt>
                <c:pt idx="1508">
                  <c:v>1.909419836946924E-2</c:v>
                </c:pt>
                <c:pt idx="1509">
                  <c:v>1.9090683750153659E-2</c:v>
                </c:pt>
                <c:pt idx="1510">
                  <c:v>1.9087182927881585E-2</c:v>
                </c:pt>
                <c:pt idx="1511">
                  <c:v>1.9083713782217515E-2</c:v>
                </c:pt>
                <c:pt idx="1512">
                  <c:v>1.9080222674787706E-2</c:v>
                </c:pt>
                <c:pt idx="1513">
                  <c:v>1.9076763243885964E-2</c:v>
                </c:pt>
                <c:pt idx="1514">
                  <c:v>1.9073317610027729E-2</c:v>
                </c:pt>
                <c:pt idx="1515">
                  <c:v>1.9070928300493506E-2</c:v>
                </c:pt>
                <c:pt idx="1516">
                  <c:v>1.9067251914222094E-2</c:v>
                </c:pt>
                <c:pt idx="1517">
                  <c:v>1.9063063491193688E-2</c:v>
                </c:pt>
                <c:pt idx="1518">
                  <c:v>1.9059673045829228E-2</c:v>
                </c:pt>
                <c:pt idx="1519">
                  <c:v>1.9056296397508277E-2</c:v>
                </c:pt>
                <c:pt idx="1520">
                  <c:v>1.9052933546390705E-2</c:v>
                </c:pt>
                <c:pt idx="1521">
                  <c:v>1.904958449231664E-2</c:v>
                </c:pt>
                <c:pt idx="1522">
                  <c:v>1.904624923536602E-2</c:v>
                </c:pt>
                <c:pt idx="1523">
                  <c:v>1.9042927775458907E-2</c:v>
                </c:pt>
                <c:pt idx="1524">
                  <c:v>1.9039620112595301E-2</c:v>
                </c:pt>
                <c:pt idx="1525">
                  <c:v>1.9036326246935076E-2</c:v>
                </c:pt>
                <c:pt idx="1526">
                  <c:v>1.9033046178398294E-2</c:v>
                </c:pt>
                <c:pt idx="1527">
                  <c:v>1.902977990690502E-2</c:v>
                </c:pt>
                <c:pt idx="1528">
                  <c:v>1.902652743253519E-2</c:v>
                </c:pt>
                <c:pt idx="1529">
                  <c:v>1.9023288755208867E-2</c:v>
                </c:pt>
                <c:pt idx="1530">
                  <c:v>1.9020063875085924E-2</c:v>
                </c:pt>
                <c:pt idx="1531">
                  <c:v>1.9016852792006489E-2</c:v>
                </c:pt>
                <c:pt idx="1532">
                  <c:v>1.9014753164542597E-2</c:v>
                </c:pt>
                <c:pt idx="1533">
                  <c:v>1.9010472017058078E-2</c:v>
                </c:pt>
                <c:pt idx="1534">
                  <c:v>1.9007302325348974E-2</c:v>
                </c:pt>
                <c:pt idx="1535">
                  <c:v>1.9004146430603441E-2</c:v>
                </c:pt>
                <c:pt idx="1536">
                  <c:v>1.9001004332981353E-2</c:v>
                </c:pt>
                <c:pt idx="1537">
                  <c:v>1.8997876032482708E-2</c:v>
                </c:pt>
                <c:pt idx="1538">
                  <c:v>1.8994761529107507E-2</c:v>
                </c:pt>
                <c:pt idx="1539">
                  <c:v>1.8991660822775813E-2</c:v>
                </c:pt>
                <c:pt idx="1540">
                  <c:v>1.8988573913567564E-2</c:v>
                </c:pt>
                <c:pt idx="1541">
                  <c:v>1.8985500801402821E-2</c:v>
                </c:pt>
                <c:pt idx="1542">
                  <c:v>1.8982441486441459E-2</c:v>
                </c:pt>
                <c:pt idx="1543">
                  <c:v>1.8979395968523605E-2</c:v>
                </c:pt>
                <c:pt idx="1544">
                  <c:v>1.8976364247649258E-2</c:v>
                </c:pt>
                <c:pt idx="1545">
                  <c:v>1.8973346323818419E-2</c:v>
                </c:pt>
                <c:pt idx="1546">
                  <c:v>1.8970342197190959E-2</c:v>
                </c:pt>
                <c:pt idx="1547">
                  <c:v>1.8967351867686943E-2</c:v>
                </c:pt>
                <c:pt idx="1548">
                  <c:v>1.8964375335146499E-2</c:v>
                </c:pt>
                <c:pt idx="1549">
                  <c:v>1.8961412599809435E-2</c:v>
                </c:pt>
                <c:pt idx="1550">
                  <c:v>1.8958463661515879E-2</c:v>
                </c:pt>
                <c:pt idx="1551">
                  <c:v>1.895552852026583E-2</c:v>
                </c:pt>
                <c:pt idx="1552">
                  <c:v>1.8952607176219161E-2</c:v>
                </c:pt>
                <c:pt idx="1553">
                  <c:v>1.8949699629215999E-2</c:v>
                </c:pt>
                <c:pt idx="1554">
                  <c:v>1.8946805879256345E-2</c:v>
                </c:pt>
                <c:pt idx="1555">
                  <c:v>1.8943925926420135E-2</c:v>
                </c:pt>
                <c:pt idx="1556">
                  <c:v>1.8941059770627433E-2</c:v>
                </c:pt>
                <c:pt idx="1557">
                  <c:v>1.8938207412038111E-2</c:v>
                </c:pt>
                <c:pt idx="1558">
                  <c:v>1.893536885041236E-2</c:v>
                </c:pt>
                <c:pt idx="1559">
                  <c:v>1.8932544085989989E-2</c:v>
                </c:pt>
                <c:pt idx="1560">
                  <c:v>1.8929733118531189E-2</c:v>
                </c:pt>
                <c:pt idx="1561">
                  <c:v>1.8927134398705192E-2</c:v>
                </c:pt>
                <c:pt idx="1562">
                  <c:v>1.8924152574983921E-2</c:v>
                </c:pt>
                <c:pt idx="1563">
                  <c:v>1.8921588750444585E-2</c:v>
                </c:pt>
                <c:pt idx="1564">
                  <c:v>1.8918627219850492E-2</c:v>
                </c:pt>
                <c:pt idx="1565">
                  <c:v>1.8915885237928975E-2</c:v>
                </c:pt>
                <c:pt idx="1566">
                  <c:v>1.8913157053050966E-2</c:v>
                </c:pt>
                <c:pt idx="1567">
                  <c:v>1.8911960282554929E-2</c:v>
                </c:pt>
                <c:pt idx="1568">
                  <c:v>1.8905821528383271E-2</c:v>
                </c:pt>
                <c:pt idx="1569">
                  <c:v>1.8905282971504178E-2</c:v>
                </c:pt>
                <c:pt idx="1570">
                  <c:v>1.8902919814953734E-2</c:v>
                </c:pt>
                <c:pt idx="1571">
                  <c:v>1.8899958100453418E-2</c:v>
                </c:pt>
                <c:pt idx="1572">
                  <c:v>1.8897316362771477E-2</c:v>
                </c:pt>
                <c:pt idx="1573">
                  <c:v>1.8894688423705119E-2</c:v>
                </c:pt>
                <c:pt idx="1574">
                  <c:v>1.8892074283174409E-2</c:v>
                </c:pt>
                <c:pt idx="1575">
                  <c:v>1.8889784358131489E-2</c:v>
                </c:pt>
                <c:pt idx="1576">
                  <c:v>1.8886887397853158E-2</c:v>
                </c:pt>
                <c:pt idx="1577">
                  <c:v>1.8884314653009326E-2</c:v>
                </c:pt>
                <c:pt idx="1578">
                  <c:v>1.8881755706754433E-2</c:v>
                </c:pt>
                <c:pt idx="1579">
                  <c:v>1.8879210559035187E-2</c:v>
                </c:pt>
                <c:pt idx="1580">
                  <c:v>1.8876679209931524E-2</c:v>
                </c:pt>
                <c:pt idx="1581">
                  <c:v>1.8874161659363509E-2</c:v>
                </c:pt>
                <c:pt idx="1582">
                  <c:v>1.8869599923148073E-2</c:v>
                </c:pt>
                <c:pt idx="1583">
                  <c:v>1.8869167953941002E-2</c:v>
                </c:pt>
                <c:pt idx="1584">
                  <c:v>1.886669179908651E-2</c:v>
                </c:pt>
                <c:pt idx="1585">
                  <c:v>1.8864548392674152E-2</c:v>
                </c:pt>
                <c:pt idx="1586">
                  <c:v>1.8861780885011115E-2</c:v>
                </c:pt>
                <c:pt idx="1587">
                  <c:v>1.8859346125816856E-2</c:v>
                </c:pt>
                <c:pt idx="1588">
                  <c:v>1.8856925165158245E-2</c:v>
                </c:pt>
                <c:pt idx="1589">
                  <c:v>1.8854840386914873E-2</c:v>
                </c:pt>
                <c:pt idx="1590">
                  <c:v>1.8852124639554546E-2</c:v>
                </c:pt>
                <c:pt idx="1591">
                  <c:v>1.8849745074582813E-2</c:v>
                </c:pt>
                <c:pt idx="1592">
                  <c:v>1.8847379308173373E-2</c:v>
                </c:pt>
                <c:pt idx="1593">
                  <c:v>1.8845027340326226E-2</c:v>
                </c:pt>
                <c:pt idx="1594">
                  <c:v>1.8843015863874157E-2</c:v>
                </c:pt>
                <c:pt idx="1595">
                  <c:v>1.8840364800238873E-2</c:v>
                </c:pt>
                <c:pt idx="1596">
                  <c:v>1.8838054228051959E-2</c:v>
                </c:pt>
                <c:pt idx="1597">
                  <c:v>1.8835757454400692E-2</c:v>
                </c:pt>
                <c:pt idx="1598">
                  <c:v>1.8833474479285073E-2</c:v>
                </c:pt>
                <c:pt idx="1599">
                  <c:v>1.8831205302705101E-2</c:v>
                </c:pt>
                <c:pt idx="1600">
                  <c:v>1.8828949924714067E-2</c:v>
                </c:pt>
                <c:pt idx="1601">
                  <c:v>1.8826708345232035E-2</c:v>
                </c:pt>
                <c:pt idx="1602">
                  <c:v>1.8824814189966066E-2</c:v>
                </c:pt>
                <c:pt idx="1603">
                  <c:v>1.8822601077512768E-2</c:v>
                </c:pt>
                <c:pt idx="1604">
                  <c:v>1.8820066398133051E-2</c:v>
                </c:pt>
                <c:pt idx="1605">
                  <c:v>1.8817880012873545E-2</c:v>
                </c:pt>
                <c:pt idx="1606">
                  <c:v>1.8815707426096395E-2</c:v>
                </c:pt>
                <c:pt idx="1607">
                  <c:v>1.8813548637934829E-2</c:v>
                </c:pt>
                <c:pt idx="1608">
                  <c:v>1.881174250437212E-2</c:v>
                </c:pt>
                <c:pt idx="1609">
                  <c:v>1.8809272457165349E-2</c:v>
                </c:pt>
                <c:pt idx="1610">
                  <c:v>1.880715506458408E-2</c:v>
                </c:pt>
                <c:pt idx="1611">
                  <c:v>1.8805051470565104E-2</c:v>
                </c:pt>
                <c:pt idx="1612">
                  <c:v>1.880296167505513E-2</c:v>
                </c:pt>
                <c:pt idx="1613">
                  <c:v>1.8799313253543559E-2</c:v>
                </c:pt>
                <c:pt idx="1614">
                  <c:v>1.8798823479695415E-2</c:v>
                </c:pt>
                <c:pt idx="1615">
                  <c:v>1.8796775079819028E-2</c:v>
                </c:pt>
                <c:pt idx="1616">
                  <c:v>1.8794740478478289E-2</c:v>
                </c:pt>
                <c:pt idx="1617">
                  <c:v>1.8792719675646552E-2</c:v>
                </c:pt>
                <c:pt idx="1618">
                  <c:v>1.8790712671403753E-2</c:v>
                </c:pt>
                <c:pt idx="1619">
                  <c:v>1.878941658943134E-2</c:v>
                </c:pt>
                <c:pt idx="1620">
                  <c:v>1.8787089454650463E-2</c:v>
                </c:pt>
                <c:pt idx="1621">
                  <c:v>1.878477444978266E-2</c:v>
                </c:pt>
                <c:pt idx="1622">
                  <c:v>1.8783173802747744E-2</c:v>
                </c:pt>
                <c:pt idx="1623">
                  <c:v>1.8780884628037953E-2</c:v>
                </c:pt>
                <c:pt idx="1624">
                  <c:v>1.8778960414929102E-2</c:v>
                </c:pt>
                <c:pt idx="1625">
                  <c:v>1.877705000040919E-2</c:v>
                </c:pt>
                <c:pt idx="1626">
                  <c:v>1.8775153384371635E-2</c:v>
                </c:pt>
                <c:pt idx="1627">
                  <c:v>1.8773626160071277E-2</c:v>
                </c:pt>
                <c:pt idx="1628">
                  <c:v>1.8771401547930111E-2</c:v>
                </c:pt>
                <c:pt idx="1629">
                  <c:v>1.8769546327499498E-2</c:v>
                </c:pt>
                <c:pt idx="1630">
                  <c:v>1.8767704905604532E-2</c:v>
                </c:pt>
                <c:pt idx="1631">
                  <c:v>1.8765877282218568E-2</c:v>
                </c:pt>
                <c:pt idx="1632">
                  <c:v>1.8764063457341607E-2</c:v>
                </c:pt>
                <c:pt idx="1633">
                  <c:v>1.876051844593718E-2</c:v>
                </c:pt>
                <c:pt idx="1634">
                  <c:v>1.8760477203221271E-2</c:v>
                </c:pt>
                <c:pt idx="1635">
                  <c:v>1.8758704773924606E-2</c:v>
                </c:pt>
                <c:pt idx="1636">
                  <c:v>1.8756946143190234E-2</c:v>
                </c:pt>
                <c:pt idx="1637">
                  <c:v>1.8755201310938219E-2</c:v>
                </c:pt>
                <c:pt idx="1638">
                  <c:v>1.8753835680755948E-2</c:v>
                </c:pt>
                <c:pt idx="1639">
                  <c:v>1.875175304204113E-2</c:v>
                </c:pt>
                <c:pt idx="1640">
                  <c:v>1.8750049605369412E-2</c:v>
                </c:pt>
                <c:pt idx="1641">
                  <c:v>1.8748728061528386E-2</c:v>
                </c:pt>
                <c:pt idx="1642">
                  <c:v>1.8746684127579627E-2</c:v>
                </c:pt>
                <c:pt idx="1643">
                  <c:v>1.874502208646156E-2</c:v>
                </c:pt>
                <c:pt idx="1644">
                  <c:v>1.8743373843852495E-2</c:v>
                </c:pt>
                <c:pt idx="1645">
                  <c:v>1.8741739399779078E-2</c:v>
                </c:pt>
                <c:pt idx="1646">
                  <c:v>1.8740118754241308E-2</c:v>
                </c:pt>
                <c:pt idx="1647">
                  <c:v>1.873851190715925E-2</c:v>
                </c:pt>
                <c:pt idx="1648">
                  <c:v>1.8736918858639484E-2</c:v>
                </c:pt>
                <c:pt idx="1649">
                  <c:v>1.873533960862872E-2</c:v>
                </c:pt>
                <c:pt idx="1650">
                  <c:v>1.8733774157126959E-2</c:v>
                </c:pt>
                <c:pt idx="1651">
                  <c:v>1.8732222504160845E-2</c:v>
                </c:pt>
                <c:pt idx="1652">
                  <c:v>1.8730684649677087E-2</c:v>
                </c:pt>
                <c:pt idx="1653">
                  <c:v>1.8729160593702332E-2</c:v>
                </c:pt>
                <c:pt idx="1654">
                  <c:v>1.8728030166310639E-2</c:v>
                </c:pt>
                <c:pt idx="1655">
                  <c:v>1.8726534615207679E-2</c:v>
                </c:pt>
                <c:pt idx="1656">
                  <c:v>1.8724671216912014E-2</c:v>
                </c:pt>
                <c:pt idx="1657">
                  <c:v>1.8723202354999913E-2</c:v>
                </c:pt>
                <c:pt idx="1658">
                  <c:v>1.8721747291623458E-2</c:v>
                </c:pt>
                <c:pt idx="1659">
                  <c:v>1.8720306026729361E-2</c:v>
                </c:pt>
                <c:pt idx="1660">
                  <c:v>1.8719263848159251E-2</c:v>
                </c:pt>
                <c:pt idx="1661">
                  <c:v>1.8717464892494817E-2</c:v>
                </c:pt>
                <c:pt idx="1662">
                  <c:v>1.8716065023101081E-2</c:v>
                </c:pt>
                <c:pt idx="1663">
                  <c:v>1.8714678952269637E-2</c:v>
                </c:pt>
                <c:pt idx="1664">
                  <c:v>1.8713306679920549E-2</c:v>
                </c:pt>
                <c:pt idx="1665">
                  <c:v>1.8712338061914746E-2</c:v>
                </c:pt>
                <c:pt idx="1666">
                  <c:v>1.8710603530749381E-2</c:v>
                </c:pt>
                <c:pt idx="1667">
                  <c:v>1.87092726539273E-2</c:v>
                </c:pt>
                <c:pt idx="1668">
                  <c:v>1.8707955575640867E-2</c:v>
                </c:pt>
                <c:pt idx="1669">
                  <c:v>1.8706652295810144E-2</c:v>
                </c:pt>
                <c:pt idx="1670">
                  <c:v>1.870536281451507E-2</c:v>
                </c:pt>
                <c:pt idx="1671">
                  <c:v>1.8704087131702352E-2</c:v>
                </c:pt>
                <c:pt idx="1672">
                  <c:v>1.8701892089367789E-2</c:v>
                </c:pt>
                <c:pt idx="1673">
                  <c:v>1.8700251602181694E-2</c:v>
                </c:pt>
                <c:pt idx="1674">
                  <c:v>1.8699021385053527E-2</c:v>
                </c:pt>
                <c:pt idx="1675">
                  <c:v>1.8697632317152824E-2</c:v>
                </c:pt>
                <c:pt idx="1676">
                  <c:v>1.8696602342167523E-2</c:v>
                </c:pt>
                <c:pt idx="1677">
                  <c:v>1.8695413516329751E-2</c:v>
                </c:pt>
                <c:pt idx="1678">
                  <c:v>1.8694238487535486E-2</c:v>
                </c:pt>
                <c:pt idx="1679">
                  <c:v>1.869291249174232E-2</c:v>
                </c:pt>
                <c:pt idx="1680">
                  <c:v>1.869192982107748E-2</c:v>
                </c:pt>
                <c:pt idx="1681">
                  <c:v>1.8690796183493674E-2</c:v>
                </c:pt>
                <c:pt idx="1682">
                  <c:v>1.868967634287344E-2</c:v>
                </c:pt>
                <c:pt idx="1683">
                  <c:v>1.868857029937665E-2</c:v>
                </c:pt>
                <c:pt idx="1684">
                  <c:v>1.8687478052923367E-2</c:v>
                </c:pt>
                <c:pt idx="1685">
                  <c:v>1.8686399603513593E-2</c:v>
                </c:pt>
                <c:pt idx="1686">
                  <c:v>1.8685334951227262E-2</c:v>
                </c:pt>
                <c:pt idx="1687">
                  <c:v>1.8684284095904502E-2</c:v>
                </c:pt>
                <c:pt idx="1688">
                  <c:v>1.8682953269575364E-2</c:v>
                </c:pt>
                <c:pt idx="1689">
                  <c:v>1.8682223776549378E-2</c:v>
                </c:pt>
                <c:pt idx="1690">
                  <c:v>1.868107122961149E-2</c:v>
                </c:pt>
                <c:pt idx="1691">
                  <c:v>1.8680218645448221E-2</c:v>
                </c:pt>
                <c:pt idx="1692">
                  <c:v>1.8679236775502872E-2</c:v>
                </c:pt>
                <c:pt idx="1693">
                  <c:v>1.8678131532725573E-2</c:v>
                </c:pt>
                <c:pt idx="1694">
                  <c:v>1.8677314426742697E-2</c:v>
                </c:pt>
                <c:pt idx="1695">
                  <c:v>1.8676373947927871E-2</c:v>
                </c:pt>
                <c:pt idx="1696">
                  <c:v>1.8675447266156553E-2</c:v>
                </c:pt>
                <c:pt idx="1697">
                  <c:v>1.8674534381508678E-2</c:v>
                </c:pt>
                <c:pt idx="1698">
                  <c:v>1.8673635293824375E-2</c:v>
                </c:pt>
                <c:pt idx="1699">
                  <c:v>1.8672750003263516E-2</c:v>
                </c:pt>
                <c:pt idx="1700">
                  <c:v>1.8671878509826101E-2</c:v>
                </c:pt>
                <c:pt idx="1701">
                  <c:v>1.8671020813352257E-2</c:v>
                </c:pt>
                <c:pt idx="1702">
                  <c:v>1.8670176913921921E-2</c:v>
                </c:pt>
                <c:pt idx="1703">
                  <c:v>1.8669346811615029E-2</c:v>
                </c:pt>
                <c:pt idx="1704">
                  <c:v>1.8668530506351644E-2</c:v>
                </c:pt>
                <c:pt idx="1705">
                  <c:v>1.8667727998131767E-2</c:v>
                </c:pt>
                <c:pt idx="1706">
                  <c:v>1.8666827740183578E-2</c:v>
                </c:pt>
                <c:pt idx="1707">
                  <c:v>1.8666054797193965E-2</c:v>
                </c:pt>
                <c:pt idx="1708">
                  <c:v>1.8665403255893054E-2</c:v>
                </c:pt>
                <c:pt idx="1709">
                  <c:v>1.8664655935847208E-2</c:v>
                </c:pt>
                <c:pt idx="1710">
                  <c:v>1.8663922412924805E-2</c:v>
                </c:pt>
                <c:pt idx="1711">
                  <c:v>1.8663202617421604E-2</c:v>
                </c:pt>
                <c:pt idx="1712">
                  <c:v>1.8662484980271898E-2</c:v>
                </c:pt>
                <c:pt idx="1713">
                  <c:v>1.8661656628804479E-2</c:v>
                </c:pt>
                <c:pt idx="1714">
                  <c:v>1.8661029628992409E-2</c:v>
                </c:pt>
                <c:pt idx="1715">
                  <c:v>1.8660291914702754E-2</c:v>
                </c:pt>
                <c:pt idx="1716">
                  <c:v>1.8659547507926533E-2</c:v>
                </c:pt>
                <c:pt idx="1717">
                  <c:v>1.865868856277153E-2</c:v>
                </c:pt>
                <c:pt idx="1718">
                  <c:v>1.8658038617473949E-2</c:v>
                </c:pt>
                <c:pt idx="1719">
                  <c:v>1.8657274133637713E-2</c:v>
                </c:pt>
                <c:pt idx="1720">
                  <c:v>1.8656502957394849E-2</c:v>
                </c:pt>
                <c:pt idx="1721">
                  <c:v>1.865572508866542E-2</c:v>
                </c:pt>
                <c:pt idx="1722">
                  <c:v>1.8654940527689234E-2</c:v>
                </c:pt>
                <c:pt idx="1723">
                  <c:v>1.8654149274146548E-2</c:v>
                </c:pt>
                <c:pt idx="1724">
                  <c:v>1.8653662703642659E-2</c:v>
                </c:pt>
                <c:pt idx="1725">
                  <c:v>1.8652431195427255E-2</c:v>
                </c:pt>
                <c:pt idx="1726">
                  <c:v>1.865161890862943E-2</c:v>
                </c:pt>
                <c:pt idx="1727">
                  <c:v>1.8650799929584849E-2</c:v>
                </c:pt>
                <c:pt idx="1728">
                  <c:v>1.8649974258053703E-2</c:v>
                </c:pt>
                <c:pt idx="1729">
                  <c:v>1.8649141894195864E-2</c:v>
                </c:pt>
                <c:pt idx="1730">
                  <c:v>1.864830283785146E-2</c:v>
                </c:pt>
                <c:pt idx="1731">
                  <c:v>1.8647457089180364E-2</c:v>
                </c:pt>
                <c:pt idx="1732">
                  <c:v>1.8646604648022702E-2</c:v>
                </c:pt>
                <c:pt idx="1733">
                  <c:v>1.8645745514618284E-2</c:v>
                </c:pt>
                <c:pt idx="1734">
                  <c:v>1.8644879688647364E-2</c:v>
                </c:pt>
                <c:pt idx="1735">
                  <c:v>1.8644007170349752E-2</c:v>
                </c:pt>
                <c:pt idx="1736">
                  <c:v>1.8643127959725447E-2</c:v>
                </c:pt>
                <c:pt idx="1737">
                  <c:v>1.8642242056534641E-2</c:v>
                </c:pt>
                <c:pt idx="1738">
                  <c:v>1.8641093204641024E-2</c:v>
                </c:pt>
                <c:pt idx="1739">
                  <c:v>1.8640192004566458E-2</c:v>
                </c:pt>
                <c:pt idx="1740">
                  <c:v>1.8639284112245136E-2</c:v>
                </c:pt>
                <c:pt idx="1741">
                  <c:v>1.8638369527437249E-2</c:v>
                </c:pt>
                <c:pt idx="1742">
                  <c:v>1.8637448250222732E-2</c:v>
                </c:pt>
                <c:pt idx="1743">
                  <c:v>1.8636520280601587E-2</c:v>
                </c:pt>
                <c:pt idx="1744">
                  <c:v>1.8635585618573813E-2</c:v>
                </c:pt>
                <c:pt idx="1745">
                  <c:v>1.8634644264219347E-2</c:v>
                </c:pt>
                <c:pt idx="1746">
                  <c:v>1.8633696217458251E-2</c:v>
                </c:pt>
                <c:pt idx="1747">
                  <c:v>1.8632741478370463E-2</c:v>
                </c:pt>
                <c:pt idx="1748">
                  <c:v>1.8631780046716173E-2</c:v>
                </c:pt>
                <c:pt idx="1749">
                  <c:v>1.8630811922735191E-2</c:v>
                </c:pt>
                <c:pt idx="1750">
                  <c:v>1.8631073406849552E-2</c:v>
                </c:pt>
                <c:pt idx="1751">
                  <c:v>1.8628855597633276E-2</c:v>
                </c:pt>
                <c:pt idx="1752">
                  <c:v>1.8627867396432407E-2</c:v>
                </c:pt>
                <c:pt idx="1753">
                  <c:v>1.8626872502904845E-2</c:v>
                </c:pt>
                <c:pt idx="1754">
                  <c:v>1.8625870916890719E-2</c:v>
                </c:pt>
                <c:pt idx="1755">
                  <c:v>1.8624862638549899E-2</c:v>
                </c:pt>
                <c:pt idx="1756">
                  <c:v>1.8623847667802451E-2</c:v>
                </c:pt>
                <c:pt idx="1757">
                  <c:v>1.8622826004648374E-2</c:v>
                </c:pt>
                <c:pt idx="1758">
                  <c:v>1.8621797649087668E-2</c:v>
                </c:pt>
                <c:pt idx="1759">
                  <c:v>1.8620762601200269E-2</c:v>
                </c:pt>
                <c:pt idx="1760">
                  <c:v>1.8619720860826305E-2</c:v>
                </c:pt>
                <c:pt idx="1761">
                  <c:v>1.8618672428125649E-2</c:v>
                </c:pt>
                <c:pt idx="1762">
                  <c:v>1.8617617303018363E-2</c:v>
                </c:pt>
                <c:pt idx="1763">
                  <c:v>1.8616555485424513E-2</c:v>
                </c:pt>
                <c:pt idx="1764">
                  <c:v>1.861548697550397E-2</c:v>
                </c:pt>
                <c:pt idx="1765">
                  <c:v>1.8614411773256734E-2</c:v>
                </c:pt>
                <c:pt idx="1766">
                  <c:v>1.8613329878522933E-2</c:v>
                </c:pt>
                <c:pt idx="1767">
                  <c:v>1.8612241291382503E-2</c:v>
                </c:pt>
                <c:pt idx="1768">
                  <c:v>1.861114601191538E-2</c:v>
                </c:pt>
                <c:pt idx="1769">
                  <c:v>1.8610044040041629E-2</c:v>
                </c:pt>
                <c:pt idx="1770">
                  <c:v>1.8608935375681313E-2</c:v>
                </c:pt>
                <c:pt idx="1771">
                  <c:v>1.8608461862612558E-2</c:v>
                </c:pt>
                <c:pt idx="1772">
                  <c:v>1.8606697969820729E-2</c:v>
                </c:pt>
                <c:pt idx="1773">
                  <c:v>1.8605569228400398E-2</c:v>
                </c:pt>
                <c:pt idx="1774">
                  <c:v>1.8604433794493502E-2</c:v>
                </c:pt>
                <c:pt idx="1775">
                  <c:v>1.860263601992429E-2</c:v>
                </c:pt>
                <c:pt idx="1776">
                  <c:v>1.86027745448758E-2</c:v>
                </c:pt>
                <c:pt idx="1777">
                  <c:v>1.8600987338492914E-2</c:v>
                </c:pt>
                <c:pt idx="1778">
                  <c:v>1.8599825134959502E-2</c:v>
                </c:pt>
                <c:pt idx="1779">
                  <c:v>1.8598656239179334E-2</c:v>
                </c:pt>
                <c:pt idx="1780">
                  <c:v>1.8597480650912601E-2</c:v>
                </c:pt>
                <c:pt idx="1781">
                  <c:v>1.8596298370239239E-2</c:v>
                </c:pt>
                <c:pt idx="1782">
                  <c:v>1.8595109397239185E-2</c:v>
                </c:pt>
                <c:pt idx="1783">
                  <c:v>1.8593913731752565E-2</c:v>
                </c:pt>
                <c:pt idx="1784">
                  <c:v>1.8592711373939252E-2</c:v>
                </c:pt>
                <c:pt idx="1785">
                  <c:v>1.8591502323719311E-2</c:v>
                </c:pt>
                <c:pt idx="1786">
                  <c:v>1.8590286581092741E-2</c:v>
                </c:pt>
                <c:pt idx="1787">
                  <c:v>1.8589064146059542E-2</c:v>
                </c:pt>
                <c:pt idx="1788">
                  <c:v>1.8589401986615073E-2</c:v>
                </c:pt>
                <c:pt idx="1789">
                  <c:v>1.8586599198773257E-2</c:v>
                </c:pt>
                <c:pt idx="1790">
                  <c:v>1.8585356686600107E-2</c:v>
                </c:pt>
                <c:pt idx="1791">
                  <c:v>1.8584107482020329E-2</c:v>
                </c:pt>
                <c:pt idx="1792">
                  <c:v>1.8582851585033922E-2</c:v>
                </c:pt>
                <c:pt idx="1793">
                  <c:v>1.8581588995720821E-2</c:v>
                </c:pt>
                <c:pt idx="1794">
                  <c:v>1.858031971384122E-2</c:v>
                </c:pt>
                <c:pt idx="1795">
                  <c:v>1.8579043739794798E-2</c:v>
                </c:pt>
                <c:pt idx="1796">
                  <c:v>1.8577761073181875E-2</c:v>
                </c:pt>
                <c:pt idx="1797">
                  <c:v>1.8576471714162324E-2</c:v>
                </c:pt>
                <c:pt idx="1798">
                  <c:v>1.8575175662816079E-2</c:v>
                </c:pt>
                <c:pt idx="1799">
                  <c:v>1.8573872919063206E-2</c:v>
                </c:pt>
                <c:pt idx="1800">
                  <c:v>1.8572563482823767E-2</c:v>
                </c:pt>
                <c:pt idx="1801">
                  <c:v>1.8571247354337572E-2</c:v>
                </c:pt>
                <c:pt idx="1802">
                  <c:v>1.857107696321636E-2</c:v>
                </c:pt>
                <c:pt idx="1803">
                  <c:v>1.8568595020145295E-2</c:v>
                </c:pt>
                <c:pt idx="1804">
                  <c:v>1.8567258814439214E-2</c:v>
                </c:pt>
                <c:pt idx="1805">
                  <c:v>1.8565915916166631E-2</c:v>
                </c:pt>
                <c:pt idx="1806">
                  <c:v>1.8564566325727228E-2</c:v>
                </c:pt>
                <c:pt idx="1807">
                  <c:v>1.8563210042801259E-2</c:v>
                </c:pt>
                <c:pt idx="1808">
                  <c:v>1.8561847067548598E-2</c:v>
                </c:pt>
                <c:pt idx="1809">
                  <c:v>1.8560477399809372E-2</c:v>
                </c:pt>
                <c:pt idx="1810">
                  <c:v>1.8559101039743453E-2</c:v>
                </c:pt>
                <c:pt idx="1811">
                  <c:v>1.8557717987350841E-2</c:v>
                </c:pt>
                <c:pt idx="1812">
                  <c:v>1.8556328242391729E-2</c:v>
                </c:pt>
                <c:pt idx="1813">
                  <c:v>1.8554931805185859E-2</c:v>
                </c:pt>
                <c:pt idx="1814">
                  <c:v>1.8553528675493425E-2</c:v>
                </c:pt>
                <c:pt idx="1815">
                  <c:v>1.8552118853474298E-2</c:v>
                </c:pt>
                <c:pt idx="1816">
                  <c:v>1.8550702339048541E-2</c:v>
                </c:pt>
                <c:pt idx="1817">
                  <c:v>1.854927913213622E-2</c:v>
                </c:pt>
                <c:pt idx="1818">
                  <c:v>1.8547849232977143E-2</c:v>
                </c:pt>
                <c:pt idx="1819">
                  <c:v>1.85464126413315E-2</c:v>
                </c:pt>
                <c:pt idx="1820">
                  <c:v>1.8544969357359165E-2</c:v>
                </c:pt>
                <c:pt idx="1821">
                  <c:v>1.85435193809802E-2</c:v>
                </c:pt>
                <c:pt idx="1822">
                  <c:v>1.8542062712114671E-2</c:v>
                </c:pt>
                <c:pt idx="1823">
                  <c:v>1.8541134817953164E-2</c:v>
                </c:pt>
                <c:pt idx="1824">
                  <c:v>1.8539129297323598E-2</c:v>
                </c:pt>
                <c:pt idx="1825">
                  <c:v>1.8537652551398054E-2</c:v>
                </c:pt>
                <c:pt idx="1826">
                  <c:v>1.8536169112985945E-2</c:v>
                </c:pt>
                <c:pt idx="1827">
                  <c:v>1.8536160399188262E-2</c:v>
                </c:pt>
                <c:pt idx="1828">
                  <c:v>1.8534291616547627E-2</c:v>
                </c:pt>
                <c:pt idx="1829">
                  <c:v>1.853167864362959E-2</c:v>
                </c:pt>
                <c:pt idx="1830">
                  <c:v>1.8530168435670902E-2</c:v>
                </c:pt>
                <c:pt idx="1831">
                  <c:v>1.8528651535385521E-2</c:v>
                </c:pt>
                <c:pt idx="1832">
                  <c:v>1.8527127942613575E-2</c:v>
                </c:pt>
                <c:pt idx="1833">
                  <c:v>1.8525597657514936E-2</c:v>
                </c:pt>
                <c:pt idx="1834">
                  <c:v>1.8524060680009669E-2</c:v>
                </c:pt>
                <c:pt idx="1835">
                  <c:v>1.8522517010177708E-2</c:v>
                </c:pt>
                <c:pt idx="1836">
                  <c:v>1.8520966647939119E-2</c:v>
                </c:pt>
                <c:pt idx="1837">
                  <c:v>1.8519409593213965E-2</c:v>
                </c:pt>
                <c:pt idx="1838">
                  <c:v>1.8517845846162118E-2</c:v>
                </c:pt>
                <c:pt idx="1839">
                  <c:v>1.8516275406703642E-2</c:v>
                </c:pt>
                <c:pt idx="1840">
                  <c:v>1.8514698274918473E-2</c:v>
                </c:pt>
                <c:pt idx="1841">
                  <c:v>1.8513114450646739E-2</c:v>
                </c:pt>
                <c:pt idx="1842">
                  <c:v>1.8511523934048313E-2</c:v>
                </c:pt>
                <c:pt idx="1843">
                  <c:v>1.8511372447465035E-2</c:v>
                </c:pt>
                <c:pt idx="1844">
                  <c:v>1.8508322823631573E-2</c:v>
                </c:pt>
                <c:pt idx="1845">
                  <c:v>1.850671222981326E-2</c:v>
                </c:pt>
                <c:pt idx="1846">
                  <c:v>1.8505094943668254E-2</c:v>
                </c:pt>
                <c:pt idx="1847">
                  <c:v>1.8503470965036684E-2</c:v>
                </c:pt>
                <c:pt idx="1848">
                  <c:v>1.8501840294158356E-2</c:v>
                </c:pt>
                <c:pt idx="1849">
                  <c:v>1.8500202930793463E-2</c:v>
                </c:pt>
                <c:pt idx="1850">
                  <c:v>1.8498558875021942E-2</c:v>
                </c:pt>
                <c:pt idx="1851">
                  <c:v>1.8496908126923728E-2</c:v>
                </c:pt>
                <c:pt idx="1852">
                  <c:v>1.8495250686338949E-2</c:v>
                </c:pt>
                <c:pt idx="1853">
                  <c:v>1.8493586553427477E-2</c:v>
                </c:pt>
                <c:pt idx="1854">
                  <c:v>1.8491915728189312E-2</c:v>
                </c:pt>
                <c:pt idx="1855">
                  <c:v>1.8490238210464582E-2</c:v>
                </c:pt>
                <c:pt idx="1856">
                  <c:v>1.848855400041316E-2</c:v>
                </c:pt>
                <c:pt idx="1857">
                  <c:v>1.8486863097875172E-2</c:v>
                </c:pt>
                <c:pt idx="1858">
                  <c:v>1.8485165503090428E-2</c:v>
                </c:pt>
                <c:pt idx="1859">
                  <c:v>1.8483461215739183E-2</c:v>
                </c:pt>
                <c:pt idx="1860">
                  <c:v>1.8481750236141181E-2</c:v>
                </c:pt>
                <c:pt idx="1861">
                  <c:v>1.848003256413655E-2</c:v>
                </c:pt>
                <c:pt idx="1862">
                  <c:v>1.8478308199725291E-2</c:v>
                </c:pt>
                <c:pt idx="1863">
                  <c:v>1.8476577142907402E-2</c:v>
                </c:pt>
                <c:pt idx="1864">
                  <c:v>1.8474839393762821E-2</c:v>
                </c:pt>
                <c:pt idx="1865">
                  <c:v>1.8473094952131675E-2</c:v>
                </c:pt>
                <c:pt idx="1866">
                  <c:v>1.8471343818173835E-2</c:v>
                </c:pt>
                <c:pt idx="1867">
                  <c:v>1.8469585991889304E-2</c:v>
                </c:pt>
                <c:pt idx="1868">
                  <c:v>1.8467821473118207E-2</c:v>
                </c:pt>
                <c:pt idx="1869">
                  <c:v>1.8466050261940481E-2</c:v>
                </c:pt>
                <c:pt idx="1870">
                  <c:v>1.8464272358436062E-2</c:v>
                </c:pt>
                <c:pt idx="1871">
                  <c:v>1.8462487762525015E-2</c:v>
                </c:pt>
                <c:pt idx="1872">
                  <c:v>1.8460696474287275E-2</c:v>
                </c:pt>
                <c:pt idx="1873">
                  <c:v>1.845993195729756E-2</c:v>
                </c:pt>
                <c:pt idx="1874">
                  <c:v>1.8457093820511972E-2</c:v>
                </c:pt>
                <c:pt idx="1875">
                  <c:v>1.845570971432231E-2</c:v>
                </c:pt>
                <c:pt idx="1876">
                  <c:v>1.8453464397190089E-2</c:v>
                </c:pt>
                <c:pt idx="1877">
                  <c:v>1.8451639646999141E-2</c:v>
                </c:pt>
                <c:pt idx="1878">
                  <c:v>1.8449808204401563E-2</c:v>
                </c:pt>
                <c:pt idx="1879">
                  <c:v>1.8447970069397357E-2</c:v>
                </c:pt>
                <c:pt idx="1880">
                  <c:v>1.8446882362752604E-2</c:v>
                </c:pt>
                <c:pt idx="1881">
                  <c:v>1.8444688379251062E-2</c:v>
                </c:pt>
                <c:pt idx="1882">
                  <c:v>1.8443167279591499E-2</c:v>
                </c:pt>
                <c:pt idx="1883">
                  <c:v>1.8440961056453986E-2</c:v>
                </c:pt>
                <c:pt idx="1884">
                  <c:v>1.843908735547295E-2</c:v>
                </c:pt>
                <c:pt idx="1885">
                  <c:v>1.8437206961445796E-2</c:v>
                </c:pt>
                <c:pt idx="1886">
                  <c:v>1.8435319874372524E-2</c:v>
                </c:pt>
                <c:pt idx="1887">
                  <c:v>1.8433762437466417E-2</c:v>
                </c:pt>
                <c:pt idx="1888">
                  <c:v>1.8431525621060985E-2</c:v>
                </c:pt>
                <c:pt idx="1889">
                  <c:v>1.8429618454822716E-2</c:v>
                </c:pt>
                <c:pt idx="1890">
                  <c:v>1.842770459553833E-2</c:v>
                </c:pt>
                <c:pt idx="1891">
                  <c:v>1.8425784043207827E-2</c:v>
                </c:pt>
                <c:pt idx="1892">
                  <c:v>1.8423856797831206E-2</c:v>
                </c:pt>
                <c:pt idx="1893">
                  <c:v>1.8421922859381823E-2</c:v>
                </c:pt>
                <c:pt idx="1894">
                  <c:v>1.8418206202825971E-2</c:v>
                </c:pt>
                <c:pt idx="1895">
                  <c:v>1.8418034903397995E-2</c:v>
                </c:pt>
                <c:pt idx="1896">
                  <c:v>1.8416080885783614E-2</c:v>
                </c:pt>
                <c:pt idx="1897">
                  <c:v>1.8414450749417721E-2</c:v>
                </c:pt>
                <c:pt idx="1898">
                  <c:v>1.8412152771469792E-2</c:v>
                </c:pt>
                <c:pt idx="1899">
                  <c:v>1.841017867477035E-2</c:v>
                </c:pt>
                <c:pt idx="1900">
                  <c:v>1.8408197884998145E-2</c:v>
                </c:pt>
                <c:pt idx="1901">
                  <c:v>1.8406538659534455E-2</c:v>
                </c:pt>
                <c:pt idx="1902">
                  <c:v>1.8404216226315384E-2</c:v>
                </c:pt>
                <c:pt idx="1903">
                  <c:v>1.8402215357378182E-2</c:v>
                </c:pt>
                <c:pt idx="1904">
                  <c:v>1.8400207795421508E-2</c:v>
                </c:pt>
                <c:pt idx="1905">
                  <c:v>1.8398193540418717E-2</c:v>
                </c:pt>
                <c:pt idx="1906">
                  <c:v>1.8396172592369808E-2</c:v>
                </c:pt>
                <c:pt idx="1907">
                  <c:v>1.8394144951274782E-2</c:v>
                </c:pt>
                <c:pt idx="1908">
                  <c:v>1.8392110617133639E-2</c:v>
                </c:pt>
                <c:pt idx="1909">
                  <c:v>1.8390069589919733E-2</c:v>
                </c:pt>
                <c:pt idx="1910">
                  <c:v>1.8388021869713E-2</c:v>
                </c:pt>
                <c:pt idx="1911">
                  <c:v>1.8385967456433505E-2</c:v>
                </c:pt>
                <c:pt idx="1912">
                  <c:v>1.8383906350134538E-2</c:v>
                </c:pt>
                <c:pt idx="1913">
                  <c:v>1.8381838550789453E-2</c:v>
                </c:pt>
                <c:pt idx="1914">
                  <c:v>1.838008474933206E-2</c:v>
                </c:pt>
                <c:pt idx="1915">
                  <c:v>1.8378002979555497E-2</c:v>
                </c:pt>
                <c:pt idx="1916">
                  <c:v>1.8375594994424205E-2</c:v>
                </c:pt>
                <c:pt idx="1917">
                  <c:v>1.8373500422894651E-2</c:v>
                </c:pt>
                <c:pt idx="1918">
                  <c:v>1.837139915831898E-2</c:v>
                </c:pt>
                <c:pt idx="1919">
                  <c:v>1.8369291200723836E-2</c:v>
                </c:pt>
                <c:pt idx="1920">
                  <c:v>1.8367493730064854E-2</c:v>
                </c:pt>
                <c:pt idx="1921">
                  <c:v>1.8365055206368552E-2</c:v>
                </c:pt>
                <c:pt idx="1922">
                  <c:v>1.8362927169661702E-2</c:v>
                </c:pt>
                <c:pt idx="1923">
                  <c:v>1.836079243988209E-2</c:v>
                </c:pt>
                <c:pt idx="1924">
                  <c:v>1.835865101705636E-2</c:v>
                </c:pt>
                <c:pt idx="1925">
                  <c:v>1.8354952108943223E-2</c:v>
                </c:pt>
                <c:pt idx="1926">
                  <c:v>1.8354348092319839E-2</c:v>
                </c:pt>
                <c:pt idx="1927">
                  <c:v>1.8352186590409048E-2</c:v>
                </c:pt>
                <c:pt idx="1928">
                  <c:v>1.8350018395425494E-2</c:v>
                </c:pt>
                <c:pt idx="1929">
                  <c:v>1.8347843507449113E-2</c:v>
                </c:pt>
                <c:pt idx="1930">
                  <c:v>1.8345661926373324E-2</c:v>
                </c:pt>
                <c:pt idx="1931">
                  <c:v>1.8344095031578078E-2</c:v>
                </c:pt>
                <c:pt idx="1932">
                  <c:v>1.8341588807697651E-2</c:v>
                </c:pt>
                <c:pt idx="1933">
                  <c:v>1.8339077025055772E-2</c:v>
                </c:pt>
                <c:pt idx="1934">
                  <c:v>1.8337177613547695E-2</c:v>
                </c:pt>
                <c:pt idx="1935">
                  <c:v>1.8334653625649011E-2</c:v>
                </c:pt>
                <c:pt idx="1936">
                  <c:v>1.83324318864031E-2</c:v>
                </c:pt>
                <c:pt idx="1937">
                  <c:v>1.8330203454111071E-2</c:v>
                </c:pt>
                <c:pt idx="1938">
                  <c:v>1.8327968328772926E-2</c:v>
                </c:pt>
                <c:pt idx="1939">
                  <c:v>1.832603249428022E-2</c:v>
                </c:pt>
                <c:pt idx="1940">
                  <c:v>1.8323477999064863E-2</c:v>
                </c:pt>
                <c:pt idx="1941">
                  <c:v>1.8321222794615011E-2</c:v>
                </c:pt>
                <c:pt idx="1942">
                  <c:v>1.8318960897172332E-2</c:v>
                </c:pt>
                <c:pt idx="1943">
                  <c:v>1.8316692306683535E-2</c:v>
                </c:pt>
                <c:pt idx="1944">
                  <c:v>1.8312508360347479E-2</c:v>
                </c:pt>
                <c:pt idx="1945">
                  <c:v>1.8312135046620881E-2</c:v>
                </c:pt>
                <c:pt idx="1946">
                  <c:v>1.8309846377020378E-2</c:v>
                </c:pt>
                <c:pt idx="1947">
                  <c:v>1.8307551014400403E-2</c:v>
                </c:pt>
                <c:pt idx="1948">
                  <c:v>1.8305248958787601E-2</c:v>
                </c:pt>
                <c:pt idx="1949">
                  <c:v>1.8302940210128682E-2</c:v>
                </c:pt>
                <c:pt idx="1950">
                  <c:v>1.8300924216323455E-2</c:v>
                </c:pt>
                <c:pt idx="1951">
                  <c:v>1.8298302633672492E-2</c:v>
                </c:pt>
                <c:pt idx="1952">
                  <c:v>1.8295973805928512E-2</c:v>
                </c:pt>
                <c:pt idx="1953">
                  <c:v>1.8293935943682893E-2</c:v>
                </c:pt>
                <c:pt idx="1954">
                  <c:v>1.8291296071302199E-2</c:v>
                </c:pt>
                <c:pt idx="1955">
                  <c:v>1.8288947164473157E-2</c:v>
                </c:pt>
                <c:pt idx="1956">
                  <c:v>1.8286591564571353E-2</c:v>
                </c:pt>
                <c:pt idx="1957">
                  <c:v>1.8284229271703367E-2</c:v>
                </c:pt>
                <c:pt idx="1958">
                  <c:v>1.8281860285789264E-2</c:v>
                </c:pt>
                <c:pt idx="1959">
                  <c:v>1.8279484606829044E-2</c:v>
                </c:pt>
                <c:pt idx="1960">
                  <c:v>1.8277102234849352E-2</c:v>
                </c:pt>
                <c:pt idx="1961">
                  <c:v>1.8274713169823542E-2</c:v>
                </c:pt>
                <c:pt idx="1962">
                  <c:v>1.8272317411831551E-2</c:v>
                </c:pt>
                <c:pt idx="1963">
                  <c:v>1.8269914960766798E-2</c:v>
                </c:pt>
                <c:pt idx="1964">
                  <c:v>1.8267505816709217E-2</c:v>
                </c:pt>
                <c:pt idx="1965">
                  <c:v>1.826508997960552E-2</c:v>
                </c:pt>
                <c:pt idx="1966">
                  <c:v>1.8262957320416273E-2</c:v>
                </c:pt>
                <c:pt idx="1967">
                  <c:v>1.8260527495954637E-2</c:v>
                </c:pt>
                <c:pt idx="1968">
                  <c:v>1.8257802310177595E-2</c:v>
                </c:pt>
                <c:pt idx="1969">
                  <c:v>1.825535970099601E-2</c:v>
                </c:pt>
                <c:pt idx="1970">
                  <c:v>1.8252910398768307E-2</c:v>
                </c:pt>
                <c:pt idx="1971">
                  <c:v>1.8250454649590964E-2</c:v>
                </c:pt>
                <c:pt idx="1972">
                  <c:v>1.8248284726616326E-2</c:v>
                </c:pt>
                <c:pt idx="1973">
                  <c:v>1.8245542100236989E-2</c:v>
                </c:pt>
                <c:pt idx="1974">
                  <c:v>1.8243087842613193E-2</c:v>
                </c:pt>
                <c:pt idx="1975">
                  <c:v>1.8240634929700406E-2</c:v>
                </c:pt>
                <c:pt idx="1976">
                  <c:v>1.8238183361471982E-2</c:v>
                </c:pt>
                <c:pt idx="1977">
                  <c:v>1.8236020020805377E-2</c:v>
                </c:pt>
                <c:pt idx="1978">
                  <c:v>1.8233284259094873E-2</c:v>
                </c:pt>
                <c:pt idx="1979">
                  <c:v>1.8230836724972832E-2</c:v>
                </c:pt>
                <c:pt idx="1980">
                  <c:v>1.8228390535535155E-2</c:v>
                </c:pt>
                <c:pt idx="1981">
                  <c:v>1.8225945690808487E-2</c:v>
                </c:pt>
                <c:pt idx="1982">
                  <c:v>1.8223502190766183E-2</c:v>
                </c:pt>
                <c:pt idx="1983">
                  <c:v>1.8221060035408243E-2</c:v>
                </c:pt>
                <c:pt idx="1984">
                  <c:v>1.8217286904707031E-2</c:v>
                </c:pt>
                <c:pt idx="1985">
                  <c:v>1.8214561406839636E-2</c:v>
                </c:pt>
                <c:pt idx="1986">
                  <c:v>1.8212123916390155E-2</c:v>
                </c:pt>
                <c:pt idx="1987">
                  <c:v>1.8209339859405205E-2</c:v>
                </c:pt>
                <c:pt idx="1988">
                  <c:v>1.8207252969224541E-2</c:v>
                </c:pt>
                <c:pt idx="1989">
                  <c:v>1.8204819512348536E-2</c:v>
                </c:pt>
                <c:pt idx="1990">
                  <c:v>1.8202387400156894E-2</c:v>
                </c:pt>
                <c:pt idx="1991">
                  <c:v>1.8199609489535362E-2</c:v>
                </c:pt>
                <c:pt idx="1992">
                  <c:v>1.8197527209107278E-2</c:v>
                </c:pt>
                <c:pt idx="1993">
                  <c:v>1.8195099130409176E-2</c:v>
                </c:pt>
                <c:pt idx="1994">
                  <c:v>1.8192672396155629E-2</c:v>
                </c:pt>
                <c:pt idx="1995">
                  <c:v>1.8190247006586446E-2</c:v>
                </c:pt>
                <c:pt idx="1996">
                  <c:v>1.8187822961461819E-2</c:v>
                </c:pt>
                <c:pt idx="1997">
                  <c:v>1.8185400260861684E-2</c:v>
                </c:pt>
                <c:pt idx="1998">
                  <c:v>1.818297890478604E-2</c:v>
                </c:pt>
                <c:pt idx="1999">
                  <c:v>1.8179867708365549E-2</c:v>
                </c:pt>
                <c:pt idx="2000">
                  <c:v>1.8178140226288164E-2</c:v>
                </c:pt>
                <c:pt idx="2001">
                  <c:v>1.8175722903785996E-2</c:v>
                </c:pt>
                <c:pt idx="2002">
                  <c:v>1.8172961895883688E-2</c:v>
                </c:pt>
                <c:pt idx="2003">
                  <c:v>1.817089229243507E-2</c:v>
                </c:pt>
                <c:pt idx="2004">
                  <c:v>1.8168479003506377E-2</c:v>
                </c:pt>
                <c:pt idx="2005">
                  <c:v>1.8165722605356649E-2</c:v>
                </c:pt>
                <c:pt idx="2006">
                  <c:v>1.8163656459302402E-2</c:v>
                </c:pt>
                <c:pt idx="2007">
                  <c:v>1.816124720402712E-2</c:v>
                </c:pt>
                <c:pt idx="2008">
                  <c:v>1.8158839293196394E-2</c:v>
                </c:pt>
                <c:pt idx="2009">
                  <c:v>1.8156432726890159E-2</c:v>
                </c:pt>
                <c:pt idx="2010">
                  <c:v>1.8154027505268289E-2</c:v>
                </c:pt>
                <c:pt idx="2011">
                  <c:v>1.8151623628011038E-2</c:v>
                </c:pt>
                <c:pt idx="2012">
                  <c:v>1.8149221095358214E-2</c:v>
                </c:pt>
                <c:pt idx="2013">
                  <c:v>1.8146819907149947E-2</c:v>
                </c:pt>
                <c:pt idx="2014">
                  <c:v>1.8144420063626043E-2</c:v>
                </c:pt>
                <c:pt idx="2015">
                  <c:v>1.8142021564466759E-2</c:v>
                </c:pt>
                <c:pt idx="2016">
                  <c:v>1.8139624409991839E-2</c:v>
                </c:pt>
                <c:pt idx="2017">
                  <c:v>1.8137228599881539E-2</c:v>
                </c:pt>
                <c:pt idx="2018">
                  <c:v>1.8134492177672712E-2</c:v>
                </c:pt>
                <c:pt idx="2019">
                  <c:v>1.8132099248777678E-2</c:v>
                </c:pt>
                <c:pt idx="2020">
                  <c:v>1.8130049237017332E-2</c:v>
                </c:pt>
                <c:pt idx="2021">
                  <c:v>1.8127658805084934E-2</c:v>
                </c:pt>
                <c:pt idx="2022">
                  <c:v>1.8125269717677028E-2</c:v>
                </c:pt>
                <c:pt idx="2023">
                  <c:v>1.812288197487355E-2</c:v>
                </c:pt>
                <c:pt idx="2024">
                  <c:v>1.8120495576594564E-2</c:v>
                </c:pt>
                <c:pt idx="2025">
                  <c:v>1.8117769910421799E-2</c:v>
                </c:pt>
                <c:pt idx="2026">
                  <c:v>1.8115726813290323E-2</c:v>
                </c:pt>
                <c:pt idx="2027">
                  <c:v>1.8113344448584812E-2</c:v>
                </c:pt>
                <c:pt idx="2028">
                  <c:v>1.8110963428403792E-2</c:v>
                </c:pt>
                <c:pt idx="2029">
                  <c:v>1.8108243908754318E-2</c:v>
                </c:pt>
                <c:pt idx="2030">
                  <c:v>1.8106205421535293E-2</c:v>
                </c:pt>
                <c:pt idx="2031">
                  <c:v>1.8103828434847813E-2</c:v>
                </c:pt>
                <c:pt idx="2032">
                  <c:v>1.8101452792764761E-2</c:v>
                </c:pt>
                <c:pt idx="2033">
                  <c:v>1.80990784952062E-2</c:v>
                </c:pt>
                <c:pt idx="2034">
                  <c:v>1.8096705542092195E-2</c:v>
                </c:pt>
                <c:pt idx="2035">
                  <c:v>1.8094333933582618E-2</c:v>
                </c:pt>
                <c:pt idx="2036">
                  <c:v>1.8091910518633902E-2</c:v>
                </c:pt>
                <c:pt idx="2037">
                  <c:v>1.8089256442754831E-2</c:v>
                </c:pt>
                <c:pt idx="2038">
                  <c:v>1.8086889059905076E-2</c:v>
                </c:pt>
                <c:pt idx="2039">
                  <c:v>1.8084523021579813E-2</c:v>
                </c:pt>
                <c:pt idx="2040">
                  <c:v>1.8082158327699105E-2</c:v>
                </c:pt>
                <c:pt idx="2041">
                  <c:v>1.8079794978422825E-2</c:v>
                </c:pt>
                <c:pt idx="2042">
                  <c:v>1.8077432973671037E-2</c:v>
                </c:pt>
                <c:pt idx="2043">
                  <c:v>1.8075072313443741E-2</c:v>
                </c:pt>
                <c:pt idx="2044">
                  <c:v>1.8072712997740936E-2</c:v>
                </c:pt>
                <c:pt idx="2045">
                  <c:v>1.8070355026482687E-2</c:v>
                </c:pt>
                <c:pt idx="2046">
                  <c:v>1.8067998399828866E-2</c:v>
                </c:pt>
                <c:pt idx="2047">
                  <c:v>1.8065643117699537E-2</c:v>
                </c:pt>
                <c:pt idx="2048">
                  <c:v>1.8063289180094699E-2</c:v>
                </c:pt>
                <c:pt idx="2049">
                  <c:v>1.8060936587014353E-2</c:v>
                </c:pt>
                <c:pt idx="2050">
                  <c:v>1.8057913800033631E-2</c:v>
                </c:pt>
                <c:pt idx="2051">
                  <c:v>1.8055564280254899E-2</c:v>
                </c:pt>
                <c:pt idx="2052">
                  <c:v>1.8053216104840786E-2</c:v>
                </c:pt>
                <c:pt idx="2053">
                  <c:v>1.8050869274111037E-2</c:v>
                </c:pt>
                <c:pt idx="2054">
                  <c:v>1.8048523787745907E-2</c:v>
                </c:pt>
                <c:pt idx="2055">
                  <c:v>1.8046179645985205E-2</c:v>
                </c:pt>
                <c:pt idx="2056">
                  <c:v>1.8043836848748995E-2</c:v>
                </c:pt>
                <c:pt idx="2057">
                  <c:v>1.8041495396117213E-2</c:v>
                </c:pt>
                <c:pt idx="2058">
                  <c:v>1.8039155287770114E-2</c:v>
                </c:pt>
                <c:pt idx="2059">
                  <c:v>1.8036816524187316E-2</c:v>
                </c:pt>
                <c:pt idx="2060">
                  <c:v>1.8034479105049073E-2</c:v>
                </c:pt>
                <c:pt idx="2061">
                  <c:v>1.8032143030355385E-2</c:v>
                </c:pt>
                <c:pt idx="2062">
                  <c:v>1.8030662638126582E-2</c:v>
                </c:pt>
                <c:pt idx="2063">
                  <c:v>1.8027474914781294E-2</c:v>
                </c:pt>
                <c:pt idx="2064">
                  <c:v>1.8025142873741018E-2</c:v>
                </c:pt>
                <c:pt idx="2065">
                  <c:v>1.802281217730517E-2</c:v>
                </c:pt>
                <c:pt idx="2066">
                  <c:v>1.8020482825233941E-2</c:v>
                </c:pt>
                <c:pt idx="2067">
                  <c:v>1.801815481776714E-2</c:v>
                </c:pt>
                <c:pt idx="2068">
                  <c:v>1.8015828154824831E-2</c:v>
                </c:pt>
                <c:pt idx="2069">
                  <c:v>1.8013502836566886E-2</c:v>
                </c:pt>
                <c:pt idx="2070">
                  <c:v>1.8011178862593624E-2</c:v>
                </c:pt>
                <c:pt idx="2071">
                  <c:v>1.800885623322479E-2</c:v>
                </c:pt>
                <c:pt idx="2072">
                  <c:v>1.8006534948460384E-2</c:v>
                </c:pt>
                <c:pt idx="2073">
                  <c:v>1.8004215008140534E-2</c:v>
                </c:pt>
                <c:pt idx="2074">
                  <c:v>1.8001896412425111E-2</c:v>
                </c:pt>
                <c:pt idx="2075">
                  <c:v>1.7999579161154244E-2</c:v>
                </c:pt>
                <c:pt idx="2076">
                  <c:v>1.7997263254407869E-2</c:v>
                </c:pt>
                <c:pt idx="2077">
                  <c:v>1.7994948692265922E-2</c:v>
                </c:pt>
                <c:pt idx="2078">
                  <c:v>1.799263547456853E-2</c:v>
                </c:pt>
                <c:pt idx="2079">
                  <c:v>1.799032360139563E-2</c:v>
                </c:pt>
                <c:pt idx="2080">
                  <c:v>1.7988013072827158E-2</c:v>
                </c:pt>
                <c:pt idx="2081">
                  <c:v>1.7985703888703242E-2</c:v>
                </c:pt>
                <c:pt idx="2082">
                  <c:v>1.7983396049183753E-2</c:v>
                </c:pt>
                <c:pt idx="2083">
                  <c:v>1.798132887075532E-2</c:v>
                </c:pt>
                <c:pt idx="2084">
                  <c:v>1.7978784403718251E-2</c:v>
                </c:pt>
                <c:pt idx="2085">
                  <c:v>1.7976480597612365E-2</c:v>
                </c:pt>
                <c:pt idx="2086">
                  <c:v>1.7974178136190844E-2</c:v>
                </c:pt>
                <c:pt idx="2087">
                  <c:v>1.7973014169811563E-2</c:v>
                </c:pt>
                <c:pt idx="2088">
                  <c:v>1.7970430042015817E-2</c:v>
                </c:pt>
                <c:pt idx="2089">
                  <c:v>1.7967278818993293E-2</c:v>
                </c:pt>
                <c:pt idx="2090">
                  <c:v>1.7964981735669738E-2</c:v>
                </c:pt>
                <c:pt idx="2091">
                  <c:v>1.7962685996790739E-2</c:v>
                </c:pt>
                <c:pt idx="2092">
                  <c:v>1.7960391602516168E-2</c:v>
                </c:pt>
                <c:pt idx="2093">
                  <c:v>1.7958098552766089E-2</c:v>
                </c:pt>
                <c:pt idx="2094">
                  <c:v>1.7955806847460565E-2</c:v>
                </c:pt>
                <c:pt idx="2095">
                  <c:v>1.7953516486759469E-2</c:v>
                </c:pt>
                <c:pt idx="2096">
                  <c:v>1.7951227470582864E-2</c:v>
                </c:pt>
                <c:pt idx="2097">
                  <c:v>1.7948939798850816E-2</c:v>
                </c:pt>
                <c:pt idx="2098">
                  <c:v>1.7946653471723195E-2</c:v>
                </c:pt>
                <c:pt idx="2099">
                  <c:v>1.7944368489200002E-2</c:v>
                </c:pt>
                <c:pt idx="2100">
                  <c:v>1.7942084851041429E-2</c:v>
                </c:pt>
                <c:pt idx="2101">
                  <c:v>1.7939802557487283E-2</c:v>
                </c:pt>
                <c:pt idx="2102">
                  <c:v>1.7937521608377693E-2</c:v>
                </c:pt>
                <c:pt idx="2103">
                  <c:v>1.7936377993686747E-2</c:v>
                </c:pt>
                <c:pt idx="2104">
                  <c:v>1.7932963743891861E-2</c:v>
                </c:pt>
                <c:pt idx="2105">
                  <c:v>1.7930686828435682E-2</c:v>
                </c:pt>
                <c:pt idx="2106">
                  <c:v>1.7928411257503996E-2</c:v>
                </c:pt>
                <c:pt idx="2107">
                  <c:v>1.79261370310968E-2</c:v>
                </c:pt>
                <c:pt idx="2108">
                  <c:v>1.7923864149214097E-2</c:v>
                </c:pt>
                <c:pt idx="2109">
                  <c:v>1.7921592611855885E-2</c:v>
                </c:pt>
                <c:pt idx="2110">
                  <c:v>1.7919322419022166E-2</c:v>
                </c:pt>
                <c:pt idx="2111">
                  <c:v>1.7917053570633001E-2</c:v>
                </c:pt>
                <c:pt idx="2112">
                  <c:v>1.7914786066848265E-2</c:v>
                </c:pt>
                <c:pt idx="2113">
                  <c:v>1.791251990758802E-2</c:v>
                </c:pt>
                <c:pt idx="2114">
                  <c:v>1.7910255092852267E-2</c:v>
                </c:pt>
                <c:pt idx="2115">
                  <c:v>1.790799162256107E-2</c:v>
                </c:pt>
                <c:pt idx="2116">
                  <c:v>1.7905729496954237E-2</c:v>
                </c:pt>
                <c:pt idx="2117">
                  <c:v>1.7903468715871895E-2</c:v>
                </c:pt>
                <c:pt idx="2118">
                  <c:v>1.7901209279154173E-2</c:v>
                </c:pt>
                <c:pt idx="2119">
                  <c:v>1.7898951186960943E-2</c:v>
                </c:pt>
                <c:pt idx="2120">
                  <c:v>1.7896694439532013E-2</c:v>
                </c:pt>
                <c:pt idx="2121">
                  <c:v>1.7894439036467702E-2</c:v>
                </c:pt>
                <c:pt idx="2122">
                  <c:v>1.7892184977847947E-2</c:v>
                </c:pt>
                <c:pt idx="2123">
                  <c:v>1.788993226383262E-2</c:v>
                </c:pt>
                <c:pt idx="2124">
                  <c:v>1.7887680894341784E-2</c:v>
                </c:pt>
                <c:pt idx="2125">
                  <c:v>1.7885430869455377E-2</c:v>
                </c:pt>
                <c:pt idx="2126">
                  <c:v>1.7883182188933588E-2</c:v>
                </c:pt>
                <c:pt idx="2127">
                  <c:v>1.7880934853016228E-2</c:v>
                </c:pt>
                <c:pt idx="2128">
                  <c:v>1.7878688861703296E-2</c:v>
                </c:pt>
                <c:pt idx="2129">
                  <c:v>1.7876444214754983E-2</c:v>
                </c:pt>
                <c:pt idx="2130">
                  <c:v>1.7874200912411098E-2</c:v>
                </c:pt>
                <c:pt idx="2131">
                  <c:v>1.7871958954591705E-2</c:v>
                </c:pt>
                <c:pt idx="2132">
                  <c:v>1.7869718341376739E-2</c:v>
                </c:pt>
                <c:pt idx="2133">
                  <c:v>1.7867726285523133E-2</c:v>
                </c:pt>
                <c:pt idx="2134">
                  <c:v>1.7865241148360411E-2</c:v>
                </c:pt>
                <c:pt idx="2135">
                  <c:v>1.7863252105803085E-2</c:v>
                </c:pt>
                <c:pt idx="2136">
                  <c:v>1.786076933344205E-2</c:v>
                </c:pt>
                <c:pt idx="2137">
                  <c:v>1.7858535442689671E-2</c:v>
                </c:pt>
                <c:pt idx="2138">
                  <c:v>1.7856302896621656E-2</c:v>
                </c:pt>
                <c:pt idx="2139">
                  <c:v>1.7855488817803966E-2</c:v>
                </c:pt>
                <c:pt idx="2140">
                  <c:v>1.7850249905952964E-2</c:v>
                </c:pt>
                <c:pt idx="2141">
                  <c:v>1.7849861839254189E-2</c:v>
                </c:pt>
                <c:pt idx="2142">
                  <c:v>1.7847918213693692E-2</c:v>
                </c:pt>
                <c:pt idx="2143">
                  <c:v>1.7845409174537252E-2</c:v>
                </c:pt>
                <c:pt idx="2144">
                  <c:v>1.7843184859192007E-2</c:v>
                </c:pt>
                <c:pt idx="2145">
                  <c:v>1.7840961888557771E-2</c:v>
                </c:pt>
                <c:pt idx="2146">
                  <c:v>1.7838740262607899E-2</c:v>
                </c:pt>
                <c:pt idx="2147">
                  <c:v>1.7836803289932313E-2</c:v>
                </c:pt>
                <c:pt idx="2148">
                  <c:v>1.7834301044734602E-2</c:v>
                </c:pt>
                <c:pt idx="2149">
                  <c:v>1.7832083452811176E-2</c:v>
                </c:pt>
                <c:pt idx="2150">
                  <c:v>1.7829867205625405E-2</c:v>
                </c:pt>
                <c:pt idx="2151">
                  <c:v>1.7827652303097352E-2</c:v>
                </c:pt>
                <c:pt idx="2152">
                  <c:v>1.7825438745253663E-2</c:v>
                </c:pt>
                <c:pt idx="2153">
                  <c:v>1.7823226532120984E-2</c:v>
                </c:pt>
                <c:pt idx="2154">
                  <c:v>1.781918652704384E-2</c:v>
                </c:pt>
                <c:pt idx="2155">
                  <c:v>1.781880613982878E-2</c:v>
                </c:pt>
                <c:pt idx="2156">
                  <c:v>1.7816597960722547E-2</c:v>
                </c:pt>
                <c:pt idx="2157">
                  <c:v>1.7814674299772015E-2</c:v>
                </c:pt>
                <c:pt idx="2158">
                  <c:v>1.7812185636536526E-2</c:v>
                </c:pt>
                <c:pt idx="2159">
                  <c:v>1.780998149151003E-2</c:v>
                </c:pt>
                <c:pt idx="2160">
                  <c:v>1.7807778691114606E-2</c:v>
                </c:pt>
                <c:pt idx="2161">
                  <c:v>1.7805860357136272E-2</c:v>
                </c:pt>
                <c:pt idx="2162">
                  <c:v>1.7803377124430142E-2</c:v>
                </c:pt>
                <c:pt idx="2163">
                  <c:v>1.7801178358114456E-2</c:v>
                </c:pt>
                <c:pt idx="2164">
                  <c:v>1.7798980936483133E-2</c:v>
                </c:pt>
                <c:pt idx="2165">
                  <c:v>1.7796784859536174E-2</c:v>
                </c:pt>
                <c:pt idx="2166">
                  <c:v>1.7794873186003368E-2</c:v>
                </c:pt>
                <c:pt idx="2167">
                  <c:v>1.7792396739668703E-2</c:v>
                </c:pt>
                <c:pt idx="2168">
                  <c:v>1.7790204696801482E-2</c:v>
                </c:pt>
                <c:pt idx="2169">
                  <c:v>1.7788013998565333E-2</c:v>
                </c:pt>
                <c:pt idx="2170">
                  <c:v>1.7785824645013548E-2</c:v>
                </c:pt>
                <c:pt idx="2171">
                  <c:v>1.7783636636172773E-2</c:v>
                </c:pt>
                <c:pt idx="2172">
                  <c:v>1.7781449971989716E-2</c:v>
                </c:pt>
                <c:pt idx="2173">
                  <c:v>1.7779264652517668E-2</c:v>
                </c:pt>
                <c:pt idx="2174">
                  <c:v>1.7777363639870369E-2</c:v>
                </c:pt>
                <c:pt idx="2175">
                  <c:v>1.7775180998043094E-2</c:v>
                </c:pt>
                <c:pt idx="2176">
                  <c:v>1.7772716762154417E-2</c:v>
                </c:pt>
                <c:pt idx="2177">
                  <c:v>1.7770536821393179E-2</c:v>
                </c:pt>
                <c:pt idx="2178">
                  <c:v>1.7768358225316305E-2</c:v>
                </c:pt>
                <c:pt idx="2179">
                  <c:v>1.7766180973950441E-2</c:v>
                </c:pt>
                <c:pt idx="2180">
                  <c:v>1.7764287960291281E-2</c:v>
                </c:pt>
                <c:pt idx="2181">
                  <c:v>1.7761830505191867E-2</c:v>
                </c:pt>
                <c:pt idx="2182">
                  <c:v>1.7759657287879094E-2</c:v>
                </c:pt>
                <c:pt idx="2183">
                  <c:v>1.7757485415197394E-2</c:v>
                </c:pt>
                <c:pt idx="2184">
                  <c:v>1.7755314887226703E-2</c:v>
                </c:pt>
                <c:pt idx="2185">
                  <c:v>1.7751650824333609E-2</c:v>
                </c:pt>
                <c:pt idx="2186">
                  <c:v>1.7750977865311768E-2</c:v>
                </c:pt>
                <c:pt idx="2187">
                  <c:v>1.7748811371420814E-2</c:v>
                </c:pt>
                <c:pt idx="2188">
                  <c:v>1.7746646222160933E-2</c:v>
                </c:pt>
                <c:pt idx="2189">
                  <c:v>1.7744482417558771E-2</c:v>
                </c:pt>
                <c:pt idx="2190">
                  <c:v>1.7742319957694264E-2</c:v>
                </c:pt>
                <c:pt idx="2191">
                  <c:v>1.7740724398473517E-2</c:v>
                </c:pt>
                <c:pt idx="2192">
                  <c:v>1.773828183545767E-2</c:v>
                </c:pt>
                <c:pt idx="2193">
                  <c:v>1.7735840646153633E-2</c:v>
                </c:pt>
                <c:pt idx="2194">
                  <c:v>1.7733966307962312E-2</c:v>
                </c:pt>
                <c:pt idx="2195">
                  <c:v>1.7731527828503957E-2</c:v>
                </c:pt>
                <c:pt idx="2196">
                  <c:v>1.7729373436692342E-2</c:v>
                </c:pt>
                <c:pt idx="2197">
                  <c:v>1.7727220389618381E-2</c:v>
                </c:pt>
                <c:pt idx="2198">
                  <c:v>1.7725068687175494E-2</c:v>
                </c:pt>
                <c:pt idx="2199">
                  <c:v>1.7723201022579183E-2</c:v>
                </c:pt>
                <c:pt idx="2200">
                  <c:v>1.772076931634281E-2</c:v>
                </c:pt>
                <c:pt idx="2201">
                  <c:v>1.7718621647953015E-2</c:v>
                </c:pt>
                <c:pt idx="2202">
                  <c:v>1.7716475324247583E-2</c:v>
                </c:pt>
                <c:pt idx="2203">
                  <c:v>1.7714330345173224E-2</c:v>
                </c:pt>
                <c:pt idx="2204">
                  <c:v>1.771218671088981E-2</c:v>
                </c:pt>
                <c:pt idx="2205">
                  <c:v>1.7708255623221092E-2</c:v>
                </c:pt>
                <c:pt idx="2206">
                  <c:v>1.7707903476189557E-2</c:v>
                </c:pt>
                <c:pt idx="2207">
                  <c:v>1.7705763875905944E-2</c:v>
                </c:pt>
                <c:pt idx="2208">
                  <c:v>1.770362562028005E-2</c:v>
                </c:pt>
                <c:pt idx="2209">
                  <c:v>1.7701771308735736E-2</c:v>
                </c:pt>
                <c:pt idx="2210">
                  <c:v>1.7699353143081353E-2</c:v>
                </c:pt>
                <c:pt idx="2211">
                  <c:v>1.7697218921508551E-2</c:v>
                </c:pt>
                <c:pt idx="2212">
                  <c:v>1.7695086044593467E-2</c:v>
                </c:pt>
                <c:pt idx="2213">
                  <c:v>1.7693237076474855E-2</c:v>
                </c:pt>
                <c:pt idx="2214">
                  <c:v>1.769082432481639E-2</c:v>
                </c:pt>
                <c:pt idx="2215">
                  <c:v>1.7688695481981043E-2</c:v>
                </c:pt>
                <c:pt idx="2216">
                  <c:v>1.7686567983776769E-2</c:v>
                </c:pt>
                <c:pt idx="2217">
                  <c:v>1.7684441830310149E-2</c:v>
                </c:pt>
                <c:pt idx="2218">
                  <c:v>1.7682317021474603E-2</c:v>
                </c:pt>
                <c:pt idx="2219">
                  <c:v>1.7680193557350066E-2</c:v>
                </c:pt>
                <c:pt idx="2220">
                  <c:v>1.7678071437856602E-2</c:v>
                </c:pt>
                <c:pt idx="2221">
                  <c:v>1.7675950663047502E-2</c:v>
                </c:pt>
                <c:pt idx="2222">
                  <c:v>1.7673831232949411E-2</c:v>
                </c:pt>
                <c:pt idx="2223">
                  <c:v>1.7671713147562329E-2</c:v>
                </c:pt>
                <c:pt idx="2224">
                  <c:v>1.7669596406832966E-2</c:v>
                </c:pt>
                <c:pt idx="2225">
                  <c:v>1.7667481010761321E-2</c:v>
                </c:pt>
                <c:pt idx="2226">
                  <c:v>1.7665649417437645E-2</c:v>
                </c:pt>
                <c:pt idx="2227">
                  <c:v>1.7663536703134142E-2</c:v>
                </c:pt>
                <c:pt idx="2228">
                  <c:v>1.7661142890625925E-2</c:v>
                </c:pt>
                <c:pt idx="2229">
                  <c:v>1.765903287326509E-2</c:v>
                </c:pt>
                <c:pt idx="2230">
                  <c:v>1.7656924200615265E-2</c:v>
                </c:pt>
                <c:pt idx="2231">
                  <c:v>1.7654816872623158E-2</c:v>
                </c:pt>
                <c:pt idx="2232">
                  <c:v>1.7652993302901265E-2</c:v>
                </c:pt>
                <c:pt idx="2233">
                  <c:v>1.7650606250692036E-2</c:v>
                </c:pt>
                <c:pt idx="2234">
                  <c:v>1.764850295675302E-2</c:v>
                </c:pt>
                <c:pt idx="2235">
                  <c:v>1.7646401007445078E-2</c:v>
                </c:pt>
                <c:pt idx="2236">
                  <c:v>1.7644300402848145E-2</c:v>
                </c:pt>
                <c:pt idx="2237">
                  <c:v>1.7640737145852015E-2</c:v>
                </c:pt>
                <c:pt idx="2238">
                  <c:v>1.7640103227680726E-2</c:v>
                </c:pt>
                <c:pt idx="2239">
                  <c:v>1.7638006657136884E-2</c:v>
                </c:pt>
                <c:pt idx="2240">
                  <c:v>1.7635911431250761E-2</c:v>
                </c:pt>
                <c:pt idx="2241">
                  <c:v>1.7633817550022357E-2</c:v>
                </c:pt>
                <c:pt idx="2242">
                  <c:v>1.7631725013504962E-2</c:v>
                </c:pt>
                <c:pt idx="2243">
                  <c:v>1.7630198509120731E-2</c:v>
                </c:pt>
                <c:pt idx="2244">
                  <c:v>1.7627826307633487E-2</c:v>
                </c:pt>
                <c:pt idx="2245">
                  <c:v>1.7625455472005669E-2</c:v>
                </c:pt>
                <c:pt idx="2246">
                  <c:v>1.7623650635005816E-2</c:v>
                </c:pt>
                <c:pt idx="2247">
                  <c:v>1.7621282501050217E-2</c:v>
                </c:pt>
                <c:pt idx="2248">
                  <c:v>1.7619198032585714E-2</c:v>
                </c:pt>
                <c:pt idx="2249">
                  <c:v>1.7617114908805576E-2</c:v>
                </c:pt>
                <c:pt idx="2250">
                  <c:v>1.7615033129683155E-2</c:v>
                </c:pt>
                <c:pt idx="2251">
                  <c:v>1.7613234986642023E-2</c:v>
                </c:pt>
                <c:pt idx="2252">
                  <c:v>1.7610873605518051E-2</c:v>
                </c:pt>
                <c:pt idx="2253">
                  <c:v>1.7608795860448723E-2</c:v>
                </c:pt>
                <c:pt idx="2254">
                  <c:v>1.7606719460037112E-2</c:v>
                </c:pt>
                <c:pt idx="2255">
                  <c:v>1.7604644404336511E-2</c:v>
                </c:pt>
                <c:pt idx="2256">
                  <c:v>1.7602570693293629E-2</c:v>
                </c:pt>
                <c:pt idx="2257">
                  <c:v>1.7600498326908465E-2</c:v>
                </c:pt>
                <c:pt idx="2258">
                  <c:v>1.759842730523431E-2</c:v>
                </c:pt>
                <c:pt idx="2259">
                  <c:v>1.7596357628217874E-2</c:v>
                </c:pt>
                <c:pt idx="2260">
                  <c:v>1.7592543540665417E-2</c:v>
                </c:pt>
                <c:pt idx="2261">
                  <c:v>1.7592222308238092E-2</c:v>
                </c:pt>
                <c:pt idx="2262">
                  <c:v>1.7590438898704708E-2</c:v>
                </c:pt>
                <c:pt idx="2263">
                  <c:v>1.7588092366969121E-2</c:v>
                </c:pt>
                <c:pt idx="2264">
                  <c:v>1.7586029413321214E-2</c:v>
                </c:pt>
                <c:pt idx="2265">
                  <c:v>1.7584250023672254E-2</c:v>
                </c:pt>
                <c:pt idx="2266">
                  <c:v>1.758190754013178E-2</c:v>
                </c:pt>
                <c:pt idx="2267">
                  <c:v>1.7579848620510319E-2</c:v>
                </c:pt>
                <c:pt idx="2268">
                  <c:v>1.7577791045599866E-2</c:v>
                </c:pt>
                <c:pt idx="2269">
                  <c:v>1.7575734815347133E-2</c:v>
                </c:pt>
                <c:pt idx="2270">
                  <c:v>1.7573679929778763E-2</c:v>
                </c:pt>
                <c:pt idx="2271">
                  <c:v>1.7571626388894757E-2</c:v>
                </c:pt>
                <c:pt idx="2272">
                  <c:v>1.7569574192668469E-2</c:v>
                </c:pt>
                <c:pt idx="2273">
                  <c:v>1.7567523341126545E-2</c:v>
                </c:pt>
                <c:pt idx="2274">
                  <c:v>1.756547383424234E-2</c:v>
                </c:pt>
                <c:pt idx="2275">
                  <c:v>1.7563425672069144E-2</c:v>
                </c:pt>
                <c:pt idx="2276">
                  <c:v>1.7561378854580312E-2</c:v>
                </c:pt>
                <c:pt idx="2277">
                  <c:v>1.7559333381749198E-2</c:v>
                </c:pt>
                <c:pt idx="2278">
                  <c:v>1.7557571419526408E-2</c:v>
                </c:pt>
                <c:pt idx="2279">
                  <c:v>1.7555528632446915E-2</c:v>
                </c:pt>
                <c:pt idx="2280">
                  <c:v>1.7553205031282104E-2</c:v>
                </c:pt>
                <c:pt idx="2281">
                  <c:v>1.7551164937135155E-2</c:v>
                </c:pt>
                <c:pt idx="2282">
                  <c:v>1.754912618767257E-2</c:v>
                </c:pt>
                <c:pt idx="2283">
                  <c:v>1.7547088782894349E-2</c:v>
                </c:pt>
                <c:pt idx="2284">
                  <c:v>1.7545052722800492E-2</c:v>
                </c:pt>
                <c:pt idx="2285">
                  <c:v>1.7543300150000274E-2</c:v>
                </c:pt>
                <c:pt idx="2286">
                  <c:v>1.7540984636585932E-2</c:v>
                </c:pt>
                <c:pt idx="2287">
                  <c:v>1.7538952610518521E-2</c:v>
                </c:pt>
                <c:pt idx="2288">
                  <c:v>1.7536921929108829E-2</c:v>
                </c:pt>
                <c:pt idx="2289">
                  <c:v>1.7535174723368741E-2</c:v>
                </c:pt>
                <c:pt idx="2290">
                  <c:v>1.7532864600315889E-2</c:v>
                </c:pt>
                <c:pt idx="2291">
                  <c:v>1.7530837952932643E-2</c:v>
                </c:pt>
                <c:pt idx="2292">
                  <c:v>1.752881265023376E-2</c:v>
                </c:pt>
                <c:pt idx="2293">
                  <c:v>1.7526788692192596E-2</c:v>
                </c:pt>
                <c:pt idx="2294">
                  <c:v>1.7524766078782505E-2</c:v>
                </c:pt>
                <c:pt idx="2295">
                  <c:v>1.7522744810136714E-2</c:v>
                </c:pt>
                <c:pt idx="2296">
                  <c:v>1.751928914415668E-2</c:v>
                </c:pt>
                <c:pt idx="2297">
                  <c:v>1.7516989243047121E-2</c:v>
                </c:pt>
                <c:pt idx="2298">
                  <c:v>1.7514972780849902E-2</c:v>
                </c:pt>
                <c:pt idx="2299">
                  <c:v>1.7512957663257112E-2</c:v>
                </c:pt>
                <c:pt idx="2300">
                  <c:v>1.7510943890108877E-2</c:v>
                </c:pt>
                <c:pt idx="2301">
                  <c:v>1.7508931461565069E-2</c:v>
                </c:pt>
                <c:pt idx="2302">
                  <c:v>1.7506920377465818E-2</c:v>
                </c:pt>
                <c:pt idx="2303">
                  <c:v>1.7504910637970994E-2</c:v>
                </c:pt>
                <c:pt idx="2304">
                  <c:v>1.7502902242920726E-2</c:v>
                </c:pt>
                <c:pt idx="2305">
                  <c:v>1.7500895192554822E-2</c:v>
                </c:pt>
                <c:pt idx="2306">
                  <c:v>1.7498889486473601E-2</c:v>
                </c:pt>
                <c:pt idx="2307">
                  <c:v>1.7496885125076744E-2</c:v>
                </c:pt>
                <c:pt idx="2308">
                  <c:v>1.7494882108124443E-2</c:v>
                </c:pt>
                <c:pt idx="2309">
                  <c:v>1.7492880435616698E-2</c:v>
                </c:pt>
                <c:pt idx="2310">
                  <c:v>1.7490308832446289E-2</c:v>
                </c:pt>
                <c:pt idx="2311">
                  <c:v>1.7488310233240156E-2</c:v>
                </c:pt>
                <c:pt idx="2312">
                  <c:v>1.748631297847858E-2</c:v>
                </c:pt>
                <c:pt idx="2313">
                  <c:v>1.7484317068321431E-2</c:v>
                </c:pt>
                <c:pt idx="2314">
                  <c:v>1.7482322502608838E-2</c:v>
                </c:pt>
                <c:pt idx="2315">
                  <c:v>1.7480329281500673E-2</c:v>
                </c:pt>
                <c:pt idx="2316">
                  <c:v>1.7478337404916999E-2</c:v>
                </c:pt>
                <c:pt idx="2317">
                  <c:v>1.7476346872777881E-2</c:v>
                </c:pt>
                <c:pt idx="2318">
                  <c:v>1.7474357685243191E-2</c:v>
                </c:pt>
                <c:pt idx="2319">
                  <c:v>1.7472369842153057E-2</c:v>
                </c:pt>
                <c:pt idx="2320">
                  <c:v>1.7470383343507478E-2</c:v>
                </c:pt>
                <c:pt idx="2321">
                  <c:v>1.7468398189546264E-2</c:v>
                </c:pt>
                <c:pt idx="2322">
                  <c:v>1.746726059782544E-2</c:v>
                </c:pt>
                <c:pt idx="2323">
                  <c:v>1.7464431915117373E-2</c:v>
                </c:pt>
                <c:pt idx="2324">
                  <c:v>1.7462450794489826E-2</c:v>
                </c:pt>
                <c:pt idx="2325">
                  <c:v>1.7460471018626578E-2</c:v>
                </c:pt>
                <c:pt idx="2326">
                  <c:v>1.7458492587287822E-2</c:v>
                </c:pt>
                <c:pt idx="2327">
                  <c:v>1.7456515500233749E-2</c:v>
                </c:pt>
                <c:pt idx="2328">
                  <c:v>1.7454539757943976E-2</c:v>
                </c:pt>
                <c:pt idx="2329">
                  <c:v>1.7452565360178696E-2</c:v>
                </c:pt>
                <c:pt idx="2330">
                  <c:v>1.7450592306698098E-2</c:v>
                </c:pt>
                <c:pt idx="2331">
                  <c:v>1.7448620597901865E-2</c:v>
                </c:pt>
                <c:pt idx="2332">
                  <c:v>1.7446650233710059E-2</c:v>
                </c:pt>
                <c:pt idx="2333">
                  <c:v>1.7444681213802937E-2</c:v>
                </c:pt>
                <c:pt idx="2334">
                  <c:v>1.7442713538580179E-2</c:v>
                </c:pt>
                <c:pt idx="2335">
                  <c:v>1.7440747207801977E-2</c:v>
                </c:pt>
                <c:pt idx="2336">
                  <c:v>1.7438782221628202E-2</c:v>
                </c:pt>
                <c:pt idx="2337">
                  <c:v>1.7436818579898983E-2</c:v>
                </c:pt>
                <c:pt idx="2338">
                  <c:v>1.7434856282694255E-2</c:v>
                </c:pt>
                <c:pt idx="2339">
                  <c:v>1.7432895330093956E-2</c:v>
                </c:pt>
                <c:pt idx="2340">
                  <c:v>1.7430935722018148E-2</c:v>
                </c:pt>
                <c:pt idx="2341">
                  <c:v>1.742897745830696E-2</c:v>
                </c:pt>
                <c:pt idx="2342">
                  <c:v>1.7427020539120264E-2</c:v>
                </c:pt>
                <c:pt idx="2343">
                  <c:v>1.7425349869304441E-2</c:v>
                </c:pt>
                <c:pt idx="2344">
                  <c:v>1.7423110734480218E-2</c:v>
                </c:pt>
                <c:pt idx="2345">
                  <c:v>1.7421157849026869E-2</c:v>
                </c:pt>
                <c:pt idx="2346">
                  <c:v>1.741920630793814E-2</c:v>
                </c:pt>
                <c:pt idx="2347">
                  <c:v>1.7416142317117078E-2</c:v>
                </c:pt>
                <c:pt idx="2348">
                  <c:v>1.7415593140786001E-2</c:v>
                </c:pt>
                <c:pt idx="2349">
                  <c:v>1.7413359751898838E-2</c:v>
                </c:pt>
                <c:pt idx="2350">
                  <c:v>1.7411413589067948E-2</c:v>
                </c:pt>
                <c:pt idx="2351">
                  <c:v>1.7409468770681613E-2</c:v>
                </c:pt>
                <c:pt idx="2352">
                  <c:v>1.7407525296739834E-2</c:v>
                </c:pt>
                <c:pt idx="2353">
                  <c:v>1.7405583167322547E-2</c:v>
                </c:pt>
                <c:pt idx="2354">
                  <c:v>1.7403642382429751E-2</c:v>
                </c:pt>
                <c:pt idx="2355">
                  <c:v>1.7401702942061448E-2</c:v>
                </c:pt>
                <c:pt idx="2356">
                  <c:v>1.7399764846297572E-2</c:v>
                </c:pt>
                <c:pt idx="2357">
                  <c:v>1.7397828094898315E-2</c:v>
                </c:pt>
                <c:pt idx="2358">
                  <c:v>1.7395892688183423E-2</c:v>
                </c:pt>
                <c:pt idx="2359">
                  <c:v>1.7393958625913086E-2</c:v>
                </c:pt>
                <c:pt idx="2360">
                  <c:v>1.7393154410674683E-2</c:v>
                </c:pt>
                <c:pt idx="2361">
                  <c:v>1.7390094534945888E-2</c:v>
                </c:pt>
                <c:pt idx="2362">
                  <c:v>1.7388164506249026E-2</c:v>
                </c:pt>
                <c:pt idx="2363">
                  <c:v>1.7386235822076657E-2</c:v>
                </c:pt>
                <c:pt idx="2364">
                  <c:v>1.7384308482348843E-2</c:v>
                </c:pt>
                <c:pt idx="2365">
                  <c:v>1.7382382487305392E-2</c:v>
                </c:pt>
                <c:pt idx="2366">
                  <c:v>1.7380457836546626E-2</c:v>
                </c:pt>
                <c:pt idx="2367">
                  <c:v>1.7378534530472223E-2</c:v>
                </c:pt>
                <c:pt idx="2368">
                  <c:v>1.7376612568842376E-2</c:v>
                </c:pt>
                <c:pt idx="2369">
                  <c:v>1.737469195173702E-2</c:v>
                </c:pt>
                <c:pt idx="2370">
                  <c:v>1.7372772679156157E-2</c:v>
                </c:pt>
                <c:pt idx="2371">
                  <c:v>1.7370854751179721E-2</c:v>
                </c:pt>
                <c:pt idx="2372">
                  <c:v>1.736893816764784E-2</c:v>
                </c:pt>
                <c:pt idx="2373">
                  <c:v>1.7367022928640452E-2</c:v>
                </c:pt>
                <c:pt idx="2374">
                  <c:v>1.7365955532928634E-2</c:v>
                </c:pt>
                <c:pt idx="2375">
                  <c:v>1.7363196484119214E-2</c:v>
                </c:pt>
                <c:pt idx="2376">
                  <c:v>1.7361285278765237E-2</c:v>
                </c:pt>
                <c:pt idx="2377">
                  <c:v>1.735937541777588E-2</c:v>
                </c:pt>
                <c:pt idx="2378">
                  <c:v>1.7357466901470886E-2</c:v>
                </c:pt>
                <c:pt idx="2379">
                  <c:v>1.7355559729530512E-2</c:v>
                </c:pt>
                <c:pt idx="2380">
                  <c:v>1.735365390211463E-2</c:v>
                </c:pt>
                <c:pt idx="2381">
                  <c:v>1.7351749419383111E-2</c:v>
                </c:pt>
                <c:pt idx="2382">
                  <c:v>1.7349846280936276E-2</c:v>
                </c:pt>
                <c:pt idx="2383">
                  <c:v>1.7347944487253741E-2</c:v>
                </c:pt>
                <c:pt idx="2384">
                  <c:v>1.734604403785589E-2</c:v>
                </c:pt>
                <c:pt idx="2385">
                  <c:v>1.7344144933062466E-2</c:v>
                </c:pt>
                <c:pt idx="2386">
                  <c:v>1.7342247172793535E-2</c:v>
                </c:pt>
                <c:pt idx="2387">
                  <c:v>1.7340350757129031E-2</c:v>
                </c:pt>
                <c:pt idx="2388">
                  <c:v>1.7338455685989018E-2</c:v>
                </c:pt>
                <c:pt idx="2389">
                  <c:v>1.7336561959133689E-2</c:v>
                </c:pt>
                <c:pt idx="2390">
                  <c:v>1.7334669577042661E-2</c:v>
                </c:pt>
                <c:pt idx="2391">
                  <c:v>1.7332778539396188E-2</c:v>
                </c:pt>
                <c:pt idx="2392">
                  <c:v>1.7330888846274206E-2</c:v>
                </c:pt>
                <c:pt idx="2393">
                  <c:v>1.7329000497516844E-2</c:v>
                </c:pt>
                <c:pt idx="2394">
                  <c:v>1.7327113493523782E-2</c:v>
                </c:pt>
                <c:pt idx="2395">
                  <c:v>1.7325523079190219E-2</c:v>
                </c:pt>
                <c:pt idx="2396">
                  <c:v>1.732334351879139E-2</c:v>
                </c:pt>
                <c:pt idx="2397">
                  <c:v>1.7321460548291867E-2</c:v>
                </c:pt>
                <c:pt idx="2398">
                  <c:v>1.73195789222369E-2</c:v>
                </c:pt>
                <c:pt idx="2399">
                  <c:v>1.731882779467675E-2</c:v>
                </c:pt>
                <c:pt idx="2400">
                  <c:v>1.7316666571796091E-2</c:v>
                </c:pt>
                <c:pt idx="2401">
                  <c:v>1.731394211121895E-2</c:v>
                </c:pt>
                <c:pt idx="2402">
                  <c:v>1.7312065863341886E-2</c:v>
                </c:pt>
                <c:pt idx="2403">
                  <c:v>1.7310190959909377E-2</c:v>
                </c:pt>
                <c:pt idx="2404">
                  <c:v>1.7308317400921425E-2</c:v>
                </c:pt>
                <c:pt idx="2405">
                  <c:v>1.73064451865379E-2</c:v>
                </c:pt>
                <c:pt idx="2406">
                  <c:v>1.7304574316758803E-2</c:v>
                </c:pt>
                <c:pt idx="2407">
                  <c:v>1.7302704791344325E-2</c:v>
                </c:pt>
                <c:pt idx="2408">
                  <c:v>1.7300836610534276E-2</c:v>
                </c:pt>
                <c:pt idx="2409">
                  <c:v>1.7298969774088846E-2</c:v>
                </c:pt>
                <c:pt idx="2410">
                  <c:v>1.729710428232778E-2</c:v>
                </c:pt>
                <c:pt idx="2411">
                  <c:v>1.7295240134931333E-2</c:v>
                </c:pt>
                <c:pt idx="2412">
                  <c:v>1.7293377332219251E-2</c:v>
                </c:pt>
                <c:pt idx="2413">
                  <c:v>1.729151587403166E-2</c:v>
                </c:pt>
                <c:pt idx="2414">
                  <c:v>1.7289655760208689E-2</c:v>
                </c:pt>
                <c:pt idx="2415">
                  <c:v>1.7288926543633565E-2</c:v>
                </c:pt>
                <c:pt idx="2416">
                  <c:v>1.7285939566455966E-2</c:v>
                </c:pt>
                <c:pt idx="2417">
                  <c:v>1.7284083486126534E-2</c:v>
                </c:pt>
                <c:pt idx="2418">
                  <c:v>1.7282228750561401E-2</c:v>
                </c:pt>
                <c:pt idx="2419">
                  <c:v>1.7280375359360889E-2</c:v>
                </c:pt>
                <c:pt idx="2420">
                  <c:v>1.7278523312764804E-2</c:v>
                </c:pt>
                <c:pt idx="2421">
                  <c:v>1.7276672610533339E-2</c:v>
                </c:pt>
                <c:pt idx="2422">
                  <c:v>1.7274823252986238E-2</c:v>
                </c:pt>
                <c:pt idx="2423">
                  <c:v>1.7272975239883692E-2</c:v>
                </c:pt>
                <c:pt idx="2424">
                  <c:v>1.7271128571305638E-2</c:v>
                </c:pt>
                <c:pt idx="2425">
                  <c:v>1.7269283247332012E-2</c:v>
                </c:pt>
                <c:pt idx="2426">
                  <c:v>1.7267439267802942E-2</c:v>
                </c:pt>
                <c:pt idx="2427">
                  <c:v>1.7265596632878299E-2</c:v>
                </c:pt>
                <c:pt idx="2428">
                  <c:v>1.7263755342398213E-2</c:v>
                </c:pt>
                <c:pt idx="2429">
                  <c:v>1.7261915396362681E-2</c:v>
                </c:pt>
                <c:pt idx="2430">
                  <c:v>1.7260076794931578E-2</c:v>
                </c:pt>
                <c:pt idx="2431">
                  <c:v>1.725823953794503E-2</c:v>
                </c:pt>
                <c:pt idx="2432">
                  <c:v>1.7256403625562911E-2</c:v>
                </c:pt>
                <c:pt idx="2433">
                  <c:v>1.7254569057625346E-2</c:v>
                </c:pt>
                <c:pt idx="2434">
                  <c:v>1.725273583429221E-2</c:v>
                </c:pt>
                <c:pt idx="2435">
                  <c:v>1.7250903955403629E-2</c:v>
                </c:pt>
                <c:pt idx="2436">
                  <c:v>1.724907342103954E-2</c:v>
                </c:pt>
                <c:pt idx="2437">
                  <c:v>1.7247244231359815E-2</c:v>
                </c:pt>
                <c:pt idx="2438">
                  <c:v>1.724541638604471E-2</c:v>
                </c:pt>
                <c:pt idx="2439">
                  <c:v>1.724358988517416E-2</c:v>
                </c:pt>
                <c:pt idx="2440">
                  <c:v>1.7241764728828102E-2</c:v>
                </c:pt>
                <c:pt idx="2441">
                  <c:v>1.7239940917166408E-2</c:v>
                </c:pt>
                <c:pt idx="2442">
                  <c:v>1.7238118449949269E-2</c:v>
                </c:pt>
                <c:pt idx="2443">
                  <c:v>1.7236297327176686E-2</c:v>
                </c:pt>
                <c:pt idx="2444">
                  <c:v>1.7234477548928595E-2</c:v>
                </c:pt>
                <c:pt idx="2445">
                  <c:v>1.7232964683921992E-2</c:v>
                </c:pt>
                <c:pt idx="2446">
                  <c:v>1.7230842026245696E-2</c:v>
                </c:pt>
                <c:pt idx="2447">
                  <c:v>1.7229332270725095E-2</c:v>
                </c:pt>
                <c:pt idx="2448">
                  <c:v>1.7227211881420956E-2</c:v>
                </c:pt>
                <c:pt idx="2449">
                  <c:v>1.7225398825795324E-2</c:v>
                </c:pt>
                <c:pt idx="2450">
                  <c:v>1.7223587114694183E-2</c:v>
                </c:pt>
                <c:pt idx="2451">
                  <c:v>1.7223190181261394E-2</c:v>
                </c:pt>
                <c:pt idx="2452">
                  <c:v>1.7218676390626797E-2</c:v>
                </c:pt>
                <c:pt idx="2453">
                  <c:v>1.7218467303079521E-2</c:v>
                </c:pt>
                <c:pt idx="2454">
                  <c:v>1.7216943898237247E-2</c:v>
                </c:pt>
                <c:pt idx="2455">
                  <c:v>1.7214856404486056E-2</c:v>
                </c:pt>
                <c:pt idx="2456">
                  <c:v>1.7213052972229193E-2</c:v>
                </c:pt>
                <c:pt idx="2457">
                  <c:v>1.7211250884603402E-2</c:v>
                </c:pt>
                <c:pt idx="2458">
                  <c:v>1.720945014163533E-2</c:v>
                </c:pt>
                <c:pt idx="2459">
                  <c:v>1.7207933509602036E-2</c:v>
                </c:pt>
                <c:pt idx="2460">
                  <c:v>1.7205852689698986E-2</c:v>
                </c:pt>
                <c:pt idx="2461">
                  <c:v>1.7204055980730715E-2</c:v>
                </c:pt>
                <c:pt idx="2462">
                  <c:v>1.7202260616446807E-2</c:v>
                </c:pt>
                <c:pt idx="2463">
                  <c:v>1.7200466596793973E-2</c:v>
                </c:pt>
                <c:pt idx="2464">
                  <c:v>1.7198673921825502E-2</c:v>
                </c:pt>
                <c:pt idx="2465">
                  <c:v>1.7195293939691325E-2</c:v>
                </c:pt>
                <c:pt idx="2466">
                  <c:v>1.7195092605808426E-2</c:v>
                </c:pt>
                <c:pt idx="2467">
                  <c:v>1.7193303964866402E-2</c:v>
                </c:pt>
                <c:pt idx="2468">
                  <c:v>1.7191516668555451E-2</c:v>
                </c:pt>
                <c:pt idx="2469">
                  <c:v>1.7190013587595754E-2</c:v>
                </c:pt>
                <c:pt idx="2470">
                  <c:v>1.7187946109880059E-2</c:v>
                </c:pt>
                <c:pt idx="2471">
                  <c:v>1.7186162847568909E-2</c:v>
                </c:pt>
                <c:pt idx="2472">
                  <c:v>1.7184380929888832E-2</c:v>
                </c:pt>
                <c:pt idx="2473">
                  <c:v>1.7182883271418259E-2</c:v>
                </c:pt>
                <c:pt idx="2474">
                  <c:v>1.7180821128528478E-2</c:v>
                </c:pt>
                <c:pt idx="2475">
                  <c:v>1.7179043244848202E-2</c:v>
                </c:pt>
                <c:pt idx="2476">
                  <c:v>1.7177266705798999E-2</c:v>
                </c:pt>
                <c:pt idx="2477">
                  <c:v>1.7175491511460805E-2</c:v>
                </c:pt>
                <c:pt idx="2478">
                  <c:v>1.717371766178033E-2</c:v>
                </c:pt>
                <c:pt idx="2479">
                  <c:v>1.7171945156757573E-2</c:v>
                </c:pt>
                <c:pt idx="2480">
                  <c:v>1.7170173996365889E-2</c:v>
                </c:pt>
                <c:pt idx="2481">
                  <c:v>1.716840418065857E-2</c:v>
                </c:pt>
                <c:pt idx="2482">
                  <c:v>1.7166635709608968E-2</c:v>
                </c:pt>
                <c:pt idx="2483">
                  <c:v>1.7164868583243731E-2</c:v>
                </c:pt>
                <c:pt idx="2484">
                  <c:v>1.7163102801509567E-2</c:v>
                </c:pt>
                <c:pt idx="2485">
                  <c:v>1.7161338364459766E-2</c:v>
                </c:pt>
                <c:pt idx="2486">
                  <c:v>1.7159858337119083E-2</c:v>
                </c:pt>
                <c:pt idx="2487">
                  <c:v>1.7158096601481709E-2</c:v>
                </c:pt>
                <c:pt idx="2488">
                  <c:v>1.7156053121256676E-2</c:v>
                </c:pt>
                <c:pt idx="2489">
                  <c:v>1.7154294062864395E-2</c:v>
                </c:pt>
                <c:pt idx="2490">
                  <c:v>1.7152536349129832E-2</c:v>
                </c:pt>
                <c:pt idx="2491">
                  <c:v>1.7150780041870206E-2</c:v>
                </c:pt>
                <c:pt idx="2492">
                  <c:v>1.7149309791602008E-2</c:v>
                </c:pt>
                <c:pt idx="2493">
                  <c:v>1.7147276243978382E-2</c:v>
                </c:pt>
                <c:pt idx="2494">
                  <c:v>1.7145529392381675E-2</c:v>
                </c:pt>
                <c:pt idx="2495">
                  <c:v>1.7143785905719966E-2</c:v>
                </c:pt>
                <c:pt idx="2496">
                  <c:v>1.7142045783913318E-2</c:v>
                </c:pt>
                <c:pt idx="2497">
                  <c:v>1.7138997433994163E-2</c:v>
                </c:pt>
                <c:pt idx="2498">
                  <c:v>1.7138575635051723E-2</c:v>
                </c:pt>
                <c:pt idx="2499">
                  <c:v>1.713684560797013E-2</c:v>
                </c:pt>
                <c:pt idx="2500">
                  <c:v>1.713511894579689E-2</c:v>
                </c:pt>
                <c:pt idx="2501">
                  <c:v>1.7133395648505356E-2</c:v>
                </c:pt>
                <c:pt idx="2502">
                  <c:v>1.7131675716122174E-2</c:v>
                </c:pt>
                <c:pt idx="2503">
                  <c:v>1.7130529307586073E-2</c:v>
                </c:pt>
                <c:pt idx="2504">
                  <c:v>1.712853117231683E-2</c:v>
                </c:pt>
                <c:pt idx="2505">
                  <c:v>1.7126536108396095E-2</c:v>
                </c:pt>
                <c:pt idx="2506">
                  <c:v>1.7125115180047779E-2</c:v>
                </c:pt>
                <c:pt idx="2507">
                  <c:v>1.7123126527751609E-2</c:v>
                </c:pt>
                <c:pt idx="2508">
                  <c:v>1.7121426784765248E-2</c:v>
                </c:pt>
                <c:pt idx="2509">
                  <c:v>1.7119730406713884E-2</c:v>
                </c:pt>
                <c:pt idx="2510">
                  <c:v>1.7118037393517582E-2</c:v>
                </c:pt>
                <c:pt idx="2511">
                  <c:v>1.7116634088119032E-2</c:v>
                </c:pt>
                <c:pt idx="2512">
                  <c:v>1.7114661461876679E-2</c:v>
                </c:pt>
                <c:pt idx="2513">
                  <c:v>1.7112978543352142E-2</c:v>
                </c:pt>
                <c:pt idx="2514">
                  <c:v>1.7111298989815893E-2</c:v>
                </c:pt>
                <c:pt idx="2515">
                  <c:v>1.710962280110806E-2</c:v>
                </c:pt>
                <c:pt idx="2516">
                  <c:v>1.7107949977335224E-2</c:v>
                </c:pt>
                <c:pt idx="2517">
                  <c:v>1.710628051847074E-2</c:v>
                </c:pt>
                <c:pt idx="2518">
                  <c:v>1.7104614424487963E-2</c:v>
                </c:pt>
                <c:pt idx="2519">
                  <c:v>1.7102951695386892E-2</c:v>
                </c:pt>
                <c:pt idx="2520">
                  <c:v>1.7099769941300025E-2</c:v>
                </c:pt>
                <c:pt idx="2521">
                  <c:v>1.7099636331909807E-2</c:v>
                </c:pt>
                <c:pt idx="2522">
                  <c:v>1.7098271811759602E-2</c:v>
                </c:pt>
                <c:pt idx="2523">
                  <c:v>1.7096334428012838E-2</c:v>
                </c:pt>
                <c:pt idx="2524">
                  <c:v>1.7094688523400237E-2</c:v>
                </c:pt>
                <c:pt idx="2525">
                  <c:v>1.7093334584592501E-2</c:v>
                </c:pt>
                <c:pt idx="2526">
                  <c:v>1.7091406808926735E-2</c:v>
                </c:pt>
                <c:pt idx="2527">
                  <c:v>1.7089770999012543E-2</c:v>
                </c:pt>
                <c:pt idx="2528">
                  <c:v>1.7088138554006704E-2</c:v>
                </c:pt>
                <c:pt idx="2529">
                  <c:v>1.7086509473909217E-2</c:v>
                </c:pt>
                <c:pt idx="2530">
                  <c:v>1.7084883758693437E-2</c:v>
                </c:pt>
                <c:pt idx="2531">
                  <c:v>1.7083261408359363E-2</c:v>
                </c:pt>
                <c:pt idx="2532">
                  <c:v>1.7081642422960286E-2</c:v>
                </c:pt>
                <c:pt idx="2533">
                  <c:v>1.708002680241627E-2</c:v>
                </c:pt>
                <c:pt idx="2534">
                  <c:v>1.7078414546807252E-2</c:v>
                </c:pt>
                <c:pt idx="2535">
                  <c:v>1.7076805656053295E-2</c:v>
                </c:pt>
                <c:pt idx="2536">
                  <c:v>1.7075200130234336E-2</c:v>
                </c:pt>
                <c:pt idx="2537">
                  <c:v>1.7073597969297083E-2</c:v>
                </c:pt>
                <c:pt idx="2538">
                  <c:v>1.7072289900157411E-2</c:v>
                </c:pt>
                <c:pt idx="2539">
                  <c:v>1.7070694633718464E-2</c:v>
                </c:pt>
                <c:pt idx="2540">
                  <c:v>1.7068811675828854E-2</c:v>
                </c:pt>
                <c:pt idx="2541">
                  <c:v>1.7067222974471719E-2</c:v>
                </c:pt>
                <c:pt idx="2542">
                  <c:v>1.7065637637996289E-2</c:v>
                </c:pt>
                <c:pt idx="2543">
                  <c:v>1.7064055666455857E-2</c:v>
                </c:pt>
                <c:pt idx="2544">
                  <c:v>1.7062768777467152E-2</c:v>
                </c:pt>
                <c:pt idx="2545">
                  <c:v>1.7060901817993468E-2</c:v>
                </c:pt>
                <c:pt idx="2546">
                  <c:v>1.7059329941124801E-2</c:v>
                </c:pt>
                <c:pt idx="2547">
                  <c:v>1.7057761429137841E-2</c:v>
                </c:pt>
                <c:pt idx="2548">
                  <c:v>1.7056196282032587E-2</c:v>
                </c:pt>
                <c:pt idx="2549">
                  <c:v>1.7054927047721602E-2</c:v>
                </c:pt>
                <c:pt idx="2550">
                  <c:v>1.7053076082547136E-2</c:v>
                </c:pt>
                <c:pt idx="2551">
                  <c:v>1.7051521030140293E-2</c:v>
                </c:pt>
                <c:pt idx="2552">
                  <c:v>1.7049969342615157E-2</c:v>
                </c:pt>
                <c:pt idx="2553">
                  <c:v>1.7048421019971727E-2</c:v>
                </c:pt>
                <c:pt idx="2554">
                  <c:v>1.7046876062236649E-2</c:v>
                </c:pt>
                <c:pt idx="2555">
                  <c:v>1.7045334469436568E-2</c:v>
                </c:pt>
                <c:pt idx="2556">
                  <c:v>1.7042844267245449E-2</c:v>
                </c:pt>
                <c:pt idx="2557">
                  <c:v>1.7041016772330053E-2</c:v>
                </c:pt>
                <c:pt idx="2558">
                  <c:v>1.7039486380356905E-2</c:v>
                </c:pt>
                <c:pt idx="2559">
                  <c:v>1.7037741481011892E-2</c:v>
                </c:pt>
                <c:pt idx="2560">
                  <c:v>1.7036435690336305E-2</c:v>
                </c:pt>
                <c:pt idx="2561">
                  <c:v>1.7034915392208916E-2</c:v>
                </c:pt>
                <c:pt idx="2562">
                  <c:v>1.7033398458510263E-2</c:v>
                </c:pt>
                <c:pt idx="2563">
                  <c:v>1.7031668939901934E-2</c:v>
                </c:pt>
                <c:pt idx="2564">
                  <c:v>1.7030374684958716E-2</c:v>
                </c:pt>
                <c:pt idx="2565">
                  <c:v>1.702886784494595E-2</c:v>
                </c:pt>
                <c:pt idx="2566">
                  <c:v>1.7027364369601727E-2</c:v>
                </c:pt>
                <c:pt idx="2567">
                  <c:v>1.7025864258846113E-2</c:v>
                </c:pt>
                <c:pt idx="2568">
                  <c:v>1.702436751259917E-2</c:v>
                </c:pt>
                <c:pt idx="2569">
                  <c:v>1.7022874130860899E-2</c:v>
                </c:pt>
                <c:pt idx="2570">
                  <c:v>1.7021384113711235E-2</c:v>
                </c:pt>
                <c:pt idx="2571">
                  <c:v>1.7019473321147061E-2</c:v>
                </c:pt>
                <c:pt idx="2572">
                  <c:v>1.7018414173097796E-2</c:v>
                </c:pt>
                <c:pt idx="2573">
                  <c:v>1.7016934249634019E-2</c:v>
                </c:pt>
                <c:pt idx="2574">
                  <c:v>1.7015247028471236E-2</c:v>
                </c:pt>
                <c:pt idx="2575">
                  <c:v>1.7013984496392354E-2</c:v>
                </c:pt>
                <c:pt idx="2576">
                  <c:v>1.7012514666614464E-2</c:v>
                </c:pt>
                <c:pt idx="2577">
                  <c:v>1.7010838981024179E-2</c:v>
                </c:pt>
                <c:pt idx="2578">
                  <c:v>1.7009585100824509E-2</c:v>
                </c:pt>
                <c:pt idx="2579">
                  <c:v>1.7008125364652571E-2</c:v>
                </c:pt>
                <c:pt idx="2580">
                  <c:v>1.7006668993229113E-2</c:v>
                </c:pt>
                <c:pt idx="2581">
                  <c:v>1.7005215986154454E-2</c:v>
                </c:pt>
                <c:pt idx="2582">
                  <c:v>1.7003766343828275E-2</c:v>
                </c:pt>
                <c:pt idx="2583">
                  <c:v>1.7002320065850896E-2</c:v>
                </c:pt>
                <c:pt idx="2584">
                  <c:v>1.7000877152621996E-2</c:v>
                </c:pt>
                <c:pt idx="2585">
                  <c:v>1.6999437603901768E-2</c:v>
                </c:pt>
                <c:pt idx="2586">
                  <c:v>1.6998001419690212E-2</c:v>
                </c:pt>
                <c:pt idx="2587">
                  <c:v>1.6996568600147199E-2</c:v>
                </c:pt>
                <c:pt idx="2588">
                  <c:v>1.6995139145032923E-2</c:v>
                </c:pt>
                <c:pt idx="2589">
                  <c:v>1.699371305458719E-2</c:v>
                </c:pt>
                <c:pt idx="2590">
                  <c:v>1.6992087356770824E-2</c:v>
                </c:pt>
                <c:pt idx="2591">
                  <c:v>1.699066847599795E-2</c:v>
                </c:pt>
                <c:pt idx="2592">
                  <c:v>1.6989454970541829E-2</c:v>
                </c:pt>
                <c:pt idx="2593">
                  <c:v>1.6988042338210718E-2</c:v>
                </c:pt>
                <c:pt idx="2594">
                  <c:v>1.6986633070468216E-2</c:v>
                </c:pt>
                <c:pt idx="2595">
                  <c:v>1.6985227167474193E-2</c:v>
                </c:pt>
                <c:pt idx="2596">
                  <c:v>1.6983824628908906E-2</c:v>
                </c:pt>
                <c:pt idx="2597">
                  <c:v>1.6982225847481658E-2</c:v>
                </c:pt>
                <c:pt idx="2598">
                  <c:v>1.6981029645384282E-2</c:v>
                </c:pt>
                <c:pt idx="2599">
                  <c:v>1.6979637200504882E-2</c:v>
                </c:pt>
                <c:pt idx="2600">
                  <c:v>1.697824812021409E-2</c:v>
                </c:pt>
                <c:pt idx="2601">
                  <c:v>1.6976664719683399E-2</c:v>
                </c:pt>
                <c:pt idx="2602">
                  <c:v>1.6975480053238456E-2</c:v>
                </c:pt>
                <c:pt idx="2603">
                  <c:v>1.6974101066553615E-2</c:v>
                </c:pt>
                <c:pt idx="2604">
                  <c:v>1.6972725444457382E-2</c:v>
                </c:pt>
                <c:pt idx="2605">
                  <c:v>1.697135318686982E-2</c:v>
                </c:pt>
                <c:pt idx="2606">
                  <c:v>1.6969984293950802E-2</c:v>
                </c:pt>
                <c:pt idx="2607">
                  <c:v>1.6968618765540455E-2</c:v>
                </c:pt>
                <c:pt idx="2608">
                  <c:v>1.6967364986180122E-2</c:v>
                </c:pt>
                <c:pt idx="2609">
                  <c:v>1.6965703962821266E-2</c:v>
                </c:pt>
                <c:pt idx="2610">
                  <c:v>1.6964349008752322E-2</c:v>
                </c:pt>
                <c:pt idx="2611">
                  <c:v>1.6962997419271986E-2</c:v>
                </c:pt>
                <c:pt idx="2612">
                  <c:v>1.6961649194380257E-2</c:v>
                </c:pt>
                <c:pt idx="2613">
                  <c:v>1.6960304333837328E-2</c:v>
                </c:pt>
                <c:pt idx="2614">
                  <c:v>1.6958962838042879E-2</c:v>
                </c:pt>
                <c:pt idx="2615">
                  <c:v>1.6957624706837038E-2</c:v>
                </c:pt>
                <c:pt idx="2616">
                  <c:v>1.6956289939979996E-2</c:v>
                </c:pt>
                <c:pt idx="2617">
                  <c:v>1.6954958537871434E-2</c:v>
                </c:pt>
                <c:pt idx="2618">
                  <c:v>1.695363050035148E-2</c:v>
                </c:pt>
                <c:pt idx="2619">
                  <c:v>1.6952305827180325E-2</c:v>
                </c:pt>
                <c:pt idx="2620">
                  <c:v>1.695098451875765E-2</c:v>
                </c:pt>
                <c:pt idx="2621">
                  <c:v>1.694929063740247E-2</c:v>
                </c:pt>
                <c:pt idx="2622">
                  <c:v>1.6947977019308169E-2</c:v>
                </c:pt>
                <c:pt idx="2623">
                  <c:v>1.694666676572254E-2</c:v>
                </c:pt>
                <c:pt idx="2624">
                  <c:v>1.6945359876805455E-2</c:v>
                </c:pt>
                <c:pt idx="2625">
                  <c:v>1.6944056352476977E-2</c:v>
                </c:pt>
                <c:pt idx="2626">
                  <c:v>1.6942756192657171E-2</c:v>
                </c:pt>
                <c:pt idx="2627">
                  <c:v>1.6941459397266101E-2</c:v>
                </c:pt>
                <c:pt idx="2628">
                  <c:v>1.694016596662351E-2</c:v>
                </c:pt>
                <c:pt idx="2629">
                  <c:v>1.6938875900489592E-2</c:v>
                </c:pt>
                <c:pt idx="2630">
                  <c:v>1.6937589198864345E-2</c:v>
                </c:pt>
                <c:pt idx="2631">
                  <c:v>1.6936305861907641E-2</c:v>
                </c:pt>
                <c:pt idx="2632">
                  <c:v>1.693502588945961E-2</c:v>
                </c:pt>
                <c:pt idx="2633">
                  <c:v>1.6933749281440313E-2</c:v>
                </c:pt>
                <c:pt idx="2634">
                  <c:v>1.6933398299636693E-2</c:v>
                </c:pt>
                <c:pt idx="2635">
                  <c:v>1.6931206159327417E-2</c:v>
                </c:pt>
                <c:pt idx="2636">
                  <c:v>1.6929939645073944E-2</c:v>
                </c:pt>
                <c:pt idx="2637">
                  <c:v>1.6928676495249206E-2</c:v>
                </c:pt>
                <c:pt idx="2638">
                  <c:v>1.6927416710172949E-2</c:v>
                </c:pt>
                <c:pt idx="2639">
                  <c:v>1.6926160289685299E-2</c:v>
                </c:pt>
                <c:pt idx="2640">
                  <c:v>1.6924907233626385E-2</c:v>
                </c:pt>
                <c:pt idx="2641">
                  <c:v>1.6923657542156079E-2</c:v>
                </c:pt>
                <c:pt idx="2642">
                  <c:v>1.692241121527438E-2</c:v>
                </c:pt>
                <c:pt idx="2643">
                  <c:v>1.6921168252901353E-2</c:v>
                </c:pt>
                <c:pt idx="2644">
                  <c:v>1.6919928655116934E-2</c:v>
                </c:pt>
                <c:pt idx="2645">
                  <c:v>1.6918692421841186E-2</c:v>
                </c:pt>
                <c:pt idx="2646">
                  <c:v>1.6917459553233982E-2</c:v>
                </c:pt>
                <c:pt idx="2647">
                  <c:v>1.6916230049215386E-2</c:v>
                </c:pt>
                <c:pt idx="2648">
                  <c:v>1.691500390954559E-2</c:v>
                </c:pt>
                <c:pt idx="2649">
                  <c:v>1.6913781134624273E-2</c:v>
                </c:pt>
                <c:pt idx="2650">
                  <c:v>1.6912561724211628E-2</c:v>
                </c:pt>
                <c:pt idx="2651">
                  <c:v>1.6911345678307654E-2</c:v>
                </c:pt>
                <c:pt idx="2652">
                  <c:v>1.6910132996912353E-2</c:v>
                </c:pt>
                <c:pt idx="2653">
                  <c:v>1.6908923680265531E-2</c:v>
                </c:pt>
                <c:pt idx="2654">
                  <c:v>1.6907717728047444E-2</c:v>
                </c:pt>
                <c:pt idx="2655">
                  <c:v>1.6906966137923973E-2</c:v>
                </c:pt>
                <c:pt idx="2656">
                  <c:v>1.6905315917297159E-2</c:v>
                </c:pt>
                <c:pt idx="2657">
                  <c:v>1.690412005876496E-2</c:v>
                </c:pt>
                <c:pt idx="2658">
                  <c:v>1.6902927564821368E-2</c:v>
                </c:pt>
                <c:pt idx="2659">
                  <c:v>1.6901060443483829E-2</c:v>
                </c:pt>
                <c:pt idx="2660">
                  <c:v>1.6901007915102184E-2</c:v>
                </c:pt>
                <c:pt idx="2661">
                  <c:v>1.6899370270202496E-2</c:v>
                </c:pt>
                <c:pt idx="2662">
                  <c:v>1.6898191234453463E-2</c:v>
                </c:pt>
                <c:pt idx="2663">
                  <c:v>1.6897015563213102E-2</c:v>
                </c:pt>
                <c:pt idx="2664">
                  <c:v>1.6895843256641285E-2</c:v>
                </c:pt>
                <c:pt idx="2665">
                  <c:v>1.689467431457814E-2</c:v>
                </c:pt>
                <c:pt idx="2666">
                  <c:v>1.6893508737103602E-2</c:v>
                </c:pt>
                <c:pt idx="2667">
                  <c:v>1.6892346524137736E-2</c:v>
                </c:pt>
                <c:pt idx="2668">
                  <c:v>1.6891187675760477E-2</c:v>
                </c:pt>
                <c:pt idx="2669">
                  <c:v>1.6890032191971827E-2</c:v>
                </c:pt>
                <c:pt idx="2670">
                  <c:v>1.6888880072611911E-2</c:v>
                </c:pt>
                <c:pt idx="2671">
                  <c:v>1.688773131792054E-2</c:v>
                </c:pt>
                <c:pt idx="2672">
                  <c:v>1.6886585927737841E-2</c:v>
                </c:pt>
                <c:pt idx="2673">
                  <c:v>1.6885443902143749E-2</c:v>
                </c:pt>
                <c:pt idx="2674">
                  <c:v>1.6884305241058328E-2</c:v>
                </c:pt>
                <c:pt idx="2675">
                  <c:v>1.6884429837839221E-2</c:v>
                </c:pt>
                <c:pt idx="2676">
                  <c:v>1.6882038012733247E-2</c:v>
                </c:pt>
                <c:pt idx="2677">
                  <c:v>1.6880909445253778E-2</c:v>
                </c:pt>
                <c:pt idx="2678">
                  <c:v>1.6879784242522788E-2</c:v>
                </c:pt>
                <c:pt idx="2679">
                  <c:v>1.6878662404220535E-2</c:v>
                </c:pt>
                <c:pt idx="2680">
                  <c:v>1.6877543930506889E-2</c:v>
                </c:pt>
                <c:pt idx="2681">
                  <c:v>1.6876428821301914E-2</c:v>
                </c:pt>
                <c:pt idx="2682">
                  <c:v>1.687531707684542E-2</c:v>
                </c:pt>
                <c:pt idx="2683">
                  <c:v>1.6874208696737725E-2</c:v>
                </c:pt>
                <c:pt idx="2684">
                  <c:v>1.6873103681218637E-2</c:v>
                </c:pt>
                <c:pt idx="2685">
                  <c:v>1.6872002030288158E-2</c:v>
                </c:pt>
                <c:pt idx="2686">
                  <c:v>1.6870903743946286E-2</c:v>
                </c:pt>
                <c:pt idx="2687">
                  <c:v>1.6869808822113086E-2</c:v>
                </c:pt>
                <c:pt idx="2688">
                  <c:v>1.6868717264868494E-2</c:v>
                </c:pt>
                <c:pt idx="2689">
                  <c:v>1.6867629072212509E-2</c:v>
                </c:pt>
                <c:pt idx="2690">
                  <c:v>1.6866544244065196E-2</c:v>
                </c:pt>
                <c:pt idx="2691">
                  <c:v>1.6865462780426554E-2</c:v>
                </c:pt>
                <c:pt idx="2692">
                  <c:v>1.6864384681376521E-2</c:v>
                </c:pt>
                <c:pt idx="2693">
                  <c:v>1.6863309946915095E-2</c:v>
                </c:pt>
                <c:pt idx="2694">
                  <c:v>1.6862238577042277E-2</c:v>
                </c:pt>
                <c:pt idx="2695">
                  <c:v>1.686117057167813E-2</c:v>
                </c:pt>
                <c:pt idx="2696">
                  <c:v>1.6860105930902591E-2</c:v>
                </c:pt>
                <c:pt idx="2697">
                  <c:v>1.6859044654635724E-2</c:v>
                </c:pt>
                <c:pt idx="2698">
                  <c:v>1.6857986742957465E-2</c:v>
                </c:pt>
                <c:pt idx="2699">
                  <c:v>1.6856932195787877E-2</c:v>
                </c:pt>
                <c:pt idx="2700">
                  <c:v>1.6855881013206897E-2</c:v>
                </c:pt>
                <c:pt idx="2701">
                  <c:v>1.6854833195214525E-2</c:v>
                </c:pt>
                <c:pt idx="2702">
                  <c:v>1.6853788741730824E-2</c:v>
                </c:pt>
                <c:pt idx="2703">
                  <c:v>1.6852747652835731E-2</c:v>
                </c:pt>
                <c:pt idx="2704">
                  <c:v>1.6851709928529246E-2</c:v>
                </c:pt>
                <c:pt idx="2705">
                  <c:v>1.6851169399734189E-2</c:v>
                </c:pt>
                <c:pt idx="2706">
                  <c:v>1.6849644573362355E-2</c:v>
                </c:pt>
                <c:pt idx="2707">
                  <c:v>1.6849112503880548E-2</c:v>
                </c:pt>
                <c:pt idx="2708">
                  <c:v>1.6847592676709766E-2</c:v>
                </c:pt>
                <c:pt idx="2709">
                  <c:v>1.6846571775106511E-2</c:v>
                </c:pt>
                <c:pt idx="2710">
                  <c:v>1.6845554238011928E-2</c:v>
                </c:pt>
                <c:pt idx="2711">
                  <c:v>1.6846149221527718E-2</c:v>
                </c:pt>
                <c:pt idx="2712">
                  <c:v>1.6842809311965468E-2</c:v>
                </c:pt>
                <c:pt idx="2713">
                  <c:v>1.6843022573400646E-2</c:v>
                </c:pt>
                <c:pt idx="2714">
                  <c:v>1.6842341800635818E-2</c:v>
                </c:pt>
                <c:pt idx="2715">
                  <c:v>1.6841019515574374E-2</c:v>
                </c:pt>
                <c:pt idx="2716">
                  <c:v>1.6840023034010443E-2</c:v>
                </c:pt>
                <c:pt idx="2717">
                  <c:v>1.6839029917248283E-2</c:v>
                </c:pt>
                <c:pt idx="2718">
                  <c:v>1.683804016542112E-2</c:v>
                </c:pt>
                <c:pt idx="2719">
                  <c:v>1.683737718655598E-2</c:v>
                </c:pt>
                <c:pt idx="2720">
                  <c:v>1.6836070756358623E-2</c:v>
                </c:pt>
                <c:pt idx="2721">
                  <c:v>1.6835091099149935E-2</c:v>
                </c:pt>
                <c:pt idx="2722">
                  <c:v>1.6834114806822953E-2</c:v>
                </c:pt>
                <c:pt idx="2723">
                  <c:v>1.6833141879351032E-2</c:v>
                </c:pt>
                <c:pt idx="2724">
                  <c:v>1.6832172316760818E-2</c:v>
                </c:pt>
                <c:pt idx="2725">
                  <c:v>1.6831206119052311E-2</c:v>
                </c:pt>
                <c:pt idx="2726">
                  <c:v>1.6829044925295022E-2</c:v>
                </c:pt>
                <c:pt idx="2727">
                  <c:v>1.6829283818253771E-2</c:v>
                </c:pt>
                <c:pt idx="2728">
                  <c:v>1.6828327715163738E-2</c:v>
                </c:pt>
                <c:pt idx="2729">
                  <c:v>1.6827700336115026E-2</c:v>
                </c:pt>
                <c:pt idx="2730">
                  <c:v>1.6826425603628792E-2</c:v>
                </c:pt>
                <c:pt idx="2731">
                  <c:v>1.6825479595157233E-2</c:v>
                </c:pt>
                <c:pt idx="2732">
                  <c:v>1.6824536951567381E-2</c:v>
                </c:pt>
                <c:pt idx="2733">
                  <c:v>1.6823923816937647E-2</c:v>
                </c:pt>
                <c:pt idx="2734">
                  <c:v>1.6822661759006152E-2</c:v>
                </c:pt>
                <c:pt idx="2735">
                  <c:v>1.682172921006142E-2</c:v>
                </c:pt>
                <c:pt idx="2736">
                  <c:v>1.6820800025971749E-2</c:v>
                </c:pt>
                <c:pt idx="2737">
                  <c:v>1.6819874206763785E-2</c:v>
                </c:pt>
                <c:pt idx="2738">
                  <c:v>1.6819278881221589E-2</c:v>
                </c:pt>
                <c:pt idx="2739">
                  <c:v>1.6818032662966331E-2</c:v>
                </c:pt>
                <c:pt idx="2740">
                  <c:v>1.6817116938376842E-2</c:v>
                </c:pt>
                <c:pt idx="2741">
                  <c:v>1.6816204578642413E-2</c:v>
                </c:pt>
                <c:pt idx="2742">
                  <c:v>1.6815295583816336E-2</c:v>
                </c:pt>
                <c:pt idx="2743">
                  <c:v>1.6814389953818676E-2</c:v>
                </c:pt>
                <c:pt idx="2744">
                  <c:v>1.6813487688756013E-2</c:v>
                </c:pt>
                <c:pt idx="2745">
                  <c:v>1.681258878854841E-2</c:v>
                </c:pt>
                <c:pt idx="2746">
                  <c:v>1.6812021965832979E-2</c:v>
                </c:pt>
                <c:pt idx="2747">
                  <c:v>1.681112999405654E-2</c:v>
                </c:pt>
                <c:pt idx="2748">
                  <c:v>1.6809912277109262E-2</c:v>
                </c:pt>
                <c:pt idx="2749">
                  <c:v>1.6809026836375196E-2</c:v>
                </c:pt>
                <c:pt idx="2750">
                  <c:v>1.6808144760549482E-2</c:v>
                </c:pt>
                <c:pt idx="2751">
                  <c:v>1.6807266049552183E-2</c:v>
                </c:pt>
                <c:pt idx="2752">
                  <c:v>1.6806720610678116E-2</c:v>
                </c:pt>
                <c:pt idx="2753">
                  <c:v>1.6805518722229351E-2</c:v>
                </c:pt>
                <c:pt idx="2754">
                  <c:v>1.6804650105823882E-2</c:v>
                </c:pt>
                <c:pt idx="2755">
                  <c:v>1.6803784854380055E-2</c:v>
                </c:pt>
                <c:pt idx="2756">
                  <c:v>1.6802922967764644E-2</c:v>
                </c:pt>
                <c:pt idx="2757">
                  <c:v>1.6801035640403583E-2</c:v>
                </c:pt>
                <c:pt idx="2758">
                  <c:v>1.6801209289152297E-2</c:v>
                </c:pt>
                <c:pt idx="2759">
                  <c:v>1.6800357497182006E-2</c:v>
                </c:pt>
                <c:pt idx="2760">
                  <c:v>1.6799509070066776E-2</c:v>
                </c:pt>
                <c:pt idx="2761">
                  <c:v>1.6798664007806607E-2</c:v>
                </c:pt>
                <c:pt idx="2762">
                  <c:v>1.6797822310428145E-2</c:v>
                </c:pt>
                <c:pt idx="2763">
                  <c:v>1.6797648231793971E-2</c:v>
                </c:pt>
                <c:pt idx="2764">
                  <c:v>1.6796481323879675E-2</c:v>
                </c:pt>
                <c:pt idx="2765">
                  <c:v>1.6795317407529708E-2</c:v>
                </c:pt>
                <c:pt idx="2766">
                  <c:v>1.6794821886532141E-2</c:v>
                </c:pt>
                <c:pt idx="2767">
                  <c:v>1.6793664296654853E-2</c:v>
                </c:pt>
                <c:pt idx="2768">
                  <c:v>1.679284278851334E-2</c:v>
                </c:pt>
                <c:pt idx="2769">
                  <c:v>1.6792024645226888E-2</c:v>
                </c:pt>
                <c:pt idx="2770">
                  <c:v>1.6791209866822143E-2</c:v>
                </c:pt>
                <c:pt idx="2771">
                  <c:v>1.679073218117777E-2</c:v>
                </c:pt>
                <c:pt idx="2772">
                  <c:v>1.6789590404631127E-2</c:v>
                </c:pt>
                <c:pt idx="2773">
                  <c:v>1.6788785720898147E-2</c:v>
                </c:pt>
                <c:pt idx="2774">
                  <c:v>1.6787984401966938E-2</c:v>
                </c:pt>
                <c:pt idx="2775">
                  <c:v>1.6787186447917435E-2</c:v>
                </c:pt>
                <c:pt idx="2776">
                  <c:v>1.6785269689858495E-2</c:v>
                </c:pt>
                <c:pt idx="2777">
                  <c:v>1.6785600634490194E-2</c:v>
                </c:pt>
                <c:pt idx="2778">
                  <c:v>1.6784812775059166E-2</c:v>
                </c:pt>
                <c:pt idx="2779">
                  <c:v>1.6784028280483199E-2</c:v>
                </c:pt>
                <c:pt idx="2780">
                  <c:v>1.6783247150815583E-2</c:v>
                </c:pt>
                <c:pt idx="2781">
                  <c:v>1.6782805147768087E-2</c:v>
                </c:pt>
                <c:pt idx="2782">
                  <c:v>1.6781694986072182E-2</c:v>
                </c:pt>
                <c:pt idx="2783">
                  <c:v>1.6780923950996396E-2</c:v>
                </c:pt>
                <c:pt idx="2784">
                  <c:v>1.6780156280828962E-2</c:v>
                </c:pt>
                <c:pt idx="2785">
                  <c:v>1.6779728555247342E-2</c:v>
                </c:pt>
                <c:pt idx="2786">
                  <c:v>1.6778631035059277E-2</c:v>
                </c:pt>
                <c:pt idx="2787">
                  <c:v>1.6777873459457027E-2</c:v>
                </c:pt>
                <c:pt idx="2788">
                  <c:v>1.6777119248763128E-2</c:v>
                </c:pt>
                <c:pt idx="2789">
                  <c:v>1.6776368402924291E-2</c:v>
                </c:pt>
                <c:pt idx="2790">
                  <c:v>1.6775620921940515E-2</c:v>
                </c:pt>
                <c:pt idx="2791">
                  <c:v>1.6774876805838446E-2</c:v>
                </c:pt>
                <c:pt idx="2792">
                  <c:v>1.6774136054644728E-2</c:v>
                </c:pt>
                <c:pt idx="2793">
                  <c:v>1.6773398668279427E-2</c:v>
                </c:pt>
                <c:pt idx="2794">
                  <c:v>1.6772664646769186E-2</c:v>
                </c:pt>
                <c:pt idx="2795">
                  <c:v>1.6771933990167298E-2</c:v>
                </c:pt>
                <c:pt idx="2796">
                  <c:v>1.6771206698420471E-2</c:v>
                </c:pt>
                <c:pt idx="2797">
                  <c:v>1.6770482771555351E-2</c:v>
                </c:pt>
                <c:pt idx="2798">
                  <c:v>1.6770101465262144E-2</c:v>
                </c:pt>
                <c:pt idx="2799">
                  <c:v>1.6769384475074922E-2</c:v>
                </c:pt>
                <c:pt idx="2800">
                  <c:v>1.6768331180170293E-2</c:v>
                </c:pt>
                <c:pt idx="2801">
                  <c:v>1.6767620712725417E-2</c:v>
                </c:pt>
                <c:pt idx="2802">
                  <c:v>1.6766913610242185E-2</c:v>
                </c:pt>
                <c:pt idx="2803">
                  <c:v>1.6766209872587368E-2</c:v>
                </c:pt>
                <c:pt idx="2804">
                  <c:v>1.6765849999602622E-2</c:v>
                </c:pt>
                <c:pt idx="2805">
                  <c:v>1.6764812491869563E-2</c:v>
                </c:pt>
                <c:pt idx="2806">
                  <c:v>1.676411884883322E-2</c:v>
                </c:pt>
                <c:pt idx="2807">
                  <c:v>1.6763428570651939E-2</c:v>
                </c:pt>
                <c:pt idx="2808">
                  <c:v>1.676274165737901E-2</c:v>
                </c:pt>
                <c:pt idx="2809">
                  <c:v>1.676108302047119E-2</c:v>
                </c:pt>
                <c:pt idx="2810">
                  <c:v>1.676137792537169E-2</c:v>
                </c:pt>
                <c:pt idx="2811">
                  <c:v>1.6760701106663944E-2</c:v>
                </c:pt>
                <c:pt idx="2812">
                  <c:v>1.676002765281126E-2</c:v>
                </c:pt>
                <c:pt idx="2813">
                  <c:v>1.6759357563893573E-2</c:v>
                </c:pt>
                <c:pt idx="2814">
                  <c:v>1.6758690839777657E-2</c:v>
                </c:pt>
                <c:pt idx="2815">
                  <c:v>1.6758713102001721E-2</c:v>
                </c:pt>
                <c:pt idx="2816">
                  <c:v>1.6757710491255295E-2</c:v>
                </c:pt>
                <c:pt idx="2817">
                  <c:v>1.6756710856746793E-2</c:v>
                </c:pt>
                <c:pt idx="2818">
                  <c:v>1.675640101694631E-2</c:v>
                </c:pt>
                <c:pt idx="2819">
                  <c:v>1.6755407692370383E-2</c:v>
                </c:pt>
                <c:pt idx="2820">
                  <c:v>1.6754761157544706E-2</c:v>
                </c:pt>
                <c:pt idx="2821">
                  <c:v>1.67541179875208E-2</c:v>
                </c:pt>
                <c:pt idx="2822">
                  <c:v>1.6753478182378601E-2</c:v>
                </c:pt>
                <c:pt idx="2823">
                  <c:v>1.675318621903843E-2</c:v>
                </c:pt>
                <c:pt idx="2824">
                  <c:v>1.6752208666739321E-2</c:v>
                </c:pt>
                <c:pt idx="2825">
                  <c:v>1.6751578956188951E-2</c:v>
                </c:pt>
                <c:pt idx="2826">
                  <c:v>1.6750952610520287E-2</c:v>
                </c:pt>
                <c:pt idx="2827">
                  <c:v>1.6750329629733329E-2</c:v>
                </c:pt>
                <c:pt idx="2828">
                  <c:v>1.6749710013801433E-2</c:v>
                </c:pt>
                <c:pt idx="2829">
                  <c:v>1.6749093762777889E-2</c:v>
                </c:pt>
                <c:pt idx="2830">
                  <c:v>1.6748480876582761E-2</c:v>
                </c:pt>
                <c:pt idx="2831">
                  <c:v>1.674683208148231E-2</c:v>
                </c:pt>
                <c:pt idx="2832">
                  <c:v>1.6747265198810979E-2</c:v>
                </c:pt>
                <c:pt idx="2833">
                  <c:v>1.6746662407234325E-2</c:v>
                </c:pt>
                <c:pt idx="2834">
                  <c:v>1.6746409786023708E-2</c:v>
                </c:pt>
                <c:pt idx="2835">
                  <c:v>1.6745466918672847E-2</c:v>
                </c:pt>
                <c:pt idx="2836">
                  <c:v>1.6744874221688022E-2</c:v>
                </c:pt>
                <c:pt idx="2837">
                  <c:v>1.674463233347856E-2</c:v>
                </c:pt>
                <c:pt idx="2838">
                  <c:v>1.6743698922363492E-2</c:v>
                </c:pt>
                <c:pt idx="2839">
                  <c:v>1.6743116319997142E-2</c:v>
                </c:pt>
                <c:pt idx="2840">
                  <c:v>1.6742537082485853E-2</c:v>
                </c:pt>
                <c:pt idx="2841">
                  <c:v>1.6741961209829626E-2</c:v>
                </c:pt>
                <c:pt idx="2842">
                  <c:v>1.674138870208175E-2</c:v>
                </c:pt>
                <c:pt idx="2843">
                  <c:v>1.674081955916229E-2</c:v>
                </c:pt>
                <c:pt idx="2844">
                  <c:v>1.6740253781151182E-2</c:v>
                </c:pt>
                <c:pt idx="2845">
                  <c:v>1.6739691367995135E-2</c:v>
                </c:pt>
                <c:pt idx="2846">
                  <c:v>1.673913231969415E-2</c:v>
                </c:pt>
                <c:pt idx="2847">
                  <c:v>1.6738576636248226E-2</c:v>
                </c:pt>
                <c:pt idx="2848">
                  <c:v>1.6738024317684008E-2</c:v>
                </c:pt>
                <c:pt idx="2849">
                  <c:v>1.6737475364028143E-2</c:v>
                </c:pt>
                <c:pt idx="2850">
                  <c:v>1.6737280001735133E-2</c:v>
                </c:pt>
                <c:pt idx="2851">
                  <c:v>1.6736737992917305E-2</c:v>
                </c:pt>
                <c:pt idx="2852">
                  <c:v>1.6735848692137623E-2</c:v>
                </c:pt>
                <c:pt idx="2853">
                  <c:v>1.6735313197902002E-2</c:v>
                </c:pt>
                <c:pt idx="2854">
                  <c:v>1.6734781068548088E-2</c:v>
                </c:pt>
                <c:pt idx="2855">
                  <c:v>1.6734252304075881E-2</c:v>
                </c:pt>
                <c:pt idx="2856">
                  <c:v>1.6734078424232024E-2</c:v>
                </c:pt>
                <c:pt idx="2857">
                  <c:v>1.673320486969665E-2</c:v>
                </c:pt>
                <c:pt idx="2858">
                  <c:v>1.6732686199789626E-2</c:v>
                </c:pt>
                <c:pt idx="2859">
                  <c:v>1.6732170894764309E-2</c:v>
                </c:pt>
                <c:pt idx="2860">
                  <c:v>1.6731658954647344E-2</c:v>
                </c:pt>
                <c:pt idx="2861">
                  <c:v>1.6731502981193191E-2</c:v>
                </c:pt>
                <c:pt idx="2862">
                  <c:v>1.6730645168925307E-2</c:v>
                </c:pt>
                <c:pt idx="2863">
                  <c:v>1.6730143323373525E-2</c:v>
                </c:pt>
                <c:pt idx="2864">
                  <c:v>1.6729644842676805E-2</c:v>
                </c:pt>
                <c:pt idx="2865">
                  <c:v>1.6729149726861792E-2</c:v>
                </c:pt>
                <c:pt idx="2866">
                  <c:v>1.6728657975901839E-2</c:v>
                </c:pt>
                <c:pt idx="2867">
                  <c:v>1.6728169589823594E-2</c:v>
                </c:pt>
                <c:pt idx="2868">
                  <c:v>1.6727123547397582E-2</c:v>
                </c:pt>
                <c:pt idx="2869">
                  <c:v>1.672628874389126E-2</c:v>
                </c:pt>
                <c:pt idx="2870">
                  <c:v>1.6725811458160322E-2</c:v>
                </c:pt>
                <c:pt idx="2871">
                  <c:v>1.6725270108635115E-2</c:v>
                </c:pt>
                <c:pt idx="2872">
                  <c:v>1.6724866980384334E-2</c:v>
                </c:pt>
                <c:pt idx="2873">
                  <c:v>1.6724399788259348E-2</c:v>
                </c:pt>
                <c:pt idx="2874">
                  <c:v>1.6723935960722969E-2</c:v>
                </c:pt>
                <c:pt idx="2875">
                  <c:v>1.6723409991934446E-2</c:v>
                </c:pt>
                <c:pt idx="2876">
                  <c:v>1.6723018399336098E-2</c:v>
                </c:pt>
                <c:pt idx="2877">
                  <c:v>1.672256466540567E-2</c:v>
                </c:pt>
                <c:pt idx="2878">
                  <c:v>1.672211429606385E-2</c:v>
                </c:pt>
                <c:pt idx="2879">
                  <c:v>1.6721667291390574E-2</c:v>
                </c:pt>
                <c:pt idx="2880">
                  <c:v>1.6721223651066097E-2</c:v>
                </c:pt>
                <c:pt idx="2881">
                  <c:v>1.6720783375410164E-2</c:v>
                </c:pt>
                <c:pt idx="2882">
                  <c:v>1.6720222250583561E-2</c:v>
                </c:pt>
                <c:pt idx="2883">
                  <c:v>1.6719912917864121E-2</c:v>
                </c:pt>
                <c:pt idx="2884">
                  <c:v>1.6719482735734204E-2</c:v>
                </c:pt>
                <c:pt idx="2885">
                  <c:v>1.6719055918272829E-2</c:v>
                </c:pt>
                <c:pt idx="2886">
                  <c:v>1.671857224676998E-2</c:v>
                </c:pt>
                <c:pt idx="2887">
                  <c:v>1.6718212377035968E-2</c:v>
                </c:pt>
                <c:pt idx="2888">
                  <c:v>1.6717795653260481E-2</c:v>
                </c:pt>
                <c:pt idx="2889">
                  <c:v>1.6717323517410065E-2</c:v>
                </c:pt>
                <c:pt idx="2890">
                  <c:v>1.6716972299315458E-2</c:v>
                </c:pt>
                <c:pt idx="2891">
                  <c:v>1.6716565669225858E-2</c:v>
                </c:pt>
                <c:pt idx="2892">
                  <c:v>1.6716162403564994E-2</c:v>
                </c:pt>
                <c:pt idx="2893">
                  <c:v>1.6715762502572673E-2</c:v>
                </c:pt>
                <c:pt idx="2894">
                  <c:v>1.6715365966089024E-2</c:v>
                </c:pt>
                <c:pt idx="2895">
                  <c:v>1.6714972794114047E-2</c:v>
                </c:pt>
                <c:pt idx="2896">
                  <c:v>1.6714582986727677E-2</c:v>
                </c:pt>
                <c:pt idx="2897">
                  <c:v>1.6714196544009852E-2</c:v>
                </c:pt>
                <c:pt idx="2898">
                  <c:v>1.6713813465720762E-2</c:v>
                </c:pt>
                <c:pt idx="2899">
                  <c:v>1.6713433751940343E-2</c:v>
                </c:pt>
                <c:pt idx="2900">
                  <c:v>1.6713057402748532E-2</c:v>
                </c:pt>
                <c:pt idx="2901">
                  <c:v>1.6712684418225265E-2</c:v>
                </c:pt>
                <c:pt idx="2902">
                  <c:v>1.6712262269908962E-2</c:v>
                </c:pt>
                <c:pt idx="2903">
                  <c:v>1.6711896495058554E-2</c:v>
                </c:pt>
                <c:pt idx="2904">
                  <c:v>1.6711585651707495E-2</c:v>
                </c:pt>
                <c:pt idx="2905">
                  <c:v>1.671122612529885E-2</c:v>
                </c:pt>
                <c:pt idx="2906">
                  <c:v>1.6710869963398878E-2</c:v>
                </c:pt>
                <c:pt idx="2907">
                  <c:v>1.6710517166007577E-2</c:v>
                </c:pt>
                <c:pt idx="2908">
                  <c:v>1.6710167733364756E-2</c:v>
                </c:pt>
                <c:pt idx="2909">
                  <c:v>1.670977250143757E-2</c:v>
                </c:pt>
                <c:pt idx="2910">
                  <c:v>1.6709478961445257E-2</c:v>
                </c:pt>
                <c:pt idx="2911">
                  <c:v>1.6709139622408387E-2</c:v>
                </c:pt>
                <c:pt idx="2912">
                  <c:v>1.6708803647880188E-2</c:v>
                </c:pt>
                <c:pt idx="2913">
                  <c:v>1.6708835156555857E-2</c:v>
                </c:pt>
                <c:pt idx="2914">
                  <c:v>1.6708141792429743E-2</c:v>
                </c:pt>
                <c:pt idx="2915">
                  <c:v>1.6707815911587431E-2</c:v>
                </c:pt>
                <c:pt idx="2916">
                  <c:v>1.6707493395173856E-2</c:v>
                </c:pt>
                <c:pt idx="2917">
                  <c:v>1.6707174243428824E-2</c:v>
                </c:pt>
                <c:pt idx="2918">
                  <c:v>1.6706858456192464E-2</c:v>
                </c:pt>
                <c:pt idx="2919">
                  <c:v>1.6706546033544711E-2</c:v>
                </c:pt>
                <c:pt idx="2920">
                  <c:v>1.6706515053006576E-2</c:v>
                </c:pt>
                <c:pt idx="2921">
                  <c:v>1.6705844558826399E-2</c:v>
                </c:pt>
                <c:pt idx="2922">
                  <c:v>1.6705543191095629E-2</c:v>
                </c:pt>
                <c:pt idx="2923">
                  <c:v>1.6705245187953466E-2</c:v>
                </c:pt>
                <c:pt idx="2924">
                  <c:v>1.6704950549319975E-2</c:v>
                </c:pt>
                <c:pt idx="2925">
                  <c:v>1.6704659275275091E-2</c:v>
                </c:pt>
                <c:pt idx="2926">
                  <c:v>1.6704371365818815E-2</c:v>
                </c:pt>
                <c:pt idx="2927">
                  <c:v>1.6704086820791275E-2</c:v>
                </c:pt>
                <c:pt idx="2928">
                  <c:v>1.6703805640432279E-2</c:v>
                </c:pt>
                <c:pt idx="2929">
                  <c:v>1.6703527824502018E-2</c:v>
                </c:pt>
                <c:pt idx="2930">
                  <c:v>1.6703253373240301E-2</c:v>
                </c:pt>
                <c:pt idx="2931">
                  <c:v>1.6702982286487256E-2</c:v>
                </c:pt>
                <c:pt idx="2932">
                  <c:v>1.6702714564242882E-2</c:v>
                </c:pt>
                <c:pt idx="2933">
                  <c:v>1.6702412715856596E-2</c:v>
                </c:pt>
                <c:pt idx="2934">
                  <c:v>1.6702152203524889E-2</c:v>
                </c:pt>
                <c:pt idx="2935">
                  <c:v>1.6701895055621918E-2</c:v>
                </c:pt>
                <c:pt idx="2936">
                  <c:v>1.6701641272227619E-2</c:v>
                </c:pt>
                <c:pt idx="2937">
                  <c:v>1.6701390853421927E-2</c:v>
                </c:pt>
                <c:pt idx="2938">
                  <c:v>1.6701143799204843E-2</c:v>
                </c:pt>
                <c:pt idx="2939">
                  <c:v>1.6700900109576367E-2</c:v>
                </c:pt>
                <c:pt idx="2940">
                  <c:v>1.6700659784376626E-2</c:v>
                </c:pt>
                <c:pt idx="2941">
                  <c:v>1.6700422823845429E-2</c:v>
                </c:pt>
                <c:pt idx="2942">
                  <c:v>1.6700189227822904E-2</c:v>
                </c:pt>
                <c:pt idx="2943">
                  <c:v>1.669995899630905E-2</c:v>
                </c:pt>
                <c:pt idx="2944">
                  <c:v>1.6699732129383804E-2</c:v>
                </c:pt>
                <c:pt idx="2945">
                  <c:v>1.6699508627047166E-2</c:v>
                </c:pt>
                <c:pt idx="2946">
                  <c:v>1.6700403769567274E-2</c:v>
                </c:pt>
                <c:pt idx="2947">
                  <c:v>1.6699071715979841E-2</c:v>
                </c:pt>
                <c:pt idx="2948">
                  <c:v>1.6698858307249154E-2</c:v>
                </c:pt>
                <c:pt idx="2949">
                  <c:v>1.6698648263107074E-2</c:v>
                </c:pt>
                <c:pt idx="2950">
                  <c:v>1.6698441583473667E-2</c:v>
                </c:pt>
                <c:pt idx="2951">
                  <c:v>1.6698238268348931E-2</c:v>
                </c:pt>
                <c:pt idx="2952">
                  <c:v>1.6698038317892738E-2</c:v>
                </c:pt>
                <c:pt idx="2953">
                  <c:v>1.6697841731945218E-2</c:v>
                </c:pt>
                <c:pt idx="2954">
                  <c:v>1.6697648510506369E-2</c:v>
                </c:pt>
                <c:pt idx="2955">
                  <c:v>1.6697458653656128E-2</c:v>
                </c:pt>
                <c:pt idx="2956">
                  <c:v>1.6697272161394494E-2</c:v>
                </c:pt>
                <c:pt idx="2957">
                  <c:v>1.6697089033721468E-2</c:v>
                </c:pt>
                <c:pt idx="2958">
                  <c:v>1.6696909270397242E-2</c:v>
                </c:pt>
                <c:pt idx="2959">
                  <c:v>1.6696732871821496E-2</c:v>
                </c:pt>
                <c:pt idx="2960">
                  <c:v>1.6696559837754421E-2</c:v>
                </c:pt>
                <c:pt idx="2961">
                  <c:v>1.6696390168116082E-2</c:v>
                </c:pt>
                <c:pt idx="2962">
                  <c:v>1.6696223863146287E-2</c:v>
                </c:pt>
                <c:pt idx="2963">
                  <c:v>1.6696060922765099E-2</c:v>
                </c:pt>
                <c:pt idx="2964">
                  <c:v>1.6695901346812647E-2</c:v>
                </c:pt>
                <c:pt idx="2965">
                  <c:v>1.6695745135528739E-2</c:v>
                </c:pt>
                <c:pt idx="2966">
                  <c:v>1.6695592288673566E-2</c:v>
                </c:pt>
                <c:pt idx="2967">
                  <c:v>1.6696175017925086E-2</c:v>
                </c:pt>
                <c:pt idx="2968">
                  <c:v>1.669529668880898E-2</c:v>
                </c:pt>
                <c:pt idx="2969">
                  <c:v>1.6695153935639695E-2</c:v>
                </c:pt>
                <c:pt idx="2970">
                  <c:v>1.6695014547138953E-2</c:v>
                </c:pt>
                <c:pt idx="2971">
                  <c:v>1.6696388849187116E-2</c:v>
                </c:pt>
                <c:pt idx="2972">
                  <c:v>1.669587925986038E-2</c:v>
                </c:pt>
                <c:pt idx="2973">
                  <c:v>1.6694616568688758E-2</c:v>
                </c:pt>
                <c:pt idx="2974">
                  <c:v>1.6694490638302639E-2</c:v>
                </c:pt>
                <c:pt idx="2975">
                  <c:v>1.6694368072585064E-2</c:v>
                </c:pt>
                <c:pt idx="2976">
                  <c:v>1.6694248871216288E-2</c:v>
                </c:pt>
                <c:pt idx="2977">
                  <c:v>1.6694133034595993E-2</c:v>
                </c:pt>
                <c:pt idx="2978">
                  <c:v>1.6694020562404432E-2</c:v>
                </c:pt>
                <c:pt idx="2979">
                  <c:v>1.6693911454881416E-2</c:v>
                </c:pt>
                <c:pt idx="2980">
                  <c:v>1.6693805711627263E-2</c:v>
                </c:pt>
                <c:pt idx="2981">
                  <c:v>1.6693703333281462E-2</c:v>
                </c:pt>
                <c:pt idx="2982">
                  <c:v>1.6693604319284461E-2</c:v>
                </c:pt>
                <c:pt idx="2983">
                  <c:v>1.6693508669876067E-2</c:v>
                </c:pt>
                <c:pt idx="2984">
                  <c:v>1.6693416385056281E-2</c:v>
                </c:pt>
                <c:pt idx="2985">
                  <c:v>1.6693327464745167E-2</c:v>
                </c:pt>
                <c:pt idx="2986">
                  <c:v>1.6694766353673174E-2</c:v>
                </c:pt>
                <c:pt idx="2987">
                  <c:v>1.6693159717808825E-2</c:v>
                </c:pt>
                <c:pt idx="2988">
                  <c:v>1.6693080891183598E-2</c:v>
                </c:pt>
                <c:pt idx="2989">
                  <c:v>1.6693005429146979E-2</c:v>
                </c:pt>
                <c:pt idx="2990">
                  <c:v>1.6692933331539095E-2</c:v>
                </c:pt>
                <c:pt idx="2991">
                  <c:v>1.6692864598519819E-2</c:v>
                </c:pt>
                <c:pt idx="2992">
                  <c:v>1.669279923008915E-2</c:v>
                </c:pt>
                <c:pt idx="2993">
                  <c:v>1.669273722624709E-2</c:v>
                </c:pt>
                <c:pt idx="2994">
                  <c:v>1.6692678586833765E-2</c:v>
                </c:pt>
                <c:pt idx="2995">
                  <c:v>1.6692623312168919E-2</c:v>
                </c:pt>
                <c:pt idx="2996">
                  <c:v>1.6692571401852874E-2</c:v>
                </c:pt>
                <c:pt idx="2997">
                  <c:v>1.6692522856205372E-2</c:v>
                </c:pt>
                <c:pt idx="2998">
                  <c:v>1.6692477675066542E-2</c:v>
                </c:pt>
                <c:pt idx="2999">
                  <c:v>1.6692435858596255E-2</c:v>
                </c:pt>
                <c:pt idx="3000">
                  <c:v>1.6692397406554704E-2</c:v>
                </c:pt>
                <c:pt idx="3001">
                  <c:v>1.6692362319021825E-2</c:v>
                </c:pt>
                <c:pt idx="3002">
                  <c:v>1.6692330596077554E-2</c:v>
                </c:pt>
                <c:pt idx="3003">
                  <c:v>1.669230223772189E-2</c:v>
                </c:pt>
                <c:pt idx="3004">
                  <c:v>1.6692277243954834E-2</c:v>
                </c:pt>
                <c:pt idx="3005">
                  <c:v>1.6692255614616514E-2</c:v>
                </c:pt>
                <c:pt idx="3006">
                  <c:v>1.6692237349946737E-2</c:v>
                </c:pt>
                <c:pt idx="3007">
                  <c:v>1.6692222449865568E-2</c:v>
                </c:pt>
                <c:pt idx="3008">
                  <c:v>1.6692210914213135E-2</c:v>
                </c:pt>
                <c:pt idx="3009">
                  <c:v>1.6692202743149309E-2</c:v>
                </c:pt>
                <c:pt idx="3010">
                  <c:v>1.6692197936674091E-2</c:v>
                </c:pt>
                <c:pt idx="3011">
                  <c:v>1.6692196483356625E-2</c:v>
                </c:pt>
                <c:pt idx="3012">
                  <c:v>1.6692196483196753E-2</c:v>
                </c:pt>
                <c:pt idx="3013">
                  <c:v>1.6692196483276689E-2</c:v>
                </c:pt>
                <c:pt idx="3014">
                  <c:v>1.6692196483276689E-2</c:v>
                </c:pt>
                <c:pt idx="3015">
                  <c:v>1.6692196483276689E-2</c:v>
                </c:pt>
                <c:pt idx="3016">
                  <c:v>1.6692196483196753E-2</c:v>
                </c:pt>
                <c:pt idx="3017">
                  <c:v>1.6692970465834733E-2</c:v>
                </c:pt>
                <c:pt idx="3018">
                  <c:v>1.6692196483276689E-2</c:v>
                </c:pt>
                <c:pt idx="3019">
                  <c:v>1.6692970465861379E-2</c:v>
                </c:pt>
                <c:pt idx="3020">
                  <c:v>1.6692196483276689E-2</c:v>
                </c:pt>
                <c:pt idx="3021">
                  <c:v>1.6692196483276689E-2</c:v>
                </c:pt>
                <c:pt idx="3022">
                  <c:v>1.6692196483276689E-2</c:v>
                </c:pt>
                <c:pt idx="3023">
                  <c:v>1.6694131529439993E-2</c:v>
                </c:pt>
                <c:pt idx="3024">
                  <c:v>1.6692196483356625E-2</c:v>
                </c:pt>
                <c:pt idx="3025">
                  <c:v>1.6692970465834733E-2</c:v>
                </c:pt>
                <c:pt idx="3026">
                  <c:v>1.6693357475079384E-2</c:v>
                </c:pt>
                <c:pt idx="3027">
                  <c:v>1.6692970465834733E-2</c:v>
                </c:pt>
                <c:pt idx="3028">
                  <c:v>1.6692970465808088E-2</c:v>
                </c:pt>
                <c:pt idx="3029">
                  <c:v>1.6692970465861379E-2</c:v>
                </c:pt>
                <c:pt idx="3030">
                  <c:v>1.6692970465834733E-2</c:v>
                </c:pt>
                <c:pt idx="3031">
                  <c:v>1.6693357475099369E-2</c:v>
                </c:pt>
                <c:pt idx="3032">
                  <c:v>1.6692970465834733E-2</c:v>
                </c:pt>
                <c:pt idx="3033">
                  <c:v>1.6692970465861379E-2</c:v>
                </c:pt>
                <c:pt idx="3034">
                  <c:v>1.6692970465834733E-2</c:v>
                </c:pt>
                <c:pt idx="3035">
                  <c:v>1.6692970465834733E-2</c:v>
                </c:pt>
                <c:pt idx="3036">
                  <c:v>1.6692970465834733E-2</c:v>
                </c:pt>
                <c:pt idx="3037">
                  <c:v>1.6692196483196753E-2</c:v>
                </c:pt>
                <c:pt idx="3038">
                  <c:v>1.6692970465834733E-2</c:v>
                </c:pt>
                <c:pt idx="3039">
                  <c:v>1.6692970465861379E-2</c:v>
                </c:pt>
                <c:pt idx="3040">
                  <c:v>1.6692970465834733E-2</c:v>
                </c:pt>
                <c:pt idx="3041">
                  <c:v>1.6693357475079384E-2</c:v>
                </c:pt>
                <c:pt idx="3042">
                  <c:v>1.6692970465834733E-2</c:v>
                </c:pt>
                <c:pt idx="3043">
                  <c:v>1.6692970465861379E-2</c:v>
                </c:pt>
                <c:pt idx="3044">
                  <c:v>1.6692970465834733E-2</c:v>
                </c:pt>
                <c:pt idx="3045">
                  <c:v>1.6693357475079384E-2</c:v>
                </c:pt>
                <c:pt idx="3046">
                  <c:v>1.6692970465834733E-2</c:v>
                </c:pt>
                <c:pt idx="3047">
                  <c:v>1.6692970465834733E-2</c:v>
                </c:pt>
                <c:pt idx="3048">
                  <c:v>1.6692970465861379E-2</c:v>
                </c:pt>
                <c:pt idx="3049">
                  <c:v>1.6692970465834733E-2</c:v>
                </c:pt>
                <c:pt idx="3050">
                  <c:v>1.6693357475079384E-2</c:v>
                </c:pt>
                <c:pt idx="3051">
                  <c:v>1.6692970465834733E-2</c:v>
                </c:pt>
                <c:pt idx="3052">
                  <c:v>1.6692970465834733E-2</c:v>
                </c:pt>
                <c:pt idx="3053">
                  <c:v>1.6692970465834733E-2</c:v>
                </c:pt>
                <c:pt idx="3054">
                  <c:v>1.6692970465834733E-2</c:v>
                </c:pt>
                <c:pt idx="3055">
                  <c:v>1.6692970465834733E-2</c:v>
                </c:pt>
                <c:pt idx="3056">
                  <c:v>1.6692970465834733E-2</c:v>
                </c:pt>
                <c:pt idx="3057">
                  <c:v>1.6692970465834733E-2</c:v>
                </c:pt>
                <c:pt idx="3058">
                  <c:v>1.6693357475079384E-2</c:v>
                </c:pt>
                <c:pt idx="3059">
                  <c:v>1.6693357475079384E-2</c:v>
                </c:pt>
                <c:pt idx="3060">
                  <c:v>1.6692970465834733E-2</c:v>
                </c:pt>
                <c:pt idx="3061">
                  <c:v>1.6692970465834733E-2</c:v>
                </c:pt>
                <c:pt idx="3062">
                  <c:v>1.6692970465861379E-2</c:v>
                </c:pt>
                <c:pt idx="3063">
                  <c:v>1.6692970465861379E-2</c:v>
                </c:pt>
                <c:pt idx="3064">
                  <c:v>1.6693357475079384E-2</c:v>
                </c:pt>
                <c:pt idx="3065">
                  <c:v>1.6692970465861379E-2</c:v>
                </c:pt>
                <c:pt idx="3066">
                  <c:v>1.6692970465861379E-2</c:v>
                </c:pt>
                <c:pt idx="3067">
                  <c:v>1.6692970465834733E-2</c:v>
                </c:pt>
                <c:pt idx="3068">
                  <c:v>1.6692970465834733E-2</c:v>
                </c:pt>
                <c:pt idx="3069">
                  <c:v>1.6692196483276689E-2</c:v>
                </c:pt>
                <c:pt idx="3070">
                  <c:v>1.6692970465834733E-2</c:v>
                </c:pt>
                <c:pt idx="3071">
                  <c:v>1.6692970465834733E-2</c:v>
                </c:pt>
                <c:pt idx="3072">
                  <c:v>1.6692970465834733E-2</c:v>
                </c:pt>
                <c:pt idx="3073">
                  <c:v>1.6692970465834733E-2</c:v>
                </c:pt>
                <c:pt idx="3074">
                  <c:v>1.6692970465861379E-2</c:v>
                </c:pt>
                <c:pt idx="3075">
                  <c:v>1.6693744496274476E-2</c:v>
                </c:pt>
                <c:pt idx="3076">
                  <c:v>1.6693357475079384E-2</c:v>
                </c:pt>
                <c:pt idx="3077">
                  <c:v>1.6692970465834733E-2</c:v>
                </c:pt>
                <c:pt idx="3078">
                  <c:v>1.6693357475079384E-2</c:v>
                </c:pt>
                <c:pt idx="3079">
                  <c:v>1.6692970465861379E-2</c:v>
                </c:pt>
                <c:pt idx="3080">
                  <c:v>1.6692970465834733E-2</c:v>
                </c:pt>
                <c:pt idx="3081">
                  <c:v>1.6692970465834733E-2</c:v>
                </c:pt>
                <c:pt idx="3082">
                  <c:v>1.6692970465834733E-2</c:v>
                </c:pt>
                <c:pt idx="3083">
                  <c:v>1.6693357475079384E-2</c:v>
                </c:pt>
                <c:pt idx="3084">
                  <c:v>1.6692970465834733E-2</c:v>
                </c:pt>
                <c:pt idx="3085">
                  <c:v>1.6692970465861379E-2</c:v>
                </c:pt>
                <c:pt idx="3086">
                  <c:v>1.6692970465834733E-2</c:v>
                </c:pt>
                <c:pt idx="3087">
                  <c:v>1.6692970465861379E-2</c:v>
                </c:pt>
                <c:pt idx="3088">
                  <c:v>1.6692970465861379E-2</c:v>
                </c:pt>
                <c:pt idx="3089">
                  <c:v>1.6692970465834733E-2</c:v>
                </c:pt>
                <c:pt idx="3090">
                  <c:v>1.6692970465861379E-2</c:v>
                </c:pt>
                <c:pt idx="3091">
                  <c:v>1.6692970465834733E-2</c:v>
                </c:pt>
                <c:pt idx="3092">
                  <c:v>1.6692196483196753E-2</c:v>
                </c:pt>
                <c:pt idx="3093">
                  <c:v>1.6692970465834733E-2</c:v>
                </c:pt>
                <c:pt idx="3094">
                  <c:v>1.6693357475079384E-2</c:v>
                </c:pt>
                <c:pt idx="3095">
                  <c:v>1.6692970465834733E-2</c:v>
                </c:pt>
                <c:pt idx="3096">
                  <c:v>1.6692970465861379E-2</c:v>
                </c:pt>
                <c:pt idx="3097">
                  <c:v>1.6693357475079384E-2</c:v>
                </c:pt>
                <c:pt idx="3098">
                  <c:v>1.6692970465834733E-2</c:v>
                </c:pt>
                <c:pt idx="3099">
                  <c:v>1.6692970465861379E-2</c:v>
                </c:pt>
                <c:pt idx="3100">
                  <c:v>1.6692970465834733E-2</c:v>
                </c:pt>
                <c:pt idx="3101">
                  <c:v>1.6692970465834733E-2</c:v>
                </c:pt>
                <c:pt idx="3102">
                  <c:v>1.6692970465834733E-2</c:v>
                </c:pt>
                <c:pt idx="3103">
                  <c:v>1.6692970465834733E-2</c:v>
                </c:pt>
                <c:pt idx="3104">
                  <c:v>1.6692970465861379E-2</c:v>
                </c:pt>
                <c:pt idx="3105">
                  <c:v>1.6692970465861379E-2</c:v>
                </c:pt>
                <c:pt idx="3106">
                  <c:v>1.6692970465834733E-2</c:v>
                </c:pt>
                <c:pt idx="3107">
                  <c:v>1.6692970465834733E-2</c:v>
                </c:pt>
                <c:pt idx="3108">
                  <c:v>1.6692970465834733E-2</c:v>
                </c:pt>
                <c:pt idx="3109">
                  <c:v>1.6692970465834733E-2</c:v>
                </c:pt>
                <c:pt idx="3110">
                  <c:v>1.6693357475079384E-2</c:v>
                </c:pt>
                <c:pt idx="3111">
                  <c:v>1.6693357475079384E-2</c:v>
                </c:pt>
                <c:pt idx="3112">
                  <c:v>1.6692970465861379E-2</c:v>
                </c:pt>
                <c:pt idx="3113">
                  <c:v>1.6692970465861379E-2</c:v>
                </c:pt>
                <c:pt idx="3114">
                  <c:v>1.6692970465834733E-2</c:v>
                </c:pt>
                <c:pt idx="3115">
                  <c:v>1.6692970465834733E-2</c:v>
                </c:pt>
                <c:pt idx="3116">
                  <c:v>1.66933574750594E-2</c:v>
                </c:pt>
                <c:pt idx="3117">
                  <c:v>1.6692970465834733E-2</c:v>
                </c:pt>
                <c:pt idx="3118">
                  <c:v>1.6692970465834733E-2</c:v>
                </c:pt>
                <c:pt idx="3119">
                  <c:v>1.6692970465861379E-2</c:v>
                </c:pt>
                <c:pt idx="3120">
                  <c:v>1.6692970465861379E-2</c:v>
                </c:pt>
                <c:pt idx="3121">
                  <c:v>1.6693357475079384E-2</c:v>
                </c:pt>
                <c:pt idx="3122">
                  <c:v>1.6692970465834733E-2</c:v>
                </c:pt>
                <c:pt idx="3123">
                  <c:v>1.6692970465861379E-2</c:v>
                </c:pt>
                <c:pt idx="3124">
                  <c:v>1.6692970465834733E-2</c:v>
                </c:pt>
                <c:pt idx="3125">
                  <c:v>1.6692970465861379E-2</c:v>
                </c:pt>
                <c:pt idx="3126">
                  <c:v>1.6692970465834733E-2</c:v>
                </c:pt>
                <c:pt idx="3127">
                  <c:v>1.6692970465861379E-2</c:v>
                </c:pt>
                <c:pt idx="3128">
                  <c:v>1.6692583468560507E-2</c:v>
                </c:pt>
                <c:pt idx="3129">
                  <c:v>1.6692196483276689E-2</c:v>
                </c:pt>
                <c:pt idx="3130">
                  <c:v>1.6692196483276689E-2</c:v>
                </c:pt>
                <c:pt idx="3131">
                  <c:v>1.6692196483276689E-2</c:v>
                </c:pt>
                <c:pt idx="3132">
                  <c:v>1.6692196483276689E-2</c:v>
                </c:pt>
                <c:pt idx="3133">
                  <c:v>1.6692196483276689E-2</c:v>
                </c:pt>
                <c:pt idx="3134">
                  <c:v>1.6692196483276689E-2</c:v>
                </c:pt>
                <c:pt idx="3135">
                  <c:v>1.6692196483196753E-2</c:v>
                </c:pt>
                <c:pt idx="3136">
                  <c:v>1.6692196483356625E-2</c:v>
                </c:pt>
                <c:pt idx="3137">
                  <c:v>1.6692196483276689E-2</c:v>
                </c:pt>
                <c:pt idx="3138">
                  <c:v>1.6692196483276689E-2</c:v>
                </c:pt>
                <c:pt idx="3139">
                  <c:v>1.6692196483276689E-2</c:v>
                </c:pt>
                <c:pt idx="3140">
                  <c:v>1.6692196483276689E-2</c:v>
                </c:pt>
                <c:pt idx="3141">
                  <c:v>1.6692196483276689E-2</c:v>
                </c:pt>
                <c:pt idx="3142">
                  <c:v>1.6692196483276689E-2</c:v>
                </c:pt>
                <c:pt idx="3143">
                  <c:v>1.6692196483196753E-2</c:v>
                </c:pt>
                <c:pt idx="3144">
                  <c:v>1.6692196483276689E-2</c:v>
                </c:pt>
                <c:pt idx="3145">
                  <c:v>1.6692196483196753E-2</c:v>
                </c:pt>
                <c:pt idx="3146">
                  <c:v>1.6692196483276689E-2</c:v>
                </c:pt>
                <c:pt idx="3147">
                  <c:v>1.6692196483276689E-2</c:v>
                </c:pt>
                <c:pt idx="3148">
                  <c:v>1.6692196483276689E-2</c:v>
                </c:pt>
                <c:pt idx="3149">
                  <c:v>1.6692196483196753E-2</c:v>
                </c:pt>
                <c:pt idx="3150">
                  <c:v>1.6692196483276689E-2</c:v>
                </c:pt>
                <c:pt idx="3151">
                  <c:v>1.6692196483276689E-2</c:v>
                </c:pt>
                <c:pt idx="3152">
                  <c:v>1.6692196483196753E-2</c:v>
                </c:pt>
                <c:pt idx="3153">
                  <c:v>1.6692196483276689E-2</c:v>
                </c:pt>
                <c:pt idx="3154">
                  <c:v>1.6692196483276689E-2</c:v>
                </c:pt>
                <c:pt idx="3155">
                  <c:v>1.6692196483276689E-2</c:v>
                </c:pt>
                <c:pt idx="3156">
                  <c:v>1.6692196483276689E-2</c:v>
                </c:pt>
                <c:pt idx="3157">
                  <c:v>1.6692196483356625E-2</c:v>
                </c:pt>
                <c:pt idx="3158">
                  <c:v>1.6692196483276689E-2</c:v>
                </c:pt>
                <c:pt idx="3159">
                  <c:v>1.6692196483196753E-2</c:v>
                </c:pt>
                <c:pt idx="3160">
                  <c:v>1.6692196483356625E-2</c:v>
                </c:pt>
                <c:pt idx="3161">
                  <c:v>1.6692196483196753E-2</c:v>
                </c:pt>
                <c:pt idx="3162">
                  <c:v>1.6692196483276689E-2</c:v>
                </c:pt>
                <c:pt idx="3163">
                  <c:v>1.6692196483276689E-2</c:v>
                </c:pt>
                <c:pt idx="3164">
                  <c:v>1.6692196483276689E-2</c:v>
                </c:pt>
                <c:pt idx="3165">
                  <c:v>1.6692196483276689E-2</c:v>
                </c:pt>
                <c:pt idx="3166">
                  <c:v>1.6692196483276689E-2</c:v>
                </c:pt>
                <c:pt idx="3167">
                  <c:v>1.6692196483276689E-2</c:v>
                </c:pt>
                <c:pt idx="3168">
                  <c:v>1.6692196483276689E-2</c:v>
                </c:pt>
                <c:pt idx="3169">
                  <c:v>1.6692196483356625E-2</c:v>
                </c:pt>
                <c:pt idx="3170">
                  <c:v>1.6692196483196753E-2</c:v>
                </c:pt>
                <c:pt idx="3171">
                  <c:v>1.6692196483276689E-2</c:v>
                </c:pt>
                <c:pt idx="3172">
                  <c:v>1.6692196483356625E-2</c:v>
                </c:pt>
                <c:pt idx="3173">
                  <c:v>1.6692196483196753E-2</c:v>
                </c:pt>
                <c:pt idx="3174">
                  <c:v>1.6692196483276689E-2</c:v>
                </c:pt>
                <c:pt idx="3175">
                  <c:v>1.6692196483356625E-2</c:v>
                </c:pt>
                <c:pt idx="3176">
                  <c:v>1.6692196483276689E-2</c:v>
                </c:pt>
                <c:pt idx="3177">
                  <c:v>1.6692196483196753E-2</c:v>
                </c:pt>
                <c:pt idx="3178">
                  <c:v>1.6692196483276689E-2</c:v>
                </c:pt>
                <c:pt idx="3179">
                  <c:v>1.6692196483196753E-2</c:v>
                </c:pt>
                <c:pt idx="3180">
                  <c:v>1.6692583468560507E-2</c:v>
                </c:pt>
                <c:pt idx="3181">
                  <c:v>1.6692196483276689E-2</c:v>
                </c:pt>
                <c:pt idx="3182">
                  <c:v>1.6692196483276689E-2</c:v>
                </c:pt>
                <c:pt idx="3183">
                  <c:v>1.6692196483196753E-2</c:v>
                </c:pt>
                <c:pt idx="3184">
                  <c:v>1.6692196483276689E-2</c:v>
                </c:pt>
                <c:pt idx="3185">
                  <c:v>1.6692196483196753E-2</c:v>
                </c:pt>
                <c:pt idx="3186">
                  <c:v>1.6692196483196753E-2</c:v>
                </c:pt>
                <c:pt idx="3187">
                  <c:v>1.6692196483276689E-2</c:v>
                </c:pt>
                <c:pt idx="3188">
                  <c:v>1.6692196483276689E-2</c:v>
                </c:pt>
                <c:pt idx="3189">
                  <c:v>1.6692196483276689E-2</c:v>
                </c:pt>
                <c:pt idx="3190">
                  <c:v>1.6692196483276689E-2</c:v>
                </c:pt>
                <c:pt idx="3191">
                  <c:v>1.6692196483276689E-2</c:v>
                </c:pt>
                <c:pt idx="3192">
                  <c:v>1.6692196483276689E-2</c:v>
                </c:pt>
                <c:pt idx="3193">
                  <c:v>1.6692196483276689E-2</c:v>
                </c:pt>
                <c:pt idx="3194">
                  <c:v>1.6692196483276689E-2</c:v>
                </c:pt>
                <c:pt idx="3195">
                  <c:v>1.6692196483276689E-2</c:v>
                </c:pt>
                <c:pt idx="3196">
                  <c:v>1.6692196483276689E-2</c:v>
                </c:pt>
                <c:pt idx="3197">
                  <c:v>1.6692196483276689E-2</c:v>
                </c:pt>
                <c:pt idx="3198">
                  <c:v>1.6692196483276689E-2</c:v>
                </c:pt>
                <c:pt idx="3199">
                  <c:v>1.6692196483196753E-2</c:v>
                </c:pt>
                <c:pt idx="3200">
                  <c:v>1.6692196483196753E-2</c:v>
                </c:pt>
                <c:pt idx="3201">
                  <c:v>1.6692196483276689E-2</c:v>
                </c:pt>
                <c:pt idx="3202">
                  <c:v>1.6692196483276689E-2</c:v>
                </c:pt>
                <c:pt idx="3203">
                  <c:v>1.6692196483196753E-2</c:v>
                </c:pt>
                <c:pt idx="3204">
                  <c:v>1.6692196483276689E-2</c:v>
                </c:pt>
                <c:pt idx="3205">
                  <c:v>1.6692196483276689E-2</c:v>
                </c:pt>
                <c:pt idx="3206">
                  <c:v>1.6693357475079384E-2</c:v>
                </c:pt>
                <c:pt idx="3207">
                  <c:v>1.6692196483276689E-2</c:v>
                </c:pt>
                <c:pt idx="3208">
                  <c:v>1.6692196483276689E-2</c:v>
                </c:pt>
                <c:pt idx="3209">
                  <c:v>1.6692196483276689E-2</c:v>
                </c:pt>
                <c:pt idx="3210">
                  <c:v>1.6692196483276689E-2</c:v>
                </c:pt>
                <c:pt idx="3211">
                  <c:v>1.6692196483276689E-2</c:v>
                </c:pt>
                <c:pt idx="3212">
                  <c:v>1.6692196483196753E-2</c:v>
                </c:pt>
                <c:pt idx="3213">
                  <c:v>1.6692196483196753E-2</c:v>
                </c:pt>
                <c:pt idx="3214">
                  <c:v>1.6692196483276689E-2</c:v>
                </c:pt>
                <c:pt idx="3215">
                  <c:v>1.6692196483276689E-2</c:v>
                </c:pt>
                <c:pt idx="3216">
                  <c:v>1.6692196483356625E-2</c:v>
                </c:pt>
                <c:pt idx="3217">
                  <c:v>1.6692196483196753E-2</c:v>
                </c:pt>
                <c:pt idx="3218">
                  <c:v>1.6692196483276689E-2</c:v>
                </c:pt>
                <c:pt idx="3219">
                  <c:v>1.6692196483196753E-2</c:v>
                </c:pt>
                <c:pt idx="3220">
                  <c:v>1.6692196483196753E-2</c:v>
                </c:pt>
                <c:pt idx="3221">
                  <c:v>1.6692196483196753E-2</c:v>
                </c:pt>
                <c:pt idx="3222">
                  <c:v>1.6692196483276689E-2</c:v>
                </c:pt>
                <c:pt idx="3223">
                  <c:v>1.6692196483276689E-2</c:v>
                </c:pt>
                <c:pt idx="3224">
                  <c:v>1.6692196483196753E-2</c:v>
                </c:pt>
                <c:pt idx="3225">
                  <c:v>1.6692196483276689E-2</c:v>
                </c:pt>
                <c:pt idx="3226">
                  <c:v>1.6692196483276689E-2</c:v>
                </c:pt>
                <c:pt idx="3227">
                  <c:v>1.6692970465861379E-2</c:v>
                </c:pt>
                <c:pt idx="3228">
                  <c:v>1.6692196483196753E-2</c:v>
                </c:pt>
                <c:pt idx="3229">
                  <c:v>1.6692196483276689E-2</c:v>
                </c:pt>
                <c:pt idx="3230">
                  <c:v>1.6692196483196753E-2</c:v>
                </c:pt>
                <c:pt idx="3231">
                  <c:v>1.6692196483276689E-2</c:v>
                </c:pt>
                <c:pt idx="3232">
                  <c:v>1.6692970465834733E-2</c:v>
                </c:pt>
                <c:pt idx="3233">
                  <c:v>1.6692196483276689E-2</c:v>
                </c:pt>
                <c:pt idx="3234">
                  <c:v>1.6692196483276689E-2</c:v>
                </c:pt>
                <c:pt idx="3235">
                  <c:v>1.6692196483196753E-2</c:v>
                </c:pt>
                <c:pt idx="3236">
                  <c:v>1.6692196483276689E-2</c:v>
                </c:pt>
                <c:pt idx="3237">
                  <c:v>1.6692196483276689E-2</c:v>
                </c:pt>
                <c:pt idx="3238">
                  <c:v>1.6692196483196753E-2</c:v>
                </c:pt>
                <c:pt idx="3239">
                  <c:v>1.6692196483196753E-2</c:v>
                </c:pt>
                <c:pt idx="3240">
                  <c:v>1.6692196483276689E-2</c:v>
                </c:pt>
                <c:pt idx="3241">
                  <c:v>1.6692196483276689E-2</c:v>
                </c:pt>
                <c:pt idx="3242">
                  <c:v>1.6692196483196753E-2</c:v>
                </c:pt>
                <c:pt idx="3243">
                  <c:v>1.6692196483276689E-2</c:v>
                </c:pt>
                <c:pt idx="3244">
                  <c:v>1.6692196483276689E-2</c:v>
                </c:pt>
                <c:pt idx="3245">
                  <c:v>1.6692196483276689E-2</c:v>
                </c:pt>
                <c:pt idx="3246">
                  <c:v>1.6692196483196753E-2</c:v>
                </c:pt>
                <c:pt idx="3247">
                  <c:v>1.6693744496274476E-2</c:v>
                </c:pt>
                <c:pt idx="3248">
                  <c:v>1.6692196483276689E-2</c:v>
                </c:pt>
                <c:pt idx="3249">
                  <c:v>1.6692196483276689E-2</c:v>
                </c:pt>
                <c:pt idx="3250">
                  <c:v>1.6692196483196753E-2</c:v>
                </c:pt>
                <c:pt idx="3251">
                  <c:v>1.6692196483276689E-2</c:v>
                </c:pt>
                <c:pt idx="3252">
                  <c:v>1.6692196483276689E-2</c:v>
                </c:pt>
                <c:pt idx="3253">
                  <c:v>1.6692196483276689E-2</c:v>
                </c:pt>
                <c:pt idx="3254">
                  <c:v>1.6692196483196753E-2</c:v>
                </c:pt>
                <c:pt idx="3255">
                  <c:v>1.6692196483276689E-2</c:v>
                </c:pt>
                <c:pt idx="3256">
                  <c:v>1.6692196483276689E-2</c:v>
                </c:pt>
                <c:pt idx="3257">
                  <c:v>1.6692196483276689E-2</c:v>
                </c:pt>
                <c:pt idx="3258">
                  <c:v>1.6693357475079384E-2</c:v>
                </c:pt>
                <c:pt idx="3259">
                  <c:v>1.6692196483276689E-2</c:v>
                </c:pt>
                <c:pt idx="3260">
                  <c:v>1.6692196483196753E-2</c:v>
                </c:pt>
                <c:pt idx="3261">
                  <c:v>1.6692196483196753E-2</c:v>
                </c:pt>
                <c:pt idx="3262">
                  <c:v>1.6692196483276689E-2</c:v>
                </c:pt>
                <c:pt idx="3263">
                  <c:v>1.6692196483276689E-2</c:v>
                </c:pt>
                <c:pt idx="3264">
                  <c:v>1.6692196483196753E-2</c:v>
                </c:pt>
                <c:pt idx="3265">
                  <c:v>1.6692196483276689E-2</c:v>
                </c:pt>
                <c:pt idx="3266">
                  <c:v>1.6692196483276689E-2</c:v>
                </c:pt>
                <c:pt idx="3267">
                  <c:v>1.6692196483276689E-2</c:v>
                </c:pt>
                <c:pt idx="3268">
                  <c:v>1.6692196483196753E-2</c:v>
                </c:pt>
                <c:pt idx="3269">
                  <c:v>1.6692196483276689E-2</c:v>
                </c:pt>
                <c:pt idx="3270">
                  <c:v>1.6692196483276689E-2</c:v>
                </c:pt>
                <c:pt idx="3271">
                  <c:v>1.6692196483196753E-2</c:v>
                </c:pt>
                <c:pt idx="3272">
                  <c:v>1.6692196483276689E-2</c:v>
                </c:pt>
                <c:pt idx="3273">
                  <c:v>1.6692196483276689E-2</c:v>
                </c:pt>
                <c:pt idx="3274">
                  <c:v>1.6692196483356625E-2</c:v>
                </c:pt>
                <c:pt idx="3275">
                  <c:v>1.6692196483196753E-2</c:v>
                </c:pt>
                <c:pt idx="3276">
                  <c:v>1.6692196483276689E-2</c:v>
                </c:pt>
                <c:pt idx="3277">
                  <c:v>1.6692196483356625E-2</c:v>
                </c:pt>
                <c:pt idx="3278">
                  <c:v>1.6692196483276689E-2</c:v>
                </c:pt>
                <c:pt idx="3279">
                  <c:v>1.6692970465861379E-2</c:v>
                </c:pt>
                <c:pt idx="3280">
                  <c:v>1.6692196483276689E-2</c:v>
                </c:pt>
                <c:pt idx="3281">
                  <c:v>1.6692196483356625E-2</c:v>
                </c:pt>
                <c:pt idx="3282">
                  <c:v>1.6692196483276689E-2</c:v>
                </c:pt>
                <c:pt idx="3283">
                  <c:v>1.6693744496290464E-2</c:v>
                </c:pt>
                <c:pt idx="3284">
                  <c:v>1.6693357475079384E-2</c:v>
                </c:pt>
                <c:pt idx="3285">
                  <c:v>1.6692196483276689E-2</c:v>
                </c:pt>
                <c:pt idx="3286">
                  <c:v>1.6692196483196753E-2</c:v>
                </c:pt>
                <c:pt idx="3287">
                  <c:v>1.6692196483276689E-2</c:v>
                </c:pt>
                <c:pt idx="3288">
                  <c:v>1.6692196483356625E-2</c:v>
                </c:pt>
                <c:pt idx="3289">
                  <c:v>1.6692196483276689E-2</c:v>
                </c:pt>
                <c:pt idx="3290">
                  <c:v>1.6692196483196753E-2</c:v>
                </c:pt>
                <c:pt idx="3291">
                  <c:v>1.6692196483276689E-2</c:v>
                </c:pt>
                <c:pt idx="3292">
                  <c:v>1.6692196483196753E-2</c:v>
                </c:pt>
                <c:pt idx="3293">
                  <c:v>1.6692196483196753E-2</c:v>
                </c:pt>
                <c:pt idx="3294">
                  <c:v>1.6692196483276689E-2</c:v>
                </c:pt>
                <c:pt idx="3295">
                  <c:v>1.6692196483196753E-2</c:v>
                </c:pt>
                <c:pt idx="3296">
                  <c:v>1.6692196483276689E-2</c:v>
                </c:pt>
                <c:pt idx="3297">
                  <c:v>1.6692196483196753E-2</c:v>
                </c:pt>
                <c:pt idx="3298">
                  <c:v>1.6693744496274476E-2</c:v>
                </c:pt>
                <c:pt idx="3299">
                  <c:v>1.6692196483276689E-2</c:v>
                </c:pt>
                <c:pt idx="3300">
                  <c:v>1.6692196483196753E-2</c:v>
                </c:pt>
                <c:pt idx="3301">
                  <c:v>1.6692196483276689E-2</c:v>
                </c:pt>
                <c:pt idx="3302">
                  <c:v>1.6692196483276689E-2</c:v>
                </c:pt>
                <c:pt idx="3303">
                  <c:v>1.6692196483276689E-2</c:v>
                </c:pt>
                <c:pt idx="3304">
                  <c:v>1.6692196483276689E-2</c:v>
                </c:pt>
                <c:pt idx="3305">
                  <c:v>1.6692196483276689E-2</c:v>
                </c:pt>
                <c:pt idx="3306">
                  <c:v>1.6692196483276689E-2</c:v>
                </c:pt>
                <c:pt idx="3307">
                  <c:v>1.6692196483276689E-2</c:v>
                </c:pt>
                <c:pt idx="3308">
                  <c:v>1.6692196483196753E-2</c:v>
                </c:pt>
                <c:pt idx="3309">
                  <c:v>1.6692196483276689E-2</c:v>
                </c:pt>
                <c:pt idx="3310">
                  <c:v>1.6692196483276689E-2</c:v>
                </c:pt>
                <c:pt idx="3311">
                  <c:v>1.6692196483276689E-2</c:v>
                </c:pt>
                <c:pt idx="3312">
                  <c:v>1.6692196483356625E-2</c:v>
                </c:pt>
                <c:pt idx="3313">
                  <c:v>1.6692196483196753E-2</c:v>
                </c:pt>
                <c:pt idx="3314">
                  <c:v>1.6692196483276689E-2</c:v>
                </c:pt>
                <c:pt idx="3315">
                  <c:v>1.6692196483196753E-2</c:v>
                </c:pt>
                <c:pt idx="3316">
                  <c:v>1.6692196483276689E-2</c:v>
                </c:pt>
                <c:pt idx="3317">
                  <c:v>1.6692196483276689E-2</c:v>
                </c:pt>
                <c:pt idx="3318">
                  <c:v>1.6692196483196753E-2</c:v>
                </c:pt>
                <c:pt idx="3319">
                  <c:v>1.6692196483276689E-2</c:v>
                </c:pt>
                <c:pt idx="3320">
                  <c:v>1.6692196483196753E-2</c:v>
                </c:pt>
                <c:pt idx="3321">
                  <c:v>1.6692196483276689E-2</c:v>
                </c:pt>
                <c:pt idx="3322">
                  <c:v>1.6692196483196753E-2</c:v>
                </c:pt>
                <c:pt idx="3323">
                  <c:v>1.6692196483276689E-2</c:v>
                </c:pt>
                <c:pt idx="3324">
                  <c:v>1.6692196483276689E-2</c:v>
                </c:pt>
                <c:pt idx="3325">
                  <c:v>1.6692196483276689E-2</c:v>
                </c:pt>
                <c:pt idx="3326">
                  <c:v>1.6692196483196753E-2</c:v>
                </c:pt>
                <c:pt idx="3327">
                  <c:v>1.6692196483276689E-2</c:v>
                </c:pt>
                <c:pt idx="3328">
                  <c:v>1.6692196483276689E-2</c:v>
                </c:pt>
                <c:pt idx="3329">
                  <c:v>1.6693357475079384E-2</c:v>
                </c:pt>
                <c:pt idx="3330">
                  <c:v>1.6692196483276689E-2</c:v>
                </c:pt>
                <c:pt idx="3331">
                  <c:v>1.6692970465834733E-2</c:v>
                </c:pt>
                <c:pt idx="3332">
                  <c:v>1.6692196483356625E-2</c:v>
                </c:pt>
                <c:pt idx="3333">
                  <c:v>1.6692196483276689E-2</c:v>
                </c:pt>
                <c:pt idx="3334">
                  <c:v>1.6692196483276689E-2</c:v>
                </c:pt>
                <c:pt idx="3335">
                  <c:v>1.6692196483276689E-2</c:v>
                </c:pt>
                <c:pt idx="3336">
                  <c:v>1.6693357475079384E-2</c:v>
                </c:pt>
                <c:pt idx="3337">
                  <c:v>1.6692970465834733E-2</c:v>
                </c:pt>
                <c:pt idx="3338">
                  <c:v>1.6693357475079384E-2</c:v>
                </c:pt>
                <c:pt idx="3339">
                  <c:v>1.6692970465861379E-2</c:v>
                </c:pt>
                <c:pt idx="3340">
                  <c:v>1.6692970465834733E-2</c:v>
                </c:pt>
                <c:pt idx="3341">
                  <c:v>1.6692970465834733E-2</c:v>
                </c:pt>
                <c:pt idx="3342">
                  <c:v>1.6692970465861379E-2</c:v>
                </c:pt>
                <c:pt idx="3343">
                  <c:v>1.6693357475079384E-2</c:v>
                </c:pt>
                <c:pt idx="3344">
                  <c:v>1.6692970465861379E-2</c:v>
                </c:pt>
                <c:pt idx="3345">
                  <c:v>1.6692970465834733E-2</c:v>
                </c:pt>
                <c:pt idx="3346">
                  <c:v>1.6692970465834733E-2</c:v>
                </c:pt>
                <c:pt idx="3347">
                  <c:v>1.6692970465834733E-2</c:v>
                </c:pt>
                <c:pt idx="3348">
                  <c:v>1.6692196483276689E-2</c:v>
                </c:pt>
                <c:pt idx="3349">
                  <c:v>1.6692970465834733E-2</c:v>
                </c:pt>
                <c:pt idx="3350">
                  <c:v>1.6692970465834733E-2</c:v>
                </c:pt>
                <c:pt idx="3351">
                  <c:v>1.6692970465834733E-2</c:v>
                </c:pt>
                <c:pt idx="3352">
                  <c:v>1.6692970465834733E-2</c:v>
                </c:pt>
                <c:pt idx="3353">
                  <c:v>1.6693357475099369E-2</c:v>
                </c:pt>
                <c:pt idx="3354">
                  <c:v>1.6692970465834733E-2</c:v>
                </c:pt>
                <c:pt idx="3355">
                  <c:v>1.6692970465834733E-2</c:v>
                </c:pt>
                <c:pt idx="3356">
                  <c:v>1.6692970465834733E-2</c:v>
                </c:pt>
                <c:pt idx="3357">
                  <c:v>1.6693357475079384E-2</c:v>
                </c:pt>
                <c:pt idx="3358">
                  <c:v>1.6692970465834733E-2</c:v>
                </c:pt>
                <c:pt idx="3359">
                  <c:v>1.6692970465834733E-2</c:v>
                </c:pt>
                <c:pt idx="3360">
                  <c:v>1.6692970465834733E-2</c:v>
                </c:pt>
                <c:pt idx="3361">
                  <c:v>1.6692970465861379E-2</c:v>
                </c:pt>
                <c:pt idx="3362">
                  <c:v>1.6692970465861379E-2</c:v>
                </c:pt>
                <c:pt idx="3363">
                  <c:v>1.6692970465834733E-2</c:v>
                </c:pt>
                <c:pt idx="3364">
                  <c:v>1.6692970465834733E-2</c:v>
                </c:pt>
                <c:pt idx="3365">
                  <c:v>1.6692970465861379E-2</c:v>
                </c:pt>
                <c:pt idx="3366">
                  <c:v>1.6692970465834733E-2</c:v>
                </c:pt>
                <c:pt idx="3367">
                  <c:v>1.6692970465861379E-2</c:v>
                </c:pt>
                <c:pt idx="3368">
                  <c:v>1.6692970465861379E-2</c:v>
                </c:pt>
                <c:pt idx="3369">
                  <c:v>1.6692970465861379E-2</c:v>
                </c:pt>
                <c:pt idx="3370">
                  <c:v>1.6693357475099369E-2</c:v>
                </c:pt>
                <c:pt idx="3371">
                  <c:v>1.66933574750594E-2</c:v>
                </c:pt>
                <c:pt idx="3372">
                  <c:v>1.6692970465834733E-2</c:v>
                </c:pt>
                <c:pt idx="3373">
                  <c:v>1.6692970465834733E-2</c:v>
                </c:pt>
                <c:pt idx="3374">
                  <c:v>1.6692970465808088E-2</c:v>
                </c:pt>
                <c:pt idx="3375">
                  <c:v>1.6692970465834733E-2</c:v>
                </c:pt>
                <c:pt idx="3376">
                  <c:v>1.6693357475079384E-2</c:v>
                </c:pt>
                <c:pt idx="3377">
                  <c:v>1.6692970465834733E-2</c:v>
                </c:pt>
                <c:pt idx="3378">
                  <c:v>1.6692970465834733E-2</c:v>
                </c:pt>
                <c:pt idx="3379">
                  <c:v>1.6692970465834733E-2</c:v>
                </c:pt>
                <c:pt idx="3380">
                  <c:v>1.6692970465834733E-2</c:v>
                </c:pt>
                <c:pt idx="3381">
                  <c:v>1.6692196483276689E-2</c:v>
                </c:pt>
                <c:pt idx="3382">
                  <c:v>1.6692970465834733E-2</c:v>
                </c:pt>
                <c:pt idx="3383">
                  <c:v>1.6692970465834733E-2</c:v>
                </c:pt>
                <c:pt idx="3384">
                  <c:v>1.6692970465834733E-2</c:v>
                </c:pt>
                <c:pt idx="3385">
                  <c:v>1.6692970465834733E-2</c:v>
                </c:pt>
                <c:pt idx="3386">
                  <c:v>1.6692970465861379E-2</c:v>
                </c:pt>
                <c:pt idx="3387">
                  <c:v>1.6693744496290464E-2</c:v>
                </c:pt>
                <c:pt idx="3388">
                  <c:v>1.6693357475079384E-2</c:v>
                </c:pt>
                <c:pt idx="3389">
                  <c:v>1.6692970465861379E-2</c:v>
                </c:pt>
                <c:pt idx="3390">
                  <c:v>1.6693357475099369E-2</c:v>
                </c:pt>
                <c:pt idx="3391">
                  <c:v>1.6692970465834733E-2</c:v>
                </c:pt>
                <c:pt idx="3392">
                  <c:v>1.6692970465834733E-2</c:v>
                </c:pt>
                <c:pt idx="3393">
                  <c:v>1.6692970465834733E-2</c:v>
                </c:pt>
                <c:pt idx="3394">
                  <c:v>1.6692970465834733E-2</c:v>
                </c:pt>
                <c:pt idx="3395">
                  <c:v>1.6693357475079384E-2</c:v>
                </c:pt>
                <c:pt idx="3396">
                  <c:v>1.6692970465834733E-2</c:v>
                </c:pt>
                <c:pt idx="3397">
                  <c:v>1.6692970465834733E-2</c:v>
                </c:pt>
                <c:pt idx="3398">
                  <c:v>1.6692970465834733E-2</c:v>
                </c:pt>
                <c:pt idx="3399">
                  <c:v>1.6692970465834733E-2</c:v>
                </c:pt>
                <c:pt idx="3400">
                  <c:v>1.6692970465834733E-2</c:v>
                </c:pt>
                <c:pt idx="3401">
                  <c:v>1.6692970465834733E-2</c:v>
                </c:pt>
                <c:pt idx="3402">
                  <c:v>1.6692970465834733E-2</c:v>
                </c:pt>
                <c:pt idx="3403">
                  <c:v>1.6692196483196753E-2</c:v>
                </c:pt>
                <c:pt idx="3404">
                  <c:v>1.6692970465834733E-2</c:v>
                </c:pt>
                <c:pt idx="3405">
                  <c:v>1.6692970465861379E-2</c:v>
                </c:pt>
                <c:pt idx="3406">
                  <c:v>1.6693357475079384E-2</c:v>
                </c:pt>
                <c:pt idx="3407">
                  <c:v>1.6692970465861379E-2</c:v>
                </c:pt>
                <c:pt idx="3408">
                  <c:v>1.6692970465834733E-2</c:v>
                </c:pt>
                <c:pt idx="3409">
                  <c:v>1.6693357475079384E-2</c:v>
                </c:pt>
                <c:pt idx="3410">
                  <c:v>1.6692970465834733E-2</c:v>
                </c:pt>
                <c:pt idx="3411">
                  <c:v>1.6692970465861379E-2</c:v>
                </c:pt>
                <c:pt idx="3412">
                  <c:v>1.6692970465834733E-2</c:v>
                </c:pt>
                <c:pt idx="3413">
                  <c:v>1.6692970465834733E-2</c:v>
                </c:pt>
                <c:pt idx="3414">
                  <c:v>1.6692970465861379E-2</c:v>
                </c:pt>
                <c:pt idx="3415">
                  <c:v>1.6692970465861379E-2</c:v>
                </c:pt>
                <c:pt idx="3416">
                  <c:v>1.6692970465834733E-2</c:v>
                </c:pt>
                <c:pt idx="3417">
                  <c:v>1.6692970465834733E-2</c:v>
                </c:pt>
                <c:pt idx="3418">
                  <c:v>1.6692970465834733E-2</c:v>
                </c:pt>
                <c:pt idx="3419">
                  <c:v>1.6692970465861379E-2</c:v>
                </c:pt>
                <c:pt idx="3420">
                  <c:v>1.6692970465861379E-2</c:v>
                </c:pt>
                <c:pt idx="3421">
                  <c:v>1.6692970465861379E-2</c:v>
                </c:pt>
                <c:pt idx="3422">
                  <c:v>1.66933574750594E-2</c:v>
                </c:pt>
                <c:pt idx="3423">
                  <c:v>1.6693357475099369E-2</c:v>
                </c:pt>
                <c:pt idx="3424">
                  <c:v>1.6692970465834733E-2</c:v>
                </c:pt>
                <c:pt idx="3425">
                  <c:v>1.6692970465834733E-2</c:v>
                </c:pt>
                <c:pt idx="3426">
                  <c:v>1.6692970465861379E-2</c:v>
                </c:pt>
                <c:pt idx="3427">
                  <c:v>1.6692970465861379E-2</c:v>
                </c:pt>
                <c:pt idx="3428">
                  <c:v>1.6693357475079384E-2</c:v>
                </c:pt>
                <c:pt idx="3429">
                  <c:v>1.6692970465834733E-2</c:v>
                </c:pt>
                <c:pt idx="3430">
                  <c:v>1.6692970465861379E-2</c:v>
                </c:pt>
                <c:pt idx="3431">
                  <c:v>1.6692970465834733E-2</c:v>
                </c:pt>
                <c:pt idx="3432">
                  <c:v>1.6692970465861379E-2</c:v>
                </c:pt>
                <c:pt idx="3433">
                  <c:v>1.66933574750594E-2</c:v>
                </c:pt>
                <c:pt idx="3434">
                  <c:v>1.6692970465834733E-2</c:v>
                </c:pt>
                <c:pt idx="3435">
                  <c:v>1.6692970465834733E-2</c:v>
                </c:pt>
                <c:pt idx="3436">
                  <c:v>1.6692970465834733E-2</c:v>
                </c:pt>
                <c:pt idx="3437">
                  <c:v>1.6692970465834733E-2</c:v>
                </c:pt>
                <c:pt idx="3438">
                  <c:v>1.6692970465861379E-2</c:v>
                </c:pt>
                <c:pt idx="3439">
                  <c:v>1.6692970465808088E-2</c:v>
                </c:pt>
                <c:pt idx="3440">
                  <c:v>1.6692583468560507E-2</c:v>
                </c:pt>
                <c:pt idx="3441">
                  <c:v>1.6692196483276689E-2</c:v>
                </c:pt>
                <c:pt idx="3442">
                  <c:v>1.6692196483276689E-2</c:v>
                </c:pt>
                <c:pt idx="3443">
                  <c:v>1.6692196483276689E-2</c:v>
                </c:pt>
                <c:pt idx="3444">
                  <c:v>1.6692196483196753E-2</c:v>
                </c:pt>
                <c:pt idx="3445">
                  <c:v>1.6692196483356625E-2</c:v>
                </c:pt>
                <c:pt idx="3446">
                  <c:v>1.6692196483276689E-2</c:v>
                </c:pt>
                <c:pt idx="3447">
                  <c:v>1.6692196483276689E-2</c:v>
                </c:pt>
                <c:pt idx="3448">
                  <c:v>1.6692196483276689E-2</c:v>
                </c:pt>
                <c:pt idx="3449">
                  <c:v>1.6692196483276689E-2</c:v>
                </c:pt>
                <c:pt idx="3450">
                  <c:v>1.6692196483196753E-2</c:v>
                </c:pt>
                <c:pt idx="3451">
                  <c:v>1.6692196483276689E-2</c:v>
                </c:pt>
                <c:pt idx="3452">
                  <c:v>1.6692196483276689E-2</c:v>
                </c:pt>
                <c:pt idx="3453">
                  <c:v>1.6692196483276689E-2</c:v>
                </c:pt>
                <c:pt idx="3454">
                  <c:v>1.6692196483196753E-2</c:v>
                </c:pt>
                <c:pt idx="3455">
                  <c:v>1.6692196483356625E-2</c:v>
                </c:pt>
                <c:pt idx="3456">
                  <c:v>1.6692196483276689E-2</c:v>
                </c:pt>
                <c:pt idx="3457">
                  <c:v>1.6692196483356625E-2</c:v>
                </c:pt>
                <c:pt idx="3458">
                  <c:v>1.6692196483276689E-2</c:v>
                </c:pt>
                <c:pt idx="3459">
                  <c:v>1.6692196483276689E-2</c:v>
                </c:pt>
                <c:pt idx="3460">
                  <c:v>1.6692196483276689E-2</c:v>
                </c:pt>
                <c:pt idx="3461">
                  <c:v>1.6692196483276689E-2</c:v>
                </c:pt>
                <c:pt idx="3462">
                  <c:v>1.6692196483196753E-2</c:v>
                </c:pt>
                <c:pt idx="3463">
                  <c:v>1.6692196483276689E-2</c:v>
                </c:pt>
                <c:pt idx="3464">
                  <c:v>1.6692196483276689E-2</c:v>
                </c:pt>
                <c:pt idx="3465">
                  <c:v>1.6692196483196753E-2</c:v>
                </c:pt>
                <c:pt idx="3466">
                  <c:v>1.6692196483276689E-2</c:v>
                </c:pt>
                <c:pt idx="3467">
                  <c:v>1.6692196483276689E-2</c:v>
                </c:pt>
                <c:pt idx="3468">
                  <c:v>1.6692196483196753E-2</c:v>
                </c:pt>
                <c:pt idx="3469">
                  <c:v>1.6692196483276689E-2</c:v>
                </c:pt>
                <c:pt idx="3470">
                  <c:v>1.6692196483356625E-2</c:v>
                </c:pt>
                <c:pt idx="3471">
                  <c:v>1.6692196483276689E-2</c:v>
                </c:pt>
                <c:pt idx="3472">
                  <c:v>1.6692196483196753E-2</c:v>
                </c:pt>
                <c:pt idx="3473">
                  <c:v>1.6692196483196753E-2</c:v>
                </c:pt>
                <c:pt idx="3474">
                  <c:v>1.6692196483196753E-2</c:v>
                </c:pt>
                <c:pt idx="3475">
                  <c:v>1.6692196483276689E-2</c:v>
                </c:pt>
                <c:pt idx="3476">
                  <c:v>1.6692196483276689E-2</c:v>
                </c:pt>
                <c:pt idx="3477">
                  <c:v>1.6692196483276689E-2</c:v>
                </c:pt>
                <c:pt idx="3478">
                  <c:v>1.6692196483276689E-2</c:v>
                </c:pt>
                <c:pt idx="3479">
                  <c:v>1.6692196483276689E-2</c:v>
                </c:pt>
                <c:pt idx="3480">
                  <c:v>1.6692196483196753E-2</c:v>
                </c:pt>
                <c:pt idx="3481">
                  <c:v>1.6692196483196753E-2</c:v>
                </c:pt>
                <c:pt idx="3482">
                  <c:v>1.6692196483276689E-2</c:v>
                </c:pt>
                <c:pt idx="3483">
                  <c:v>1.6692196483196753E-2</c:v>
                </c:pt>
                <c:pt idx="3484">
                  <c:v>1.6692196483276689E-2</c:v>
                </c:pt>
                <c:pt idx="3485">
                  <c:v>1.6692196483276689E-2</c:v>
                </c:pt>
                <c:pt idx="3486">
                  <c:v>1.6692196483276689E-2</c:v>
                </c:pt>
                <c:pt idx="3487">
                  <c:v>1.6692196483276689E-2</c:v>
                </c:pt>
                <c:pt idx="3488">
                  <c:v>1.6692196483276689E-2</c:v>
                </c:pt>
                <c:pt idx="3489">
                  <c:v>1.6692196483356625E-2</c:v>
                </c:pt>
                <c:pt idx="3490">
                  <c:v>1.6692196483196753E-2</c:v>
                </c:pt>
                <c:pt idx="3491">
                  <c:v>1.6692196483276689E-2</c:v>
                </c:pt>
                <c:pt idx="3492">
                  <c:v>1.6692583468560507E-2</c:v>
                </c:pt>
                <c:pt idx="3493">
                  <c:v>1.6692196483276689E-2</c:v>
                </c:pt>
                <c:pt idx="3494">
                  <c:v>1.6692196483276689E-2</c:v>
                </c:pt>
                <c:pt idx="3495">
                  <c:v>1.6692196483196753E-2</c:v>
                </c:pt>
                <c:pt idx="3496">
                  <c:v>1.6692196483196753E-2</c:v>
                </c:pt>
                <c:pt idx="3497">
                  <c:v>1.6692196483276689E-2</c:v>
                </c:pt>
                <c:pt idx="3498">
                  <c:v>1.6692196483276689E-2</c:v>
                </c:pt>
                <c:pt idx="3499">
                  <c:v>1.6692196483196753E-2</c:v>
                </c:pt>
                <c:pt idx="3500">
                  <c:v>1.6692196483276689E-2</c:v>
                </c:pt>
                <c:pt idx="3501">
                  <c:v>1.6692196483276689E-2</c:v>
                </c:pt>
                <c:pt idx="3502">
                  <c:v>1.6692196483276689E-2</c:v>
                </c:pt>
                <c:pt idx="3503">
                  <c:v>1.6692196483196753E-2</c:v>
                </c:pt>
                <c:pt idx="3504">
                  <c:v>1.6692196483276689E-2</c:v>
                </c:pt>
                <c:pt idx="3505">
                  <c:v>1.6692196483276689E-2</c:v>
                </c:pt>
                <c:pt idx="3506">
                  <c:v>1.6692196483196753E-2</c:v>
                </c:pt>
                <c:pt idx="3507">
                  <c:v>1.6692196483276689E-2</c:v>
                </c:pt>
                <c:pt idx="3508">
                  <c:v>1.6692196483356625E-2</c:v>
                </c:pt>
                <c:pt idx="3509">
                  <c:v>1.6692196483196753E-2</c:v>
                </c:pt>
                <c:pt idx="3510">
                  <c:v>1.6692196483276689E-2</c:v>
                </c:pt>
                <c:pt idx="3511">
                  <c:v>1.6692196483276689E-2</c:v>
                </c:pt>
                <c:pt idx="3512">
                  <c:v>1.6692196483196753E-2</c:v>
                </c:pt>
                <c:pt idx="3513">
                  <c:v>1.6692196483276689E-2</c:v>
                </c:pt>
                <c:pt idx="3514">
                  <c:v>1.6692196483276689E-2</c:v>
                </c:pt>
                <c:pt idx="3515">
                  <c:v>1.6692196483276689E-2</c:v>
                </c:pt>
                <c:pt idx="3516">
                  <c:v>1.6692196483276689E-2</c:v>
                </c:pt>
                <c:pt idx="3517">
                  <c:v>1.6692196483356625E-2</c:v>
                </c:pt>
                <c:pt idx="3518">
                  <c:v>1.6693357475079384E-2</c:v>
                </c:pt>
                <c:pt idx="3519">
                  <c:v>1.6692196483276689E-2</c:v>
                </c:pt>
                <c:pt idx="3520">
                  <c:v>1.6692196483276689E-2</c:v>
                </c:pt>
                <c:pt idx="3521">
                  <c:v>1.6692196483276689E-2</c:v>
                </c:pt>
                <c:pt idx="3522">
                  <c:v>1.6692196483196753E-2</c:v>
                </c:pt>
                <c:pt idx="3523">
                  <c:v>1.6692196483276689E-2</c:v>
                </c:pt>
                <c:pt idx="3524">
                  <c:v>1.6692196483196753E-2</c:v>
                </c:pt>
                <c:pt idx="3525">
                  <c:v>1.6692196483276689E-2</c:v>
                </c:pt>
                <c:pt idx="3526">
                  <c:v>1.6692196483276689E-2</c:v>
                </c:pt>
                <c:pt idx="3527">
                  <c:v>1.6692196483196753E-2</c:v>
                </c:pt>
                <c:pt idx="3528">
                  <c:v>1.6692196483276689E-2</c:v>
                </c:pt>
                <c:pt idx="3529">
                  <c:v>1.6692196483276689E-2</c:v>
                </c:pt>
                <c:pt idx="3530">
                  <c:v>1.6692196483276689E-2</c:v>
                </c:pt>
                <c:pt idx="3531">
                  <c:v>1.6692196483276689E-2</c:v>
                </c:pt>
                <c:pt idx="3532">
                  <c:v>1.6692196483276689E-2</c:v>
                </c:pt>
                <c:pt idx="3533">
                  <c:v>1.6692196483276689E-2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7102336"/>
        <c:axId val="847103872"/>
      </c:lineChart>
      <c:dateAx>
        <c:axId val="847102336"/>
        <c:scaling>
          <c:orientation val="minMax"/>
          <c:max val="44469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10387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847103872"/>
        <c:scaling>
          <c:orientation val="minMax"/>
          <c:max val="1.4999999999999999E-2"/>
          <c:min val="8.000000000000000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471023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42654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42688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42699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42732</c:v>
                </c:pt>
                <c:pt idx="62">
                  <c:v>42733</c:v>
                </c:pt>
                <c:pt idx="63">
                  <c:v>42734</c:v>
                </c:pt>
                <c:pt idx="64">
                  <c:v>42738</c:v>
                </c:pt>
                <c:pt idx="65">
                  <c:v>42739</c:v>
                </c:pt>
                <c:pt idx="66">
                  <c:v>42740</c:v>
                </c:pt>
                <c:pt idx="67">
                  <c:v>42741</c:v>
                </c:pt>
                <c:pt idx="68">
                  <c:v>42744</c:v>
                </c:pt>
                <c:pt idx="69">
                  <c:v>42745</c:v>
                </c:pt>
                <c:pt idx="70">
                  <c:v>42746</c:v>
                </c:pt>
                <c:pt idx="71">
                  <c:v>42747</c:v>
                </c:pt>
                <c:pt idx="72">
                  <c:v>42748</c:v>
                </c:pt>
                <c:pt idx="73">
                  <c:v>42752</c:v>
                </c:pt>
                <c:pt idx="74">
                  <c:v>42752</c:v>
                </c:pt>
                <c:pt idx="75">
                  <c:v>42753</c:v>
                </c:pt>
                <c:pt idx="76">
                  <c:v>42754</c:v>
                </c:pt>
                <c:pt idx="77">
                  <c:v>42755</c:v>
                </c:pt>
                <c:pt idx="78">
                  <c:v>42758</c:v>
                </c:pt>
                <c:pt idx="79">
                  <c:v>42759</c:v>
                </c:pt>
                <c:pt idx="80">
                  <c:v>42760</c:v>
                </c:pt>
                <c:pt idx="81">
                  <c:v>42761</c:v>
                </c:pt>
                <c:pt idx="82">
                  <c:v>42762</c:v>
                </c:pt>
                <c:pt idx="83">
                  <c:v>42765</c:v>
                </c:pt>
                <c:pt idx="84">
                  <c:v>42766</c:v>
                </c:pt>
                <c:pt idx="85">
                  <c:v>42767</c:v>
                </c:pt>
                <c:pt idx="86">
                  <c:v>42768</c:v>
                </c:pt>
                <c:pt idx="87">
                  <c:v>42769</c:v>
                </c:pt>
                <c:pt idx="88">
                  <c:v>42772</c:v>
                </c:pt>
                <c:pt idx="89">
                  <c:v>42773</c:v>
                </c:pt>
                <c:pt idx="90">
                  <c:v>42774</c:v>
                </c:pt>
                <c:pt idx="91">
                  <c:v>42775</c:v>
                </c:pt>
                <c:pt idx="92">
                  <c:v>42776</c:v>
                </c:pt>
                <c:pt idx="93">
                  <c:v>42779</c:v>
                </c:pt>
                <c:pt idx="94">
                  <c:v>42780</c:v>
                </c:pt>
                <c:pt idx="95">
                  <c:v>42781</c:v>
                </c:pt>
                <c:pt idx="96">
                  <c:v>42782</c:v>
                </c:pt>
                <c:pt idx="97">
                  <c:v>42783</c:v>
                </c:pt>
                <c:pt idx="98">
                  <c:v>42787</c:v>
                </c:pt>
                <c:pt idx="99">
                  <c:v>42787</c:v>
                </c:pt>
                <c:pt idx="100">
                  <c:v>42788</c:v>
                </c:pt>
                <c:pt idx="101">
                  <c:v>42789</c:v>
                </c:pt>
                <c:pt idx="102">
                  <c:v>42790</c:v>
                </c:pt>
                <c:pt idx="103">
                  <c:v>42793</c:v>
                </c:pt>
                <c:pt idx="104">
                  <c:v>42794</c:v>
                </c:pt>
                <c:pt idx="105">
                  <c:v>42795</c:v>
                </c:pt>
                <c:pt idx="106">
                  <c:v>42796</c:v>
                </c:pt>
                <c:pt idx="107">
                  <c:v>42797</c:v>
                </c:pt>
                <c:pt idx="108">
                  <c:v>42800</c:v>
                </c:pt>
                <c:pt idx="109">
                  <c:v>42801</c:v>
                </c:pt>
                <c:pt idx="110">
                  <c:v>42802</c:v>
                </c:pt>
                <c:pt idx="111">
                  <c:v>42803</c:v>
                </c:pt>
                <c:pt idx="112">
                  <c:v>42804</c:v>
                </c:pt>
                <c:pt idx="113">
                  <c:v>42807</c:v>
                </c:pt>
                <c:pt idx="114">
                  <c:v>42808</c:v>
                </c:pt>
                <c:pt idx="115">
                  <c:v>42809</c:v>
                </c:pt>
                <c:pt idx="116">
                  <c:v>42810</c:v>
                </c:pt>
                <c:pt idx="117">
                  <c:v>42811</c:v>
                </c:pt>
                <c:pt idx="118">
                  <c:v>42814</c:v>
                </c:pt>
                <c:pt idx="119">
                  <c:v>42815</c:v>
                </c:pt>
                <c:pt idx="120">
                  <c:v>42816</c:v>
                </c:pt>
                <c:pt idx="121">
                  <c:v>42817</c:v>
                </c:pt>
                <c:pt idx="122">
                  <c:v>42818</c:v>
                </c:pt>
                <c:pt idx="123">
                  <c:v>42821</c:v>
                </c:pt>
                <c:pt idx="124">
                  <c:v>42822</c:v>
                </c:pt>
                <c:pt idx="125">
                  <c:v>42823</c:v>
                </c:pt>
                <c:pt idx="126">
                  <c:v>42824</c:v>
                </c:pt>
                <c:pt idx="127">
                  <c:v>42825</c:v>
                </c:pt>
                <c:pt idx="128">
                  <c:v>42828</c:v>
                </c:pt>
                <c:pt idx="129">
                  <c:v>42829</c:v>
                </c:pt>
                <c:pt idx="130">
                  <c:v>42830</c:v>
                </c:pt>
                <c:pt idx="131">
                  <c:v>42831</c:v>
                </c:pt>
                <c:pt idx="132">
                  <c:v>42832</c:v>
                </c:pt>
                <c:pt idx="133">
                  <c:v>42835</c:v>
                </c:pt>
                <c:pt idx="134">
                  <c:v>42836</c:v>
                </c:pt>
                <c:pt idx="135">
                  <c:v>42837</c:v>
                </c:pt>
                <c:pt idx="136">
                  <c:v>42838</c:v>
                </c:pt>
                <c:pt idx="137">
                  <c:v>42843</c:v>
                </c:pt>
                <c:pt idx="138">
                  <c:v>42844</c:v>
                </c:pt>
                <c:pt idx="139">
                  <c:v>42845</c:v>
                </c:pt>
                <c:pt idx="140">
                  <c:v>42846</c:v>
                </c:pt>
                <c:pt idx="141">
                  <c:v>42849</c:v>
                </c:pt>
                <c:pt idx="142">
                  <c:v>42850</c:v>
                </c:pt>
                <c:pt idx="143">
                  <c:v>42851</c:v>
                </c:pt>
                <c:pt idx="144">
                  <c:v>42852</c:v>
                </c:pt>
                <c:pt idx="145">
                  <c:v>42853</c:v>
                </c:pt>
                <c:pt idx="146">
                  <c:v>42857</c:v>
                </c:pt>
                <c:pt idx="147">
                  <c:v>42858</c:v>
                </c:pt>
                <c:pt idx="148">
                  <c:v>42859</c:v>
                </c:pt>
                <c:pt idx="149">
                  <c:v>42860</c:v>
                </c:pt>
                <c:pt idx="150">
                  <c:v>42863</c:v>
                </c:pt>
                <c:pt idx="151">
                  <c:v>42864</c:v>
                </c:pt>
                <c:pt idx="152">
                  <c:v>42865</c:v>
                </c:pt>
                <c:pt idx="153">
                  <c:v>42866</c:v>
                </c:pt>
                <c:pt idx="154">
                  <c:v>42867</c:v>
                </c:pt>
                <c:pt idx="155">
                  <c:v>42870</c:v>
                </c:pt>
                <c:pt idx="156">
                  <c:v>42871</c:v>
                </c:pt>
                <c:pt idx="157">
                  <c:v>42872</c:v>
                </c:pt>
                <c:pt idx="158">
                  <c:v>42873</c:v>
                </c:pt>
                <c:pt idx="159">
                  <c:v>42874</c:v>
                </c:pt>
                <c:pt idx="160">
                  <c:v>42877</c:v>
                </c:pt>
                <c:pt idx="161">
                  <c:v>42878</c:v>
                </c:pt>
                <c:pt idx="162">
                  <c:v>42879</c:v>
                </c:pt>
                <c:pt idx="163">
                  <c:v>42880</c:v>
                </c:pt>
                <c:pt idx="164">
                  <c:v>42881</c:v>
                </c:pt>
                <c:pt idx="165">
                  <c:v>42885</c:v>
                </c:pt>
                <c:pt idx="166">
                  <c:v>42886</c:v>
                </c:pt>
                <c:pt idx="167">
                  <c:v>42887</c:v>
                </c:pt>
                <c:pt idx="168">
                  <c:v>42888</c:v>
                </c:pt>
                <c:pt idx="169">
                  <c:v>42891</c:v>
                </c:pt>
                <c:pt idx="170">
                  <c:v>42892</c:v>
                </c:pt>
                <c:pt idx="171">
                  <c:v>42893</c:v>
                </c:pt>
                <c:pt idx="172">
                  <c:v>42894</c:v>
                </c:pt>
                <c:pt idx="173">
                  <c:v>42895</c:v>
                </c:pt>
                <c:pt idx="174">
                  <c:v>42898</c:v>
                </c:pt>
                <c:pt idx="175">
                  <c:v>42899</c:v>
                </c:pt>
                <c:pt idx="176">
                  <c:v>42900</c:v>
                </c:pt>
                <c:pt idx="177">
                  <c:v>42901</c:v>
                </c:pt>
                <c:pt idx="178">
                  <c:v>42902</c:v>
                </c:pt>
                <c:pt idx="179">
                  <c:v>42905</c:v>
                </c:pt>
                <c:pt idx="180">
                  <c:v>42906</c:v>
                </c:pt>
                <c:pt idx="181">
                  <c:v>42907</c:v>
                </c:pt>
                <c:pt idx="182">
                  <c:v>42908</c:v>
                </c:pt>
                <c:pt idx="183">
                  <c:v>42909</c:v>
                </c:pt>
                <c:pt idx="184">
                  <c:v>42912</c:v>
                </c:pt>
                <c:pt idx="185">
                  <c:v>42913</c:v>
                </c:pt>
                <c:pt idx="186">
                  <c:v>42914</c:v>
                </c:pt>
                <c:pt idx="187">
                  <c:v>42915</c:v>
                </c:pt>
                <c:pt idx="188">
                  <c:v>42916</c:v>
                </c:pt>
                <c:pt idx="189">
                  <c:v>42919</c:v>
                </c:pt>
                <c:pt idx="190">
                  <c:v>42921</c:v>
                </c:pt>
                <c:pt idx="191">
                  <c:v>42921</c:v>
                </c:pt>
                <c:pt idx="192">
                  <c:v>42922</c:v>
                </c:pt>
                <c:pt idx="193">
                  <c:v>42923</c:v>
                </c:pt>
                <c:pt idx="194">
                  <c:v>42926</c:v>
                </c:pt>
                <c:pt idx="195">
                  <c:v>42927</c:v>
                </c:pt>
                <c:pt idx="196">
                  <c:v>42928</c:v>
                </c:pt>
                <c:pt idx="197">
                  <c:v>42929</c:v>
                </c:pt>
                <c:pt idx="198">
                  <c:v>42930</c:v>
                </c:pt>
                <c:pt idx="199">
                  <c:v>42933</c:v>
                </c:pt>
                <c:pt idx="200">
                  <c:v>42934</c:v>
                </c:pt>
                <c:pt idx="201">
                  <c:v>42935</c:v>
                </c:pt>
                <c:pt idx="202">
                  <c:v>42936</c:v>
                </c:pt>
                <c:pt idx="203">
                  <c:v>42937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42947</c:v>
                </c:pt>
                <c:pt idx="210">
                  <c:v>42948</c:v>
                </c:pt>
                <c:pt idx="211">
                  <c:v>42949</c:v>
                </c:pt>
                <c:pt idx="212">
                  <c:v>42950</c:v>
                </c:pt>
                <c:pt idx="213">
                  <c:v>42951</c:v>
                </c:pt>
                <c:pt idx="214">
                  <c:v>42954</c:v>
                </c:pt>
                <c:pt idx="215">
                  <c:v>42955</c:v>
                </c:pt>
                <c:pt idx="216">
                  <c:v>42956</c:v>
                </c:pt>
                <c:pt idx="217">
                  <c:v>42957</c:v>
                </c:pt>
                <c:pt idx="218">
                  <c:v>42958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42983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42996</c:v>
                </c:pt>
                <c:pt idx="244">
                  <c:v>42997</c:v>
                </c:pt>
                <c:pt idx="245">
                  <c:v>42998</c:v>
                </c:pt>
                <c:pt idx="246">
                  <c:v>42999</c:v>
                </c:pt>
                <c:pt idx="247">
                  <c:v>43000</c:v>
                </c:pt>
                <c:pt idx="248">
                  <c:v>43003</c:v>
                </c:pt>
                <c:pt idx="249">
                  <c:v>43004</c:v>
                </c:pt>
                <c:pt idx="250">
                  <c:v>43005</c:v>
                </c:pt>
                <c:pt idx="251">
                  <c:v>43006</c:v>
                </c:pt>
                <c:pt idx="252">
                  <c:v>43007</c:v>
                </c:pt>
                <c:pt idx="253">
                  <c:v>43010</c:v>
                </c:pt>
                <c:pt idx="254">
                  <c:v>43011</c:v>
                </c:pt>
                <c:pt idx="255">
                  <c:v>43012</c:v>
                </c:pt>
                <c:pt idx="256">
                  <c:v>43013</c:v>
                </c:pt>
                <c:pt idx="257">
                  <c:v>43014</c:v>
                </c:pt>
                <c:pt idx="258">
                  <c:v>43018</c:v>
                </c:pt>
                <c:pt idx="259">
                  <c:v>43018</c:v>
                </c:pt>
                <c:pt idx="260">
                  <c:v>43019</c:v>
                </c:pt>
                <c:pt idx="261">
                  <c:v>43020</c:v>
                </c:pt>
                <c:pt idx="262">
                  <c:v>43021</c:v>
                </c:pt>
                <c:pt idx="263">
                  <c:v>43024</c:v>
                </c:pt>
                <c:pt idx="264">
                  <c:v>43025</c:v>
                </c:pt>
                <c:pt idx="265">
                  <c:v>43026</c:v>
                </c:pt>
                <c:pt idx="266">
                  <c:v>43027</c:v>
                </c:pt>
                <c:pt idx="267">
                  <c:v>43028</c:v>
                </c:pt>
                <c:pt idx="268">
                  <c:v>43031</c:v>
                </c:pt>
                <c:pt idx="269">
                  <c:v>43032</c:v>
                </c:pt>
                <c:pt idx="270">
                  <c:v>43033</c:v>
                </c:pt>
                <c:pt idx="271">
                  <c:v>43034</c:v>
                </c:pt>
                <c:pt idx="272">
                  <c:v>43035</c:v>
                </c:pt>
                <c:pt idx="273">
                  <c:v>43038</c:v>
                </c:pt>
                <c:pt idx="274">
                  <c:v>43039</c:v>
                </c:pt>
                <c:pt idx="275">
                  <c:v>43040</c:v>
                </c:pt>
                <c:pt idx="276">
                  <c:v>43041</c:v>
                </c:pt>
                <c:pt idx="277">
                  <c:v>43042</c:v>
                </c:pt>
                <c:pt idx="278">
                  <c:v>43045</c:v>
                </c:pt>
                <c:pt idx="279">
                  <c:v>43046</c:v>
                </c:pt>
                <c:pt idx="280">
                  <c:v>43047</c:v>
                </c:pt>
                <c:pt idx="281">
                  <c:v>43048</c:v>
                </c:pt>
                <c:pt idx="282">
                  <c:v>43052</c:v>
                </c:pt>
                <c:pt idx="283">
                  <c:v>43052</c:v>
                </c:pt>
                <c:pt idx="284">
                  <c:v>43053</c:v>
                </c:pt>
                <c:pt idx="285">
                  <c:v>43054</c:v>
                </c:pt>
                <c:pt idx="286">
                  <c:v>43055</c:v>
                </c:pt>
                <c:pt idx="287">
                  <c:v>43056</c:v>
                </c:pt>
                <c:pt idx="288">
                  <c:v>43059</c:v>
                </c:pt>
                <c:pt idx="289">
                  <c:v>43060</c:v>
                </c:pt>
                <c:pt idx="290">
                  <c:v>43061</c:v>
                </c:pt>
                <c:pt idx="291">
                  <c:v>43063</c:v>
                </c:pt>
                <c:pt idx="292">
                  <c:v>43063</c:v>
                </c:pt>
                <c:pt idx="293">
                  <c:v>43066</c:v>
                </c:pt>
                <c:pt idx="294">
                  <c:v>43067</c:v>
                </c:pt>
                <c:pt idx="295">
                  <c:v>43068</c:v>
                </c:pt>
                <c:pt idx="296">
                  <c:v>43069</c:v>
                </c:pt>
                <c:pt idx="297">
                  <c:v>43070</c:v>
                </c:pt>
                <c:pt idx="298">
                  <c:v>43073</c:v>
                </c:pt>
                <c:pt idx="299">
                  <c:v>43074</c:v>
                </c:pt>
                <c:pt idx="300">
                  <c:v>43075</c:v>
                </c:pt>
                <c:pt idx="301">
                  <c:v>43076</c:v>
                </c:pt>
                <c:pt idx="302">
                  <c:v>43077</c:v>
                </c:pt>
                <c:pt idx="303">
                  <c:v>43080</c:v>
                </c:pt>
                <c:pt idx="304">
                  <c:v>43081</c:v>
                </c:pt>
                <c:pt idx="305">
                  <c:v>43082</c:v>
                </c:pt>
                <c:pt idx="306">
                  <c:v>43083</c:v>
                </c:pt>
                <c:pt idx="307">
                  <c:v>43084</c:v>
                </c:pt>
                <c:pt idx="308">
                  <c:v>43087</c:v>
                </c:pt>
                <c:pt idx="309">
                  <c:v>43088</c:v>
                </c:pt>
                <c:pt idx="310">
                  <c:v>43089</c:v>
                </c:pt>
                <c:pt idx="311">
                  <c:v>43090</c:v>
                </c:pt>
                <c:pt idx="312">
                  <c:v>43091</c:v>
                </c:pt>
                <c:pt idx="313">
                  <c:v>43096</c:v>
                </c:pt>
                <c:pt idx="314">
                  <c:v>43097</c:v>
                </c:pt>
                <c:pt idx="315">
                  <c:v>43098</c:v>
                </c:pt>
                <c:pt idx="316">
                  <c:v>43102</c:v>
                </c:pt>
                <c:pt idx="317">
                  <c:v>43103</c:v>
                </c:pt>
                <c:pt idx="318">
                  <c:v>43104</c:v>
                </c:pt>
                <c:pt idx="319">
                  <c:v>43105</c:v>
                </c:pt>
                <c:pt idx="320">
                  <c:v>43108</c:v>
                </c:pt>
                <c:pt idx="321">
                  <c:v>43109</c:v>
                </c:pt>
                <c:pt idx="322">
                  <c:v>43110</c:v>
                </c:pt>
                <c:pt idx="323">
                  <c:v>43111</c:v>
                </c:pt>
                <c:pt idx="324">
                  <c:v>43112</c:v>
                </c:pt>
                <c:pt idx="325">
                  <c:v>43116</c:v>
                </c:pt>
                <c:pt idx="326">
                  <c:v>43116</c:v>
                </c:pt>
                <c:pt idx="327">
                  <c:v>43117</c:v>
                </c:pt>
                <c:pt idx="328">
                  <c:v>43118</c:v>
                </c:pt>
                <c:pt idx="329">
                  <c:v>43119</c:v>
                </c:pt>
                <c:pt idx="330">
                  <c:v>43122</c:v>
                </c:pt>
                <c:pt idx="331">
                  <c:v>43123</c:v>
                </c:pt>
                <c:pt idx="332">
                  <c:v>43124</c:v>
                </c:pt>
                <c:pt idx="333">
                  <c:v>43125</c:v>
                </c:pt>
                <c:pt idx="334">
                  <c:v>43126</c:v>
                </c:pt>
                <c:pt idx="335">
                  <c:v>43129</c:v>
                </c:pt>
                <c:pt idx="336">
                  <c:v>43130</c:v>
                </c:pt>
                <c:pt idx="337">
                  <c:v>43131</c:v>
                </c:pt>
                <c:pt idx="338">
                  <c:v>43132</c:v>
                </c:pt>
                <c:pt idx="339">
                  <c:v>43133</c:v>
                </c:pt>
                <c:pt idx="340">
                  <c:v>43136</c:v>
                </c:pt>
                <c:pt idx="341">
                  <c:v>43137</c:v>
                </c:pt>
                <c:pt idx="342">
                  <c:v>43138</c:v>
                </c:pt>
                <c:pt idx="343">
                  <c:v>43139</c:v>
                </c:pt>
                <c:pt idx="344">
                  <c:v>43140</c:v>
                </c:pt>
                <c:pt idx="345">
                  <c:v>43143</c:v>
                </c:pt>
                <c:pt idx="346">
                  <c:v>43144</c:v>
                </c:pt>
                <c:pt idx="347">
                  <c:v>43145</c:v>
                </c:pt>
                <c:pt idx="348">
                  <c:v>43146</c:v>
                </c:pt>
                <c:pt idx="349">
                  <c:v>43147</c:v>
                </c:pt>
                <c:pt idx="350">
                  <c:v>43151</c:v>
                </c:pt>
                <c:pt idx="351">
                  <c:v>43151</c:v>
                </c:pt>
                <c:pt idx="352">
                  <c:v>43152</c:v>
                </c:pt>
                <c:pt idx="353">
                  <c:v>43153</c:v>
                </c:pt>
                <c:pt idx="354">
                  <c:v>43154</c:v>
                </c:pt>
                <c:pt idx="355">
                  <c:v>43157</c:v>
                </c:pt>
                <c:pt idx="356">
                  <c:v>43158</c:v>
                </c:pt>
                <c:pt idx="357">
                  <c:v>43159</c:v>
                </c:pt>
                <c:pt idx="358">
                  <c:v>43160</c:v>
                </c:pt>
                <c:pt idx="359">
                  <c:v>43161</c:v>
                </c:pt>
                <c:pt idx="360">
                  <c:v>43164</c:v>
                </c:pt>
                <c:pt idx="361">
                  <c:v>43165</c:v>
                </c:pt>
                <c:pt idx="362">
                  <c:v>43166</c:v>
                </c:pt>
                <c:pt idx="363">
                  <c:v>43167</c:v>
                </c:pt>
                <c:pt idx="364">
                  <c:v>43168</c:v>
                </c:pt>
                <c:pt idx="365">
                  <c:v>43171</c:v>
                </c:pt>
                <c:pt idx="366">
                  <c:v>43172</c:v>
                </c:pt>
                <c:pt idx="367">
                  <c:v>43173</c:v>
                </c:pt>
                <c:pt idx="368">
                  <c:v>43174</c:v>
                </c:pt>
                <c:pt idx="369">
                  <c:v>43175</c:v>
                </c:pt>
                <c:pt idx="370">
                  <c:v>43178</c:v>
                </c:pt>
                <c:pt idx="371">
                  <c:v>43179</c:v>
                </c:pt>
                <c:pt idx="372">
                  <c:v>43180</c:v>
                </c:pt>
                <c:pt idx="373">
                  <c:v>43181</c:v>
                </c:pt>
                <c:pt idx="374">
                  <c:v>43182</c:v>
                </c:pt>
                <c:pt idx="375">
                  <c:v>43185</c:v>
                </c:pt>
                <c:pt idx="376">
                  <c:v>43186</c:v>
                </c:pt>
                <c:pt idx="377">
                  <c:v>43187</c:v>
                </c:pt>
                <c:pt idx="378">
                  <c:v>43188</c:v>
                </c:pt>
                <c:pt idx="379">
                  <c:v>43193</c:v>
                </c:pt>
                <c:pt idx="380">
                  <c:v>43194</c:v>
                </c:pt>
                <c:pt idx="381">
                  <c:v>43195</c:v>
                </c:pt>
                <c:pt idx="382">
                  <c:v>43196</c:v>
                </c:pt>
                <c:pt idx="383">
                  <c:v>43199</c:v>
                </c:pt>
                <c:pt idx="384">
                  <c:v>43200</c:v>
                </c:pt>
                <c:pt idx="385">
                  <c:v>43201</c:v>
                </c:pt>
                <c:pt idx="386">
                  <c:v>43202</c:v>
                </c:pt>
                <c:pt idx="387">
                  <c:v>43203</c:v>
                </c:pt>
                <c:pt idx="388">
                  <c:v>43206</c:v>
                </c:pt>
                <c:pt idx="389">
                  <c:v>43207</c:v>
                </c:pt>
                <c:pt idx="390">
                  <c:v>43208</c:v>
                </c:pt>
                <c:pt idx="391">
                  <c:v>43209</c:v>
                </c:pt>
                <c:pt idx="392">
                  <c:v>43210</c:v>
                </c:pt>
                <c:pt idx="393">
                  <c:v>43213</c:v>
                </c:pt>
                <c:pt idx="394">
                  <c:v>43214</c:v>
                </c:pt>
                <c:pt idx="395">
                  <c:v>43215</c:v>
                </c:pt>
                <c:pt idx="396">
                  <c:v>43216</c:v>
                </c:pt>
                <c:pt idx="397">
                  <c:v>43217</c:v>
                </c:pt>
                <c:pt idx="398">
                  <c:v>43220</c:v>
                </c:pt>
                <c:pt idx="399">
                  <c:v>43221</c:v>
                </c:pt>
                <c:pt idx="400">
                  <c:v>43222</c:v>
                </c:pt>
                <c:pt idx="401">
                  <c:v>43223</c:v>
                </c:pt>
                <c:pt idx="402">
                  <c:v>43224</c:v>
                </c:pt>
                <c:pt idx="403">
                  <c:v>43228</c:v>
                </c:pt>
                <c:pt idx="404">
                  <c:v>43229</c:v>
                </c:pt>
                <c:pt idx="405">
                  <c:v>43230</c:v>
                </c:pt>
                <c:pt idx="406">
                  <c:v>43231</c:v>
                </c:pt>
                <c:pt idx="407">
                  <c:v>43234</c:v>
                </c:pt>
                <c:pt idx="408">
                  <c:v>43235</c:v>
                </c:pt>
                <c:pt idx="409">
                  <c:v>43236</c:v>
                </c:pt>
                <c:pt idx="410">
                  <c:v>43237</c:v>
                </c:pt>
                <c:pt idx="411">
                  <c:v>43238</c:v>
                </c:pt>
                <c:pt idx="412">
                  <c:v>43241</c:v>
                </c:pt>
                <c:pt idx="413">
                  <c:v>43242</c:v>
                </c:pt>
                <c:pt idx="414">
                  <c:v>43243</c:v>
                </c:pt>
                <c:pt idx="415">
                  <c:v>43244</c:v>
                </c:pt>
                <c:pt idx="416">
                  <c:v>43245</c:v>
                </c:pt>
                <c:pt idx="417">
                  <c:v>43249</c:v>
                </c:pt>
                <c:pt idx="418">
                  <c:v>43250</c:v>
                </c:pt>
                <c:pt idx="419">
                  <c:v>43251</c:v>
                </c:pt>
                <c:pt idx="420">
                  <c:v>43252</c:v>
                </c:pt>
                <c:pt idx="421">
                  <c:v>43255</c:v>
                </c:pt>
                <c:pt idx="422">
                  <c:v>43256</c:v>
                </c:pt>
                <c:pt idx="423">
                  <c:v>43257</c:v>
                </c:pt>
                <c:pt idx="424">
                  <c:v>43258</c:v>
                </c:pt>
                <c:pt idx="425">
                  <c:v>43259</c:v>
                </c:pt>
                <c:pt idx="426">
                  <c:v>43262</c:v>
                </c:pt>
                <c:pt idx="427">
                  <c:v>43263</c:v>
                </c:pt>
                <c:pt idx="428">
                  <c:v>43264</c:v>
                </c:pt>
                <c:pt idx="429">
                  <c:v>43265</c:v>
                </c:pt>
                <c:pt idx="430">
                  <c:v>43266</c:v>
                </c:pt>
                <c:pt idx="431">
                  <c:v>43269</c:v>
                </c:pt>
                <c:pt idx="432">
                  <c:v>43270</c:v>
                </c:pt>
                <c:pt idx="433">
                  <c:v>43271</c:v>
                </c:pt>
                <c:pt idx="434">
                  <c:v>43272</c:v>
                </c:pt>
                <c:pt idx="435">
                  <c:v>43273</c:v>
                </c:pt>
                <c:pt idx="436">
                  <c:v>43276</c:v>
                </c:pt>
                <c:pt idx="437">
                  <c:v>43277</c:v>
                </c:pt>
                <c:pt idx="438">
                  <c:v>43278</c:v>
                </c:pt>
                <c:pt idx="439">
                  <c:v>43279</c:v>
                </c:pt>
                <c:pt idx="440">
                  <c:v>43280</c:v>
                </c:pt>
                <c:pt idx="441">
                  <c:v>43283</c:v>
                </c:pt>
                <c:pt idx="442">
                  <c:v>43284</c:v>
                </c:pt>
                <c:pt idx="443">
                  <c:v>43286</c:v>
                </c:pt>
                <c:pt idx="444">
                  <c:v>43286</c:v>
                </c:pt>
                <c:pt idx="445">
                  <c:v>43287</c:v>
                </c:pt>
                <c:pt idx="446">
                  <c:v>43290</c:v>
                </c:pt>
                <c:pt idx="447">
                  <c:v>43291</c:v>
                </c:pt>
                <c:pt idx="448">
                  <c:v>43292</c:v>
                </c:pt>
                <c:pt idx="449">
                  <c:v>43293</c:v>
                </c:pt>
                <c:pt idx="450">
                  <c:v>43294</c:v>
                </c:pt>
                <c:pt idx="451">
                  <c:v>43297</c:v>
                </c:pt>
                <c:pt idx="452">
                  <c:v>43298</c:v>
                </c:pt>
                <c:pt idx="453">
                  <c:v>43299</c:v>
                </c:pt>
                <c:pt idx="454">
                  <c:v>43300</c:v>
                </c:pt>
                <c:pt idx="455">
                  <c:v>43301</c:v>
                </c:pt>
                <c:pt idx="456">
                  <c:v>43304</c:v>
                </c:pt>
                <c:pt idx="457">
                  <c:v>43305</c:v>
                </c:pt>
                <c:pt idx="458">
                  <c:v>43306</c:v>
                </c:pt>
                <c:pt idx="459">
                  <c:v>43307</c:v>
                </c:pt>
                <c:pt idx="460">
                  <c:v>43308</c:v>
                </c:pt>
                <c:pt idx="461">
                  <c:v>43311</c:v>
                </c:pt>
                <c:pt idx="462">
                  <c:v>43312</c:v>
                </c:pt>
                <c:pt idx="463">
                  <c:v>43313</c:v>
                </c:pt>
                <c:pt idx="464">
                  <c:v>43314</c:v>
                </c:pt>
                <c:pt idx="465">
                  <c:v>43315</c:v>
                </c:pt>
                <c:pt idx="466">
                  <c:v>43318</c:v>
                </c:pt>
                <c:pt idx="467">
                  <c:v>43319</c:v>
                </c:pt>
                <c:pt idx="468">
                  <c:v>43320</c:v>
                </c:pt>
                <c:pt idx="469">
                  <c:v>43321</c:v>
                </c:pt>
                <c:pt idx="470">
                  <c:v>43322</c:v>
                </c:pt>
                <c:pt idx="471">
                  <c:v>43325</c:v>
                </c:pt>
                <c:pt idx="472">
                  <c:v>43326</c:v>
                </c:pt>
                <c:pt idx="473">
                  <c:v>43327</c:v>
                </c:pt>
                <c:pt idx="474">
                  <c:v>43328</c:v>
                </c:pt>
                <c:pt idx="475">
                  <c:v>43329</c:v>
                </c:pt>
                <c:pt idx="476">
                  <c:v>43332</c:v>
                </c:pt>
                <c:pt idx="477">
                  <c:v>43333</c:v>
                </c:pt>
                <c:pt idx="478">
                  <c:v>43334</c:v>
                </c:pt>
                <c:pt idx="479">
                  <c:v>43335</c:v>
                </c:pt>
                <c:pt idx="480">
                  <c:v>43336</c:v>
                </c:pt>
                <c:pt idx="481">
                  <c:v>43340</c:v>
                </c:pt>
                <c:pt idx="482">
                  <c:v>43341</c:v>
                </c:pt>
                <c:pt idx="483">
                  <c:v>43342</c:v>
                </c:pt>
                <c:pt idx="484">
                  <c:v>43343</c:v>
                </c:pt>
                <c:pt idx="485">
                  <c:v>43347</c:v>
                </c:pt>
                <c:pt idx="486">
                  <c:v>43347</c:v>
                </c:pt>
                <c:pt idx="487">
                  <c:v>43348</c:v>
                </c:pt>
                <c:pt idx="488">
                  <c:v>43349</c:v>
                </c:pt>
                <c:pt idx="489">
                  <c:v>43350</c:v>
                </c:pt>
                <c:pt idx="490">
                  <c:v>43353</c:v>
                </c:pt>
                <c:pt idx="491">
                  <c:v>43354</c:v>
                </c:pt>
                <c:pt idx="492">
                  <c:v>43355</c:v>
                </c:pt>
                <c:pt idx="493">
                  <c:v>43356</c:v>
                </c:pt>
                <c:pt idx="494">
                  <c:v>43357</c:v>
                </c:pt>
                <c:pt idx="495">
                  <c:v>43360</c:v>
                </c:pt>
                <c:pt idx="496">
                  <c:v>43361</c:v>
                </c:pt>
                <c:pt idx="497">
                  <c:v>43362</c:v>
                </c:pt>
                <c:pt idx="498">
                  <c:v>43363</c:v>
                </c:pt>
                <c:pt idx="499">
                  <c:v>43364</c:v>
                </c:pt>
                <c:pt idx="500">
                  <c:v>43367</c:v>
                </c:pt>
                <c:pt idx="501">
                  <c:v>43368</c:v>
                </c:pt>
                <c:pt idx="502">
                  <c:v>43369</c:v>
                </c:pt>
                <c:pt idx="503">
                  <c:v>43370</c:v>
                </c:pt>
                <c:pt idx="504">
                  <c:v>43371</c:v>
                </c:pt>
                <c:pt idx="505">
                  <c:v>43374</c:v>
                </c:pt>
                <c:pt idx="506">
                  <c:v>43375</c:v>
                </c:pt>
                <c:pt idx="507">
                  <c:v>43376</c:v>
                </c:pt>
                <c:pt idx="508">
                  <c:v>43377</c:v>
                </c:pt>
                <c:pt idx="509">
                  <c:v>43378</c:v>
                </c:pt>
                <c:pt idx="510">
                  <c:v>43382</c:v>
                </c:pt>
                <c:pt idx="511">
                  <c:v>43382</c:v>
                </c:pt>
                <c:pt idx="512">
                  <c:v>43383</c:v>
                </c:pt>
                <c:pt idx="513">
                  <c:v>43384</c:v>
                </c:pt>
                <c:pt idx="514">
                  <c:v>43385</c:v>
                </c:pt>
                <c:pt idx="515">
                  <c:v>43388</c:v>
                </c:pt>
                <c:pt idx="516">
                  <c:v>43389</c:v>
                </c:pt>
                <c:pt idx="517">
                  <c:v>43390</c:v>
                </c:pt>
                <c:pt idx="518">
                  <c:v>43397</c:v>
                </c:pt>
                <c:pt idx="519">
                  <c:v>43404</c:v>
                </c:pt>
                <c:pt idx="520">
                  <c:v>43411</c:v>
                </c:pt>
                <c:pt idx="521">
                  <c:v>43418</c:v>
                </c:pt>
                <c:pt idx="522">
                  <c:v>43425</c:v>
                </c:pt>
                <c:pt idx="523">
                  <c:v>43432</c:v>
                </c:pt>
                <c:pt idx="524">
                  <c:v>43439</c:v>
                </c:pt>
                <c:pt idx="525">
                  <c:v>43446</c:v>
                </c:pt>
                <c:pt idx="526">
                  <c:v>43453</c:v>
                </c:pt>
                <c:pt idx="527">
                  <c:v>43462</c:v>
                </c:pt>
                <c:pt idx="528">
                  <c:v>43468</c:v>
                </c:pt>
                <c:pt idx="529">
                  <c:v>43474</c:v>
                </c:pt>
                <c:pt idx="530">
                  <c:v>43481</c:v>
                </c:pt>
                <c:pt idx="531">
                  <c:v>43488</c:v>
                </c:pt>
                <c:pt idx="532">
                  <c:v>43495</c:v>
                </c:pt>
                <c:pt idx="533">
                  <c:v>43502</c:v>
                </c:pt>
                <c:pt idx="534">
                  <c:v>43509</c:v>
                </c:pt>
                <c:pt idx="535">
                  <c:v>43516</c:v>
                </c:pt>
                <c:pt idx="536">
                  <c:v>43523</c:v>
                </c:pt>
                <c:pt idx="537">
                  <c:v>43530</c:v>
                </c:pt>
                <c:pt idx="538">
                  <c:v>43537</c:v>
                </c:pt>
                <c:pt idx="539">
                  <c:v>43544</c:v>
                </c:pt>
                <c:pt idx="540">
                  <c:v>43551</c:v>
                </c:pt>
                <c:pt idx="541">
                  <c:v>43558</c:v>
                </c:pt>
                <c:pt idx="542">
                  <c:v>43565</c:v>
                </c:pt>
                <c:pt idx="543">
                  <c:v>43572</c:v>
                </c:pt>
                <c:pt idx="544">
                  <c:v>43580</c:v>
                </c:pt>
                <c:pt idx="545">
                  <c:v>43587</c:v>
                </c:pt>
                <c:pt idx="546">
                  <c:v>43594</c:v>
                </c:pt>
                <c:pt idx="547">
                  <c:v>43601</c:v>
                </c:pt>
                <c:pt idx="548">
                  <c:v>43608</c:v>
                </c:pt>
                <c:pt idx="549">
                  <c:v>43615</c:v>
                </c:pt>
                <c:pt idx="550">
                  <c:v>43622</c:v>
                </c:pt>
                <c:pt idx="551">
                  <c:v>43629</c:v>
                </c:pt>
                <c:pt idx="552">
                  <c:v>43636</c:v>
                </c:pt>
                <c:pt idx="553">
                  <c:v>43643</c:v>
                </c:pt>
                <c:pt idx="554">
                  <c:v>43651</c:v>
                </c:pt>
                <c:pt idx="555">
                  <c:v>43657</c:v>
                </c:pt>
                <c:pt idx="556">
                  <c:v>43664</c:v>
                </c:pt>
                <c:pt idx="557">
                  <c:v>43671</c:v>
                </c:pt>
                <c:pt idx="558">
                  <c:v>43678</c:v>
                </c:pt>
                <c:pt idx="559">
                  <c:v>43685</c:v>
                </c:pt>
                <c:pt idx="560">
                  <c:v>43692</c:v>
                </c:pt>
                <c:pt idx="561">
                  <c:v>43699</c:v>
                </c:pt>
                <c:pt idx="562">
                  <c:v>43706</c:v>
                </c:pt>
                <c:pt idx="563">
                  <c:v>43713</c:v>
                </c:pt>
                <c:pt idx="564">
                  <c:v>43720</c:v>
                </c:pt>
                <c:pt idx="565">
                  <c:v>43727</c:v>
                </c:pt>
                <c:pt idx="566">
                  <c:v>43734</c:v>
                </c:pt>
                <c:pt idx="567">
                  <c:v>43741</c:v>
                </c:pt>
                <c:pt idx="568">
                  <c:v>43748</c:v>
                </c:pt>
                <c:pt idx="569">
                  <c:v>43755</c:v>
                </c:pt>
                <c:pt idx="570">
                  <c:v>43762</c:v>
                </c:pt>
                <c:pt idx="571">
                  <c:v>43769</c:v>
                </c:pt>
                <c:pt idx="572">
                  <c:v>43776</c:v>
                </c:pt>
                <c:pt idx="573">
                  <c:v>43783</c:v>
                </c:pt>
                <c:pt idx="574">
                  <c:v>43790</c:v>
                </c:pt>
                <c:pt idx="575">
                  <c:v>43798</c:v>
                </c:pt>
                <c:pt idx="576">
                  <c:v>43804</c:v>
                </c:pt>
                <c:pt idx="577">
                  <c:v>43811</c:v>
                </c:pt>
                <c:pt idx="578">
                  <c:v>43818</c:v>
                </c:pt>
                <c:pt idx="579">
                  <c:v>43829</c:v>
                </c:pt>
                <c:pt idx="580">
                  <c:v>43833</c:v>
                </c:pt>
                <c:pt idx="581">
                  <c:v>43839</c:v>
                </c:pt>
                <c:pt idx="582">
                  <c:v>43846</c:v>
                </c:pt>
                <c:pt idx="583">
                  <c:v>43853</c:v>
                </c:pt>
                <c:pt idx="584">
                  <c:v>43860</c:v>
                </c:pt>
                <c:pt idx="585">
                  <c:v>43867</c:v>
                </c:pt>
                <c:pt idx="586">
                  <c:v>43874</c:v>
                </c:pt>
                <c:pt idx="587">
                  <c:v>43881</c:v>
                </c:pt>
                <c:pt idx="588">
                  <c:v>43888</c:v>
                </c:pt>
                <c:pt idx="589">
                  <c:v>43895</c:v>
                </c:pt>
                <c:pt idx="590">
                  <c:v>43902</c:v>
                </c:pt>
                <c:pt idx="591">
                  <c:v>43909</c:v>
                </c:pt>
                <c:pt idx="592">
                  <c:v>43916</c:v>
                </c:pt>
                <c:pt idx="593">
                  <c:v>43923</c:v>
                </c:pt>
                <c:pt idx="594">
                  <c:v>43930</c:v>
                </c:pt>
                <c:pt idx="595">
                  <c:v>43937</c:v>
                </c:pt>
                <c:pt idx="596">
                  <c:v>43944</c:v>
                </c:pt>
                <c:pt idx="597">
                  <c:v>43951</c:v>
                </c:pt>
                <c:pt idx="598">
                  <c:v>43958</c:v>
                </c:pt>
                <c:pt idx="599">
                  <c:v>43965</c:v>
                </c:pt>
                <c:pt idx="600">
                  <c:v>43972</c:v>
                </c:pt>
                <c:pt idx="601">
                  <c:v>43979</c:v>
                </c:pt>
                <c:pt idx="602">
                  <c:v>43986</c:v>
                </c:pt>
                <c:pt idx="603">
                  <c:v>43993</c:v>
                </c:pt>
                <c:pt idx="604">
                  <c:v>44000</c:v>
                </c:pt>
                <c:pt idx="605">
                  <c:v>44007</c:v>
                </c:pt>
                <c:pt idx="606">
                  <c:v>44014</c:v>
                </c:pt>
                <c:pt idx="607">
                  <c:v>44021</c:v>
                </c:pt>
                <c:pt idx="608">
                  <c:v>44028</c:v>
                </c:pt>
                <c:pt idx="609">
                  <c:v>44035</c:v>
                </c:pt>
                <c:pt idx="610">
                  <c:v>44042</c:v>
                </c:pt>
                <c:pt idx="611">
                  <c:v>44049</c:v>
                </c:pt>
                <c:pt idx="612">
                  <c:v>44056</c:v>
                </c:pt>
                <c:pt idx="613">
                  <c:v>44063</c:v>
                </c:pt>
                <c:pt idx="614">
                  <c:v>44070</c:v>
                </c:pt>
                <c:pt idx="615">
                  <c:v>44077</c:v>
                </c:pt>
                <c:pt idx="616">
                  <c:v>44084</c:v>
                </c:pt>
                <c:pt idx="617">
                  <c:v>44091</c:v>
                </c:pt>
                <c:pt idx="618">
                  <c:v>44098</c:v>
                </c:pt>
                <c:pt idx="619">
                  <c:v>44105</c:v>
                </c:pt>
                <c:pt idx="620">
                  <c:v>44112</c:v>
                </c:pt>
                <c:pt idx="621">
                  <c:v>44119</c:v>
                </c:pt>
                <c:pt idx="622">
                  <c:v>44126</c:v>
                </c:pt>
                <c:pt idx="623">
                  <c:v>44133</c:v>
                </c:pt>
                <c:pt idx="624">
                  <c:v>44140</c:v>
                </c:pt>
                <c:pt idx="625">
                  <c:v>44147</c:v>
                </c:pt>
                <c:pt idx="626">
                  <c:v>44154</c:v>
                </c:pt>
                <c:pt idx="627">
                  <c:v>44162</c:v>
                </c:pt>
                <c:pt idx="628">
                  <c:v>44168</c:v>
                </c:pt>
                <c:pt idx="629">
                  <c:v>44175</c:v>
                </c:pt>
                <c:pt idx="630">
                  <c:v>44182</c:v>
                </c:pt>
                <c:pt idx="631">
                  <c:v>44189</c:v>
                </c:pt>
                <c:pt idx="632">
                  <c:v>44196</c:v>
                </c:pt>
                <c:pt idx="633">
                  <c:v>44203</c:v>
                </c:pt>
                <c:pt idx="634">
                  <c:v>44210</c:v>
                </c:pt>
                <c:pt idx="635">
                  <c:v>44217</c:v>
                </c:pt>
                <c:pt idx="636">
                  <c:v>44224</c:v>
                </c:pt>
                <c:pt idx="637">
                  <c:v>44231</c:v>
                </c:pt>
                <c:pt idx="638">
                  <c:v>44238</c:v>
                </c:pt>
                <c:pt idx="639">
                  <c:v>44245</c:v>
                </c:pt>
                <c:pt idx="640">
                  <c:v>44252</c:v>
                </c:pt>
                <c:pt idx="641">
                  <c:v>44259</c:v>
                </c:pt>
                <c:pt idx="642">
                  <c:v>44266</c:v>
                </c:pt>
                <c:pt idx="643">
                  <c:v>44273</c:v>
                </c:pt>
                <c:pt idx="644">
                  <c:v>44280</c:v>
                </c:pt>
                <c:pt idx="645">
                  <c:v>44287</c:v>
                </c:pt>
                <c:pt idx="646">
                  <c:v>44294</c:v>
                </c:pt>
                <c:pt idx="647">
                  <c:v>44301</c:v>
                </c:pt>
                <c:pt idx="648">
                  <c:v>44308</c:v>
                </c:pt>
                <c:pt idx="649">
                  <c:v>44315</c:v>
                </c:pt>
                <c:pt idx="650">
                  <c:v>44322</c:v>
                </c:pt>
                <c:pt idx="651">
                  <c:v>44329</c:v>
                </c:pt>
                <c:pt idx="652">
                  <c:v>44336</c:v>
                </c:pt>
                <c:pt idx="653">
                  <c:v>44343</c:v>
                </c:pt>
                <c:pt idx="654">
                  <c:v>44350</c:v>
                </c:pt>
                <c:pt idx="655">
                  <c:v>44357</c:v>
                </c:pt>
                <c:pt idx="656">
                  <c:v>44364</c:v>
                </c:pt>
                <c:pt idx="657">
                  <c:v>44371</c:v>
                </c:pt>
                <c:pt idx="658">
                  <c:v>44378</c:v>
                </c:pt>
                <c:pt idx="659">
                  <c:v>44385</c:v>
                </c:pt>
                <c:pt idx="660">
                  <c:v>44392</c:v>
                </c:pt>
                <c:pt idx="661">
                  <c:v>44399</c:v>
                </c:pt>
                <c:pt idx="662">
                  <c:v>44406</c:v>
                </c:pt>
                <c:pt idx="663">
                  <c:v>44413</c:v>
                </c:pt>
                <c:pt idx="664">
                  <c:v>44420</c:v>
                </c:pt>
                <c:pt idx="665">
                  <c:v>44427</c:v>
                </c:pt>
                <c:pt idx="666">
                  <c:v>44434</c:v>
                </c:pt>
                <c:pt idx="667">
                  <c:v>44441</c:v>
                </c:pt>
                <c:pt idx="668">
                  <c:v>44448</c:v>
                </c:pt>
                <c:pt idx="669">
                  <c:v>44455</c:v>
                </c:pt>
                <c:pt idx="670">
                  <c:v>44462</c:v>
                </c:pt>
                <c:pt idx="671">
                  <c:v>44469</c:v>
                </c:pt>
                <c:pt idx="672">
                  <c:v>44476</c:v>
                </c:pt>
                <c:pt idx="673">
                  <c:v>44483</c:v>
                </c:pt>
                <c:pt idx="674">
                  <c:v>44490</c:v>
                </c:pt>
                <c:pt idx="675">
                  <c:v>44497</c:v>
                </c:pt>
                <c:pt idx="676">
                  <c:v>44504</c:v>
                </c:pt>
                <c:pt idx="677">
                  <c:v>44512</c:v>
                </c:pt>
                <c:pt idx="678">
                  <c:v>44518</c:v>
                </c:pt>
                <c:pt idx="679">
                  <c:v>44526</c:v>
                </c:pt>
                <c:pt idx="680">
                  <c:v>44532</c:v>
                </c:pt>
                <c:pt idx="681">
                  <c:v>44539</c:v>
                </c:pt>
                <c:pt idx="682">
                  <c:v>44546</c:v>
                </c:pt>
                <c:pt idx="683">
                  <c:v>44553</c:v>
                </c:pt>
                <c:pt idx="684">
                  <c:v>44565</c:v>
                </c:pt>
                <c:pt idx="685">
                  <c:v>44568</c:v>
                </c:pt>
                <c:pt idx="686">
                  <c:v>44575</c:v>
                </c:pt>
                <c:pt idx="687">
                  <c:v>44582</c:v>
                </c:pt>
                <c:pt idx="688">
                  <c:v>44589</c:v>
                </c:pt>
                <c:pt idx="689">
                  <c:v>44596</c:v>
                </c:pt>
                <c:pt idx="690">
                  <c:v>44603</c:v>
                </c:pt>
                <c:pt idx="691">
                  <c:v>44610</c:v>
                </c:pt>
                <c:pt idx="692">
                  <c:v>44617</c:v>
                </c:pt>
                <c:pt idx="693">
                  <c:v>44624</c:v>
                </c:pt>
                <c:pt idx="694">
                  <c:v>44631</c:v>
                </c:pt>
                <c:pt idx="695">
                  <c:v>44638</c:v>
                </c:pt>
                <c:pt idx="696">
                  <c:v>44645</c:v>
                </c:pt>
                <c:pt idx="697">
                  <c:v>44652</c:v>
                </c:pt>
                <c:pt idx="698">
                  <c:v>44659</c:v>
                </c:pt>
                <c:pt idx="699">
                  <c:v>44670</c:v>
                </c:pt>
                <c:pt idx="700">
                  <c:v>44673</c:v>
                </c:pt>
                <c:pt idx="701">
                  <c:v>44680</c:v>
                </c:pt>
                <c:pt idx="702">
                  <c:v>44687</c:v>
                </c:pt>
                <c:pt idx="703">
                  <c:v>44694</c:v>
                </c:pt>
                <c:pt idx="704">
                  <c:v>44701</c:v>
                </c:pt>
                <c:pt idx="705">
                  <c:v>44708</c:v>
                </c:pt>
                <c:pt idx="706">
                  <c:v>44715</c:v>
                </c:pt>
                <c:pt idx="707">
                  <c:v>44722</c:v>
                </c:pt>
                <c:pt idx="708">
                  <c:v>44729</c:v>
                </c:pt>
                <c:pt idx="709">
                  <c:v>44736</c:v>
                </c:pt>
                <c:pt idx="710">
                  <c:v>44743</c:v>
                </c:pt>
                <c:pt idx="711">
                  <c:v>44750</c:v>
                </c:pt>
                <c:pt idx="712">
                  <c:v>44757</c:v>
                </c:pt>
                <c:pt idx="713">
                  <c:v>44764</c:v>
                </c:pt>
                <c:pt idx="714">
                  <c:v>44771</c:v>
                </c:pt>
                <c:pt idx="715">
                  <c:v>44778</c:v>
                </c:pt>
                <c:pt idx="716">
                  <c:v>44785</c:v>
                </c:pt>
                <c:pt idx="717">
                  <c:v>44792</c:v>
                </c:pt>
                <c:pt idx="718">
                  <c:v>44799</c:v>
                </c:pt>
                <c:pt idx="719">
                  <c:v>44806</c:v>
                </c:pt>
                <c:pt idx="720">
                  <c:v>44813</c:v>
                </c:pt>
                <c:pt idx="721">
                  <c:v>44820</c:v>
                </c:pt>
                <c:pt idx="722">
                  <c:v>44827</c:v>
                </c:pt>
                <c:pt idx="723">
                  <c:v>44834</c:v>
                </c:pt>
                <c:pt idx="724">
                  <c:v>44841</c:v>
                </c:pt>
                <c:pt idx="725">
                  <c:v>44848</c:v>
                </c:pt>
                <c:pt idx="726">
                  <c:v>44855</c:v>
                </c:pt>
                <c:pt idx="727">
                  <c:v>44862</c:v>
                </c:pt>
                <c:pt idx="728">
                  <c:v>44869</c:v>
                </c:pt>
                <c:pt idx="729">
                  <c:v>44879</c:v>
                </c:pt>
                <c:pt idx="730">
                  <c:v>44883</c:v>
                </c:pt>
                <c:pt idx="731">
                  <c:v>44890</c:v>
                </c:pt>
                <c:pt idx="732">
                  <c:v>44897</c:v>
                </c:pt>
                <c:pt idx="733">
                  <c:v>44904</c:v>
                </c:pt>
                <c:pt idx="734">
                  <c:v>44911</c:v>
                </c:pt>
                <c:pt idx="735">
                  <c:v>44918</c:v>
                </c:pt>
                <c:pt idx="736">
                  <c:v>44925</c:v>
                </c:pt>
                <c:pt idx="737">
                  <c:v>44932</c:v>
                </c:pt>
                <c:pt idx="738">
                  <c:v>44939</c:v>
                </c:pt>
                <c:pt idx="739">
                  <c:v>44946</c:v>
                </c:pt>
                <c:pt idx="740">
                  <c:v>44953</c:v>
                </c:pt>
                <c:pt idx="741">
                  <c:v>44960</c:v>
                </c:pt>
                <c:pt idx="742">
                  <c:v>44967</c:v>
                </c:pt>
                <c:pt idx="743">
                  <c:v>44974</c:v>
                </c:pt>
                <c:pt idx="744">
                  <c:v>44981</c:v>
                </c:pt>
                <c:pt idx="745">
                  <c:v>44988</c:v>
                </c:pt>
                <c:pt idx="746">
                  <c:v>44995</c:v>
                </c:pt>
                <c:pt idx="747">
                  <c:v>45002</c:v>
                </c:pt>
                <c:pt idx="748">
                  <c:v>45009</c:v>
                </c:pt>
                <c:pt idx="749">
                  <c:v>45016</c:v>
                </c:pt>
                <c:pt idx="750">
                  <c:v>45027</c:v>
                </c:pt>
                <c:pt idx="751">
                  <c:v>45030</c:v>
                </c:pt>
                <c:pt idx="752">
                  <c:v>45037</c:v>
                </c:pt>
                <c:pt idx="753">
                  <c:v>45044</c:v>
                </c:pt>
                <c:pt idx="754">
                  <c:v>45051</c:v>
                </c:pt>
                <c:pt idx="755">
                  <c:v>45058</c:v>
                </c:pt>
                <c:pt idx="756">
                  <c:v>45065</c:v>
                </c:pt>
                <c:pt idx="757">
                  <c:v>45072</c:v>
                </c:pt>
                <c:pt idx="758">
                  <c:v>45079</c:v>
                </c:pt>
                <c:pt idx="759">
                  <c:v>45086</c:v>
                </c:pt>
                <c:pt idx="760">
                  <c:v>45093</c:v>
                </c:pt>
                <c:pt idx="761">
                  <c:v>45100</c:v>
                </c:pt>
                <c:pt idx="762">
                  <c:v>45107</c:v>
                </c:pt>
                <c:pt idx="763">
                  <c:v>45114</c:v>
                </c:pt>
                <c:pt idx="764">
                  <c:v>45121</c:v>
                </c:pt>
                <c:pt idx="765">
                  <c:v>45128</c:v>
                </c:pt>
                <c:pt idx="766">
                  <c:v>45135</c:v>
                </c:pt>
                <c:pt idx="767">
                  <c:v>45142</c:v>
                </c:pt>
                <c:pt idx="768">
                  <c:v>45149</c:v>
                </c:pt>
                <c:pt idx="769">
                  <c:v>45156</c:v>
                </c:pt>
                <c:pt idx="770">
                  <c:v>45163</c:v>
                </c:pt>
                <c:pt idx="771">
                  <c:v>45170</c:v>
                </c:pt>
                <c:pt idx="772">
                  <c:v>45177</c:v>
                </c:pt>
                <c:pt idx="773">
                  <c:v>45184</c:v>
                </c:pt>
                <c:pt idx="774">
                  <c:v>45191</c:v>
                </c:pt>
                <c:pt idx="775">
                  <c:v>45198</c:v>
                </c:pt>
                <c:pt idx="776">
                  <c:v>45205</c:v>
                </c:pt>
                <c:pt idx="777">
                  <c:v>45212</c:v>
                </c:pt>
                <c:pt idx="778">
                  <c:v>45219</c:v>
                </c:pt>
                <c:pt idx="779">
                  <c:v>45226</c:v>
                </c:pt>
                <c:pt idx="780">
                  <c:v>45233</c:v>
                </c:pt>
                <c:pt idx="781">
                  <c:v>45243</c:v>
                </c:pt>
                <c:pt idx="782">
                  <c:v>45247</c:v>
                </c:pt>
                <c:pt idx="783">
                  <c:v>45254</c:v>
                </c:pt>
                <c:pt idx="784">
                  <c:v>45261</c:v>
                </c:pt>
                <c:pt idx="785">
                  <c:v>45268</c:v>
                </c:pt>
                <c:pt idx="786">
                  <c:v>45275</c:v>
                </c:pt>
                <c:pt idx="787">
                  <c:v>45282</c:v>
                </c:pt>
                <c:pt idx="788">
                  <c:v>45289</c:v>
                </c:pt>
                <c:pt idx="789">
                  <c:v>45296</c:v>
                </c:pt>
                <c:pt idx="790">
                  <c:v>45303</c:v>
                </c:pt>
                <c:pt idx="791">
                  <c:v>45310</c:v>
                </c:pt>
                <c:pt idx="792">
                  <c:v>45317</c:v>
                </c:pt>
                <c:pt idx="793">
                  <c:v>45324</c:v>
                </c:pt>
                <c:pt idx="794">
                  <c:v>45331</c:v>
                </c:pt>
                <c:pt idx="795">
                  <c:v>45338</c:v>
                </c:pt>
                <c:pt idx="796">
                  <c:v>45345</c:v>
                </c:pt>
                <c:pt idx="797">
                  <c:v>45352</c:v>
                </c:pt>
                <c:pt idx="798">
                  <c:v>45359</c:v>
                </c:pt>
                <c:pt idx="799">
                  <c:v>45366</c:v>
                </c:pt>
                <c:pt idx="800">
                  <c:v>45373</c:v>
                </c:pt>
                <c:pt idx="801">
                  <c:v>45384</c:v>
                </c:pt>
                <c:pt idx="802">
                  <c:v>45387</c:v>
                </c:pt>
                <c:pt idx="803">
                  <c:v>45394</c:v>
                </c:pt>
                <c:pt idx="804">
                  <c:v>45401</c:v>
                </c:pt>
                <c:pt idx="805">
                  <c:v>45408</c:v>
                </c:pt>
                <c:pt idx="806">
                  <c:v>45415</c:v>
                </c:pt>
                <c:pt idx="807">
                  <c:v>45422</c:v>
                </c:pt>
                <c:pt idx="808">
                  <c:v>45429</c:v>
                </c:pt>
                <c:pt idx="809">
                  <c:v>45436</c:v>
                </c:pt>
                <c:pt idx="810">
                  <c:v>45443</c:v>
                </c:pt>
                <c:pt idx="811">
                  <c:v>45450</c:v>
                </c:pt>
                <c:pt idx="812">
                  <c:v>45457</c:v>
                </c:pt>
                <c:pt idx="813">
                  <c:v>45464</c:v>
                </c:pt>
                <c:pt idx="814">
                  <c:v>45471</c:v>
                </c:pt>
                <c:pt idx="815">
                  <c:v>45478</c:v>
                </c:pt>
                <c:pt idx="816">
                  <c:v>45485</c:v>
                </c:pt>
                <c:pt idx="817">
                  <c:v>45492</c:v>
                </c:pt>
                <c:pt idx="818">
                  <c:v>45499</c:v>
                </c:pt>
                <c:pt idx="819">
                  <c:v>45506</c:v>
                </c:pt>
                <c:pt idx="820">
                  <c:v>45513</c:v>
                </c:pt>
                <c:pt idx="821">
                  <c:v>45520</c:v>
                </c:pt>
                <c:pt idx="822">
                  <c:v>45527</c:v>
                </c:pt>
                <c:pt idx="823">
                  <c:v>45534</c:v>
                </c:pt>
                <c:pt idx="824">
                  <c:v>45541</c:v>
                </c:pt>
                <c:pt idx="825">
                  <c:v>45548</c:v>
                </c:pt>
                <c:pt idx="826">
                  <c:v>45555</c:v>
                </c:pt>
                <c:pt idx="827">
                  <c:v>45562</c:v>
                </c:pt>
                <c:pt idx="828">
                  <c:v>45569</c:v>
                </c:pt>
                <c:pt idx="829">
                  <c:v>45576</c:v>
                </c:pt>
                <c:pt idx="830">
                  <c:v>45583</c:v>
                </c:pt>
                <c:pt idx="831">
                  <c:v>45590</c:v>
                </c:pt>
                <c:pt idx="832">
                  <c:v>45597</c:v>
                </c:pt>
                <c:pt idx="833">
                  <c:v>45604</c:v>
                </c:pt>
                <c:pt idx="834">
                  <c:v>45611</c:v>
                </c:pt>
                <c:pt idx="835">
                  <c:v>45618</c:v>
                </c:pt>
                <c:pt idx="836">
                  <c:v>45625</c:v>
                </c:pt>
                <c:pt idx="837">
                  <c:v>45632</c:v>
                </c:pt>
                <c:pt idx="838">
                  <c:v>45639</c:v>
                </c:pt>
                <c:pt idx="839">
                  <c:v>45646</c:v>
                </c:pt>
                <c:pt idx="840">
                  <c:v>45657</c:v>
                </c:pt>
                <c:pt idx="841">
                  <c:v>45664</c:v>
                </c:pt>
                <c:pt idx="842">
                  <c:v>45671</c:v>
                </c:pt>
                <c:pt idx="843">
                  <c:v>45678</c:v>
                </c:pt>
                <c:pt idx="844">
                  <c:v>45685</c:v>
                </c:pt>
                <c:pt idx="845">
                  <c:v>45692</c:v>
                </c:pt>
                <c:pt idx="846">
                  <c:v>45699</c:v>
                </c:pt>
                <c:pt idx="847">
                  <c:v>45706</c:v>
                </c:pt>
                <c:pt idx="848">
                  <c:v>45713</c:v>
                </c:pt>
                <c:pt idx="849">
                  <c:v>45720</c:v>
                </c:pt>
                <c:pt idx="850">
                  <c:v>45727</c:v>
                </c:pt>
                <c:pt idx="851">
                  <c:v>45734</c:v>
                </c:pt>
                <c:pt idx="852">
                  <c:v>45741</c:v>
                </c:pt>
                <c:pt idx="853">
                  <c:v>45748</c:v>
                </c:pt>
                <c:pt idx="854">
                  <c:v>45755</c:v>
                </c:pt>
                <c:pt idx="855">
                  <c:v>45762</c:v>
                </c:pt>
                <c:pt idx="856">
                  <c:v>45771</c:v>
                </c:pt>
                <c:pt idx="857">
                  <c:v>45778</c:v>
                </c:pt>
                <c:pt idx="858">
                  <c:v>45785</c:v>
                </c:pt>
                <c:pt idx="859">
                  <c:v>45792</c:v>
                </c:pt>
                <c:pt idx="860">
                  <c:v>45799</c:v>
                </c:pt>
                <c:pt idx="861">
                  <c:v>45806</c:v>
                </c:pt>
                <c:pt idx="862">
                  <c:v>45813</c:v>
                </c:pt>
                <c:pt idx="863">
                  <c:v>45820</c:v>
                </c:pt>
                <c:pt idx="864">
                  <c:v>45827</c:v>
                </c:pt>
                <c:pt idx="865">
                  <c:v>45834</c:v>
                </c:pt>
                <c:pt idx="866">
                  <c:v>45841</c:v>
                </c:pt>
                <c:pt idx="867">
                  <c:v>45848</c:v>
                </c:pt>
                <c:pt idx="868">
                  <c:v>45855</c:v>
                </c:pt>
                <c:pt idx="869">
                  <c:v>45862</c:v>
                </c:pt>
                <c:pt idx="870">
                  <c:v>45869</c:v>
                </c:pt>
                <c:pt idx="871">
                  <c:v>45876</c:v>
                </c:pt>
                <c:pt idx="872">
                  <c:v>45883</c:v>
                </c:pt>
                <c:pt idx="873">
                  <c:v>45890</c:v>
                </c:pt>
                <c:pt idx="874">
                  <c:v>45897</c:v>
                </c:pt>
                <c:pt idx="875">
                  <c:v>45904</c:v>
                </c:pt>
                <c:pt idx="876">
                  <c:v>45911</c:v>
                </c:pt>
                <c:pt idx="877">
                  <c:v>45918</c:v>
                </c:pt>
                <c:pt idx="878">
                  <c:v>45925</c:v>
                </c:pt>
                <c:pt idx="879">
                  <c:v>45932</c:v>
                </c:pt>
                <c:pt idx="880">
                  <c:v>45939</c:v>
                </c:pt>
                <c:pt idx="881">
                  <c:v>45946</c:v>
                </c:pt>
                <c:pt idx="882">
                  <c:v>45953</c:v>
                </c:pt>
                <c:pt idx="883">
                  <c:v>45960</c:v>
                </c:pt>
                <c:pt idx="884">
                  <c:v>45967</c:v>
                </c:pt>
                <c:pt idx="885">
                  <c:v>45974</c:v>
                </c:pt>
                <c:pt idx="886">
                  <c:v>45981</c:v>
                </c:pt>
                <c:pt idx="887">
                  <c:v>45989</c:v>
                </c:pt>
                <c:pt idx="888">
                  <c:v>45995</c:v>
                </c:pt>
                <c:pt idx="889">
                  <c:v>46002</c:v>
                </c:pt>
                <c:pt idx="890">
                  <c:v>46009</c:v>
                </c:pt>
                <c:pt idx="891">
                  <c:v>46020</c:v>
                </c:pt>
                <c:pt idx="892">
                  <c:v>46024</c:v>
                </c:pt>
                <c:pt idx="893">
                  <c:v>46030</c:v>
                </c:pt>
                <c:pt idx="894">
                  <c:v>46037</c:v>
                </c:pt>
                <c:pt idx="895">
                  <c:v>46044</c:v>
                </c:pt>
                <c:pt idx="896">
                  <c:v>46051</c:v>
                </c:pt>
                <c:pt idx="897">
                  <c:v>46058</c:v>
                </c:pt>
                <c:pt idx="898">
                  <c:v>46065</c:v>
                </c:pt>
                <c:pt idx="899">
                  <c:v>46072</c:v>
                </c:pt>
                <c:pt idx="900">
                  <c:v>46079</c:v>
                </c:pt>
                <c:pt idx="901">
                  <c:v>46086</c:v>
                </c:pt>
                <c:pt idx="902">
                  <c:v>46093</c:v>
                </c:pt>
                <c:pt idx="903">
                  <c:v>46100</c:v>
                </c:pt>
                <c:pt idx="904">
                  <c:v>46107</c:v>
                </c:pt>
                <c:pt idx="905">
                  <c:v>46114</c:v>
                </c:pt>
                <c:pt idx="906">
                  <c:v>46121</c:v>
                </c:pt>
                <c:pt idx="907">
                  <c:v>46128</c:v>
                </c:pt>
                <c:pt idx="908">
                  <c:v>46135</c:v>
                </c:pt>
                <c:pt idx="909">
                  <c:v>46142</c:v>
                </c:pt>
                <c:pt idx="910">
                  <c:v>46149</c:v>
                </c:pt>
                <c:pt idx="911">
                  <c:v>46156</c:v>
                </c:pt>
                <c:pt idx="912">
                  <c:v>46163</c:v>
                </c:pt>
                <c:pt idx="913">
                  <c:v>46170</c:v>
                </c:pt>
                <c:pt idx="914">
                  <c:v>46177</c:v>
                </c:pt>
                <c:pt idx="915">
                  <c:v>46184</c:v>
                </c:pt>
                <c:pt idx="916">
                  <c:v>46191</c:v>
                </c:pt>
                <c:pt idx="917">
                  <c:v>46198</c:v>
                </c:pt>
                <c:pt idx="918">
                  <c:v>46205</c:v>
                </c:pt>
                <c:pt idx="919">
                  <c:v>46212</c:v>
                </c:pt>
                <c:pt idx="920">
                  <c:v>46219</c:v>
                </c:pt>
                <c:pt idx="921">
                  <c:v>46226</c:v>
                </c:pt>
                <c:pt idx="922">
                  <c:v>46233</c:v>
                </c:pt>
                <c:pt idx="923">
                  <c:v>46240</c:v>
                </c:pt>
                <c:pt idx="924">
                  <c:v>46247</c:v>
                </c:pt>
                <c:pt idx="925">
                  <c:v>46254</c:v>
                </c:pt>
                <c:pt idx="926">
                  <c:v>46261</c:v>
                </c:pt>
                <c:pt idx="927">
                  <c:v>46268</c:v>
                </c:pt>
                <c:pt idx="928">
                  <c:v>46275</c:v>
                </c:pt>
                <c:pt idx="929">
                  <c:v>46282</c:v>
                </c:pt>
                <c:pt idx="930">
                  <c:v>46289</c:v>
                </c:pt>
                <c:pt idx="931">
                  <c:v>46296</c:v>
                </c:pt>
                <c:pt idx="932">
                  <c:v>46303</c:v>
                </c:pt>
                <c:pt idx="933">
                  <c:v>46310</c:v>
                </c:pt>
                <c:pt idx="934">
                  <c:v>46317</c:v>
                </c:pt>
                <c:pt idx="935">
                  <c:v>46324</c:v>
                </c:pt>
                <c:pt idx="936">
                  <c:v>46331</c:v>
                </c:pt>
                <c:pt idx="937">
                  <c:v>46338</c:v>
                </c:pt>
                <c:pt idx="938">
                  <c:v>46345</c:v>
                </c:pt>
                <c:pt idx="939">
                  <c:v>46353</c:v>
                </c:pt>
                <c:pt idx="940">
                  <c:v>46359</c:v>
                </c:pt>
                <c:pt idx="941">
                  <c:v>46366</c:v>
                </c:pt>
                <c:pt idx="942">
                  <c:v>46373</c:v>
                </c:pt>
                <c:pt idx="943">
                  <c:v>46380</c:v>
                </c:pt>
                <c:pt idx="944">
                  <c:v>46387</c:v>
                </c:pt>
                <c:pt idx="945">
                  <c:v>46394</c:v>
                </c:pt>
                <c:pt idx="946">
                  <c:v>46401</c:v>
                </c:pt>
                <c:pt idx="947">
                  <c:v>46408</c:v>
                </c:pt>
                <c:pt idx="948">
                  <c:v>46415</c:v>
                </c:pt>
                <c:pt idx="949">
                  <c:v>46422</c:v>
                </c:pt>
                <c:pt idx="950">
                  <c:v>46429</c:v>
                </c:pt>
                <c:pt idx="951">
                  <c:v>46436</c:v>
                </c:pt>
                <c:pt idx="952">
                  <c:v>46443</c:v>
                </c:pt>
                <c:pt idx="953">
                  <c:v>46450</c:v>
                </c:pt>
                <c:pt idx="954">
                  <c:v>46457</c:v>
                </c:pt>
                <c:pt idx="955">
                  <c:v>46464</c:v>
                </c:pt>
                <c:pt idx="956">
                  <c:v>46471</c:v>
                </c:pt>
                <c:pt idx="957">
                  <c:v>46478</c:v>
                </c:pt>
                <c:pt idx="958">
                  <c:v>46485</c:v>
                </c:pt>
                <c:pt idx="959">
                  <c:v>46492</c:v>
                </c:pt>
                <c:pt idx="960">
                  <c:v>46499</c:v>
                </c:pt>
                <c:pt idx="961">
                  <c:v>46506</c:v>
                </c:pt>
                <c:pt idx="962">
                  <c:v>46513</c:v>
                </c:pt>
                <c:pt idx="963">
                  <c:v>46520</c:v>
                </c:pt>
                <c:pt idx="964">
                  <c:v>46527</c:v>
                </c:pt>
                <c:pt idx="965">
                  <c:v>46534</c:v>
                </c:pt>
                <c:pt idx="966">
                  <c:v>46541</c:v>
                </c:pt>
                <c:pt idx="967">
                  <c:v>46548</c:v>
                </c:pt>
                <c:pt idx="968">
                  <c:v>46555</c:v>
                </c:pt>
                <c:pt idx="969">
                  <c:v>46562</c:v>
                </c:pt>
                <c:pt idx="970">
                  <c:v>46569</c:v>
                </c:pt>
                <c:pt idx="971">
                  <c:v>46576</c:v>
                </c:pt>
                <c:pt idx="972">
                  <c:v>46583</c:v>
                </c:pt>
                <c:pt idx="973">
                  <c:v>46590</c:v>
                </c:pt>
                <c:pt idx="974">
                  <c:v>46597</c:v>
                </c:pt>
                <c:pt idx="975">
                  <c:v>46604</c:v>
                </c:pt>
                <c:pt idx="976">
                  <c:v>46611</c:v>
                </c:pt>
                <c:pt idx="977">
                  <c:v>46618</c:v>
                </c:pt>
                <c:pt idx="978">
                  <c:v>46625</c:v>
                </c:pt>
                <c:pt idx="979">
                  <c:v>46632</c:v>
                </c:pt>
                <c:pt idx="980">
                  <c:v>46639</c:v>
                </c:pt>
                <c:pt idx="981">
                  <c:v>46646</c:v>
                </c:pt>
                <c:pt idx="982">
                  <c:v>46653</c:v>
                </c:pt>
                <c:pt idx="983">
                  <c:v>46660</c:v>
                </c:pt>
                <c:pt idx="984">
                  <c:v>46667</c:v>
                </c:pt>
                <c:pt idx="985">
                  <c:v>46674</c:v>
                </c:pt>
                <c:pt idx="986">
                  <c:v>46681</c:v>
                </c:pt>
                <c:pt idx="987">
                  <c:v>46688</c:v>
                </c:pt>
                <c:pt idx="988">
                  <c:v>46695</c:v>
                </c:pt>
                <c:pt idx="989">
                  <c:v>46703</c:v>
                </c:pt>
                <c:pt idx="990">
                  <c:v>46709</c:v>
                </c:pt>
                <c:pt idx="991">
                  <c:v>46717</c:v>
                </c:pt>
                <c:pt idx="992">
                  <c:v>46723</c:v>
                </c:pt>
                <c:pt idx="993">
                  <c:v>46730</c:v>
                </c:pt>
                <c:pt idx="994">
                  <c:v>46737</c:v>
                </c:pt>
                <c:pt idx="995">
                  <c:v>46744</c:v>
                </c:pt>
                <c:pt idx="996">
                  <c:v>46756</c:v>
                </c:pt>
                <c:pt idx="997">
                  <c:v>46759</c:v>
                </c:pt>
                <c:pt idx="998">
                  <c:v>46766</c:v>
                </c:pt>
                <c:pt idx="999">
                  <c:v>46773</c:v>
                </c:pt>
                <c:pt idx="1000">
                  <c:v>46780</c:v>
                </c:pt>
                <c:pt idx="1001">
                  <c:v>46787</c:v>
                </c:pt>
                <c:pt idx="1002">
                  <c:v>46794</c:v>
                </c:pt>
                <c:pt idx="1003">
                  <c:v>46801</c:v>
                </c:pt>
                <c:pt idx="1004">
                  <c:v>46808</c:v>
                </c:pt>
                <c:pt idx="1005">
                  <c:v>46815</c:v>
                </c:pt>
                <c:pt idx="1006">
                  <c:v>46822</c:v>
                </c:pt>
                <c:pt idx="1007">
                  <c:v>46829</c:v>
                </c:pt>
                <c:pt idx="1008">
                  <c:v>46836</c:v>
                </c:pt>
                <c:pt idx="1009">
                  <c:v>46843</c:v>
                </c:pt>
                <c:pt idx="1010">
                  <c:v>46850</c:v>
                </c:pt>
                <c:pt idx="1011">
                  <c:v>46861</c:v>
                </c:pt>
                <c:pt idx="1012">
                  <c:v>46864</c:v>
                </c:pt>
                <c:pt idx="1013">
                  <c:v>46871</c:v>
                </c:pt>
                <c:pt idx="1014">
                  <c:v>46878</c:v>
                </c:pt>
                <c:pt idx="1015">
                  <c:v>46885</c:v>
                </c:pt>
                <c:pt idx="1016">
                  <c:v>46892</c:v>
                </c:pt>
                <c:pt idx="1017">
                  <c:v>46899</c:v>
                </c:pt>
                <c:pt idx="1018">
                  <c:v>46906</c:v>
                </c:pt>
                <c:pt idx="1019">
                  <c:v>46913</c:v>
                </c:pt>
                <c:pt idx="1020">
                  <c:v>46920</c:v>
                </c:pt>
                <c:pt idx="1021">
                  <c:v>46927</c:v>
                </c:pt>
                <c:pt idx="1022">
                  <c:v>46934</c:v>
                </c:pt>
                <c:pt idx="1023">
                  <c:v>46941</c:v>
                </c:pt>
                <c:pt idx="1024">
                  <c:v>46948</c:v>
                </c:pt>
                <c:pt idx="1025">
                  <c:v>46955</c:v>
                </c:pt>
                <c:pt idx="1026">
                  <c:v>46962</c:v>
                </c:pt>
                <c:pt idx="1027">
                  <c:v>46969</c:v>
                </c:pt>
                <c:pt idx="1028">
                  <c:v>46976</c:v>
                </c:pt>
                <c:pt idx="1029">
                  <c:v>46983</c:v>
                </c:pt>
                <c:pt idx="1030">
                  <c:v>46990</c:v>
                </c:pt>
                <c:pt idx="1031">
                  <c:v>46997</c:v>
                </c:pt>
                <c:pt idx="1032">
                  <c:v>47004</c:v>
                </c:pt>
                <c:pt idx="1033">
                  <c:v>47011</c:v>
                </c:pt>
                <c:pt idx="1034">
                  <c:v>47018</c:v>
                </c:pt>
                <c:pt idx="1035">
                  <c:v>47025</c:v>
                </c:pt>
                <c:pt idx="1036">
                  <c:v>47032</c:v>
                </c:pt>
                <c:pt idx="1037">
                  <c:v>47039</c:v>
                </c:pt>
                <c:pt idx="1038">
                  <c:v>47046</c:v>
                </c:pt>
                <c:pt idx="1039">
                  <c:v>47053</c:v>
                </c:pt>
                <c:pt idx="1040">
                  <c:v>47060</c:v>
                </c:pt>
                <c:pt idx="1041">
                  <c:v>47070</c:v>
                </c:pt>
                <c:pt idx="1042">
                  <c:v>47074</c:v>
                </c:pt>
                <c:pt idx="1043">
                  <c:v>47081</c:v>
                </c:pt>
                <c:pt idx="1044">
                  <c:v>47088</c:v>
                </c:pt>
                <c:pt idx="1045">
                  <c:v>47095</c:v>
                </c:pt>
                <c:pt idx="1046">
                  <c:v>47102</c:v>
                </c:pt>
                <c:pt idx="1047">
                  <c:v>47109</c:v>
                </c:pt>
                <c:pt idx="1048">
                  <c:v>47116</c:v>
                </c:pt>
                <c:pt idx="1049">
                  <c:v>47123</c:v>
                </c:pt>
                <c:pt idx="1050">
                  <c:v>47130</c:v>
                </c:pt>
                <c:pt idx="1051">
                  <c:v>47137</c:v>
                </c:pt>
                <c:pt idx="1052">
                  <c:v>47144</c:v>
                </c:pt>
                <c:pt idx="1053">
                  <c:v>47151</c:v>
                </c:pt>
                <c:pt idx="1054">
                  <c:v>47158</c:v>
                </c:pt>
                <c:pt idx="1055">
                  <c:v>47165</c:v>
                </c:pt>
                <c:pt idx="1056">
                  <c:v>47172</c:v>
                </c:pt>
                <c:pt idx="1057">
                  <c:v>47179</c:v>
                </c:pt>
                <c:pt idx="1058">
                  <c:v>47186</c:v>
                </c:pt>
                <c:pt idx="1059">
                  <c:v>47193</c:v>
                </c:pt>
                <c:pt idx="1060">
                  <c:v>47200</c:v>
                </c:pt>
                <c:pt idx="1061">
                  <c:v>47211</c:v>
                </c:pt>
                <c:pt idx="1062">
                  <c:v>47214</c:v>
                </c:pt>
                <c:pt idx="1063">
                  <c:v>47221</c:v>
                </c:pt>
                <c:pt idx="1064">
                  <c:v>47228</c:v>
                </c:pt>
                <c:pt idx="1065">
                  <c:v>47235</c:v>
                </c:pt>
                <c:pt idx="1066">
                  <c:v>47242</c:v>
                </c:pt>
                <c:pt idx="1067">
                  <c:v>47249</c:v>
                </c:pt>
                <c:pt idx="1068">
                  <c:v>47256</c:v>
                </c:pt>
                <c:pt idx="1069">
                  <c:v>47263</c:v>
                </c:pt>
                <c:pt idx="1070">
                  <c:v>47270</c:v>
                </c:pt>
                <c:pt idx="1071">
                  <c:v>47277</c:v>
                </c:pt>
                <c:pt idx="1072">
                  <c:v>47284</c:v>
                </c:pt>
                <c:pt idx="1073">
                  <c:v>47291</c:v>
                </c:pt>
                <c:pt idx="1074">
                  <c:v>47298</c:v>
                </c:pt>
                <c:pt idx="1075">
                  <c:v>47305</c:v>
                </c:pt>
                <c:pt idx="1076">
                  <c:v>47312</c:v>
                </c:pt>
                <c:pt idx="1077">
                  <c:v>47319</c:v>
                </c:pt>
                <c:pt idx="1078">
                  <c:v>47326</c:v>
                </c:pt>
                <c:pt idx="1079">
                  <c:v>47333</c:v>
                </c:pt>
                <c:pt idx="1080">
                  <c:v>47340</c:v>
                </c:pt>
                <c:pt idx="1081">
                  <c:v>47347</c:v>
                </c:pt>
                <c:pt idx="1082">
                  <c:v>47354</c:v>
                </c:pt>
                <c:pt idx="1083">
                  <c:v>47361</c:v>
                </c:pt>
                <c:pt idx="1084">
                  <c:v>47368</c:v>
                </c:pt>
                <c:pt idx="1085">
                  <c:v>47375</c:v>
                </c:pt>
                <c:pt idx="1086">
                  <c:v>47382</c:v>
                </c:pt>
                <c:pt idx="1087">
                  <c:v>47389</c:v>
                </c:pt>
                <c:pt idx="1088">
                  <c:v>47396</c:v>
                </c:pt>
                <c:pt idx="1089">
                  <c:v>47403</c:v>
                </c:pt>
                <c:pt idx="1090">
                  <c:v>47410</c:v>
                </c:pt>
                <c:pt idx="1091">
                  <c:v>47417</c:v>
                </c:pt>
                <c:pt idx="1092">
                  <c:v>47424</c:v>
                </c:pt>
                <c:pt idx="1093">
                  <c:v>47431</c:v>
                </c:pt>
                <c:pt idx="1094">
                  <c:v>47438</c:v>
                </c:pt>
                <c:pt idx="1095">
                  <c:v>47445</c:v>
                </c:pt>
                <c:pt idx="1096">
                  <c:v>47452</c:v>
                </c:pt>
                <c:pt idx="1097">
                  <c:v>47459</c:v>
                </c:pt>
                <c:pt idx="1098">
                  <c:v>47466</c:v>
                </c:pt>
                <c:pt idx="1099">
                  <c:v>47473</c:v>
                </c:pt>
                <c:pt idx="1100">
                  <c:v>47483</c:v>
                </c:pt>
                <c:pt idx="1101">
                  <c:v>47490</c:v>
                </c:pt>
                <c:pt idx="1102">
                  <c:v>47497</c:v>
                </c:pt>
                <c:pt idx="1103">
                  <c:v>47505</c:v>
                </c:pt>
                <c:pt idx="1104">
                  <c:v>47511</c:v>
                </c:pt>
                <c:pt idx="1105">
                  <c:v>47518</c:v>
                </c:pt>
                <c:pt idx="1106">
                  <c:v>47525</c:v>
                </c:pt>
                <c:pt idx="1107">
                  <c:v>47533</c:v>
                </c:pt>
                <c:pt idx="1108">
                  <c:v>47539</c:v>
                </c:pt>
                <c:pt idx="1109">
                  <c:v>47546</c:v>
                </c:pt>
                <c:pt idx="1110">
                  <c:v>47553</c:v>
                </c:pt>
                <c:pt idx="1111">
                  <c:v>47560</c:v>
                </c:pt>
                <c:pt idx="1112">
                  <c:v>47567</c:v>
                </c:pt>
                <c:pt idx="1113">
                  <c:v>47574</c:v>
                </c:pt>
                <c:pt idx="1114">
                  <c:v>47581</c:v>
                </c:pt>
                <c:pt idx="1115">
                  <c:v>47588</c:v>
                </c:pt>
                <c:pt idx="1116">
                  <c:v>47597</c:v>
                </c:pt>
                <c:pt idx="1117">
                  <c:v>47602</c:v>
                </c:pt>
                <c:pt idx="1118">
                  <c:v>47610</c:v>
                </c:pt>
                <c:pt idx="1119">
                  <c:v>47616</c:v>
                </c:pt>
                <c:pt idx="1120">
                  <c:v>47623</c:v>
                </c:pt>
                <c:pt idx="1121">
                  <c:v>47631</c:v>
                </c:pt>
                <c:pt idx="1122">
                  <c:v>47637</c:v>
                </c:pt>
                <c:pt idx="1123">
                  <c:v>47644</c:v>
                </c:pt>
                <c:pt idx="1124">
                  <c:v>47651</c:v>
                </c:pt>
                <c:pt idx="1125">
                  <c:v>47658</c:v>
                </c:pt>
                <c:pt idx="1126">
                  <c:v>47665</c:v>
                </c:pt>
                <c:pt idx="1127">
                  <c:v>47672</c:v>
                </c:pt>
                <c:pt idx="1128">
                  <c:v>47679</c:v>
                </c:pt>
                <c:pt idx="1129">
                  <c:v>47686</c:v>
                </c:pt>
                <c:pt idx="1130">
                  <c:v>47693</c:v>
                </c:pt>
                <c:pt idx="1131">
                  <c:v>47700</c:v>
                </c:pt>
                <c:pt idx="1132">
                  <c:v>47707</c:v>
                </c:pt>
                <c:pt idx="1133">
                  <c:v>47714</c:v>
                </c:pt>
                <c:pt idx="1134">
                  <c:v>47722</c:v>
                </c:pt>
                <c:pt idx="1135">
                  <c:v>47729</c:v>
                </c:pt>
                <c:pt idx="1136">
                  <c:v>47735</c:v>
                </c:pt>
                <c:pt idx="1137">
                  <c:v>47742</c:v>
                </c:pt>
                <c:pt idx="1138">
                  <c:v>47749</c:v>
                </c:pt>
                <c:pt idx="1139">
                  <c:v>47756</c:v>
                </c:pt>
                <c:pt idx="1140">
                  <c:v>47763</c:v>
                </c:pt>
                <c:pt idx="1141">
                  <c:v>47771</c:v>
                </c:pt>
                <c:pt idx="1142">
                  <c:v>47777</c:v>
                </c:pt>
                <c:pt idx="1143">
                  <c:v>47784</c:v>
                </c:pt>
                <c:pt idx="1144">
                  <c:v>47791</c:v>
                </c:pt>
                <c:pt idx="1145">
                  <c:v>47799</c:v>
                </c:pt>
                <c:pt idx="1146">
                  <c:v>47805</c:v>
                </c:pt>
                <c:pt idx="1147">
                  <c:v>47812</c:v>
                </c:pt>
                <c:pt idx="1148">
                  <c:v>47819</c:v>
                </c:pt>
                <c:pt idx="1149">
                  <c:v>47826</c:v>
                </c:pt>
                <c:pt idx="1150">
                  <c:v>47833</c:v>
                </c:pt>
                <c:pt idx="1151">
                  <c:v>47840</c:v>
                </c:pt>
                <c:pt idx="1152">
                  <c:v>47848</c:v>
                </c:pt>
                <c:pt idx="1153">
                  <c:v>47855</c:v>
                </c:pt>
                <c:pt idx="1154">
                  <c:v>47862</c:v>
                </c:pt>
                <c:pt idx="1155">
                  <c:v>47869</c:v>
                </c:pt>
                <c:pt idx="1156">
                  <c:v>47876</c:v>
                </c:pt>
                <c:pt idx="1157">
                  <c:v>47883</c:v>
                </c:pt>
                <c:pt idx="1158">
                  <c:v>47890</c:v>
                </c:pt>
                <c:pt idx="1159">
                  <c:v>47897</c:v>
                </c:pt>
                <c:pt idx="1160">
                  <c:v>47904</c:v>
                </c:pt>
                <c:pt idx="1161">
                  <c:v>47911</c:v>
                </c:pt>
                <c:pt idx="1162">
                  <c:v>47918</c:v>
                </c:pt>
                <c:pt idx="1163">
                  <c:v>47925</c:v>
                </c:pt>
                <c:pt idx="1164">
                  <c:v>47932</c:v>
                </c:pt>
                <c:pt idx="1165">
                  <c:v>47939</c:v>
                </c:pt>
                <c:pt idx="1166">
                  <c:v>47946</c:v>
                </c:pt>
                <c:pt idx="1167">
                  <c:v>47955</c:v>
                </c:pt>
                <c:pt idx="1168">
                  <c:v>47962</c:v>
                </c:pt>
                <c:pt idx="1169">
                  <c:v>47969</c:v>
                </c:pt>
                <c:pt idx="1170">
                  <c:v>47976</c:v>
                </c:pt>
                <c:pt idx="1171">
                  <c:v>47983</c:v>
                </c:pt>
                <c:pt idx="1172">
                  <c:v>47990</c:v>
                </c:pt>
                <c:pt idx="1173">
                  <c:v>47997</c:v>
                </c:pt>
                <c:pt idx="1174">
                  <c:v>48004</c:v>
                </c:pt>
                <c:pt idx="1175">
                  <c:v>48011</c:v>
                </c:pt>
                <c:pt idx="1176">
                  <c:v>48018</c:v>
                </c:pt>
                <c:pt idx="1177">
                  <c:v>48025</c:v>
                </c:pt>
                <c:pt idx="1178">
                  <c:v>48032</c:v>
                </c:pt>
                <c:pt idx="1179">
                  <c:v>48039</c:v>
                </c:pt>
                <c:pt idx="1180">
                  <c:v>48046</c:v>
                </c:pt>
                <c:pt idx="1181">
                  <c:v>48053</c:v>
                </c:pt>
                <c:pt idx="1182">
                  <c:v>48060</c:v>
                </c:pt>
                <c:pt idx="1183">
                  <c:v>48067</c:v>
                </c:pt>
                <c:pt idx="1184">
                  <c:v>48074</c:v>
                </c:pt>
                <c:pt idx="1185">
                  <c:v>48081</c:v>
                </c:pt>
                <c:pt idx="1186">
                  <c:v>48088</c:v>
                </c:pt>
                <c:pt idx="1187">
                  <c:v>48095</c:v>
                </c:pt>
                <c:pt idx="1188">
                  <c:v>48102</c:v>
                </c:pt>
                <c:pt idx="1189">
                  <c:v>48109</c:v>
                </c:pt>
                <c:pt idx="1190">
                  <c:v>48116</c:v>
                </c:pt>
                <c:pt idx="1191">
                  <c:v>48123</c:v>
                </c:pt>
                <c:pt idx="1192">
                  <c:v>48130</c:v>
                </c:pt>
                <c:pt idx="1193">
                  <c:v>48137</c:v>
                </c:pt>
                <c:pt idx="1194">
                  <c:v>48144</c:v>
                </c:pt>
                <c:pt idx="1195">
                  <c:v>48151</c:v>
                </c:pt>
                <c:pt idx="1196">
                  <c:v>48158</c:v>
                </c:pt>
                <c:pt idx="1197">
                  <c:v>48165</c:v>
                </c:pt>
                <c:pt idx="1198">
                  <c:v>48172</c:v>
                </c:pt>
                <c:pt idx="1199">
                  <c:v>48180</c:v>
                </c:pt>
                <c:pt idx="1200">
                  <c:v>48186</c:v>
                </c:pt>
                <c:pt idx="1201">
                  <c:v>48193</c:v>
                </c:pt>
                <c:pt idx="1202">
                  <c:v>48200</c:v>
                </c:pt>
                <c:pt idx="1203">
                  <c:v>48211</c:v>
                </c:pt>
                <c:pt idx="1204">
                  <c:v>48215</c:v>
                </c:pt>
                <c:pt idx="1205">
                  <c:v>48221</c:v>
                </c:pt>
                <c:pt idx="1206">
                  <c:v>48228</c:v>
                </c:pt>
                <c:pt idx="1207">
                  <c:v>48235</c:v>
                </c:pt>
                <c:pt idx="1208">
                  <c:v>48242</c:v>
                </c:pt>
                <c:pt idx="1209">
                  <c:v>48249</c:v>
                </c:pt>
                <c:pt idx="1210">
                  <c:v>48256</c:v>
                </c:pt>
                <c:pt idx="1211">
                  <c:v>48263</c:v>
                </c:pt>
                <c:pt idx="1212">
                  <c:v>48270</c:v>
                </c:pt>
                <c:pt idx="1213">
                  <c:v>48277</c:v>
                </c:pt>
                <c:pt idx="1214">
                  <c:v>48284</c:v>
                </c:pt>
                <c:pt idx="1215">
                  <c:v>48291</c:v>
                </c:pt>
                <c:pt idx="1216">
                  <c:v>48298</c:v>
                </c:pt>
                <c:pt idx="1217">
                  <c:v>48305</c:v>
                </c:pt>
                <c:pt idx="1218">
                  <c:v>48312</c:v>
                </c:pt>
                <c:pt idx="1219">
                  <c:v>48319</c:v>
                </c:pt>
                <c:pt idx="1220">
                  <c:v>48326</c:v>
                </c:pt>
                <c:pt idx="1221">
                  <c:v>48333</c:v>
                </c:pt>
                <c:pt idx="1222">
                  <c:v>48340</c:v>
                </c:pt>
                <c:pt idx="1223">
                  <c:v>48347</c:v>
                </c:pt>
                <c:pt idx="1224">
                  <c:v>48354</c:v>
                </c:pt>
                <c:pt idx="1225">
                  <c:v>48361</c:v>
                </c:pt>
                <c:pt idx="1226">
                  <c:v>48368</c:v>
                </c:pt>
                <c:pt idx="1227">
                  <c:v>48375</c:v>
                </c:pt>
                <c:pt idx="1228">
                  <c:v>48382</c:v>
                </c:pt>
                <c:pt idx="1229">
                  <c:v>48389</c:v>
                </c:pt>
                <c:pt idx="1230">
                  <c:v>48396</c:v>
                </c:pt>
                <c:pt idx="1231">
                  <c:v>48403</c:v>
                </c:pt>
                <c:pt idx="1232">
                  <c:v>48410</c:v>
                </c:pt>
                <c:pt idx="1233">
                  <c:v>48417</c:v>
                </c:pt>
                <c:pt idx="1234">
                  <c:v>48424</c:v>
                </c:pt>
                <c:pt idx="1235">
                  <c:v>48431</c:v>
                </c:pt>
                <c:pt idx="1236">
                  <c:v>48438</c:v>
                </c:pt>
                <c:pt idx="1237">
                  <c:v>48445</c:v>
                </c:pt>
                <c:pt idx="1238">
                  <c:v>48452</c:v>
                </c:pt>
                <c:pt idx="1239">
                  <c:v>48459</c:v>
                </c:pt>
                <c:pt idx="1240">
                  <c:v>48466</c:v>
                </c:pt>
                <c:pt idx="1241">
                  <c:v>48473</c:v>
                </c:pt>
                <c:pt idx="1242">
                  <c:v>48480</c:v>
                </c:pt>
                <c:pt idx="1243">
                  <c:v>48487</c:v>
                </c:pt>
                <c:pt idx="1244">
                  <c:v>48494</c:v>
                </c:pt>
                <c:pt idx="1245">
                  <c:v>48501</c:v>
                </c:pt>
                <c:pt idx="1246">
                  <c:v>48508</c:v>
                </c:pt>
                <c:pt idx="1247">
                  <c:v>48515</c:v>
                </c:pt>
                <c:pt idx="1248">
                  <c:v>48522</c:v>
                </c:pt>
                <c:pt idx="1249">
                  <c:v>48530</c:v>
                </c:pt>
                <c:pt idx="1250">
                  <c:v>48536</c:v>
                </c:pt>
                <c:pt idx="1251">
                  <c:v>48544</c:v>
                </c:pt>
                <c:pt idx="1252">
                  <c:v>48550</c:v>
                </c:pt>
                <c:pt idx="1253">
                  <c:v>48557</c:v>
                </c:pt>
                <c:pt idx="1254">
                  <c:v>48564</c:v>
                </c:pt>
                <c:pt idx="1255">
                  <c:v>48571</c:v>
                </c:pt>
                <c:pt idx="1256">
                  <c:v>48583</c:v>
                </c:pt>
                <c:pt idx="1257">
                  <c:v>48586</c:v>
                </c:pt>
                <c:pt idx="1258">
                  <c:v>48593</c:v>
                </c:pt>
                <c:pt idx="1259">
                  <c:v>48600</c:v>
                </c:pt>
                <c:pt idx="1260">
                  <c:v>48607</c:v>
                </c:pt>
                <c:pt idx="1261">
                  <c:v>48614</c:v>
                </c:pt>
                <c:pt idx="1262">
                  <c:v>48621</c:v>
                </c:pt>
                <c:pt idx="1263">
                  <c:v>48628</c:v>
                </c:pt>
                <c:pt idx="1264">
                  <c:v>48635</c:v>
                </c:pt>
                <c:pt idx="1265">
                  <c:v>48642</c:v>
                </c:pt>
                <c:pt idx="1266">
                  <c:v>48649</c:v>
                </c:pt>
                <c:pt idx="1267">
                  <c:v>48656</c:v>
                </c:pt>
                <c:pt idx="1268">
                  <c:v>48663</c:v>
                </c:pt>
                <c:pt idx="1269">
                  <c:v>48670</c:v>
                </c:pt>
                <c:pt idx="1270">
                  <c:v>48677</c:v>
                </c:pt>
                <c:pt idx="1271">
                  <c:v>48688</c:v>
                </c:pt>
                <c:pt idx="1272">
                  <c:v>48691</c:v>
                </c:pt>
                <c:pt idx="1273">
                  <c:v>48698</c:v>
                </c:pt>
                <c:pt idx="1274">
                  <c:v>48705</c:v>
                </c:pt>
                <c:pt idx="1275">
                  <c:v>48712</c:v>
                </c:pt>
                <c:pt idx="1276">
                  <c:v>48719</c:v>
                </c:pt>
                <c:pt idx="1277">
                  <c:v>48726</c:v>
                </c:pt>
                <c:pt idx="1278">
                  <c:v>48733</c:v>
                </c:pt>
                <c:pt idx="1279">
                  <c:v>48740</c:v>
                </c:pt>
                <c:pt idx="1280">
                  <c:v>48747</c:v>
                </c:pt>
                <c:pt idx="1281">
                  <c:v>48754</c:v>
                </c:pt>
                <c:pt idx="1282">
                  <c:v>48761</c:v>
                </c:pt>
                <c:pt idx="1283">
                  <c:v>48768</c:v>
                </c:pt>
                <c:pt idx="1284">
                  <c:v>48775</c:v>
                </c:pt>
                <c:pt idx="1285">
                  <c:v>48782</c:v>
                </c:pt>
                <c:pt idx="1286">
                  <c:v>48789</c:v>
                </c:pt>
                <c:pt idx="1287">
                  <c:v>48796</c:v>
                </c:pt>
                <c:pt idx="1288">
                  <c:v>48803</c:v>
                </c:pt>
                <c:pt idx="1289">
                  <c:v>48810</c:v>
                </c:pt>
                <c:pt idx="1290">
                  <c:v>48817</c:v>
                </c:pt>
                <c:pt idx="1291">
                  <c:v>48824</c:v>
                </c:pt>
                <c:pt idx="1292">
                  <c:v>48831</c:v>
                </c:pt>
                <c:pt idx="1293">
                  <c:v>48838</c:v>
                </c:pt>
                <c:pt idx="1294">
                  <c:v>48845</c:v>
                </c:pt>
                <c:pt idx="1295">
                  <c:v>48852</c:v>
                </c:pt>
                <c:pt idx="1296">
                  <c:v>48859</c:v>
                </c:pt>
                <c:pt idx="1297">
                  <c:v>48866</c:v>
                </c:pt>
                <c:pt idx="1298">
                  <c:v>48873</c:v>
                </c:pt>
                <c:pt idx="1299">
                  <c:v>48880</c:v>
                </c:pt>
                <c:pt idx="1300">
                  <c:v>48887</c:v>
                </c:pt>
                <c:pt idx="1301">
                  <c:v>48897</c:v>
                </c:pt>
                <c:pt idx="1302">
                  <c:v>48901</c:v>
                </c:pt>
                <c:pt idx="1303">
                  <c:v>48908</c:v>
                </c:pt>
                <c:pt idx="1304">
                  <c:v>48915</c:v>
                </c:pt>
                <c:pt idx="1305">
                  <c:v>48922</c:v>
                </c:pt>
                <c:pt idx="1306">
                  <c:v>48929</c:v>
                </c:pt>
                <c:pt idx="1307">
                  <c:v>48936</c:v>
                </c:pt>
                <c:pt idx="1308">
                  <c:v>48943</c:v>
                </c:pt>
                <c:pt idx="1309">
                  <c:v>48950</c:v>
                </c:pt>
                <c:pt idx="1310">
                  <c:v>48957</c:v>
                </c:pt>
                <c:pt idx="1311">
                  <c:v>48964</c:v>
                </c:pt>
                <c:pt idx="1312">
                  <c:v>48971</c:v>
                </c:pt>
                <c:pt idx="1313">
                  <c:v>48978</c:v>
                </c:pt>
                <c:pt idx="1314">
                  <c:v>48985</c:v>
                </c:pt>
                <c:pt idx="1315">
                  <c:v>48992</c:v>
                </c:pt>
                <c:pt idx="1316">
                  <c:v>48999</c:v>
                </c:pt>
                <c:pt idx="1317">
                  <c:v>49006</c:v>
                </c:pt>
                <c:pt idx="1318">
                  <c:v>49013</c:v>
                </c:pt>
                <c:pt idx="1319">
                  <c:v>49020</c:v>
                </c:pt>
                <c:pt idx="1320">
                  <c:v>49027</c:v>
                </c:pt>
                <c:pt idx="1321">
                  <c:v>49034</c:v>
                </c:pt>
                <c:pt idx="1322">
                  <c:v>49045</c:v>
                </c:pt>
                <c:pt idx="1323">
                  <c:v>49048</c:v>
                </c:pt>
                <c:pt idx="1324">
                  <c:v>49055</c:v>
                </c:pt>
                <c:pt idx="1325">
                  <c:v>49062</c:v>
                </c:pt>
                <c:pt idx="1326">
                  <c:v>49069</c:v>
                </c:pt>
                <c:pt idx="1327">
                  <c:v>49076</c:v>
                </c:pt>
                <c:pt idx="1328">
                  <c:v>49083</c:v>
                </c:pt>
                <c:pt idx="1329">
                  <c:v>49090</c:v>
                </c:pt>
                <c:pt idx="1330">
                  <c:v>49097</c:v>
                </c:pt>
                <c:pt idx="1331">
                  <c:v>49104</c:v>
                </c:pt>
                <c:pt idx="1332">
                  <c:v>49111</c:v>
                </c:pt>
                <c:pt idx="1333">
                  <c:v>49118</c:v>
                </c:pt>
                <c:pt idx="1334">
                  <c:v>49125</c:v>
                </c:pt>
                <c:pt idx="1335">
                  <c:v>49132</c:v>
                </c:pt>
                <c:pt idx="1336">
                  <c:v>49139</c:v>
                </c:pt>
                <c:pt idx="1337">
                  <c:v>49146</c:v>
                </c:pt>
                <c:pt idx="1338">
                  <c:v>49153</c:v>
                </c:pt>
                <c:pt idx="1339">
                  <c:v>49160</c:v>
                </c:pt>
                <c:pt idx="1340">
                  <c:v>49167</c:v>
                </c:pt>
                <c:pt idx="1341">
                  <c:v>49174</c:v>
                </c:pt>
                <c:pt idx="1342">
                  <c:v>49181</c:v>
                </c:pt>
                <c:pt idx="1343">
                  <c:v>49188</c:v>
                </c:pt>
                <c:pt idx="1344">
                  <c:v>49195</c:v>
                </c:pt>
                <c:pt idx="1345">
                  <c:v>49202</c:v>
                </c:pt>
                <c:pt idx="1346">
                  <c:v>49209</c:v>
                </c:pt>
                <c:pt idx="1347">
                  <c:v>49216</c:v>
                </c:pt>
                <c:pt idx="1348">
                  <c:v>49223</c:v>
                </c:pt>
                <c:pt idx="1349">
                  <c:v>49230</c:v>
                </c:pt>
                <c:pt idx="1350">
                  <c:v>49237</c:v>
                </c:pt>
                <c:pt idx="1351">
                  <c:v>49244</c:v>
                </c:pt>
                <c:pt idx="1352">
                  <c:v>49251</c:v>
                </c:pt>
                <c:pt idx="1353">
                  <c:v>49261</c:v>
                </c:pt>
                <c:pt idx="1354">
                  <c:v>49265</c:v>
                </c:pt>
                <c:pt idx="1355">
                  <c:v>49272</c:v>
                </c:pt>
                <c:pt idx="1356">
                  <c:v>49279</c:v>
                </c:pt>
                <c:pt idx="1357">
                  <c:v>49286</c:v>
                </c:pt>
                <c:pt idx="1358">
                  <c:v>49293</c:v>
                </c:pt>
                <c:pt idx="1359">
                  <c:v>49300</c:v>
                </c:pt>
                <c:pt idx="1360">
                  <c:v>49307</c:v>
                </c:pt>
                <c:pt idx="1361">
                  <c:v>49314</c:v>
                </c:pt>
                <c:pt idx="1362">
                  <c:v>49321</c:v>
                </c:pt>
                <c:pt idx="1363">
                  <c:v>49328</c:v>
                </c:pt>
                <c:pt idx="1364">
                  <c:v>49335</c:v>
                </c:pt>
                <c:pt idx="1365">
                  <c:v>49342</c:v>
                </c:pt>
                <c:pt idx="1366">
                  <c:v>49349</c:v>
                </c:pt>
                <c:pt idx="1367">
                  <c:v>49356</c:v>
                </c:pt>
                <c:pt idx="1368">
                  <c:v>49363</c:v>
                </c:pt>
                <c:pt idx="1369">
                  <c:v>49370</c:v>
                </c:pt>
                <c:pt idx="1370">
                  <c:v>49377</c:v>
                </c:pt>
                <c:pt idx="1371">
                  <c:v>49384</c:v>
                </c:pt>
                <c:pt idx="1372">
                  <c:v>49395</c:v>
                </c:pt>
                <c:pt idx="1373">
                  <c:v>49398</c:v>
                </c:pt>
                <c:pt idx="1374">
                  <c:v>49405</c:v>
                </c:pt>
                <c:pt idx="1375">
                  <c:v>49412</c:v>
                </c:pt>
                <c:pt idx="1376">
                  <c:v>49419</c:v>
                </c:pt>
                <c:pt idx="1377">
                  <c:v>49426</c:v>
                </c:pt>
                <c:pt idx="1378">
                  <c:v>49433</c:v>
                </c:pt>
                <c:pt idx="1379">
                  <c:v>49440</c:v>
                </c:pt>
                <c:pt idx="1380">
                  <c:v>49447</c:v>
                </c:pt>
                <c:pt idx="1381">
                  <c:v>49454</c:v>
                </c:pt>
                <c:pt idx="1382">
                  <c:v>49461</c:v>
                </c:pt>
                <c:pt idx="1383">
                  <c:v>49468</c:v>
                </c:pt>
                <c:pt idx="1384">
                  <c:v>49475</c:v>
                </c:pt>
                <c:pt idx="1385">
                  <c:v>49482</c:v>
                </c:pt>
                <c:pt idx="1386">
                  <c:v>49489</c:v>
                </c:pt>
                <c:pt idx="1387">
                  <c:v>49496</c:v>
                </c:pt>
                <c:pt idx="1388">
                  <c:v>49503</c:v>
                </c:pt>
                <c:pt idx="1389">
                  <c:v>49510</c:v>
                </c:pt>
                <c:pt idx="1390">
                  <c:v>49517</c:v>
                </c:pt>
                <c:pt idx="1391">
                  <c:v>49524</c:v>
                </c:pt>
                <c:pt idx="1392">
                  <c:v>49531</c:v>
                </c:pt>
                <c:pt idx="1393">
                  <c:v>49538</c:v>
                </c:pt>
                <c:pt idx="1394">
                  <c:v>49545</c:v>
                </c:pt>
                <c:pt idx="1395">
                  <c:v>49552</c:v>
                </c:pt>
                <c:pt idx="1396">
                  <c:v>49559</c:v>
                </c:pt>
                <c:pt idx="1397">
                  <c:v>49566</c:v>
                </c:pt>
                <c:pt idx="1398">
                  <c:v>49573</c:v>
                </c:pt>
                <c:pt idx="1399">
                  <c:v>49580</c:v>
                </c:pt>
                <c:pt idx="1400">
                  <c:v>49587</c:v>
                </c:pt>
                <c:pt idx="1401">
                  <c:v>49594</c:v>
                </c:pt>
                <c:pt idx="1402">
                  <c:v>49601</c:v>
                </c:pt>
                <c:pt idx="1403">
                  <c:v>49608</c:v>
                </c:pt>
                <c:pt idx="1404">
                  <c:v>49615</c:v>
                </c:pt>
                <c:pt idx="1405">
                  <c:v>49622</c:v>
                </c:pt>
                <c:pt idx="1406">
                  <c:v>49629</c:v>
                </c:pt>
                <c:pt idx="1407">
                  <c:v>49636</c:v>
                </c:pt>
                <c:pt idx="1408">
                  <c:v>49643</c:v>
                </c:pt>
                <c:pt idx="1409">
                  <c:v>49650</c:v>
                </c:pt>
                <c:pt idx="1410">
                  <c:v>49657</c:v>
                </c:pt>
                <c:pt idx="1411">
                  <c:v>49664</c:v>
                </c:pt>
                <c:pt idx="1412">
                  <c:v>49674</c:v>
                </c:pt>
                <c:pt idx="1413">
                  <c:v>49681</c:v>
                </c:pt>
                <c:pt idx="1414">
                  <c:v>49688</c:v>
                </c:pt>
                <c:pt idx="1415">
                  <c:v>49696</c:v>
                </c:pt>
                <c:pt idx="1416">
                  <c:v>49702</c:v>
                </c:pt>
                <c:pt idx="1417">
                  <c:v>49709</c:v>
                </c:pt>
                <c:pt idx="1418">
                  <c:v>49716</c:v>
                </c:pt>
                <c:pt idx="1419">
                  <c:v>49724</c:v>
                </c:pt>
                <c:pt idx="1420">
                  <c:v>49730</c:v>
                </c:pt>
                <c:pt idx="1421">
                  <c:v>49737</c:v>
                </c:pt>
                <c:pt idx="1422">
                  <c:v>49744</c:v>
                </c:pt>
                <c:pt idx="1423">
                  <c:v>49751</c:v>
                </c:pt>
                <c:pt idx="1424">
                  <c:v>49758</c:v>
                </c:pt>
                <c:pt idx="1425">
                  <c:v>49765</c:v>
                </c:pt>
                <c:pt idx="1426">
                  <c:v>49772</c:v>
                </c:pt>
                <c:pt idx="1427">
                  <c:v>49781</c:v>
                </c:pt>
                <c:pt idx="1428">
                  <c:v>49786</c:v>
                </c:pt>
                <c:pt idx="1429">
                  <c:v>49793</c:v>
                </c:pt>
                <c:pt idx="1430">
                  <c:v>49801</c:v>
                </c:pt>
                <c:pt idx="1431">
                  <c:v>49807</c:v>
                </c:pt>
                <c:pt idx="1432">
                  <c:v>49814</c:v>
                </c:pt>
                <c:pt idx="1433">
                  <c:v>49822</c:v>
                </c:pt>
                <c:pt idx="1434">
                  <c:v>49828</c:v>
                </c:pt>
                <c:pt idx="1435">
                  <c:v>49835</c:v>
                </c:pt>
                <c:pt idx="1436">
                  <c:v>49842</c:v>
                </c:pt>
                <c:pt idx="1437">
                  <c:v>49849</c:v>
                </c:pt>
                <c:pt idx="1438">
                  <c:v>49856</c:v>
                </c:pt>
                <c:pt idx="1439">
                  <c:v>49863</c:v>
                </c:pt>
                <c:pt idx="1440">
                  <c:v>49870</c:v>
                </c:pt>
                <c:pt idx="1441">
                  <c:v>49877</c:v>
                </c:pt>
                <c:pt idx="1442">
                  <c:v>49884</c:v>
                </c:pt>
                <c:pt idx="1443">
                  <c:v>49891</c:v>
                </c:pt>
                <c:pt idx="1444">
                  <c:v>49898</c:v>
                </c:pt>
                <c:pt idx="1445">
                  <c:v>49905</c:v>
                </c:pt>
                <c:pt idx="1446">
                  <c:v>49913</c:v>
                </c:pt>
                <c:pt idx="1447">
                  <c:v>49920</c:v>
                </c:pt>
                <c:pt idx="1448">
                  <c:v>49926</c:v>
                </c:pt>
                <c:pt idx="1449">
                  <c:v>49933</c:v>
                </c:pt>
                <c:pt idx="1450">
                  <c:v>49940</c:v>
                </c:pt>
                <c:pt idx="1451">
                  <c:v>49947</c:v>
                </c:pt>
                <c:pt idx="1452">
                  <c:v>49954</c:v>
                </c:pt>
                <c:pt idx="1453">
                  <c:v>49962</c:v>
                </c:pt>
                <c:pt idx="1454">
                  <c:v>49968</c:v>
                </c:pt>
                <c:pt idx="1455">
                  <c:v>49975</c:v>
                </c:pt>
                <c:pt idx="1456">
                  <c:v>49982</c:v>
                </c:pt>
                <c:pt idx="1457">
                  <c:v>49989</c:v>
                </c:pt>
                <c:pt idx="1458">
                  <c:v>49996</c:v>
                </c:pt>
                <c:pt idx="1459">
                  <c:v>50003</c:v>
                </c:pt>
                <c:pt idx="1460">
                  <c:v>50010</c:v>
                </c:pt>
                <c:pt idx="1461">
                  <c:v>50017</c:v>
                </c:pt>
                <c:pt idx="1462">
                  <c:v>50024</c:v>
                </c:pt>
                <c:pt idx="1463">
                  <c:v>50031</c:v>
                </c:pt>
                <c:pt idx="1464">
                  <c:v>50040</c:v>
                </c:pt>
                <c:pt idx="1465">
                  <c:v>50047</c:v>
                </c:pt>
                <c:pt idx="1466">
                  <c:v>50054</c:v>
                </c:pt>
                <c:pt idx="1467">
                  <c:v>50061</c:v>
                </c:pt>
                <c:pt idx="1468">
                  <c:v>50068</c:v>
                </c:pt>
                <c:pt idx="1469">
                  <c:v>50075</c:v>
                </c:pt>
                <c:pt idx="1470">
                  <c:v>50082</c:v>
                </c:pt>
                <c:pt idx="1471">
                  <c:v>50089</c:v>
                </c:pt>
                <c:pt idx="1472">
                  <c:v>50096</c:v>
                </c:pt>
                <c:pt idx="1473">
                  <c:v>50103</c:v>
                </c:pt>
                <c:pt idx="1474">
                  <c:v>50110</c:v>
                </c:pt>
                <c:pt idx="1475">
                  <c:v>50117</c:v>
                </c:pt>
                <c:pt idx="1476">
                  <c:v>50124</c:v>
                </c:pt>
                <c:pt idx="1477">
                  <c:v>50131</c:v>
                </c:pt>
                <c:pt idx="1478">
                  <c:v>50139</c:v>
                </c:pt>
                <c:pt idx="1479">
                  <c:v>50146</c:v>
                </c:pt>
                <c:pt idx="1480">
                  <c:v>50153</c:v>
                </c:pt>
                <c:pt idx="1481">
                  <c:v>50160</c:v>
                </c:pt>
                <c:pt idx="1482">
                  <c:v>50167</c:v>
                </c:pt>
                <c:pt idx="1483">
                  <c:v>50174</c:v>
                </c:pt>
                <c:pt idx="1484">
                  <c:v>50181</c:v>
                </c:pt>
                <c:pt idx="1485">
                  <c:v>50188</c:v>
                </c:pt>
                <c:pt idx="1486">
                  <c:v>50195</c:v>
                </c:pt>
                <c:pt idx="1487">
                  <c:v>50202</c:v>
                </c:pt>
                <c:pt idx="1488">
                  <c:v>50209</c:v>
                </c:pt>
                <c:pt idx="1489">
                  <c:v>50216</c:v>
                </c:pt>
                <c:pt idx="1490">
                  <c:v>50223</c:v>
                </c:pt>
                <c:pt idx="1491">
                  <c:v>50230</c:v>
                </c:pt>
                <c:pt idx="1492">
                  <c:v>50237</c:v>
                </c:pt>
                <c:pt idx="1493">
                  <c:v>50244</c:v>
                </c:pt>
                <c:pt idx="1494">
                  <c:v>50251</c:v>
                </c:pt>
                <c:pt idx="1495">
                  <c:v>50258</c:v>
                </c:pt>
                <c:pt idx="1496">
                  <c:v>50265</c:v>
                </c:pt>
                <c:pt idx="1497">
                  <c:v>50272</c:v>
                </c:pt>
                <c:pt idx="1498">
                  <c:v>50279</c:v>
                </c:pt>
                <c:pt idx="1499">
                  <c:v>50286</c:v>
                </c:pt>
                <c:pt idx="1500">
                  <c:v>50293</c:v>
                </c:pt>
                <c:pt idx="1501">
                  <c:v>50300</c:v>
                </c:pt>
                <c:pt idx="1502">
                  <c:v>50307</c:v>
                </c:pt>
                <c:pt idx="1503">
                  <c:v>50314</c:v>
                </c:pt>
                <c:pt idx="1504">
                  <c:v>50321</c:v>
                </c:pt>
                <c:pt idx="1505">
                  <c:v>50328</c:v>
                </c:pt>
                <c:pt idx="1506">
                  <c:v>50335</c:v>
                </c:pt>
                <c:pt idx="1507">
                  <c:v>50342</c:v>
                </c:pt>
                <c:pt idx="1508">
                  <c:v>50349</c:v>
                </c:pt>
                <c:pt idx="1509">
                  <c:v>50356</c:v>
                </c:pt>
                <c:pt idx="1510">
                  <c:v>50363</c:v>
                </c:pt>
                <c:pt idx="1511">
                  <c:v>50371</c:v>
                </c:pt>
                <c:pt idx="1512">
                  <c:v>50377</c:v>
                </c:pt>
                <c:pt idx="1513">
                  <c:v>50384</c:v>
                </c:pt>
                <c:pt idx="1514">
                  <c:v>50391</c:v>
                </c:pt>
                <c:pt idx="1515">
                  <c:v>50398</c:v>
                </c:pt>
                <c:pt idx="1516">
                  <c:v>50405</c:v>
                </c:pt>
                <c:pt idx="1517">
                  <c:v>50412</c:v>
                </c:pt>
                <c:pt idx="1518">
                  <c:v>50419</c:v>
                </c:pt>
                <c:pt idx="1519">
                  <c:v>50426</c:v>
                </c:pt>
                <c:pt idx="1520">
                  <c:v>50433</c:v>
                </c:pt>
                <c:pt idx="1521">
                  <c:v>50440</c:v>
                </c:pt>
                <c:pt idx="1522">
                  <c:v>50447</c:v>
                </c:pt>
                <c:pt idx="1523">
                  <c:v>50454</c:v>
                </c:pt>
                <c:pt idx="1524">
                  <c:v>50461</c:v>
                </c:pt>
                <c:pt idx="1525">
                  <c:v>50468</c:v>
                </c:pt>
                <c:pt idx="1526">
                  <c:v>50475</c:v>
                </c:pt>
                <c:pt idx="1527">
                  <c:v>50482</c:v>
                </c:pt>
                <c:pt idx="1528">
                  <c:v>50489</c:v>
                </c:pt>
                <c:pt idx="1529">
                  <c:v>50496</c:v>
                </c:pt>
                <c:pt idx="1530">
                  <c:v>50503</c:v>
                </c:pt>
                <c:pt idx="1531">
                  <c:v>50510</c:v>
                </c:pt>
                <c:pt idx="1532">
                  <c:v>50517</c:v>
                </c:pt>
                <c:pt idx="1533">
                  <c:v>50524</c:v>
                </c:pt>
                <c:pt idx="1534">
                  <c:v>50531</c:v>
                </c:pt>
                <c:pt idx="1535">
                  <c:v>50538</c:v>
                </c:pt>
                <c:pt idx="1536">
                  <c:v>50545</c:v>
                </c:pt>
                <c:pt idx="1537">
                  <c:v>50552</c:v>
                </c:pt>
                <c:pt idx="1538">
                  <c:v>50559</c:v>
                </c:pt>
                <c:pt idx="1539">
                  <c:v>50566</c:v>
                </c:pt>
                <c:pt idx="1540">
                  <c:v>50573</c:v>
                </c:pt>
                <c:pt idx="1541">
                  <c:v>50580</c:v>
                </c:pt>
                <c:pt idx="1542">
                  <c:v>50587</c:v>
                </c:pt>
                <c:pt idx="1543">
                  <c:v>50594</c:v>
                </c:pt>
                <c:pt idx="1544">
                  <c:v>50601</c:v>
                </c:pt>
                <c:pt idx="1545">
                  <c:v>50608</c:v>
                </c:pt>
                <c:pt idx="1546">
                  <c:v>50615</c:v>
                </c:pt>
                <c:pt idx="1547">
                  <c:v>50622</c:v>
                </c:pt>
                <c:pt idx="1548">
                  <c:v>50629</c:v>
                </c:pt>
                <c:pt idx="1549">
                  <c:v>50636</c:v>
                </c:pt>
                <c:pt idx="1550">
                  <c:v>50643</c:v>
                </c:pt>
                <c:pt idx="1551">
                  <c:v>50650</c:v>
                </c:pt>
                <c:pt idx="1552">
                  <c:v>50657</c:v>
                </c:pt>
                <c:pt idx="1553">
                  <c:v>50664</c:v>
                </c:pt>
                <c:pt idx="1554">
                  <c:v>50671</c:v>
                </c:pt>
                <c:pt idx="1555">
                  <c:v>50678</c:v>
                </c:pt>
                <c:pt idx="1556">
                  <c:v>50685</c:v>
                </c:pt>
                <c:pt idx="1557">
                  <c:v>50692</c:v>
                </c:pt>
                <c:pt idx="1558">
                  <c:v>50699</c:v>
                </c:pt>
                <c:pt idx="1559">
                  <c:v>50706</c:v>
                </c:pt>
                <c:pt idx="1560">
                  <c:v>50713</c:v>
                </c:pt>
                <c:pt idx="1561">
                  <c:v>50721</c:v>
                </c:pt>
                <c:pt idx="1562">
                  <c:v>50727</c:v>
                </c:pt>
                <c:pt idx="1563">
                  <c:v>50735</c:v>
                </c:pt>
                <c:pt idx="1564">
                  <c:v>50741</c:v>
                </c:pt>
                <c:pt idx="1565">
                  <c:v>50748</c:v>
                </c:pt>
                <c:pt idx="1566">
                  <c:v>50755</c:v>
                </c:pt>
                <c:pt idx="1567">
                  <c:v>50762</c:v>
                </c:pt>
                <c:pt idx="1568">
                  <c:v>50774</c:v>
                </c:pt>
                <c:pt idx="1569">
                  <c:v>50777</c:v>
                </c:pt>
                <c:pt idx="1570">
                  <c:v>50784</c:v>
                </c:pt>
                <c:pt idx="1571">
                  <c:v>50791</c:v>
                </c:pt>
                <c:pt idx="1572">
                  <c:v>50798</c:v>
                </c:pt>
                <c:pt idx="1573">
                  <c:v>50805</c:v>
                </c:pt>
                <c:pt idx="1574">
                  <c:v>50812</c:v>
                </c:pt>
                <c:pt idx="1575">
                  <c:v>50819</c:v>
                </c:pt>
                <c:pt idx="1576">
                  <c:v>50826</c:v>
                </c:pt>
                <c:pt idx="1577">
                  <c:v>50833</c:v>
                </c:pt>
                <c:pt idx="1578">
                  <c:v>50840</c:v>
                </c:pt>
                <c:pt idx="1579">
                  <c:v>50847</c:v>
                </c:pt>
                <c:pt idx="1580">
                  <c:v>50854</c:v>
                </c:pt>
                <c:pt idx="1581">
                  <c:v>50861</c:v>
                </c:pt>
                <c:pt idx="1582">
                  <c:v>50872</c:v>
                </c:pt>
                <c:pt idx="1583">
                  <c:v>50875</c:v>
                </c:pt>
                <c:pt idx="1584">
                  <c:v>50882</c:v>
                </c:pt>
                <c:pt idx="1585">
                  <c:v>50889</c:v>
                </c:pt>
                <c:pt idx="1586">
                  <c:v>50896</c:v>
                </c:pt>
                <c:pt idx="1587">
                  <c:v>50903</c:v>
                </c:pt>
                <c:pt idx="1588">
                  <c:v>50910</c:v>
                </c:pt>
                <c:pt idx="1589">
                  <c:v>50917</c:v>
                </c:pt>
                <c:pt idx="1590">
                  <c:v>50924</c:v>
                </c:pt>
                <c:pt idx="1591">
                  <c:v>50931</c:v>
                </c:pt>
                <c:pt idx="1592">
                  <c:v>50938</c:v>
                </c:pt>
                <c:pt idx="1593">
                  <c:v>50945</c:v>
                </c:pt>
                <c:pt idx="1594">
                  <c:v>50952</c:v>
                </c:pt>
                <c:pt idx="1595">
                  <c:v>50959</c:v>
                </c:pt>
                <c:pt idx="1596">
                  <c:v>50966</c:v>
                </c:pt>
                <c:pt idx="1597">
                  <c:v>50973</c:v>
                </c:pt>
                <c:pt idx="1598">
                  <c:v>50980</c:v>
                </c:pt>
                <c:pt idx="1599">
                  <c:v>50987</c:v>
                </c:pt>
                <c:pt idx="1600">
                  <c:v>50994</c:v>
                </c:pt>
                <c:pt idx="1601">
                  <c:v>51001</c:v>
                </c:pt>
                <c:pt idx="1602">
                  <c:v>51008</c:v>
                </c:pt>
                <c:pt idx="1603">
                  <c:v>51015</c:v>
                </c:pt>
                <c:pt idx="1604">
                  <c:v>51022</c:v>
                </c:pt>
                <c:pt idx="1605">
                  <c:v>51029</c:v>
                </c:pt>
                <c:pt idx="1606">
                  <c:v>51036</c:v>
                </c:pt>
                <c:pt idx="1607">
                  <c:v>51043</c:v>
                </c:pt>
                <c:pt idx="1608">
                  <c:v>51050</c:v>
                </c:pt>
                <c:pt idx="1609">
                  <c:v>51057</c:v>
                </c:pt>
                <c:pt idx="1610">
                  <c:v>51064</c:v>
                </c:pt>
                <c:pt idx="1611">
                  <c:v>51071</c:v>
                </c:pt>
                <c:pt idx="1612">
                  <c:v>51078</c:v>
                </c:pt>
                <c:pt idx="1613">
                  <c:v>51088</c:v>
                </c:pt>
                <c:pt idx="1614">
                  <c:v>51092</c:v>
                </c:pt>
                <c:pt idx="1615">
                  <c:v>51099</c:v>
                </c:pt>
                <c:pt idx="1616">
                  <c:v>51106</c:v>
                </c:pt>
                <c:pt idx="1617">
                  <c:v>51113</c:v>
                </c:pt>
                <c:pt idx="1618">
                  <c:v>51120</c:v>
                </c:pt>
                <c:pt idx="1619">
                  <c:v>51127</c:v>
                </c:pt>
                <c:pt idx="1620">
                  <c:v>51134</c:v>
                </c:pt>
                <c:pt idx="1621">
                  <c:v>51141</c:v>
                </c:pt>
                <c:pt idx="1622">
                  <c:v>51148</c:v>
                </c:pt>
                <c:pt idx="1623">
                  <c:v>51155</c:v>
                </c:pt>
                <c:pt idx="1624">
                  <c:v>51162</c:v>
                </c:pt>
                <c:pt idx="1625">
                  <c:v>51169</c:v>
                </c:pt>
                <c:pt idx="1626">
                  <c:v>51176</c:v>
                </c:pt>
                <c:pt idx="1627">
                  <c:v>51183</c:v>
                </c:pt>
                <c:pt idx="1628">
                  <c:v>51190</c:v>
                </c:pt>
                <c:pt idx="1629">
                  <c:v>51197</c:v>
                </c:pt>
                <c:pt idx="1630">
                  <c:v>51204</c:v>
                </c:pt>
                <c:pt idx="1631">
                  <c:v>51211</c:v>
                </c:pt>
                <c:pt idx="1632">
                  <c:v>51218</c:v>
                </c:pt>
                <c:pt idx="1633">
                  <c:v>51229</c:v>
                </c:pt>
                <c:pt idx="1634">
                  <c:v>51232</c:v>
                </c:pt>
                <c:pt idx="1635">
                  <c:v>51239</c:v>
                </c:pt>
                <c:pt idx="1636">
                  <c:v>51246</c:v>
                </c:pt>
                <c:pt idx="1637">
                  <c:v>51253</c:v>
                </c:pt>
                <c:pt idx="1638">
                  <c:v>51260</c:v>
                </c:pt>
                <c:pt idx="1639">
                  <c:v>51267</c:v>
                </c:pt>
                <c:pt idx="1640">
                  <c:v>51274</c:v>
                </c:pt>
                <c:pt idx="1641">
                  <c:v>51281</c:v>
                </c:pt>
                <c:pt idx="1642">
                  <c:v>51288</c:v>
                </c:pt>
                <c:pt idx="1643">
                  <c:v>51295</c:v>
                </c:pt>
                <c:pt idx="1644">
                  <c:v>51302</c:v>
                </c:pt>
                <c:pt idx="1645">
                  <c:v>51309</c:v>
                </c:pt>
                <c:pt idx="1646">
                  <c:v>51316</c:v>
                </c:pt>
                <c:pt idx="1647">
                  <c:v>51323</c:v>
                </c:pt>
                <c:pt idx="1648">
                  <c:v>51330</c:v>
                </c:pt>
                <c:pt idx="1649">
                  <c:v>51337</c:v>
                </c:pt>
                <c:pt idx="1650">
                  <c:v>51344</c:v>
                </c:pt>
                <c:pt idx="1651">
                  <c:v>51351</c:v>
                </c:pt>
                <c:pt idx="1652">
                  <c:v>51358</c:v>
                </c:pt>
                <c:pt idx="1653">
                  <c:v>51365</c:v>
                </c:pt>
                <c:pt idx="1654">
                  <c:v>51372</c:v>
                </c:pt>
                <c:pt idx="1655">
                  <c:v>51379</c:v>
                </c:pt>
                <c:pt idx="1656">
                  <c:v>51386</c:v>
                </c:pt>
                <c:pt idx="1657">
                  <c:v>51393</c:v>
                </c:pt>
                <c:pt idx="1658">
                  <c:v>51400</c:v>
                </c:pt>
                <c:pt idx="1659">
                  <c:v>51407</c:v>
                </c:pt>
                <c:pt idx="1660">
                  <c:v>51414</c:v>
                </c:pt>
                <c:pt idx="1661">
                  <c:v>51421</c:v>
                </c:pt>
                <c:pt idx="1662">
                  <c:v>51428</c:v>
                </c:pt>
                <c:pt idx="1663">
                  <c:v>51435</c:v>
                </c:pt>
                <c:pt idx="1664">
                  <c:v>51442</c:v>
                </c:pt>
                <c:pt idx="1665">
                  <c:v>51449</c:v>
                </c:pt>
                <c:pt idx="1666">
                  <c:v>51456</c:v>
                </c:pt>
                <c:pt idx="1667">
                  <c:v>51463</c:v>
                </c:pt>
                <c:pt idx="1668">
                  <c:v>51470</c:v>
                </c:pt>
                <c:pt idx="1669">
                  <c:v>51477</c:v>
                </c:pt>
                <c:pt idx="1670">
                  <c:v>51484</c:v>
                </c:pt>
                <c:pt idx="1671">
                  <c:v>51491</c:v>
                </c:pt>
                <c:pt idx="1672">
                  <c:v>51501</c:v>
                </c:pt>
                <c:pt idx="1673">
                  <c:v>51508</c:v>
                </c:pt>
                <c:pt idx="1674">
                  <c:v>51515</c:v>
                </c:pt>
                <c:pt idx="1675">
                  <c:v>51523</c:v>
                </c:pt>
                <c:pt idx="1676">
                  <c:v>51529</c:v>
                </c:pt>
                <c:pt idx="1677">
                  <c:v>51536</c:v>
                </c:pt>
                <c:pt idx="1678">
                  <c:v>51543</c:v>
                </c:pt>
                <c:pt idx="1679">
                  <c:v>51551</c:v>
                </c:pt>
                <c:pt idx="1680">
                  <c:v>51557</c:v>
                </c:pt>
                <c:pt idx="1681">
                  <c:v>51564</c:v>
                </c:pt>
                <c:pt idx="1682">
                  <c:v>51571</c:v>
                </c:pt>
                <c:pt idx="1683">
                  <c:v>51578</c:v>
                </c:pt>
                <c:pt idx="1684">
                  <c:v>51585</c:v>
                </c:pt>
                <c:pt idx="1685">
                  <c:v>51592</c:v>
                </c:pt>
                <c:pt idx="1686">
                  <c:v>51599</c:v>
                </c:pt>
                <c:pt idx="1687">
                  <c:v>51606</c:v>
                </c:pt>
                <c:pt idx="1688">
                  <c:v>51615</c:v>
                </c:pt>
                <c:pt idx="1689">
                  <c:v>51620</c:v>
                </c:pt>
                <c:pt idx="1690">
                  <c:v>51628</c:v>
                </c:pt>
                <c:pt idx="1691">
                  <c:v>51634</c:v>
                </c:pt>
                <c:pt idx="1692">
                  <c:v>51641</c:v>
                </c:pt>
                <c:pt idx="1693">
                  <c:v>51649</c:v>
                </c:pt>
                <c:pt idx="1694">
                  <c:v>51655</c:v>
                </c:pt>
                <c:pt idx="1695">
                  <c:v>51662</c:v>
                </c:pt>
                <c:pt idx="1696">
                  <c:v>51669</c:v>
                </c:pt>
                <c:pt idx="1697">
                  <c:v>51676</c:v>
                </c:pt>
                <c:pt idx="1698">
                  <c:v>51683</c:v>
                </c:pt>
                <c:pt idx="1699">
                  <c:v>51690</c:v>
                </c:pt>
                <c:pt idx="1700">
                  <c:v>51697</c:v>
                </c:pt>
                <c:pt idx="1701">
                  <c:v>51704</c:v>
                </c:pt>
                <c:pt idx="1702">
                  <c:v>51711</c:v>
                </c:pt>
                <c:pt idx="1703">
                  <c:v>51718</c:v>
                </c:pt>
                <c:pt idx="1704">
                  <c:v>51725</c:v>
                </c:pt>
                <c:pt idx="1705">
                  <c:v>51732</c:v>
                </c:pt>
                <c:pt idx="1706">
                  <c:v>51740</c:v>
                </c:pt>
                <c:pt idx="1707">
                  <c:v>51747</c:v>
                </c:pt>
                <c:pt idx="1708">
                  <c:v>51753</c:v>
                </c:pt>
                <c:pt idx="1709">
                  <c:v>51760</c:v>
                </c:pt>
                <c:pt idx="1710">
                  <c:v>51767</c:v>
                </c:pt>
                <c:pt idx="1711">
                  <c:v>51774</c:v>
                </c:pt>
                <c:pt idx="1712">
                  <c:v>51781</c:v>
                </c:pt>
                <c:pt idx="1713">
                  <c:v>51789</c:v>
                </c:pt>
                <c:pt idx="1714">
                  <c:v>51795</c:v>
                </c:pt>
                <c:pt idx="1715">
                  <c:v>51802</c:v>
                </c:pt>
                <c:pt idx="1716">
                  <c:v>51809</c:v>
                </c:pt>
                <c:pt idx="1717">
                  <c:v>51817</c:v>
                </c:pt>
                <c:pt idx="1718">
                  <c:v>51823</c:v>
                </c:pt>
                <c:pt idx="1719">
                  <c:v>51830</c:v>
                </c:pt>
                <c:pt idx="1720">
                  <c:v>51837</c:v>
                </c:pt>
                <c:pt idx="1721">
                  <c:v>51844</c:v>
                </c:pt>
                <c:pt idx="1722">
                  <c:v>51851</c:v>
                </c:pt>
                <c:pt idx="1723">
                  <c:v>51858</c:v>
                </c:pt>
                <c:pt idx="1724">
                  <c:v>51866</c:v>
                </c:pt>
                <c:pt idx="1725">
                  <c:v>51873</c:v>
                </c:pt>
                <c:pt idx="1726">
                  <c:v>51880</c:v>
                </c:pt>
                <c:pt idx="1727">
                  <c:v>51887</c:v>
                </c:pt>
                <c:pt idx="1728">
                  <c:v>51894</c:v>
                </c:pt>
                <c:pt idx="1729">
                  <c:v>51901</c:v>
                </c:pt>
                <c:pt idx="1730">
                  <c:v>51908</c:v>
                </c:pt>
                <c:pt idx="1731">
                  <c:v>51915</c:v>
                </c:pt>
                <c:pt idx="1732">
                  <c:v>51922</c:v>
                </c:pt>
                <c:pt idx="1733">
                  <c:v>51929</c:v>
                </c:pt>
                <c:pt idx="1734">
                  <c:v>51936</c:v>
                </c:pt>
                <c:pt idx="1735">
                  <c:v>51943</c:v>
                </c:pt>
                <c:pt idx="1736">
                  <c:v>51950</c:v>
                </c:pt>
                <c:pt idx="1737">
                  <c:v>51957</c:v>
                </c:pt>
                <c:pt idx="1738">
                  <c:v>51966</c:v>
                </c:pt>
                <c:pt idx="1739">
                  <c:v>51973</c:v>
                </c:pt>
                <c:pt idx="1740">
                  <c:v>51980</c:v>
                </c:pt>
                <c:pt idx="1741">
                  <c:v>51987</c:v>
                </c:pt>
                <c:pt idx="1742">
                  <c:v>51994</c:v>
                </c:pt>
                <c:pt idx="1743">
                  <c:v>52001</c:v>
                </c:pt>
                <c:pt idx="1744">
                  <c:v>52008</c:v>
                </c:pt>
                <c:pt idx="1745">
                  <c:v>52015</c:v>
                </c:pt>
                <c:pt idx="1746">
                  <c:v>52022</c:v>
                </c:pt>
                <c:pt idx="1747">
                  <c:v>52029</c:v>
                </c:pt>
                <c:pt idx="1748">
                  <c:v>52036</c:v>
                </c:pt>
                <c:pt idx="1749">
                  <c:v>52043</c:v>
                </c:pt>
                <c:pt idx="1750">
                  <c:v>52050</c:v>
                </c:pt>
                <c:pt idx="1751">
                  <c:v>52057</c:v>
                </c:pt>
                <c:pt idx="1752">
                  <c:v>52064</c:v>
                </c:pt>
                <c:pt idx="1753">
                  <c:v>52071</c:v>
                </c:pt>
                <c:pt idx="1754">
                  <c:v>52078</c:v>
                </c:pt>
                <c:pt idx="1755">
                  <c:v>52085</c:v>
                </c:pt>
                <c:pt idx="1756">
                  <c:v>52092</c:v>
                </c:pt>
                <c:pt idx="1757">
                  <c:v>52099</c:v>
                </c:pt>
                <c:pt idx="1758">
                  <c:v>52106</c:v>
                </c:pt>
                <c:pt idx="1759">
                  <c:v>52113</c:v>
                </c:pt>
                <c:pt idx="1760">
                  <c:v>52120</c:v>
                </c:pt>
                <c:pt idx="1761">
                  <c:v>52127</c:v>
                </c:pt>
                <c:pt idx="1762">
                  <c:v>52134</c:v>
                </c:pt>
                <c:pt idx="1763">
                  <c:v>52141</c:v>
                </c:pt>
                <c:pt idx="1764">
                  <c:v>52148</c:v>
                </c:pt>
                <c:pt idx="1765">
                  <c:v>52155</c:v>
                </c:pt>
                <c:pt idx="1766">
                  <c:v>52162</c:v>
                </c:pt>
                <c:pt idx="1767">
                  <c:v>52169</c:v>
                </c:pt>
                <c:pt idx="1768">
                  <c:v>52176</c:v>
                </c:pt>
                <c:pt idx="1769">
                  <c:v>52183</c:v>
                </c:pt>
                <c:pt idx="1770">
                  <c:v>52190</c:v>
                </c:pt>
                <c:pt idx="1771">
                  <c:v>52198</c:v>
                </c:pt>
                <c:pt idx="1772">
                  <c:v>52204</c:v>
                </c:pt>
                <c:pt idx="1773">
                  <c:v>52211</c:v>
                </c:pt>
                <c:pt idx="1774">
                  <c:v>52218</c:v>
                </c:pt>
                <c:pt idx="1775">
                  <c:v>52229</c:v>
                </c:pt>
                <c:pt idx="1776">
                  <c:v>52233</c:v>
                </c:pt>
                <c:pt idx="1777">
                  <c:v>52239</c:v>
                </c:pt>
                <c:pt idx="1778">
                  <c:v>52246</c:v>
                </c:pt>
                <c:pt idx="1779">
                  <c:v>52253</c:v>
                </c:pt>
                <c:pt idx="1780">
                  <c:v>52260</c:v>
                </c:pt>
                <c:pt idx="1781">
                  <c:v>52267</c:v>
                </c:pt>
                <c:pt idx="1782">
                  <c:v>52274</c:v>
                </c:pt>
                <c:pt idx="1783">
                  <c:v>52281</c:v>
                </c:pt>
                <c:pt idx="1784">
                  <c:v>52288</c:v>
                </c:pt>
                <c:pt idx="1785">
                  <c:v>52295</c:v>
                </c:pt>
                <c:pt idx="1786">
                  <c:v>52302</c:v>
                </c:pt>
                <c:pt idx="1787">
                  <c:v>52309</c:v>
                </c:pt>
                <c:pt idx="1788">
                  <c:v>52316</c:v>
                </c:pt>
                <c:pt idx="1789">
                  <c:v>52323</c:v>
                </c:pt>
                <c:pt idx="1790">
                  <c:v>52330</c:v>
                </c:pt>
                <c:pt idx="1791">
                  <c:v>52337</c:v>
                </c:pt>
                <c:pt idx="1792">
                  <c:v>52344</c:v>
                </c:pt>
                <c:pt idx="1793">
                  <c:v>52351</c:v>
                </c:pt>
                <c:pt idx="1794">
                  <c:v>52358</c:v>
                </c:pt>
                <c:pt idx="1795">
                  <c:v>52365</c:v>
                </c:pt>
                <c:pt idx="1796">
                  <c:v>52372</c:v>
                </c:pt>
                <c:pt idx="1797">
                  <c:v>52379</c:v>
                </c:pt>
                <c:pt idx="1798">
                  <c:v>52386</c:v>
                </c:pt>
                <c:pt idx="1799">
                  <c:v>52393</c:v>
                </c:pt>
                <c:pt idx="1800">
                  <c:v>52400</c:v>
                </c:pt>
                <c:pt idx="1801">
                  <c:v>52407</c:v>
                </c:pt>
                <c:pt idx="1802">
                  <c:v>52414</c:v>
                </c:pt>
                <c:pt idx="1803">
                  <c:v>52421</c:v>
                </c:pt>
                <c:pt idx="1804">
                  <c:v>52428</c:v>
                </c:pt>
                <c:pt idx="1805">
                  <c:v>52435</c:v>
                </c:pt>
                <c:pt idx="1806">
                  <c:v>52442</c:v>
                </c:pt>
                <c:pt idx="1807">
                  <c:v>52449</c:v>
                </c:pt>
                <c:pt idx="1808">
                  <c:v>52456</c:v>
                </c:pt>
                <c:pt idx="1809">
                  <c:v>52463</c:v>
                </c:pt>
                <c:pt idx="1810">
                  <c:v>52470</c:v>
                </c:pt>
                <c:pt idx="1811">
                  <c:v>52477</c:v>
                </c:pt>
                <c:pt idx="1812">
                  <c:v>52484</c:v>
                </c:pt>
                <c:pt idx="1813">
                  <c:v>52491</c:v>
                </c:pt>
                <c:pt idx="1814">
                  <c:v>52498</c:v>
                </c:pt>
                <c:pt idx="1815">
                  <c:v>52505</c:v>
                </c:pt>
                <c:pt idx="1816">
                  <c:v>52512</c:v>
                </c:pt>
                <c:pt idx="1817">
                  <c:v>52519</c:v>
                </c:pt>
                <c:pt idx="1818">
                  <c:v>52526</c:v>
                </c:pt>
                <c:pt idx="1819">
                  <c:v>52533</c:v>
                </c:pt>
                <c:pt idx="1820">
                  <c:v>52540</c:v>
                </c:pt>
                <c:pt idx="1821">
                  <c:v>52547</c:v>
                </c:pt>
                <c:pt idx="1822">
                  <c:v>52554</c:v>
                </c:pt>
                <c:pt idx="1823">
                  <c:v>52562</c:v>
                </c:pt>
                <c:pt idx="1824">
                  <c:v>52568</c:v>
                </c:pt>
                <c:pt idx="1825">
                  <c:v>52575</c:v>
                </c:pt>
                <c:pt idx="1826">
                  <c:v>52582</c:v>
                </c:pt>
                <c:pt idx="1827">
                  <c:v>52589</c:v>
                </c:pt>
                <c:pt idx="1828">
                  <c:v>52596</c:v>
                </c:pt>
                <c:pt idx="1829">
                  <c:v>52603</c:v>
                </c:pt>
                <c:pt idx="1830">
                  <c:v>52610</c:v>
                </c:pt>
                <c:pt idx="1831">
                  <c:v>52617</c:v>
                </c:pt>
                <c:pt idx="1832">
                  <c:v>52624</c:v>
                </c:pt>
                <c:pt idx="1833">
                  <c:v>52631</c:v>
                </c:pt>
                <c:pt idx="1834">
                  <c:v>52638</c:v>
                </c:pt>
                <c:pt idx="1835">
                  <c:v>52645</c:v>
                </c:pt>
                <c:pt idx="1836">
                  <c:v>52652</c:v>
                </c:pt>
                <c:pt idx="1837">
                  <c:v>52659</c:v>
                </c:pt>
                <c:pt idx="1838">
                  <c:v>52666</c:v>
                </c:pt>
                <c:pt idx="1839">
                  <c:v>52673</c:v>
                </c:pt>
                <c:pt idx="1840">
                  <c:v>52680</c:v>
                </c:pt>
                <c:pt idx="1841">
                  <c:v>52687</c:v>
                </c:pt>
                <c:pt idx="1842">
                  <c:v>52694</c:v>
                </c:pt>
                <c:pt idx="1843">
                  <c:v>52701</c:v>
                </c:pt>
                <c:pt idx="1844">
                  <c:v>52708</c:v>
                </c:pt>
                <c:pt idx="1845">
                  <c:v>52715</c:v>
                </c:pt>
                <c:pt idx="1846">
                  <c:v>52722</c:v>
                </c:pt>
                <c:pt idx="1847">
                  <c:v>52729</c:v>
                </c:pt>
                <c:pt idx="1848">
                  <c:v>52736</c:v>
                </c:pt>
                <c:pt idx="1849">
                  <c:v>52743</c:v>
                </c:pt>
                <c:pt idx="1850">
                  <c:v>52750</c:v>
                </c:pt>
                <c:pt idx="1851">
                  <c:v>52757</c:v>
                </c:pt>
                <c:pt idx="1852">
                  <c:v>52764</c:v>
                </c:pt>
                <c:pt idx="1853">
                  <c:v>52771</c:v>
                </c:pt>
                <c:pt idx="1854">
                  <c:v>52778</c:v>
                </c:pt>
                <c:pt idx="1855">
                  <c:v>52785</c:v>
                </c:pt>
                <c:pt idx="1856">
                  <c:v>52792</c:v>
                </c:pt>
                <c:pt idx="1857">
                  <c:v>52799</c:v>
                </c:pt>
                <c:pt idx="1858">
                  <c:v>52806</c:v>
                </c:pt>
                <c:pt idx="1859">
                  <c:v>52813</c:v>
                </c:pt>
                <c:pt idx="1860">
                  <c:v>52820</c:v>
                </c:pt>
                <c:pt idx="1861">
                  <c:v>52827</c:v>
                </c:pt>
                <c:pt idx="1862">
                  <c:v>52834</c:v>
                </c:pt>
                <c:pt idx="1863">
                  <c:v>52841</c:v>
                </c:pt>
                <c:pt idx="1864">
                  <c:v>52848</c:v>
                </c:pt>
                <c:pt idx="1865">
                  <c:v>52855</c:v>
                </c:pt>
                <c:pt idx="1866">
                  <c:v>52862</c:v>
                </c:pt>
                <c:pt idx="1867">
                  <c:v>52869</c:v>
                </c:pt>
                <c:pt idx="1868">
                  <c:v>52876</c:v>
                </c:pt>
                <c:pt idx="1869">
                  <c:v>52883</c:v>
                </c:pt>
                <c:pt idx="1870">
                  <c:v>52890</c:v>
                </c:pt>
                <c:pt idx="1871">
                  <c:v>52897</c:v>
                </c:pt>
                <c:pt idx="1872">
                  <c:v>52904</c:v>
                </c:pt>
                <c:pt idx="1873">
                  <c:v>52911</c:v>
                </c:pt>
                <c:pt idx="1874">
                  <c:v>52918</c:v>
                </c:pt>
                <c:pt idx="1875">
                  <c:v>52926</c:v>
                </c:pt>
                <c:pt idx="1876">
                  <c:v>52932</c:v>
                </c:pt>
                <c:pt idx="1877">
                  <c:v>52939</c:v>
                </c:pt>
                <c:pt idx="1878">
                  <c:v>52946</c:v>
                </c:pt>
                <c:pt idx="1879">
                  <c:v>52953</c:v>
                </c:pt>
                <c:pt idx="1880">
                  <c:v>52961</c:v>
                </c:pt>
                <c:pt idx="1881">
                  <c:v>52968</c:v>
                </c:pt>
                <c:pt idx="1882">
                  <c:v>52975</c:v>
                </c:pt>
                <c:pt idx="1883">
                  <c:v>52982</c:v>
                </c:pt>
                <c:pt idx="1884">
                  <c:v>52989</c:v>
                </c:pt>
                <c:pt idx="1885">
                  <c:v>52996</c:v>
                </c:pt>
                <c:pt idx="1886">
                  <c:v>53003</c:v>
                </c:pt>
                <c:pt idx="1887">
                  <c:v>53010</c:v>
                </c:pt>
                <c:pt idx="1888">
                  <c:v>53017</c:v>
                </c:pt>
                <c:pt idx="1889">
                  <c:v>53024</c:v>
                </c:pt>
                <c:pt idx="1890">
                  <c:v>53031</c:v>
                </c:pt>
                <c:pt idx="1891">
                  <c:v>53038</c:v>
                </c:pt>
                <c:pt idx="1892">
                  <c:v>53045</c:v>
                </c:pt>
                <c:pt idx="1893">
                  <c:v>53052</c:v>
                </c:pt>
                <c:pt idx="1894">
                  <c:v>53063</c:v>
                </c:pt>
                <c:pt idx="1895">
                  <c:v>53066</c:v>
                </c:pt>
                <c:pt idx="1896">
                  <c:v>53073</c:v>
                </c:pt>
                <c:pt idx="1897">
                  <c:v>53080</c:v>
                </c:pt>
                <c:pt idx="1898">
                  <c:v>53087</c:v>
                </c:pt>
                <c:pt idx="1899">
                  <c:v>53094</c:v>
                </c:pt>
                <c:pt idx="1900">
                  <c:v>53101</c:v>
                </c:pt>
                <c:pt idx="1901">
                  <c:v>53108</c:v>
                </c:pt>
                <c:pt idx="1902">
                  <c:v>53115</c:v>
                </c:pt>
                <c:pt idx="1903">
                  <c:v>53122</c:v>
                </c:pt>
                <c:pt idx="1904">
                  <c:v>53129</c:v>
                </c:pt>
                <c:pt idx="1905">
                  <c:v>53136</c:v>
                </c:pt>
                <c:pt idx="1906">
                  <c:v>53143</c:v>
                </c:pt>
                <c:pt idx="1907">
                  <c:v>53150</c:v>
                </c:pt>
                <c:pt idx="1908">
                  <c:v>53157</c:v>
                </c:pt>
                <c:pt idx="1909">
                  <c:v>53164</c:v>
                </c:pt>
                <c:pt idx="1910">
                  <c:v>53171</c:v>
                </c:pt>
                <c:pt idx="1911">
                  <c:v>53178</c:v>
                </c:pt>
                <c:pt idx="1912">
                  <c:v>53185</c:v>
                </c:pt>
                <c:pt idx="1913">
                  <c:v>53192</c:v>
                </c:pt>
                <c:pt idx="1914">
                  <c:v>53199</c:v>
                </c:pt>
                <c:pt idx="1915">
                  <c:v>53206</c:v>
                </c:pt>
                <c:pt idx="1916">
                  <c:v>53213</c:v>
                </c:pt>
                <c:pt idx="1917">
                  <c:v>53220</c:v>
                </c:pt>
                <c:pt idx="1918">
                  <c:v>53227</c:v>
                </c:pt>
                <c:pt idx="1919">
                  <c:v>53234</c:v>
                </c:pt>
                <c:pt idx="1920">
                  <c:v>53241</c:v>
                </c:pt>
                <c:pt idx="1921">
                  <c:v>53248</c:v>
                </c:pt>
                <c:pt idx="1922">
                  <c:v>53255</c:v>
                </c:pt>
                <c:pt idx="1923">
                  <c:v>53262</c:v>
                </c:pt>
                <c:pt idx="1924">
                  <c:v>53269</c:v>
                </c:pt>
                <c:pt idx="1925">
                  <c:v>53279</c:v>
                </c:pt>
                <c:pt idx="1926">
                  <c:v>53283</c:v>
                </c:pt>
                <c:pt idx="1927">
                  <c:v>53290</c:v>
                </c:pt>
                <c:pt idx="1928">
                  <c:v>53297</c:v>
                </c:pt>
                <c:pt idx="1929">
                  <c:v>53304</c:v>
                </c:pt>
                <c:pt idx="1930">
                  <c:v>53311</c:v>
                </c:pt>
                <c:pt idx="1931">
                  <c:v>53318</c:v>
                </c:pt>
                <c:pt idx="1932">
                  <c:v>53325</c:v>
                </c:pt>
                <c:pt idx="1933">
                  <c:v>53332</c:v>
                </c:pt>
                <c:pt idx="1934">
                  <c:v>53339</c:v>
                </c:pt>
                <c:pt idx="1935">
                  <c:v>53346</c:v>
                </c:pt>
                <c:pt idx="1936">
                  <c:v>53353</c:v>
                </c:pt>
                <c:pt idx="1937">
                  <c:v>53360</c:v>
                </c:pt>
                <c:pt idx="1938">
                  <c:v>53367</c:v>
                </c:pt>
                <c:pt idx="1939">
                  <c:v>53374</c:v>
                </c:pt>
                <c:pt idx="1940">
                  <c:v>53381</c:v>
                </c:pt>
                <c:pt idx="1941">
                  <c:v>53388</c:v>
                </c:pt>
                <c:pt idx="1942">
                  <c:v>53395</c:v>
                </c:pt>
                <c:pt idx="1943">
                  <c:v>53402</c:v>
                </c:pt>
                <c:pt idx="1944">
                  <c:v>53413</c:v>
                </c:pt>
                <c:pt idx="1945">
                  <c:v>53416</c:v>
                </c:pt>
                <c:pt idx="1946">
                  <c:v>53423</c:v>
                </c:pt>
                <c:pt idx="1947">
                  <c:v>53430</c:v>
                </c:pt>
                <c:pt idx="1948">
                  <c:v>53437</c:v>
                </c:pt>
                <c:pt idx="1949">
                  <c:v>53444</c:v>
                </c:pt>
                <c:pt idx="1950">
                  <c:v>53451</c:v>
                </c:pt>
                <c:pt idx="1951">
                  <c:v>53458</c:v>
                </c:pt>
                <c:pt idx="1952">
                  <c:v>53465</c:v>
                </c:pt>
                <c:pt idx="1953">
                  <c:v>53472</c:v>
                </c:pt>
                <c:pt idx="1954">
                  <c:v>53479</c:v>
                </c:pt>
                <c:pt idx="1955">
                  <c:v>53486</c:v>
                </c:pt>
                <c:pt idx="1956">
                  <c:v>53493</c:v>
                </c:pt>
                <c:pt idx="1957">
                  <c:v>53500</c:v>
                </c:pt>
                <c:pt idx="1958">
                  <c:v>53507</c:v>
                </c:pt>
                <c:pt idx="1959">
                  <c:v>53514</c:v>
                </c:pt>
                <c:pt idx="1960">
                  <c:v>53521</c:v>
                </c:pt>
                <c:pt idx="1961">
                  <c:v>53528</c:v>
                </c:pt>
                <c:pt idx="1962">
                  <c:v>53535</c:v>
                </c:pt>
                <c:pt idx="1963">
                  <c:v>53542</c:v>
                </c:pt>
                <c:pt idx="1964">
                  <c:v>53549</c:v>
                </c:pt>
                <c:pt idx="1965">
                  <c:v>53556</c:v>
                </c:pt>
                <c:pt idx="1966">
                  <c:v>53563</c:v>
                </c:pt>
                <c:pt idx="1967">
                  <c:v>53570</c:v>
                </c:pt>
                <c:pt idx="1968">
                  <c:v>53577</c:v>
                </c:pt>
                <c:pt idx="1969">
                  <c:v>53584</c:v>
                </c:pt>
                <c:pt idx="1970">
                  <c:v>53591</c:v>
                </c:pt>
                <c:pt idx="1971">
                  <c:v>53598</c:v>
                </c:pt>
                <c:pt idx="1972">
                  <c:v>53605</c:v>
                </c:pt>
                <c:pt idx="1973">
                  <c:v>53612</c:v>
                </c:pt>
                <c:pt idx="1974">
                  <c:v>53619</c:v>
                </c:pt>
                <c:pt idx="1975">
                  <c:v>53626</c:v>
                </c:pt>
                <c:pt idx="1976">
                  <c:v>53633</c:v>
                </c:pt>
                <c:pt idx="1977">
                  <c:v>53640</c:v>
                </c:pt>
                <c:pt idx="1978">
                  <c:v>53647</c:v>
                </c:pt>
                <c:pt idx="1979">
                  <c:v>53654</c:v>
                </c:pt>
                <c:pt idx="1980">
                  <c:v>53661</c:v>
                </c:pt>
                <c:pt idx="1981">
                  <c:v>53668</c:v>
                </c:pt>
                <c:pt idx="1982">
                  <c:v>53675</c:v>
                </c:pt>
                <c:pt idx="1983">
                  <c:v>53682</c:v>
                </c:pt>
                <c:pt idx="1984">
                  <c:v>53692</c:v>
                </c:pt>
                <c:pt idx="1985">
                  <c:v>53699</c:v>
                </c:pt>
                <c:pt idx="1986">
                  <c:v>53706</c:v>
                </c:pt>
                <c:pt idx="1987">
                  <c:v>53714</c:v>
                </c:pt>
                <c:pt idx="1988">
                  <c:v>53720</c:v>
                </c:pt>
                <c:pt idx="1989">
                  <c:v>53727</c:v>
                </c:pt>
                <c:pt idx="1990">
                  <c:v>53734</c:v>
                </c:pt>
                <c:pt idx="1991">
                  <c:v>53742</c:v>
                </c:pt>
                <c:pt idx="1992">
                  <c:v>53748</c:v>
                </c:pt>
                <c:pt idx="1993">
                  <c:v>53755</c:v>
                </c:pt>
                <c:pt idx="1994">
                  <c:v>53762</c:v>
                </c:pt>
                <c:pt idx="1995">
                  <c:v>53769</c:v>
                </c:pt>
                <c:pt idx="1996">
                  <c:v>53776</c:v>
                </c:pt>
                <c:pt idx="1997">
                  <c:v>53783</c:v>
                </c:pt>
                <c:pt idx="1998">
                  <c:v>53790</c:v>
                </c:pt>
                <c:pt idx="1999">
                  <c:v>53799</c:v>
                </c:pt>
                <c:pt idx="2000">
                  <c:v>53804</c:v>
                </c:pt>
                <c:pt idx="2001">
                  <c:v>53811</c:v>
                </c:pt>
                <c:pt idx="2002">
                  <c:v>53819</c:v>
                </c:pt>
                <c:pt idx="2003">
                  <c:v>53825</c:v>
                </c:pt>
                <c:pt idx="2004">
                  <c:v>53832</c:v>
                </c:pt>
                <c:pt idx="2005">
                  <c:v>53840</c:v>
                </c:pt>
                <c:pt idx="2006">
                  <c:v>53846</c:v>
                </c:pt>
                <c:pt idx="2007">
                  <c:v>53853</c:v>
                </c:pt>
                <c:pt idx="2008">
                  <c:v>53860</c:v>
                </c:pt>
                <c:pt idx="2009">
                  <c:v>53867</c:v>
                </c:pt>
                <c:pt idx="2010">
                  <c:v>53874</c:v>
                </c:pt>
                <c:pt idx="2011">
                  <c:v>53881</c:v>
                </c:pt>
                <c:pt idx="2012">
                  <c:v>53888</c:v>
                </c:pt>
                <c:pt idx="2013">
                  <c:v>53895</c:v>
                </c:pt>
                <c:pt idx="2014">
                  <c:v>53902</c:v>
                </c:pt>
                <c:pt idx="2015">
                  <c:v>53909</c:v>
                </c:pt>
                <c:pt idx="2016">
                  <c:v>53916</c:v>
                </c:pt>
                <c:pt idx="2017">
                  <c:v>53923</c:v>
                </c:pt>
                <c:pt idx="2018">
                  <c:v>53931</c:v>
                </c:pt>
                <c:pt idx="2019">
                  <c:v>53938</c:v>
                </c:pt>
                <c:pt idx="2020">
                  <c:v>53944</c:v>
                </c:pt>
                <c:pt idx="2021">
                  <c:v>53951</c:v>
                </c:pt>
                <c:pt idx="2022">
                  <c:v>53958</c:v>
                </c:pt>
                <c:pt idx="2023">
                  <c:v>53965</c:v>
                </c:pt>
                <c:pt idx="2024">
                  <c:v>53972</c:v>
                </c:pt>
                <c:pt idx="2025">
                  <c:v>53980</c:v>
                </c:pt>
                <c:pt idx="2026">
                  <c:v>53986</c:v>
                </c:pt>
                <c:pt idx="2027">
                  <c:v>53993</c:v>
                </c:pt>
                <c:pt idx="2028">
                  <c:v>54000</c:v>
                </c:pt>
                <c:pt idx="2029">
                  <c:v>54008</c:v>
                </c:pt>
                <c:pt idx="2030">
                  <c:v>54014</c:v>
                </c:pt>
                <c:pt idx="2031">
                  <c:v>54021</c:v>
                </c:pt>
                <c:pt idx="2032">
                  <c:v>54028</c:v>
                </c:pt>
                <c:pt idx="2033">
                  <c:v>54035</c:v>
                </c:pt>
                <c:pt idx="2034">
                  <c:v>54042</c:v>
                </c:pt>
                <c:pt idx="2035">
                  <c:v>54049</c:v>
                </c:pt>
                <c:pt idx="2036">
                  <c:v>54057</c:v>
                </c:pt>
                <c:pt idx="2037">
                  <c:v>54064</c:v>
                </c:pt>
                <c:pt idx="2038">
                  <c:v>54071</c:v>
                </c:pt>
                <c:pt idx="2039">
                  <c:v>54078</c:v>
                </c:pt>
                <c:pt idx="2040">
                  <c:v>54085</c:v>
                </c:pt>
                <c:pt idx="2041">
                  <c:v>54092</c:v>
                </c:pt>
                <c:pt idx="2042">
                  <c:v>54099</c:v>
                </c:pt>
                <c:pt idx="2043">
                  <c:v>54106</c:v>
                </c:pt>
                <c:pt idx="2044">
                  <c:v>54113</c:v>
                </c:pt>
                <c:pt idx="2045">
                  <c:v>54120</c:v>
                </c:pt>
                <c:pt idx="2046">
                  <c:v>54127</c:v>
                </c:pt>
                <c:pt idx="2047">
                  <c:v>54134</c:v>
                </c:pt>
                <c:pt idx="2048">
                  <c:v>54141</c:v>
                </c:pt>
                <c:pt idx="2049">
                  <c:v>54148</c:v>
                </c:pt>
                <c:pt idx="2050">
                  <c:v>54157</c:v>
                </c:pt>
                <c:pt idx="2051">
                  <c:v>54164</c:v>
                </c:pt>
                <c:pt idx="2052">
                  <c:v>54171</c:v>
                </c:pt>
                <c:pt idx="2053">
                  <c:v>54178</c:v>
                </c:pt>
                <c:pt idx="2054">
                  <c:v>54185</c:v>
                </c:pt>
                <c:pt idx="2055">
                  <c:v>54192</c:v>
                </c:pt>
                <c:pt idx="2056">
                  <c:v>54199</c:v>
                </c:pt>
                <c:pt idx="2057">
                  <c:v>54206</c:v>
                </c:pt>
                <c:pt idx="2058">
                  <c:v>54213</c:v>
                </c:pt>
                <c:pt idx="2059">
                  <c:v>54220</c:v>
                </c:pt>
                <c:pt idx="2060">
                  <c:v>54227</c:v>
                </c:pt>
                <c:pt idx="2061">
                  <c:v>54234</c:v>
                </c:pt>
                <c:pt idx="2062">
                  <c:v>54241</c:v>
                </c:pt>
                <c:pt idx="2063">
                  <c:v>54248</c:v>
                </c:pt>
                <c:pt idx="2064">
                  <c:v>54255</c:v>
                </c:pt>
                <c:pt idx="2065">
                  <c:v>54262</c:v>
                </c:pt>
                <c:pt idx="2066">
                  <c:v>54269</c:v>
                </c:pt>
                <c:pt idx="2067">
                  <c:v>54276</c:v>
                </c:pt>
                <c:pt idx="2068">
                  <c:v>54283</c:v>
                </c:pt>
                <c:pt idx="2069">
                  <c:v>54290</c:v>
                </c:pt>
                <c:pt idx="2070">
                  <c:v>54297</c:v>
                </c:pt>
                <c:pt idx="2071">
                  <c:v>54304</c:v>
                </c:pt>
                <c:pt idx="2072">
                  <c:v>54311</c:v>
                </c:pt>
                <c:pt idx="2073">
                  <c:v>54318</c:v>
                </c:pt>
                <c:pt idx="2074">
                  <c:v>54325</c:v>
                </c:pt>
                <c:pt idx="2075">
                  <c:v>54332</c:v>
                </c:pt>
                <c:pt idx="2076">
                  <c:v>54339</c:v>
                </c:pt>
                <c:pt idx="2077">
                  <c:v>54346</c:v>
                </c:pt>
                <c:pt idx="2078">
                  <c:v>54353</c:v>
                </c:pt>
                <c:pt idx="2079">
                  <c:v>54360</c:v>
                </c:pt>
                <c:pt idx="2080">
                  <c:v>54367</c:v>
                </c:pt>
                <c:pt idx="2081">
                  <c:v>54374</c:v>
                </c:pt>
                <c:pt idx="2082">
                  <c:v>54381</c:v>
                </c:pt>
                <c:pt idx="2083">
                  <c:v>54389</c:v>
                </c:pt>
                <c:pt idx="2084">
                  <c:v>54395</c:v>
                </c:pt>
                <c:pt idx="2085">
                  <c:v>54402</c:v>
                </c:pt>
                <c:pt idx="2086">
                  <c:v>54409</c:v>
                </c:pt>
                <c:pt idx="2087">
                  <c:v>54416</c:v>
                </c:pt>
                <c:pt idx="2088">
                  <c:v>54423</c:v>
                </c:pt>
                <c:pt idx="2089">
                  <c:v>54430</c:v>
                </c:pt>
                <c:pt idx="2090">
                  <c:v>54437</c:v>
                </c:pt>
                <c:pt idx="2091">
                  <c:v>54444</c:v>
                </c:pt>
                <c:pt idx="2092">
                  <c:v>54451</c:v>
                </c:pt>
                <c:pt idx="2093">
                  <c:v>54458</c:v>
                </c:pt>
                <c:pt idx="2094">
                  <c:v>54465</c:v>
                </c:pt>
                <c:pt idx="2095">
                  <c:v>54472</c:v>
                </c:pt>
                <c:pt idx="2096">
                  <c:v>54479</c:v>
                </c:pt>
                <c:pt idx="2097">
                  <c:v>54486</c:v>
                </c:pt>
                <c:pt idx="2098">
                  <c:v>54493</c:v>
                </c:pt>
                <c:pt idx="2099">
                  <c:v>54500</c:v>
                </c:pt>
                <c:pt idx="2100">
                  <c:v>54507</c:v>
                </c:pt>
                <c:pt idx="2101">
                  <c:v>54514</c:v>
                </c:pt>
                <c:pt idx="2102">
                  <c:v>54521</c:v>
                </c:pt>
                <c:pt idx="2103">
                  <c:v>54528</c:v>
                </c:pt>
                <c:pt idx="2104">
                  <c:v>54535</c:v>
                </c:pt>
                <c:pt idx="2105">
                  <c:v>54542</c:v>
                </c:pt>
                <c:pt idx="2106">
                  <c:v>54549</c:v>
                </c:pt>
                <c:pt idx="2107">
                  <c:v>54556</c:v>
                </c:pt>
                <c:pt idx="2108">
                  <c:v>54563</c:v>
                </c:pt>
                <c:pt idx="2109">
                  <c:v>54570</c:v>
                </c:pt>
                <c:pt idx="2110">
                  <c:v>54577</c:v>
                </c:pt>
                <c:pt idx="2111">
                  <c:v>54584</c:v>
                </c:pt>
                <c:pt idx="2112">
                  <c:v>54591</c:v>
                </c:pt>
                <c:pt idx="2113">
                  <c:v>54598</c:v>
                </c:pt>
                <c:pt idx="2114">
                  <c:v>54605</c:v>
                </c:pt>
                <c:pt idx="2115">
                  <c:v>54612</c:v>
                </c:pt>
                <c:pt idx="2116">
                  <c:v>54619</c:v>
                </c:pt>
                <c:pt idx="2117">
                  <c:v>54626</c:v>
                </c:pt>
                <c:pt idx="2118">
                  <c:v>54633</c:v>
                </c:pt>
                <c:pt idx="2119">
                  <c:v>54640</c:v>
                </c:pt>
                <c:pt idx="2120">
                  <c:v>54647</c:v>
                </c:pt>
                <c:pt idx="2121">
                  <c:v>54654</c:v>
                </c:pt>
                <c:pt idx="2122">
                  <c:v>54661</c:v>
                </c:pt>
                <c:pt idx="2123">
                  <c:v>54668</c:v>
                </c:pt>
                <c:pt idx="2124">
                  <c:v>54675</c:v>
                </c:pt>
                <c:pt idx="2125">
                  <c:v>54682</c:v>
                </c:pt>
                <c:pt idx="2126">
                  <c:v>54689</c:v>
                </c:pt>
                <c:pt idx="2127">
                  <c:v>54696</c:v>
                </c:pt>
                <c:pt idx="2128">
                  <c:v>54703</c:v>
                </c:pt>
                <c:pt idx="2129">
                  <c:v>54710</c:v>
                </c:pt>
                <c:pt idx="2130">
                  <c:v>54717</c:v>
                </c:pt>
                <c:pt idx="2131">
                  <c:v>54724</c:v>
                </c:pt>
                <c:pt idx="2132">
                  <c:v>54731</c:v>
                </c:pt>
                <c:pt idx="2133">
                  <c:v>54739</c:v>
                </c:pt>
                <c:pt idx="2134">
                  <c:v>54745</c:v>
                </c:pt>
                <c:pt idx="2135">
                  <c:v>54753</c:v>
                </c:pt>
                <c:pt idx="2136">
                  <c:v>54759</c:v>
                </c:pt>
                <c:pt idx="2137">
                  <c:v>54766</c:v>
                </c:pt>
                <c:pt idx="2138">
                  <c:v>54773</c:v>
                </c:pt>
                <c:pt idx="2139">
                  <c:v>54780</c:v>
                </c:pt>
                <c:pt idx="2140">
                  <c:v>54792</c:v>
                </c:pt>
                <c:pt idx="2141">
                  <c:v>54795</c:v>
                </c:pt>
                <c:pt idx="2142">
                  <c:v>54802</c:v>
                </c:pt>
                <c:pt idx="2143">
                  <c:v>54809</c:v>
                </c:pt>
                <c:pt idx="2144">
                  <c:v>54816</c:v>
                </c:pt>
                <c:pt idx="2145">
                  <c:v>54823</c:v>
                </c:pt>
                <c:pt idx="2146">
                  <c:v>54830</c:v>
                </c:pt>
                <c:pt idx="2147">
                  <c:v>54837</c:v>
                </c:pt>
                <c:pt idx="2148">
                  <c:v>54844</c:v>
                </c:pt>
                <c:pt idx="2149">
                  <c:v>54851</c:v>
                </c:pt>
                <c:pt idx="2150">
                  <c:v>54858</c:v>
                </c:pt>
                <c:pt idx="2151">
                  <c:v>54865</c:v>
                </c:pt>
                <c:pt idx="2152">
                  <c:v>54872</c:v>
                </c:pt>
                <c:pt idx="2153">
                  <c:v>54879</c:v>
                </c:pt>
                <c:pt idx="2154">
                  <c:v>54890</c:v>
                </c:pt>
                <c:pt idx="2155">
                  <c:v>54893</c:v>
                </c:pt>
                <c:pt idx="2156">
                  <c:v>54900</c:v>
                </c:pt>
                <c:pt idx="2157">
                  <c:v>54907</c:v>
                </c:pt>
                <c:pt idx="2158">
                  <c:v>54914</c:v>
                </c:pt>
                <c:pt idx="2159">
                  <c:v>54921</c:v>
                </c:pt>
                <c:pt idx="2160">
                  <c:v>54928</c:v>
                </c:pt>
                <c:pt idx="2161">
                  <c:v>54935</c:v>
                </c:pt>
                <c:pt idx="2162">
                  <c:v>54942</c:v>
                </c:pt>
                <c:pt idx="2163">
                  <c:v>54949</c:v>
                </c:pt>
                <c:pt idx="2164">
                  <c:v>54956</c:v>
                </c:pt>
                <c:pt idx="2165">
                  <c:v>54963</c:v>
                </c:pt>
                <c:pt idx="2166">
                  <c:v>54970</c:v>
                </c:pt>
                <c:pt idx="2167">
                  <c:v>54977</c:v>
                </c:pt>
                <c:pt idx="2168">
                  <c:v>54984</c:v>
                </c:pt>
                <c:pt idx="2169">
                  <c:v>54991</c:v>
                </c:pt>
                <c:pt idx="2170">
                  <c:v>54998</c:v>
                </c:pt>
                <c:pt idx="2171">
                  <c:v>55005</c:v>
                </c:pt>
                <c:pt idx="2172">
                  <c:v>55012</c:v>
                </c:pt>
                <c:pt idx="2173">
                  <c:v>55019</c:v>
                </c:pt>
                <c:pt idx="2174">
                  <c:v>55026</c:v>
                </c:pt>
                <c:pt idx="2175">
                  <c:v>55033</c:v>
                </c:pt>
                <c:pt idx="2176">
                  <c:v>55040</c:v>
                </c:pt>
                <c:pt idx="2177">
                  <c:v>55047</c:v>
                </c:pt>
                <c:pt idx="2178">
                  <c:v>55054</c:v>
                </c:pt>
                <c:pt idx="2179">
                  <c:v>55061</c:v>
                </c:pt>
                <c:pt idx="2180">
                  <c:v>55068</c:v>
                </c:pt>
                <c:pt idx="2181">
                  <c:v>55075</c:v>
                </c:pt>
                <c:pt idx="2182">
                  <c:v>55082</c:v>
                </c:pt>
                <c:pt idx="2183">
                  <c:v>55089</c:v>
                </c:pt>
                <c:pt idx="2184">
                  <c:v>55096</c:v>
                </c:pt>
                <c:pt idx="2185">
                  <c:v>55106</c:v>
                </c:pt>
                <c:pt idx="2186">
                  <c:v>55110</c:v>
                </c:pt>
                <c:pt idx="2187">
                  <c:v>55117</c:v>
                </c:pt>
                <c:pt idx="2188">
                  <c:v>55124</c:v>
                </c:pt>
                <c:pt idx="2189">
                  <c:v>55131</c:v>
                </c:pt>
                <c:pt idx="2190">
                  <c:v>55138</c:v>
                </c:pt>
                <c:pt idx="2191">
                  <c:v>55145</c:v>
                </c:pt>
                <c:pt idx="2192">
                  <c:v>55152</c:v>
                </c:pt>
                <c:pt idx="2193">
                  <c:v>55159</c:v>
                </c:pt>
                <c:pt idx="2194">
                  <c:v>55166</c:v>
                </c:pt>
                <c:pt idx="2195">
                  <c:v>55173</c:v>
                </c:pt>
                <c:pt idx="2196">
                  <c:v>55180</c:v>
                </c:pt>
                <c:pt idx="2197">
                  <c:v>55187</c:v>
                </c:pt>
                <c:pt idx="2198">
                  <c:v>55194</c:v>
                </c:pt>
                <c:pt idx="2199">
                  <c:v>55201</c:v>
                </c:pt>
                <c:pt idx="2200">
                  <c:v>55208</c:v>
                </c:pt>
                <c:pt idx="2201">
                  <c:v>55215</c:v>
                </c:pt>
                <c:pt idx="2202">
                  <c:v>55222</c:v>
                </c:pt>
                <c:pt idx="2203">
                  <c:v>55229</c:v>
                </c:pt>
                <c:pt idx="2204">
                  <c:v>55236</c:v>
                </c:pt>
                <c:pt idx="2205">
                  <c:v>55247</c:v>
                </c:pt>
                <c:pt idx="2206">
                  <c:v>55250</c:v>
                </c:pt>
                <c:pt idx="2207">
                  <c:v>55257</c:v>
                </c:pt>
                <c:pt idx="2208">
                  <c:v>55264</c:v>
                </c:pt>
                <c:pt idx="2209">
                  <c:v>55271</c:v>
                </c:pt>
                <c:pt idx="2210">
                  <c:v>55278</c:v>
                </c:pt>
                <c:pt idx="2211">
                  <c:v>55285</c:v>
                </c:pt>
                <c:pt idx="2212">
                  <c:v>55292</c:v>
                </c:pt>
                <c:pt idx="2213">
                  <c:v>55299</c:v>
                </c:pt>
                <c:pt idx="2214">
                  <c:v>55306</c:v>
                </c:pt>
                <c:pt idx="2215">
                  <c:v>55313</c:v>
                </c:pt>
                <c:pt idx="2216">
                  <c:v>55320</c:v>
                </c:pt>
                <c:pt idx="2217">
                  <c:v>55327</c:v>
                </c:pt>
                <c:pt idx="2218">
                  <c:v>55334</c:v>
                </c:pt>
                <c:pt idx="2219">
                  <c:v>55341</c:v>
                </c:pt>
                <c:pt idx="2220">
                  <c:v>55348</c:v>
                </c:pt>
                <c:pt idx="2221">
                  <c:v>55355</c:v>
                </c:pt>
                <c:pt idx="2222">
                  <c:v>55362</c:v>
                </c:pt>
                <c:pt idx="2223">
                  <c:v>55369</c:v>
                </c:pt>
                <c:pt idx="2224">
                  <c:v>55376</c:v>
                </c:pt>
                <c:pt idx="2225">
                  <c:v>55383</c:v>
                </c:pt>
                <c:pt idx="2226">
                  <c:v>55390</c:v>
                </c:pt>
                <c:pt idx="2227">
                  <c:v>55397</c:v>
                </c:pt>
                <c:pt idx="2228">
                  <c:v>55404</c:v>
                </c:pt>
                <c:pt idx="2229">
                  <c:v>55411</c:v>
                </c:pt>
                <c:pt idx="2230">
                  <c:v>55418</c:v>
                </c:pt>
                <c:pt idx="2231">
                  <c:v>55425</c:v>
                </c:pt>
                <c:pt idx="2232">
                  <c:v>55432</c:v>
                </c:pt>
                <c:pt idx="2233">
                  <c:v>55439</c:v>
                </c:pt>
                <c:pt idx="2234">
                  <c:v>55446</c:v>
                </c:pt>
                <c:pt idx="2235">
                  <c:v>55453</c:v>
                </c:pt>
                <c:pt idx="2236">
                  <c:v>55460</c:v>
                </c:pt>
                <c:pt idx="2237">
                  <c:v>55470</c:v>
                </c:pt>
                <c:pt idx="2238">
                  <c:v>55474</c:v>
                </c:pt>
                <c:pt idx="2239">
                  <c:v>55481</c:v>
                </c:pt>
                <c:pt idx="2240">
                  <c:v>55488</c:v>
                </c:pt>
                <c:pt idx="2241">
                  <c:v>55495</c:v>
                </c:pt>
                <c:pt idx="2242">
                  <c:v>55502</c:v>
                </c:pt>
                <c:pt idx="2243">
                  <c:v>55509</c:v>
                </c:pt>
                <c:pt idx="2244">
                  <c:v>55516</c:v>
                </c:pt>
                <c:pt idx="2245">
                  <c:v>55523</c:v>
                </c:pt>
                <c:pt idx="2246">
                  <c:v>55530</c:v>
                </c:pt>
                <c:pt idx="2247">
                  <c:v>55537</c:v>
                </c:pt>
                <c:pt idx="2248">
                  <c:v>55544</c:v>
                </c:pt>
                <c:pt idx="2249">
                  <c:v>55551</c:v>
                </c:pt>
                <c:pt idx="2250">
                  <c:v>55558</c:v>
                </c:pt>
                <c:pt idx="2251">
                  <c:v>55565</c:v>
                </c:pt>
                <c:pt idx="2252">
                  <c:v>55572</c:v>
                </c:pt>
                <c:pt idx="2253">
                  <c:v>55579</c:v>
                </c:pt>
                <c:pt idx="2254">
                  <c:v>55586</c:v>
                </c:pt>
                <c:pt idx="2255">
                  <c:v>55593</c:v>
                </c:pt>
                <c:pt idx="2256">
                  <c:v>55600</c:v>
                </c:pt>
                <c:pt idx="2257">
                  <c:v>55607</c:v>
                </c:pt>
                <c:pt idx="2258">
                  <c:v>55614</c:v>
                </c:pt>
                <c:pt idx="2259">
                  <c:v>55621</c:v>
                </c:pt>
                <c:pt idx="2260">
                  <c:v>55632</c:v>
                </c:pt>
                <c:pt idx="2261">
                  <c:v>55635</c:v>
                </c:pt>
                <c:pt idx="2262">
                  <c:v>55642</c:v>
                </c:pt>
                <c:pt idx="2263">
                  <c:v>55649</c:v>
                </c:pt>
                <c:pt idx="2264">
                  <c:v>55656</c:v>
                </c:pt>
                <c:pt idx="2265">
                  <c:v>55663</c:v>
                </c:pt>
                <c:pt idx="2266">
                  <c:v>55670</c:v>
                </c:pt>
                <c:pt idx="2267">
                  <c:v>55677</c:v>
                </c:pt>
                <c:pt idx="2268">
                  <c:v>55684</c:v>
                </c:pt>
                <c:pt idx="2269">
                  <c:v>55691</c:v>
                </c:pt>
                <c:pt idx="2270">
                  <c:v>55698</c:v>
                </c:pt>
                <c:pt idx="2271">
                  <c:v>55705</c:v>
                </c:pt>
                <c:pt idx="2272">
                  <c:v>55712</c:v>
                </c:pt>
                <c:pt idx="2273">
                  <c:v>55719</c:v>
                </c:pt>
                <c:pt idx="2274">
                  <c:v>55726</c:v>
                </c:pt>
                <c:pt idx="2275">
                  <c:v>55733</c:v>
                </c:pt>
                <c:pt idx="2276">
                  <c:v>55740</c:v>
                </c:pt>
                <c:pt idx="2277">
                  <c:v>55747</c:v>
                </c:pt>
                <c:pt idx="2278">
                  <c:v>55754</c:v>
                </c:pt>
                <c:pt idx="2279">
                  <c:v>55761</c:v>
                </c:pt>
                <c:pt idx="2280">
                  <c:v>55768</c:v>
                </c:pt>
                <c:pt idx="2281">
                  <c:v>55775</c:v>
                </c:pt>
                <c:pt idx="2282">
                  <c:v>55782</c:v>
                </c:pt>
                <c:pt idx="2283">
                  <c:v>55789</c:v>
                </c:pt>
                <c:pt idx="2284">
                  <c:v>55796</c:v>
                </c:pt>
                <c:pt idx="2285">
                  <c:v>55803</c:v>
                </c:pt>
                <c:pt idx="2286">
                  <c:v>55810</c:v>
                </c:pt>
                <c:pt idx="2287">
                  <c:v>55817</c:v>
                </c:pt>
                <c:pt idx="2288">
                  <c:v>55824</c:v>
                </c:pt>
                <c:pt idx="2289">
                  <c:v>55831</c:v>
                </c:pt>
                <c:pt idx="2290">
                  <c:v>55838</c:v>
                </c:pt>
                <c:pt idx="2291">
                  <c:v>55845</c:v>
                </c:pt>
                <c:pt idx="2292">
                  <c:v>55852</c:v>
                </c:pt>
                <c:pt idx="2293">
                  <c:v>55859</c:v>
                </c:pt>
                <c:pt idx="2294">
                  <c:v>55866</c:v>
                </c:pt>
                <c:pt idx="2295">
                  <c:v>55873</c:v>
                </c:pt>
                <c:pt idx="2296">
                  <c:v>55884</c:v>
                </c:pt>
                <c:pt idx="2297">
                  <c:v>55891</c:v>
                </c:pt>
                <c:pt idx="2298">
                  <c:v>55898</c:v>
                </c:pt>
                <c:pt idx="2299">
                  <c:v>55905</c:v>
                </c:pt>
                <c:pt idx="2300">
                  <c:v>55912</c:v>
                </c:pt>
                <c:pt idx="2301">
                  <c:v>55919</c:v>
                </c:pt>
                <c:pt idx="2302">
                  <c:v>55926</c:v>
                </c:pt>
                <c:pt idx="2303">
                  <c:v>55933</c:v>
                </c:pt>
                <c:pt idx="2304">
                  <c:v>55940</c:v>
                </c:pt>
                <c:pt idx="2305">
                  <c:v>55947</c:v>
                </c:pt>
                <c:pt idx="2306">
                  <c:v>55954</c:v>
                </c:pt>
                <c:pt idx="2307">
                  <c:v>55961</c:v>
                </c:pt>
                <c:pt idx="2308">
                  <c:v>55968</c:v>
                </c:pt>
                <c:pt idx="2309">
                  <c:v>55975</c:v>
                </c:pt>
                <c:pt idx="2310">
                  <c:v>55984</c:v>
                </c:pt>
                <c:pt idx="2311">
                  <c:v>55991</c:v>
                </c:pt>
                <c:pt idx="2312">
                  <c:v>55998</c:v>
                </c:pt>
                <c:pt idx="2313">
                  <c:v>56005</c:v>
                </c:pt>
                <c:pt idx="2314">
                  <c:v>56012</c:v>
                </c:pt>
                <c:pt idx="2315">
                  <c:v>56019</c:v>
                </c:pt>
                <c:pt idx="2316">
                  <c:v>56026</c:v>
                </c:pt>
                <c:pt idx="2317">
                  <c:v>56033</c:v>
                </c:pt>
                <c:pt idx="2318">
                  <c:v>56040</c:v>
                </c:pt>
                <c:pt idx="2319">
                  <c:v>56047</c:v>
                </c:pt>
                <c:pt idx="2320">
                  <c:v>56054</c:v>
                </c:pt>
                <c:pt idx="2321">
                  <c:v>56061</c:v>
                </c:pt>
                <c:pt idx="2322">
                  <c:v>56068</c:v>
                </c:pt>
                <c:pt idx="2323">
                  <c:v>56075</c:v>
                </c:pt>
                <c:pt idx="2324">
                  <c:v>56082</c:v>
                </c:pt>
                <c:pt idx="2325">
                  <c:v>56089</c:v>
                </c:pt>
                <c:pt idx="2326">
                  <c:v>56096</c:v>
                </c:pt>
                <c:pt idx="2327">
                  <c:v>56103</c:v>
                </c:pt>
                <c:pt idx="2328">
                  <c:v>56110</c:v>
                </c:pt>
                <c:pt idx="2329">
                  <c:v>56117</c:v>
                </c:pt>
                <c:pt idx="2330">
                  <c:v>56124</c:v>
                </c:pt>
                <c:pt idx="2331">
                  <c:v>56131</c:v>
                </c:pt>
                <c:pt idx="2332">
                  <c:v>56138</c:v>
                </c:pt>
                <c:pt idx="2333">
                  <c:v>56145</c:v>
                </c:pt>
                <c:pt idx="2334">
                  <c:v>56152</c:v>
                </c:pt>
                <c:pt idx="2335">
                  <c:v>56159</c:v>
                </c:pt>
                <c:pt idx="2336">
                  <c:v>56166</c:v>
                </c:pt>
                <c:pt idx="2337">
                  <c:v>56173</c:v>
                </c:pt>
                <c:pt idx="2338">
                  <c:v>56180</c:v>
                </c:pt>
                <c:pt idx="2339">
                  <c:v>56187</c:v>
                </c:pt>
                <c:pt idx="2340">
                  <c:v>56194</c:v>
                </c:pt>
                <c:pt idx="2341">
                  <c:v>56201</c:v>
                </c:pt>
                <c:pt idx="2342">
                  <c:v>56208</c:v>
                </c:pt>
                <c:pt idx="2343">
                  <c:v>56216</c:v>
                </c:pt>
                <c:pt idx="2344">
                  <c:v>56222</c:v>
                </c:pt>
                <c:pt idx="2345">
                  <c:v>56229</c:v>
                </c:pt>
                <c:pt idx="2346">
                  <c:v>56236</c:v>
                </c:pt>
                <c:pt idx="2347">
                  <c:v>56247</c:v>
                </c:pt>
                <c:pt idx="2348">
                  <c:v>56251</c:v>
                </c:pt>
                <c:pt idx="2349">
                  <c:v>56257</c:v>
                </c:pt>
                <c:pt idx="2350">
                  <c:v>56264</c:v>
                </c:pt>
                <c:pt idx="2351">
                  <c:v>56271</c:v>
                </c:pt>
                <c:pt idx="2352">
                  <c:v>56278</c:v>
                </c:pt>
                <c:pt idx="2353">
                  <c:v>56285</c:v>
                </c:pt>
                <c:pt idx="2354">
                  <c:v>56292</c:v>
                </c:pt>
                <c:pt idx="2355">
                  <c:v>56299</c:v>
                </c:pt>
                <c:pt idx="2356">
                  <c:v>56306</c:v>
                </c:pt>
                <c:pt idx="2357">
                  <c:v>56313</c:v>
                </c:pt>
                <c:pt idx="2358">
                  <c:v>56320</c:v>
                </c:pt>
                <c:pt idx="2359">
                  <c:v>56327</c:v>
                </c:pt>
                <c:pt idx="2360">
                  <c:v>56334</c:v>
                </c:pt>
                <c:pt idx="2361">
                  <c:v>56341</c:v>
                </c:pt>
                <c:pt idx="2362">
                  <c:v>56348</c:v>
                </c:pt>
                <c:pt idx="2363">
                  <c:v>56355</c:v>
                </c:pt>
                <c:pt idx="2364">
                  <c:v>56362</c:v>
                </c:pt>
                <c:pt idx="2365">
                  <c:v>56369</c:v>
                </c:pt>
                <c:pt idx="2366">
                  <c:v>56376</c:v>
                </c:pt>
                <c:pt idx="2367">
                  <c:v>56383</c:v>
                </c:pt>
                <c:pt idx="2368">
                  <c:v>56390</c:v>
                </c:pt>
                <c:pt idx="2369">
                  <c:v>56397</c:v>
                </c:pt>
                <c:pt idx="2370">
                  <c:v>56404</c:v>
                </c:pt>
                <c:pt idx="2371">
                  <c:v>56411</c:v>
                </c:pt>
                <c:pt idx="2372">
                  <c:v>56418</c:v>
                </c:pt>
                <c:pt idx="2373">
                  <c:v>56425</c:v>
                </c:pt>
                <c:pt idx="2374">
                  <c:v>56432</c:v>
                </c:pt>
                <c:pt idx="2375">
                  <c:v>56439</c:v>
                </c:pt>
                <c:pt idx="2376">
                  <c:v>56446</c:v>
                </c:pt>
                <c:pt idx="2377">
                  <c:v>56453</c:v>
                </c:pt>
                <c:pt idx="2378">
                  <c:v>56460</c:v>
                </c:pt>
                <c:pt idx="2379">
                  <c:v>56467</c:v>
                </c:pt>
                <c:pt idx="2380">
                  <c:v>56474</c:v>
                </c:pt>
                <c:pt idx="2381">
                  <c:v>56481</c:v>
                </c:pt>
                <c:pt idx="2382">
                  <c:v>56488</c:v>
                </c:pt>
                <c:pt idx="2383">
                  <c:v>56495</c:v>
                </c:pt>
                <c:pt idx="2384">
                  <c:v>56502</c:v>
                </c:pt>
                <c:pt idx="2385">
                  <c:v>56509</c:v>
                </c:pt>
                <c:pt idx="2386">
                  <c:v>56516</c:v>
                </c:pt>
                <c:pt idx="2387">
                  <c:v>56523</c:v>
                </c:pt>
                <c:pt idx="2388">
                  <c:v>56530</c:v>
                </c:pt>
                <c:pt idx="2389">
                  <c:v>56537</c:v>
                </c:pt>
                <c:pt idx="2390">
                  <c:v>56544</c:v>
                </c:pt>
                <c:pt idx="2391">
                  <c:v>56551</c:v>
                </c:pt>
                <c:pt idx="2392">
                  <c:v>56558</c:v>
                </c:pt>
                <c:pt idx="2393">
                  <c:v>56565</c:v>
                </c:pt>
                <c:pt idx="2394">
                  <c:v>56572</c:v>
                </c:pt>
                <c:pt idx="2395">
                  <c:v>56580</c:v>
                </c:pt>
                <c:pt idx="2396">
                  <c:v>56586</c:v>
                </c:pt>
                <c:pt idx="2397">
                  <c:v>56593</c:v>
                </c:pt>
                <c:pt idx="2398">
                  <c:v>56600</c:v>
                </c:pt>
                <c:pt idx="2399">
                  <c:v>56607</c:v>
                </c:pt>
                <c:pt idx="2400">
                  <c:v>56614</c:v>
                </c:pt>
                <c:pt idx="2401">
                  <c:v>56621</c:v>
                </c:pt>
                <c:pt idx="2402">
                  <c:v>56628</c:v>
                </c:pt>
                <c:pt idx="2403">
                  <c:v>56635</c:v>
                </c:pt>
                <c:pt idx="2404">
                  <c:v>56642</c:v>
                </c:pt>
                <c:pt idx="2405">
                  <c:v>56649</c:v>
                </c:pt>
                <c:pt idx="2406">
                  <c:v>56656</c:v>
                </c:pt>
                <c:pt idx="2407">
                  <c:v>56663</c:v>
                </c:pt>
                <c:pt idx="2408">
                  <c:v>56670</c:v>
                </c:pt>
                <c:pt idx="2409">
                  <c:v>56677</c:v>
                </c:pt>
                <c:pt idx="2410">
                  <c:v>56684</c:v>
                </c:pt>
                <c:pt idx="2411">
                  <c:v>56691</c:v>
                </c:pt>
                <c:pt idx="2412">
                  <c:v>56698</c:v>
                </c:pt>
                <c:pt idx="2413">
                  <c:v>56705</c:v>
                </c:pt>
                <c:pt idx="2414">
                  <c:v>56712</c:v>
                </c:pt>
                <c:pt idx="2415">
                  <c:v>56719</c:v>
                </c:pt>
                <c:pt idx="2416">
                  <c:v>56726</c:v>
                </c:pt>
                <c:pt idx="2417">
                  <c:v>56733</c:v>
                </c:pt>
                <c:pt idx="2418">
                  <c:v>56740</c:v>
                </c:pt>
                <c:pt idx="2419">
                  <c:v>56747</c:v>
                </c:pt>
                <c:pt idx="2420">
                  <c:v>56754</c:v>
                </c:pt>
                <c:pt idx="2421">
                  <c:v>56761</c:v>
                </c:pt>
                <c:pt idx="2422">
                  <c:v>56768</c:v>
                </c:pt>
                <c:pt idx="2423">
                  <c:v>56775</c:v>
                </c:pt>
                <c:pt idx="2424">
                  <c:v>56782</c:v>
                </c:pt>
                <c:pt idx="2425">
                  <c:v>56789</c:v>
                </c:pt>
                <c:pt idx="2426">
                  <c:v>56796</c:v>
                </c:pt>
                <c:pt idx="2427">
                  <c:v>56803</c:v>
                </c:pt>
                <c:pt idx="2428">
                  <c:v>56810</c:v>
                </c:pt>
                <c:pt idx="2429">
                  <c:v>56817</c:v>
                </c:pt>
                <c:pt idx="2430">
                  <c:v>56824</c:v>
                </c:pt>
                <c:pt idx="2431">
                  <c:v>56831</c:v>
                </c:pt>
                <c:pt idx="2432">
                  <c:v>56838</c:v>
                </c:pt>
                <c:pt idx="2433">
                  <c:v>56845</c:v>
                </c:pt>
                <c:pt idx="2434">
                  <c:v>56852</c:v>
                </c:pt>
                <c:pt idx="2435">
                  <c:v>56859</c:v>
                </c:pt>
                <c:pt idx="2436">
                  <c:v>56866</c:v>
                </c:pt>
                <c:pt idx="2437">
                  <c:v>56873</c:v>
                </c:pt>
                <c:pt idx="2438">
                  <c:v>56880</c:v>
                </c:pt>
                <c:pt idx="2439">
                  <c:v>56887</c:v>
                </c:pt>
                <c:pt idx="2440">
                  <c:v>56894</c:v>
                </c:pt>
                <c:pt idx="2441">
                  <c:v>56901</c:v>
                </c:pt>
                <c:pt idx="2442">
                  <c:v>56908</c:v>
                </c:pt>
                <c:pt idx="2443">
                  <c:v>56915</c:v>
                </c:pt>
                <c:pt idx="2444">
                  <c:v>56922</c:v>
                </c:pt>
                <c:pt idx="2445">
                  <c:v>56930</c:v>
                </c:pt>
                <c:pt idx="2446">
                  <c:v>56936</c:v>
                </c:pt>
                <c:pt idx="2447">
                  <c:v>56944</c:v>
                </c:pt>
                <c:pt idx="2448">
                  <c:v>56950</c:v>
                </c:pt>
                <c:pt idx="2449">
                  <c:v>56957</c:v>
                </c:pt>
                <c:pt idx="2450">
                  <c:v>56964</c:v>
                </c:pt>
                <c:pt idx="2451">
                  <c:v>56971</c:v>
                </c:pt>
                <c:pt idx="2452">
                  <c:v>56983</c:v>
                </c:pt>
                <c:pt idx="2453">
                  <c:v>56986</c:v>
                </c:pt>
                <c:pt idx="2454">
                  <c:v>56993</c:v>
                </c:pt>
                <c:pt idx="2455">
                  <c:v>57000</c:v>
                </c:pt>
                <c:pt idx="2456">
                  <c:v>57007</c:v>
                </c:pt>
                <c:pt idx="2457">
                  <c:v>57014</c:v>
                </c:pt>
                <c:pt idx="2458">
                  <c:v>57021</c:v>
                </c:pt>
                <c:pt idx="2459">
                  <c:v>57028</c:v>
                </c:pt>
                <c:pt idx="2460">
                  <c:v>57035</c:v>
                </c:pt>
                <c:pt idx="2461">
                  <c:v>57042</c:v>
                </c:pt>
                <c:pt idx="2462">
                  <c:v>57049</c:v>
                </c:pt>
                <c:pt idx="2463">
                  <c:v>57056</c:v>
                </c:pt>
                <c:pt idx="2464">
                  <c:v>57063</c:v>
                </c:pt>
                <c:pt idx="2465">
                  <c:v>57074</c:v>
                </c:pt>
                <c:pt idx="2466">
                  <c:v>57077</c:v>
                </c:pt>
                <c:pt idx="2467">
                  <c:v>57084</c:v>
                </c:pt>
                <c:pt idx="2468">
                  <c:v>57091</c:v>
                </c:pt>
                <c:pt idx="2469">
                  <c:v>57098</c:v>
                </c:pt>
                <c:pt idx="2470">
                  <c:v>57105</c:v>
                </c:pt>
                <c:pt idx="2471">
                  <c:v>57112</c:v>
                </c:pt>
                <c:pt idx="2472">
                  <c:v>57119</c:v>
                </c:pt>
                <c:pt idx="2473">
                  <c:v>57126</c:v>
                </c:pt>
                <c:pt idx="2474">
                  <c:v>57133</c:v>
                </c:pt>
                <c:pt idx="2475">
                  <c:v>57140</c:v>
                </c:pt>
                <c:pt idx="2476">
                  <c:v>57147</c:v>
                </c:pt>
                <c:pt idx="2477">
                  <c:v>57154</c:v>
                </c:pt>
                <c:pt idx="2478">
                  <c:v>57161</c:v>
                </c:pt>
                <c:pt idx="2479">
                  <c:v>57168</c:v>
                </c:pt>
                <c:pt idx="2480">
                  <c:v>57175</c:v>
                </c:pt>
                <c:pt idx="2481">
                  <c:v>57182</c:v>
                </c:pt>
                <c:pt idx="2482">
                  <c:v>57189</c:v>
                </c:pt>
                <c:pt idx="2483">
                  <c:v>57196</c:v>
                </c:pt>
                <c:pt idx="2484">
                  <c:v>57203</c:v>
                </c:pt>
                <c:pt idx="2485">
                  <c:v>57210</c:v>
                </c:pt>
                <c:pt idx="2486">
                  <c:v>57217</c:v>
                </c:pt>
                <c:pt idx="2487">
                  <c:v>57224</c:v>
                </c:pt>
                <c:pt idx="2488">
                  <c:v>57231</c:v>
                </c:pt>
                <c:pt idx="2489">
                  <c:v>57238</c:v>
                </c:pt>
                <c:pt idx="2490">
                  <c:v>57245</c:v>
                </c:pt>
                <c:pt idx="2491">
                  <c:v>57252</c:v>
                </c:pt>
                <c:pt idx="2492">
                  <c:v>57259</c:v>
                </c:pt>
                <c:pt idx="2493">
                  <c:v>57266</c:v>
                </c:pt>
                <c:pt idx="2494">
                  <c:v>57273</c:v>
                </c:pt>
                <c:pt idx="2495">
                  <c:v>57280</c:v>
                </c:pt>
                <c:pt idx="2496">
                  <c:v>57287</c:v>
                </c:pt>
                <c:pt idx="2497">
                  <c:v>57297</c:v>
                </c:pt>
                <c:pt idx="2498">
                  <c:v>57301</c:v>
                </c:pt>
                <c:pt idx="2499">
                  <c:v>57308</c:v>
                </c:pt>
                <c:pt idx="2500">
                  <c:v>57315</c:v>
                </c:pt>
                <c:pt idx="2501">
                  <c:v>57322</c:v>
                </c:pt>
                <c:pt idx="2502">
                  <c:v>57329</c:v>
                </c:pt>
                <c:pt idx="2503">
                  <c:v>57336</c:v>
                </c:pt>
                <c:pt idx="2504">
                  <c:v>57343</c:v>
                </c:pt>
                <c:pt idx="2505">
                  <c:v>57350</c:v>
                </c:pt>
                <c:pt idx="2506">
                  <c:v>57357</c:v>
                </c:pt>
                <c:pt idx="2507">
                  <c:v>57364</c:v>
                </c:pt>
                <c:pt idx="2508">
                  <c:v>57371</c:v>
                </c:pt>
                <c:pt idx="2509">
                  <c:v>57378</c:v>
                </c:pt>
                <c:pt idx="2510">
                  <c:v>57385</c:v>
                </c:pt>
                <c:pt idx="2511">
                  <c:v>57392</c:v>
                </c:pt>
                <c:pt idx="2512">
                  <c:v>57399</c:v>
                </c:pt>
                <c:pt idx="2513">
                  <c:v>57406</c:v>
                </c:pt>
                <c:pt idx="2514">
                  <c:v>57413</c:v>
                </c:pt>
                <c:pt idx="2515">
                  <c:v>57420</c:v>
                </c:pt>
                <c:pt idx="2516">
                  <c:v>57427</c:v>
                </c:pt>
                <c:pt idx="2517">
                  <c:v>57434</c:v>
                </c:pt>
                <c:pt idx="2518">
                  <c:v>57441</c:v>
                </c:pt>
                <c:pt idx="2519">
                  <c:v>57448</c:v>
                </c:pt>
                <c:pt idx="2520">
                  <c:v>57459</c:v>
                </c:pt>
                <c:pt idx="2521">
                  <c:v>57462</c:v>
                </c:pt>
                <c:pt idx="2522">
                  <c:v>57469</c:v>
                </c:pt>
                <c:pt idx="2523">
                  <c:v>57476</c:v>
                </c:pt>
                <c:pt idx="2524">
                  <c:v>57483</c:v>
                </c:pt>
                <c:pt idx="2525">
                  <c:v>57490</c:v>
                </c:pt>
                <c:pt idx="2526">
                  <c:v>57497</c:v>
                </c:pt>
                <c:pt idx="2527">
                  <c:v>57504</c:v>
                </c:pt>
                <c:pt idx="2528">
                  <c:v>57511</c:v>
                </c:pt>
                <c:pt idx="2529">
                  <c:v>57518</c:v>
                </c:pt>
                <c:pt idx="2530">
                  <c:v>57525</c:v>
                </c:pt>
                <c:pt idx="2531">
                  <c:v>57532</c:v>
                </c:pt>
                <c:pt idx="2532">
                  <c:v>57539</c:v>
                </c:pt>
                <c:pt idx="2533">
                  <c:v>57546</c:v>
                </c:pt>
                <c:pt idx="2534">
                  <c:v>57553</c:v>
                </c:pt>
                <c:pt idx="2535">
                  <c:v>57560</c:v>
                </c:pt>
                <c:pt idx="2536">
                  <c:v>57567</c:v>
                </c:pt>
                <c:pt idx="2537">
                  <c:v>57574</c:v>
                </c:pt>
                <c:pt idx="2538">
                  <c:v>57581</c:v>
                </c:pt>
                <c:pt idx="2539">
                  <c:v>57588</c:v>
                </c:pt>
                <c:pt idx="2540">
                  <c:v>57595</c:v>
                </c:pt>
                <c:pt idx="2541">
                  <c:v>57602</c:v>
                </c:pt>
                <c:pt idx="2542">
                  <c:v>57609</c:v>
                </c:pt>
                <c:pt idx="2543">
                  <c:v>57616</c:v>
                </c:pt>
                <c:pt idx="2544">
                  <c:v>57623</c:v>
                </c:pt>
                <c:pt idx="2545">
                  <c:v>57630</c:v>
                </c:pt>
                <c:pt idx="2546">
                  <c:v>57637</c:v>
                </c:pt>
                <c:pt idx="2547">
                  <c:v>57644</c:v>
                </c:pt>
                <c:pt idx="2548">
                  <c:v>57651</c:v>
                </c:pt>
                <c:pt idx="2549">
                  <c:v>57658</c:v>
                </c:pt>
                <c:pt idx="2550">
                  <c:v>57665</c:v>
                </c:pt>
                <c:pt idx="2551">
                  <c:v>57672</c:v>
                </c:pt>
                <c:pt idx="2552">
                  <c:v>57679</c:v>
                </c:pt>
                <c:pt idx="2553">
                  <c:v>57686</c:v>
                </c:pt>
                <c:pt idx="2554">
                  <c:v>57693</c:v>
                </c:pt>
                <c:pt idx="2555">
                  <c:v>57700</c:v>
                </c:pt>
                <c:pt idx="2556">
                  <c:v>57710</c:v>
                </c:pt>
                <c:pt idx="2557">
                  <c:v>57717</c:v>
                </c:pt>
                <c:pt idx="2558">
                  <c:v>57724</c:v>
                </c:pt>
                <c:pt idx="2559">
                  <c:v>57732</c:v>
                </c:pt>
                <c:pt idx="2560">
                  <c:v>57738</c:v>
                </c:pt>
                <c:pt idx="2561">
                  <c:v>57745</c:v>
                </c:pt>
                <c:pt idx="2562">
                  <c:v>57752</c:v>
                </c:pt>
                <c:pt idx="2563">
                  <c:v>57760</c:v>
                </c:pt>
                <c:pt idx="2564">
                  <c:v>57766</c:v>
                </c:pt>
                <c:pt idx="2565">
                  <c:v>57773</c:v>
                </c:pt>
                <c:pt idx="2566">
                  <c:v>57780</c:v>
                </c:pt>
                <c:pt idx="2567">
                  <c:v>57787</c:v>
                </c:pt>
                <c:pt idx="2568">
                  <c:v>57794</c:v>
                </c:pt>
                <c:pt idx="2569">
                  <c:v>57801</c:v>
                </c:pt>
                <c:pt idx="2570">
                  <c:v>57808</c:v>
                </c:pt>
                <c:pt idx="2571">
                  <c:v>57817</c:v>
                </c:pt>
                <c:pt idx="2572">
                  <c:v>57822</c:v>
                </c:pt>
                <c:pt idx="2573">
                  <c:v>57829</c:v>
                </c:pt>
                <c:pt idx="2574">
                  <c:v>57837</c:v>
                </c:pt>
                <c:pt idx="2575">
                  <c:v>57843</c:v>
                </c:pt>
                <c:pt idx="2576">
                  <c:v>57850</c:v>
                </c:pt>
                <c:pt idx="2577">
                  <c:v>57858</c:v>
                </c:pt>
                <c:pt idx="2578">
                  <c:v>57864</c:v>
                </c:pt>
                <c:pt idx="2579">
                  <c:v>57871</c:v>
                </c:pt>
                <c:pt idx="2580">
                  <c:v>57878</c:v>
                </c:pt>
                <c:pt idx="2581">
                  <c:v>57885</c:v>
                </c:pt>
                <c:pt idx="2582">
                  <c:v>57892</c:v>
                </c:pt>
                <c:pt idx="2583">
                  <c:v>57899</c:v>
                </c:pt>
                <c:pt idx="2584">
                  <c:v>57906</c:v>
                </c:pt>
                <c:pt idx="2585">
                  <c:v>57913</c:v>
                </c:pt>
                <c:pt idx="2586">
                  <c:v>57920</c:v>
                </c:pt>
                <c:pt idx="2587">
                  <c:v>57927</c:v>
                </c:pt>
                <c:pt idx="2588">
                  <c:v>57934</c:v>
                </c:pt>
                <c:pt idx="2589">
                  <c:v>57941</c:v>
                </c:pt>
                <c:pt idx="2590">
                  <c:v>57949</c:v>
                </c:pt>
                <c:pt idx="2591">
                  <c:v>57956</c:v>
                </c:pt>
                <c:pt idx="2592">
                  <c:v>57962</c:v>
                </c:pt>
                <c:pt idx="2593">
                  <c:v>57969</c:v>
                </c:pt>
                <c:pt idx="2594">
                  <c:v>57976</c:v>
                </c:pt>
                <c:pt idx="2595">
                  <c:v>57983</c:v>
                </c:pt>
                <c:pt idx="2596">
                  <c:v>57990</c:v>
                </c:pt>
                <c:pt idx="2597">
                  <c:v>57998</c:v>
                </c:pt>
                <c:pt idx="2598">
                  <c:v>58004</c:v>
                </c:pt>
                <c:pt idx="2599">
                  <c:v>58011</c:v>
                </c:pt>
                <c:pt idx="2600">
                  <c:v>58018</c:v>
                </c:pt>
                <c:pt idx="2601">
                  <c:v>58026</c:v>
                </c:pt>
                <c:pt idx="2602">
                  <c:v>58032</c:v>
                </c:pt>
                <c:pt idx="2603">
                  <c:v>58039</c:v>
                </c:pt>
                <c:pt idx="2604">
                  <c:v>58046</c:v>
                </c:pt>
                <c:pt idx="2605">
                  <c:v>58053</c:v>
                </c:pt>
                <c:pt idx="2606">
                  <c:v>58060</c:v>
                </c:pt>
                <c:pt idx="2607">
                  <c:v>58067</c:v>
                </c:pt>
                <c:pt idx="2608">
                  <c:v>58075</c:v>
                </c:pt>
                <c:pt idx="2609">
                  <c:v>58082</c:v>
                </c:pt>
                <c:pt idx="2610">
                  <c:v>58089</c:v>
                </c:pt>
                <c:pt idx="2611">
                  <c:v>58096</c:v>
                </c:pt>
                <c:pt idx="2612">
                  <c:v>58103</c:v>
                </c:pt>
                <c:pt idx="2613">
                  <c:v>58110</c:v>
                </c:pt>
                <c:pt idx="2614">
                  <c:v>58117</c:v>
                </c:pt>
                <c:pt idx="2615">
                  <c:v>58124</c:v>
                </c:pt>
                <c:pt idx="2616">
                  <c:v>58131</c:v>
                </c:pt>
                <c:pt idx="2617">
                  <c:v>58138</c:v>
                </c:pt>
                <c:pt idx="2618">
                  <c:v>58145</c:v>
                </c:pt>
                <c:pt idx="2619">
                  <c:v>58152</c:v>
                </c:pt>
                <c:pt idx="2620">
                  <c:v>58159</c:v>
                </c:pt>
                <c:pt idx="2621">
                  <c:v>58168</c:v>
                </c:pt>
                <c:pt idx="2622">
                  <c:v>58175</c:v>
                </c:pt>
                <c:pt idx="2623">
                  <c:v>58182</c:v>
                </c:pt>
                <c:pt idx="2624">
                  <c:v>58189</c:v>
                </c:pt>
                <c:pt idx="2625">
                  <c:v>58196</c:v>
                </c:pt>
                <c:pt idx="2626">
                  <c:v>58203</c:v>
                </c:pt>
                <c:pt idx="2627">
                  <c:v>58210</c:v>
                </c:pt>
                <c:pt idx="2628">
                  <c:v>58217</c:v>
                </c:pt>
                <c:pt idx="2629">
                  <c:v>58224</c:v>
                </c:pt>
                <c:pt idx="2630">
                  <c:v>58231</c:v>
                </c:pt>
                <c:pt idx="2631">
                  <c:v>58238</c:v>
                </c:pt>
                <c:pt idx="2632">
                  <c:v>58245</c:v>
                </c:pt>
                <c:pt idx="2633">
                  <c:v>58252</c:v>
                </c:pt>
                <c:pt idx="2634">
                  <c:v>58259</c:v>
                </c:pt>
                <c:pt idx="2635">
                  <c:v>58266</c:v>
                </c:pt>
                <c:pt idx="2636">
                  <c:v>58273</c:v>
                </c:pt>
                <c:pt idx="2637">
                  <c:v>58280</c:v>
                </c:pt>
                <c:pt idx="2638">
                  <c:v>58287</c:v>
                </c:pt>
                <c:pt idx="2639">
                  <c:v>58294</c:v>
                </c:pt>
                <c:pt idx="2640">
                  <c:v>58301</c:v>
                </c:pt>
                <c:pt idx="2641">
                  <c:v>58308</c:v>
                </c:pt>
                <c:pt idx="2642">
                  <c:v>58315</c:v>
                </c:pt>
                <c:pt idx="2643">
                  <c:v>58322</c:v>
                </c:pt>
                <c:pt idx="2644">
                  <c:v>58329</c:v>
                </c:pt>
                <c:pt idx="2645">
                  <c:v>58336</c:v>
                </c:pt>
                <c:pt idx="2646">
                  <c:v>58343</c:v>
                </c:pt>
                <c:pt idx="2647">
                  <c:v>58350</c:v>
                </c:pt>
                <c:pt idx="2648">
                  <c:v>58357</c:v>
                </c:pt>
                <c:pt idx="2649">
                  <c:v>58364</c:v>
                </c:pt>
                <c:pt idx="2650">
                  <c:v>58371</c:v>
                </c:pt>
                <c:pt idx="2651">
                  <c:v>58378</c:v>
                </c:pt>
                <c:pt idx="2652">
                  <c:v>58385</c:v>
                </c:pt>
                <c:pt idx="2653">
                  <c:v>58392</c:v>
                </c:pt>
                <c:pt idx="2654">
                  <c:v>58399</c:v>
                </c:pt>
                <c:pt idx="2655">
                  <c:v>58407</c:v>
                </c:pt>
                <c:pt idx="2656">
                  <c:v>58413</c:v>
                </c:pt>
                <c:pt idx="2657">
                  <c:v>58420</c:v>
                </c:pt>
                <c:pt idx="2658">
                  <c:v>58427</c:v>
                </c:pt>
                <c:pt idx="2659">
                  <c:v>58438</c:v>
                </c:pt>
                <c:pt idx="2660">
                  <c:v>58442</c:v>
                </c:pt>
                <c:pt idx="2661">
                  <c:v>58448</c:v>
                </c:pt>
                <c:pt idx="2662">
                  <c:v>58455</c:v>
                </c:pt>
                <c:pt idx="2663">
                  <c:v>58462</c:v>
                </c:pt>
                <c:pt idx="2664">
                  <c:v>58469</c:v>
                </c:pt>
                <c:pt idx="2665">
                  <c:v>58476</c:v>
                </c:pt>
                <c:pt idx="2666">
                  <c:v>58483</c:v>
                </c:pt>
                <c:pt idx="2667">
                  <c:v>58490</c:v>
                </c:pt>
                <c:pt idx="2668">
                  <c:v>58497</c:v>
                </c:pt>
                <c:pt idx="2669">
                  <c:v>58504</c:v>
                </c:pt>
                <c:pt idx="2670">
                  <c:v>58511</c:v>
                </c:pt>
                <c:pt idx="2671">
                  <c:v>58518</c:v>
                </c:pt>
                <c:pt idx="2672">
                  <c:v>58525</c:v>
                </c:pt>
                <c:pt idx="2673">
                  <c:v>58532</c:v>
                </c:pt>
                <c:pt idx="2674">
                  <c:v>58539</c:v>
                </c:pt>
                <c:pt idx="2675">
                  <c:v>58546</c:v>
                </c:pt>
                <c:pt idx="2676">
                  <c:v>58553</c:v>
                </c:pt>
                <c:pt idx="2677">
                  <c:v>58560</c:v>
                </c:pt>
                <c:pt idx="2678">
                  <c:v>58567</c:v>
                </c:pt>
                <c:pt idx="2679">
                  <c:v>58574</c:v>
                </c:pt>
                <c:pt idx="2680">
                  <c:v>58581</c:v>
                </c:pt>
                <c:pt idx="2681">
                  <c:v>58588</c:v>
                </c:pt>
                <c:pt idx="2682">
                  <c:v>58595</c:v>
                </c:pt>
                <c:pt idx="2683">
                  <c:v>58602</c:v>
                </c:pt>
                <c:pt idx="2684">
                  <c:v>58609</c:v>
                </c:pt>
                <c:pt idx="2685">
                  <c:v>58616</c:v>
                </c:pt>
                <c:pt idx="2686">
                  <c:v>58623</c:v>
                </c:pt>
                <c:pt idx="2687">
                  <c:v>58630</c:v>
                </c:pt>
                <c:pt idx="2688">
                  <c:v>58637</c:v>
                </c:pt>
                <c:pt idx="2689">
                  <c:v>58644</c:v>
                </c:pt>
                <c:pt idx="2690">
                  <c:v>58651</c:v>
                </c:pt>
                <c:pt idx="2691">
                  <c:v>58658</c:v>
                </c:pt>
                <c:pt idx="2692">
                  <c:v>58665</c:v>
                </c:pt>
                <c:pt idx="2693">
                  <c:v>58672</c:v>
                </c:pt>
                <c:pt idx="2694">
                  <c:v>58679</c:v>
                </c:pt>
                <c:pt idx="2695">
                  <c:v>58686</c:v>
                </c:pt>
                <c:pt idx="2696">
                  <c:v>58693</c:v>
                </c:pt>
                <c:pt idx="2697">
                  <c:v>58700</c:v>
                </c:pt>
                <c:pt idx="2698">
                  <c:v>58707</c:v>
                </c:pt>
                <c:pt idx="2699">
                  <c:v>58714</c:v>
                </c:pt>
                <c:pt idx="2700">
                  <c:v>58721</c:v>
                </c:pt>
                <c:pt idx="2701">
                  <c:v>58728</c:v>
                </c:pt>
                <c:pt idx="2702">
                  <c:v>58735</c:v>
                </c:pt>
                <c:pt idx="2703">
                  <c:v>58742</c:v>
                </c:pt>
                <c:pt idx="2704">
                  <c:v>58749</c:v>
                </c:pt>
                <c:pt idx="2705">
                  <c:v>58757</c:v>
                </c:pt>
                <c:pt idx="2706">
                  <c:v>58763</c:v>
                </c:pt>
                <c:pt idx="2707">
                  <c:v>58771</c:v>
                </c:pt>
                <c:pt idx="2708">
                  <c:v>58777</c:v>
                </c:pt>
                <c:pt idx="2709">
                  <c:v>58784</c:v>
                </c:pt>
                <c:pt idx="2710">
                  <c:v>58791</c:v>
                </c:pt>
                <c:pt idx="2711">
                  <c:v>58798</c:v>
                </c:pt>
                <c:pt idx="2712">
                  <c:v>58810</c:v>
                </c:pt>
                <c:pt idx="2713">
                  <c:v>58813</c:v>
                </c:pt>
                <c:pt idx="2714">
                  <c:v>58820</c:v>
                </c:pt>
                <c:pt idx="2715">
                  <c:v>58827</c:v>
                </c:pt>
                <c:pt idx="2716">
                  <c:v>58834</c:v>
                </c:pt>
                <c:pt idx="2717">
                  <c:v>58841</c:v>
                </c:pt>
                <c:pt idx="2718">
                  <c:v>58848</c:v>
                </c:pt>
                <c:pt idx="2719">
                  <c:v>58855</c:v>
                </c:pt>
                <c:pt idx="2720">
                  <c:v>58862</c:v>
                </c:pt>
                <c:pt idx="2721">
                  <c:v>58869</c:v>
                </c:pt>
                <c:pt idx="2722">
                  <c:v>58876</c:v>
                </c:pt>
                <c:pt idx="2723">
                  <c:v>58883</c:v>
                </c:pt>
                <c:pt idx="2724">
                  <c:v>58890</c:v>
                </c:pt>
                <c:pt idx="2725">
                  <c:v>58897</c:v>
                </c:pt>
                <c:pt idx="2726">
                  <c:v>58908</c:v>
                </c:pt>
                <c:pt idx="2727">
                  <c:v>58911</c:v>
                </c:pt>
                <c:pt idx="2728">
                  <c:v>58918</c:v>
                </c:pt>
                <c:pt idx="2729">
                  <c:v>58925</c:v>
                </c:pt>
                <c:pt idx="2730">
                  <c:v>58932</c:v>
                </c:pt>
                <c:pt idx="2731">
                  <c:v>58939</c:v>
                </c:pt>
                <c:pt idx="2732">
                  <c:v>58946</c:v>
                </c:pt>
                <c:pt idx="2733">
                  <c:v>58953</c:v>
                </c:pt>
                <c:pt idx="2734">
                  <c:v>58960</c:v>
                </c:pt>
                <c:pt idx="2735">
                  <c:v>58967</c:v>
                </c:pt>
                <c:pt idx="2736">
                  <c:v>58974</c:v>
                </c:pt>
                <c:pt idx="2737">
                  <c:v>58981</c:v>
                </c:pt>
                <c:pt idx="2738">
                  <c:v>58988</c:v>
                </c:pt>
                <c:pt idx="2739">
                  <c:v>58995</c:v>
                </c:pt>
                <c:pt idx="2740">
                  <c:v>59002</c:v>
                </c:pt>
                <c:pt idx="2741">
                  <c:v>59009</c:v>
                </c:pt>
                <c:pt idx="2742">
                  <c:v>59016</c:v>
                </c:pt>
                <c:pt idx="2743">
                  <c:v>59023</c:v>
                </c:pt>
                <c:pt idx="2744">
                  <c:v>59030</c:v>
                </c:pt>
                <c:pt idx="2745">
                  <c:v>59037</c:v>
                </c:pt>
                <c:pt idx="2746">
                  <c:v>59044</c:v>
                </c:pt>
                <c:pt idx="2747">
                  <c:v>59051</c:v>
                </c:pt>
                <c:pt idx="2748">
                  <c:v>59058</c:v>
                </c:pt>
                <c:pt idx="2749">
                  <c:v>59065</c:v>
                </c:pt>
                <c:pt idx="2750">
                  <c:v>59072</c:v>
                </c:pt>
                <c:pt idx="2751">
                  <c:v>59079</c:v>
                </c:pt>
                <c:pt idx="2752">
                  <c:v>59086</c:v>
                </c:pt>
                <c:pt idx="2753">
                  <c:v>59093</c:v>
                </c:pt>
                <c:pt idx="2754">
                  <c:v>59100</c:v>
                </c:pt>
                <c:pt idx="2755">
                  <c:v>59107</c:v>
                </c:pt>
                <c:pt idx="2756">
                  <c:v>59114</c:v>
                </c:pt>
                <c:pt idx="2757">
                  <c:v>59124</c:v>
                </c:pt>
                <c:pt idx="2758">
                  <c:v>59128</c:v>
                </c:pt>
                <c:pt idx="2759">
                  <c:v>59135</c:v>
                </c:pt>
                <c:pt idx="2760">
                  <c:v>59142</c:v>
                </c:pt>
                <c:pt idx="2761">
                  <c:v>59149</c:v>
                </c:pt>
                <c:pt idx="2762">
                  <c:v>59156</c:v>
                </c:pt>
                <c:pt idx="2763">
                  <c:v>59163</c:v>
                </c:pt>
                <c:pt idx="2764">
                  <c:v>59170</c:v>
                </c:pt>
                <c:pt idx="2765">
                  <c:v>59177</c:v>
                </c:pt>
                <c:pt idx="2766">
                  <c:v>59184</c:v>
                </c:pt>
                <c:pt idx="2767">
                  <c:v>59191</c:v>
                </c:pt>
                <c:pt idx="2768">
                  <c:v>59198</c:v>
                </c:pt>
                <c:pt idx="2769">
                  <c:v>59205</c:v>
                </c:pt>
                <c:pt idx="2770">
                  <c:v>59212</c:v>
                </c:pt>
                <c:pt idx="2771">
                  <c:v>59219</c:v>
                </c:pt>
                <c:pt idx="2772">
                  <c:v>59226</c:v>
                </c:pt>
                <c:pt idx="2773">
                  <c:v>59233</c:v>
                </c:pt>
                <c:pt idx="2774">
                  <c:v>59240</c:v>
                </c:pt>
                <c:pt idx="2775">
                  <c:v>59247</c:v>
                </c:pt>
                <c:pt idx="2776">
                  <c:v>59258</c:v>
                </c:pt>
                <c:pt idx="2777">
                  <c:v>59261</c:v>
                </c:pt>
                <c:pt idx="2778">
                  <c:v>59268</c:v>
                </c:pt>
                <c:pt idx="2779">
                  <c:v>59275</c:v>
                </c:pt>
                <c:pt idx="2780">
                  <c:v>59282</c:v>
                </c:pt>
                <c:pt idx="2781">
                  <c:v>59289</c:v>
                </c:pt>
                <c:pt idx="2782">
                  <c:v>59296</c:v>
                </c:pt>
                <c:pt idx="2783">
                  <c:v>59303</c:v>
                </c:pt>
                <c:pt idx="2784">
                  <c:v>59310</c:v>
                </c:pt>
                <c:pt idx="2785">
                  <c:v>59317</c:v>
                </c:pt>
                <c:pt idx="2786">
                  <c:v>59324</c:v>
                </c:pt>
                <c:pt idx="2787">
                  <c:v>59331</c:v>
                </c:pt>
                <c:pt idx="2788">
                  <c:v>59338</c:v>
                </c:pt>
                <c:pt idx="2789">
                  <c:v>59345</c:v>
                </c:pt>
                <c:pt idx="2790">
                  <c:v>59352</c:v>
                </c:pt>
                <c:pt idx="2791">
                  <c:v>59359</c:v>
                </c:pt>
                <c:pt idx="2792">
                  <c:v>59366</c:v>
                </c:pt>
                <c:pt idx="2793">
                  <c:v>59373</c:v>
                </c:pt>
                <c:pt idx="2794">
                  <c:v>59380</c:v>
                </c:pt>
                <c:pt idx="2795">
                  <c:v>59387</c:v>
                </c:pt>
                <c:pt idx="2796">
                  <c:v>59394</c:v>
                </c:pt>
                <c:pt idx="2797">
                  <c:v>59401</c:v>
                </c:pt>
                <c:pt idx="2798">
                  <c:v>59408</c:v>
                </c:pt>
                <c:pt idx="2799">
                  <c:v>59415</c:v>
                </c:pt>
                <c:pt idx="2800">
                  <c:v>59422</c:v>
                </c:pt>
                <c:pt idx="2801">
                  <c:v>59429</c:v>
                </c:pt>
                <c:pt idx="2802">
                  <c:v>59436</c:v>
                </c:pt>
                <c:pt idx="2803">
                  <c:v>59443</c:v>
                </c:pt>
                <c:pt idx="2804">
                  <c:v>59450</c:v>
                </c:pt>
                <c:pt idx="2805">
                  <c:v>59457</c:v>
                </c:pt>
                <c:pt idx="2806">
                  <c:v>59464</c:v>
                </c:pt>
                <c:pt idx="2807">
                  <c:v>59471</c:v>
                </c:pt>
                <c:pt idx="2808">
                  <c:v>59478</c:v>
                </c:pt>
                <c:pt idx="2809">
                  <c:v>59488</c:v>
                </c:pt>
                <c:pt idx="2810">
                  <c:v>59492</c:v>
                </c:pt>
                <c:pt idx="2811">
                  <c:v>59499</c:v>
                </c:pt>
                <c:pt idx="2812">
                  <c:v>59506</c:v>
                </c:pt>
                <c:pt idx="2813">
                  <c:v>59513</c:v>
                </c:pt>
                <c:pt idx="2814">
                  <c:v>59520</c:v>
                </c:pt>
                <c:pt idx="2815">
                  <c:v>59527</c:v>
                </c:pt>
                <c:pt idx="2816">
                  <c:v>59534</c:v>
                </c:pt>
                <c:pt idx="2817">
                  <c:v>59541</c:v>
                </c:pt>
                <c:pt idx="2818">
                  <c:v>59548</c:v>
                </c:pt>
                <c:pt idx="2819">
                  <c:v>59555</c:v>
                </c:pt>
                <c:pt idx="2820">
                  <c:v>59562</c:v>
                </c:pt>
                <c:pt idx="2821">
                  <c:v>59569</c:v>
                </c:pt>
                <c:pt idx="2822">
                  <c:v>59576</c:v>
                </c:pt>
                <c:pt idx="2823">
                  <c:v>59583</c:v>
                </c:pt>
                <c:pt idx="2824">
                  <c:v>59590</c:v>
                </c:pt>
                <c:pt idx="2825">
                  <c:v>59597</c:v>
                </c:pt>
                <c:pt idx="2826">
                  <c:v>59604</c:v>
                </c:pt>
                <c:pt idx="2827">
                  <c:v>59611</c:v>
                </c:pt>
                <c:pt idx="2828">
                  <c:v>59618</c:v>
                </c:pt>
                <c:pt idx="2829">
                  <c:v>59625</c:v>
                </c:pt>
                <c:pt idx="2830">
                  <c:v>59632</c:v>
                </c:pt>
                <c:pt idx="2831">
                  <c:v>59643</c:v>
                </c:pt>
                <c:pt idx="2832">
                  <c:v>59646</c:v>
                </c:pt>
                <c:pt idx="2833">
                  <c:v>59653</c:v>
                </c:pt>
                <c:pt idx="2834">
                  <c:v>59660</c:v>
                </c:pt>
                <c:pt idx="2835">
                  <c:v>59667</c:v>
                </c:pt>
                <c:pt idx="2836">
                  <c:v>59674</c:v>
                </c:pt>
                <c:pt idx="2837">
                  <c:v>59681</c:v>
                </c:pt>
                <c:pt idx="2838">
                  <c:v>59688</c:v>
                </c:pt>
                <c:pt idx="2839">
                  <c:v>59695</c:v>
                </c:pt>
                <c:pt idx="2840">
                  <c:v>59702</c:v>
                </c:pt>
                <c:pt idx="2841">
                  <c:v>59709</c:v>
                </c:pt>
                <c:pt idx="2842">
                  <c:v>59716</c:v>
                </c:pt>
                <c:pt idx="2843">
                  <c:v>59723</c:v>
                </c:pt>
                <c:pt idx="2844">
                  <c:v>59730</c:v>
                </c:pt>
                <c:pt idx="2845">
                  <c:v>59737</c:v>
                </c:pt>
                <c:pt idx="2846">
                  <c:v>59744</c:v>
                </c:pt>
                <c:pt idx="2847">
                  <c:v>59751</c:v>
                </c:pt>
                <c:pt idx="2848">
                  <c:v>59758</c:v>
                </c:pt>
                <c:pt idx="2849">
                  <c:v>59765</c:v>
                </c:pt>
                <c:pt idx="2850">
                  <c:v>59772</c:v>
                </c:pt>
                <c:pt idx="2851">
                  <c:v>59779</c:v>
                </c:pt>
                <c:pt idx="2852">
                  <c:v>59786</c:v>
                </c:pt>
                <c:pt idx="2853">
                  <c:v>59793</c:v>
                </c:pt>
                <c:pt idx="2854">
                  <c:v>59800</c:v>
                </c:pt>
                <c:pt idx="2855">
                  <c:v>59807</c:v>
                </c:pt>
                <c:pt idx="2856">
                  <c:v>59814</c:v>
                </c:pt>
                <c:pt idx="2857">
                  <c:v>59821</c:v>
                </c:pt>
                <c:pt idx="2858">
                  <c:v>59828</c:v>
                </c:pt>
                <c:pt idx="2859">
                  <c:v>59835</c:v>
                </c:pt>
                <c:pt idx="2860">
                  <c:v>59842</c:v>
                </c:pt>
                <c:pt idx="2861">
                  <c:v>59849</c:v>
                </c:pt>
                <c:pt idx="2862">
                  <c:v>59856</c:v>
                </c:pt>
                <c:pt idx="2863">
                  <c:v>59863</c:v>
                </c:pt>
                <c:pt idx="2864">
                  <c:v>59870</c:v>
                </c:pt>
                <c:pt idx="2865">
                  <c:v>59877</c:v>
                </c:pt>
                <c:pt idx="2866">
                  <c:v>59884</c:v>
                </c:pt>
                <c:pt idx="2867">
                  <c:v>59891</c:v>
                </c:pt>
                <c:pt idx="2868">
                  <c:v>59901</c:v>
                </c:pt>
                <c:pt idx="2869">
                  <c:v>59908</c:v>
                </c:pt>
                <c:pt idx="2870">
                  <c:v>59915</c:v>
                </c:pt>
                <c:pt idx="2871">
                  <c:v>59923</c:v>
                </c:pt>
                <c:pt idx="2872">
                  <c:v>59929</c:v>
                </c:pt>
                <c:pt idx="2873">
                  <c:v>59936</c:v>
                </c:pt>
                <c:pt idx="2874">
                  <c:v>59943</c:v>
                </c:pt>
                <c:pt idx="2875">
                  <c:v>59951</c:v>
                </c:pt>
                <c:pt idx="2876">
                  <c:v>59957</c:v>
                </c:pt>
                <c:pt idx="2877">
                  <c:v>59964</c:v>
                </c:pt>
                <c:pt idx="2878">
                  <c:v>59971</c:v>
                </c:pt>
                <c:pt idx="2879">
                  <c:v>59978</c:v>
                </c:pt>
                <c:pt idx="2880">
                  <c:v>59985</c:v>
                </c:pt>
                <c:pt idx="2881">
                  <c:v>59992</c:v>
                </c:pt>
                <c:pt idx="2882">
                  <c:v>60001</c:v>
                </c:pt>
                <c:pt idx="2883">
                  <c:v>60006</c:v>
                </c:pt>
                <c:pt idx="2884">
                  <c:v>60013</c:v>
                </c:pt>
                <c:pt idx="2885">
                  <c:v>60020</c:v>
                </c:pt>
                <c:pt idx="2886">
                  <c:v>60028</c:v>
                </c:pt>
                <c:pt idx="2887">
                  <c:v>60034</c:v>
                </c:pt>
                <c:pt idx="2888">
                  <c:v>60041</c:v>
                </c:pt>
                <c:pt idx="2889">
                  <c:v>60049</c:v>
                </c:pt>
                <c:pt idx="2890">
                  <c:v>60055</c:v>
                </c:pt>
                <c:pt idx="2891">
                  <c:v>60062</c:v>
                </c:pt>
                <c:pt idx="2892">
                  <c:v>60069</c:v>
                </c:pt>
                <c:pt idx="2893">
                  <c:v>60076</c:v>
                </c:pt>
                <c:pt idx="2894">
                  <c:v>60083</c:v>
                </c:pt>
                <c:pt idx="2895">
                  <c:v>60090</c:v>
                </c:pt>
                <c:pt idx="2896">
                  <c:v>60097</c:v>
                </c:pt>
                <c:pt idx="2897">
                  <c:v>60104</c:v>
                </c:pt>
                <c:pt idx="2898">
                  <c:v>60111</c:v>
                </c:pt>
                <c:pt idx="2899">
                  <c:v>60118</c:v>
                </c:pt>
                <c:pt idx="2900">
                  <c:v>60125</c:v>
                </c:pt>
                <c:pt idx="2901">
                  <c:v>60132</c:v>
                </c:pt>
                <c:pt idx="2902">
                  <c:v>60140</c:v>
                </c:pt>
                <c:pt idx="2903">
                  <c:v>60147</c:v>
                </c:pt>
                <c:pt idx="2904">
                  <c:v>60153</c:v>
                </c:pt>
                <c:pt idx="2905">
                  <c:v>60160</c:v>
                </c:pt>
                <c:pt idx="2906">
                  <c:v>60167</c:v>
                </c:pt>
                <c:pt idx="2907">
                  <c:v>60174</c:v>
                </c:pt>
                <c:pt idx="2908">
                  <c:v>60181</c:v>
                </c:pt>
                <c:pt idx="2909">
                  <c:v>60189</c:v>
                </c:pt>
                <c:pt idx="2910">
                  <c:v>60195</c:v>
                </c:pt>
                <c:pt idx="2911">
                  <c:v>60202</c:v>
                </c:pt>
                <c:pt idx="2912">
                  <c:v>60209</c:v>
                </c:pt>
                <c:pt idx="2913">
                  <c:v>60216</c:v>
                </c:pt>
                <c:pt idx="2914">
                  <c:v>60223</c:v>
                </c:pt>
                <c:pt idx="2915">
                  <c:v>60230</c:v>
                </c:pt>
                <c:pt idx="2916">
                  <c:v>60237</c:v>
                </c:pt>
                <c:pt idx="2917">
                  <c:v>60244</c:v>
                </c:pt>
                <c:pt idx="2918">
                  <c:v>60251</c:v>
                </c:pt>
                <c:pt idx="2919">
                  <c:v>60258</c:v>
                </c:pt>
                <c:pt idx="2920">
                  <c:v>60267</c:v>
                </c:pt>
                <c:pt idx="2921">
                  <c:v>60274</c:v>
                </c:pt>
                <c:pt idx="2922">
                  <c:v>60281</c:v>
                </c:pt>
                <c:pt idx="2923">
                  <c:v>60288</c:v>
                </c:pt>
                <c:pt idx="2924">
                  <c:v>60295</c:v>
                </c:pt>
                <c:pt idx="2925">
                  <c:v>60302</c:v>
                </c:pt>
                <c:pt idx="2926">
                  <c:v>60309</c:v>
                </c:pt>
                <c:pt idx="2927">
                  <c:v>60316</c:v>
                </c:pt>
                <c:pt idx="2928">
                  <c:v>60323</c:v>
                </c:pt>
                <c:pt idx="2929">
                  <c:v>60330</c:v>
                </c:pt>
                <c:pt idx="2930">
                  <c:v>60337</c:v>
                </c:pt>
                <c:pt idx="2931">
                  <c:v>60344</c:v>
                </c:pt>
                <c:pt idx="2932">
                  <c:v>60351</c:v>
                </c:pt>
                <c:pt idx="2933">
                  <c:v>60359</c:v>
                </c:pt>
                <c:pt idx="2934">
                  <c:v>60366</c:v>
                </c:pt>
                <c:pt idx="2935">
                  <c:v>60373</c:v>
                </c:pt>
                <c:pt idx="2936">
                  <c:v>60380</c:v>
                </c:pt>
                <c:pt idx="2937">
                  <c:v>60387</c:v>
                </c:pt>
                <c:pt idx="2938">
                  <c:v>60394</c:v>
                </c:pt>
                <c:pt idx="2939">
                  <c:v>60401</c:v>
                </c:pt>
                <c:pt idx="2940">
                  <c:v>60408</c:v>
                </c:pt>
                <c:pt idx="2941">
                  <c:v>60415</c:v>
                </c:pt>
                <c:pt idx="2942">
                  <c:v>60422</c:v>
                </c:pt>
                <c:pt idx="2943">
                  <c:v>60429</c:v>
                </c:pt>
                <c:pt idx="2944">
                  <c:v>60436</c:v>
                </c:pt>
                <c:pt idx="2945">
                  <c:v>60443</c:v>
                </c:pt>
                <c:pt idx="2946">
                  <c:v>60450</c:v>
                </c:pt>
                <c:pt idx="2947">
                  <c:v>60457</c:v>
                </c:pt>
                <c:pt idx="2948">
                  <c:v>60464</c:v>
                </c:pt>
                <c:pt idx="2949">
                  <c:v>60471</c:v>
                </c:pt>
                <c:pt idx="2950">
                  <c:v>60478</c:v>
                </c:pt>
                <c:pt idx="2951">
                  <c:v>60485</c:v>
                </c:pt>
                <c:pt idx="2952">
                  <c:v>60492</c:v>
                </c:pt>
                <c:pt idx="2953">
                  <c:v>60499</c:v>
                </c:pt>
                <c:pt idx="2954">
                  <c:v>60506</c:v>
                </c:pt>
                <c:pt idx="2955">
                  <c:v>60513</c:v>
                </c:pt>
                <c:pt idx="2956">
                  <c:v>60520</c:v>
                </c:pt>
                <c:pt idx="2957">
                  <c:v>60527</c:v>
                </c:pt>
                <c:pt idx="2958">
                  <c:v>60534</c:v>
                </c:pt>
                <c:pt idx="2959">
                  <c:v>60541</c:v>
                </c:pt>
                <c:pt idx="2960">
                  <c:v>60548</c:v>
                </c:pt>
                <c:pt idx="2961">
                  <c:v>60555</c:v>
                </c:pt>
                <c:pt idx="2962">
                  <c:v>60562</c:v>
                </c:pt>
                <c:pt idx="2963">
                  <c:v>60569</c:v>
                </c:pt>
                <c:pt idx="2964">
                  <c:v>60576</c:v>
                </c:pt>
                <c:pt idx="2965">
                  <c:v>60583</c:v>
                </c:pt>
                <c:pt idx="2966">
                  <c:v>60590</c:v>
                </c:pt>
                <c:pt idx="2967">
                  <c:v>60598</c:v>
                </c:pt>
                <c:pt idx="2968">
                  <c:v>60604</c:v>
                </c:pt>
                <c:pt idx="2969">
                  <c:v>60611</c:v>
                </c:pt>
                <c:pt idx="2970">
                  <c:v>60618</c:v>
                </c:pt>
                <c:pt idx="2971">
                  <c:v>60625</c:v>
                </c:pt>
                <c:pt idx="2972">
                  <c:v>60632</c:v>
                </c:pt>
                <c:pt idx="2973">
                  <c:v>60639</c:v>
                </c:pt>
                <c:pt idx="2974">
                  <c:v>60646</c:v>
                </c:pt>
                <c:pt idx="2975">
                  <c:v>60653</c:v>
                </c:pt>
                <c:pt idx="2976">
                  <c:v>60660</c:v>
                </c:pt>
                <c:pt idx="2977">
                  <c:v>60667</c:v>
                </c:pt>
                <c:pt idx="2978">
                  <c:v>60674</c:v>
                </c:pt>
                <c:pt idx="2979">
                  <c:v>60681</c:v>
                </c:pt>
                <c:pt idx="2980">
                  <c:v>60688</c:v>
                </c:pt>
                <c:pt idx="2981">
                  <c:v>60695</c:v>
                </c:pt>
                <c:pt idx="2982">
                  <c:v>60702</c:v>
                </c:pt>
                <c:pt idx="2983">
                  <c:v>60709</c:v>
                </c:pt>
                <c:pt idx="2984">
                  <c:v>60716</c:v>
                </c:pt>
                <c:pt idx="2985">
                  <c:v>60723</c:v>
                </c:pt>
                <c:pt idx="2986">
                  <c:v>60730</c:v>
                </c:pt>
                <c:pt idx="2987">
                  <c:v>60737</c:v>
                </c:pt>
                <c:pt idx="2988">
                  <c:v>60744</c:v>
                </c:pt>
                <c:pt idx="2989">
                  <c:v>60751</c:v>
                </c:pt>
                <c:pt idx="2990">
                  <c:v>60758</c:v>
                </c:pt>
                <c:pt idx="2991">
                  <c:v>60765</c:v>
                </c:pt>
                <c:pt idx="2992">
                  <c:v>60772</c:v>
                </c:pt>
                <c:pt idx="2993">
                  <c:v>60779</c:v>
                </c:pt>
                <c:pt idx="2994">
                  <c:v>60786</c:v>
                </c:pt>
                <c:pt idx="2995">
                  <c:v>60793</c:v>
                </c:pt>
                <c:pt idx="2996">
                  <c:v>60800</c:v>
                </c:pt>
                <c:pt idx="2997">
                  <c:v>60807</c:v>
                </c:pt>
                <c:pt idx="2998">
                  <c:v>60814</c:v>
                </c:pt>
                <c:pt idx="2999">
                  <c:v>60821</c:v>
                </c:pt>
                <c:pt idx="3000">
                  <c:v>60828</c:v>
                </c:pt>
                <c:pt idx="3001">
                  <c:v>60835</c:v>
                </c:pt>
                <c:pt idx="3002">
                  <c:v>60842</c:v>
                </c:pt>
                <c:pt idx="3003">
                  <c:v>60849</c:v>
                </c:pt>
                <c:pt idx="3004">
                  <c:v>60856</c:v>
                </c:pt>
                <c:pt idx="3005">
                  <c:v>60863</c:v>
                </c:pt>
                <c:pt idx="3006">
                  <c:v>60870</c:v>
                </c:pt>
                <c:pt idx="3007">
                  <c:v>60877</c:v>
                </c:pt>
                <c:pt idx="3008">
                  <c:v>60884</c:v>
                </c:pt>
                <c:pt idx="3009">
                  <c:v>60891</c:v>
                </c:pt>
                <c:pt idx="3010">
                  <c:v>60898</c:v>
                </c:pt>
                <c:pt idx="3011">
                  <c:v>60905</c:v>
                </c:pt>
                <c:pt idx="3012">
                  <c:v>60912</c:v>
                </c:pt>
                <c:pt idx="3013">
                  <c:v>60919</c:v>
                </c:pt>
                <c:pt idx="3014">
                  <c:v>60926</c:v>
                </c:pt>
                <c:pt idx="3015">
                  <c:v>60933</c:v>
                </c:pt>
                <c:pt idx="3016">
                  <c:v>60940</c:v>
                </c:pt>
                <c:pt idx="3017">
                  <c:v>60948</c:v>
                </c:pt>
                <c:pt idx="3018">
                  <c:v>60954</c:v>
                </c:pt>
                <c:pt idx="3019">
                  <c:v>60962</c:v>
                </c:pt>
                <c:pt idx="3020">
                  <c:v>60968</c:v>
                </c:pt>
                <c:pt idx="3021">
                  <c:v>60975</c:v>
                </c:pt>
                <c:pt idx="3022">
                  <c:v>60982</c:v>
                </c:pt>
                <c:pt idx="3023">
                  <c:v>60989</c:v>
                </c:pt>
                <c:pt idx="3024">
                  <c:v>61001</c:v>
                </c:pt>
                <c:pt idx="3025">
                  <c:v>61004</c:v>
                </c:pt>
                <c:pt idx="3026">
                  <c:v>61011</c:v>
                </c:pt>
                <c:pt idx="3027">
                  <c:v>61018</c:v>
                </c:pt>
                <c:pt idx="3028">
                  <c:v>61025</c:v>
                </c:pt>
                <c:pt idx="3029">
                  <c:v>61032</c:v>
                </c:pt>
                <c:pt idx="3030">
                  <c:v>61039</c:v>
                </c:pt>
                <c:pt idx="3031">
                  <c:v>61046</c:v>
                </c:pt>
                <c:pt idx="3032">
                  <c:v>61053</c:v>
                </c:pt>
                <c:pt idx="3033">
                  <c:v>61060</c:v>
                </c:pt>
                <c:pt idx="3034">
                  <c:v>61067</c:v>
                </c:pt>
                <c:pt idx="3035">
                  <c:v>61074</c:v>
                </c:pt>
                <c:pt idx="3036">
                  <c:v>61081</c:v>
                </c:pt>
                <c:pt idx="3037">
                  <c:v>61092</c:v>
                </c:pt>
                <c:pt idx="3038">
                  <c:v>61095</c:v>
                </c:pt>
                <c:pt idx="3039">
                  <c:v>61102</c:v>
                </c:pt>
                <c:pt idx="3040">
                  <c:v>61109</c:v>
                </c:pt>
                <c:pt idx="3041">
                  <c:v>61116</c:v>
                </c:pt>
                <c:pt idx="3042">
                  <c:v>61123</c:v>
                </c:pt>
                <c:pt idx="3043">
                  <c:v>61130</c:v>
                </c:pt>
                <c:pt idx="3044">
                  <c:v>61137</c:v>
                </c:pt>
                <c:pt idx="3045">
                  <c:v>61144</c:v>
                </c:pt>
                <c:pt idx="3046">
                  <c:v>61151</c:v>
                </c:pt>
                <c:pt idx="3047">
                  <c:v>61158</c:v>
                </c:pt>
                <c:pt idx="3048">
                  <c:v>61165</c:v>
                </c:pt>
                <c:pt idx="3049">
                  <c:v>61172</c:v>
                </c:pt>
                <c:pt idx="3050">
                  <c:v>61179</c:v>
                </c:pt>
                <c:pt idx="3051">
                  <c:v>61186</c:v>
                </c:pt>
                <c:pt idx="3052">
                  <c:v>61193</c:v>
                </c:pt>
                <c:pt idx="3053">
                  <c:v>61200</c:v>
                </c:pt>
                <c:pt idx="3054">
                  <c:v>61207</c:v>
                </c:pt>
                <c:pt idx="3055">
                  <c:v>61214</c:v>
                </c:pt>
                <c:pt idx="3056">
                  <c:v>61221</c:v>
                </c:pt>
                <c:pt idx="3057">
                  <c:v>61228</c:v>
                </c:pt>
                <c:pt idx="3058">
                  <c:v>61235</c:v>
                </c:pt>
                <c:pt idx="3059">
                  <c:v>61242</c:v>
                </c:pt>
                <c:pt idx="3060">
                  <c:v>61249</c:v>
                </c:pt>
                <c:pt idx="3061">
                  <c:v>61256</c:v>
                </c:pt>
                <c:pt idx="3062">
                  <c:v>61263</c:v>
                </c:pt>
                <c:pt idx="3063">
                  <c:v>61270</c:v>
                </c:pt>
                <c:pt idx="3064">
                  <c:v>61277</c:v>
                </c:pt>
                <c:pt idx="3065">
                  <c:v>61284</c:v>
                </c:pt>
                <c:pt idx="3066">
                  <c:v>61291</c:v>
                </c:pt>
                <c:pt idx="3067">
                  <c:v>61298</c:v>
                </c:pt>
                <c:pt idx="3068">
                  <c:v>61305</c:v>
                </c:pt>
                <c:pt idx="3069">
                  <c:v>61315</c:v>
                </c:pt>
                <c:pt idx="3070">
                  <c:v>61319</c:v>
                </c:pt>
                <c:pt idx="3071">
                  <c:v>61326</c:v>
                </c:pt>
                <c:pt idx="3072">
                  <c:v>61333</c:v>
                </c:pt>
                <c:pt idx="3073">
                  <c:v>61340</c:v>
                </c:pt>
                <c:pt idx="3074">
                  <c:v>61347</c:v>
                </c:pt>
                <c:pt idx="3075">
                  <c:v>61354</c:v>
                </c:pt>
                <c:pt idx="3076">
                  <c:v>61361</c:v>
                </c:pt>
                <c:pt idx="3077">
                  <c:v>61368</c:v>
                </c:pt>
                <c:pt idx="3078">
                  <c:v>61375</c:v>
                </c:pt>
                <c:pt idx="3079">
                  <c:v>61382</c:v>
                </c:pt>
                <c:pt idx="3080">
                  <c:v>61389</c:v>
                </c:pt>
                <c:pt idx="3081">
                  <c:v>61396</c:v>
                </c:pt>
                <c:pt idx="3082">
                  <c:v>61403</c:v>
                </c:pt>
                <c:pt idx="3083">
                  <c:v>61410</c:v>
                </c:pt>
                <c:pt idx="3084">
                  <c:v>61417</c:v>
                </c:pt>
                <c:pt idx="3085">
                  <c:v>61424</c:v>
                </c:pt>
                <c:pt idx="3086">
                  <c:v>61431</c:v>
                </c:pt>
                <c:pt idx="3087">
                  <c:v>61438</c:v>
                </c:pt>
                <c:pt idx="3088">
                  <c:v>61445</c:v>
                </c:pt>
                <c:pt idx="3089">
                  <c:v>61452</c:v>
                </c:pt>
                <c:pt idx="3090">
                  <c:v>61459</c:v>
                </c:pt>
                <c:pt idx="3091">
                  <c:v>61466</c:v>
                </c:pt>
                <c:pt idx="3092">
                  <c:v>61477</c:v>
                </c:pt>
                <c:pt idx="3093">
                  <c:v>61480</c:v>
                </c:pt>
                <c:pt idx="3094">
                  <c:v>61487</c:v>
                </c:pt>
                <c:pt idx="3095">
                  <c:v>61494</c:v>
                </c:pt>
                <c:pt idx="3096">
                  <c:v>61501</c:v>
                </c:pt>
                <c:pt idx="3097">
                  <c:v>61508</c:v>
                </c:pt>
                <c:pt idx="3098">
                  <c:v>61515</c:v>
                </c:pt>
                <c:pt idx="3099">
                  <c:v>61522</c:v>
                </c:pt>
                <c:pt idx="3100">
                  <c:v>61529</c:v>
                </c:pt>
                <c:pt idx="3101">
                  <c:v>61536</c:v>
                </c:pt>
                <c:pt idx="3102">
                  <c:v>61543</c:v>
                </c:pt>
                <c:pt idx="3103">
                  <c:v>61550</c:v>
                </c:pt>
                <c:pt idx="3104">
                  <c:v>61557</c:v>
                </c:pt>
                <c:pt idx="3105">
                  <c:v>61564</c:v>
                </c:pt>
                <c:pt idx="3106">
                  <c:v>61571</c:v>
                </c:pt>
                <c:pt idx="3107">
                  <c:v>61578</c:v>
                </c:pt>
                <c:pt idx="3108">
                  <c:v>61585</c:v>
                </c:pt>
                <c:pt idx="3109">
                  <c:v>61592</c:v>
                </c:pt>
                <c:pt idx="3110">
                  <c:v>61599</c:v>
                </c:pt>
                <c:pt idx="3111">
                  <c:v>61606</c:v>
                </c:pt>
                <c:pt idx="3112">
                  <c:v>61613</c:v>
                </c:pt>
                <c:pt idx="3113">
                  <c:v>61620</c:v>
                </c:pt>
                <c:pt idx="3114">
                  <c:v>61627</c:v>
                </c:pt>
                <c:pt idx="3115">
                  <c:v>61634</c:v>
                </c:pt>
                <c:pt idx="3116">
                  <c:v>61641</c:v>
                </c:pt>
                <c:pt idx="3117">
                  <c:v>61648</c:v>
                </c:pt>
                <c:pt idx="3118">
                  <c:v>61655</c:v>
                </c:pt>
                <c:pt idx="3119">
                  <c:v>61662</c:v>
                </c:pt>
                <c:pt idx="3120">
                  <c:v>61669</c:v>
                </c:pt>
                <c:pt idx="3121">
                  <c:v>61676</c:v>
                </c:pt>
                <c:pt idx="3122">
                  <c:v>61683</c:v>
                </c:pt>
                <c:pt idx="3123">
                  <c:v>61690</c:v>
                </c:pt>
                <c:pt idx="3124">
                  <c:v>61697</c:v>
                </c:pt>
                <c:pt idx="3125">
                  <c:v>61704</c:v>
                </c:pt>
                <c:pt idx="3126">
                  <c:v>61711</c:v>
                </c:pt>
                <c:pt idx="3127">
                  <c:v>61718</c:v>
                </c:pt>
                <c:pt idx="3128">
                  <c:v>61728</c:v>
                </c:pt>
                <c:pt idx="3129">
                  <c:v>61735</c:v>
                </c:pt>
                <c:pt idx="3130">
                  <c:v>61742</c:v>
                </c:pt>
                <c:pt idx="3131">
                  <c:v>61750</c:v>
                </c:pt>
                <c:pt idx="3132">
                  <c:v>61756</c:v>
                </c:pt>
                <c:pt idx="3133">
                  <c:v>61763</c:v>
                </c:pt>
                <c:pt idx="3134">
                  <c:v>61770</c:v>
                </c:pt>
                <c:pt idx="3135">
                  <c:v>61778</c:v>
                </c:pt>
                <c:pt idx="3136">
                  <c:v>61784</c:v>
                </c:pt>
                <c:pt idx="3137">
                  <c:v>61791</c:v>
                </c:pt>
                <c:pt idx="3138">
                  <c:v>61798</c:v>
                </c:pt>
                <c:pt idx="3139">
                  <c:v>61805</c:v>
                </c:pt>
                <c:pt idx="3140">
                  <c:v>61812</c:v>
                </c:pt>
                <c:pt idx="3141">
                  <c:v>61819</c:v>
                </c:pt>
                <c:pt idx="3142">
                  <c:v>61826</c:v>
                </c:pt>
                <c:pt idx="3143">
                  <c:v>61835</c:v>
                </c:pt>
                <c:pt idx="3144">
                  <c:v>61840</c:v>
                </c:pt>
                <c:pt idx="3145">
                  <c:v>61847</c:v>
                </c:pt>
                <c:pt idx="3146">
                  <c:v>61855</c:v>
                </c:pt>
                <c:pt idx="3147">
                  <c:v>61861</c:v>
                </c:pt>
                <c:pt idx="3148">
                  <c:v>61868</c:v>
                </c:pt>
                <c:pt idx="3149">
                  <c:v>61876</c:v>
                </c:pt>
                <c:pt idx="3150">
                  <c:v>61882</c:v>
                </c:pt>
                <c:pt idx="3151">
                  <c:v>61889</c:v>
                </c:pt>
                <c:pt idx="3152">
                  <c:v>61896</c:v>
                </c:pt>
                <c:pt idx="3153">
                  <c:v>61903</c:v>
                </c:pt>
                <c:pt idx="3154">
                  <c:v>61910</c:v>
                </c:pt>
                <c:pt idx="3155">
                  <c:v>61917</c:v>
                </c:pt>
                <c:pt idx="3156">
                  <c:v>61924</c:v>
                </c:pt>
                <c:pt idx="3157">
                  <c:v>61931</c:v>
                </c:pt>
                <c:pt idx="3158">
                  <c:v>61938</c:v>
                </c:pt>
                <c:pt idx="3159">
                  <c:v>61945</c:v>
                </c:pt>
                <c:pt idx="3160">
                  <c:v>61952</c:v>
                </c:pt>
                <c:pt idx="3161">
                  <c:v>61959</c:v>
                </c:pt>
                <c:pt idx="3162">
                  <c:v>61967</c:v>
                </c:pt>
                <c:pt idx="3163">
                  <c:v>61974</c:v>
                </c:pt>
                <c:pt idx="3164">
                  <c:v>61980</c:v>
                </c:pt>
                <c:pt idx="3165">
                  <c:v>61987</c:v>
                </c:pt>
                <c:pt idx="3166">
                  <c:v>61994</c:v>
                </c:pt>
                <c:pt idx="3167">
                  <c:v>62001</c:v>
                </c:pt>
                <c:pt idx="3168">
                  <c:v>62008</c:v>
                </c:pt>
                <c:pt idx="3169">
                  <c:v>62016</c:v>
                </c:pt>
                <c:pt idx="3170">
                  <c:v>62022</c:v>
                </c:pt>
                <c:pt idx="3171">
                  <c:v>62029</c:v>
                </c:pt>
                <c:pt idx="3172">
                  <c:v>62036</c:v>
                </c:pt>
                <c:pt idx="3173">
                  <c:v>62044</c:v>
                </c:pt>
                <c:pt idx="3174">
                  <c:v>62050</c:v>
                </c:pt>
                <c:pt idx="3175">
                  <c:v>62057</c:v>
                </c:pt>
                <c:pt idx="3176">
                  <c:v>62064</c:v>
                </c:pt>
                <c:pt idx="3177">
                  <c:v>62071</c:v>
                </c:pt>
                <c:pt idx="3178">
                  <c:v>62078</c:v>
                </c:pt>
                <c:pt idx="3179">
                  <c:v>62085</c:v>
                </c:pt>
                <c:pt idx="3180">
                  <c:v>62093</c:v>
                </c:pt>
                <c:pt idx="3181">
                  <c:v>62100</c:v>
                </c:pt>
                <c:pt idx="3182">
                  <c:v>62107</c:v>
                </c:pt>
                <c:pt idx="3183">
                  <c:v>62114</c:v>
                </c:pt>
                <c:pt idx="3184">
                  <c:v>62121</c:v>
                </c:pt>
                <c:pt idx="3185">
                  <c:v>62128</c:v>
                </c:pt>
                <c:pt idx="3186">
                  <c:v>62135</c:v>
                </c:pt>
                <c:pt idx="3187">
                  <c:v>62142</c:v>
                </c:pt>
                <c:pt idx="3188">
                  <c:v>62149</c:v>
                </c:pt>
                <c:pt idx="3189">
                  <c:v>62156</c:v>
                </c:pt>
                <c:pt idx="3190">
                  <c:v>62163</c:v>
                </c:pt>
                <c:pt idx="3191">
                  <c:v>62170</c:v>
                </c:pt>
                <c:pt idx="3192">
                  <c:v>62177</c:v>
                </c:pt>
                <c:pt idx="3193">
                  <c:v>62186</c:v>
                </c:pt>
                <c:pt idx="3194">
                  <c:v>62193</c:v>
                </c:pt>
                <c:pt idx="3195">
                  <c:v>62200</c:v>
                </c:pt>
                <c:pt idx="3196">
                  <c:v>62207</c:v>
                </c:pt>
                <c:pt idx="3197">
                  <c:v>62214</c:v>
                </c:pt>
                <c:pt idx="3198">
                  <c:v>62221</c:v>
                </c:pt>
                <c:pt idx="3199">
                  <c:v>62228</c:v>
                </c:pt>
                <c:pt idx="3200">
                  <c:v>62235</c:v>
                </c:pt>
                <c:pt idx="3201">
                  <c:v>62242</c:v>
                </c:pt>
                <c:pt idx="3202">
                  <c:v>62249</c:v>
                </c:pt>
                <c:pt idx="3203">
                  <c:v>62256</c:v>
                </c:pt>
                <c:pt idx="3204">
                  <c:v>62263</c:v>
                </c:pt>
                <c:pt idx="3205">
                  <c:v>62270</c:v>
                </c:pt>
                <c:pt idx="3206">
                  <c:v>62277</c:v>
                </c:pt>
                <c:pt idx="3207">
                  <c:v>62284</c:v>
                </c:pt>
                <c:pt idx="3208">
                  <c:v>62291</c:v>
                </c:pt>
                <c:pt idx="3209">
                  <c:v>62298</c:v>
                </c:pt>
                <c:pt idx="3210">
                  <c:v>62305</c:v>
                </c:pt>
                <c:pt idx="3211">
                  <c:v>62312</c:v>
                </c:pt>
                <c:pt idx="3212">
                  <c:v>62319</c:v>
                </c:pt>
                <c:pt idx="3213">
                  <c:v>62326</c:v>
                </c:pt>
                <c:pt idx="3214">
                  <c:v>62333</c:v>
                </c:pt>
                <c:pt idx="3215">
                  <c:v>62340</c:v>
                </c:pt>
                <c:pt idx="3216">
                  <c:v>62347</c:v>
                </c:pt>
                <c:pt idx="3217">
                  <c:v>62354</c:v>
                </c:pt>
                <c:pt idx="3218">
                  <c:v>62361</c:v>
                </c:pt>
                <c:pt idx="3219">
                  <c:v>62368</c:v>
                </c:pt>
                <c:pt idx="3220">
                  <c:v>62375</c:v>
                </c:pt>
                <c:pt idx="3221">
                  <c:v>62382</c:v>
                </c:pt>
                <c:pt idx="3222">
                  <c:v>62389</c:v>
                </c:pt>
                <c:pt idx="3223">
                  <c:v>62396</c:v>
                </c:pt>
                <c:pt idx="3224">
                  <c:v>62403</c:v>
                </c:pt>
                <c:pt idx="3225">
                  <c:v>62410</c:v>
                </c:pt>
                <c:pt idx="3226">
                  <c:v>62417</c:v>
                </c:pt>
                <c:pt idx="3227">
                  <c:v>62425</c:v>
                </c:pt>
                <c:pt idx="3228">
                  <c:v>62431</c:v>
                </c:pt>
                <c:pt idx="3229">
                  <c:v>62438</c:v>
                </c:pt>
                <c:pt idx="3230">
                  <c:v>62445</c:v>
                </c:pt>
                <c:pt idx="3231">
                  <c:v>62456</c:v>
                </c:pt>
                <c:pt idx="3232">
                  <c:v>62460</c:v>
                </c:pt>
                <c:pt idx="3233">
                  <c:v>62466</c:v>
                </c:pt>
                <c:pt idx="3234">
                  <c:v>62473</c:v>
                </c:pt>
                <c:pt idx="3235">
                  <c:v>62480</c:v>
                </c:pt>
                <c:pt idx="3236">
                  <c:v>62487</c:v>
                </c:pt>
                <c:pt idx="3237">
                  <c:v>62494</c:v>
                </c:pt>
                <c:pt idx="3238">
                  <c:v>62501</c:v>
                </c:pt>
                <c:pt idx="3239">
                  <c:v>62508</c:v>
                </c:pt>
                <c:pt idx="3240">
                  <c:v>62515</c:v>
                </c:pt>
                <c:pt idx="3241">
                  <c:v>62522</c:v>
                </c:pt>
                <c:pt idx="3242">
                  <c:v>62529</c:v>
                </c:pt>
                <c:pt idx="3243">
                  <c:v>62536</c:v>
                </c:pt>
                <c:pt idx="3244">
                  <c:v>62543</c:v>
                </c:pt>
                <c:pt idx="3245">
                  <c:v>62550</c:v>
                </c:pt>
                <c:pt idx="3246">
                  <c:v>62557</c:v>
                </c:pt>
                <c:pt idx="3247">
                  <c:v>62564</c:v>
                </c:pt>
                <c:pt idx="3248">
                  <c:v>62571</c:v>
                </c:pt>
                <c:pt idx="3249">
                  <c:v>62578</c:v>
                </c:pt>
                <c:pt idx="3250">
                  <c:v>62585</c:v>
                </c:pt>
                <c:pt idx="3251">
                  <c:v>62592</c:v>
                </c:pt>
                <c:pt idx="3252">
                  <c:v>62599</c:v>
                </c:pt>
                <c:pt idx="3253">
                  <c:v>62606</c:v>
                </c:pt>
                <c:pt idx="3254">
                  <c:v>62613</c:v>
                </c:pt>
                <c:pt idx="3255">
                  <c:v>62620</c:v>
                </c:pt>
                <c:pt idx="3256">
                  <c:v>62627</c:v>
                </c:pt>
                <c:pt idx="3257">
                  <c:v>62634</c:v>
                </c:pt>
                <c:pt idx="3258">
                  <c:v>62641</c:v>
                </c:pt>
                <c:pt idx="3259">
                  <c:v>62648</c:v>
                </c:pt>
                <c:pt idx="3260">
                  <c:v>62655</c:v>
                </c:pt>
                <c:pt idx="3261">
                  <c:v>62662</c:v>
                </c:pt>
                <c:pt idx="3262">
                  <c:v>62669</c:v>
                </c:pt>
                <c:pt idx="3263">
                  <c:v>62676</c:v>
                </c:pt>
                <c:pt idx="3264">
                  <c:v>62683</c:v>
                </c:pt>
                <c:pt idx="3265">
                  <c:v>62690</c:v>
                </c:pt>
                <c:pt idx="3266">
                  <c:v>62697</c:v>
                </c:pt>
                <c:pt idx="3267">
                  <c:v>62704</c:v>
                </c:pt>
                <c:pt idx="3268">
                  <c:v>62711</c:v>
                </c:pt>
                <c:pt idx="3269">
                  <c:v>62718</c:v>
                </c:pt>
                <c:pt idx="3270">
                  <c:v>62725</c:v>
                </c:pt>
                <c:pt idx="3271">
                  <c:v>62732</c:v>
                </c:pt>
                <c:pt idx="3272">
                  <c:v>62739</c:v>
                </c:pt>
                <c:pt idx="3273">
                  <c:v>62746</c:v>
                </c:pt>
                <c:pt idx="3274">
                  <c:v>62753</c:v>
                </c:pt>
                <c:pt idx="3275">
                  <c:v>62760</c:v>
                </c:pt>
                <c:pt idx="3276">
                  <c:v>62767</c:v>
                </c:pt>
                <c:pt idx="3277">
                  <c:v>62774</c:v>
                </c:pt>
                <c:pt idx="3278">
                  <c:v>62781</c:v>
                </c:pt>
                <c:pt idx="3279">
                  <c:v>62789</c:v>
                </c:pt>
                <c:pt idx="3280">
                  <c:v>62795</c:v>
                </c:pt>
                <c:pt idx="3281">
                  <c:v>62802</c:v>
                </c:pt>
                <c:pt idx="3282">
                  <c:v>62809</c:v>
                </c:pt>
                <c:pt idx="3283">
                  <c:v>62816</c:v>
                </c:pt>
                <c:pt idx="3284">
                  <c:v>62823</c:v>
                </c:pt>
                <c:pt idx="3285">
                  <c:v>62830</c:v>
                </c:pt>
                <c:pt idx="3286">
                  <c:v>62837</c:v>
                </c:pt>
                <c:pt idx="3287">
                  <c:v>62844</c:v>
                </c:pt>
                <c:pt idx="3288">
                  <c:v>62851</c:v>
                </c:pt>
                <c:pt idx="3289">
                  <c:v>62858</c:v>
                </c:pt>
                <c:pt idx="3290">
                  <c:v>62865</c:v>
                </c:pt>
                <c:pt idx="3291">
                  <c:v>62872</c:v>
                </c:pt>
                <c:pt idx="3292">
                  <c:v>62879</c:v>
                </c:pt>
                <c:pt idx="3293">
                  <c:v>62886</c:v>
                </c:pt>
                <c:pt idx="3294">
                  <c:v>62893</c:v>
                </c:pt>
                <c:pt idx="3295">
                  <c:v>62900</c:v>
                </c:pt>
                <c:pt idx="3296">
                  <c:v>62907</c:v>
                </c:pt>
                <c:pt idx="3297">
                  <c:v>62914</c:v>
                </c:pt>
                <c:pt idx="3298">
                  <c:v>62921</c:v>
                </c:pt>
                <c:pt idx="3299">
                  <c:v>62928</c:v>
                </c:pt>
                <c:pt idx="3300">
                  <c:v>62935</c:v>
                </c:pt>
                <c:pt idx="3301">
                  <c:v>62942</c:v>
                </c:pt>
                <c:pt idx="3302">
                  <c:v>62949</c:v>
                </c:pt>
                <c:pt idx="3303">
                  <c:v>62956</c:v>
                </c:pt>
                <c:pt idx="3304">
                  <c:v>62963</c:v>
                </c:pt>
                <c:pt idx="3305">
                  <c:v>62970</c:v>
                </c:pt>
                <c:pt idx="3306">
                  <c:v>62977</c:v>
                </c:pt>
                <c:pt idx="3307">
                  <c:v>62984</c:v>
                </c:pt>
                <c:pt idx="3308">
                  <c:v>62991</c:v>
                </c:pt>
                <c:pt idx="3309">
                  <c:v>62998</c:v>
                </c:pt>
                <c:pt idx="3310">
                  <c:v>63005</c:v>
                </c:pt>
                <c:pt idx="3311">
                  <c:v>63012</c:v>
                </c:pt>
                <c:pt idx="3312">
                  <c:v>63019</c:v>
                </c:pt>
                <c:pt idx="3313">
                  <c:v>63026</c:v>
                </c:pt>
                <c:pt idx="3314">
                  <c:v>63033</c:v>
                </c:pt>
                <c:pt idx="3315">
                  <c:v>63040</c:v>
                </c:pt>
                <c:pt idx="3316">
                  <c:v>63047</c:v>
                </c:pt>
                <c:pt idx="3317">
                  <c:v>63054</c:v>
                </c:pt>
                <c:pt idx="3318">
                  <c:v>63061</c:v>
                </c:pt>
                <c:pt idx="3319">
                  <c:v>63068</c:v>
                </c:pt>
                <c:pt idx="3320">
                  <c:v>63075</c:v>
                </c:pt>
                <c:pt idx="3321">
                  <c:v>63082</c:v>
                </c:pt>
                <c:pt idx="3322">
                  <c:v>63089</c:v>
                </c:pt>
                <c:pt idx="3323">
                  <c:v>63096</c:v>
                </c:pt>
                <c:pt idx="3324">
                  <c:v>63103</c:v>
                </c:pt>
                <c:pt idx="3325">
                  <c:v>63110</c:v>
                </c:pt>
                <c:pt idx="3326">
                  <c:v>63117</c:v>
                </c:pt>
                <c:pt idx="3327">
                  <c:v>63124</c:v>
                </c:pt>
                <c:pt idx="3328">
                  <c:v>63131</c:v>
                </c:pt>
                <c:pt idx="3329">
                  <c:v>63138</c:v>
                </c:pt>
                <c:pt idx="3330">
                  <c:v>63145</c:v>
                </c:pt>
                <c:pt idx="3331">
                  <c:v>63153</c:v>
                </c:pt>
                <c:pt idx="3332">
                  <c:v>63159</c:v>
                </c:pt>
                <c:pt idx="3333">
                  <c:v>63166</c:v>
                </c:pt>
                <c:pt idx="3334">
                  <c:v>63173</c:v>
                </c:pt>
                <c:pt idx="3335">
                  <c:v>63180</c:v>
                </c:pt>
                <c:pt idx="3336">
                  <c:v>63188</c:v>
                </c:pt>
                <c:pt idx="3337">
                  <c:v>63195</c:v>
                </c:pt>
                <c:pt idx="3338">
                  <c:v>63202</c:v>
                </c:pt>
                <c:pt idx="3339">
                  <c:v>63209</c:v>
                </c:pt>
                <c:pt idx="3340">
                  <c:v>63216</c:v>
                </c:pt>
                <c:pt idx="3341">
                  <c:v>63223</c:v>
                </c:pt>
                <c:pt idx="3342">
                  <c:v>63230</c:v>
                </c:pt>
                <c:pt idx="3343">
                  <c:v>63237</c:v>
                </c:pt>
                <c:pt idx="3344">
                  <c:v>63244</c:v>
                </c:pt>
                <c:pt idx="3345">
                  <c:v>63251</c:v>
                </c:pt>
                <c:pt idx="3346">
                  <c:v>63258</c:v>
                </c:pt>
                <c:pt idx="3347">
                  <c:v>63265</c:v>
                </c:pt>
                <c:pt idx="3348">
                  <c:v>63276</c:v>
                </c:pt>
                <c:pt idx="3349">
                  <c:v>63279</c:v>
                </c:pt>
                <c:pt idx="3350">
                  <c:v>63286</c:v>
                </c:pt>
                <c:pt idx="3351">
                  <c:v>63293</c:v>
                </c:pt>
                <c:pt idx="3352">
                  <c:v>63300</c:v>
                </c:pt>
                <c:pt idx="3353">
                  <c:v>63307</c:v>
                </c:pt>
                <c:pt idx="3354">
                  <c:v>63314</c:v>
                </c:pt>
                <c:pt idx="3355">
                  <c:v>63321</c:v>
                </c:pt>
                <c:pt idx="3356">
                  <c:v>63328</c:v>
                </c:pt>
                <c:pt idx="3357">
                  <c:v>63335</c:v>
                </c:pt>
                <c:pt idx="3358">
                  <c:v>63342</c:v>
                </c:pt>
                <c:pt idx="3359">
                  <c:v>63349</c:v>
                </c:pt>
                <c:pt idx="3360">
                  <c:v>63356</c:v>
                </c:pt>
                <c:pt idx="3361">
                  <c:v>63363</c:v>
                </c:pt>
                <c:pt idx="3362">
                  <c:v>63370</c:v>
                </c:pt>
                <c:pt idx="3363">
                  <c:v>63377</c:v>
                </c:pt>
                <c:pt idx="3364">
                  <c:v>63384</c:v>
                </c:pt>
                <c:pt idx="3365">
                  <c:v>63391</c:v>
                </c:pt>
                <c:pt idx="3366">
                  <c:v>63398</c:v>
                </c:pt>
                <c:pt idx="3367">
                  <c:v>63405</c:v>
                </c:pt>
                <c:pt idx="3368">
                  <c:v>63412</c:v>
                </c:pt>
                <c:pt idx="3369">
                  <c:v>63419</c:v>
                </c:pt>
                <c:pt idx="3370">
                  <c:v>63426</c:v>
                </c:pt>
                <c:pt idx="3371">
                  <c:v>63433</c:v>
                </c:pt>
                <c:pt idx="3372">
                  <c:v>63440</c:v>
                </c:pt>
                <c:pt idx="3373">
                  <c:v>63447</c:v>
                </c:pt>
                <c:pt idx="3374">
                  <c:v>63454</c:v>
                </c:pt>
                <c:pt idx="3375">
                  <c:v>63461</c:v>
                </c:pt>
                <c:pt idx="3376">
                  <c:v>63468</c:v>
                </c:pt>
                <c:pt idx="3377">
                  <c:v>63475</c:v>
                </c:pt>
                <c:pt idx="3378">
                  <c:v>63482</c:v>
                </c:pt>
                <c:pt idx="3379">
                  <c:v>63489</c:v>
                </c:pt>
                <c:pt idx="3380">
                  <c:v>63496</c:v>
                </c:pt>
                <c:pt idx="3381">
                  <c:v>63506</c:v>
                </c:pt>
                <c:pt idx="3382">
                  <c:v>63510</c:v>
                </c:pt>
                <c:pt idx="3383">
                  <c:v>63517</c:v>
                </c:pt>
                <c:pt idx="3384">
                  <c:v>63524</c:v>
                </c:pt>
                <c:pt idx="3385">
                  <c:v>63531</c:v>
                </c:pt>
                <c:pt idx="3386">
                  <c:v>63538</c:v>
                </c:pt>
                <c:pt idx="3387">
                  <c:v>63545</c:v>
                </c:pt>
                <c:pt idx="3388">
                  <c:v>63552</c:v>
                </c:pt>
                <c:pt idx="3389">
                  <c:v>63559</c:v>
                </c:pt>
                <c:pt idx="3390">
                  <c:v>63566</c:v>
                </c:pt>
                <c:pt idx="3391">
                  <c:v>63573</c:v>
                </c:pt>
                <c:pt idx="3392">
                  <c:v>63580</c:v>
                </c:pt>
                <c:pt idx="3393">
                  <c:v>63587</c:v>
                </c:pt>
                <c:pt idx="3394">
                  <c:v>63594</c:v>
                </c:pt>
                <c:pt idx="3395">
                  <c:v>63601</c:v>
                </c:pt>
                <c:pt idx="3396">
                  <c:v>63608</c:v>
                </c:pt>
                <c:pt idx="3397">
                  <c:v>63615</c:v>
                </c:pt>
                <c:pt idx="3398">
                  <c:v>63622</c:v>
                </c:pt>
                <c:pt idx="3399">
                  <c:v>63629</c:v>
                </c:pt>
                <c:pt idx="3400">
                  <c:v>63636</c:v>
                </c:pt>
                <c:pt idx="3401">
                  <c:v>63643</c:v>
                </c:pt>
                <c:pt idx="3402">
                  <c:v>63650</c:v>
                </c:pt>
                <c:pt idx="3403">
                  <c:v>63661</c:v>
                </c:pt>
                <c:pt idx="3404">
                  <c:v>63664</c:v>
                </c:pt>
                <c:pt idx="3405">
                  <c:v>63671</c:v>
                </c:pt>
                <c:pt idx="3406">
                  <c:v>63678</c:v>
                </c:pt>
                <c:pt idx="3407">
                  <c:v>63685</c:v>
                </c:pt>
                <c:pt idx="3408">
                  <c:v>63692</c:v>
                </c:pt>
                <c:pt idx="3409">
                  <c:v>63699</c:v>
                </c:pt>
                <c:pt idx="3410">
                  <c:v>63706</c:v>
                </c:pt>
                <c:pt idx="3411">
                  <c:v>63713</c:v>
                </c:pt>
                <c:pt idx="3412">
                  <c:v>63720</c:v>
                </c:pt>
                <c:pt idx="3413">
                  <c:v>63727</c:v>
                </c:pt>
                <c:pt idx="3414">
                  <c:v>63734</c:v>
                </c:pt>
                <c:pt idx="3415">
                  <c:v>63741</c:v>
                </c:pt>
                <c:pt idx="3416">
                  <c:v>63748</c:v>
                </c:pt>
                <c:pt idx="3417">
                  <c:v>63755</c:v>
                </c:pt>
                <c:pt idx="3418">
                  <c:v>63762</c:v>
                </c:pt>
                <c:pt idx="3419">
                  <c:v>63769</c:v>
                </c:pt>
                <c:pt idx="3420">
                  <c:v>63776</c:v>
                </c:pt>
                <c:pt idx="3421">
                  <c:v>63783</c:v>
                </c:pt>
                <c:pt idx="3422">
                  <c:v>63790</c:v>
                </c:pt>
                <c:pt idx="3423">
                  <c:v>63797</c:v>
                </c:pt>
                <c:pt idx="3424">
                  <c:v>63804</c:v>
                </c:pt>
                <c:pt idx="3425">
                  <c:v>63811</c:v>
                </c:pt>
                <c:pt idx="3426">
                  <c:v>63818</c:v>
                </c:pt>
                <c:pt idx="3427">
                  <c:v>63825</c:v>
                </c:pt>
                <c:pt idx="3428">
                  <c:v>63832</c:v>
                </c:pt>
                <c:pt idx="3429">
                  <c:v>63839</c:v>
                </c:pt>
                <c:pt idx="3430">
                  <c:v>63846</c:v>
                </c:pt>
                <c:pt idx="3431">
                  <c:v>63853</c:v>
                </c:pt>
                <c:pt idx="3432">
                  <c:v>63860</c:v>
                </c:pt>
                <c:pt idx="3433">
                  <c:v>63867</c:v>
                </c:pt>
                <c:pt idx="3434">
                  <c:v>63874</c:v>
                </c:pt>
                <c:pt idx="3435">
                  <c:v>63881</c:v>
                </c:pt>
                <c:pt idx="3436">
                  <c:v>63888</c:v>
                </c:pt>
                <c:pt idx="3437">
                  <c:v>63895</c:v>
                </c:pt>
                <c:pt idx="3438">
                  <c:v>63902</c:v>
                </c:pt>
                <c:pt idx="3439">
                  <c:v>63909</c:v>
                </c:pt>
                <c:pt idx="3440">
                  <c:v>63919</c:v>
                </c:pt>
                <c:pt idx="3441">
                  <c:v>63926</c:v>
                </c:pt>
                <c:pt idx="3442">
                  <c:v>63933</c:v>
                </c:pt>
                <c:pt idx="3443">
                  <c:v>63941</c:v>
                </c:pt>
                <c:pt idx="3444">
                  <c:v>63947</c:v>
                </c:pt>
                <c:pt idx="3445">
                  <c:v>63954</c:v>
                </c:pt>
                <c:pt idx="3446">
                  <c:v>63961</c:v>
                </c:pt>
                <c:pt idx="3447">
                  <c:v>63969</c:v>
                </c:pt>
                <c:pt idx="3448">
                  <c:v>63975</c:v>
                </c:pt>
                <c:pt idx="3449">
                  <c:v>63982</c:v>
                </c:pt>
                <c:pt idx="3450">
                  <c:v>63989</c:v>
                </c:pt>
                <c:pt idx="3451">
                  <c:v>63996</c:v>
                </c:pt>
                <c:pt idx="3452">
                  <c:v>64003</c:v>
                </c:pt>
                <c:pt idx="3453">
                  <c:v>64010</c:v>
                </c:pt>
                <c:pt idx="3454">
                  <c:v>64019</c:v>
                </c:pt>
                <c:pt idx="3455">
                  <c:v>64024</c:v>
                </c:pt>
                <c:pt idx="3456">
                  <c:v>64031</c:v>
                </c:pt>
                <c:pt idx="3457">
                  <c:v>64038</c:v>
                </c:pt>
                <c:pt idx="3458">
                  <c:v>64046</c:v>
                </c:pt>
                <c:pt idx="3459">
                  <c:v>64052</c:v>
                </c:pt>
                <c:pt idx="3460">
                  <c:v>64059</c:v>
                </c:pt>
                <c:pt idx="3461">
                  <c:v>64067</c:v>
                </c:pt>
                <c:pt idx="3462">
                  <c:v>64073</c:v>
                </c:pt>
                <c:pt idx="3463">
                  <c:v>64080</c:v>
                </c:pt>
                <c:pt idx="3464">
                  <c:v>64087</c:v>
                </c:pt>
                <c:pt idx="3465">
                  <c:v>64094</c:v>
                </c:pt>
                <c:pt idx="3466">
                  <c:v>64101</c:v>
                </c:pt>
                <c:pt idx="3467">
                  <c:v>64108</c:v>
                </c:pt>
                <c:pt idx="3468">
                  <c:v>64115</c:v>
                </c:pt>
                <c:pt idx="3469">
                  <c:v>64122</c:v>
                </c:pt>
                <c:pt idx="3470">
                  <c:v>64129</c:v>
                </c:pt>
                <c:pt idx="3471">
                  <c:v>64136</c:v>
                </c:pt>
                <c:pt idx="3472">
                  <c:v>64143</c:v>
                </c:pt>
                <c:pt idx="3473">
                  <c:v>64150</c:v>
                </c:pt>
                <c:pt idx="3474">
                  <c:v>64158</c:v>
                </c:pt>
                <c:pt idx="3475">
                  <c:v>64165</c:v>
                </c:pt>
                <c:pt idx="3476">
                  <c:v>64171</c:v>
                </c:pt>
                <c:pt idx="3477">
                  <c:v>64178</c:v>
                </c:pt>
                <c:pt idx="3478">
                  <c:v>64185</c:v>
                </c:pt>
                <c:pt idx="3479">
                  <c:v>64192</c:v>
                </c:pt>
                <c:pt idx="3480">
                  <c:v>64199</c:v>
                </c:pt>
                <c:pt idx="3481">
                  <c:v>64207</c:v>
                </c:pt>
                <c:pt idx="3482">
                  <c:v>64213</c:v>
                </c:pt>
                <c:pt idx="3483">
                  <c:v>64220</c:v>
                </c:pt>
                <c:pt idx="3484">
                  <c:v>64227</c:v>
                </c:pt>
                <c:pt idx="3485">
                  <c:v>64235</c:v>
                </c:pt>
                <c:pt idx="3486">
                  <c:v>64241</c:v>
                </c:pt>
                <c:pt idx="3487">
                  <c:v>64248</c:v>
                </c:pt>
                <c:pt idx="3488">
                  <c:v>64255</c:v>
                </c:pt>
                <c:pt idx="3489">
                  <c:v>64262</c:v>
                </c:pt>
                <c:pt idx="3490">
                  <c:v>64269</c:v>
                </c:pt>
                <c:pt idx="3491">
                  <c:v>64276</c:v>
                </c:pt>
                <c:pt idx="3492">
                  <c:v>64284</c:v>
                </c:pt>
                <c:pt idx="3493">
                  <c:v>64291</c:v>
                </c:pt>
                <c:pt idx="3494">
                  <c:v>64298</c:v>
                </c:pt>
                <c:pt idx="3495">
                  <c:v>64305</c:v>
                </c:pt>
                <c:pt idx="3496">
                  <c:v>64312</c:v>
                </c:pt>
                <c:pt idx="3497">
                  <c:v>64319</c:v>
                </c:pt>
                <c:pt idx="3498">
                  <c:v>64326</c:v>
                </c:pt>
                <c:pt idx="3499">
                  <c:v>64333</c:v>
                </c:pt>
                <c:pt idx="3500">
                  <c:v>64340</c:v>
                </c:pt>
                <c:pt idx="3501">
                  <c:v>64347</c:v>
                </c:pt>
                <c:pt idx="3502">
                  <c:v>64354</c:v>
                </c:pt>
                <c:pt idx="3503">
                  <c:v>64361</c:v>
                </c:pt>
                <c:pt idx="3504">
                  <c:v>64368</c:v>
                </c:pt>
                <c:pt idx="3505">
                  <c:v>64375</c:v>
                </c:pt>
                <c:pt idx="3506">
                  <c:v>64382</c:v>
                </c:pt>
                <c:pt idx="3507">
                  <c:v>64389</c:v>
                </c:pt>
                <c:pt idx="3508">
                  <c:v>64398</c:v>
                </c:pt>
                <c:pt idx="3509">
                  <c:v>64405</c:v>
                </c:pt>
                <c:pt idx="3510">
                  <c:v>64412</c:v>
                </c:pt>
                <c:pt idx="3511">
                  <c:v>64419</c:v>
                </c:pt>
                <c:pt idx="3512">
                  <c:v>64426</c:v>
                </c:pt>
                <c:pt idx="3513">
                  <c:v>64433</c:v>
                </c:pt>
                <c:pt idx="3514">
                  <c:v>64440</c:v>
                </c:pt>
                <c:pt idx="3515">
                  <c:v>64447</c:v>
                </c:pt>
                <c:pt idx="3516">
                  <c:v>64454</c:v>
                </c:pt>
                <c:pt idx="3517">
                  <c:v>64461</c:v>
                </c:pt>
                <c:pt idx="3518">
                  <c:v>64468</c:v>
                </c:pt>
                <c:pt idx="3519">
                  <c:v>64475</c:v>
                </c:pt>
                <c:pt idx="3520">
                  <c:v>64482</c:v>
                </c:pt>
                <c:pt idx="3521">
                  <c:v>64489</c:v>
                </c:pt>
                <c:pt idx="3522">
                  <c:v>64496</c:v>
                </c:pt>
                <c:pt idx="3523">
                  <c:v>64503</c:v>
                </c:pt>
                <c:pt idx="3524">
                  <c:v>64510</c:v>
                </c:pt>
                <c:pt idx="3525">
                  <c:v>64517</c:v>
                </c:pt>
                <c:pt idx="3526">
                  <c:v>64524</c:v>
                </c:pt>
                <c:pt idx="3527">
                  <c:v>64531</c:v>
                </c:pt>
                <c:pt idx="3528">
                  <c:v>64538</c:v>
                </c:pt>
                <c:pt idx="3529">
                  <c:v>64545</c:v>
                </c:pt>
                <c:pt idx="3530">
                  <c:v>64552</c:v>
                </c:pt>
                <c:pt idx="3531">
                  <c:v>64559</c:v>
                </c:pt>
                <c:pt idx="3532">
                  <c:v>64566</c:v>
                </c:pt>
                <c:pt idx="3533">
                  <c:v>64573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1.2424000000000086E-2</c:v>
                </c:pt>
                <c:pt idx="1">
                  <c:v>1.2436736690320534E-2</c:v>
                </c:pt>
                <c:pt idx="2">
                  <c:v>1.2440945257731146E-2</c:v>
                </c:pt>
                <c:pt idx="3">
                  <c:v>1.2445124998594017E-2</c:v>
                </c:pt>
                <c:pt idx="4">
                  <c:v>1.2449269715711224E-2</c:v>
                </c:pt>
                <c:pt idx="5">
                  <c:v>1.245337321183566E-2</c:v>
                </c:pt>
                <c:pt idx="6">
                  <c:v>1.2469251039789624E-2</c:v>
                </c:pt>
                <c:pt idx="7">
                  <c:v>1.2469251039789624E-2</c:v>
                </c:pt>
                <c:pt idx="8">
                  <c:v>1.2473055470589904E-2</c:v>
                </c:pt>
                <c:pt idx="9">
                  <c:v>1.2476781495945851E-2</c:v>
                </c:pt>
                <c:pt idx="10">
                  <c:v>1.2480300303122171E-2</c:v>
                </c:pt>
                <c:pt idx="11">
                  <c:v>1.2490534320419069E-2</c:v>
                </c:pt>
                <c:pt idx="12">
                  <c:v>1.2494018625540292E-2</c:v>
                </c:pt>
                <c:pt idx="13">
                  <c:v>1.249714406849221E-2</c:v>
                </c:pt>
                <c:pt idx="14">
                  <c:v>1.2500147722495972E-2</c:v>
                </c:pt>
                <c:pt idx="15">
                  <c:v>1.2503023389817382E-2</c:v>
                </c:pt>
                <c:pt idx="16">
                  <c:v>1.2510820494189645E-2</c:v>
                </c:pt>
                <c:pt idx="17">
                  <c:v>1.2513122237263148E-2</c:v>
                </c:pt>
                <c:pt idx="18">
                  <c:v>1.2515265004888901E-2</c:v>
                </c:pt>
                <c:pt idx="19">
                  <c:v>1.2517242599326558E-2</c:v>
                </c:pt>
                <c:pt idx="20">
                  <c:v>1.2519048822851153E-2</c:v>
                </c:pt>
                <c:pt idx="21">
                  <c:v>1.2530000000000119E-2</c:v>
                </c:pt>
                <c:pt idx="22">
                  <c:v>1.2524664401979449E-2</c:v>
                </c:pt>
                <c:pt idx="23">
                  <c:v>1.2528279891427038E-2</c:v>
                </c:pt>
                <c:pt idx="24">
                  <c:v>1.2529339621161281E-2</c:v>
                </c:pt>
                <c:pt idx="25">
                  <c:v>1.2530283631201363E-2</c:v>
                </c:pt>
                <c:pt idx="26">
                  <c:v>1.2529640316396657E-2</c:v>
                </c:pt>
                <c:pt idx="27">
                  <c:v>1.2533117719141161E-2</c:v>
                </c:pt>
                <c:pt idx="28">
                  <c:v>1.2533644564511144E-2</c:v>
                </c:pt>
                <c:pt idx="29">
                  <c:v>1.2534120263890258E-2</c:v>
                </c:pt>
                <c:pt idx="30">
                  <c:v>1.2533023496806326E-2</c:v>
                </c:pt>
                <c:pt idx="31">
                  <c:v>1.2533023496806326E-2</c:v>
                </c:pt>
                <c:pt idx="32">
                  <c:v>1.2536108253795549E-2</c:v>
                </c:pt>
                <c:pt idx="33">
                  <c:v>1.253650308709354E-2</c:v>
                </c:pt>
                <c:pt idx="34">
                  <c:v>1.2536922111109466E-2</c:v>
                </c:pt>
                <c:pt idx="35">
                  <c:v>1.2537376088267211E-2</c:v>
                </c:pt>
                <c:pt idx="36">
                  <c:v>1.2537294820735602E-2</c:v>
                </c:pt>
                <c:pt idx="37">
                  <c:v>1.2539756777225004E-2</c:v>
                </c:pt>
                <c:pt idx="38">
                  <c:v>1.2540546956923915E-2</c:v>
                </c:pt>
                <c:pt idx="39">
                  <c:v>1.2542436662935917E-2</c:v>
                </c:pt>
                <c:pt idx="40">
                  <c:v>1.2542436662935917E-2</c:v>
                </c:pt>
                <c:pt idx="41">
                  <c:v>1.2546354362646022E-2</c:v>
                </c:pt>
                <c:pt idx="42">
                  <c:v>1.2547973486987963E-2</c:v>
                </c:pt>
                <c:pt idx="43">
                  <c:v>1.2550000000000306E-2</c:v>
                </c:pt>
                <c:pt idx="44">
                  <c:v>1.2552212308385142E-2</c:v>
                </c:pt>
                <c:pt idx="45">
                  <c:v>1.2554603158116084E-2</c:v>
                </c:pt>
                <c:pt idx="46">
                  <c:v>1.2562738498394004E-2</c:v>
                </c:pt>
                <c:pt idx="47">
                  <c:v>1.2565735056423846E-2</c:v>
                </c:pt>
                <c:pt idx="48">
                  <c:v>1.2568855927135157E-2</c:v>
                </c:pt>
                <c:pt idx="49">
                  <c:v>1.2572090264695131E-2</c:v>
                </c:pt>
                <c:pt idx="50">
                  <c:v>1.2575427223221336E-2</c:v>
                </c:pt>
                <c:pt idx="51">
                  <c:v>1.2585945364903357E-2</c:v>
                </c:pt>
                <c:pt idx="52">
                  <c:v>1.258958434727769E-2</c:v>
                </c:pt>
                <c:pt idx="53">
                  <c:v>1.2593271720272326E-2</c:v>
                </c:pt>
                <c:pt idx="54">
                  <c:v>1.2596996637602513E-2</c:v>
                </c:pt>
                <c:pt idx="55">
                  <c:v>1.2600748252906642E-2</c:v>
                </c:pt>
                <c:pt idx="56">
                  <c:v>1.2612054821815905E-2</c:v>
                </c:pt>
                <c:pt idx="57">
                  <c:v>1.2615804763762319E-2</c:v>
                </c:pt>
                <c:pt idx="58">
                  <c:v>1.2619527170646589E-2</c:v>
                </c:pt>
                <c:pt idx="59">
                  <c:v>1.2623211195619584E-2</c:v>
                </c:pt>
                <c:pt idx="60">
                  <c:v>1.2626845991751795E-2</c:v>
                </c:pt>
                <c:pt idx="61">
                  <c:v>1.2643901892144042E-2</c:v>
                </c:pt>
                <c:pt idx="62">
                  <c:v>1.2647013525704966E-2</c:v>
                </c:pt>
                <c:pt idx="63">
                  <c:v>1.2650000000000083E-2</c:v>
                </c:pt>
                <c:pt idx="64">
                  <c:v>1.2657522600323613E-2</c:v>
                </c:pt>
                <c:pt idx="65">
                  <c:v>1.2662967517273246E-2</c:v>
                </c:pt>
                <c:pt idx="66">
                  <c:v>1.2662310609320186E-2</c:v>
                </c:pt>
                <c:pt idx="67">
                  <c:v>1.2664522271900555E-2</c:v>
                </c:pt>
                <c:pt idx="68">
                  <c:v>1.2672932114974944E-2</c:v>
                </c:pt>
                <c:pt idx="69">
                  <c:v>1.2672227872235599E-2</c:v>
                </c:pt>
                <c:pt idx="70">
                  <c:v>1.267388498789046E-2</c:v>
                </c:pt>
                <c:pt idx="71">
                  <c:v>1.2675440781103173E-2</c:v>
                </c:pt>
                <c:pt idx="72">
                  <c:v>1.2676898447585719E-2</c:v>
                </c:pt>
                <c:pt idx="73">
                  <c:v>1.2681811761255891E-2</c:v>
                </c:pt>
                <c:pt idx="74">
                  <c:v>1.2681811761255891E-2</c:v>
                </c:pt>
                <c:pt idx="75">
                  <c:v>1.2682826730549917E-2</c:v>
                </c:pt>
                <c:pt idx="76">
                  <c:v>1.2683762747837021E-2</c:v>
                </c:pt>
                <c:pt idx="77">
                  <c:v>1.268462300896521E-2</c:v>
                </c:pt>
                <c:pt idx="78">
                  <c:v>1.2688239063842926E-2</c:v>
                </c:pt>
                <c:pt idx="79">
                  <c:v>1.2687370409361678E-2</c:v>
                </c:pt>
                <c:pt idx="80">
                  <c:v>1.2687899827901182E-2</c:v>
                </c:pt>
                <c:pt idx="81">
                  <c:v>1.268837266564009E-2</c:v>
                </c:pt>
                <c:pt idx="82">
                  <c:v>1.26887921185059E-2</c:v>
                </c:pt>
                <c:pt idx="83">
                  <c:v>1.2690957359770178E-2</c:v>
                </c:pt>
                <c:pt idx="84">
                  <c:v>1.2689999999999733E-2</c:v>
                </c:pt>
                <c:pt idx="85">
                  <c:v>1.2690200270326905E-2</c:v>
                </c:pt>
                <c:pt idx="86">
                  <c:v>1.2690365147703629E-2</c:v>
                </c:pt>
                <c:pt idx="87">
                  <c:v>1.2690496644330255E-2</c:v>
                </c:pt>
                <c:pt idx="88">
                  <c:v>1.2691730665746354E-2</c:v>
                </c:pt>
                <c:pt idx="89">
                  <c:v>1.2690729067439522E-2</c:v>
                </c:pt>
                <c:pt idx="90">
                  <c:v>1.2690723843404394E-2</c:v>
                </c:pt>
                <c:pt idx="91">
                  <c:v>1.2690697311863232E-2</c:v>
                </c:pt>
                <c:pt idx="92">
                  <c:v>1.2690651485026983E-2</c:v>
                </c:pt>
                <c:pt idx="93">
                  <c:v>1.2691258863689152E-2</c:v>
                </c:pt>
                <c:pt idx="94">
                  <c:v>1.2690315468956766E-2</c:v>
                </c:pt>
                <c:pt idx="95">
                  <c:v>1.2690203348815529E-2</c:v>
                </c:pt>
                <c:pt idx="96">
                  <c:v>1.2690084006646675E-2</c:v>
                </c:pt>
                <c:pt idx="97">
                  <c:v>1.2689959454661153E-2</c:v>
                </c:pt>
                <c:pt idx="98">
                  <c:v>1.2689449392747564E-2</c:v>
                </c:pt>
                <c:pt idx="99">
                  <c:v>1.2689449392747564E-2</c:v>
                </c:pt>
                <c:pt idx="100">
                  <c:v>1.268932897482E-2</c:v>
                </c:pt>
                <c:pt idx="101">
                  <c:v>1.2689215420329549E-2</c:v>
                </c:pt>
                <c:pt idx="102">
                  <c:v>1.2689110741482303E-2</c:v>
                </c:pt>
                <c:pt idx="103">
                  <c:v>1.2689747014926575E-2</c:v>
                </c:pt>
                <c:pt idx="104">
                  <c:v>1.2689999999999984E-2</c:v>
                </c:pt>
                <c:pt idx="105">
                  <c:v>1.2689880364233474E-2</c:v>
                </c:pt>
                <c:pt idx="106">
                  <c:v>1.2690554568900975E-2</c:v>
                </c:pt>
                <c:pt idx="107">
                  <c:v>1.2690197120040008E-2</c:v>
                </c:pt>
                <c:pt idx="108">
                  <c:v>1.2689598270975591E-2</c:v>
                </c:pt>
                <c:pt idx="109">
                  <c:v>1.2689614385341955E-2</c:v>
                </c:pt>
                <c:pt idx="110">
                  <c:v>1.2689657782685498E-2</c:v>
                </c:pt>
                <c:pt idx="111">
                  <c:v>1.2690096858591401E-2</c:v>
                </c:pt>
                <c:pt idx="112">
                  <c:v>1.2690013207778289E-2</c:v>
                </c:pt>
                <c:pt idx="113">
                  <c:v>1.2690330593765391E-2</c:v>
                </c:pt>
                <c:pt idx="114">
                  <c:v>1.2690565636817369E-2</c:v>
                </c:pt>
                <c:pt idx="115">
                  <c:v>1.2690837278812789E-2</c:v>
                </c:pt>
                <c:pt idx="116">
                  <c:v>1.2691595812648622E-2</c:v>
                </c:pt>
                <c:pt idx="117">
                  <c:v>1.2691726574442404E-2</c:v>
                </c:pt>
                <c:pt idx="118">
                  <c:v>1.2692791053197674E-2</c:v>
                </c:pt>
                <c:pt idx="119">
                  <c:v>1.2693310237054885E-2</c:v>
                </c:pt>
                <c:pt idx="120">
                  <c:v>1.269387533595734E-2</c:v>
                </c:pt>
                <c:pt idx="121">
                  <c:v>1.2695265097837432E-2</c:v>
                </c:pt>
                <c:pt idx="122">
                  <c:v>1.2695552517461666E-2</c:v>
                </c:pt>
                <c:pt idx="123">
                  <c:v>1.2697436137398436E-2</c:v>
                </c:pt>
                <c:pt idx="124">
                  <c:v>1.2698304675402127E-2</c:v>
                </c:pt>
                <c:pt idx="125">
                  <c:v>1.2699228444783116E-2</c:v>
                </c:pt>
                <c:pt idx="126">
                  <c:v>1.2699608182656391E-2</c:v>
                </c:pt>
                <c:pt idx="127">
                  <c:v>1.270000000000019E-2</c:v>
                </c:pt>
                <c:pt idx="128">
                  <c:v>1.2703848621676639E-2</c:v>
                </c:pt>
                <c:pt idx="129">
                  <c:v>1.2705022034868826E-2</c:v>
                </c:pt>
                <c:pt idx="130">
                  <c:v>1.2706238756396728E-2</c:v>
                </c:pt>
                <c:pt idx="131">
                  <c:v>1.2707497841452397E-2</c:v>
                </c:pt>
                <c:pt idx="132">
                  <c:v>1.2710838057003081E-2</c:v>
                </c:pt>
                <c:pt idx="133">
                  <c:v>1.2712938920780256E-2</c:v>
                </c:pt>
                <c:pt idx="134">
                  <c:v>1.2714395651345939E-2</c:v>
                </c:pt>
                <c:pt idx="135">
                  <c:v>1.2715889076585588E-2</c:v>
                </c:pt>
                <c:pt idx="136">
                  <c:v>1.2717418251690382E-2</c:v>
                </c:pt>
                <c:pt idx="137">
                  <c:v>1.2725567306739497E-2</c:v>
                </c:pt>
                <c:pt idx="138">
                  <c:v>1.272729113994726E-2</c:v>
                </c:pt>
                <c:pt idx="139">
                  <c:v>1.2729044109310807E-2</c:v>
                </c:pt>
                <c:pt idx="140">
                  <c:v>1.2730288457727224E-2</c:v>
                </c:pt>
                <c:pt idx="141">
                  <c:v>1.2736328451841503E-2</c:v>
                </c:pt>
                <c:pt idx="142">
                  <c:v>1.2738212929602227E-2</c:v>
                </c:pt>
                <c:pt idx="143">
                  <c:v>1.2740120874548741E-2</c:v>
                </c:pt>
                <c:pt idx="144">
                  <c:v>1.2742051341844269E-2</c:v>
                </c:pt>
                <c:pt idx="145">
                  <c:v>1.273999999999983E-2</c:v>
                </c:pt>
                <c:pt idx="146">
                  <c:v>1.27499115871244E-2</c:v>
                </c:pt>
                <c:pt idx="147">
                  <c:v>1.275162554695846E-2</c:v>
                </c:pt>
                <c:pt idx="148">
                  <c:v>1.2748836356310144E-2</c:v>
                </c:pt>
                <c:pt idx="149">
                  <c:v>1.2752688221737134E-2</c:v>
                </c:pt>
                <c:pt idx="150">
                  <c:v>1.2759924327619821E-2</c:v>
                </c:pt>
                <c:pt idx="151">
                  <c:v>1.2761550348327899E-2</c:v>
                </c:pt>
                <c:pt idx="152">
                  <c:v>1.275595868504021E-2</c:v>
                </c:pt>
                <c:pt idx="153">
                  <c:v>1.2759973562877018E-2</c:v>
                </c:pt>
                <c:pt idx="154">
                  <c:v>1.2764005493358602E-2</c:v>
                </c:pt>
                <c:pt idx="155">
                  <c:v>1.2771315946643989E-2</c:v>
                </c:pt>
                <c:pt idx="156">
                  <c:v>1.277297241700617E-2</c:v>
                </c:pt>
                <c:pt idx="157">
                  <c:v>1.2774644933791672E-2</c:v>
                </c:pt>
                <c:pt idx="158">
                  <c:v>1.27729476122121E-2</c:v>
                </c:pt>
                <c:pt idx="159">
                  <c:v>1.2776423378200955E-2</c:v>
                </c:pt>
                <c:pt idx="160">
                  <c:v>1.2783350559628407E-2</c:v>
                </c:pt>
                <c:pt idx="161">
                  <c:v>1.2784397384103668E-2</c:v>
                </c:pt>
                <c:pt idx="162">
                  <c:v>1.278704748095617E-2</c:v>
                </c:pt>
                <c:pt idx="163">
                  <c:v>1.278875080124647E-2</c:v>
                </c:pt>
                <c:pt idx="164">
                  <c:v>1.2790939486908667E-2</c:v>
                </c:pt>
                <c:pt idx="165">
                  <c:v>1.2799178379454063E-2</c:v>
                </c:pt>
                <c:pt idx="166">
                  <c:v>1.2799999999999988E-2</c:v>
                </c:pt>
                <c:pt idx="167">
                  <c:v>1.2801878659512534E-2</c:v>
                </c:pt>
                <c:pt idx="168">
                  <c:v>1.2808216394561079E-2</c:v>
                </c:pt>
                <c:pt idx="169">
                  <c:v>1.2809767635141793E-2</c:v>
                </c:pt>
                <c:pt idx="170">
                  <c:v>1.2811822291967236E-2</c:v>
                </c:pt>
                <c:pt idx="171">
                  <c:v>1.2813905445343809E-2</c:v>
                </c:pt>
                <c:pt idx="172">
                  <c:v>1.2816014860949933E-2</c:v>
                </c:pt>
                <c:pt idx="173">
                  <c:v>1.2826106387356359E-2</c:v>
                </c:pt>
                <c:pt idx="174">
                  <c:v>1.2824670458925998E-2</c:v>
                </c:pt>
                <c:pt idx="175">
                  <c:v>1.2826877670545156E-2</c:v>
                </c:pt>
                <c:pt idx="176">
                  <c:v>1.2829097738276118E-2</c:v>
                </c:pt>
                <c:pt idx="177">
                  <c:v>1.2831328427733095E-2</c:v>
                </c:pt>
                <c:pt idx="178">
                  <c:v>1.2843383505173629E-2</c:v>
                </c:pt>
                <c:pt idx="179">
                  <c:v>1.2840312714753666E-2</c:v>
                </c:pt>
                <c:pt idx="180">
                  <c:v>1.2842562996702641E-2</c:v>
                </c:pt>
                <c:pt idx="181">
                  <c:v>1.2844810493852341E-2</c:v>
                </c:pt>
                <c:pt idx="182">
                  <c:v>1.2847052971745772E-2</c:v>
                </c:pt>
                <c:pt idx="183">
                  <c:v>1.2868884899502666E-2</c:v>
                </c:pt>
                <c:pt idx="184">
                  <c:v>1.2860780937703343E-2</c:v>
                </c:pt>
                <c:pt idx="185">
                  <c:v>1.2858111865696742E-2</c:v>
                </c:pt>
                <c:pt idx="186">
                  <c:v>1.2860277303911058E-2</c:v>
                </c:pt>
                <c:pt idx="187">
                  <c:v>1.2862422081397162E-2</c:v>
                </c:pt>
                <c:pt idx="188">
                  <c:v>1.2860000000000009E-2</c:v>
                </c:pt>
                <c:pt idx="189">
                  <c:v>1.2874899669847187E-2</c:v>
                </c:pt>
                <c:pt idx="190">
                  <c:v>1.2878869529718021E-2</c:v>
                </c:pt>
                <c:pt idx="191">
                  <c:v>1.2878869529718021E-2</c:v>
                </c:pt>
                <c:pt idx="192">
                  <c:v>1.2887803970425207E-2</c:v>
                </c:pt>
                <c:pt idx="193">
                  <c:v>1.2886268603033104E-2</c:v>
                </c:pt>
                <c:pt idx="194">
                  <c:v>1.2888764532814045E-2</c:v>
                </c:pt>
                <c:pt idx="195">
                  <c:v>1.2890738887388656E-2</c:v>
                </c:pt>
                <c:pt idx="196">
                  <c:v>1.2892711820515093E-2</c:v>
                </c:pt>
                <c:pt idx="197">
                  <c:v>1.2903006433294915E-2</c:v>
                </c:pt>
                <c:pt idx="198">
                  <c:v>1.2902136836326654E-2</c:v>
                </c:pt>
                <c:pt idx="199">
                  <c:v>1.2902557072960128E-2</c:v>
                </c:pt>
                <c:pt idx="200">
                  <c:v>1.2904522622521066E-2</c:v>
                </c:pt>
                <c:pt idx="201">
                  <c:v>1.2906487132342839E-2</c:v>
                </c:pt>
                <c:pt idx="202">
                  <c:v>1.2913075640867536E-2</c:v>
                </c:pt>
                <c:pt idx="203">
                  <c:v>1.2912700067498445E-2</c:v>
                </c:pt>
                <c:pt idx="204">
                  <c:v>1.2916295993956221E-2</c:v>
                </c:pt>
                <c:pt idx="205">
                  <c:v>1.2918255410499152E-2</c:v>
                </c:pt>
                <c:pt idx="206">
                  <c:v>1.2920214169023661E-2</c:v>
                </c:pt>
                <c:pt idx="207">
                  <c:v>1.2926059685216037E-2</c:v>
                </c:pt>
                <c:pt idx="208">
                  <c:v>1.2926056156119683E-2</c:v>
                </c:pt>
                <c:pt idx="209">
                  <c:v>1.293000000000008E-2</c:v>
                </c:pt>
                <c:pt idx="210">
                  <c:v>1.2931955966761681E-2</c:v>
                </c:pt>
                <c:pt idx="211">
                  <c:v>1.2933911724225486E-2</c:v>
                </c:pt>
                <c:pt idx="212">
                  <c:v>1.2939252000706808E-2</c:v>
                </c:pt>
                <c:pt idx="213">
                  <c:v>1.2939500767659644E-2</c:v>
                </c:pt>
                <c:pt idx="214">
                  <c:v>1.2943691625453039E-2</c:v>
                </c:pt>
                <c:pt idx="215">
                  <c:v>1.2945648679161694E-2</c:v>
                </c:pt>
                <c:pt idx="216">
                  <c:v>1.2947606374254687E-2</c:v>
                </c:pt>
                <c:pt idx="217">
                  <c:v>1.2952464925460261E-2</c:v>
                </c:pt>
                <c:pt idx="218">
                  <c:v>1.2952957918930589E-2</c:v>
                </c:pt>
                <c:pt idx="219">
                  <c:v>1.2957408723972264E-2</c:v>
                </c:pt>
                <c:pt idx="220">
                  <c:v>1.2959372819471982E-2</c:v>
                </c:pt>
                <c:pt idx="221">
                  <c:v>1.2961338407061197E-2</c:v>
                </c:pt>
                <c:pt idx="222">
                  <c:v>1.2966860682881193E-2</c:v>
                </c:pt>
                <c:pt idx="223">
                  <c:v>1.2967608503344415E-2</c:v>
                </c:pt>
                <c:pt idx="224">
                  <c:v>1.2971192979962376E-2</c:v>
                </c:pt>
                <c:pt idx="225">
                  <c:v>1.2973170072263555E-2</c:v>
                </c:pt>
                <c:pt idx="226">
                  <c:v>1.2975149507383283E-2</c:v>
                </c:pt>
                <c:pt idx="227">
                  <c:v>1.2979031699612885E-2</c:v>
                </c:pt>
                <c:pt idx="228">
                  <c:v>1.2980046219021822E-2</c:v>
                </c:pt>
                <c:pt idx="229">
                  <c:v>1.2986266984094764E-2</c:v>
                </c:pt>
                <c:pt idx="230">
                  <c:v>1.2987493412588107E-2</c:v>
                </c:pt>
                <c:pt idx="231">
                  <c:v>1.2988766340346162E-2</c:v>
                </c:pt>
                <c:pt idx="232">
                  <c:v>1.2990886141788607E-2</c:v>
                </c:pt>
                <c:pt idx="233">
                  <c:v>1.2999345275941094E-2</c:v>
                </c:pt>
                <c:pt idx="234">
                  <c:v>1.2999345275941094E-2</c:v>
                </c:pt>
                <c:pt idx="235">
                  <c:v>1.3001440531921303E-2</c:v>
                </c:pt>
                <c:pt idx="236">
                  <c:v>1.3003522172974425E-2</c:v>
                </c:pt>
                <c:pt idx="237">
                  <c:v>1.3005587297128317E-2</c:v>
                </c:pt>
                <c:pt idx="238">
                  <c:v>1.3012034034646541E-2</c:v>
                </c:pt>
                <c:pt idx="239">
                  <c:v>1.3013624584886967E-2</c:v>
                </c:pt>
                <c:pt idx="240">
                  <c:v>1.3015563594552724E-2</c:v>
                </c:pt>
                <c:pt idx="241">
                  <c:v>1.3017468675248351E-2</c:v>
                </c:pt>
                <c:pt idx="242">
                  <c:v>1.3019336924927068E-2</c:v>
                </c:pt>
                <c:pt idx="243">
                  <c:v>1.3024802197521222E-2</c:v>
                </c:pt>
                <c:pt idx="244">
                  <c:v>1.3026383572228096E-2</c:v>
                </c:pt>
                <c:pt idx="245">
                  <c:v>1.3028024135822904E-2</c:v>
                </c:pt>
                <c:pt idx="246">
                  <c:v>1.3029610455951418E-2</c:v>
                </c:pt>
                <c:pt idx="247">
                  <c:v>1.3031139630517838E-2</c:v>
                </c:pt>
                <c:pt idx="248">
                  <c:v>1.3035204861750149E-2</c:v>
                </c:pt>
                <c:pt idx="249">
                  <c:v>1.3036626831106991E-2</c:v>
                </c:pt>
                <c:pt idx="250">
                  <c:v>1.3037826746302262E-2</c:v>
                </c:pt>
                <c:pt idx="251">
                  <c:v>1.3038952103301894E-2</c:v>
                </c:pt>
                <c:pt idx="252">
                  <c:v>1.3039999999999927E-2</c:v>
                </c:pt>
                <c:pt idx="253">
                  <c:v>1.3041917146916748E-2</c:v>
                </c:pt>
                <c:pt idx="254">
                  <c:v>1.3043073675526101E-2</c:v>
                </c:pt>
                <c:pt idx="255">
                  <c:v>1.3043787276691513E-2</c:v>
                </c:pt>
                <c:pt idx="256">
                  <c:v>1.3044467408141573E-2</c:v>
                </c:pt>
                <c:pt idx="257">
                  <c:v>1.3045122971757273E-2</c:v>
                </c:pt>
                <c:pt idx="258">
                  <c:v>1.3047677585917922E-2</c:v>
                </c:pt>
                <c:pt idx="259">
                  <c:v>1.3047677585917922E-2</c:v>
                </c:pt>
                <c:pt idx="260">
                  <c:v>1.3048343838996565E-2</c:v>
                </c:pt>
                <c:pt idx="261">
                  <c:v>1.30490389357767E-2</c:v>
                </c:pt>
                <c:pt idx="262">
                  <c:v>1.3049771778225402E-2</c:v>
                </c:pt>
                <c:pt idx="263">
                  <c:v>1.3052285799472846E-2</c:v>
                </c:pt>
                <c:pt idx="264">
                  <c:v>1.3053258644581053E-2</c:v>
                </c:pt>
                <c:pt idx="265">
                  <c:v>1.3054313745454975E-2</c:v>
                </c:pt>
                <c:pt idx="266">
                  <c:v>1.3055460004185986E-2</c:v>
                </c:pt>
                <c:pt idx="267">
                  <c:v>1.3056706322898834E-2</c:v>
                </c:pt>
                <c:pt idx="268">
                  <c:v>1.3061134660741628E-2</c:v>
                </c:pt>
                <c:pt idx="269">
                  <c:v>1.3062870241423878E-2</c:v>
                </c:pt>
                <c:pt idx="270">
                  <c:v>1.3064750393355164E-2</c:v>
                </c:pt>
                <c:pt idx="271">
                  <c:v>1.3066784018956707E-2</c:v>
                </c:pt>
                <c:pt idx="272">
                  <c:v>1.3068980020720876E-2</c:v>
                </c:pt>
                <c:pt idx="273">
                  <c:v>1.3076631309113629E-2</c:v>
                </c:pt>
                <c:pt idx="274">
                  <c:v>1.3079999999999925E-2</c:v>
                </c:pt>
                <c:pt idx="275">
                  <c:v>1.3083119336277822E-2</c:v>
                </c:pt>
                <c:pt idx="276">
                  <c:v>1.3086425963869228E-2</c:v>
                </c:pt>
                <c:pt idx="277">
                  <c:v>1.3089901104213998E-2</c:v>
                </c:pt>
                <c:pt idx="278">
                  <c:v>1.3100467776072728E-2</c:v>
                </c:pt>
                <c:pt idx="279">
                  <c:v>1.3104760851579515E-2</c:v>
                </c:pt>
                <c:pt idx="280">
                  <c:v>1.310914724092088E-2</c:v>
                </c:pt>
                <c:pt idx="281">
                  <c:v>1.3113239102339419E-2</c:v>
                </c:pt>
                <c:pt idx="282">
                  <c:v>1.3129484456205069E-2</c:v>
                </c:pt>
                <c:pt idx="283">
                  <c:v>1.3129484456205069E-2</c:v>
                </c:pt>
                <c:pt idx="284">
                  <c:v>1.3133878712285418E-2</c:v>
                </c:pt>
                <c:pt idx="285">
                  <c:v>1.3137911235790811E-2</c:v>
                </c:pt>
                <c:pt idx="286">
                  <c:v>1.3141868139407067E-2</c:v>
                </c:pt>
                <c:pt idx="287">
                  <c:v>1.3145730642671919E-2</c:v>
                </c:pt>
                <c:pt idx="288">
                  <c:v>1.3156312096755014E-2</c:v>
                </c:pt>
                <c:pt idx="289">
                  <c:v>1.3159861038576335E-2</c:v>
                </c:pt>
                <c:pt idx="290">
                  <c:v>1.3162969828900289E-2</c:v>
                </c:pt>
                <c:pt idx="291">
                  <c:v>1.3168547371901889E-2</c:v>
                </c:pt>
                <c:pt idx="292">
                  <c:v>1.3168547371901889E-2</c:v>
                </c:pt>
                <c:pt idx="293">
                  <c:v>1.3174731295335132E-2</c:v>
                </c:pt>
                <c:pt idx="294">
                  <c:v>1.3176468256498918E-2</c:v>
                </c:pt>
                <c:pt idx="295">
                  <c:v>1.3177881223222465E-2</c:v>
                </c:pt>
                <c:pt idx="296">
                  <c:v>1.3178698179075618E-2</c:v>
                </c:pt>
                <c:pt idx="297">
                  <c:v>1.3179294999638259E-2</c:v>
                </c:pt>
                <c:pt idx="298">
                  <c:v>1.3179122443937543E-2</c:v>
                </c:pt>
                <c:pt idx="299">
                  <c:v>1.3178467499247851E-2</c:v>
                </c:pt>
                <c:pt idx="300">
                  <c:v>1.3177542298319673E-2</c:v>
                </c:pt>
                <c:pt idx="301">
                  <c:v>1.3176363915385146E-2</c:v>
                </c:pt>
                <c:pt idx="302">
                  <c:v>1.3174949424737898E-2</c:v>
                </c:pt>
                <c:pt idx="303">
                  <c:v>1.3169460049932637E-2</c:v>
                </c:pt>
                <c:pt idx="304">
                  <c:v>1.3167271871877622E-2</c:v>
                </c:pt>
                <c:pt idx="305">
                  <c:v>1.3164932957803336E-2</c:v>
                </c:pt>
                <c:pt idx="306">
                  <c:v>1.3162460381977492E-2</c:v>
                </c:pt>
                <c:pt idx="307">
                  <c:v>1.3159871218612465E-2</c:v>
                </c:pt>
                <c:pt idx="308">
                  <c:v>1.3151574944362462E-2</c:v>
                </c:pt>
                <c:pt idx="309">
                  <c:v>1.3148690171513292E-2</c:v>
                </c:pt>
                <c:pt idx="310">
                  <c:v>1.3145774181031248E-2</c:v>
                </c:pt>
                <c:pt idx="311">
                  <c:v>1.3142844046622294E-2</c:v>
                </c:pt>
                <c:pt idx="312">
                  <c:v>1.3139916841892698E-2</c:v>
                </c:pt>
                <c:pt idx="313">
                  <c:v>1.3125922332712633E-2</c:v>
                </c:pt>
                <c:pt idx="314">
                  <c:v>1.3123371246315558E-2</c:v>
                </c:pt>
                <c:pt idx="315">
                  <c:v>1.3120942602188435E-2</c:v>
                </c:pt>
                <c:pt idx="316">
                  <c:v>1.3111620946604046E-2</c:v>
                </c:pt>
                <c:pt idx="317">
                  <c:v>1.310982765620301E-2</c:v>
                </c:pt>
                <c:pt idx="318">
                  <c:v>1.3109168345321798E-2</c:v>
                </c:pt>
                <c:pt idx="319">
                  <c:v>1.3106611196011779E-2</c:v>
                </c:pt>
                <c:pt idx="320">
                  <c:v>1.3103768000730069E-2</c:v>
                </c:pt>
                <c:pt idx="321">
                  <c:v>1.3101568719916763E-2</c:v>
                </c:pt>
                <c:pt idx="322">
                  <c:v>1.3100579019175513E-2</c:v>
                </c:pt>
                <c:pt idx="323">
                  <c:v>1.3099691254669185E-2</c:v>
                </c:pt>
                <c:pt idx="324">
                  <c:v>1.3098902210899195E-2</c:v>
                </c:pt>
                <c:pt idx="325">
                  <c:v>1.3096668933853471E-2</c:v>
                </c:pt>
                <c:pt idx="326">
                  <c:v>1.3096668933853471E-2</c:v>
                </c:pt>
                <c:pt idx="327">
                  <c:v>1.3096325261917036E-2</c:v>
                </c:pt>
                <c:pt idx="328">
                  <c:v>1.3096061018086684E-2</c:v>
                </c:pt>
                <c:pt idx="329">
                  <c:v>1.3095872986972909E-2</c:v>
                </c:pt>
                <c:pt idx="330">
                  <c:v>1.3097072902344489E-2</c:v>
                </c:pt>
                <c:pt idx="331">
                  <c:v>1.3095818682200519E-2</c:v>
                </c:pt>
                <c:pt idx="332">
                  <c:v>1.3095963484125665E-2</c:v>
                </c:pt>
                <c:pt idx="333">
                  <c:v>1.3096165206598644E-2</c:v>
                </c:pt>
                <c:pt idx="334">
                  <c:v>1.3096420634275444E-2</c:v>
                </c:pt>
                <c:pt idx="335">
                  <c:v>1.3098886885246399E-2</c:v>
                </c:pt>
                <c:pt idx="336">
                  <c:v>1.309791509025938E-2</c:v>
                </c:pt>
                <c:pt idx="337">
                  <c:v>1.3098390813891801E-2</c:v>
                </c:pt>
                <c:pt idx="338">
                  <c:v>1.3098901462860657E-2</c:v>
                </c:pt>
                <c:pt idx="339">
                  <c:v>1.3099446382604902E-2</c:v>
                </c:pt>
                <c:pt idx="340">
                  <c:v>1.310274309661728E-2</c:v>
                </c:pt>
                <c:pt idx="341">
                  <c:v>1.3101965921252453E-2</c:v>
                </c:pt>
                <c:pt idx="342">
                  <c:v>1.3102680058826279E-2</c:v>
                </c:pt>
                <c:pt idx="343">
                  <c:v>1.3103427612767681E-2</c:v>
                </c:pt>
                <c:pt idx="344">
                  <c:v>1.3104208440680947E-2</c:v>
                </c:pt>
                <c:pt idx="345">
                  <c:v>1.3108233860075692E-2</c:v>
                </c:pt>
                <c:pt idx="346">
                  <c:v>1.3107661644183099E-2</c:v>
                </c:pt>
                <c:pt idx="347">
                  <c:v>1.3108606706065994E-2</c:v>
                </c:pt>
                <c:pt idx="348">
                  <c:v>1.3109584187574326E-2</c:v>
                </c:pt>
                <c:pt idx="349">
                  <c:v>1.311059394632166E-2</c:v>
                </c:pt>
                <c:pt idx="350">
                  <c:v>1.3114952906020487E-2</c:v>
                </c:pt>
                <c:pt idx="351">
                  <c:v>1.3114952906020487E-2</c:v>
                </c:pt>
                <c:pt idx="352">
                  <c:v>1.3116121915212697E-2</c:v>
                </c:pt>
                <c:pt idx="353">
                  <c:v>1.3117322347351804E-2</c:v>
                </c:pt>
                <c:pt idx="354">
                  <c:v>1.3118554060060648E-2</c:v>
                </c:pt>
                <c:pt idx="355">
                  <c:v>1.3125379880910761E-2</c:v>
                </c:pt>
                <c:pt idx="356">
                  <c:v>1.3125264288704338E-2</c:v>
                </c:pt>
                <c:pt idx="357">
                  <c:v>1.3129554559016857E-2</c:v>
                </c:pt>
                <c:pt idx="358">
                  <c:v>1.3135226832578336E-2</c:v>
                </c:pt>
                <c:pt idx="359">
                  <c:v>1.313523460204191E-2</c:v>
                </c:pt>
                <c:pt idx="360">
                  <c:v>1.3136856136140646E-2</c:v>
                </c:pt>
                <c:pt idx="361">
                  <c:v>1.3138402555326395E-2</c:v>
                </c:pt>
                <c:pt idx="362">
                  <c:v>1.3139977348953202E-2</c:v>
                </c:pt>
                <c:pt idx="363">
                  <c:v>1.3144343910196579E-2</c:v>
                </c:pt>
                <c:pt idx="364">
                  <c:v>1.3144590936247693E-2</c:v>
                </c:pt>
                <c:pt idx="365">
                  <c:v>1.3148272031598287E-2</c:v>
                </c:pt>
                <c:pt idx="366">
                  <c:v>1.3150014130618545E-2</c:v>
                </c:pt>
                <c:pt idx="367">
                  <c:v>1.3151783623669326E-2</c:v>
                </c:pt>
                <c:pt idx="368">
                  <c:v>1.3156212405571455E-2</c:v>
                </c:pt>
                <c:pt idx="369">
                  <c:v>1.3156715695276263E-2</c:v>
                </c:pt>
                <c:pt idx="370">
                  <c:v>1.316103709743743E-2</c:v>
                </c:pt>
                <c:pt idx="371">
                  <c:v>1.3162968013514461E-2</c:v>
                </c:pt>
                <c:pt idx="372">
                  <c:v>1.3164925343242323E-2</c:v>
                </c:pt>
                <c:pt idx="373">
                  <c:v>1.3169372065479901E-2</c:v>
                </c:pt>
                <c:pt idx="374">
                  <c:v>1.3170143401077146E-2</c:v>
                </c:pt>
                <c:pt idx="375">
                  <c:v>1.317510329483863E-2</c:v>
                </c:pt>
                <c:pt idx="376">
                  <c:v>1.3177216165394971E-2</c:v>
                </c:pt>
                <c:pt idx="377">
                  <c:v>1.317935446924765E-2</c:v>
                </c:pt>
                <c:pt idx="378">
                  <c:v>1.318036852393599E-2</c:v>
                </c:pt>
                <c:pt idx="379">
                  <c:v>1.3191608830108599E-2</c:v>
                </c:pt>
                <c:pt idx="380">
                  <c:v>1.3193912705612086E-2</c:v>
                </c:pt>
                <c:pt idx="381">
                  <c:v>1.3196230778463134E-2</c:v>
                </c:pt>
                <c:pt idx="382">
                  <c:v>1.3201589826070453E-2</c:v>
                </c:pt>
                <c:pt idx="383">
                  <c:v>1.3205607265085026E-2</c:v>
                </c:pt>
                <c:pt idx="384">
                  <c:v>1.3207967990904007E-2</c:v>
                </c:pt>
                <c:pt idx="385">
                  <c:v>1.3210331580501274E-2</c:v>
                </c:pt>
                <c:pt idx="386">
                  <c:v>1.3212696144917019E-2</c:v>
                </c:pt>
                <c:pt idx="387">
                  <c:v>1.3216866293862583E-2</c:v>
                </c:pt>
                <c:pt idx="388">
                  <c:v>1.3222126371264584E-2</c:v>
                </c:pt>
                <c:pt idx="389">
                  <c:v>1.3224467475068077E-2</c:v>
                </c:pt>
                <c:pt idx="390">
                  <c:v>1.3226798219744682E-2</c:v>
                </c:pt>
                <c:pt idx="391">
                  <c:v>1.3229116716273871E-2</c:v>
                </c:pt>
                <c:pt idx="392">
                  <c:v>1.3233009109137365E-2</c:v>
                </c:pt>
                <c:pt idx="393">
                  <c:v>1.3238230440167902E-2</c:v>
                </c:pt>
                <c:pt idx="394">
                  <c:v>1.3240459360329348E-2</c:v>
                </c:pt>
                <c:pt idx="395">
                  <c:v>1.3242664698034586E-2</c:v>
                </c:pt>
                <c:pt idx="396">
                  <c:v>1.3244844564204999E-2</c:v>
                </c:pt>
                <c:pt idx="397">
                  <c:v>1.3248379482770252E-2</c:v>
                </c:pt>
                <c:pt idx="398">
                  <c:v>1.3253924926897323E-2</c:v>
                </c:pt>
                <c:pt idx="399">
                  <c:v>1.3255936071771871E-2</c:v>
                </c:pt>
                <c:pt idx="400">
                  <c:v>1.3257912818134557E-2</c:v>
                </c:pt>
                <c:pt idx="401">
                  <c:v>1.3261064590104557E-2</c:v>
                </c:pt>
                <c:pt idx="402">
                  <c:v>1.3262359376914617E-2</c:v>
                </c:pt>
                <c:pt idx="403">
                  <c:v>1.3269066874961854E-2</c:v>
                </c:pt>
                <c:pt idx="404">
                  <c:v>1.3270810805499659E-2</c:v>
                </c:pt>
                <c:pt idx="405">
                  <c:v>1.327408204935587E-2</c:v>
                </c:pt>
                <c:pt idx="406">
                  <c:v>1.3275225282071968E-2</c:v>
                </c:pt>
                <c:pt idx="407">
                  <c:v>1.3279054350159159E-2</c:v>
                </c:pt>
                <c:pt idx="408">
                  <c:v>1.3280609831072798E-2</c:v>
                </c:pt>
                <c:pt idx="409">
                  <c:v>1.3282134900520482E-2</c:v>
                </c:pt>
                <c:pt idx="410">
                  <c:v>1.3284530698295775E-2</c:v>
                </c:pt>
                <c:pt idx="411">
                  <c:v>1.328553778967044E-2</c:v>
                </c:pt>
                <c:pt idx="412">
                  <c:v>1.3289314044123124E-2</c:v>
                </c:pt>
                <c:pt idx="413">
                  <c:v>1.3291069480659817E-2</c:v>
                </c:pt>
                <c:pt idx="414">
                  <c:v>1.3291982789744573E-2</c:v>
                </c:pt>
                <c:pt idx="415">
                  <c:v>1.3294052063830919E-2</c:v>
                </c:pt>
                <c:pt idx="416">
                  <c:v>1.3294920945639409E-2</c:v>
                </c:pt>
                <c:pt idx="417">
                  <c:v>1.3299322950434704E-2</c:v>
                </c:pt>
                <c:pt idx="418">
                  <c:v>1.3300452165142964E-2</c:v>
                </c:pt>
                <c:pt idx="419">
                  <c:v>1.3301215897193191E-2</c:v>
                </c:pt>
                <c:pt idx="420">
                  <c:v>1.3302962958214848E-2</c:v>
                </c:pt>
                <c:pt idx="421">
                  <c:v>1.3305399044978078E-2</c:v>
                </c:pt>
                <c:pt idx="422">
                  <c:v>1.3306381879479948E-2</c:v>
                </c:pt>
                <c:pt idx="423">
                  <c:v>1.3307340105783935E-2</c:v>
                </c:pt>
                <c:pt idx="424">
                  <c:v>1.330827401028215E-2</c:v>
                </c:pt>
                <c:pt idx="425">
                  <c:v>1.3309761000837509E-2</c:v>
                </c:pt>
                <c:pt idx="426">
                  <c:v>1.331177213811589E-2</c:v>
                </c:pt>
                <c:pt idx="427">
                  <c:v>1.3312588729521532E-2</c:v>
                </c:pt>
                <c:pt idx="428">
                  <c:v>1.3313382717504653E-2</c:v>
                </c:pt>
                <c:pt idx="429">
                  <c:v>1.3314154388467848E-2</c:v>
                </c:pt>
                <c:pt idx="430">
                  <c:v>1.3315412250795449E-2</c:v>
                </c:pt>
                <c:pt idx="431">
                  <c:v>1.3317023630196866E-2</c:v>
                </c:pt>
                <c:pt idx="432">
                  <c:v>1.3317688012127319E-2</c:v>
                </c:pt>
                <c:pt idx="433">
                  <c:v>1.3318331795473079E-2</c:v>
                </c:pt>
                <c:pt idx="434">
                  <c:v>1.3318955266643289E-2</c:v>
                </c:pt>
                <c:pt idx="435">
                  <c:v>1.3320013888629471E-2</c:v>
                </c:pt>
                <c:pt idx="436">
                  <c:v>1.3321688792525047E-2</c:v>
                </c:pt>
                <c:pt idx="437">
                  <c:v>1.3321993527311343E-2</c:v>
                </c:pt>
                <c:pt idx="438">
                  <c:v>1.3322285577037957E-2</c:v>
                </c:pt>
                <c:pt idx="439">
                  <c:v>1.3322774882528509E-2</c:v>
                </c:pt>
                <c:pt idx="440">
                  <c:v>1.3323663097589995E-2</c:v>
                </c:pt>
                <c:pt idx="441">
                  <c:v>1.3324756729961078E-2</c:v>
                </c:pt>
                <c:pt idx="442">
                  <c:v>1.332515701610835E-2</c:v>
                </c:pt>
                <c:pt idx="443">
                  <c:v>1.3326305780485404E-2</c:v>
                </c:pt>
                <c:pt idx="444">
                  <c:v>1.3326305780485404E-2</c:v>
                </c:pt>
                <c:pt idx="445">
                  <c:v>1.3326457063139292E-2</c:v>
                </c:pt>
                <c:pt idx="446">
                  <c:v>1.3327223170776576E-2</c:v>
                </c:pt>
                <c:pt idx="447">
                  <c:v>1.3327514261697943E-2</c:v>
                </c:pt>
                <c:pt idx="448">
                  <c:v>1.3327790892809874E-2</c:v>
                </c:pt>
                <c:pt idx="449">
                  <c:v>1.332843783328079E-2</c:v>
                </c:pt>
                <c:pt idx="450">
                  <c:v>1.3328492972505143E-2</c:v>
                </c:pt>
                <c:pt idx="451">
                  <c:v>1.3328967121998271E-2</c:v>
                </c:pt>
                <c:pt idx="452">
                  <c:v>1.3329162976722014E-2</c:v>
                </c:pt>
                <c:pt idx="453">
                  <c:v>1.3329346365796375E-2</c:v>
                </c:pt>
                <c:pt idx="454">
                  <c:v>1.3330095314262639E-2</c:v>
                </c:pt>
                <c:pt idx="455">
                  <c:v>1.3330060974559379E-2</c:v>
                </c:pt>
                <c:pt idx="456">
                  <c:v>1.3330086297289408E-2</c:v>
                </c:pt>
                <c:pt idx="457">
                  <c:v>1.3330200874989779E-2</c:v>
                </c:pt>
                <c:pt idx="458">
                  <c:v>1.3330304981217331E-2</c:v>
                </c:pt>
                <c:pt idx="459">
                  <c:v>1.3330791747644434E-2</c:v>
                </c:pt>
                <c:pt idx="460">
                  <c:v>1.3330679378056454E-2</c:v>
                </c:pt>
                <c:pt idx="461">
                  <c:v>1.3330678411196879E-2</c:v>
                </c:pt>
                <c:pt idx="462">
                  <c:v>1.3330725671149787E-2</c:v>
                </c:pt>
                <c:pt idx="463">
                  <c:v>1.3330764453818167E-2</c:v>
                </c:pt>
                <c:pt idx="464">
                  <c:v>1.333120695098668E-2</c:v>
                </c:pt>
                <c:pt idx="465">
                  <c:v>1.3331024254156457E-2</c:v>
                </c:pt>
                <c:pt idx="466">
                  <c:v>1.3330841178865786E-2</c:v>
                </c:pt>
                <c:pt idx="467">
                  <c:v>1.3330835080411871E-2</c:v>
                </c:pt>
                <c:pt idx="468">
                  <c:v>1.3330822498868238E-2</c:v>
                </c:pt>
                <c:pt idx="469">
                  <c:v>1.3331243213929434E-2</c:v>
                </c:pt>
                <c:pt idx="470">
                  <c:v>1.3330999833338656E-2</c:v>
                </c:pt>
                <c:pt idx="471">
                  <c:v>1.3330672315800951E-2</c:v>
                </c:pt>
                <c:pt idx="472">
                  <c:v>1.3330626818315608E-2</c:v>
                </c:pt>
                <c:pt idx="473">
                  <c:v>1.3330576831938831E-2</c:v>
                </c:pt>
                <c:pt idx="474">
                  <c:v>1.3331238340338138E-2</c:v>
                </c:pt>
                <c:pt idx="475">
                  <c:v>1.3330944659389636E-2</c:v>
                </c:pt>
                <c:pt idx="476">
                  <c:v>1.3330269537679226E-2</c:v>
                </c:pt>
                <c:pt idx="477">
                  <c:v>1.3330198600550448E-2</c:v>
                </c:pt>
                <c:pt idx="478">
                  <c:v>1.3330125168728519E-2</c:v>
                </c:pt>
                <c:pt idx="479">
                  <c:v>1.3330565606769375E-2</c:v>
                </c:pt>
                <c:pt idx="480">
                  <c:v>1.3330231865073676E-2</c:v>
                </c:pt>
                <c:pt idx="481">
                  <c:v>1.3329648142820181E-2</c:v>
                </c:pt>
                <c:pt idx="482">
                  <c:v>1.3329291291282746E-2</c:v>
                </c:pt>
                <c:pt idx="483">
                  <c:v>1.3328929970089139E-2</c:v>
                </c:pt>
                <c:pt idx="484">
                  <c:v>1.3328564348972234E-2</c:v>
                </c:pt>
                <c:pt idx="485">
                  <c:v>1.3328194934362833E-2</c:v>
                </c:pt>
                <c:pt idx="486">
                  <c:v>1.3328194934362833E-2</c:v>
                </c:pt>
                <c:pt idx="487">
                  <c:v>1.3328105307328642E-2</c:v>
                </c:pt>
                <c:pt idx="488">
                  <c:v>1.3328017350090243E-2</c:v>
                </c:pt>
                <c:pt idx="489">
                  <c:v>1.332793135222241E-2</c:v>
                </c:pt>
                <c:pt idx="490">
                  <c:v>1.332800085914755E-2</c:v>
                </c:pt>
                <c:pt idx="491">
                  <c:v>1.3327612745946021E-2</c:v>
                </c:pt>
                <c:pt idx="492">
                  <c:v>1.3327540888546874E-2</c:v>
                </c:pt>
                <c:pt idx="493">
                  <c:v>1.3327472727964283E-2</c:v>
                </c:pt>
                <c:pt idx="494">
                  <c:v>1.3327408553772575E-2</c:v>
                </c:pt>
                <c:pt idx="495">
                  <c:v>1.3327583639893678E-2</c:v>
                </c:pt>
                <c:pt idx="496">
                  <c:v>1.3327197512398144E-2</c:v>
                </c:pt>
                <c:pt idx="497">
                  <c:v>1.3327157613773188E-2</c:v>
                </c:pt>
                <c:pt idx="498">
                  <c:v>1.3327123438984664E-2</c:v>
                </c:pt>
                <c:pt idx="499">
                  <c:v>1.332709527760602E-2</c:v>
                </c:pt>
                <c:pt idx="500">
                  <c:v>1.3327419377257219E-2</c:v>
                </c:pt>
                <c:pt idx="501">
                  <c:v>1.332704855768262E-2</c:v>
                </c:pt>
                <c:pt idx="502">
                  <c:v>1.3327054806971E-2</c:v>
                </c:pt>
                <c:pt idx="503">
                  <c:v>1.3327068807116574E-2</c:v>
                </c:pt>
                <c:pt idx="504">
                  <c:v>1.3327477100449158E-2</c:v>
                </c:pt>
                <c:pt idx="505">
                  <c:v>1.3327605557192862E-2</c:v>
                </c:pt>
                <c:pt idx="506">
                  <c:v>1.3327665036738986E-2</c:v>
                </c:pt>
                <c:pt idx="507">
                  <c:v>1.3327732846601766E-2</c:v>
                </c:pt>
                <c:pt idx="508">
                  <c:v>1.332780898678252E-2</c:v>
                </c:pt>
                <c:pt idx="509">
                  <c:v>1.3327893457282126E-2</c:v>
                </c:pt>
                <c:pt idx="510">
                  <c:v>1.3328314642489715E-2</c:v>
                </c:pt>
                <c:pt idx="511">
                  <c:v>1.3328314642489715E-2</c:v>
                </c:pt>
                <c:pt idx="512">
                  <c:v>1.3328440764600272E-2</c:v>
                </c:pt>
                <c:pt idx="513">
                  <c:v>1.3328575217038029E-2</c:v>
                </c:pt>
                <c:pt idx="514">
                  <c:v>1.3328717999803858E-2</c:v>
                </c:pt>
                <c:pt idx="515">
                  <c:v>1.3329196330090007E-2</c:v>
                </c:pt>
                <c:pt idx="516">
                  <c:v>1.3329372434188783E-2</c:v>
                </c:pt>
                <c:pt idx="517">
                  <c:v>1.3329556868625298E-2</c:v>
                </c:pt>
                <c:pt idx="518">
                  <c:v>1.3331081159362006E-2</c:v>
                </c:pt>
                <c:pt idx="519">
                  <c:v>1.333248973481093E-2</c:v>
                </c:pt>
                <c:pt idx="520">
                  <c:v>1.3334801160172761E-2</c:v>
                </c:pt>
                <c:pt idx="521">
                  <c:v>1.3337520760588126E-2</c:v>
                </c:pt>
                <c:pt idx="522">
                  <c:v>1.3340648537720228E-2</c:v>
                </c:pt>
                <c:pt idx="523">
                  <c:v>1.3344184493482231E-2</c:v>
                </c:pt>
                <c:pt idx="524">
                  <c:v>1.3348798894802557E-2</c:v>
                </c:pt>
                <c:pt idx="525">
                  <c:v>1.3353180532827713E-2</c:v>
                </c:pt>
                <c:pt idx="526">
                  <c:v>1.3357970372092272E-2</c:v>
                </c:pt>
                <c:pt idx="527">
                  <c:v>1.336472854753264E-2</c:v>
                </c:pt>
                <c:pt idx="528">
                  <c:v>1.3368817056196218E-2</c:v>
                </c:pt>
                <c:pt idx="529">
                  <c:v>1.3373972117850231E-2</c:v>
                </c:pt>
                <c:pt idx="530">
                  <c:v>1.338036539854889E-2</c:v>
                </c:pt>
                <c:pt idx="531">
                  <c:v>1.338716688216653E-2</c:v>
                </c:pt>
                <c:pt idx="532">
                  <c:v>1.3394376572862915E-2</c:v>
                </c:pt>
                <c:pt idx="533">
                  <c:v>1.3401994475047339E-2</c:v>
                </c:pt>
                <c:pt idx="534">
                  <c:v>1.3410020593379058E-2</c:v>
                </c:pt>
                <c:pt idx="535">
                  <c:v>1.3418454932765967E-2</c:v>
                </c:pt>
                <c:pt idx="536">
                  <c:v>1.3427297498366813E-2</c:v>
                </c:pt>
                <c:pt idx="537">
                  <c:v>1.3439714662030781E-2</c:v>
                </c:pt>
                <c:pt idx="538">
                  <c:v>1.3449462266868424E-2</c:v>
                </c:pt>
                <c:pt idx="539">
                  <c:v>1.3459618162689698E-2</c:v>
                </c:pt>
                <c:pt idx="540">
                  <c:v>1.3470182355809551E-2</c:v>
                </c:pt>
                <c:pt idx="541">
                  <c:v>1.3479978191442667E-2</c:v>
                </c:pt>
                <c:pt idx="542">
                  <c:v>1.349132350996644E-2</c:v>
                </c:pt>
                <c:pt idx="543">
                  <c:v>1.3503059304517246E-2</c:v>
                </c:pt>
                <c:pt idx="544">
                  <c:v>1.3516933777281812E-2</c:v>
                </c:pt>
                <c:pt idx="545">
                  <c:v>1.3533313351358246E-2</c:v>
                </c:pt>
                <c:pt idx="546">
                  <c:v>1.3547566540148583E-2</c:v>
                </c:pt>
                <c:pt idx="547">
                  <c:v>1.3559539177796507E-2</c:v>
                </c:pt>
                <c:pt idx="548">
                  <c:v>1.3573141884497325E-2</c:v>
                </c:pt>
                <c:pt idx="549">
                  <c:v>1.3582974548005316E-2</c:v>
                </c:pt>
                <c:pt idx="550">
                  <c:v>1.359713677349601E-2</c:v>
                </c:pt>
                <c:pt idx="551">
                  <c:v>1.361158792173385E-2</c:v>
                </c:pt>
                <c:pt idx="552">
                  <c:v>1.3626315520408879E-2</c:v>
                </c:pt>
                <c:pt idx="553">
                  <c:v>1.3641307096959968E-2</c:v>
                </c:pt>
                <c:pt idx="554">
                  <c:v>1.3661611300709557E-2</c:v>
                </c:pt>
                <c:pt idx="555">
                  <c:v>1.3676358253937152E-2</c:v>
                </c:pt>
                <c:pt idx="556">
                  <c:v>1.3693552828086854E-2</c:v>
                </c:pt>
                <c:pt idx="557">
                  <c:v>1.3708051062746736E-2</c:v>
                </c:pt>
                <c:pt idx="558">
                  <c:v>1.3724203169058541E-2</c:v>
                </c:pt>
                <c:pt idx="559">
                  <c:v>1.3740542710749393E-2</c:v>
                </c:pt>
                <c:pt idx="560">
                  <c:v>1.3758547350590929E-2</c:v>
                </c:pt>
                <c:pt idx="561">
                  <c:v>1.3773735000460141E-2</c:v>
                </c:pt>
                <c:pt idx="562">
                  <c:v>1.3786052172454375E-2</c:v>
                </c:pt>
                <c:pt idx="563">
                  <c:v>1.3801488050522294E-2</c:v>
                </c:pt>
                <c:pt idx="564">
                  <c:v>1.3818553257547366E-2</c:v>
                </c:pt>
                <c:pt idx="565">
                  <c:v>1.3835732917619919E-2</c:v>
                </c:pt>
                <c:pt idx="566">
                  <c:v>1.3853014485545177E-2</c:v>
                </c:pt>
                <c:pt idx="567">
                  <c:v>1.3871921644308758E-2</c:v>
                </c:pt>
                <c:pt idx="568">
                  <c:v>1.3895558929889204E-2</c:v>
                </c:pt>
                <c:pt idx="569">
                  <c:v>1.3906924287241494E-2</c:v>
                </c:pt>
                <c:pt idx="570">
                  <c:v>1.3924548911499445E-2</c:v>
                </c:pt>
                <c:pt idx="571">
                  <c:v>1.3940693482932498E-2</c:v>
                </c:pt>
                <c:pt idx="572">
                  <c:v>1.3958475960075597E-2</c:v>
                </c:pt>
                <c:pt idx="573">
                  <c:v>1.3976340642199101E-2</c:v>
                </c:pt>
                <c:pt idx="574">
                  <c:v>1.3994287531512233E-2</c:v>
                </c:pt>
                <c:pt idx="575">
                  <c:v>1.4014898926866663E-2</c:v>
                </c:pt>
                <c:pt idx="576">
                  <c:v>1.4032023034817076E-2</c:v>
                </c:pt>
                <c:pt idx="577">
                  <c:v>1.4050223139116353E-2</c:v>
                </c:pt>
                <c:pt idx="578">
                  <c:v>1.406850546381923E-2</c:v>
                </c:pt>
                <c:pt idx="579">
                  <c:v>1.4097400955454942E-2</c:v>
                </c:pt>
                <c:pt idx="580">
                  <c:v>1.4111205528456384E-2</c:v>
                </c:pt>
                <c:pt idx="581">
                  <c:v>1.4122217745679413E-2</c:v>
                </c:pt>
                <c:pt idx="582">
                  <c:v>1.4140822373245859E-2</c:v>
                </c:pt>
                <c:pt idx="583">
                  <c:v>1.4159509228338628E-2</c:v>
                </c:pt>
                <c:pt idx="584">
                  <c:v>1.4178278313269722E-2</c:v>
                </c:pt>
                <c:pt idx="585">
                  <c:v>1.4197129630359042E-2</c:v>
                </c:pt>
                <c:pt idx="586">
                  <c:v>1.4216063181937908E-2</c:v>
                </c:pt>
                <c:pt idx="587">
                  <c:v>1.4235078970347308E-2</c:v>
                </c:pt>
                <c:pt idx="588">
                  <c:v>1.4254176997938763E-2</c:v>
                </c:pt>
                <c:pt idx="589">
                  <c:v>1.4281768902739984E-2</c:v>
                </c:pt>
                <c:pt idx="590">
                  <c:v>1.4299374284677426E-2</c:v>
                </c:pt>
                <c:pt idx="591">
                  <c:v>1.4318745612671577E-2</c:v>
                </c:pt>
                <c:pt idx="592">
                  <c:v>1.4338199207240356E-2</c:v>
                </c:pt>
                <c:pt idx="593">
                  <c:v>1.4352608363371837E-2</c:v>
                </c:pt>
                <c:pt idx="594">
                  <c:v>1.437220748275282E-2</c:v>
                </c:pt>
                <c:pt idx="595">
                  <c:v>1.4391892356847734E-2</c:v>
                </c:pt>
                <c:pt idx="596">
                  <c:v>1.4411665705990263E-2</c:v>
                </c:pt>
                <c:pt idx="597">
                  <c:v>1.44315302506364E-2</c:v>
                </c:pt>
                <c:pt idx="598">
                  <c:v>1.4456731677784992E-2</c:v>
                </c:pt>
                <c:pt idx="599">
                  <c:v>1.4476812958343407E-2</c:v>
                </c:pt>
                <c:pt idx="600">
                  <c:v>1.449699448308381E-2</c:v>
                </c:pt>
                <c:pt idx="601">
                  <c:v>1.451727892952505E-2</c:v>
                </c:pt>
                <c:pt idx="602">
                  <c:v>1.4532316130898688E-2</c:v>
                </c:pt>
                <c:pt idx="603">
                  <c:v>1.4552784985000199E-2</c:v>
                </c:pt>
                <c:pt idx="604">
                  <c:v>1.4573364081259406E-2</c:v>
                </c:pt>
                <c:pt idx="605">
                  <c:v>1.4601316144778938E-2</c:v>
                </c:pt>
                <c:pt idx="606">
                  <c:v>1.4620338709428273E-2</c:v>
                </c:pt>
                <c:pt idx="607">
                  <c:v>1.4641296921220123E-2</c:v>
                </c:pt>
                <c:pt idx="608">
                  <c:v>1.466422558203417E-2</c:v>
                </c:pt>
                <c:pt idx="609">
                  <c:v>1.4683581027339423E-2</c:v>
                </c:pt>
                <c:pt idx="610">
                  <c:v>1.469930615542344E-2</c:v>
                </c:pt>
                <c:pt idx="611">
                  <c:v>1.4726373234742353E-2</c:v>
                </c:pt>
                <c:pt idx="612">
                  <c:v>1.4749860386332123E-2</c:v>
                </c:pt>
                <c:pt idx="613">
                  <c:v>1.4769694974896264E-2</c:v>
                </c:pt>
                <c:pt idx="614">
                  <c:v>1.478581715127459E-2</c:v>
                </c:pt>
                <c:pt idx="615">
                  <c:v>1.4803941722615288E-2</c:v>
                </c:pt>
                <c:pt idx="616">
                  <c:v>1.4826032482215652E-2</c:v>
                </c:pt>
                <c:pt idx="617">
                  <c:v>1.4848268772606971E-2</c:v>
                </c:pt>
                <c:pt idx="618">
                  <c:v>1.4870653346854643E-2</c:v>
                </c:pt>
                <c:pt idx="619">
                  <c:v>1.489515913562482E-2</c:v>
                </c:pt>
                <c:pt idx="620">
                  <c:v>1.4917859749144754E-2</c:v>
                </c:pt>
                <c:pt idx="621">
                  <c:v>1.4940713773842951E-2</c:v>
                </c:pt>
                <c:pt idx="622">
                  <c:v>1.4963721214992122E-2</c:v>
                </c:pt>
                <c:pt idx="623">
                  <c:v>1.498688207789791E-2</c:v>
                </c:pt>
                <c:pt idx="624">
                  <c:v>1.5008166636688232E-2</c:v>
                </c:pt>
                <c:pt idx="625">
                  <c:v>1.5031622424010391E-2</c:v>
                </c:pt>
                <c:pt idx="626">
                  <c:v>1.505523164092335E-2</c:v>
                </c:pt>
                <c:pt idx="627">
                  <c:v>1.5082401483027242E-2</c:v>
                </c:pt>
                <c:pt idx="628">
                  <c:v>1.5104987907023339E-2</c:v>
                </c:pt>
                <c:pt idx="629">
                  <c:v>1.5129069413910397E-2</c:v>
                </c:pt>
                <c:pt idx="630">
                  <c:v>1.515330438069675E-2</c:v>
                </c:pt>
                <c:pt idx="631">
                  <c:v>1.5177692812974406E-2</c:v>
                </c:pt>
                <c:pt idx="632">
                  <c:v>1.5200109269587181E-2</c:v>
                </c:pt>
                <c:pt idx="633">
                  <c:v>1.5224792647265338E-2</c:v>
                </c:pt>
                <c:pt idx="634">
                  <c:v>1.5249629498851109E-2</c:v>
                </c:pt>
                <c:pt idx="635">
                  <c:v>1.5274619830042923E-2</c:v>
                </c:pt>
                <c:pt idx="636">
                  <c:v>1.5299763646574533E-2</c:v>
                </c:pt>
                <c:pt idx="637">
                  <c:v>1.5325060954214143E-2</c:v>
                </c:pt>
                <c:pt idx="638">
                  <c:v>1.5350511758766613E-2</c:v>
                </c:pt>
                <c:pt idx="639">
                  <c:v>1.5376116066070367E-2</c:v>
                </c:pt>
                <c:pt idx="640">
                  <c:v>1.5401873882000483E-2</c:v>
                </c:pt>
                <c:pt idx="641">
                  <c:v>1.5441206138842888E-2</c:v>
                </c:pt>
                <c:pt idx="642">
                  <c:v>1.5465091544887323E-2</c:v>
                </c:pt>
                <c:pt idx="643">
                  <c:v>1.5491370383997257E-2</c:v>
                </c:pt>
                <c:pt idx="644">
                  <c:v>1.5517802800237127E-2</c:v>
                </c:pt>
                <c:pt idx="645">
                  <c:v>1.5537531328474774E-2</c:v>
                </c:pt>
                <c:pt idx="646">
                  <c:v>1.5564231120641248E-2</c:v>
                </c:pt>
                <c:pt idx="647">
                  <c:v>1.5591068669082744E-2</c:v>
                </c:pt>
                <c:pt idx="648">
                  <c:v>1.5618030143316707E-2</c:v>
                </c:pt>
                <c:pt idx="649">
                  <c:v>1.5645101712134176E-2</c:v>
                </c:pt>
                <c:pt idx="650">
                  <c:v>1.5679230332859149E-2</c:v>
                </c:pt>
                <c:pt idx="651">
                  <c:v>1.5706486447833616E-2</c:v>
                </c:pt>
                <c:pt idx="652">
                  <c:v>1.5733806710600109E-2</c:v>
                </c:pt>
                <c:pt idx="653">
                  <c:v>1.5761177508181644E-2</c:v>
                </c:pt>
                <c:pt idx="654">
                  <c:v>1.5781626830777881E-2</c:v>
                </c:pt>
                <c:pt idx="655">
                  <c:v>1.5809068470055306E-2</c:v>
                </c:pt>
                <c:pt idx="656">
                  <c:v>1.5836523364518101E-2</c:v>
                </c:pt>
                <c:pt idx="657">
                  <c:v>1.5875500118651638E-2</c:v>
                </c:pt>
                <c:pt idx="658">
                  <c:v>1.5900609603743388E-2</c:v>
                </c:pt>
                <c:pt idx="659">
                  <c:v>1.5925701102164926E-2</c:v>
                </c:pt>
                <c:pt idx="660">
                  <c:v>1.5955324189310689E-2</c:v>
                </c:pt>
                <c:pt idx="661">
                  <c:v>1.5980329333535666E-2</c:v>
                </c:pt>
                <c:pt idx="662">
                  <c:v>1.6007542234687075E-2</c:v>
                </c:pt>
                <c:pt idx="663">
                  <c:v>1.6034669498944779E-2</c:v>
                </c:pt>
                <c:pt idx="664">
                  <c:v>1.6061697504968594E-2</c:v>
                </c:pt>
                <c:pt idx="665">
                  <c:v>1.6090837584180253E-2</c:v>
                </c:pt>
                <c:pt idx="666">
                  <c:v>1.6115401253267301E-2</c:v>
                </c:pt>
                <c:pt idx="667">
                  <c:v>1.6131034083862437E-2</c:v>
                </c:pt>
                <c:pt idx="668">
                  <c:v>1.6157594947268587E-2</c:v>
                </c:pt>
                <c:pt idx="669">
                  <c:v>1.6183989593650059E-2</c:v>
                </c:pt>
                <c:pt idx="670">
                  <c:v>1.6210204024555398E-2</c:v>
                </c:pt>
                <c:pt idx="671">
                  <c:v>1.6238375878692243E-2</c:v>
                </c:pt>
                <c:pt idx="672">
                  <c:v>1.6264176498927682E-2</c:v>
                </c:pt>
                <c:pt idx="673">
                  <c:v>1.6289768888634912E-2</c:v>
                </c:pt>
                <c:pt idx="674">
                  <c:v>1.6315153039788272E-2</c:v>
                </c:pt>
                <c:pt idx="675">
                  <c:v>1.6340328944427971E-2</c:v>
                </c:pt>
                <c:pt idx="676">
                  <c:v>1.636321360673245E-2</c:v>
                </c:pt>
                <c:pt idx="677">
                  <c:v>1.6391508768973967E-2</c:v>
                </c:pt>
                <c:pt idx="678">
                  <c:v>1.6412551630320418E-2</c:v>
                </c:pt>
                <c:pt idx="679">
                  <c:v>1.6440370755835435E-2</c:v>
                </c:pt>
                <c:pt idx="680">
                  <c:v>1.646308449589506E-2</c:v>
                </c:pt>
                <c:pt idx="681">
                  <c:v>1.6487010757949744E-2</c:v>
                </c:pt>
                <c:pt idx="682">
                  <c:v>1.6510728719598494E-2</c:v>
                </c:pt>
                <c:pt idx="683">
                  <c:v>1.6534238373403742E-2</c:v>
                </c:pt>
                <c:pt idx="684">
                  <c:v>1.6574055981291073E-2</c:v>
                </c:pt>
                <c:pt idx="685">
                  <c:v>1.658195780552223E-2</c:v>
                </c:pt>
                <c:pt idx="686">
                  <c:v>1.6604826561851291E-2</c:v>
                </c:pt>
                <c:pt idx="687">
                  <c:v>1.6627486988862357E-2</c:v>
                </c:pt>
                <c:pt idx="688">
                  <c:v>1.6649939079488377E-2</c:v>
                </c:pt>
                <c:pt idx="689">
                  <c:v>1.6672182826726323E-2</c:v>
                </c:pt>
                <c:pt idx="690">
                  <c:v>1.6694218223638552E-2</c:v>
                </c:pt>
                <c:pt idx="691">
                  <c:v>1.671604526335321E-2</c:v>
                </c:pt>
                <c:pt idx="692">
                  <c:v>1.6737663939061596E-2</c:v>
                </c:pt>
                <c:pt idx="693">
                  <c:v>1.6768291624279254E-2</c:v>
                </c:pt>
                <c:pt idx="694">
                  <c:v>1.678759700276046E-2</c:v>
                </c:pt>
                <c:pt idx="695">
                  <c:v>1.6808534894864679E-2</c:v>
                </c:pt>
                <c:pt idx="696">
                  <c:v>1.6829264360574917E-2</c:v>
                </c:pt>
                <c:pt idx="697">
                  <c:v>1.6849785559373977E-2</c:v>
                </c:pt>
                <c:pt idx="698">
                  <c:v>1.6871877439594264E-2</c:v>
                </c:pt>
                <c:pt idx="699">
                  <c:v>1.6898136679336755E-2</c:v>
                </c:pt>
                <c:pt idx="700">
                  <c:v>1.6910182869707115E-2</c:v>
                </c:pt>
                <c:pt idx="701">
                  <c:v>1.6929968332038966E-2</c:v>
                </c:pt>
                <c:pt idx="702">
                  <c:v>1.6949601399189801E-2</c:v>
                </c:pt>
                <c:pt idx="703">
                  <c:v>1.6969094727208374E-2</c:v>
                </c:pt>
                <c:pt idx="704">
                  <c:v>1.6988460972676624E-2</c:v>
                </c:pt>
                <c:pt idx="705">
                  <c:v>1.7007712792703213E-2</c:v>
                </c:pt>
                <c:pt idx="706">
                  <c:v>1.7026862844914867E-2</c:v>
                </c:pt>
                <c:pt idx="707">
                  <c:v>1.7045923787449912E-2</c:v>
                </c:pt>
                <c:pt idx="708">
                  <c:v>1.7064908278951779E-2</c:v>
                </c:pt>
                <c:pt idx="709">
                  <c:v>1.7087302249027637E-2</c:v>
                </c:pt>
                <c:pt idx="710">
                  <c:v>1.7104438544733761E-2</c:v>
                </c:pt>
                <c:pt idx="711">
                  <c:v>1.7121529641159067E-2</c:v>
                </c:pt>
                <c:pt idx="712">
                  <c:v>1.7142084899357105E-2</c:v>
                </c:pt>
                <c:pt idx="713">
                  <c:v>1.7159127058226725E-2</c:v>
                </c:pt>
                <c:pt idx="714">
                  <c:v>1.7179681650000597E-2</c:v>
                </c:pt>
                <c:pt idx="715">
                  <c:v>1.71967225205471E-2</c:v>
                </c:pt>
                <c:pt idx="716">
                  <c:v>1.7215551174168852E-2</c:v>
                </c:pt>
                <c:pt idx="717">
                  <c:v>1.7236204172357342E-2</c:v>
                </c:pt>
                <c:pt idx="718">
                  <c:v>1.7253333641573512E-2</c:v>
                </c:pt>
                <c:pt idx="719">
                  <c:v>1.7265102937964398E-2</c:v>
                </c:pt>
                <c:pt idx="720">
                  <c:v>1.7284119619353774E-2</c:v>
                </c:pt>
                <c:pt idx="721">
                  <c:v>1.7303223595588089E-2</c:v>
                </c:pt>
                <c:pt idx="722">
                  <c:v>1.7322427809435974E-2</c:v>
                </c:pt>
                <c:pt idx="723">
                  <c:v>1.7343585119087072E-2</c:v>
                </c:pt>
                <c:pt idx="724">
                  <c:v>1.73704459454425E-2</c:v>
                </c:pt>
                <c:pt idx="725">
                  <c:v>1.7382613865963164E-2</c:v>
                </c:pt>
                <c:pt idx="726">
                  <c:v>1.7402317446623849E-2</c:v>
                </c:pt>
                <c:pt idx="727">
                  <c:v>1.7422147170402021E-2</c:v>
                </c:pt>
                <c:pt idx="728">
                  <c:v>1.7440213337554078E-2</c:v>
                </c:pt>
                <c:pt idx="729">
                  <c:v>1.7470830261413238E-2</c:v>
                </c:pt>
                <c:pt idx="730">
                  <c:v>1.7480483567129806E-2</c:v>
                </c:pt>
                <c:pt idx="731">
                  <c:v>1.7500807906188399E-2</c:v>
                </c:pt>
                <c:pt idx="732">
                  <c:v>1.752318806838455E-2</c:v>
                </c:pt>
                <c:pt idx="733">
                  <c:v>1.7543774730599052E-2</c:v>
                </c:pt>
                <c:pt idx="734">
                  <c:v>1.756448756273158E-2</c:v>
                </c:pt>
                <c:pt idx="735">
                  <c:v>1.7585326568706032E-2</c:v>
                </c:pt>
                <c:pt idx="736">
                  <c:v>1.760629175247002E-2</c:v>
                </c:pt>
                <c:pt idx="737">
                  <c:v>1.7625403323084467E-2</c:v>
                </c:pt>
                <c:pt idx="738">
                  <c:v>1.7646610826176013E-2</c:v>
                </c:pt>
                <c:pt idx="739">
                  <c:v>1.7667944511352895E-2</c:v>
                </c:pt>
                <c:pt idx="740">
                  <c:v>1.7689404382633108E-2</c:v>
                </c:pt>
                <c:pt idx="741">
                  <c:v>1.7710990444060715E-2</c:v>
                </c:pt>
                <c:pt idx="742">
                  <c:v>1.7732702699704062E-2</c:v>
                </c:pt>
                <c:pt idx="743">
                  <c:v>1.7754541153653582E-2</c:v>
                </c:pt>
                <c:pt idx="744">
                  <c:v>1.7776505810024868E-2</c:v>
                </c:pt>
                <c:pt idx="745">
                  <c:v>1.7808908984723849E-2</c:v>
                </c:pt>
                <c:pt idx="746">
                  <c:v>1.7829101979323192E-2</c:v>
                </c:pt>
                <c:pt idx="747">
                  <c:v>1.7851485748193185E-2</c:v>
                </c:pt>
                <c:pt idx="748">
                  <c:v>1.7873995767871475E-2</c:v>
                </c:pt>
                <c:pt idx="749">
                  <c:v>1.7890323160326696E-2</c:v>
                </c:pt>
                <c:pt idx="750">
                  <c:v>1.7928206495609562E-2</c:v>
                </c:pt>
                <c:pt idx="751">
                  <c:v>1.7942246576665891E-2</c:v>
                </c:pt>
                <c:pt idx="752">
                  <c:v>1.7965194898211627E-2</c:v>
                </c:pt>
                <c:pt idx="753">
                  <c:v>1.799034132014124E-2</c:v>
                </c:pt>
                <c:pt idx="754">
                  <c:v>1.8011296389402236E-2</c:v>
                </c:pt>
                <c:pt idx="755">
                  <c:v>1.8034418733387673E-2</c:v>
                </c:pt>
                <c:pt idx="756">
                  <c:v>1.805756825799195E-2</c:v>
                </c:pt>
                <c:pt idx="757">
                  <c:v>1.8080729548578579E-2</c:v>
                </c:pt>
                <c:pt idx="758">
                  <c:v>1.8103887189784298E-2</c:v>
                </c:pt>
                <c:pt idx="759">
                  <c:v>1.8127025765518223E-2</c:v>
                </c:pt>
                <c:pt idx="760">
                  <c:v>1.8150129858964421E-2</c:v>
                </c:pt>
                <c:pt idx="761">
                  <c:v>1.8177347641935362E-2</c:v>
                </c:pt>
                <c:pt idx="762">
                  <c:v>1.8189951252328879E-2</c:v>
                </c:pt>
                <c:pt idx="763">
                  <c:v>1.8219081066574973E-2</c:v>
                </c:pt>
                <c:pt idx="764">
                  <c:v>1.8243938235696023E-2</c:v>
                </c:pt>
                <c:pt idx="765">
                  <c:v>1.8264593452848945E-2</c:v>
                </c:pt>
                <c:pt idx="766">
                  <c:v>1.8287166859182295E-2</c:v>
                </c:pt>
                <c:pt idx="767">
                  <c:v>1.8309597845512934E-2</c:v>
                </c:pt>
                <c:pt idx="768">
                  <c:v>1.8331870989392245E-2</c:v>
                </c:pt>
                <c:pt idx="769">
                  <c:v>1.8355936700630543E-2</c:v>
                </c:pt>
                <c:pt idx="770">
                  <c:v>1.8375882056702156E-2</c:v>
                </c:pt>
                <c:pt idx="771">
                  <c:v>1.8391788777569411E-2</c:v>
                </c:pt>
                <c:pt idx="772">
                  <c:v>1.8413331721017889E-2</c:v>
                </c:pt>
                <c:pt idx="773">
                  <c:v>1.8434640496324348E-2</c:v>
                </c:pt>
                <c:pt idx="774">
                  <c:v>1.8455699425687751E-2</c:v>
                </c:pt>
                <c:pt idx="775">
                  <c:v>1.8474631000823232E-2</c:v>
                </c:pt>
                <c:pt idx="776">
                  <c:v>1.8502525475867351E-2</c:v>
                </c:pt>
                <c:pt idx="777">
                  <c:v>1.8522701911829323E-2</c:v>
                </c:pt>
                <c:pt idx="778">
                  <c:v>1.8542597085706103E-2</c:v>
                </c:pt>
                <c:pt idx="779">
                  <c:v>1.8562210988948426E-2</c:v>
                </c:pt>
                <c:pt idx="780">
                  <c:v>1.8576254695102018E-2</c:v>
                </c:pt>
                <c:pt idx="781">
                  <c:v>1.860346669748663E-2</c:v>
                </c:pt>
                <c:pt idx="782">
                  <c:v>1.861419078153511E-2</c:v>
                </c:pt>
                <c:pt idx="783">
                  <c:v>1.863273693663205E-2</c:v>
                </c:pt>
                <c:pt idx="784">
                  <c:v>1.8656061154861268E-2</c:v>
                </c:pt>
                <c:pt idx="785">
                  <c:v>1.8673987261520014E-2</c:v>
                </c:pt>
                <c:pt idx="786">
                  <c:v>1.8691632041080066E-2</c:v>
                </c:pt>
                <c:pt idx="787">
                  <c:v>1.8708995485958294E-2</c:v>
                </c:pt>
                <c:pt idx="788">
                  <c:v>1.8721248520851816E-2</c:v>
                </c:pt>
                <c:pt idx="789">
                  <c:v>1.8738106947052337E-2</c:v>
                </c:pt>
                <c:pt idx="790">
                  <c:v>1.8754684059463015E-2</c:v>
                </c:pt>
                <c:pt idx="791">
                  <c:v>1.8770979851075825E-2</c:v>
                </c:pt>
                <c:pt idx="792">
                  <c:v>1.878699431499958E-2</c:v>
                </c:pt>
                <c:pt idx="793">
                  <c:v>1.8802727444464311E-2</c:v>
                </c:pt>
                <c:pt idx="794">
                  <c:v>1.881817923281863E-2</c:v>
                </c:pt>
                <c:pt idx="795">
                  <c:v>1.8833349673527549E-2</c:v>
                </c:pt>
                <c:pt idx="796">
                  <c:v>1.8848238760178177E-2</c:v>
                </c:pt>
                <c:pt idx="797">
                  <c:v>1.8868587500081399E-2</c:v>
                </c:pt>
                <c:pt idx="798">
                  <c:v>1.8881423242897485E-2</c:v>
                </c:pt>
                <c:pt idx="799">
                  <c:v>1.8895410124124764E-2</c:v>
                </c:pt>
                <c:pt idx="800">
                  <c:v>1.8909115583092276E-2</c:v>
                </c:pt>
                <c:pt idx="801">
                  <c:v>1.8927390895801543E-2</c:v>
                </c:pt>
                <c:pt idx="802">
                  <c:v>1.8935685307110182E-2</c:v>
                </c:pt>
                <c:pt idx="803">
                  <c:v>1.8949889859616462E-2</c:v>
                </c:pt>
                <c:pt idx="804">
                  <c:v>1.8961206681636547E-2</c:v>
                </c:pt>
                <c:pt idx="805">
                  <c:v>1.8973619509312107E-2</c:v>
                </c:pt>
                <c:pt idx="806">
                  <c:v>1.8985825195763709E-2</c:v>
                </c:pt>
                <c:pt idx="807">
                  <c:v>1.8999125729230942E-2</c:v>
                </c:pt>
                <c:pt idx="808">
                  <c:v>1.9009689443687219E-2</c:v>
                </c:pt>
                <c:pt idx="809">
                  <c:v>1.9021385155769059E-2</c:v>
                </c:pt>
                <c:pt idx="810">
                  <c:v>1.9029122269281541E-2</c:v>
                </c:pt>
                <c:pt idx="811">
                  <c:v>1.9044396636325792E-2</c:v>
                </c:pt>
                <c:pt idx="812">
                  <c:v>1.9055749558257208E-2</c:v>
                </c:pt>
                <c:pt idx="813">
                  <c:v>1.9067025371008611E-2</c:v>
                </c:pt>
                <c:pt idx="814">
                  <c:v>1.9079533450203631E-2</c:v>
                </c:pt>
                <c:pt idx="815">
                  <c:v>1.9089419980757069E-2</c:v>
                </c:pt>
                <c:pt idx="816">
                  <c:v>1.9100575934717472E-2</c:v>
                </c:pt>
                <c:pt idx="817">
                  <c:v>1.911304512926075E-2</c:v>
                </c:pt>
                <c:pt idx="818">
                  <c:v>1.9122898036398921E-2</c:v>
                </c:pt>
                <c:pt idx="819">
                  <c:v>1.9134101343622686E-2</c:v>
                </c:pt>
                <c:pt idx="820">
                  <c:v>1.9145357595477187E-2</c:v>
                </c:pt>
                <c:pt idx="821">
                  <c:v>1.9158049200662733E-2</c:v>
                </c:pt>
                <c:pt idx="822">
                  <c:v>1.9168103256781904E-2</c:v>
                </c:pt>
                <c:pt idx="823">
                  <c:v>1.9175462941307602E-2</c:v>
                </c:pt>
                <c:pt idx="824">
                  <c:v>1.9185671714086149E-2</c:v>
                </c:pt>
                <c:pt idx="825">
                  <c:v>1.919741082151637E-2</c:v>
                </c:pt>
                <c:pt idx="826">
                  <c:v>1.9209313330737693E-2</c:v>
                </c:pt>
                <c:pt idx="827">
                  <c:v>1.9221398231776467E-2</c:v>
                </c:pt>
                <c:pt idx="828">
                  <c:v>1.9235146334033181E-2</c:v>
                </c:pt>
                <c:pt idx="829">
                  <c:v>1.924765693325833E-2</c:v>
                </c:pt>
                <c:pt idx="830">
                  <c:v>1.9266367295343104E-2</c:v>
                </c:pt>
                <c:pt idx="831">
                  <c:v>1.9273306753483047E-2</c:v>
                </c:pt>
                <c:pt idx="832">
                  <c:v>1.9284920974114737E-2</c:v>
                </c:pt>
                <c:pt idx="833">
                  <c:v>1.9298254075049662E-2</c:v>
                </c:pt>
                <c:pt idx="834">
                  <c:v>1.9311796719662461E-2</c:v>
                </c:pt>
                <c:pt idx="835">
                  <c:v>1.9325548912191522E-2</c:v>
                </c:pt>
                <c:pt idx="836">
                  <c:v>1.9341098455796773E-2</c:v>
                </c:pt>
                <c:pt idx="837">
                  <c:v>1.9355285484844137E-2</c:v>
                </c:pt>
                <c:pt idx="838">
                  <c:v>1.9369682087016071E-2</c:v>
                </c:pt>
                <c:pt idx="839">
                  <c:v>1.9384288266842138E-2</c:v>
                </c:pt>
                <c:pt idx="840">
                  <c:v>1.9406004482675394E-2</c:v>
                </c:pt>
                <c:pt idx="841">
                  <c:v>1.9421133814461446E-2</c:v>
                </c:pt>
                <c:pt idx="842">
                  <c:v>1.9436472728380363E-2</c:v>
                </c:pt>
                <c:pt idx="843">
                  <c:v>1.9452021229231398E-2</c:v>
                </c:pt>
                <c:pt idx="844">
                  <c:v>1.946777932188138E-2</c:v>
                </c:pt>
                <c:pt idx="845">
                  <c:v>1.9483747011261605E-2</c:v>
                </c:pt>
                <c:pt idx="846">
                  <c:v>1.9499924302369191E-2</c:v>
                </c:pt>
                <c:pt idx="847">
                  <c:v>1.95163112002666E-2</c:v>
                </c:pt>
                <c:pt idx="848">
                  <c:v>1.9534694116709581E-2</c:v>
                </c:pt>
                <c:pt idx="849">
                  <c:v>1.9555125451520515E-2</c:v>
                </c:pt>
                <c:pt idx="850">
                  <c:v>1.957218889006786E-2</c:v>
                </c:pt>
                <c:pt idx="851">
                  <c:v>1.9589461993938566E-2</c:v>
                </c:pt>
                <c:pt idx="852">
                  <c:v>1.9606944768627375E-2</c:v>
                </c:pt>
                <c:pt idx="853">
                  <c:v>1.9622768088897055E-2</c:v>
                </c:pt>
                <c:pt idx="854">
                  <c:v>1.964065015595607E-2</c:v>
                </c:pt>
                <c:pt idx="855">
                  <c:v>1.9658722946538622E-2</c:v>
                </c:pt>
                <c:pt idx="856">
                  <c:v>1.9682212959754485E-2</c:v>
                </c:pt>
                <c:pt idx="857">
                  <c:v>1.9706405328560585E-2</c:v>
                </c:pt>
                <c:pt idx="858">
                  <c:v>1.9725003335100553E-2</c:v>
                </c:pt>
                <c:pt idx="859">
                  <c:v>1.9743715496520476E-2</c:v>
                </c:pt>
                <c:pt idx="860">
                  <c:v>1.9762525497551222E-2</c:v>
                </c:pt>
                <c:pt idx="861">
                  <c:v>1.9775642085915566E-2</c:v>
                </c:pt>
                <c:pt idx="862">
                  <c:v>1.9794604029025459E-2</c:v>
                </c:pt>
                <c:pt idx="863">
                  <c:v>1.9813619322042578E-2</c:v>
                </c:pt>
                <c:pt idx="864">
                  <c:v>1.9832671382553662E-2</c:v>
                </c:pt>
                <c:pt idx="865">
                  <c:v>1.985747201923177E-2</c:v>
                </c:pt>
                <c:pt idx="866">
                  <c:v>1.9876526402567873E-2</c:v>
                </c:pt>
                <c:pt idx="867">
                  <c:v>1.9895564401180725E-2</c:v>
                </c:pt>
                <c:pt idx="868">
                  <c:v>1.9916452061950415E-2</c:v>
                </c:pt>
                <c:pt idx="869">
                  <c:v>1.9933525962421865E-2</c:v>
                </c:pt>
                <c:pt idx="870">
                  <c:v>1.99468271678124E-2</c:v>
                </c:pt>
                <c:pt idx="871">
                  <c:v>1.9971226133017963E-2</c:v>
                </c:pt>
                <c:pt idx="872">
                  <c:v>1.9991773429559743E-2</c:v>
                </c:pt>
                <c:pt idx="873">
                  <c:v>2.0008534333041929E-2</c:v>
                </c:pt>
                <c:pt idx="874">
                  <c:v>2.0021565615209218E-2</c:v>
                </c:pt>
                <c:pt idx="875">
                  <c:v>2.0036325731019294E-2</c:v>
                </c:pt>
                <c:pt idx="876">
                  <c:v>2.0054554352245686E-2</c:v>
                </c:pt>
                <c:pt idx="877">
                  <c:v>2.0072604628671491E-2</c:v>
                </c:pt>
                <c:pt idx="878">
                  <c:v>2.0090459787974396E-2</c:v>
                </c:pt>
                <c:pt idx="879">
                  <c:v>2.0109845486748865E-2</c:v>
                </c:pt>
                <c:pt idx="880">
                  <c:v>2.0127250943160847E-2</c:v>
                </c:pt>
                <c:pt idx="881">
                  <c:v>2.0144432509150142E-2</c:v>
                </c:pt>
                <c:pt idx="882">
                  <c:v>2.0161390178939396E-2</c:v>
                </c:pt>
                <c:pt idx="883">
                  <c:v>2.0178123946825478E-2</c:v>
                </c:pt>
                <c:pt idx="884">
                  <c:v>2.0192966683330444E-2</c:v>
                </c:pt>
                <c:pt idx="885">
                  <c:v>2.0209267715009409E-2</c:v>
                </c:pt>
                <c:pt idx="886">
                  <c:v>2.0225344840294836E-2</c:v>
                </c:pt>
                <c:pt idx="887">
                  <c:v>2.0245064194486923E-2</c:v>
                </c:pt>
                <c:pt idx="888">
                  <c:v>2.0258434063374093E-2</c:v>
                </c:pt>
                <c:pt idx="889">
                  <c:v>2.0273824304295328E-2</c:v>
                </c:pt>
                <c:pt idx="890">
                  <c:v>2.0288990605501003E-2</c:v>
                </c:pt>
                <c:pt idx="891">
                  <c:v>2.0312370902666563E-2</c:v>
                </c:pt>
                <c:pt idx="892">
                  <c:v>2.0319191777617998E-2</c:v>
                </c:pt>
                <c:pt idx="893">
                  <c:v>2.0331614896022927E-2</c:v>
                </c:pt>
                <c:pt idx="894">
                  <c:v>2.0345900582870322E-2</c:v>
                </c:pt>
                <c:pt idx="895">
                  <c:v>2.0359962317625043E-2</c:v>
                </c:pt>
                <c:pt idx="896">
                  <c:v>2.0373800095584114E-2</c:v>
                </c:pt>
                <c:pt idx="897">
                  <c:v>2.0387413912118311E-2</c:v>
                </c:pt>
                <c:pt idx="898">
                  <c:v>2.0400803762674811E-2</c:v>
                </c:pt>
                <c:pt idx="899">
                  <c:v>2.0413969642774542E-2</c:v>
                </c:pt>
                <c:pt idx="900">
                  <c:v>2.04269115480144E-2</c:v>
                </c:pt>
                <c:pt idx="901">
                  <c:v>2.0448062454158436E-2</c:v>
                </c:pt>
                <c:pt idx="902">
                  <c:v>2.045907793387439E-2</c:v>
                </c:pt>
                <c:pt idx="903">
                  <c:v>2.0471271337313589E-2</c:v>
                </c:pt>
                <c:pt idx="904">
                  <c:v>2.0483240686263421E-2</c:v>
                </c:pt>
                <c:pt idx="905">
                  <c:v>2.0490955443588622E-2</c:v>
                </c:pt>
                <c:pt idx="906">
                  <c:v>2.0502524919456012E-2</c:v>
                </c:pt>
                <c:pt idx="907">
                  <c:v>2.051387843622449E-2</c:v>
                </c:pt>
                <c:pt idx="908">
                  <c:v>2.0525022266629396E-2</c:v>
                </c:pt>
                <c:pt idx="909">
                  <c:v>2.0535962683614861E-2</c:v>
                </c:pt>
                <c:pt idx="910">
                  <c:v>2.0550543483132802E-2</c:v>
                </c:pt>
                <c:pt idx="911">
                  <c:v>2.056106385552239E-2</c:v>
                </c:pt>
                <c:pt idx="912">
                  <c:v>2.0571401613981979E-2</c:v>
                </c:pt>
                <c:pt idx="913">
                  <c:v>2.058156293204336E-2</c:v>
                </c:pt>
                <c:pt idx="914">
                  <c:v>2.0587833134094829E-2</c:v>
                </c:pt>
                <c:pt idx="915">
                  <c:v>2.059768481327437E-2</c:v>
                </c:pt>
                <c:pt idx="916">
                  <c:v>2.0607376994958921E-2</c:v>
                </c:pt>
                <c:pt idx="917">
                  <c:v>2.0621783436393606E-2</c:v>
                </c:pt>
                <c:pt idx="918">
                  <c:v>2.0629939002118319E-2</c:v>
                </c:pt>
                <c:pt idx="919">
                  <c:v>2.0639171331522949E-2</c:v>
                </c:pt>
                <c:pt idx="920">
                  <c:v>2.0649467720906353E-2</c:v>
                </c:pt>
                <c:pt idx="921">
                  <c:v>2.0657242502131905E-2</c:v>
                </c:pt>
                <c:pt idx="922">
                  <c:v>2.0662532014458716E-2</c:v>
                </c:pt>
                <c:pt idx="923">
                  <c:v>2.067483018788312E-2</c:v>
                </c:pt>
                <c:pt idx="924">
                  <c:v>2.0684635040203427E-2</c:v>
                </c:pt>
                <c:pt idx="925">
                  <c:v>2.069198378994706E-2</c:v>
                </c:pt>
                <c:pt idx="926">
                  <c:v>2.0696906890349167E-2</c:v>
                </c:pt>
                <c:pt idx="927">
                  <c:v>2.070292781067393E-2</c:v>
                </c:pt>
                <c:pt idx="928">
                  <c:v>2.0711203482854174E-2</c:v>
                </c:pt>
                <c:pt idx="929">
                  <c:v>2.0719401046201867E-2</c:v>
                </c:pt>
                <c:pt idx="930">
                  <c:v>2.072752684547377E-2</c:v>
                </c:pt>
                <c:pt idx="931">
                  <c:v>2.0736737248231964E-2</c:v>
                </c:pt>
                <c:pt idx="932">
                  <c:v>2.0744733152232419E-2</c:v>
                </c:pt>
                <c:pt idx="933">
                  <c:v>2.0752669071427615E-2</c:v>
                </c:pt>
                <c:pt idx="934">
                  <c:v>2.0760545005103839E-2</c:v>
                </c:pt>
                <c:pt idx="935">
                  <c:v>2.0768360952551336E-2</c:v>
                </c:pt>
                <c:pt idx="936">
                  <c:v>2.0774986051391456E-2</c:v>
                </c:pt>
                <c:pt idx="937">
                  <c:v>2.0782685867066678E-2</c:v>
                </c:pt>
                <c:pt idx="938">
                  <c:v>2.0790325697749454E-2</c:v>
                </c:pt>
                <c:pt idx="939">
                  <c:v>2.0798983480927128E-2</c:v>
                </c:pt>
                <c:pt idx="940">
                  <c:v>2.0806540871904436E-2</c:v>
                </c:pt>
                <c:pt idx="941">
                  <c:v>2.0813996887384181E-2</c:v>
                </c:pt>
                <c:pt idx="942">
                  <c:v>2.0821392911821467E-2</c:v>
                </c:pt>
                <c:pt idx="943">
                  <c:v>2.0828728944549131E-2</c:v>
                </c:pt>
                <c:pt idx="944">
                  <c:v>2.0834904959061252E-2</c:v>
                </c:pt>
                <c:pt idx="945">
                  <c:v>2.0842124875937323E-2</c:v>
                </c:pt>
                <c:pt idx="946">
                  <c:v>2.0849284802496586E-2</c:v>
                </c:pt>
                <c:pt idx="947">
                  <c:v>2.0856384738098678E-2</c:v>
                </c:pt>
                <c:pt idx="948">
                  <c:v>2.0863424682106758E-2</c:v>
                </c:pt>
                <c:pt idx="949">
                  <c:v>2.0870404633890168E-2</c:v>
                </c:pt>
                <c:pt idx="950">
                  <c:v>2.0877324592824435E-2</c:v>
                </c:pt>
                <c:pt idx="951">
                  <c:v>2.0884184558289064E-2</c:v>
                </c:pt>
                <c:pt idx="952">
                  <c:v>2.0890984529669736E-2</c:v>
                </c:pt>
                <c:pt idx="953">
                  <c:v>2.0904110001752751E-2</c:v>
                </c:pt>
                <c:pt idx="954">
                  <c:v>2.0909707059647956E-2</c:v>
                </c:pt>
                <c:pt idx="955">
                  <c:v>2.0916307524188906E-2</c:v>
                </c:pt>
                <c:pt idx="956">
                  <c:v>2.0922847975288757E-2</c:v>
                </c:pt>
                <c:pt idx="957">
                  <c:v>2.0926183038423272E-2</c:v>
                </c:pt>
                <c:pt idx="958">
                  <c:v>2.0932615205340396E-2</c:v>
                </c:pt>
                <c:pt idx="959">
                  <c:v>2.093898736722663E-2</c:v>
                </c:pt>
                <c:pt idx="960">
                  <c:v>2.0945299523504081E-2</c:v>
                </c:pt>
                <c:pt idx="961">
                  <c:v>2.0951551673601392E-2</c:v>
                </c:pt>
                <c:pt idx="962">
                  <c:v>2.0960830366302214E-2</c:v>
                </c:pt>
                <c:pt idx="963">
                  <c:v>2.0966950706768045E-2</c:v>
                </c:pt>
                <c:pt idx="964">
                  <c:v>2.0973011029131558E-2</c:v>
                </c:pt>
                <c:pt idx="965">
                  <c:v>2.0979011332834491E-2</c:v>
                </c:pt>
                <c:pt idx="966">
                  <c:v>2.0981912311762739E-2</c:v>
                </c:pt>
                <c:pt idx="967">
                  <c:v>2.098780441308019E-2</c:v>
                </c:pt>
                <c:pt idx="968">
                  <c:v>2.0993636504367908E-2</c:v>
                </c:pt>
                <c:pt idx="969">
                  <c:v>2.100441316310583E-2</c:v>
                </c:pt>
                <c:pt idx="970">
                  <c:v>2.1009109171812073E-2</c:v>
                </c:pt>
                <c:pt idx="971">
                  <c:v>2.1013752732640063E-2</c:v>
                </c:pt>
                <c:pt idx="972">
                  <c:v>2.1020321586280189E-2</c:v>
                </c:pt>
                <c:pt idx="973">
                  <c:v>2.1024853025564044E-2</c:v>
                </c:pt>
                <c:pt idx="974">
                  <c:v>2.1030313137131221E-2</c:v>
                </c:pt>
                <c:pt idx="975">
                  <c:v>2.1035713224763334E-2</c:v>
                </c:pt>
                <c:pt idx="976">
                  <c:v>2.1041053287963567E-2</c:v>
                </c:pt>
                <c:pt idx="977">
                  <c:v>2.1047302152284869E-2</c:v>
                </c:pt>
                <c:pt idx="978">
                  <c:v>2.1051553339106105E-2</c:v>
                </c:pt>
                <c:pt idx="979">
                  <c:v>2.1052866469234932E-2</c:v>
                </c:pt>
                <c:pt idx="980">
                  <c:v>2.1057982389801232E-2</c:v>
                </c:pt>
                <c:pt idx="981">
                  <c:v>2.1063038297349242E-2</c:v>
                </c:pt>
                <c:pt idx="982">
                  <c:v>2.1068034191423061E-2</c:v>
                </c:pt>
                <c:pt idx="983">
                  <c:v>2.1073916323910133E-2</c:v>
                </c:pt>
                <c:pt idx="984">
                  <c:v>2.1078788186587351E-2</c:v>
                </c:pt>
                <c:pt idx="985">
                  <c:v>2.1087349533155181E-2</c:v>
                </c:pt>
                <c:pt idx="986">
                  <c:v>2.1088351856697184E-2</c:v>
                </c:pt>
                <c:pt idx="987">
                  <c:v>2.1093043663263176E-2</c:v>
                </c:pt>
                <c:pt idx="988">
                  <c:v>2.1096749248081682E-2</c:v>
                </c:pt>
                <c:pt idx="989">
                  <c:v>2.110197382012876E-2</c:v>
                </c:pt>
                <c:pt idx="990">
                  <c:v>2.1105840806070329E-2</c:v>
                </c:pt>
                <c:pt idx="991">
                  <c:v>2.1110928196048189E-2</c:v>
                </c:pt>
                <c:pt idx="992">
                  <c:v>2.1115602394374058E-2</c:v>
                </c:pt>
                <c:pt idx="993">
                  <c:v>2.1119934077391583E-2</c:v>
                </c:pt>
                <c:pt idx="994">
                  <c:v>2.1124205738412991E-2</c:v>
                </c:pt>
                <c:pt idx="995">
                  <c:v>2.1128417377051269E-2</c:v>
                </c:pt>
                <c:pt idx="996">
                  <c:v>2.1135497683994413E-2</c:v>
                </c:pt>
                <c:pt idx="997">
                  <c:v>2.1136350884454935E-2</c:v>
                </c:pt>
                <c:pt idx="998">
                  <c:v>2.1140377931095702E-2</c:v>
                </c:pt>
                <c:pt idx="999">
                  <c:v>2.1144344957295547E-2</c:v>
                </c:pt>
                <c:pt idx="1000">
                  <c:v>2.114825196269739E-2</c:v>
                </c:pt>
                <c:pt idx="1001">
                  <c:v>2.1152098946949423E-2</c:v>
                </c:pt>
                <c:pt idx="1002">
                  <c:v>2.1155885909704672E-2</c:v>
                </c:pt>
                <c:pt idx="1003">
                  <c:v>2.1159612850622751E-2</c:v>
                </c:pt>
                <c:pt idx="1004">
                  <c:v>2.1163279769367223E-2</c:v>
                </c:pt>
                <c:pt idx="1005">
                  <c:v>2.1170311722210369E-2</c:v>
                </c:pt>
                <c:pt idx="1006">
                  <c:v>2.117299062435345E-2</c:v>
                </c:pt>
                <c:pt idx="1007">
                  <c:v>2.1176465222124467E-2</c:v>
                </c:pt>
                <c:pt idx="1008">
                  <c:v>2.1179879785930222E-2</c:v>
                </c:pt>
                <c:pt idx="1009">
                  <c:v>2.1180714019118346E-2</c:v>
                </c:pt>
                <c:pt idx="1010">
                  <c:v>2.118736532884001E-2</c:v>
                </c:pt>
                <c:pt idx="1011">
                  <c:v>2.1189932267168966E-2</c:v>
                </c:pt>
                <c:pt idx="1012">
                  <c:v>2.1192950563448283E-2</c:v>
                </c:pt>
                <c:pt idx="1013">
                  <c:v>2.1196905402855511E-2</c:v>
                </c:pt>
                <c:pt idx="1014">
                  <c:v>2.1199157516322124E-2</c:v>
                </c:pt>
                <c:pt idx="1015">
                  <c:v>2.1202185580391449E-2</c:v>
                </c:pt>
                <c:pt idx="1016">
                  <c:v>2.1205165923515741E-2</c:v>
                </c:pt>
                <c:pt idx="1017">
                  <c:v>2.1208100461189358E-2</c:v>
                </c:pt>
                <c:pt idx="1018">
                  <c:v>2.1210991108920916E-2</c:v>
                </c:pt>
                <c:pt idx="1019">
                  <c:v>2.1213839782233724E-2</c:v>
                </c:pt>
                <c:pt idx="1020">
                  <c:v>2.1216648396665774E-2</c:v>
                </c:pt>
                <c:pt idx="1021">
                  <c:v>2.1221034819171574E-2</c:v>
                </c:pt>
                <c:pt idx="1022">
                  <c:v>2.1219733076405966E-2</c:v>
                </c:pt>
                <c:pt idx="1023">
                  <c:v>2.1224853042244928E-2</c:v>
                </c:pt>
                <c:pt idx="1024">
                  <c:v>2.1228324619900797E-2</c:v>
                </c:pt>
                <c:pt idx="1025">
                  <c:v>2.1230157630327876E-2</c:v>
                </c:pt>
                <c:pt idx="1026">
                  <c:v>2.1232766118480274E-2</c:v>
                </c:pt>
                <c:pt idx="1027">
                  <c:v>2.1235347956869193E-2</c:v>
                </c:pt>
                <c:pt idx="1028">
                  <c:v>2.1237905061128558E-2</c:v>
                </c:pt>
                <c:pt idx="1029">
                  <c:v>2.124123887347313E-2</c:v>
                </c:pt>
                <c:pt idx="1030">
                  <c:v>2.1242952729856962E-2</c:v>
                </c:pt>
                <c:pt idx="1031">
                  <c:v>2.1242254060389598E-2</c:v>
                </c:pt>
                <c:pt idx="1032">
                  <c:v>2.1244733751677264E-2</c:v>
                </c:pt>
                <c:pt idx="1033">
                  <c:v>2.1247198163694039E-2</c:v>
                </c:pt>
                <c:pt idx="1034">
                  <c:v>2.124964925401613E-2</c:v>
                </c:pt>
                <c:pt idx="1035">
                  <c:v>2.1252088980228123E-2</c:v>
                </c:pt>
                <c:pt idx="1036">
                  <c:v>2.1255314516247063E-2</c:v>
                </c:pt>
                <c:pt idx="1037">
                  <c:v>2.1257734573347276E-2</c:v>
                </c:pt>
                <c:pt idx="1038">
                  <c:v>2.1260145223324492E-2</c:v>
                </c:pt>
                <c:pt idx="1039">
                  <c:v>2.126254646614446E-2</c:v>
                </c:pt>
                <c:pt idx="1040">
                  <c:v>2.1264144881504306E-2</c:v>
                </c:pt>
                <c:pt idx="1041">
                  <c:v>2.1268338891150481E-2</c:v>
                </c:pt>
                <c:pt idx="1042">
                  <c:v>2.1268901395452983E-2</c:v>
                </c:pt>
                <c:pt idx="1043">
                  <c:v>2.127126554231535E-2</c:v>
                </c:pt>
                <c:pt idx="1044">
                  <c:v>2.1274411571703181E-2</c:v>
                </c:pt>
                <c:pt idx="1045">
                  <c:v>2.1276756370872518E-2</c:v>
                </c:pt>
                <c:pt idx="1046">
                  <c:v>2.1279091762650061E-2</c:v>
                </c:pt>
                <c:pt idx="1047">
                  <c:v>2.128141774700288E-2</c:v>
                </c:pt>
                <c:pt idx="1048">
                  <c:v>2.1283734323898466E-2</c:v>
                </c:pt>
                <c:pt idx="1049">
                  <c:v>2.1285252879844011E-2</c:v>
                </c:pt>
                <c:pt idx="1050">
                  <c:v>2.128755117851848E-2</c:v>
                </c:pt>
                <c:pt idx="1051">
                  <c:v>2.1289840070179439E-2</c:v>
                </c:pt>
                <c:pt idx="1052">
                  <c:v>2.1292119554794205E-2</c:v>
                </c:pt>
                <c:pt idx="1053">
                  <c:v>2.1294389632330098E-2</c:v>
                </c:pt>
                <c:pt idx="1054">
                  <c:v>2.1296650302755762E-2</c:v>
                </c:pt>
                <c:pt idx="1055">
                  <c:v>2.1298901566040723E-2</c:v>
                </c:pt>
                <c:pt idx="1056">
                  <c:v>2.1301143422150979E-2</c:v>
                </c:pt>
                <c:pt idx="1057">
                  <c:v>2.1307297181280601E-2</c:v>
                </c:pt>
                <c:pt idx="1058">
                  <c:v>2.1308733837910383E-2</c:v>
                </c:pt>
                <c:pt idx="1059">
                  <c:v>2.1310945305217606E-2</c:v>
                </c:pt>
                <c:pt idx="1060">
                  <c:v>2.1313147363055302E-2</c:v>
                </c:pt>
                <c:pt idx="1061">
                  <c:v>2.1315025183367635E-2</c:v>
                </c:pt>
                <c:pt idx="1062">
                  <c:v>2.1318304757856E-2</c:v>
                </c:pt>
                <c:pt idx="1063">
                  <c:v>2.13196970794358E-2</c:v>
                </c:pt>
                <c:pt idx="1064">
                  <c:v>2.1321861499080826E-2</c:v>
                </c:pt>
                <c:pt idx="1065">
                  <c:v>2.1324016509099045E-2</c:v>
                </c:pt>
                <c:pt idx="1066">
                  <c:v>2.1326162109460641E-2</c:v>
                </c:pt>
                <c:pt idx="1067">
                  <c:v>2.1329077081754709E-2</c:v>
                </c:pt>
                <c:pt idx="1068">
                  <c:v>2.1330425081088667E-2</c:v>
                </c:pt>
                <c:pt idx="1069">
                  <c:v>2.1332542452294601E-2</c:v>
                </c:pt>
                <c:pt idx="1070">
                  <c:v>2.133465041372077E-2</c:v>
                </c:pt>
                <c:pt idx="1071">
                  <c:v>2.1336748965337358E-2</c:v>
                </c:pt>
                <c:pt idx="1072">
                  <c:v>2.1338838107113688E-2</c:v>
                </c:pt>
                <c:pt idx="1073">
                  <c:v>2.1340917839020378E-2</c:v>
                </c:pt>
                <c:pt idx="1074">
                  <c:v>2.1342988161027181E-2</c:v>
                </c:pt>
                <c:pt idx="1075">
                  <c:v>2.1345049073104718E-2</c:v>
                </c:pt>
                <c:pt idx="1076">
                  <c:v>2.1347100575223172E-2</c:v>
                </c:pt>
                <c:pt idx="1077">
                  <c:v>2.1349915956063437E-2</c:v>
                </c:pt>
                <c:pt idx="1078">
                  <c:v>2.1351175349464874E-2</c:v>
                </c:pt>
                <c:pt idx="1079">
                  <c:v>2.135319862153022E-2</c:v>
                </c:pt>
                <c:pt idx="1080">
                  <c:v>2.135521248351982E-2</c:v>
                </c:pt>
                <c:pt idx="1081">
                  <c:v>2.135798801167876E-2</c:v>
                </c:pt>
                <c:pt idx="1082">
                  <c:v>2.135921197715426E-2</c:v>
                </c:pt>
                <c:pt idx="1083">
                  <c:v>2.1358117513678679E-2</c:v>
                </c:pt>
                <c:pt idx="1084">
                  <c:v>2.1360095956633778E-2</c:v>
                </c:pt>
                <c:pt idx="1085">
                  <c:v>2.1362064991556955E-2</c:v>
                </c:pt>
                <c:pt idx="1086">
                  <c:v>2.1364024618419502E-2</c:v>
                </c:pt>
                <c:pt idx="1087">
                  <c:v>2.1366742670723211E-2</c:v>
                </c:pt>
                <c:pt idx="1088">
                  <c:v>2.1368682923912533E-2</c:v>
                </c:pt>
                <c:pt idx="1089">
                  <c:v>2.1370613768412206E-2</c:v>
                </c:pt>
                <c:pt idx="1090">
                  <c:v>2.1375599609264211E-2</c:v>
                </c:pt>
                <c:pt idx="1091">
                  <c:v>2.137444723123411E-2</c:v>
                </c:pt>
                <c:pt idx="1092">
                  <c:v>2.1375584808793965E-2</c:v>
                </c:pt>
                <c:pt idx="1093">
                  <c:v>2.1377478578470731E-2</c:v>
                </c:pt>
                <c:pt idx="1094">
                  <c:v>2.1379362939870025E-2</c:v>
                </c:pt>
                <c:pt idx="1095">
                  <c:v>2.1381237892966674E-2</c:v>
                </c:pt>
                <c:pt idx="1096">
                  <c:v>2.1383866234328072E-2</c:v>
                </c:pt>
                <c:pt idx="1097">
                  <c:v>2.1385721808340318E-2</c:v>
                </c:pt>
                <c:pt idx="1098">
                  <c:v>2.1387567973422228E-2</c:v>
                </c:pt>
                <c:pt idx="1099">
                  <c:v>2.1389404729548322E-2</c:v>
                </c:pt>
                <c:pt idx="1100">
                  <c:v>2.1389731367703769E-2</c:v>
                </c:pt>
                <c:pt idx="1101">
                  <c:v>2.1393826250856528E-2</c:v>
                </c:pt>
                <c:pt idx="1102">
                  <c:v>2.1395630747507971E-2</c:v>
                </c:pt>
                <c:pt idx="1103">
                  <c:v>2.139692298329865E-2</c:v>
                </c:pt>
                <c:pt idx="1104">
                  <c:v>2.1399211513574486E-2</c:v>
                </c:pt>
                <c:pt idx="1105">
                  <c:v>2.1400987782939487E-2</c:v>
                </c:pt>
                <c:pt idx="1106">
                  <c:v>2.1402754643158498E-2</c:v>
                </c:pt>
                <c:pt idx="1107">
                  <c:v>2.1404006135272994E-2</c:v>
                </c:pt>
                <c:pt idx="1108">
                  <c:v>2.140701587926376E-2</c:v>
                </c:pt>
                <c:pt idx="1109">
                  <c:v>2.1409509091826002E-2</c:v>
                </c:pt>
                <c:pt idx="1110">
                  <c:v>2.1411237175450026E-2</c:v>
                </c:pt>
                <c:pt idx="1111">
                  <c:v>2.1412955848704611E-2</c:v>
                </c:pt>
                <c:pt idx="1112">
                  <c:v>2.1414665111564989E-2</c:v>
                </c:pt>
                <c:pt idx="1113">
                  <c:v>2.1415612097755762E-2</c:v>
                </c:pt>
                <c:pt idx="1114">
                  <c:v>2.1417303111874876E-2</c:v>
                </c:pt>
                <c:pt idx="1115">
                  <c:v>2.1418984716077647E-2</c:v>
                </c:pt>
                <c:pt idx="1116">
                  <c:v>2.1421132951770588E-2</c:v>
                </c:pt>
                <c:pt idx="1117">
                  <c:v>2.142231969463981E-2</c:v>
                </c:pt>
                <c:pt idx="1118">
                  <c:v>2.1424958415170545E-2</c:v>
                </c:pt>
                <c:pt idx="1119">
                  <c:v>2.1426366458521591E-2</c:v>
                </c:pt>
                <c:pt idx="1120">
                  <c:v>2.1428000437362517E-2</c:v>
                </c:pt>
                <c:pt idx="1121">
                  <c:v>2.1430604484520457E-2</c:v>
                </c:pt>
                <c:pt idx="1122">
                  <c:v>2.1430492465857189E-2</c:v>
                </c:pt>
                <c:pt idx="1123">
                  <c:v>2.143209878988224E-2</c:v>
                </c:pt>
                <c:pt idx="1124">
                  <c:v>2.1433695703781716E-2</c:v>
                </c:pt>
                <c:pt idx="1125">
                  <c:v>2.1435283207532029E-2</c:v>
                </c:pt>
                <c:pt idx="1126">
                  <c:v>2.143835204659084E-2</c:v>
                </c:pt>
                <c:pt idx="1127">
                  <c:v>2.1439174790912813E-2</c:v>
                </c:pt>
                <c:pt idx="1128">
                  <c:v>2.1440733484241133E-2</c:v>
                </c:pt>
                <c:pt idx="1129">
                  <c:v>2.1442282766779047E-2</c:v>
                </c:pt>
                <c:pt idx="1130">
                  <c:v>2.144382263850483E-2</c:v>
                </c:pt>
                <c:pt idx="1131">
                  <c:v>2.1445353099395457E-2</c:v>
                </c:pt>
                <c:pt idx="1132">
                  <c:v>2.144687414942921E-2</c:v>
                </c:pt>
                <c:pt idx="1133">
                  <c:v>2.1448385788585232E-2</c:v>
                </c:pt>
                <c:pt idx="1134">
                  <c:v>2.1450101852640003E-2</c:v>
                </c:pt>
                <c:pt idx="1135">
                  <c:v>2.144937303942061E-2</c:v>
                </c:pt>
                <c:pt idx="1136">
                  <c:v>2.1451385077995353E-2</c:v>
                </c:pt>
                <c:pt idx="1137">
                  <c:v>2.1452860242981122E-2</c:v>
                </c:pt>
                <c:pt idx="1138">
                  <c:v>2.145432599808874E-2</c:v>
                </c:pt>
                <c:pt idx="1139">
                  <c:v>2.145578234329756E-2</c:v>
                </c:pt>
                <c:pt idx="1140">
                  <c:v>2.1457229278586946E-2</c:v>
                </c:pt>
                <c:pt idx="1141">
                  <c:v>2.1458871396541089E-2</c:v>
                </c:pt>
                <c:pt idx="1142">
                  <c:v>2.1460094919325715E-2</c:v>
                </c:pt>
                <c:pt idx="1143">
                  <c:v>2.1461513624734693E-2</c:v>
                </c:pt>
                <c:pt idx="1144">
                  <c:v>2.14636578213259E-2</c:v>
                </c:pt>
                <c:pt idx="1145">
                  <c:v>2.1463787765870431E-2</c:v>
                </c:pt>
                <c:pt idx="1146">
                  <c:v>2.1465713280880171E-2</c:v>
                </c:pt>
                <c:pt idx="1147">
                  <c:v>2.1467827478176514E-2</c:v>
                </c:pt>
                <c:pt idx="1148">
                  <c:v>2.146846600137875E-2</c:v>
                </c:pt>
                <c:pt idx="1149">
                  <c:v>2.1469828246489311E-2</c:v>
                </c:pt>
                <c:pt idx="1150">
                  <c:v>2.1471181081483229E-2</c:v>
                </c:pt>
                <c:pt idx="1151">
                  <c:v>2.1472524506339422E-2</c:v>
                </c:pt>
                <c:pt idx="1152">
                  <c:v>2.147331821101996E-2</c:v>
                </c:pt>
                <c:pt idx="1153">
                  <c:v>2.1474642064844753E-2</c:v>
                </c:pt>
                <c:pt idx="1154">
                  <c:v>2.1475956509028307E-2</c:v>
                </c:pt>
                <c:pt idx="1155">
                  <c:v>2.1477261543552954E-2</c:v>
                </c:pt>
                <c:pt idx="1156">
                  <c:v>2.1478557168399255E-2</c:v>
                </c:pt>
                <c:pt idx="1157">
                  <c:v>2.1479843383549115E-2</c:v>
                </c:pt>
                <c:pt idx="1158">
                  <c:v>2.1481120188984858E-2</c:v>
                </c:pt>
                <c:pt idx="1159">
                  <c:v>2.1482387584688824E-2</c:v>
                </c:pt>
                <c:pt idx="1160">
                  <c:v>2.1484370921583795E-2</c:v>
                </c:pt>
                <c:pt idx="1161">
                  <c:v>2.1487068319937665E-2</c:v>
                </c:pt>
                <c:pt idx="1162">
                  <c:v>2.1488305690289498E-2</c:v>
                </c:pt>
                <c:pt idx="1163">
                  <c:v>2.1489533649171902E-2</c:v>
                </c:pt>
                <c:pt idx="1164">
                  <c:v>2.1490752196566629E-2</c:v>
                </c:pt>
                <c:pt idx="1165">
                  <c:v>2.1491239034829166E-2</c:v>
                </c:pt>
                <c:pt idx="1166">
                  <c:v>2.1492439284692379E-2</c:v>
                </c:pt>
                <c:pt idx="1167">
                  <c:v>2.149396808162711E-2</c:v>
                </c:pt>
                <c:pt idx="1168">
                  <c:v>2.1495145579771564E-2</c:v>
                </c:pt>
                <c:pt idx="1169">
                  <c:v>2.1498470378200341E-2</c:v>
                </c:pt>
                <c:pt idx="1170">
                  <c:v>2.1499624254994455E-2</c:v>
                </c:pt>
                <c:pt idx="1171">
                  <c:v>2.1500766966808228E-2</c:v>
                </c:pt>
                <c:pt idx="1172">
                  <c:v>2.1501898214456045E-2</c:v>
                </c:pt>
                <c:pt idx="1173">
                  <c:v>2.1500870189427819E-2</c:v>
                </c:pt>
                <c:pt idx="1174">
                  <c:v>2.1501980406904677E-2</c:v>
                </c:pt>
                <c:pt idx="1175">
                  <c:v>2.1503078346814596E-2</c:v>
                </c:pt>
                <c:pt idx="1176">
                  <c:v>2.1504163705120996E-2</c:v>
                </c:pt>
                <c:pt idx="1177">
                  <c:v>2.1507372018705482E-2</c:v>
                </c:pt>
                <c:pt idx="1178">
                  <c:v>2.1508428198451723E-2</c:v>
                </c:pt>
                <c:pt idx="1179">
                  <c:v>2.1509470819725769E-2</c:v>
                </c:pt>
                <c:pt idx="1180">
                  <c:v>2.1511208201929775E-2</c:v>
                </c:pt>
                <c:pt idx="1181">
                  <c:v>2.1511514190105767E-2</c:v>
                </c:pt>
                <c:pt idx="1182">
                  <c:v>2.1510394615197419E-2</c:v>
                </c:pt>
                <c:pt idx="1183">
                  <c:v>2.1513499736335567E-2</c:v>
                </c:pt>
                <c:pt idx="1184">
                  <c:v>2.1515174218284035E-2</c:v>
                </c:pt>
                <c:pt idx="1185">
                  <c:v>2.1515425064901391E-2</c:v>
                </c:pt>
                <c:pt idx="1186">
                  <c:v>2.1514258411712502E-2</c:v>
                </c:pt>
                <c:pt idx="1187">
                  <c:v>2.151448430966757E-2</c:v>
                </c:pt>
                <c:pt idx="1188">
                  <c:v>2.1515396150811262E-2</c:v>
                </c:pt>
                <c:pt idx="1189">
                  <c:v>2.1516291463364149E-2</c:v>
                </c:pt>
                <c:pt idx="1190">
                  <c:v>2.1517169941632299E-2</c:v>
                </c:pt>
                <c:pt idx="1191">
                  <c:v>2.1518727542623094E-2</c:v>
                </c:pt>
                <c:pt idx="1192">
                  <c:v>2.1519570352553793E-2</c:v>
                </c:pt>
                <c:pt idx="1193">
                  <c:v>2.1520395803096247E-2</c:v>
                </c:pt>
                <c:pt idx="1194">
                  <c:v>2.1521203894228617E-2</c:v>
                </c:pt>
                <c:pt idx="1195">
                  <c:v>2.1521994625929936E-2</c:v>
                </c:pt>
                <c:pt idx="1196">
                  <c:v>2.1522077695884524E-2</c:v>
                </c:pt>
                <c:pt idx="1197">
                  <c:v>2.1522834903599953E-2</c:v>
                </c:pt>
                <c:pt idx="1198">
                  <c:v>2.1523574752855219E-2</c:v>
                </c:pt>
                <c:pt idx="1199">
                  <c:v>2.1524399039579371E-2</c:v>
                </c:pt>
                <c:pt idx="1200">
                  <c:v>2.1525687892255708E-2</c:v>
                </c:pt>
                <c:pt idx="1201">
                  <c:v>2.1526374466950073E-2</c:v>
                </c:pt>
                <c:pt idx="1202">
                  <c:v>2.1527043682077539E-2</c:v>
                </c:pt>
                <c:pt idx="1203">
                  <c:v>2.1528060232396871E-2</c:v>
                </c:pt>
                <c:pt idx="1204">
                  <c:v>2.1527738716667653E-2</c:v>
                </c:pt>
                <c:pt idx="1205">
                  <c:v>2.1528267659200066E-2</c:v>
                </c:pt>
                <c:pt idx="1206">
                  <c:v>2.1528868640119603E-2</c:v>
                </c:pt>
                <c:pt idx="1207">
                  <c:v>2.1529452262422175E-2</c:v>
                </c:pt>
                <c:pt idx="1208">
                  <c:v>2.1530018526091536E-2</c:v>
                </c:pt>
                <c:pt idx="1209">
                  <c:v>2.1530567431114069E-2</c:v>
                </c:pt>
                <c:pt idx="1210">
                  <c:v>2.1531098977474843E-2</c:v>
                </c:pt>
                <c:pt idx="1211">
                  <c:v>2.1531613165160678E-2</c:v>
                </c:pt>
                <c:pt idx="1212">
                  <c:v>2.1532109994157961E-2</c:v>
                </c:pt>
                <c:pt idx="1213">
                  <c:v>2.1535937811181273E-2</c:v>
                </c:pt>
                <c:pt idx="1214">
                  <c:v>2.1535725581202914E-2</c:v>
                </c:pt>
                <c:pt idx="1215">
                  <c:v>2.1536165479083616E-2</c:v>
                </c:pt>
                <c:pt idx="1216">
                  <c:v>2.1536588014094468E-2</c:v>
                </c:pt>
                <c:pt idx="1217">
                  <c:v>2.1534998750145421E-2</c:v>
                </c:pt>
                <c:pt idx="1218">
                  <c:v>2.153539021013116E-2</c:v>
                </c:pt>
                <c:pt idx="1219">
                  <c:v>2.1535764310314124E-2</c:v>
                </c:pt>
                <c:pt idx="1220">
                  <c:v>2.1536121050684264E-2</c:v>
                </c:pt>
                <c:pt idx="1221">
                  <c:v>2.1536460431231974E-2</c:v>
                </c:pt>
                <c:pt idx="1222">
                  <c:v>2.1538758603291019E-2</c:v>
                </c:pt>
                <c:pt idx="1223">
                  <c:v>2.1539059597922391E-2</c:v>
                </c:pt>
                <c:pt idx="1224">
                  <c:v>2.1539343229606982E-2</c:v>
                </c:pt>
                <c:pt idx="1225">
                  <c:v>2.1539609498336627E-2</c:v>
                </c:pt>
                <c:pt idx="1226">
                  <c:v>2.1537896936347924E-2</c:v>
                </c:pt>
                <c:pt idx="1227">
                  <c:v>2.1538132157793308E-2</c:v>
                </c:pt>
                <c:pt idx="1228">
                  <c:v>2.1538350019364275E-2</c:v>
                </c:pt>
                <c:pt idx="1229">
                  <c:v>2.1541800766904987E-2</c:v>
                </c:pt>
                <c:pt idx="1230">
                  <c:v>2.1541329125338307E-2</c:v>
                </c:pt>
                <c:pt idx="1231">
                  <c:v>2.1540842488303097E-2</c:v>
                </c:pt>
                <c:pt idx="1232">
                  <c:v>2.1541633481763717E-2</c:v>
                </c:pt>
                <c:pt idx="1233">
                  <c:v>2.1541114581054007E-2</c:v>
                </c:pt>
                <c:pt idx="1234">
                  <c:v>2.1541224582928713E-2</c:v>
                </c:pt>
                <c:pt idx="1235">
                  <c:v>2.1541317221798622E-2</c:v>
                </c:pt>
                <c:pt idx="1236">
                  <c:v>2.1541392497661585E-2</c:v>
                </c:pt>
                <c:pt idx="1237">
                  <c:v>2.1542090502220706E-2</c:v>
                </c:pt>
                <c:pt idx="1238">
                  <c:v>2.1541490960357648E-2</c:v>
                </c:pt>
                <c:pt idx="1239">
                  <c:v>2.1538324675750915E-2</c:v>
                </c:pt>
                <c:pt idx="1240">
                  <c:v>2.1538336697068335E-2</c:v>
                </c:pt>
                <c:pt idx="1241">
                  <c:v>2.1538331360538003E-2</c:v>
                </c:pt>
                <c:pt idx="1242">
                  <c:v>2.1538308666160355E-2</c:v>
                </c:pt>
                <c:pt idx="1243">
                  <c:v>2.1538901731385528E-2</c:v>
                </c:pt>
                <c:pt idx="1244">
                  <c:v>2.1538843077979878E-2</c:v>
                </c:pt>
                <c:pt idx="1245">
                  <c:v>2.1538767065696816E-2</c:v>
                </c:pt>
                <c:pt idx="1246">
                  <c:v>2.1538673694538539E-2</c:v>
                </c:pt>
                <c:pt idx="1247">
                  <c:v>2.153856296450812E-2</c:v>
                </c:pt>
                <c:pt idx="1248">
                  <c:v>2.1537807985165792E-2</c:v>
                </c:pt>
                <c:pt idx="1249">
                  <c:v>2.1537641769037635E-2</c:v>
                </c:pt>
                <c:pt idx="1250">
                  <c:v>2.1537502228801474E-2</c:v>
                </c:pt>
                <c:pt idx="1251">
                  <c:v>2.1537296337638793E-2</c:v>
                </c:pt>
                <c:pt idx="1252">
                  <c:v>2.1537748931383695E-2</c:v>
                </c:pt>
                <c:pt idx="1253">
                  <c:v>2.153753404819421E-2</c:v>
                </c:pt>
                <c:pt idx="1254">
                  <c:v>2.153730180616201E-2</c:v>
                </c:pt>
                <c:pt idx="1255">
                  <c:v>2.1537052205292367E-2</c:v>
                </c:pt>
                <c:pt idx="1256">
                  <c:v>2.1536583932241702E-2</c:v>
                </c:pt>
                <c:pt idx="1257">
                  <c:v>2.1535843455931254E-2</c:v>
                </c:pt>
                <c:pt idx="1258">
                  <c:v>2.1535540556699369E-2</c:v>
                </c:pt>
                <c:pt idx="1259">
                  <c:v>2.1535220299692598E-2</c:v>
                </c:pt>
                <c:pt idx="1260">
                  <c:v>2.153488268491845E-2</c:v>
                </c:pt>
                <c:pt idx="1261">
                  <c:v>2.1534527712387081E-2</c:v>
                </c:pt>
                <c:pt idx="1262">
                  <c:v>2.1534155382106443E-2</c:v>
                </c:pt>
                <c:pt idx="1263">
                  <c:v>2.1533765694086687E-2</c:v>
                </c:pt>
                <c:pt idx="1264">
                  <c:v>2.1533358648337979E-2</c:v>
                </c:pt>
                <c:pt idx="1265">
                  <c:v>2.1535959999094894E-2</c:v>
                </c:pt>
                <c:pt idx="1266">
                  <c:v>2.1534908215389663E-2</c:v>
                </c:pt>
                <c:pt idx="1267">
                  <c:v>2.1534444026738903E-2</c:v>
                </c:pt>
                <c:pt idx="1268">
                  <c:v>2.1533962476279284E-2</c:v>
                </c:pt>
                <c:pt idx="1269">
                  <c:v>2.1533463564023775E-2</c:v>
                </c:pt>
                <c:pt idx="1270">
                  <c:v>2.1533545902616903E-2</c:v>
                </c:pt>
                <c:pt idx="1271">
                  <c:v>2.1530907403613474E-2</c:v>
                </c:pt>
                <c:pt idx="1272">
                  <c:v>2.1531862656612815E-2</c:v>
                </c:pt>
                <c:pt idx="1273">
                  <c:v>2.1531294297308545E-2</c:v>
                </c:pt>
                <c:pt idx="1274">
                  <c:v>2.1530708576279246E-2</c:v>
                </c:pt>
                <c:pt idx="1275">
                  <c:v>2.1530105493539606E-2</c:v>
                </c:pt>
                <c:pt idx="1276">
                  <c:v>2.1529485049106047E-2</c:v>
                </c:pt>
                <c:pt idx="1277">
                  <c:v>2.1528847242994122E-2</c:v>
                </c:pt>
                <c:pt idx="1278">
                  <c:v>2.152819207522198E-2</c:v>
                </c:pt>
                <c:pt idx="1279">
                  <c:v>2.1527519545806038E-2</c:v>
                </c:pt>
                <c:pt idx="1280">
                  <c:v>2.1526829654764879E-2</c:v>
                </c:pt>
                <c:pt idx="1281">
                  <c:v>2.1527291431882745E-2</c:v>
                </c:pt>
                <c:pt idx="1282">
                  <c:v>2.1525981069193997E-2</c:v>
                </c:pt>
                <c:pt idx="1283">
                  <c:v>2.1524655812071997E-2</c:v>
                </c:pt>
                <c:pt idx="1284">
                  <c:v>2.1524477186392051E-2</c:v>
                </c:pt>
                <c:pt idx="1285">
                  <c:v>2.1523119775828502E-2</c:v>
                </c:pt>
                <c:pt idx="1286">
                  <c:v>2.1522903853353578E-2</c:v>
                </c:pt>
                <c:pt idx="1287">
                  <c:v>2.1521514293549489E-2</c:v>
                </c:pt>
                <c:pt idx="1288">
                  <c:v>2.1520685510198784E-2</c:v>
                </c:pt>
                <c:pt idx="1289">
                  <c:v>2.1520413634974547E-2</c:v>
                </c:pt>
                <c:pt idx="1290">
                  <c:v>2.1518975859186024E-2</c:v>
                </c:pt>
                <c:pt idx="1291">
                  <c:v>2.1515807240731575E-2</c:v>
                </c:pt>
                <c:pt idx="1292">
                  <c:v>2.151491418449223E-2</c:v>
                </c:pt>
                <c:pt idx="1293">
                  <c:v>2.1514003771011495E-2</c:v>
                </c:pt>
                <c:pt idx="1294">
                  <c:v>2.1513076000314098E-2</c:v>
                </c:pt>
                <c:pt idx="1295">
                  <c:v>2.1512697783380226E-2</c:v>
                </c:pt>
                <c:pt idx="1296">
                  <c:v>2.1513995440756304E-2</c:v>
                </c:pt>
                <c:pt idx="1297">
                  <c:v>2.1510752860942617E-2</c:v>
                </c:pt>
                <c:pt idx="1298">
                  <c:v>2.1509754362492983E-2</c:v>
                </c:pt>
                <c:pt idx="1299">
                  <c:v>2.1508738505924007E-2</c:v>
                </c:pt>
                <c:pt idx="1300">
                  <c:v>2.1507144875941908E-2</c:v>
                </c:pt>
                <c:pt idx="1301">
                  <c:v>2.1506199159392714E-2</c:v>
                </c:pt>
                <c:pt idx="1302">
                  <c:v>2.1505028977888897E-2</c:v>
                </c:pt>
                <c:pt idx="1303">
                  <c:v>2.1503944993371722E-2</c:v>
                </c:pt>
                <c:pt idx="1304">
                  <c:v>2.150339885222986E-2</c:v>
                </c:pt>
                <c:pt idx="1305">
                  <c:v>2.1502278847516269E-2</c:v>
                </c:pt>
                <c:pt idx="1306">
                  <c:v>2.1501141484877914E-2</c:v>
                </c:pt>
                <c:pt idx="1307">
                  <c:v>2.1499986764344219E-2</c:v>
                </c:pt>
                <c:pt idx="1308">
                  <c:v>2.1498814685945486E-2</c:v>
                </c:pt>
                <c:pt idx="1309">
                  <c:v>2.1497076591190132E-2</c:v>
                </c:pt>
                <c:pt idx="1310">
                  <c:v>2.1495871108590203E-2</c:v>
                </c:pt>
                <c:pt idx="1311">
                  <c:v>2.1494648269243074E-2</c:v>
                </c:pt>
                <c:pt idx="1312">
                  <c:v>2.1493408073180099E-2</c:v>
                </c:pt>
                <c:pt idx="1313">
                  <c:v>2.1492150520433084E-2</c:v>
                </c:pt>
                <c:pt idx="1314">
                  <c:v>2.1490875611035583E-2</c:v>
                </c:pt>
                <c:pt idx="1315">
                  <c:v>2.1489583345018513E-2</c:v>
                </c:pt>
                <c:pt idx="1316">
                  <c:v>2.1488273722417652E-2</c:v>
                </c:pt>
                <c:pt idx="1317">
                  <c:v>2.1489636387363432E-2</c:v>
                </c:pt>
                <c:pt idx="1318">
                  <c:v>2.1487749053035861E-2</c:v>
                </c:pt>
                <c:pt idx="1319">
                  <c:v>2.1486382077380597E-2</c:v>
                </c:pt>
                <c:pt idx="1320">
                  <c:v>2.1484997741188974E-2</c:v>
                </c:pt>
                <c:pt idx="1321">
                  <c:v>2.1481998115553014E-2</c:v>
                </c:pt>
                <c:pt idx="1322">
                  <c:v>2.1480297284832622E-2</c:v>
                </c:pt>
                <c:pt idx="1323">
                  <c:v>2.148074056976278E-2</c:v>
                </c:pt>
                <c:pt idx="1324">
                  <c:v>2.1479286791795584E-2</c:v>
                </c:pt>
                <c:pt idx="1325">
                  <c:v>2.1478342782250404E-2</c:v>
                </c:pt>
                <c:pt idx="1326">
                  <c:v>2.1476327154854005E-2</c:v>
                </c:pt>
                <c:pt idx="1327">
                  <c:v>2.1474821295957833E-2</c:v>
                </c:pt>
                <c:pt idx="1328">
                  <c:v>2.1473298076831217E-2</c:v>
                </c:pt>
                <c:pt idx="1329">
                  <c:v>2.1471757497513913E-2</c:v>
                </c:pt>
                <c:pt idx="1330">
                  <c:v>2.1470199558047829E-2</c:v>
                </c:pt>
                <c:pt idx="1331">
                  <c:v>2.1468624258473151E-2</c:v>
                </c:pt>
                <c:pt idx="1332">
                  <c:v>2.1467031598832224E-2</c:v>
                </c:pt>
                <c:pt idx="1333">
                  <c:v>2.146645441779492E-2</c:v>
                </c:pt>
                <c:pt idx="1334">
                  <c:v>2.1462248146218329E-2</c:v>
                </c:pt>
                <c:pt idx="1335">
                  <c:v>2.1462149459933664E-2</c:v>
                </c:pt>
                <c:pt idx="1336">
                  <c:v>2.1460999820630901E-2</c:v>
                </c:pt>
                <c:pt idx="1337">
                  <c:v>2.1458807901119797E-2</c:v>
                </c:pt>
                <c:pt idx="1338">
                  <c:v>2.1457111081981409E-2</c:v>
                </c:pt>
                <c:pt idx="1339">
                  <c:v>2.1455396903080962E-2</c:v>
                </c:pt>
                <c:pt idx="1340">
                  <c:v>2.1453665364463827E-2</c:v>
                </c:pt>
                <c:pt idx="1341">
                  <c:v>2.1452422218059021E-2</c:v>
                </c:pt>
                <c:pt idx="1342">
                  <c:v>2.1450150208264844E-2</c:v>
                </c:pt>
                <c:pt idx="1343">
                  <c:v>2.1446353257785253E-2</c:v>
                </c:pt>
                <c:pt idx="1344">
                  <c:v>2.1444557666226056E-2</c:v>
                </c:pt>
                <c:pt idx="1345">
                  <c:v>2.1442744719248542E-2</c:v>
                </c:pt>
                <c:pt idx="1346">
                  <c:v>2.1440914416898639E-2</c:v>
                </c:pt>
                <c:pt idx="1347">
                  <c:v>2.143956486486838E-2</c:v>
                </c:pt>
                <c:pt idx="1348">
                  <c:v>2.1437698501719078E-2</c:v>
                </c:pt>
                <c:pt idx="1349">
                  <c:v>2.1435814782326302E-2</c:v>
                </c:pt>
                <c:pt idx="1350">
                  <c:v>2.1433913706740994E-2</c:v>
                </c:pt>
                <c:pt idx="1351">
                  <c:v>2.1431995275010159E-2</c:v>
                </c:pt>
                <c:pt idx="1352">
                  <c:v>2.1429568142685866E-2</c:v>
                </c:pt>
                <c:pt idx="1353">
                  <c:v>2.1427263968597132E-2</c:v>
                </c:pt>
                <c:pt idx="1354">
                  <c:v>2.1425647210510244E-2</c:v>
                </c:pt>
                <c:pt idx="1355">
                  <c:v>2.1423660712003779E-2</c:v>
                </c:pt>
                <c:pt idx="1356">
                  <c:v>2.1422142775959264E-2</c:v>
                </c:pt>
                <c:pt idx="1357">
                  <c:v>2.1420120208428661E-2</c:v>
                </c:pt>
                <c:pt idx="1358">
                  <c:v>2.1418080285112683E-2</c:v>
                </c:pt>
                <c:pt idx="1359">
                  <c:v>2.1416023006065342E-2</c:v>
                </c:pt>
                <c:pt idx="1360">
                  <c:v>2.1413948371339354E-2</c:v>
                </c:pt>
                <c:pt idx="1361">
                  <c:v>2.1411377270373746E-2</c:v>
                </c:pt>
                <c:pt idx="1362">
                  <c:v>2.1409269288831499E-2</c:v>
                </c:pt>
                <c:pt idx="1363">
                  <c:v>2.1407143952785115E-2</c:v>
                </c:pt>
                <c:pt idx="1364">
                  <c:v>2.1405001262288923E-2</c:v>
                </c:pt>
                <c:pt idx="1365">
                  <c:v>2.1402841217399007E-2</c:v>
                </c:pt>
                <c:pt idx="1366">
                  <c:v>2.1400663818170573E-2</c:v>
                </c:pt>
                <c:pt idx="1367">
                  <c:v>2.1398469064661033E-2</c:v>
                </c:pt>
                <c:pt idx="1368">
                  <c:v>2.1396256956926034E-2</c:v>
                </c:pt>
                <c:pt idx="1369">
                  <c:v>2.1396367205148058E-2</c:v>
                </c:pt>
                <c:pt idx="1370">
                  <c:v>2.1393647181735677E-2</c:v>
                </c:pt>
                <c:pt idx="1371">
                  <c:v>2.1391377516926716E-2</c:v>
                </c:pt>
                <c:pt idx="1372">
                  <c:v>2.1387312909021215E-2</c:v>
                </c:pt>
                <c:pt idx="1373">
                  <c:v>2.1385398778375784E-2</c:v>
                </c:pt>
                <c:pt idx="1374">
                  <c:v>2.1384925215933031E-2</c:v>
                </c:pt>
                <c:pt idx="1375">
                  <c:v>2.1382125278083104E-2</c:v>
                </c:pt>
                <c:pt idx="1376">
                  <c:v>2.1379768823776176E-2</c:v>
                </c:pt>
                <c:pt idx="1377">
                  <c:v>2.1377395011755281E-2</c:v>
                </c:pt>
                <c:pt idx="1378">
                  <c:v>2.1375003842082203E-2</c:v>
                </c:pt>
                <c:pt idx="1379">
                  <c:v>2.137304925562325E-2</c:v>
                </c:pt>
                <c:pt idx="1380">
                  <c:v>2.1370169430036168E-2</c:v>
                </c:pt>
                <c:pt idx="1381">
                  <c:v>2.1367726187790675E-2</c:v>
                </c:pt>
                <c:pt idx="1382">
                  <c:v>2.1365265588149662E-2</c:v>
                </c:pt>
                <c:pt idx="1383">
                  <c:v>2.1362787631178371E-2</c:v>
                </c:pt>
                <c:pt idx="1384">
                  <c:v>2.1360292316942052E-2</c:v>
                </c:pt>
                <c:pt idx="1385">
                  <c:v>2.1357779645507242E-2</c:v>
                </c:pt>
                <c:pt idx="1386">
                  <c:v>2.1355249616940485E-2</c:v>
                </c:pt>
                <c:pt idx="1387">
                  <c:v>2.1352702231307887E-2</c:v>
                </c:pt>
                <c:pt idx="1388">
                  <c:v>2.1350137488677721E-2</c:v>
                </c:pt>
                <c:pt idx="1389">
                  <c:v>2.1347995453617759E-2</c:v>
                </c:pt>
                <c:pt idx="1390">
                  <c:v>2.1344955932696034E-2</c:v>
                </c:pt>
                <c:pt idx="1391">
                  <c:v>2.1342339119481916E-2</c:v>
                </c:pt>
                <c:pt idx="1392">
                  <c:v>2.133970494954374E-2</c:v>
                </c:pt>
                <c:pt idx="1393">
                  <c:v>2.133748790890258E-2</c:v>
                </c:pt>
                <c:pt idx="1394">
                  <c:v>2.1334384539776936E-2</c:v>
                </c:pt>
                <c:pt idx="1395">
                  <c:v>2.1330402528253481E-2</c:v>
                </c:pt>
                <c:pt idx="1396">
                  <c:v>2.1327703128603298E-2</c:v>
                </c:pt>
                <c:pt idx="1397">
                  <c:v>2.1324986375575481E-2</c:v>
                </c:pt>
                <c:pt idx="1398">
                  <c:v>2.1322252269239863E-2</c:v>
                </c:pt>
                <c:pt idx="1399">
                  <c:v>2.1320779777636734E-2</c:v>
                </c:pt>
                <c:pt idx="1400">
                  <c:v>2.1318006756459725E-2</c:v>
                </c:pt>
                <c:pt idx="1401">
                  <c:v>2.1315639660148749E-2</c:v>
                </c:pt>
                <c:pt idx="1402">
                  <c:v>2.1312408645941444E-2</c:v>
                </c:pt>
                <c:pt idx="1403">
                  <c:v>2.130958355674924E-2</c:v>
                </c:pt>
                <c:pt idx="1404">
                  <c:v>2.1305483215788103E-2</c:v>
                </c:pt>
                <c:pt idx="1405">
                  <c:v>2.1302627638318673E-2</c:v>
                </c:pt>
                <c:pt idx="1406">
                  <c:v>2.1299754708125149E-2</c:v>
                </c:pt>
                <c:pt idx="1407">
                  <c:v>2.1296864425280441E-2</c:v>
                </c:pt>
                <c:pt idx="1408">
                  <c:v>2.1293956789860534E-2</c:v>
                </c:pt>
                <c:pt idx="1409">
                  <c:v>2.1292268551257137E-2</c:v>
                </c:pt>
                <c:pt idx="1410">
                  <c:v>2.1289321972665635E-2</c:v>
                </c:pt>
                <c:pt idx="1411">
                  <c:v>2.1286358038754359E-2</c:v>
                </c:pt>
                <c:pt idx="1412">
                  <c:v>2.1280871535640584E-2</c:v>
                </c:pt>
                <c:pt idx="1413">
                  <c:v>2.1277869701859919E-2</c:v>
                </c:pt>
                <c:pt idx="1414">
                  <c:v>2.1274850515999477E-2</c:v>
                </c:pt>
                <c:pt idx="1415">
                  <c:v>2.1271378770528149E-2</c:v>
                </c:pt>
                <c:pt idx="1416">
                  <c:v>2.1268760088351112E-2</c:v>
                </c:pt>
                <c:pt idx="1417">
                  <c:v>2.1265688846722187E-2</c:v>
                </c:pt>
                <c:pt idx="1418">
                  <c:v>2.1262600253330155E-2</c:v>
                </c:pt>
                <c:pt idx="1419">
                  <c:v>2.1259049185356853E-2</c:v>
                </c:pt>
                <c:pt idx="1420">
                  <c:v>2.1256767177139948E-2</c:v>
                </c:pt>
                <c:pt idx="1421">
                  <c:v>2.1254019726088272E-2</c:v>
                </c:pt>
                <c:pt idx="1422">
                  <c:v>2.1250858876534436E-2</c:v>
                </c:pt>
                <c:pt idx="1423">
                  <c:v>2.1247680673653131E-2</c:v>
                </c:pt>
                <c:pt idx="1424">
                  <c:v>2.1244485117528633E-2</c:v>
                </c:pt>
                <c:pt idx="1425">
                  <c:v>2.1240883293251332E-2</c:v>
                </c:pt>
                <c:pt idx="1426">
                  <c:v>2.1237654599433674E-2</c:v>
                </c:pt>
                <c:pt idx="1427">
                  <c:v>2.1233479272513182E-2</c:v>
                </c:pt>
                <c:pt idx="1428">
                  <c:v>2.1231148505477197E-2</c:v>
                </c:pt>
                <c:pt idx="1429">
                  <c:v>2.1227872780301933E-2</c:v>
                </c:pt>
                <c:pt idx="1430">
                  <c:v>2.1224495068799702E-2</c:v>
                </c:pt>
                <c:pt idx="1431">
                  <c:v>2.1221662518397209E-2</c:v>
                </c:pt>
                <c:pt idx="1432">
                  <c:v>2.1218346550866216E-2</c:v>
                </c:pt>
                <c:pt idx="1433">
                  <c:v>2.1214923797773542E-2</c:v>
                </c:pt>
                <c:pt idx="1434">
                  <c:v>2.1211300871271318E-2</c:v>
                </c:pt>
                <c:pt idx="1435">
                  <c:v>2.1207953695042456E-2</c:v>
                </c:pt>
                <c:pt idx="1436">
                  <c:v>2.1204597541382774E-2</c:v>
                </c:pt>
                <c:pt idx="1437">
                  <c:v>2.120123324772993E-2</c:v>
                </c:pt>
                <c:pt idx="1438">
                  <c:v>2.1198240429727774E-2</c:v>
                </c:pt>
                <c:pt idx="1439">
                  <c:v>2.1194862130955307E-2</c:v>
                </c:pt>
                <c:pt idx="1440">
                  <c:v>2.1191478259433186E-2</c:v>
                </c:pt>
                <c:pt idx="1441">
                  <c:v>2.1188089648073415E-2</c:v>
                </c:pt>
                <c:pt idx="1442">
                  <c:v>2.1184697129781473E-2</c:v>
                </c:pt>
                <c:pt idx="1443">
                  <c:v>2.1181301537457634E-2</c:v>
                </c:pt>
                <c:pt idx="1444">
                  <c:v>2.1177903703997386E-2</c:v>
                </c:pt>
                <c:pt idx="1445">
                  <c:v>2.1174504462287969E-2</c:v>
                </c:pt>
                <c:pt idx="1446">
                  <c:v>2.1170618958656521E-2</c:v>
                </c:pt>
                <c:pt idx="1447">
                  <c:v>2.1166084818729097E-2</c:v>
                </c:pt>
                <c:pt idx="1448">
                  <c:v>2.1163549968442205E-2</c:v>
                </c:pt>
                <c:pt idx="1449">
                  <c:v>2.1160153203416469E-2</c:v>
                </c:pt>
                <c:pt idx="1450">
                  <c:v>2.1156759174507558E-2</c:v>
                </c:pt>
                <c:pt idx="1451">
                  <c:v>2.1153368723624878E-2</c:v>
                </c:pt>
                <c:pt idx="1452">
                  <c:v>2.1150361395395341E-2</c:v>
                </c:pt>
                <c:pt idx="1453">
                  <c:v>2.1146118312593758E-2</c:v>
                </c:pt>
                <c:pt idx="1454">
                  <c:v>2.1143223985372789E-2</c:v>
                </c:pt>
                <c:pt idx="1455">
                  <c:v>2.1139851486120617E-2</c:v>
                </c:pt>
                <c:pt idx="1456">
                  <c:v>2.1136862826693623E-2</c:v>
                </c:pt>
                <c:pt idx="1457">
                  <c:v>2.1133120107930822E-2</c:v>
                </c:pt>
                <c:pt idx="1458">
                  <c:v>2.1129761228947521E-2</c:v>
                </c:pt>
                <c:pt idx="1459">
                  <c:v>2.112678657428194E-2</c:v>
                </c:pt>
                <c:pt idx="1460">
                  <c:v>2.1123057091089036E-2</c:v>
                </c:pt>
                <c:pt idx="1461">
                  <c:v>2.1119711832168174E-2</c:v>
                </c:pt>
                <c:pt idx="1462">
                  <c:v>2.1116371113223179E-2</c:v>
                </c:pt>
                <c:pt idx="1463">
                  <c:v>2.1113034934230335E-2</c:v>
                </c:pt>
                <c:pt idx="1464">
                  <c:v>2.1108371891183173E-2</c:v>
                </c:pt>
                <c:pt idx="1465">
                  <c:v>2.1105045958841263E-2</c:v>
                </c:pt>
                <c:pt idx="1466">
                  <c:v>2.110172456608397E-2</c:v>
                </c:pt>
                <c:pt idx="1467">
                  <c:v>2.1098407712888775E-2</c:v>
                </c:pt>
                <c:pt idx="1468">
                  <c:v>2.1095095399233155E-2</c:v>
                </c:pt>
                <c:pt idx="1469">
                  <c:v>2.1091787625095022E-2</c:v>
                </c:pt>
                <c:pt idx="1470">
                  <c:v>2.1088484390451419E-2</c:v>
                </c:pt>
                <c:pt idx="1471">
                  <c:v>2.10851856952807E-2</c:v>
                </c:pt>
                <c:pt idx="1472">
                  <c:v>2.1081891539559902E-2</c:v>
                </c:pt>
                <c:pt idx="1473">
                  <c:v>2.1079746578664817E-2</c:v>
                </c:pt>
                <c:pt idx="1474">
                  <c:v>2.1076461900677388E-2</c:v>
                </c:pt>
                <c:pt idx="1475">
                  <c:v>2.1073181762949433E-2</c:v>
                </c:pt>
                <c:pt idx="1476">
                  <c:v>2.1069906165460096E-2</c:v>
                </c:pt>
                <c:pt idx="1477">
                  <c:v>2.1066252995058207E-2</c:v>
                </c:pt>
                <c:pt idx="1478">
                  <c:v>2.1062520049949768E-2</c:v>
                </c:pt>
                <c:pt idx="1479">
                  <c:v>2.1059258587133669E-2</c:v>
                </c:pt>
                <c:pt idx="1480">
                  <c:v>2.1056001664170213E-2</c:v>
                </c:pt>
                <c:pt idx="1481">
                  <c:v>2.1052749281037564E-2</c:v>
                </c:pt>
                <c:pt idx="1482">
                  <c:v>2.1050649940036574E-2</c:v>
                </c:pt>
                <c:pt idx="1483">
                  <c:v>2.1047407043588855E-2</c:v>
                </c:pt>
                <c:pt idx="1484">
                  <c:v>2.104416868777868E-2</c:v>
                </c:pt>
                <c:pt idx="1485">
                  <c:v>2.10409348725837E-2</c:v>
                </c:pt>
                <c:pt idx="1486">
                  <c:v>2.1036555462057148E-2</c:v>
                </c:pt>
                <c:pt idx="1487">
                  <c:v>2.1033330317442391E-2</c:v>
                </c:pt>
                <c:pt idx="1488">
                  <c:v>2.103010971250337E-2</c:v>
                </c:pt>
                <c:pt idx="1489">
                  <c:v>2.1028428863793899E-2</c:v>
                </c:pt>
                <c:pt idx="1490">
                  <c:v>2.1024833905053275E-2</c:v>
                </c:pt>
                <c:pt idx="1491">
                  <c:v>2.1021627333079308E-2</c:v>
                </c:pt>
                <c:pt idx="1492">
                  <c:v>2.1018809562104591E-2</c:v>
                </c:pt>
                <c:pt idx="1493">
                  <c:v>2.1015227810484882E-2</c:v>
                </c:pt>
                <c:pt idx="1494">
                  <c:v>2.1010881414822727E-2</c:v>
                </c:pt>
                <c:pt idx="1495">
                  <c:v>2.100884644954586E-2</c:v>
                </c:pt>
                <c:pt idx="1496">
                  <c:v>2.1006047396585563E-2</c:v>
                </c:pt>
                <c:pt idx="1497">
                  <c:v>2.1002483250086041E-2</c:v>
                </c:pt>
                <c:pt idx="1498">
                  <c:v>2.0998153340432424E-2</c:v>
                </c:pt>
                <c:pt idx="1499">
                  <c:v>2.0994212451473614E-2</c:v>
                </c:pt>
                <c:pt idx="1500">
                  <c:v>2.0991046039819633E-2</c:v>
                </c:pt>
                <c:pt idx="1501">
                  <c:v>2.0987884166978291E-2</c:v>
                </c:pt>
                <c:pt idx="1502">
                  <c:v>2.0984726832928836E-2</c:v>
                </c:pt>
                <c:pt idx="1503">
                  <c:v>2.0981959696852941E-2</c:v>
                </c:pt>
                <c:pt idx="1504">
                  <c:v>2.0978811582018191E-2</c:v>
                </c:pt>
                <c:pt idx="1505">
                  <c:v>2.0975668006200515E-2</c:v>
                </c:pt>
                <c:pt idx="1506">
                  <c:v>2.0972528969377072E-2</c:v>
                </c:pt>
                <c:pt idx="1507">
                  <c:v>2.0969394471527663E-2</c:v>
                </c:pt>
                <c:pt idx="1508">
                  <c:v>2.0965878142058636E-2</c:v>
                </c:pt>
                <c:pt idx="1509">
                  <c:v>2.0962752578953067E-2</c:v>
                </c:pt>
                <c:pt idx="1510">
                  <c:v>2.0959631554468467E-2</c:v>
                </c:pt>
                <c:pt idx="1511">
                  <c:v>2.0956070226811823E-2</c:v>
                </c:pt>
                <c:pt idx="1512">
                  <c:v>2.0953790066135215E-2</c:v>
                </c:pt>
                <c:pt idx="1513">
                  <c:v>2.0950682801679367E-2</c:v>
                </c:pt>
                <c:pt idx="1514">
                  <c:v>2.0947580076048224E-2</c:v>
                </c:pt>
                <c:pt idx="1515">
                  <c:v>2.0944481889220254E-2</c:v>
                </c:pt>
                <c:pt idx="1516">
                  <c:v>2.0941000717428711E-2</c:v>
                </c:pt>
                <c:pt idx="1517">
                  <c:v>2.0937911462703976E-2</c:v>
                </c:pt>
                <c:pt idx="1518">
                  <c:v>2.0934826746431944E-2</c:v>
                </c:pt>
                <c:pt idx="1519">
                  <c:v>2.0931746568592747E-2</c:v>
                </c:pt>
                <c:pt idx="1520">
                  <c:v>2.0928670929164745E-2</c:v>
                </c:pt>
                <c:pt idx="1521">
                  <c:v>2.0925599828127181E-2</c:v>
                </c:pt>
                <c:pt idx="1522">
                  <c:v>2.0922533265460178E-2</c:v>
                </c:pt>
                <c:pt idx="1523">
                  <c:v>2.0919471241142098E-2</c:v>
                </c:pt>
                <c:pt idx="1524">
                  <c:v>2.0916413755151301E-2</c:v>
                </c:pt>
                <c:pt idx="1525">
                  <c:v>2.091569430368458E-2</c:v>
                </c:pt>
                <c:pt idx="1526">
                  <c:v>2.0912257645678507E-2</c:v>
                </c:pt>
                <c:pt idx="1527">
                  <c:v>2.0909214516403485E-2</c:v>
                </c:pt>
                <c:pt idx="1528">
                  <c:v>2.0906175926805486E-2</c:v>
                </c:pt>
                <c:pt idx="1529">
                  <c:v>2.0901973302438592E-2</c:v>
                </c:pt>
                <c:pt idx="1530">
                  <c:v>2.0898943344350884E-2</c:v>
                </c:pt>
                <c:pt idx="1531">
                  <c:v>2.0895917925018555E-2</c:v>
                </c:pt>
                <c:pt idx="1532">
                  <c:v>2.0892897044421519E-2</c:v>
                </c:pt>
                <c:pt idx="1533">
                  <c:v>2.0889880702538367E-2</c:v>
                </c:pt>
                <c:pt idx="1534">
                  <c:v>2.0888039721241904E-2</c:v>
                </c:pt>
                <c:pt idx="1535">
                  <c:v>2.0885032908789118E-2</c:v>
                </c:pt>
                <c:pt idx="1536">
                  <c:v>2.0882030635844456E-2</c:v>
                </c:pt>
                <c:pt idx="1537">
                  <c:v>2.0879032902387722E-2</c:v>
                </c:pt>
                <c:pt idx="1538">
                  <c:v>2.0874867073118895E-2</c:v>
                </c:pt>
                <c:pt idx="1539">
                  <c:v>2.0871877963090112E-2</c:v>
                </c:pt>
                <c:pt idx="1540">
                  <c:v>2.0868893391631501E-2</c:v>
                </c:pt>
                <c:pt idx="1541">
                  <c:v>2.0867870181030795E-2</c:v>
                </c:pt>
                <c:pt idx="1542">
                  <c:v>2.0864503873584409E-2</c:v>
                </c:pt>
                <c:pt idx="1543">
                  <c:v>2.0861141829716188E-2</c:v>
                </c:pt>
                <c:pt idx="1544">
                  <c:v>2.0858567725329537E-2</c:v>
                </c:pt>
                <c:pt idx="1545">
                  <c:v>2.0855214453783744E-2</c:v>
                </c:pt>
                <c:pt idx="1546">
                  <c:v>2.0852257574778873E-2</c:v>
                </c:pt>
                <c:pt idx="1547">
                  <c:v>2.084930523505435E-2</c:v>
                </c:pt>
                <c:pt idx="1548">
                  <c:v>2.0846357434589981E-2</c:v>
                </c:pt>
                <c:pt idx="1549">
                  <c:v>2.084380679743009E-2</c:v>
                </c:pt>
                <c:pt idx="1550">
                  <c:v>2.0840475451357456E-2</c:v>
                </c:pt>
                <c:pt idx="1551">
                  <c:v>2.0835577046641979E-2</c:v>
                </c:pt>
                <c:pt idx="1552">
                  <c:v>2.0832646625555198E-2</c:v>
                </c:pt>
                <c:pt idx="1553">
                  <c:v>2.0829720742208763E-2</c:v>
                </c:pt>
                <c:pt idx="1554">
                  <c:v>2.0826799396583245E-2</c:v>
                </c:pt>
                <c:pt idx="1555">
                  <c:v>2.0824275996472925E-2</c:v>
                </c:pt>
                <c:pt idx="1556">
                  <c:v>2.0821363882792179E-2</c:v>
                </c:pt>
                <c:pt idx="1557">
                  <c:v>2.0818456307056397E-2</c:v>
                </c:pt>
                <c:pt idx="1558">
                  <c:v>2.0815553269244936E-2</c:v>
                </c:pt>
                <c:pt idx="1559">
                  <c:v>2.0812654769338471E-2</c:v>
                </c:pt>
                <c:pt idx="1560">
                  <c:v>2.0809366613862228E-2</c:v>
                </c:pt>
                <c:pt idx="1561">
                  <c:v>2.0806064604697125E-2</c:v>
                </c:pt>
                <c:pt idx="1562">
                  <c:v>2.0803591987162317E-2</c:v>
                </c:pt>
                <c:pt idx="1563">
                  <c:v>2.0800300349545255E-2</c:v>
                </c:pt>
                <c:pt idx="1564">
                  <c:v>2.079823033769199E-2</c:v>
                </c:pt>
                <c:pt idx="1565">
                  <c:v>2.0795359064802212E-2</c:v>
                </c:pt>
                <c:pt idx="1566">
                  <c:v>2.0792492329679956E-2</c:v>
                </c:pt>
                <c:pt idx="1567">
                  <c:v>2.0789630132305902E-2</c:v>
                </c:pt>
                <c:pt idx="1568">
                  <c:v>2.0784734065389613E-2</c:v>
                </c:pt>
                <c:pt idx="1569">
                  <c:v>2.0783116483987361E-2</c:v>
                </c:pt>
                <c:pt idx="1570">
                  <c:v>2.0780268387425676E-2</c:v>
                </c:pt>
                <c:pt idx="1571">
                  <c:v>2.0777424828250148E-2</c:v>
                </c:pt>
                <c:pt idx="1572">
                  <c:v>2.0774585806441787E-2</c:v>
                </c:pt>
                <c:pt idx="1573">
                  <c:v>2.0771751321980718E-2</c:v>
                </c:pt>
                <c:pt idx="1574">
                  <c:v>2.0768921374848395E-2</c:v>
                </c:pt>
                <c:pt idx="1575">
                  <c:v>2.0766095965024944E-2</c:v>
                </c:pt>
                <c:pt idx="1576">
                  <c:v>2.0763275092491814E-2</c:v>
                </c:pt>
                <c:pt idx="1577">
                  <c:v>2.0762443768335241E-2</c:v>
                </c:pt>
                <c:pt idx="1578">
                  <c:v>2.0759235557892011E-2</c:v>
                </c:pt>
                <c:pt idx="1579">
                  <c:v>2.0756428949634212E-2</c:v>
                </c:pt>
                <c:pt idx="1580">
                  <c:v>2.075362687971239E-2</c:v>
                </c:pt>
                <c:pt idx="1581">
                  <c:v>2.0750829348107104E-2</c:v>
                </c:pt>
                <c:pt idx="1582">
                  <c:v>2.0745646538886629E-2</c:v>
                </c:pt>
                <c:pt idx="1583">
                  <c:v>2.0745247899769215E-2</c:v>
                </c:pt>
                <c:pt idx="1584">
                  <c:v>2.0742463982997728E-2</c:v>
                </c:pt>
                <c:pt idx="1585">
                  <c:v>2.0739684604465427E-2</c:v>
                </c:pt>
                <c:pt idx="1586">
                  <c:v>2.0736909764153742E-2</c:v>
                </c:pt>
                <c:pt idx="1587">
                  <c:v>2.0734139462042354E-2</c:v>
                </c:pt>
                <c:pt idx="1588">
                  <c:v>2.073137369811269E-2</c:v>
                </c:pt>
                <c:pt idx="1589">
                  <c:v>2.0728612472345739E-2</c:v>
                </c:pt>
                <c:pt idx="1590">
                  <c:v>2.0725855784722483E-2</c:v>
                </c:pt>
                <c:pt idx="1591">
                  <c:v>2.0723103635223918E-2</c:v>
                </c:pt>
                <c:pt idx="1592">
                  <c:v>2.0720356023830593E-2</c:v>
                </c:pt>
                <c:pt idx="1593">
                  <c:v>2.0718412390375463E-2</c:v>
                </c:pt>
                <c:pt idx="1594">
                  <c:v>2.0715274286959347E-2</c:v>
                </c:pt>
                <c:pt idx="1595">
                  <c:v>2.0712140418092821E-2</c:v>
                </c:pt>
                <c:pt idx="1596">
                  <c:v>2.0709811166251275E-2</c:v>
                </c:pt>
                <c:pt idx="1597">
                  <c:v>2.0706686037779361E-2</c:v>
                </c:pt>
                <c:pt idx="1598">
                  <c:v>2.0704366198701314E-2</c:v>
                </c:pt>
                <c:pt idx="1599">
                  <c:v>2.0701249809434046E-2</c:v>
                </c:pt>
                <c:pt idx="1600">
                  <c:v>2.0698538502202126E-2</c:v>
                </c:pt>
                <c:pt idx="1601">
                  <c:v>2.069623278421532E-2</c:v>
                </c:pt>
                <c:pt idx="1602">
                  <c:v>2.0693129501525579E-2</c:v>
                </c:pt>
                <c:pt idx="1603">
                  <c:v>2.0689227825144915E-2</c:v>
                </c:pt>
                <c:pt idx="1604">
                  <c:v>2.0686534159160583E-2</c:v>
                </c:pt>
                <c:pt idx="1605">
                  <c:v>2.0683845030202392E-2</c:v>
                </c:pt>
                <c:pt idx="1606">
                  <c:v>2.0681160438253209E-2</c:v>
                </c:pt>
                <c:pt idx="1607">
                  <c:v>2.067807843693821E-2</c:v>
                </c:pt>
                <c:pt idx="1608">
                  <c:v>2.0677011408452163E-2</c:v>
                </c:pt>
                <c:pt idx="1609">
                  <c:v>2.0674340941967247E-2</c:v>
                </c:pt>
                <c:pt idx="1610">
                  <c:v>2.0671675013250977E-2</c:v>
                </c:pt>
                <c:pt idx="1611">
                  <c:v>2.0669013622283908E-2</c:v>
                </c:pt>
                <c:pt idx="1612">
                  <c:v>2.066514816271519E-2</c:v>
                </c:pt>
                <c:pt idx="1613">
                  <c:v>2.0661359789552327E-2</c:v>
                </c:pt>
                <c:pt idx="1614">
                  <c:v>2.0659847032779292E-2</c:v>
                </c:pt>
                <c:pt idx="1615">
                  <c:v>2.0657203273088124E-2</c:v>
                </c:pt>
                <c:pt idx="1616">
                  <c:v>2.0655774733048436E-2</c:v>
                </c:pt>
                <c:pt idx="1617">
                  <c:v>2.065314056819333E-2</c:v>
                </c:pt>
                <c:pt idx="1618">
                  <c:v>2.0650510940959096E-2</c:v>
                </c:pt>
                <c:pt idx="1619">
                  <c:v>2.0647885851328887E-2</c:v>
                </c:pt>
                <c:pt idx="1620">
                  <c:v>2.0644052526680237E-2</c:v>
                </c:pt>
                <c:pt idx="1621">
                  <c:v>2.0641435987683341E-2</c:v>
                </c:pt>
                <c:pt idx="1622">
                  <c:v>2.0638823985406455E-2</c:v>
                </c:pt>
                <c:pt idx="1623">
                  <c:v>2.0636216519831569E-2</c:v>
                </c:pt>
                <c:pt idx="1624">
                  <c:v>2.063361359094068E-2</c:v>
                </c:pt>
                <c:pt idx="1625">
                  <c:v>2.063101519871666E-2</c:v>
                </c:pt>
                <c:pt idx="1626">
                  <c:v>2.0628421343141495E-2</c:v>
                </c:pt>
                <c:pt idx="1627">
                  <c:v>2.0625832024197623E-2</c:v>
                </c:pt>
                <c:pt idx="1628">
                  <c:v>2.0623247241867034E-2</c:v>
                </c:pt>
                <c:pt idx="1629">
                  <c:v>2.0622290425076923E-2</c:v>
                </c:pt>
                <c:pt idx="1630">
                  <c:v>2.0619309342027301E-2</c:v>
                </c:pt>
                <c:pt idx="1631">
                  <c:v>2.0616738702226817E-2</c:v>
                </c:pt>
                <c:pt idx="1632">
                  <c:v>2.0614172599796164E-2</c:v>
                </c:pt>
                <c:pt idx="1633">
                  <c:v>2.060933598007425E-2</c:v>
                </c:pt>
                <c:pt idx="1634">
                  <c:v>2.0609460802510016E-2</c:v>
                </c:pt>
                <c:pt idx="1635">
                  <c:v>2.0606501516543009E-2</c:v>
                </c:pt>
                <c:pt idx="1636">
                  <c:v>2.0603953563412797E-2</c:v>
                </c:pt>
                <c:pt idx="1637">
                  <c:v>2.0601410147563406E-2</c:v>
                </c:pt>
                <c:pt idx="1638">
                  <c:v>2.0598871268977983E-2</c:v>
                </c:pt>
                <c:pt idx="1639">
                  <c:v>2.0596744619730999E-2</c:v>
                </c:pt>
                <c:pt idx="1640">
                  <c:v>2.0593807123526892E-2</c:v>
                </c:pt>
                <c:pt idx="1641">
                  <c:v>2.0591281856626224E-2</c:v>
                </c:pt>
                <c:pt idx="1642">
                  <c:v>2.0588761126919094E-2</c:v>
                </c:pt>
                <c:pt idx="1643">
                  <c:v>2.0586244934387789E-2</c:v>
                </c:pt>
                <c:pt idx="1644">
                  <c:v>2.0583733279015456E-2</c:v>
                </c:pt>
                <c:pt idx="1645">
                  <c:v>2.0581226160783516E-2</c:v>
                </c:pt>
                <c:pt idx="1646">
                  <c:v>2.0578723579676415E-2</c:v>
                </c:pt>
                <c:pt idx="1647">
                  <c:v>2.057622553567514E-2</c:v>
                </c:pt>
                <c:pt idx="1648">
                  <c:v>2.057373202876284E-2</c:v>
                </c:pt>
                <c:pt idx="1649">
                  <c:v>2.0571652564706264E-2</c:v>
                </c:pt>
                <c:pt idx="1650">
                  <c:v>2.0568758626137326E-2</c:v>
                </c:pt>
                <c:pt idx="1651">
                  <c:v>2.0566278730389978E-2</c:v>
                </c:pt>
                <c:pt idx="1652">
                  <c:v>2.056380337166247E-2</c:v>
                </c:pt>
                <c:pt idx="1653">
                  <c:v>2.0561742788865911E-2</c:v>
                </c:pt>
                <c:pt idx="1654">
                  <c:v>2.055886626520087E-2</c:v>
                </c:pt>
                <c:pt idx="1655">
                  <c:v>2.0554762421111213E-2</c:v>
                </c:pt>
                <c:pt idx="1656">
                  <c:v>2.0552304472542113E-2</c:v>
                </c:pt>
                <c:pt idx="1657">
                  <c:v>2.0549851059816538E-2</c:v>
                </c:pt>
                <c:pt idx="1658">
                  <c:v>2.054740218291682E-2</c:v>
                </c:pt>
                <c:pt idx="1659">
                  <c:v>2.0545369055284399E-2</c:v>
                </c:pt>
                <c:pt idx="1660">
                  <c:v>2.054292943547098E-2</c:v>
                </c:pt>
                <c:pt idx="1661">
                  <c:v>2.0540494351706899E-2</c:v>
                </c:pt>
                <c:pt idx="1662">
                  <c:v>2.0539711221242318E-2</c:v>
                </c:pt>
                <c:pt idx="1663">
                  <c:v>2.0535637792260874E-2</c:v>
                </c:pt>
                <c:pt idx="1664">
                  <c:v>2.0532804172948692E-2</c:v>
                </c:pt>
                <c:pt idx="1665">
                  <c:v>2.0530387046372011E-2</c:v>
                </c:pt>
                <c:pt idx="1666">
                  <c:v>2.0527974455489578E-2</c:v>
                </c:pt>
                <c:pt idx="1667">
                  <c:v>2.0525566400285498E-2</c:v>
                </c:pt>
                <c:pt idx="1668">
                  <c:v>2.0523575773354109E-2</c:v>
                </c:pt>
                <c:pt idx="1669">
                  <c:v>2.0521176977391802E-2</c:v>
                </c:pt>
                <c:pt idx="1670">
                  <c:v>2.0518782717330382E-2</c:v>
                </c:pt>
                <c:pt idx="1671">
                  <c:v>2.0516392993153595E-2</c:v>
                </c:pt>
                <c:pt idx="1672">
                  <c:v>2.0511745890211857E-2</c:v>
                </c:pt>
                <c:pt idx="1673">
                  <c:v>2.0510608261290402E-2</c:v>
                </c:pt>
                <c:pt idx="1674">
                  <c:v>2.0508234088596797E-2</c:v>
                </c:pt>
                <c:pt idx="1675">
                  <c:v>2.0505111980136256E-2</c:v>
                </c:pt>
                <c:pt idx="1676">
                  <c:v>2.050349935063334E-2</c:v>
                </c:pt>
                <c:pt idx="1677">
                  <c:v>2.050113878533099E-2</c:v>
                </c:pt>
                <c:pt idx="1678">
                  <c:v>2.049878275579425E-2</c:v>
                </c:pt>
                <c:pt idx="1679">
                  <c:v>2.0495680620705364E-2</c:v>
                </c:pt>
                <c:pt idx="1680">
                  <c:v>2.0494499585601057E-2</c:v>
                </c:pt>
                <c:pt idx="1681">
                  <c:v>2.0492572861630524E-2</c:v>
                </c:pt>
                <c:pt idx="1682">
                  <c:v>2.0490235358240978E-2</c:v>
                </c:pt>
                <c:pt idx="1683">
                  <c:v>2.048790239107761E-2</c:v>
                </c:pt>
                <c:pt idx="1684">
                  <c:v>2.0485573960124782E-2</c:v>
                </c:pt>
                <c:pt idx="1685">
                  <c:v>2.0482833790182425E-2</c:v>
                </c:pt>
                <c:pt idx="1686">
                  <c:v>2.0480514253015933E-2</c:v>
                </c:pt>
                <c:pt idx="1687">
                  <c:v>2.0478199316798572E-2</c:v>
                </c:pt>
                <c:pt idx="1688">
                  <c:v>2.0475229822399563E-2</c:v>
                </c:pt>
                <c:pt idx="1689">
                  <c:v>2.0473583474851217E-2</c:v>
                </c:pt>
                <c:pt idx="1690">
                  <c:v>2.0471371768989916E-2</c:v>
                </c:pt>
                <c:pt idx="1691">
                  <c:v>2.0469404299562538E-2</c:v>
                </c:pt>
                <c:pt idx="1692">
                  <c:v>2.0467113463612473E-2</c:v>
                </c:pt>
                <c:pt idx="1693">
                  <c:v>2.0464919575375707E-2</c:v>
                </c:pt>
                <c:pt idx="1694">
                  <c:v>2.0462128370230728E-2</c:v>
                </c:pt>
                <c:pt idx="1695">
                  <c:v>2.0459852290329563E-2</c:v>
                </c:pt>
                <c:pt idx="1696">
                  <c:v>2.0457581323554058E-2</c:v>
                </c:pt>
                <c:pt idx="1697">
                  <c:v>2.04553155268117E-2</c:v>
                </c:pt>
                <c:pt idx="1698">
                  <c:v>2.0453893784552223E-2</c:v>
                </c:pt>
                <c:pt idx="1699">
                  <c:v>2.045121934170082E-2</c:v>
                </c:pt>
                <c:pt idx="1700">
                  <c:v>2.0448969679174121E-2</c:v>
                </c:pt>
                <c:pt idx="1701">
                  <c:v>2.04467254180285E-2</c:v>
                </c:pt>
                <c:pt idx="1702">
                  <c:v>2.0444486614864341E-2</c:v>
                </c:pt>
                <c:pt idx="1703">
                  <c:v>2.0442253326280278E-2</c:v>
                </c:pt>
                <c:pt idx="1704">
                  <c:v>2.0440025608877119E-2</c:v>
                </c:pt>
                <c:pt idx="1705">
                  <c:v>2.0437803519252208E-2</c:v>
                </c:pt>
                <c:pt idx="1706">
                  <c:v>2.0435270952017155E-2</c:v>
                </c:pt>
                <c:pt idx="1707">
                  <c:v>2.0431795060652656E-2</c:v>
                </c:pt>
                <c:pt idx="1708">
                  <c:v>2.0430326982327735E-2</c:v>
                </c:pt>
                <c:pt idx="1709">
                  <c:v>2.042812735959235E-2</c:v>
                </c:pt>
                <c:pt idx="1710">
                  <c:v>2.0425933645694342E-2</c:v>
                </c:pt>
                <c:pt idx="1711">
                  <c:v>2.0423745897847723E-2</c:v>
                </c:pt>
                <c:pt idx="1712">
                  <c:v>2.0421987666470916E-2</c:v>
                </c:pt>
                <c:pt idx="1713">
                  <c:v>2.0419078128708162E-2</c:v>
                </c:pt>
                <c:pt idx="1714">
                  <c:v>2.0417218765207634E-2</c:v>
                </c:pt>
                <c:pt idx="1715">
                  <c:v>2.0415055100766612E-2</c:v>
                </c:pt>
                <c:pt idx="1716">
                  <c:v>2.0413322194242179E-2</c:v>
                </c:pt>
                <c:pt idx="1717">
                  <c:v>2.0410013916918053E-2</c:v>
                </c:pt>
                <c:pt idx="1718">
                  <c:v>2.0408600246489158E-2</c:v>
                </c:pt>
                <c:pt idx="1719">
                  <c:v>2.0406886337086122E-2</c:v>
                </c:pt>
                <c:pt idx="1720">
                  <c:v>2.0404327125980292E-2</c:v>
                </c:pt>
                <c:pt idx="1721">
                  <c:v>2.0402199600370541E-2</c:v>
                </c:pt>
                <c:pt idx="1722">
                  <c:v>2.0400078097831186E-2</c:v>
                </c:pt>
                <c:pt idx="1723">
                  <c:v>2.0397962618344655E-2</c:v>
                </c:pt>
                <c:pt idx="1724">
                  <c:v>2.0395125088466377E-2</c:v>
                </c:pt>
                <c:pt idx="1725">
                  <c:v>2.0393022203767736E-2</c:v>
                </c:pt>
                <c:pt idx="1726">
                  <c:v>2.0390925341710046E-2</c:v>
                </c:pt>
                <c:pt idx="1727">
                  <c:v>2.0388834502275643E-2</c:v>
                </c:pt>
                <c:pt idx="1728">
                  <c:v>2.0386749685444204E-2</c:v>
                </c:pt>
                <c:pt idx="1729">
                  <c:v>2.0384670891198515E-2</c:v>
                </c:pt>
                <c:pt idx="1730">
                  <c:v>2.0382598119519577E-2</c:v>
                </c:pt>
                <c:pt idx="1731">
                  <c:v>2.0380531370387964E-2</c:v>
                </c:pt>
                <c:pt idx="1732">
                  <c:v>2.0378900361257998E-2</c:v>
                </c:pt>
                <c:pt idx="1733">
                  <c:v>2.0377706174382955E-2</c:v>
                </c:pt>
                <c:pt idx="1734">
                  <c:v>2.037565843741948E-2</c:v>
                </c:pt>
                <c:pt idx="1735">
                  <c:v>2.0373616723978125E-2</c:v>
                </c:pt>
                <c:pt idx="1736">
                  <c:v>2.0371581034040635E-2</c:v>
                </c:pt>
                <c:pt idx="1737">
                  <c:v>2.0369119981299623E-2</c:v>
                </c:pt>
                <c:pt idx="1738">
                  <c:v>2.0366518854189636E-2</c:v>
                </c:pt>
                <c:pt idx="1739">
                  <c:v>2.0364502638863795E-2</c:v>
                </c:pt>
                <c:pt idx="1740">
                  <c:v>2.0362492446612885E-2</c:v>
                </c:pt>
                <c:pt idx="1741">
                  <c:v>2.0361786650542762E-2</c:v>
                </c:pt>
                <c:pt idx="1742">
                  <c:v>2.0359789457958116E-2</c:v>
                </c:pt>
                <c:pt idx="1743">
                  <c:v>2.0357798289439448E-2</c:v>
                </c:pt>
                <c:pt idx="1744">
                  <c:v>2.0355813144969134E-2</c:v>
                </c:pt>
                <c:pt idx="1745">
                  <c:v>2.0352531830846815E-2</c:v>
                </c:pt>
                <c:pt idx="1746">
                  <c:v>2.0350557776663745E-2</c:v>
                </c:pt>
                <c:pt idx="1747">
                  <c:v>2.0348589745429812E-2</c:v>
                </c:pt>
                <c:pt idx="1748">
                  <c:v>2.0346627737125353E-2</c:v>
                </c:pt>
                <c:pt idx="1749">
                  <c:v>2.0345977782688828E-2</c:v>
                </c:pt>
                <c:pt idx="1750">
                  <c:v>2.034402878211972E-2</c:v>
                </c:pt>
                <c:pt idx="1751">
                  <c:v>2.0342085805471331E-2</c:v>
                </c:pt>
                <c:pt idx="1752">
                  <c:v>2.0340585253610717E-2</c:v>
                </c:pt>
                <c:pt idx="1753">
                  <c:v>2.0338217923864504E-2</c:v>
                </c:pt>
                <c:pt idx="1754">
                  <c:v>2.0334982167844864E-2</c:v>
                </c:pt>
                <c:pt idx="1755">
                  <c:v>2.0334374137723512E-2</c:v>
                </c:pt>
                <c:pt idx="1756">
                  <c:v>2.0332898970469634E-2</c:v>
                </c:pt>
                <c:pt idx="1757">
                  <c:v>2.0330554446907397E-2</c:v>
                </c:pt>
                <c:pt idx="1758">
                  <c:v>2.0327338911361181E-2</c:v>
                </c:pt>
                <c:pt idx="1759">
                  <c:v>2.0324566259810325E-2</c:v>
                </c:pt>
                <c:pt idx="1760">
                  <c:v>2.0322675877282242E-2</c:v>
                </c:pt>
                <c:pt idx="1761">
                  <c:v>2.0320791516762245E-2</c:v>
                </c:pt>
                <c:pt idx="1762">
                  <c:v>2.0318913178234876E-2</c:v>
                </c:pt>
                <c:pt idx="1763">
                  <c:v>2.031748058315452E-2</c:v>
                </c:pt>
                <c:pt idx="1764">
                  <c:v>2.0315614613933622E-2</c:v>
                </c:pt>
                <c:pt idx="1765">
                  <c:v>2.0313754667000011E-2</c:v>
                </c:pt>
                <c:pt idx="1766">
                  <c:v>2.0311900742337873E-2</c:v>
                </c:pt>
                <c:pt idx="1767">
                  <c:v>2.0310052839930516E-2</c:v>
                </c:pt>
                <c:pt idx="1768">
                  <c:v>2.030776960796634E-2</c:v>
                </c:pt>
                <c:pt idx="1769">
                  <c:v>2.0305933422914819E-2</c:v>
                </c:pt>
                <c:pt idx="1770">
                  <c:v>2.0304103259722112E-2</c:v>
                </c:pt>
                <c:pt idx="1771">
                  <c:v>2.0302461399326906E-2</c:v>
                </c:pt>
                <c:pt idx="1772">
                  <c:v>2.0300903661130451E-2</c:v>
                </c:pt>
                <c:pt idx="1773">
                  <c:v>2.0299091891902619E-2</c:v>
                </c:pt>
                <c:pt idx="1774">
                  <c:v>2.0297286144812743E-2</c:v>
                </c:pt>
                <c:pt idx="1775">
                  <c:v>2.0294460709382945E-2</c:v>
                </c:pt>
                <c:pt idx="1776">
                  <c:v>2.0292992939910992E-2</c:v>
                </c:pt>
                <c:pt idx="1777">
                  <c:v>2.0291460728040684E-2</c:v>
                </c:pt>
                <c:pt idx="1778">
                  <c:v>2.0289678739129777E-2</c:v>
                </c:pt>
                <c:pt idx="1779">
                  <c:v>2.0287902771930617E-2</c:v>
                </c:pt>
                <c:pt idx="1780">
                  <c:v>2.0286132826428632E-2</c:v>
                </c:pt>
                <c:pt idx="1781">
                  <c:v>2.0284368902607482E-2</c:v>
                </c:pt>
                <c:pt idx="1782">
                  <c:v>2.0282611000450822E-2</c:v>
                </c:pt>
                <c:pt idx="1783">
                  <c:v>2.0280859119943644E-2</c:v>
                </c:pt>
                <c:pt idx="1784">
                  <c:v>2.0279113261069157E-2</c:v>
                </c:pt>
                <c:pt idx="1785">
                  <c:v>2.0280055909522317E-2</c:v>
                </c:pt>
                <c:pt idx="1786">
                  <c:v>2.0277876556799343E-2</c:v>
                </c:pt>
                <c:pt idx="1787">
                  <c:v>2.027615042976148E-2</c:v>
                </c:pt>
                <c:pt idx="1788">
                  <c:v>2.0274430326016449E-2</c:v>
                </c:pt>
                <c:pt idx="1789">
                  <c:v>2.0271370926401629E-2</c:v>
                </c:pt>
                <c:pt idx="1790">
                  <c:v>2.026966186574557E-2</c:v>
                </c:pt>
                <c:pt idx="1791">
                  <c:v>2.0267958827303499E-2</c:v>
                </c:pt>
                <c:pt idx="1792">
                  <c:v>2.0266261811058377E-2</c:v>
                </c:pt>
                <c:pt idx="1793">
                  <c:v>2.0264570816996223E-2</c:v>
                </c:pt>
                <c:pt idx="1794">
                  <c:v>2.0264236191820741E-2</c:v>
                </c:pt>
                <c:pt idx="1795">
                  <c:v>2.0262558250687176E-2</c:v>
                </c:pt>
                <c:pt idx="1796">
                  <c:v>2.026088633272138E-2</c:v>
                </c:pt>
                <c:pt idx="1797">
                  <c:v>2.0259220437907458E-2</c:v>
                </c:pt>
                <c:pt idx="1798">
                  <c:v>2.0256206178877897E-2</c:v>
                </c:pt>
                <c:pt idx="1799">
                  <c:v>2.0254551317586834E-2</c:v>
                </c:pt>
                <c:pt idx="1800">
                  <c:v>2.0252902478371727E-2</c:v>
                </c:pt>
                <c:pt idx="1801">
                  <c:v>2.0253069664639092E-2</c:v>
                </c:pt>
                <c:pt idx="1802">
                  <c:v>2.0250981310587276E-2</c:v>
                </c:pt>
                <c:pt idx="1803">
                  <c:v>2.0249351554365684E-2</c:v>
                </c:pt>
                <c:pt idx="1804">
                  <c:v>2.0248181413081549E-2</c:v>
                </c:pt>
                <c:pt idx="1805">
                  <c:v>2.0246110111045476E-2</c:v>
                </c:pt>
                <c:pt idx="1806">
                  <c:v>2.0243135905833917E-2</c:v>
                </c:pt>
                <c:pt idx="1807">
                  <c:v>2.0242892759788238E-2</c:v>
                </c:pt>
                <c:pt idx="1808">
                  <c:v>2.0241748071502304E-2</c:v>
                </c:pt>
                <c:pt idx="1809">
                  <c:v>2.0239699500475782E-2</c:v>
                </c:pt>
                <c:pt idx="1810">
                  <c:v>2.0238111905261348E-2</c:v>
                </c:pt>
                <c:pt idx="1811">
                  <c:v>2.0234706921416521E-2</c:v>
                </c:pt>
                <c:pt idx="1812">
                  <c:v>2.0233130004005805E-2</c:v>
                </c:pt>
                <c:pt idx="1813">
                  <c:v>2.0231559108137034E-2</c:v>
                </c:pt>
                <c:pt idx="1814">
                  <c:v>2.0229994233797913E-2</c:v>
                </c:pt>
                <c:pt idx="1815">
                  <c:v>2.0228892529163895E-2</c:v>
                </c:pt>
                <c:pt idx="1816">
                  <c:v>2.0227340041158639E-2</c:v>
                </c:pt>
                <c:pt idx="1817">
                  <c:v>2.0227625415396779E-2</c:v>
                </c:pt>
                <c:pt idx="1818">
                  <c:v>2.0224253130618996E-2</c:v>
                </c:pt>
                <c:pt idx="1819">
                  <c:v>2.0222718708056215E-2</c:v>
                </c:pt>
                <c:pt idx="1820">
                  <c:v>2.0220731439067996E-2</c:v>
                </c:pt>
                <c:pt idx="1821">
                  <c:v>2.0219208715034537E-2</c:v>
                </c:pt>
                <c:pt idx="1822">
                  <c:v>2.0217692012417413E-2</c:v>
                </c:pt>
                <c:pt idx="1823">
                  <c:v>2.021596601114364E-2</c:v>
                </c:pt>
                <c:pt idx="1824">
                  <c:v>2.0215136921762786E-2</c:v>
                </c:pt>
                <c:pt idx="1825">
                  <c:v>2.0213638629711921E-2</c:v>
                </c:pt>
                <c:pt idx="1826">
                  <c:v>2.0212146359363973E-2</c:v>
                </c:pt>
                <c:pt idx="1827">
                  <c:v>2.0210660110706713E-2</c:v>
                </c:pt>
                <c:pt idx="1828">
                  <c:v>2.020871824570308E-2</c:v>
                </c:pt>
                <c:pt idx="1829">
                  <c:v>2.0207243692623004E-2</c:v>
                </c:pt>
                <c:pt idx="1830">
                  <c:v>2.0205775160850772E-2</c:v>
                </c:pt>
                <c:pt idx="1831">
                  <c:v>2.0204312650374971E-2</c:v>
                </c:pt>
                <c:pt idx="1832">
                  <c:v>2.0202856161180664E-2</c:v>
                </c:pt>
                <c:pt idx="1833">
                  <c:v>2.0201405693255115E-2</c:v>
                </c:pt>
                <c:pt idx="1834">
                  <c:v>2.0199961246586028E-2</c:v>
                </c:pt>
                <c:pt idx="1835">
                  <c:v>2.0198522821158908E-2</c:v>
                </c:pt>
                <c:pt idx="1836">
                  <c:v>2.0197090416962334E-2</c:v>
                </c:pt>
                <c:pt idx="1837">
                  <c:v>2.0197988443399383E-2</c:v>
                </c:pt>
                <c:pt idx="1838">
                  <c:v>2.0196104501609007E-2</c:v>
                </c:pt>
                <c:pt idx="1839">
                  <c:v>2.0194691565981155E-2</c:v>
                </c:pt>
                <c:pt idx="1840">
                  <c:v>2.0193284652894477E-2</c:v>
                </c:pt>
                <c:pt idx="1841">
                  <c:v>2.0190484899518028E-2</c:v>
                </c:pt>
                <c:pt idx="1842">
                  <c:v>2.0189088974624538E-2</c:v>
                </c:pt>
                <c:pt idx="1843">
                  <c:v>2.0187699071211193E-2</c:v>
                </c:pt>
                <c:pt idx="1844">
                  <c:v>2.0186315189266196E-2</c:v>
                </c:pt>
                <c:pt idx="1845">
                  <c:v>2.0184937328777321E-2</c:v>
                </c:pt>
                <c:pt idx="1846">
                  <c:v>2.0184969647005922E-2</c:v>
                </c:pt>
                <c:pt idx="1847">
                  <c:v>2.0183604891343892E-2</c:v>
                </c:pt>
                <c:pt idx="1848">
                  <c:v>2.0182246158120323E-2</c:v>
                </c:pt>
                <c:pt idx="1849">
                  <c:v>2.0180893447322323E-2</c:v>
                </c:pt>
                <c:pt idx="1850">
                  <c:v>2.017813834772747E-2</c:v>
                </c:pt>
                <c:pt idx="1851">
                  <c:v>2.0176796615710174E-2</c:v>
                </c:pt>
                <c:pt idx="1852">
                  <c:v>2.0175460905061639E-2</c:v>
                </c:pt>
                <c:pt idx="1853">
                  <c:v>2.017413121577007E-2</c:v>
                </c:pt>
                <c:pt idx="1854">
                  <c:v>2.0172807547823673E-2</c:v>
                </c:pt>
                <c:pt idx="1855">
                  <c:v>2.0172903652781512E-2</c:v>
                </c:pt>
                <c:pt idx="1856">
                  <c:v>2.0172064809602343E-2</c:v>
                </c:pt>
                <c:pt idx="1857">
                  <c:v>2.0170288566780863E-2</c:v>
                </c:pt>
                <c:pt idx="1858">
                  <c:v>2.0168990057260309E-2</c:v>
                </c:pt>
                <c:pt idx="1859">
                  <c:v>2.0167697570042411E-2</c:v>
                </c:pt>
                <c:pt idx="1860">
                  <c:v>2.0166411105116428E-2</c:v>
                </c:pt>
                <c:pt idx="1861">
                  <c:v>2.0165604164206135E-2</c:v>
                </c:pt>
                <c:pt idx="1862">
                  <c:v>2.0163856242090772E-2</c:v>
                </c:pt>
                <c:pt idx="1863">
                  <c:v>2.016021752213849E-2</c:v>
                </c:pt>
                <c:pt idx="1864">
                  <c:v>2.0158953347694689E-2</c:v>
                </c:pt>
                <c:pt idx="1865">
                  <c:v>2.0157695193788329E-2</c:v>
                </c:pt>
                <c:pt idx="1866">
                  <c:v>2.0156443060407921E-2</c:v>
                </c:pt>
                <c:pt idx="1867">
                  <c:v>2.015519694754199E-2</c:v>
                </c:pt>
                <c:pt idx="1868">
                  <c:v>2.0154432617047063E-2</c:v>
                </c:pt>
                <c:pt idx="1869">
                  <c:v>2.0153198906495765E-2</c:v>
                </c:pt>
                <c:pt idx="1870">
                  <c:v>2.0151971216764788E-2</c:v>
                </c:pt>
                <c:pt idx="1871">
                  <c:v>2.0150749547843159E-2</c:v>
                </c:pt>
                <c:pt idx="1872">
                  <c:v>2.0149056690546095E-2</c:v>
                </c:pt>
                <c:pt idx="1873">
                  <c:v>2.014784670053647E-2</c:v>
                </c:pt>
                <c:pt idx="1874">
                  <c:v>2.0146642730964035E-2</c:v>
                </c:pt>
                <c:pt idx="1875">
                  <c:v>2.0145274137689084E-2</c:v>
                </c:pt>
                <c:pt idx="1876">
                  <c:v>2.0144731514984301E-2</c:v>
                </c:pt>
                <c:pt idx="1877">
                  <c:v>2.0143545970686402E-2</c:v>
                </c:pt>
                <c:pt idx="1878">
                  <c:v>2.0142366447121869E-2</c:v>
                </c:pt>
                <c:pt idx="1879">
                  <c:v>2.0141192944279275E-2</c:v>
                </c:pt>
                <c:pt idx="1880">
                  <c:v>2.0139859170472712E-2</c:v>
                </c:pt>
                <c:pt idx="1881">
                  <c:v>2.0138218031507525E-2</c:v>
                </c:pt>
                <c:pt idx="1882">
                  <c:v>2.0137063085100285E-2</c:v>
                </c:pt>
                <c:pt idx="1883">
                  <c:v>2.0135914159033954E-2</c:v>
                </c:pt>
                <c:pt idx="1884">
                  <c:v>2.0134771253297497E-2</c:v>
                </c:pt>
                <c:pt idx="1885">
                  <c:v>2.0133634367881188E-2</c:v>
                </c:pt>
                <c:pt idx="1886">
                  <c:v>2.013250350277488E-2</c:v>
                </c:pt>
                <c:pt idx="1887">
                  <c:v>2.0131378657967967E-2</c:v>
                </c:pt>
                <c:pt idx="1888">
                  <c:v>2.0130259833451177E-2</c:v>
                </c:pt>
                <c:pt idx="1889">
                  <c:v>2.0131564927037052E-2</c:v>
                </c:pt>
                <c:pt idx="1890">
                  <c:v>2.0129975931286258E-2</c:v>
                </c:pt>
                <c:pt idx="1891">
                  <c:v>2.0128876643069046E-2</c:v>
                </c:pt>
                <c:pt idx="1892">
                  <c:v>2.0127783376451488E-2</c:v>
                </c:pt>
                <c:pt idx="1893">
                  <c:v>2.0125240963975558E-2</c:v>
                </c:pt>
                <c:pt idx="1894">
                  <c:v>2.0124028441641191E-2</c:v>
                </c:pt>
                <c:pt idx="1895">
                  <c:v>2.0124539706096903E-2</c:v>
                </c:pt>
                <c:pt idx="1896">
                  <c:v>2.0123470525778137E-2</c:v>
                </c:pt>
                <c:pt idx="1897">
                  <c:v>2.0122894011562822E-2</c:v>
                </c:pt>
                <c:pt idx="1898">
                  <c:v>2.012135022978228E-2</c:v>
                </c:pt>
                <c:pt idx="1899">
                  <c:v>2.0120299114084878E-2</c:v>
                </c:pt>
                <c:pt idx="1900">
                  <c:v>2.0119254019908488E-2</c:v>
                </c:pt>
                <c:pt idx="1901">
                  <c:v>2.0118214947243175E-2</c:v>
                </c:pt>
                <c:pt idx="1902">
                  <c:v>2.0117181896079427E-2</c:v>
                </c:pt>
                <c:pt idx="1903">
                  <c:v>2.0116154866408605E-2</c:v>
                </c:pt>
                <c:pt idx="1904">
                  <c:v>2.0115133858219905E-2</c:v>
                </c:pt>
                <c:pt idx="1905">
                  <c:v>2.0115098174949643E-2</c:v>
                </c:pt>
                <c:pt idx="1906">
                  <c:v>2.0111640233502277E-2</c:v>
                </c:pt>
                <c:pt idx="1907">
                  <c:v>2.0112106962459273E-2</c:v>
                </c:pt>
                <c:pt idx="1908">
                  <c:v>2.0111600788015108E-2</c:v>
                </c:pt>
                <c:pt idx="1909">
                  <c:v>2.0110119139196306E-2</c:v>
                </c:pt>
                <c:pt idx="1910">
                  <c:v>2.0109134259710233E-2</c:v>
                </c:pt>
                <c:pt idx="1911">
                  <c:v>2.0108155401642767E-2</c:v>
                </c:pt>
                <c:pt idx="1912">
                  <c:v>2.0107182564984831E-2</c:v>
                </c:pt>
                <c:pt idx="1913">
                  <c:v>2.0106708376265409E-2</c:v>
                </c:pt>
                <c:pt idx="1914">
                  <c:v>2.0105254955860404E-2</c:v>
                </c:pt>
                <c:pt idx="1915">
                  <c:v>2.0102327205474366E-2</c:v>
                </c:pt>
                <c:pt idx="1916">
                  <c:v>2.0101376945179165E-2</c:v>
                </c:pt>
                <c:pt idx="1917">
                  <c:v>2.0100432704903803E-2</c:v>
                </c:pt>
                <c:pt idx="1918">
                  <c:v>2.0099494484639893E-2</c:v>
                </c:pt>
                <c:pt idx="1919">
                  <c:v>2.0099056958277402E-2</c:v>
                </c:pt>
                <c:pt idx="1920">
                  <c:v>2.0098131156584511E-2</c:v>
                </c:pt>
                <c:pt idx="1921">
                  <c:v>2.0097211375214325E-2</c:v>
                </c:pt>
                <c:pt idx="1922">
                  <c:v>2.0096297614158053E-2</c:v>
                </c:pt>
                <c:pt idx="1923">
                  <c:v>2.0095389873407355E-2</c:v>
                </c:pt>
                <c:pt idx="1924">
                  <c:v>2.0093991582826109E-2</c:v>
                </c:pt>
                <c:pt idx="1925">
                  <c:v>2.0093210424236767E-2</c:v>
                </c:pt>
                <c:pt idx="1926">
                  <c:v>2.0092205441936992E-2</c:v>
                </c:pt>
                <c:pt idx="1927">
                  <c:v>2.0091321401402514E-2</c:v>
                </c:pt>
                <c:pt idx="1928">
                  <c:v>2.009094147395768E-2</c:v>
                </c:pt>
                <c:pt idx="1929">
                  <c:v>2.0090069854871322E-2</c:v>
                </c:pt>
                <c:pt idx="1930">
                  <c:v>2.0089204256035196E-2</c:v>
                </c:pt>
                <c:pt idx="1931">
                  <c:v>2.0088344677440081E-2</c:v>
                </c:pt>
                <c:pt idx="1932">
                  <c:v>2.0087491119079825E-2</c:v>
                </c:pt>
                <c:pt idx="1933">
                  <c:v>2.0086143576439473E-2</c:v>
                </c:pt>
                <c:pt idx="1934">
                  <c:v>2.0085301675247177E-2</c:v>
                </c:pt>
                <c:pt idx="1935">
                  <c:v>2.0084465793930747E-2</c:v>
                </c:pt>
                <c:pt idx="1936">
                  <c:v>2.0083635932481796E-2</c:v>
                </c:pt>
                <c:pt idx="1937">
                  <c:v>2.0082812090893697E-2</c:v>
                </c:pt>
                <c:pt idx="1938">
                  <c:v>2.0081994269158503E-2</c:v>
                </c:pt>
                <c:pt idx="1939">
                  <c:v>2.0081182467267821E-2</c:v>
                </c:pt>
                <c:pt idx="1940">
                  <c:v>2.0080376685217234E-2</c:v>
                </c:pt>
                <c:pt idx="1941">
                  <c:v>2.0082092878739941E-2</c:v>
                </c:pt>
                <c:pt idx="1942">
                  <c:v>2.0080797378252271E-2</c:v>
                </c:pt>
                <c:pt idx="1943">
                  <c:v>2.0080011201125843E-2</c:v>
                </c:pt>
                <c:pt idx="1944">
                  <c:v>2.0078283317983028E-2</c:v>
                </c:pt>
                <c:pt idx="1945">
                  <c:v>2.0076942698242357E-2</c:v>
                </c:pt>
                <c:pt idx="1946">
                  <c:v>2.0078193706581027E-2</c:v>
                </c:pt>
                <c:pt idx="1947">
                  <c:v>2.0076925493146981E-2</c:v>
                </c:pt>
                <c:pt idx="1948">
                  <c:v>2.0076167225406925E-2</c:v>
                </c:pt>
                <c:pt idx="1949">
                  <c:v>2.0075413239690251E-2</c:v>
                </c:pt>
                <c:pt idx="1950">
                  <c:v>2.0074663028756445E-2</c:v>
                </c:pt>
                <c:pt idx="1951">
                  <c:v>2.0074421860903517E-2</c:v>
                </c:pt>
                <c:pt idx="1952">
                  <c:v>2.0073171902277503E-2</c:v>
                </c:pt>
                <c:pt idx="1953">
                  <c:v>2.0072429972256948E-2</c:v>
                </c:pt>
                <c:pt idx="1954">
                  <c:v>2.0071689788064954E-2</c:v>
                </c:pt>
                <c:pt idx="1955">
                  <c:v>2.0070950842465757E-2</c:v>
                </c:pt>
                <c:pt idx="1956">
                  <c:v>2.0070212628222294E-2</c:v>
                </c:pt>
                <c:pt idx="1957">
                  <c:v>2.0069474638100524E-2</c:v>
                </c:pt>
                <c:pt idx="1958">
                  <c:v>2.0068736364865978E-2</c:v>
                </c:pt>
                <c:pt idx="1959">
                  <c:v>2.0067997301284616E-2</c:v>
                </c:pt>
                <c:pt idx="1960">
                  <c:v>2.0067256940124564E-2</c:v>
                </c:pt>
                <c:pt idx="1961">
                  <c:v>2.0067018046064023E-2</c:v>
                </c:pt>
                <c:pt idx="1962">
                  <c:v>2.0065770296139998E-2</c:v>
                </c:pt>
                <c:pt idx="1963">
                  <c:v>2.0065022998854324E-2</c:v>
                </c:pt>
                <c:pt idx="1964">
                  <c:v>2.0064272375065469E-2</c:v>
                </c:pt>
                <c:pt idx="1965">
                  <c:v>2.0064019269695726E-2</c:v>
                </c:pt>
                <c:pt idx="1966">
                  <c:v>2.0062759119067124E-2</c:v>
                </c:pt>
                <c:pt idx="1967">
                  <c:v>2.0059993989018088E-2</c:v>
                </c:pt>
                <c:pt idx="1968">
                  <c:v>2.0059227197691078E-2</c:v>
                </c:pt>
                <c:pt idx="1969">
                  <c:v>2.0058454578638144E-2</c:v>
                </c:pt>
                <c:pt idx="1970">
                  <c:v>2.005767561353931E-2</c:v>
                </c:pt>
                <c:pt idx="1971">
                  <c:v>2.0057387957111827E-2</c:v>
                </c:pt>
                <c:pt idx="1972">
                  <c:v>2.0056594260023992E-2</c:v>
                </c:pt>
                <c:pt idx="1973">
                  <c:v>2.0057780937067188E-2</c:v>
                </c:pt>
                <c:pt idx="1974">
                  <c:v>2.0054984716616864E-2</c:v>
                </c:pt>
                <c:pt idx="1975">
                  <c:v>2.005416887031514E-2</c:v>
                </c:pt>
                <c:pt idx="1976">
                  <c:v>2.0052850328637059E-2</c:v>
                </c:pt>
                <c:pt idx="1977">
                  <c:v>2.0052020289600219E-2</c:v>
                </c:pt>
                <c:pt idx="1978">
                  <c:v>2.0051182867933622E-2</c:v>
                </c:pt>
                <c:pt idx="1979">
                  <c:v>2.005033806364831E-2</c:v>
                </c:pt>
                <c:pt idx="1980">
                  <c:v>2.0049978893183294E-2</c:v>
                </c:pt>
                <c:pt idx="1981">
                  <c:v>2.004911874869755E-2</c:v>
                </c:pt>
                <c:pt idx="1982">
                  <c:v>2.004825122121473E-2</c:v>
                </c:pt>
                <c:pt idx="1983">
                  <c:v>2.0047376310743187E-2</c:v>
                </c:pt>
                <c:pt idx="1984">
                  <c:v>2.0044642119712353E-2</c:v>
                </c:pt>
                <c:pt idx="1985">
                  <c:v>2.0045220790891785E-2</c:v>
                </c:pt>
                <c:pt idx="1986">
                  <c:v>2.0044320567392963E-2</c:v>
                </c:pt>
                <c:pt idx="1987">
                  <c:v>2.004279404736151E-2</c:v>
                </c:pt>
                <c:pt idx="1988">
                  <c:v>2.0042497971571885E-2</c:v>
                </c:pt>
                <c:pt idx="1989">
                  <c:v>2.004157559926939E-2</c:v>
                </c:pt>
                <c:pt idx="1990">
                  <c:v>2.0040645844053719E-2</c:v>
                </c:pt>
                <c:pt idx="1991">
                  <c:v>2.0039087888229876E-2</c:v>
                </c:pt>
                <c:pt idx="1992">
                  <c:v>2.0039249988774748E-2</c:v>
                </c:pt>
                <c:pt idx="1993">
                  <c:v>2.0038782691032375E-2</c:v>
                </c:pt>
                <c:pt idx="1994">
                  <c:v>2.0037822243199371E-2</c:v>
                </c:pt>
                <c:pt idx="1995">
                  <c:v>2.0036854411694865E-2</c:v>
                </c:pt>
                <c:pt idx="1996">
                  <c:v>2.0035879196527117E-2</c:v>
                </c:pt>
                <c:pt idx="1997">
                  <c:v>2.0034413736142283E-2</c:v>
                </c:pt>
                <c:pt idx="1998">
                  <c:v>2.0033424335868223E-2</c:v>
                </c:pt>
                <c:pt idx="1999">
                  <c:v>2.0032141400985085E-2</c:v>
                </c:pt>
                <c:pt idx="2000">
                  <c:v>2.003142338566051E-2</c:v>
                </c:pt>
                <c:pt idx="2001">
                  <c:v>2.0030411835749572E-2</c:v>
                </c:pt>
                <c:pt idx="2002">
                  <c:v>2.0029726601227357E-2</c:v>
                </c:pt>
                <c:pt idx="2003">
                  <c:v>2.0028845948751633E-2</c:v>
                </c:pt>
                <c:pt idx="2004">
                  <c:v>2.0027811664689324E-2</c:v>
                </c:pt>
                <c:pt idx="2005">
                  <c:v>2.0027098655550961E-2</c:v>
                </c:pt>
                <c:pt idx="2006">
                  <c:v>2.0025243338570479E-2</c:v>
                </c:pt>
                <c:pt idx="2007">
                  <c:v>2.002418748969155E-2</c:v>
                </c:pt>
                <c:pt idx="2008">
                  <c:v>2.0023124257691621E-2</c:v>
                </c:pt>
                <c:pt idx="2009">
                  <c:v>2.0022053642582922E-2</c:v>
                </c:pt>
                <c:pt idx="2010">
                  <c:v>2.0021926128980006E-2</c:v>
                </c:pt>
                <c:pt idx="2011">
                  <c:v>2.0020364937217705E-2</c:v>
                </c:pt>
                <c:pt idx="2012">
                  <c:v>2.0019271585001986E-2</c:v>
                </c:pt>
                <c:pt idx="2013">
                  <c:v>2.001817084932199E-2</c:v>
                </c:pt>
                <c:pt idx="2014">
                  <c:v>2.0017062730189449E-2</c:v>
                </c:pt>
                <c:pt idx="2015">
                  <c:v>2.0015947227616095E-2</c:v>
                </c:pt>
                <c:pt idx="2016">
                  <c:v>2.0014824341615826E-2</c:v>
                </c:pt>
                <c:pt idx="2017">
                  <c:v>2.0013694072200373E-2</c:v>
                </c:pt>
                <c:pt idx="2018">
                  <c:v>2.0012393294825865E-2</c:v>
                </c:pt>
                <c:pt idx="2019">
                  <c:v>2.0010307413576865E-2</c:v>
                </c:pt>
                <c:pt idx="2020">
                  <c:v>2.0009320186603289E-2</c:v>
                </c:pt>
                <c:pt idx="2021">
                  <c:v>2.0008161566569531E-2</c:v>
                </c:pt>
                <c:pt idx="2022">
                  <c:v>2.0006995563992842E-2</c:v>
                </c:pt>
                <c:pt idx="2023">
                  <c:v>2.0006289811466838E-2</c:v>
                </c:pt>
                <c:pt idx="2024">
                  <c:v>2.0005108451204765E-2</c:v>
                </c:pt>
                <c:pt idx="2025">
                  <c:v>2.0003749284894772E-2</c:v>
                </c:pt>
                <c:pt idx="2026">
                  <c:v>2.0002723581968463E-2</c:v>
                </c:pt>
                <c:pt idx="2027">
                  <c:v>2.0001520073021316E-2</c:v>
                </c:pt>
                <c:pt idx="2028">
                  <c:v>2.0000309181206523E-2</c:v>
                </c:pt>
                <c:pt idx="2029">
                  <c:v>1.9998452278891944E-2</c:v>
                </c:pt>
                <c:pt idx="2030">
                  <c:v>1.9997401773374203E-2</c:v>
                </c:pt>
                <c:pt idx="2031">
                  <c:v>1.9996632208689455E-2</c:v>
                </c:pt>
                <c:pt idx="2032">
                  <c:v>1.9995391785538157E-2</c:v>
                </c:pt>
                <c:pt idx="2033">
                  <c:v>1.9994143979587788E-2</c:v>
                </c:pt>
                <c:pt idx="2034">
                  <c:v>1.9992888790851451E-2</c:v>
                </c:pt>
                <c:pt idx="2035">
                  <c:v>1.9991626219343563E-2</c:v>
                </c:pt>
                <c:pt idx="2036">
                  <c:v>1.9989714428894981E-2</c:v>
                </c:pt>
                <c:pt idx="2037">
                  <c:v>1.9988436635141538E-2</c:v>
                </c:pt>
                <c:pt idx="2038">
                  <c:v>1.9987151459062574E-2</c:v>
                </c:pt>
                <c:pt idx="2039">
                  <c:v>1.9985858900673462E-2</c:v>
                </c:pt>
                <c:pt idx="2040">
                  <c:v>1.9984558959987818E-2</c:v>
                </c:pt>
                <c:pt idx="2041">
                  <c:v>1.9983251637020135E-2</c:v>
                </c:pt>
                <c:pt idx="2042">
                  <c:v>1.9981936931784468E-2</c:v>
                </c:pt>
                <c:pt idx="2043">
                  <c:v>1.998061484429663E-2</c:v>
                </c:pt>
                <c:pt idx="2044">
                  <c:v>1.9979285374570672E-2</c:v>
                </c:pt>
                <c:pt idx="2045">
                  <c:v>1.9978857313127266E-2</c:v>
                </c:pt>
                <c:pt idx="2046">
                  <c:v>1.9977511875807451E-2</c:v>
                </c:pt>
                <c:pt idx="2047">
                  <c:v>1.9976159055490376E-2</c:v>
                </c:pt>
                <c:pt idx="2048">
                  <c:v>1.9974798852191687E-2</c:v>
                </c:pt>
                <c:pt idx="2049">
                  <c:v>1.9972979299878874E-2</c:v>
                </c:pt>
                <c:pt idx="2050">
                  <c:v>1.9971210901903059E-2</c:v>
                </c:pt>
                <c:pt idx="2051">
                  <c:v>1.9969827044076478E-2</c:v>
                </c:pt>
                <c:pt idx="2052">
                  <c:v>1.9968435803735623E-2</c:v>
                </c:pt>
                <c:pt idx="2053">
                  <c:v>1.996703718089491E-2</c:v>
                </c:pt>
                <c:pt idx="2054">
                  <c:v>1.9966977370935588E-2</c:v>
                </c:pt>
                <c:pt idx="2055">
                  <c:v>1.9965562166949329E-2</c:v>
                </c:pt>
                <c:pt idx="2056">
                  <c:v>1.9964139579308954E-2</c:v>
                </c:pt>
                <c:pt idx="2057">
                  <c:v>1.9962709608029931E-2</c:v>
                </c:pt>
                <c:pt idx="2058">
                  <c:v>1.9959933329752606E-2</c:v>
                </c:pt>
                <c:pt idx="2059">
                  <c:v>1.995849041224778E-2</c:v>
                </c:pt>
                <c:pt idx="2060">
                  <c:v>1.9957040112353615E-2</c:v>
                </c:pt>
                <c:pt idx="2061">
                  <c:v>1.9957360289001379E-2</c:v>
                </c:pt>
                <c:pt idx="2062">
                  <c:v>1.9955448997633584E-2</c:v>
                </c:pt>
                <c:pt idx="2063">
                  <c:v>1.995397472486907E-2</c:v>
                </c:pt>
                <c:pt idx="2064">
                  <c:v>1.9952935644550335E-2</c:v>
                </c:pt>
                <c:pt idx="2065">
                  <c:v>1.9951004028786395E-2</c:v>
                </c:pt>
                <c:pt idx="2066">
                  <c:v>1.994818328374583E-2</c:v>
                </c:pt>
                <c:pt idx="2067">
                  <c:v>1.9948003798747362E-2</c:v>
                </c:pt>
                <c:pt idx="2068">
                  <c:v>1.9946932744011336E-2</c:v>
                </c:pt>
                <c:pt idx="2069">
                  <c:v>1.9944974034887351E-2</c:v>
                </c:pt>
                <c:pt idx="2070">
                  <c:v>1.9942131085651012E-2</c:v>
                </c:pt>
                <c:pt idx="2071">
                  <c:v>1.9939722597769174E-2</c:v>
                </c:pt>
                <c:pt idx="2072">
                  <c:v>1.9938184934583443E-2</c:v>
                </c:pt>
                <c:pt idx="2073">
                  <c:v>1.9936639890025296E-2</c:v>
                </c:pt>
                <c:pt idx="2074">
                  <c:v>1.9935087464109741E-2</c:v>
                </c:pt>
                <c:pt idx="2075">
                  <c:v>1.993396371897211E-2</c:v>
                </c:pt>
                <c:pt idx="2076">
                  <c:v>1.9932395916787332E-2</c:v>
                </c:pt>
                <c:pt idx="2077">
                  <c:v>1.9930820732898952E-2</c:v>
                </c:pt>
                <c:pt idx="2078">
                  <c:v>1.9929238167324538E-2</c:v>
                </c:pt>
                <c:pt idx="2079">
                  <c:v>1.9927648220081227E-2</c:v>
                </c:pt>
                <c:pt idx="2080">
                  <c:v>1.992561790109049E-2</c:v>
                </c:pt>
                <c:pt idx="2081">
                  <c:v>1.9924013806161999E-2</c:v>
                </c:pt>
                <c:pt idx="2082">
                  <c:v>1.9922402330016107E-2</c:v>
                </c:pt>
                <c:pt idx="2083">
                  <c:v>1.9920551604789113E-2</c:v>
                </c:pt>
                <c:pt idx="2084">
                  <c:v>1.9919587759453478E-2</c:v>
                </c:pt>
                <c:pt idx="2085">
                  <c:v>1.9917953522570517E-2</c:v>
                </c:pt>
                <c:pt idx="2086">
                  <c:v>1.9916311904144265E-2</c:v>
                </c:pt>
                <c:pt idx="2087">
                  <c:v>1.9914662904192734E-2</c:v>
                </c:pt>
                <c:pt idx="2088">
                  <c:v>1.991257846857156E-2</c:v>
                </c:pt>
                <c:pt idx="2089">
                  <c:v>1.9910915324404203E-2</c:v>
                </c:pt>
                <c:pt idx="2090">
                  <c:v>1.9909244799164297E-2</c:v>
                </c:pt>
                <c:pt idx="2091">
                  <c:v>1.990756689286995E-2</c:v>
                </c:pt>
                <c:pt idx="2092">
                  <c:v>1.9905881605538824E-2</c:v>
                </c:pt>
                <c:pt idx="2093">
                  <c:v>1.9904188937189912E-2</c:v>
                </c:pt>
                <c:pt idx="2094">
                  <c:v>1.990248888784265E-2</c:v>
                </c:pt>
                <c:pt idx="2095">
                  <c:v>1.9900781457514696E-2</c:v>
                </c:pt>
                <c:pt idx="2096">
                  <c:v>1.9899066646225486E-2</c:v>
                </c:pt>
                <c:pt idx="2097">
                  <c:v>1.9899878620067788E-2</c:v>
                </c:pt>
                <c:pt idx="2098">
                  <c:v>1.9897723683378072E-2</c:v>
                </c:pt>
                <c:pt idx="2099">
                  <c:v>1.9895983614955814E-2</c:v>
                </c:pt>
                <c:pt idx="2100">
                  <c:v>1.9894236163668491E-2</c:v>
                </c:pt>
                <c:pt idx="2101">
                  <c:v>1.9891221789965708E-2</c:v>
                </c:pt>
                <c:pt idx="2102">
                  <c:v>1.9889461445372989E-2</c:v>
                </c:pt>
                <c:pt idx="2103">
                  <c:v>1.9887693719161461E-2</c:v>
                </c:pt>
                <c:pt idx="2104">
                  <c:v>1.98859186113499E-2</c:v>
                </c:pt>
                <c:pt idx="2105">
                  <c:v>1.9884136121959273E-2</c:v>
                </c:pt>
                <c:pt idx="2106">
                  <c:v>1.9883596416871339E-2</c:v>
                </c:pt>
                <c:pt idx="2107">
                  <c:v>1.9881797286080326E-2</c:v>
                </c:pt>
                <c:pt idx="2108">
                  <c:v>1.9879990772584111E-2</c:v>
                </c:pt>
                <c:pt idx="2109">
                  <c:v>1.9878176876403756E-2</c:v>
                </c:pt>
                <c:pt idx="2110">
                  <c:v>1.9875112952012535E-2</c:v>
                </c:pt>
                <c:pt idx="2111">
                  <c:v>1.987328617356468E-2</c:v>
                </c:pt>
                <c:pt idx="2112">
                  <c:v>1.9871452013678851E-2</c:v>
                </c:pt>
                <c:pt idx="2113">
                  <c:v>1.9871671902441063E-2</c:v>
                </c:pt>
                <c:pt idx="2114">
                  <c:v>1.9869408268035467E-2</c:v>
                </c:pt>
                <c:pt idx="2115">
                  <c:v>1.9867138464091379E-2</c:v>
                </c:pt>
                <c:pt idx="2116">
                  <c:v>1.986568324262392E-2</c:v>
                </c:pt>
                <c:pt idx="2117">
                  <c:v>1.9863399932783198E-2</c:v>
                </c:pt>
                <c:pt idx="2118">
                  <c:v>1.9861519593372998E-2</c:v>
                </c:pt>
                <c:pt idx="2119">
                  <c:v>1.9859631871486667E-2</c:v>
                </c:pt>
                <c:pt idx="2120">
                  <c:v>1.9857736767147402E-2</c:v>
                </c:pt>
                <c:pt idx="2121">
                  <c:v>1.9856241478505565E-2</c:v>
                </c:pt>
                <c:pt idx="2122">
                  <c:v>1.9853924411190459E-2</c:v>
                </c:pt>
                <c:pt idx="2123">
                  <c:v>1.9849976809010631E-2</c:v>
                </c:pt>
                <c:pt idx="2124">
                  <c:v>1.9848055338775112E-2</c:v>
                </c:pt>
                <c:pt idx="2125">
                  <c:v>1.9846126488158644E-2</c:v>
                </c:pt>
                <c:pt idx="2126">
                  <c:v>1.9844190257182873E-2</c:v>
                </c:pt>
                <c:pt idx="2127">
                  <c:v>1.9842650274245661E-2</c:v>
                </c:pt>
                <c:pt idx="2128">
                  <c:v>1.9840698648427784E-2</c:v>
                </c:pt>
                <c:pt idx="2129">
                  <c:v>1.9838739641922638E-2</c:v>
                </c:pt>
                <c:pt idx="2130">
                  <c:v>1.9836773254751305E-2</c:v>
                </c:pt>
                <c:pt idx="2131">
                  <c:v>1.983479948693706E-2</c:v>
                </c:pt>
                <c:pt idx="2132">
                  <c:v>1.9832417884995075E-2</c:v>
                </c:pt>
                <c:pt idx="2133">
                  <c:v>1.9830145404946958E-2</c:v>
                </c:pt>
                <c:pt idx="2134">
                  <c:v>1.9828434719037568E-2</c:v>
                </c:pt>
                <c:pt idx="2135">
                  <c:v>1.9826145370022235E-2</c:v>
                </c:pt>
                <c:pt idx="2136">
                  <c:v>1.9824819938976307E-2</c:v>
                </c:pt>
                <c:pt idx="2137">
                  <c:v>1.9822801887760502E-2</c:v>
                </c:pt>
                <c:pt idx="2138">
                  <c:v>1.9820776456056829E-2</c:v>
                </c:pt>
                <c:pt idx="2139">
                  <c:v>1.9818743643886368E-2</c:v>
                </c:pt>
                <c:pt idx="2140">
                  <c:v>1.9815241652206866E-2</c:v>
                </c:pt>
                <c:pt idx="2141">
                  <c:v>1.9813968142634905E-2</c:v>
                </c:pt>
                <c:pt idx="2142">
                  <c:v>1.9811912774590303E-2</c:v>
                </c:pt>
                <c:pt idx="2143">
                  <c:v>1.9809850026563991E-2</c:v>
                </c:pt>
                <c:pt idx="2144">
                  <c:v>1.9807779898579379E-2</c:v>
                </c:pt>
                <c:pt idx="2145">
                  <c:v>1.9805702390657664E-2</c:v>
                </c:pt>
                <c:pt idx="2146">
                  <c:v>1.9803617502822692E-2</c:v>
                </c:pt>
                <c:pt idx="2147">
                  <c:v>1.9801525235098316E-2</c:v>
                </c:pt>
                <c:pt idx="2148">
                  <c:v>1.9799425587506171E-2</c:v>
                </c:pt>
                <c:pt idx="2149">
                  <c:v>1.9799265557967141E-2</c:v>
                </c:pt>
                <c:pt idx="2150">
                  <c:v>1.979675927368792E-2</c:v>
                </c:pt>
                <c:pt idx="2151">
                  <c:v>1.9794634913287465E-2</c:v>
                </c:pt>
                <c:pt idx="2152">
                  <c:v>1.9792503171554277E-2</c:v>
                </c:pt>
                <c:pt idx="2153">
                  <c:v>1.979036404851298E-2</c:v>
                </c:pt>
                <c:pt idx="2154">
                  <c:v>1.978621607912228E-2</c:v>
                </c:pt>
                <c:pt idx="2155">
                  <c:v>1.9786063658599407E-2</c:v>
                </c:pt>
                <c:pt idx="2156">
                  <c:v>1.9783902391776815E-2</c:v>
                </c:pt>
                <c:pt idx="2157">
                  <c:v>1.9781733743742043E-2</c:v>
                </c:pt>
                <c:pt idx="2158">
                  <c:v>1.9779557714520151E-2</c:v>
                </c:pt>
                <c:pt idx="2159">
                  <c:v>1.9777374304135766E-2</c:v>
                </c:pt>
                <c:pt idx="2160">
                  <c:v>1.9775183512612652E-2</c:v>
                </c:pt>
                <c:pt idx="2161">
                  <c:v>1.9772985339976307E-2</c:v>
                </c:pt>
                <c:pt idx="2162">
                  <c:v>1.9770779786250924E-2</c:v>
                </c:pt>
                <c:pt idx="2163">
                  <c:v>1.9768566851461996E-2</c:v>
                </c:pt>
                <c:pt idx="2164">
                  <c:v>1.9766346535634152E-2</c:v>
                </c:pt>
                <c:pt idx="2165">
                  <c:v>1.9764876728427302E-2</c:v>
                </c:pt>
                <c:pt idx="2166">
                  <c:v>1.9762262080548602E-2</c:v>
                </c:pt>
                <c:pt idx="2167">
                  <c:v>1.9759641302166876E-2</c:v>
                </c:pt>
                <c:pt idx="2168">
                  <c:v>1.9757768482214739E-2</c:v>
                </c:pt>
                <c:pt idx="2169">
                  <c:v>1.975513424178748E-2</c:v>
                </c:pt>
                <c:pt idx="2170">
                  <c:v>1.9753245358680529E-2</c:v>
                </c:pt>
                <c:pt idx="2171">
                  <c:v>1.9750597657858207E-2</c:v>
                </c:pt>
                <c:pt idx="2172">
                  <c:v>1.9748318294625995E-2</c:v>
                </c:pt>
                <c:pt idx="2173">
                  <c:v>1.9746405314075833E-2</c:v>
                </c:pt>
                <c:pt idx="2174">
                  <c:v>1.9743737425754738E-2</c:v>
                </c:pt>
                <c:pt idx="2175">
                  <c:v>1.9739945599216331E-2</c:v>
                </c:pt>
                <c:pt idx="2176">
                  <c:v>1.9737639325037408E-2</c:v>
                </c:pt>
                <c:pt idx="2177">
                  <c:v>1.9735325671694684E-2</c:v>
                </c:pt>
                <c:pt idx="2178">
                  <c:v>1.9733004639214218E-2</c:v>
                </c:pt>
                <c:pt idx="2179">
                  <c:v>1.9730676227622063E-2</c:v>
                </c:pt>
                <c:pt idx="2180">
                  <c:v>1.9728709821774819E-2</c:v>
                </c:pt>
                <c:pt idx="2181">
                  <c:v>1.9726365997165256E-2</c:v>
                </c:pt>
                <c:pt idx="2182">
                  <c:v>1.9724014793135104E-2</c:v>
                </c:pt>
                <c:pt idx="2183">
                  <c:v>1.9721656209712033E-2</c:v>
                </c:pt>
                <c:pt idx="2184">
                  <c:v>1.9718923483885174E-2</c:v>
                </c:pt>
                <c:pt idx="2185">
                  <c:v>1.9715897499184256E-2</c:v>
                </c:pt>
                <c:pt idx="2186">
                  <c:v>1.9714170733511144E-2</c:v>
                </c:pt>
                <c:pt idx="2187">
                  <c:v>1.9711783289955143E-2</c:v>
                </c:pt>
                <c:pt idx="2188">
                  <c:v>1.9709752602604109E-2</c:v>
                </c:pt>
                <c:pt idx="2189">
                  <c:v>1.9707349743368571E-2</c:v>
                </c:pt>
                <c:pt idx="2190">
                  <c:v>1.9704939504924576E-2</c:v>
                </c:pt>
                <c:pt idx="2191">
                  <c:v>1.9702521887297163E-2</c:v>
                </c:pt>
                <c:pt idx="2192">
                  <c:v>1.9700096890515321E-2</c:v>
                </c:pt>
                <c:pt idx="2193">
                  <c:v>1.9697303673107736E-2</c:v>
                </c:pt>
                <c:pt idx="2194">
                  <c:v>1.9694864577963534E-2</c:v>
                </c:pt>
                <c:pt idx="2195">
                  <c:v>1.9692418104127644E-2</c:v>
                </c:pt>
                <c:pt idx="2196">
                  <c:v>1.9689964251626117E-2</c:v>
                </c:pt>
                <c:pt idx="2197">
                  <c:v>1.9687503020488547E-2</c:v>
                </c:pt>
                <c:pt idx="2198">
                  <c:v>1.9685034410740546E-2</c:v>
                </c:pt>
                <c:pt idx="2199">
                  <c:v>1.9682558422409499E-2</c:v>
                </c:pt>
                <c:pt idx="2200">
                  <c:v>1.9680075055521901E-2</c:v>
                </c:pt>
                <c:pt idx="2201">
                  <c:v>1.9679361565298675E-2</c:v>
                </c:pt>
                <c:pt idx="2202">
                  <c:v>1.9676505439051663E-2</c:v>
                </c:pt>
                <c:pt idx="2203">
                  <c:v>1.967399728303797E-2</c:v>
                </c:pt>
                <c:pt idx="2204">
                  <c:v>1.9671481747050891E-2</c:v>
                </c:pt>
                <c:pt idx="2205">
                  <c:v>1.9666809094686193E-2</c:v>
                </c:pt>
                <c:pt idx="2206">
                  <c:v>1.9666780840367607E-2</c:v>
                </c:pt>
                <c:pt idx="2207">
                  <c:v>1.9663891878475961E-2</c:v>
                </c:pt>
                <c:pt idx="2208">
                  <c:v>1.9661348670992652E-2</c:v>
                </c:pt>
                <c:pt idx="2209">
                  <c:v>1.9659150162427766E-2</c:v>
                </c:pt>
                <c:pt idx="2210">
                  <c:v>1.9656244933538371E-2</c:v>
                </c:pt>
                <c:pt idx="2211">
                  <c:v>1.9653685257255114E-2</c:v>
                </c:pt>
                <c:pt idx="2212">
                  <c:v>1.9651120945055559E-2</c:v>
                </c:pt>
                <c:pt idx="2213">
                  <c:v>1.964855242377881E-2</c:v>
                </c:pt>
                <c:pt idx="2214">
                  <c:v>1.964598012026051E-2</c:v>
                </c:pt>
                <c:pt idx="2215">
                  <c:v>1.9643404461335019E-2</c:v>
                </c:pt>
                <c:pt idx="2216">
                  <c:v>1.9640825873834093E-2</c:v>
                </c:pt>
                <c:pt idx="2217">
                  <c:v>1.9638942209161889E-2</c:v>
                </c:pt>
                <c:pt idx="2218">
                  <c:v>1.9634615816919849E-2</c:v>
                </c:pt>
                <c:pt idx="2219">
                  <c:v>1.9633076808162578E-2</c:v>
                </c:pt>
                <c:pt idx="2220">
                  <c:v>1.963083935429898E-2</c:v>
                </c:pt>
                <c:pt idx="2221">
                  <c:v>1.962790394665349E-2</c:v>
                </c:pt>
                <c:pt idx="2222">
                  <c:v>1.9625316751042014E-2</c:v>
                </c:pt>
                <c:pt idx="2223">
                  <c:v>1.962272961461476E-2</c:v>
                </c:pt>
                <c:pt idx="2224">
                  <c:v>1.962014296418621E-2</c:v>
                </c:pt>
                <c:pt idx="2225">
                  <c:v>1.9617906071388542E-2</c:v>
                </c:pt>
                <c:pt idx="2226">
                  <c:v>1.961497282856799E-2</c:v>
                </c:pt>
                <c:pt idx="2227">
                  <c:v>1.961134315938556E-2</c:v>
                </c:pt>
                <c:pt idx="2228">
                  <c:v>1.9608762348322241E-2</c:v>
                </c:pt>
                <c:pt idx="2229">
                  <c:v>1.9606184135712246E-2</c:v>
                </c:pt>
                <c:pt idx="2230">
                  <c:v>1.9603608955321119E-2</c:v>
                </c:pt>
                <c:pt idx="2231">
                  <c:v>1.9601037240912656E-2</c:v>
                </c:pt>
                <c:pt idx="2232">
                  <c:v>1.9599518402486207E-2</c:v>
                </c:pt>
                <c:pt idx="2233">
                  <c:v>1.9596954834352649E-2</c:v>
                </c:pt>
                <c:pt idx="2234">
                  <c:v>1.9594745181238271E-2</c:v>
                </c:pt>
                <c:pt idx="2235">
                  <c:v>1.9591839399266533E-2</c:v>
                </c:pt>
                <c:pt idx="2236">
                  <c:v>1.9588236803245028E-2</c:v>
                </c:pt>
                <c:pt idx="2237">
                  <c:v>1.9584597442063381E-2</c:v>
                </c:pt>
                <c:pt idx="2238">
                  <c:v>1.958314392596381E-2</c:v>
                </c:pt>
                <c:pt idx="2239">
                  <c:v>1.9580603336789609E-2</c:v>
                </c:pt>
                <c:pt idx="2240">
                  <c:v>1.9579119067722982E-2</c:v>
                </c:pt>
                <c:pt idx="2241">
                  <c:v>1.9576586702351743E-2</c:v>
                </c:pt>
                <c:pt idx="2242">
                  <c:v>1.9574058237257365E-2</c:v>
                </c:pt>
                <c:pt idx="2243">
                  <c:v>1.9571533672424722E-2</c:v>
                </c:pt>
                <c:pt idx="2244">
                  <c:v>1.9567958884981813E-2</c:v>
                </c:pt>
                <c:pt idx="2245">
                  <c:v>1.9565441693329331E-2</c:v>
                </c:pt>
                <c:pt idx="2246">
                  <c:v>1.9562928401213368E-2</c:v>
                </c:pt>
                <c:pt idx="2247">
                  <c:v>1.9560419008616794E-2</c:v>
                </c:pt>
                <c:pt idx="2248">
                  <c:v>1.9557913515526874E-2</c:v>
                </c:pt>
                <c:pt idx="2249">
                  <c:v>1.955541192192823E-2</c:v>
                </c:pt>
                <c:pt idx="2250">
                  <c:v>1.9552914227805931E-2</c:v>
                </c:pt>
                <c:pt idx="2251">
                  <c:v>1.9550420433145928E-2</c:v>
                </c:pt>
                <c:pt idx="2252">
                  <c:v>1.9547930537933279E-2</c:v>
                </c:pt>
                <c:pt idx="2253">
                  <c:v>1.9546855252684764E-2</c:v>
                </c:pt>
                <c:pt idx="2254">
                  <c:v>1.9544020872288861E-2</c:v>
                </c:pt>
                <c:pt idx="2255">
                  <c:v>1.9541543109436885E-2</c:v>
                </c:pt>
                <c:pt idx="2256">
                  <c:v>1.9539069246653502E-2</c:v>
                </c:pt>
                <c:pt idx="2257">
                  <c:v>1.9536599283924021E-2</c:v>
                </c:pt>
                <c:pt idx="2258">
                  <c:v>1.9534133221233752E-2</c:v>
                </c:pt>
                <c:pt idx="2259">
                  <c:v>1.9532024646579424E-2</c:v>
                </c:pt>
                <c:pt idx="2260">
                  <c:v>1.9527102270928468E-2</c:v>
                </c:pt>
                <c:pt idx="2261">
                  <c:v>1.9526758433251294E-2</c:v>
                </c:pt>
                <c:pt idx="2262">
                  <c:v>1.9524307970571822E-2</c:v>
                </c:pt>
                <c:pt idx="2263">
                  <c:v>1.952221558076004E-2</c:v>
                </c:pt>
                <c:pt idx="2264">
                  <c:v>1.9519418745096315E-2</c:v>
                </c:pt>
                <c:pt idx="2265">
                  <c:v>1.95169799822709E-2</c:v>
                </c:pt>
                <c:pt idx="2266">
                  <c:v>1.9513481438818422E-2</c:v>
                </c:pt>
                <c:pt idx="2267">
                  <c:v>1.9512114156373453E-2</c:v>
                </c:pt>
                <c:pt idx="2268">
                  <c:v>1.9509687093272471E-2</c:v>
                </c:pt>
                <c:pt idx="2269">
                  <c:v>1.9507263930050825E-2</c:v>
                </c:pt>
                <c:pt idx="2270">
                  <c:v>1.9505199871845902E-2</c:v>
                </c:pt>
                <c:pt idx="2271">
                  <c:v>1.950242930318679E-2</c:v>
                </c:pt>
                <c:pt idx="2272">
                  <c:v>1.9500017839515448E-2</c:v>
                </c:pt>
                <c:pt idx="2273">
                  <c:v>1.9497965926592763E-2</c:v>
                </c:pt>
                <c:pt idx="2274">
                  <c:v>1.9495206611623683E-2</c:v>
                </c:pt>
                <c:pt idx="2275">
                  <c:v>1.9492806847374745E-2</c:v>
                </c:pt>
                <c:pt idx="2276">
                  <c:v>1.9490410982904036E-2</c:v>
                </c:pt>
                <c:pt idx="2277">
                  <c:v>1.9488375266640535E-2</c:v>
                </c:pt>
                <c:pt idx="2278">
                  <c:v>1.9485630953242003E-2</c:v>
                </c:pt>
                <c:pt idx="2279">
                  <c:v>1.9482177305616313E-2</c:v>
                </c:pt>
                <c:pt idx="2280">
                  <c:v>1.9479439999075591E-2</c:v>
                </c:pt>
                <c:pt idx="2281">
                  <c:v>1.9477063031078132E-2</c:v>
                </c:pt>
                <c:pt idx="2282">
                  <c:v>1.9474689961876214E-2</c:v>
                </c:pt>
                <c:pt idx="2283">
                  <c:v>1.9472320791456148E-2</c:v>
                </c:pt>
                <c:pt idx="2284">
                  <c:v>1.9471741760212401E-2</c:v>
                </c:pt>
                <c:pt idx="2285">
                  <c:v>1.9467951491743928E-2</c:v>
                </c:pt>
                <c:pt idx="2286">
                  <c:v>1.9465594169223006E-2</c:v>
                </c:pt>
                <c:pt idx="2287">
                  <c:v>1.9463240745651818E-2</c:v>
                </c:pt>
                <c:pt idx="2288">
                  <c:v>1.9460533420603939E-2</c:v>
                </c:pt>
                <c:pt idx="2289">
                  <c:v>1.9458187642586583E-2</c:v>
                </c:pt>
                <c:pt idx="2290">
                  <c:v>1.945584576325524E-2</c:v>
                </c:pt>
                <c:pt idx="2291">
                  <c:v>1.9453507782595782E-2</c:v>
                </c:pt>
                <c:pt idx="2292">
                  <c:v>1.945153211158249E-2</c:v>
                </c:pt>
                <c:pt idx="2293">
                  <c:v>1.9449202081429934E-2</c:v>
                </c:pt>
                <c:pt idx="2294">
                  <c:v>1.9446875950131365E-2</c:v>
                </c:pt>
                <c:pt idx="2295">
                  <c:v>1.9444553717674486E-2</c:v>
                </c:pt>
                <c:pt idx="2296">
                  <c:v>1.9440553259295515E-2</c:v>
                </c:pt>
                <c:pt idx="2297">
                  <c:v>1.943824089814522E-2</c:v>
                </c:pt>
                <c:pt idx="2298">
                  <c:v>1.9435932435564351E-2</c:v>
                </c:pt>
                <c:pt idx="2299">
                  <c:v>1.9433627871539655E-2</c:v>
                </c:pt>
                <c:pt idx="2300">
                  <c:v>1.9431327206057884E-2</c:v>
                </c:pt>
                <c:pt idx="2301">
                  <c:v>1.942903043910623E-2</c:v>
                </c:pt>
                <c:pt idx="2302">
                  <c:v>1.9426737570670118E-2</c:v>
                </c:pt>
                <c:pt idx="2303">
                  <c:v>1.9424448600736745E-2</c:v>
                </c:pt>
                <c:pt idx="2304">
                  <c:v>1.9422523882492042E-2</c:v>
                </c:pt>
                <c:pt idx="2305">
                  <c:v>1.9420963967556496E-2</c:v>
                </c:pt>
                <c:pt idx="2306">
                  <c:v>1.9418687161817338E-2</c:v>
                </c:pt>
                <c:pt idx="2307">
                  <c:v>1.9416414255195292E-2</c:v>
                </c:pt>
                <c:pt idx="2308">
                  <c:v>1.941414524767646E-2</c:v>
                </c:pt>
                <c:pt idx="2309">
                  <c:v>1.9411518947844077E-2</c:v>
                </c:pt>
                <c:pt idx="2310">
                  <c:v>1.9408612192716768E-2</c:v>
                </c:pt>
                <c:pt idx="2311">
                  <c:v>1.9406355838989524E-2</c:v>
                </c:pt>
                <c:pt idx="2312">
                  <c:v>1.9404103384086272E-2</c:v>
                </c:pt>
                <c:pt idx="2313">
                  <c:v>1.9402940511927168E-2</c:v>
                </c:pt>
                <c:pt idx="2314">
                  <c:v>1.9400696329076001E-2</c:v>
                </c:pt>
                <c:pt idx="2315">
                  <c:v>1.9398456045675062E-2</c:v>
                </c:pt>
                <c:pt idx="2316">
                  <c:v>1.9396219661711452E-2</c:v>
                </c:pt>
                <c:pt idx="2317">
                  <c:v>1.9392899591472616E-2</c:v>
                </c:pt>
                <c:pt idx="2318">
                  <c:v>1.9390670529237711E-2</c:v>
                </c:pt>
                <c:pt idx="2319">
                  <c:v>1.9388445365734641E-2</c:v>
                </c:pt>
                <c:pt idx="2320">
                  <c:v>1.9386224100950727E-2</c:v>
                </c:pt>
                <c:pt idx="2321">
                  <c:v>1.9385096232981087E-2</c:v>
                </c:pt>
                <c:pt idx="2322">
                  <c:v>1.9382883245359979E-2</c:v>
                </c:pt>
                <c:pt idx="2323">
                  <c:v>1.9380674157082941E-2</c:v>
                </c:pt>
                <c:pt idx="2324">
                  <c:v>1.9378832671340641E-2</c:v>
                </c:pt>
                <c:pt idx="2325">
                  <c:v>1.9376267678506937E-2</c:v>
                </c:pt>
                <c:pt idx="2326">
                  <c:v>1.9372978384613194E-2</c:v>
                </c:pt>
                <c:pt idx="2327">
                  <c:v>1.9371876797148645E-2</c:v>
                </c:pt>
                <c:pt idx="2328">
                  <c:v>1.9370051552468605E-2</c:v>
                </c:pt>
                <c:pt idx="2329">
                  <c:v>1.9367501512902771E-2</c:v>
                </c:pt>
                <c:pt idx="2330">
                  <c:v>1.9364225879785188E-2</c:v>
                </c:pt>
                <c:pt idx="2331">
                  <c:v>1.9361318092340152E-2</c:v>
                </c:pt>
                <c:pt idx="2332">
                  <c:v>1.9359143287031935E-2</c:v>
                </c:pt>
                <c:pt idx="2333">
                  <c:v>1.9356972379833397E-2</c:v>
                </c:pt>
                <c:pt idx="2334">
                  <c:v>1.9354805370731292E-2</c:v>
                </c:pt>
                <c:pt idx="2335">
                  <c:v>1.9353007598850024E-2</c:v>
                </c:pt>
                <c:pt idx="2336">
                  <c:v>1.9350848548842236E-2</c:v>
                </c:pt>
                <c:pt idx="2337">
                  <c:v>1.9348693397113509E-2</c:v>
                </c:pt>
                <c:pt idx="2338">
                  <c:v>1.9346542143651987E-2</c:v>
                </c:pt>
                <c:pt idx="2339">
                  <c:v>1.9344394788444054E-2</c:v>
                </c:pt>
                <c:pt idx="2340">
                  <c:v>1.9341885175445047E-2</c:v>
                </c:pt>
                <c:pt idx="2341">
                  <c:v>1.9339745452667746E-2</c:v>
                </c:pt>
                <c:pt idx="2342">
                  <c:v>1.9337609627887505E-2</c:v>
                </c:pt>
                <c:pt idx="2343">
                  <c:v>1.9335540130650249E-2</c:v>
                </c:pt>
                <c:pt idx="2344">
                  <c:v>1.9333716485779095E-2</c:v>
                </c:pt>
                <c:pt idx="2345">
                  <c:v>1.9331592519833993E-2</c:v>
                </c:pt>
                <c:pt idx="2346">
                  <c:v>1.93294724520542E-2</c:v>
                </c:pt>
                <c:pt idx="2347">
                  <c:v>1.9326148792830754E-2</c:v>
                </c:pt>
                <c:pt idx="2348">
                  <c:v>1.9324575077908471E-2</c:v>
                </c:pt>
                <c:pt idx="2349">
                  <c:v>1.9322767997281901E-2</c:v>
                </c:pt>
                <c:pt idx="2350">
                  <c:v>1.9320663356027255E-2</c:v>
                </c:pt>
                <c:pt idx="2351">
                  <c:v>1.931856261265838E-2</c:v>
                </c:pt>
                <c:pt idx="2352">
                  <c:v>1.931646576716203E-2</c:v>
                </c:pt>
                <c:pt idx="2353">
                  <c:v>1.9314372819526717E-2</c:v>
                </c:pt>
                <c:pt idx="2354">
                  <c:v>1.931228376974008E-2</c:v>
                </c:pt>
                <c:pt idx="2355">
                  <c:v>1.9310198617790191E-2</c:v>
                </c:pt>
                <c:pt idx="2356">
                  <c:v>1.9308117363664244E-2</c:v>
                </c:pt>
                <c:pt idx="2357">
                  <c:v>1.930825429293527E-2</c:v>
                </c:pt>
                <c:pt idx="2358">
                  <c:v>1.9305812552928524E-2</c:v>
                </c:pt>
                <c:pt idx="2359">
                  <c:v>1.930374383241449E-2</c:v>
                </c:pt>
                <c:pt idx="2360">
                  <c:v>1.9301679010770074E-2</c:v>
                </c:pt>
                <c:pt idx="2361">
                  <c:v>1.9298508883278737E-2</c:v>
                </c:pt>
                <c:pt idx="2362">
                  <c:v>1.9296451353166988E-2</c:v>
                </c:pt>
                <c:pt idx="2363">
                  <c:v>1.9294397721233189E-2</c:v>
                </c:pt>
                <c:pt idx="2364">
                  <c:v>1.9292347987464244E-2</c:v>
                </c:pt>
                <c:pt idx="2365">
                  <c:v>1.9290302151848793E-2</c:v>
                </c:pt>
                <c:pt idx="2366">
                  <c:v>1.9289371956499331E-2</c:v>
                </c:pt>
                <c:pt idx="2367">
                  <c:v>1.9287334426604848E-2</c:v>
                </c:pt>
                <c:pt idx="2368">
                  <c:v>1.9285300795482851E-2</c:v>
                </c:pt>
                <c:pt idx="2369">
                  <c:v>1.9283271063121311E-2</c:v>
                </c:pt>
                <c:pt idx="2370">
                  <c:v>1.9280131445652424E-2</c:v>
                </c:pt>
                <c:pt idx="2371">
                  <c:v>1.9278108998704586E-2</c:v>
                </c:pt>
                <c:pt idx="2372">
                  <c:v>1.9276090449827685E-2</c:v>
                </c:pt>
                <c:pt idx="2373">
                  <c:v>1.9275562954272834E-2</c:v>
                </c:pt>
                <c:pt idx="2374">
                  <c:v>1.9273180882292379E-2</c:v>
                </c:pt>
                <c:pt idx="2375">
                  <c:v>1.9271174542238714E-2</c:v>
                </c:pt>
                <c:pt idx="2376">
                  <c:v>1.9269544448936807E-2</c:v>
                </c:pt>
                <c:pt idx="2377">
                  <c:v>1.9267173558145431E-2</c:v>
                </c:pt>
                <c:pt idx="2378">
                  <c:v>1.9264061015359255E-2</c:v>
                </c:pt>
                <c:pt idx="2379">
                  <c:v>1.9263188168659906E-2</c:v>
                </c:pt>
                <c:pt idx="2380">
                  <c:v>1.9261574359441903E-2</c:v>
                </c:pt>
                <c:pt idx="2381">
                  <c:v>1.9259218373686732E-2</c:v>
                </c:pt>
                <c:pt idx="2382">
                  <c:v>1.9256119352276033E-2</c:v>
                </c:pt>
                <c:pt idx="2383">
                  <c:v>1.9253396836195882E-2</c:v>
                </c:pt>
                <c:pt idx="2384">
                  <c:v>1.9251424716319861E-2</c:v>
                </c:pt>
                <c:pt idx="2385">
                  <c:v>1.9249456493925954E-2</c:v>
                </c:pt>
                <c:pt idx="2386">
                  <c:v>1.9247492169003122E-2</c:v>
                </c:pt>
                <c:pt idx="2387">
                  <c:v>1.9245905844285167E-2</c:v>
                </c:pt>
                <c:pt idx="2388">
                  <c:v>1.9243949488582674E-2</c:v>
                </c:pt>
                <c:pt idx="2389">
                  <c:v>1.9241997030533812E-2</c:v>
                </c:pt>
                <c:pt idx="2390">
                  <c:v>1.9240048470127159E-2</c:v>
                </c:pt>
                <c:pt idx="2391">
                  <c:v>1.9238103807351293E-2</c:v>
                </c:pt>
                <c:pt idx="2392">
                  <c:v>1.9235788065716575E-2</c:v>
                </c:pt>
                <c:pt idx="2393">
                  <c:v>1.9233851022771087E-2</c:v>
                </c:pt>
                <c:pt idx="2394">
                  <c:v>1.9231917877206576E-2</c:v>
                </c:pt>
                <c:pt idx="2395">
                  <c:v>1.9229713340276997E-2</c:v>
                </c:pt>
                <c:pt idx="2396">
                  <c:v>1.9228438957538521E-2</c:v>
                </c:pt>
                <c:pt idx="2397">
                  <c:v>1.922651768031022E-2</c:v>
                </c:pt>
                <c:pt idx="2398">
                  <c:v>1.9224600300633214E-2</c:v>
                </c:pt>
                <c:pt idx="2399">
                  <c:v>1.9222686818496516E-2</c:v>
                </c:pt>
                <c:pt idx="2400">
                  <c:v>1.9220400848168277E-2</c:v>
                </c:pt>
                <c:pt idx="2401">
                  <c:v>1.9218494983950007E-2</c:v>
                </c:pt>
                <c:pt idx="2402">
                  <c:v>1.9216593017021746E-2</c:v>
                </c:pt>
                <c:pt idx="2403">
                  <c:v>1.9214694947373774E-2</c:v>
                </c:pt>
                <c:pt idx="2404">
                  <c:v>1.9212800774993724E-2</c:v>
                </c:pt>
                <c:pt idx="2405">
                  <c:v>1.9210910499872322E-2</c:v>
                </c:pt>
                <c:pt idx="2406">
                  <c:v>1.9209024121996758E-2</c:v>
                </c:pt>
                <c:pt idx="2407">
                  <c:v>1.9207141641356881E-2</c:v>
                </c:pt>
                <c:pt idx="2408">
                  <c:v>1.9205263057942085E-2</c:v>
                </c:pt>
                <c:pt idx="2409">
                  <c:v>1.9205656755615901E-2</c:v>
                </c:pt>
                <c:pt idx="2410">
                  <c:v>1.9203408721933823E-2</c:v>
                </c:pt>
                <c:pt idx="2411">
                  <c:v>1.9201542726827867E-2</c:v>
                </c:pt>
                <c:pt idx="2412">
                  <c:v>1.9199680629981689E-2</c:v>
                </c:pt>
                <c:pt idx="2413">
                  <c:v>1.9196686039981668E-2</c:v>
                </c:pt>
                <c:pt idx="2414">
                  <c:v>1.919483119958236E-2</c:v>
                </c:pt>
                <c:pt idx="2415">
                  <c:v>1.9192980256762582E-2</c:v>
                </c:pt>
                <c:pt idx="2416">
                  <c:v>1.9191133211511845E-2</c:v>
                </c:pt>
                <c:pt idx="2417">
                  <c:v>1.9189290063818795E-2</c:v>
                </c:pt>
                <c:pt idx="2418">
                  <c:v>1.9188589911726939E-2</c:v>
                </c:pt>
                <c:pt idx="2419">
                  <c:v>1.9186755102385489E-2</c:v>
                </c:pt>
                <c:pt idx="2420">
                  <c:v>1.9184924191214425E-2</c:v>
                </c:pt>
                <c:pt idx="2421">
                  <c:v>1.9183097178203011E-2</c:v>
                </c:pt>
                <c:pt idx="2422">
                  <c:v>1.9180132788340132E-2</c:v>
                </c:pt>
                <c:pt idx="2423">
                  <c:v>1.9178313025766495E-2</c:v>
                </c:pt>
                <c:pt idx="2424">
                  <c:v>1.9176497160674981E-2</c:v>
                </c:pt>
                <c:pt idx="2425">
                  <c:v>1.9176590205252982E-2</c:v>
                </c:pt>
                <c:pt idx="2426">
                  <c:v>1.9174401801191968E-2</c:v>
                </c:pt>
                <c:pt idx="2427">
                  <c:v>1.9172216960884513E-2</c:v>
                </c:pt>
                <c:pt idx="2428">
                  <c:v>1.9170798816651517E-2</c:v>
                </c:pt>
                <c:pt idx="2429">
                  <c:v>1.9168621406564428E-2</c:v>
                </c:pt>
                <c:pt idx="2430">
                  <c:v>1.9166829476503749E-2</c:v>
                </c:pt>
                <c:pt idx="2431">
                  <c:v>1.9165041444494414E-2</c:v>
                </c:pt>
                <c:pt idx="2432">
                  <c:v>1.9163257310525678E-2</c:v>
                </c:pt>
                <c:pt idx="2433">
                  <c:v>1.9161859575147488E-2</c:v>
                </c:pt>
                <c:pt idx="2434">
                  <c:v>1.9159700736670039E-2</c:v>
                </c:pt>
                <c:pt idx="2435">
                  <c:v>1.9156397130749143E-2</c:v>
                </c:pt>
                <c:pt idx="2436">
                  <c:v>1.9154627849929707E-2</c:v>
                </c:pt>
                <c:pt idx="2437">
                  <c:v>1.9152862466241684E-2</c:v>
                </c:pt>
                <c:pt idx="2438">
                  <c:v>1.9151100979674086E-2</c:v>
                </c:pt>
                <c:pt idx="2439">
                  <c:v>1.9149343390216813E-2</c:v>
                </c:pt>
                <c:pt idx="2440">
                  <c:v>1.9147973368156219E-2</c:v>
                </c:pt>
                <c:pt idx="2441">
                  <c:v>1.9146223758648016E-2</c:v>
                </c:pt>
                <c:pt idx="2442">
                  <c:v>1.9144478046433232E-2</c:v>
                </c:pt>
                <c:pt idx="2443">
                  <c:v>1.9142736231500944E-2</c:v>
                </c:pt>
                <c:pt idx="2444">
                  <c:v>1.9140613899224772E-2</c:v>
                </c:pt>
                <c:pt idx="2445">
                  <c:v>1.9138632266481596E-2</c:v>
                </c:pt>
                <c:pt idx="2446">
                  <c:v>1.91371493822429E-2</c:v>
                </c:pt>
                <c:pt idx="2447">
                  <c:v>1.9135176657003473E-2</c:v>
                </c:pt>
                <c:pt idx="2448">
                  <c:v>1.9134085615731877E-2</c:v>
                </c:pt>
                <c:pt idx="2449">
                  <c:v>1.9132367184284901E-2</c:v>
                </c:pt>
                <c:pt idx="2450">
                  <c:v>1.9130652650049224E-2</c:v>
                </c:pt>
                <c:pt idx="2451">
                  <c:v>1.9128942013016542E-2</c:v>
                </c:pt>
                <c:pt idx="2452">
                  <c:v>1.9126018559318402E-2</c:v>
                </c:pt>
                <c:pt idx="2453">
                  <c:v>1.912490335665679E-2</c:v>
                </c:pt>
                <c:pt idx="2454">
                  <c:v>1.9123204779340187E-2</c:v>
                </c:pt>
                <c:pt idx="2455">
                  <c:v>1.9121510098970528E-2</c:v>
                </c:pt>
                <c:pt idx="2456">
                  <c:v>1.9119819315538144E-2</c:v>
                </c:pt>
                <c:pt idx="2457">
                  <c:v>1.9118132429033378E-2</c:v>
                </c:pt>
                <c:pt idx="2458">
                  <c:v>1.9116449439445685E-2</c:v>
                </c:pt>
                <c:pt idx="2459">
                  <c:v>1.9114770346765404E-2</c:v>
                </c:pt>
                <c:pt idx="2460">
                  <c:v>1.9113095150982435E-2</c:v>
                </c:pt>
                <c:pt idx="2461">
                  <c:v>1.9112974616312582E-2</c:v>
                </c:pt>
                <c:pt idx="2462">
                  <c:v>1.9110920046326689E-2</c:v>
                </c:pt>
                <c:pt idx="2463">
                  <c:v>1.9109257112706696E-2</c:v>
                </c:pt>
                <c:pt idx="2464">
                  <c:v>1.9107598076583514E-2</c:v>
                </c:pt>
                <c:pt idx="2465">
                  <c:v>1.9104221766452475E-2</c:v>
                </c:pt>
                <c:pt idx="2466">
                  <c:v>1.9104680365180218E-2</c:v>
                </c:pt>
                <c:pt idx="2467">
                  <c:v>1.9102644262786288E-2</c:v>
                </c:pt>
                <c:pt idx="2468">
                  <c:v>1.9101000652749892E-2</c:v>
                </c:pt>
                <c:pt idx="2469">
                  <c:v>1.9099750026543079E-2</c:v>
                </c:pt>
                <c:pt idx="2470">
                  <c:v>1.9097724698073065E-2</c:v>
                </c:pt>
                <c:pt idx="2471">
                  <c:v>1.9096092277752198E-2</c:v>
                </c:pt>
                <c:pt idx="2472">
                  <c:v>1.9094463511658093E-2</c:v>
                </c:pt>
                <c:pt idx="2473">
                  <c:v>1.9092838361951178E-2</c:v>
                </c:pt>
                <c:pt idx="2474">
                  <c:v>1.9091216790792748E-2</c:v>
                </c:pt>
                <c:pt idx="2475">
                  <c:v>1.9089598760343666E-2</c:v>
                </c:pt>
                <c:pt idx="2476">
                  <c:v>1.9087984232765656E-2</c:v>
                </c:pt>
                <c:pt idx="2477">
                  <c:v>1.908715410549796E-2</c:v>
                </c:pt>
                <c:pt idx="2478">
                  <c:v>1.9083593907193469E-2</c:v>
                </c:pt>
                <c:pt idx="2479">
                  <c:v>1.9083161288871886E-2</c:v>
                </c:pt>
                <c:pt idx="2480">
                  <c:v>1.9081951263754723E-2</c:v>
                </c:pt>
                <c:pt idx="2481">
                  <c:v>1.9079962813594389E-2</c:v>
                </c:pt>
                <c:pt idx="2482">
                  <c:v>1.907836850863693E-2</c:v>
                </c:pt>
                <c:pt idx="2483">
                  <c:v>1.9076777441683929E-2</c:v>
                </c:pt>
                <c:pt idx="2484">
                  <c:v>1.9075189574897115E-2</c:v>
                </c:pt>
                <c:pt idx="2485">
                  <c:v>1.9073996392936748E-2</c:v>
                </c:pt>
                <c:pt idx="2486">
                  <c:v>1.9072023290473708E-2</c:v>
                </c:pt>
                <c:pt idx="2487">
                  <c:v>1.9068877953771841E-2</c:v>
                </c:pt>
                <c:pt idx="2488">
                  <c:v>1.9067302008606096E-2</c:v>
                </c:pt>
                <c:pt idx="2489">
                  <c:v>1.9065729076269231E-2</c:v>
                </c:pt>
                <c:pt idx="2490">
                  <c:v>1.9064159118095156E-2</c:v>
                </c:pt>
                <c:pt idx="2491">
                  <c:v>1.9062984266439022E-2</c:v>
                </c:pt>
                <c:pt idx="2492">
                  <c:v>1.9061420271543231E-2</c:v>
                </c:pt>
                <c:pt idx="2493">
                  <c:v>1.9059859173634706E-2</c:v>
                </c:pt>
                <c:pt idx="2494">
                  <c:v>1.9059871410305469E-2</c:v>
                </c:pt>
                <c:pt idx="2495">
                  <c:v>1.9056745668753098E-2</c:v>
                </c:pt>
                <c:pt idx="2496">
                  <c:v>1.9054800466659028E-2</c:v>
                </c:pt>
                <c:pt idx="2497">
                  <c:v>1.9052980562836826E-2</c:v>
                </c:pt>
                <c:pt idx="2498">
                  <c:v>1.9051704092813086E-2</c:v>
                </c:pt>
                <c:pt idx="2499">
                  <c:v>1.905016025107488E-2</c:v>
                </c:pt>
                <c:pt idx="2500">
                  <c:v>1.904901260335452E-2</c:v>
                </c:pt>
                <c:pt idx="2501">
                  <c:v>1.9047474681101236E-2</c:v>
                </c:pt>
                <c:pt idx="2502">
                  <c:v>1.9045939655775487E-2</c:v>
                </c:pt>
                <c:pt idx="2503">
                  <c:v>1.9044407527369803E-2</c:v>
                </c:pt>
                <c:pt idx="2504">
                  <c:v>1.9042878295877596E-2</c:v>
                </c:pt>
                <c:pt idx="2505">
                  <c:v>1.9040958032826922E-2</c:v>
                </c:pt>
                <c:pt idx="2506">
                  <c:v>1.9039434468420352E-2</c:v>
                </c:pt>
                <c:pt idx="2507">
                  <c:v>1.9037913800749009E-2</c:v>
                </c:pt>
                <c:pt idx="2508">
                  <c:v>1.9036396029805388E-2</c:v>
                </c:pt>
                <c:pt idx="2509">
                  <c:v>1.9034881155584184E-2</c:v>
                </c:pt>
                <c:pt idx="2510">
                  <c:v>1.9033369178077894E-2</c:v>
                </c:pt>
                <c:pt idx="2511">
                  <c:v>1.9031860097281215E-2</c:v>
                </c:pt>
                <c:pt idx="2512">
                  <c:v>1.90303539131862E-2</c:v>
                </c:pt>
                <c:pt idx="2513">
                  <c:v>1.9030825620242445E-2</c:v>
                </c:pt>
                <c:pt idx="2514">
                  <c:v>1.9028930690471201E-2</c:v>
                </c:pt>
                <c:pt idx="2515">
                  <c:v>1.9027433709136631E-2</c:v>
                </c:pt>
                <c:pt idx="2516">
                  <c:v>1.9025939625110403E-2</c:v>
                </c:pt>
                <c:pt idx="2517">
                  <c:v>1.9023261902583251E-2</c:v>
                </c:pt>
                <c:pt idx="2518">
                  <c:v>1.9023355841964802E-2</c:v>
                </c:pt>
                <c:pt idx="2519">
                  <c:v>1.9021474756817373E-2</c:v>
                </c:pt>
                <c:pt idx="2520">
                  <c:v>1.9018354452312973E-2</c:v>
                </c:pt>
                <c:pt idx="2521">
                  <c:v>1.9018512664377502E-2</c:v>
                </c:pt>
                <c:pt idx="2522">
                  <c:v>1.9017035964064337E-2</c:v>
                </c:pt>
                <c:pt idx="2523">
                  <c:v>1.9015958499857336E-2</c:v>
                </c:pt>
                <c:pt idx="2524">
                  <c:v>1.9014091255220002E-2</c:v>
                </c:pt>
                <c:pt idx="2525">
                  <c:v>1.901262324667501E-2</c:v>
                </c:pt>
                <c:pt idx="2526">
                  <c:v>1.9011158135373539E-2</c:v>
                </c:pt>
                <c:pt idx="2527">
                  <c:v>1.9009695921308252E-2</c:v>
                </c:pt>
                <c:pt idx="2528">
                  <c:v>1.9008236604473528E-2</c:v>
                </c:pt>
                <c:pt idx="2529">
                  <c:v>1.9006780184862453E-2</c:v>
                </c:pt>
                <c:pt idx="2530">
                  <c:v>1.9005326662468115E-2</c:v>
                </c:pt>
                <c:pt idx="2531">
                  <c:v>1.9003876037284897E-2</c:v>
                </c:pt>
                <c:pt idx="2532">
                  <c:v>1.9002428309306318E-2</c:v>
                </c:pt>
                <c:pt idx="2533">
                  <c:v>1.9001381120869982E-2</c:v>
                </c:pt>
                <c:pt idx="2534">
                  <c:v>1.8999541544936285E-2</c:v>
                </c:pt>
                <c:pt idx="2535">
                  <c:v>1.8998102508532299E-2</c:v>
                </c:pt>
                <c:pt idx="2536">
                  <c:v>1.8996666369307458E-2</c:v>
                </c:pt>
                <c:pt idx="2537">
                  <c:v>1.8995631295410355E-2</c:v>
                </c:pt>
                <c:pt idx="2538">
                  <c:v>1.8993802782368861E-2</c:v>
                </c:pt>
                <c:pt idx="2539">
                  <c:v>1.8990781872586276E-2</c:v>
                </c:pt>
                <c:pt idx="2540">
                  <c:v>1.8989356793556025E-2</c:v>
                </c:pt>
                <c:pt idx="2541">
                  <c:v>1.8987934611044598E-2</c:v>
                </c:pt>
                <c:pt idx="2542">
                  <c:v>1.8986515325044934E-2</c:v>
                </c:pt>
                <c:pt idx="2543">
                  <c:v>1.8985497790466706E-2</c:v>
                </c:pt>
                <c:pt idx="2544">
                  <c:v>1.8984084430188224E-2</c:v>
                </c:pt>
                <c:pt idx="2545">
                  <c:v>1.8984270715614322E-2</c:v>
                </c:pt>
                <c:pt idx="2546">
                  <c:v>1.8981266399578482E-2</c:v>
                </c:pt>
                <c:pt idx="2547">
                  <c:v>1.8979861729234923E-2</c:v>
                </c:pt>
                <c:pt idx="2548">
                  <c:v>1.8978060435463552E-2</c:v>
                </c:pt>
                <c:pt idx="2549">
                  <c:v>1.8976661424878822E-2</c:v>
                </c:pt>
                <c:pt idx="2550">
                  <c:v>1.8975265310757716E-2</c:v>
                </c:pt>
                <c:pt idx="2551">
                  <c:v>1.8973872093094049E-2</c:v>
                </c:pt>
                <c:pt idx="2552">
                  <c:v>1.8972881826883E-2</c:v>
                </c:pt>
                <c:pt idx="2553">
                  <c:v>1.8971494536243711E-2</c:v>
                </c:pt>
                <c:pt idx="2554">
                  <c:v>1.8970110142199913E-2</c:v>
                </c:pt>
                <c:pt idx="2555">
                  <c:v>1.8968728644746774E-2</c:v>
                </c:pt>
                <c:pt idx="2556">
                  <c:v>1.8965558231818731E-2</c:v>
                </c:pt>
                <c:pt idx="2557">
                  <c:v>1.8965385638739812E-2</c:v>
                </c:pt>
                <c:pt idx="2558">
                  <c:v>1.8964014072407654E-2</c:v>
                </c:pt>
                <c:pt idx="2559">
                  <c:v>1.8962049040402922E-2</c:v>
                </c:pt>
                <c:pt idx="2560">
                  <c:v>1.8961279629427476E-2</c:v>
                </c:pt>
                <c:pt idx="2561">
                  <c:v>1.8959916752768039E-2</c:v>
                </c:pt>
                <c:pt idx="2562">
                  <c:v>1.8958556772654459E-2</c:v>
                </c:pt>
                <c:pt idx="2563">
                  <c:v>1.8956604439819943E-2</c:v>
                </c:pt>
                <c:pt idx="2564">
                  <c:v>1.8956247262244114E-2</c:v>
                </c:pt>
                <c:pt idx="2565">
                  <c:v>1.8955298031205818E-2</c:v>
                </c:pt>
                <c:pt idx="2566">
                  <c:v>1.8953949909732235E-2</c:v>
                </c:pt>
                <c:pt idx="2567">
                  <c:v>1.8952604685088383E-2</c:v>
                </c:pt>
                <c:pt idx="2568">
                  <c:v>1.8951262357266008E-2</c:v>
                </c:pt>
                <c:pt idx="2569">
                  <c:v>1.8949520456874338E-2</c:v>
                </c:pt>
                <c:pt idx="2570">
                  <c:v>1.8948183785789264E-2</c:v>
                </c:pt>
                <c:pt idx="2571">
                  <c:v>1.8946469464979802E-2</c:v>
                </c:pt>
                <c:pt idx="2572">
                  <c:v>1.8945519133560559E-2</c:v>
                </c:pt>
                <c:pt idx="2573">
                  <c:v>1.8944191152405136E-2</c:v>
                </c:pt>
                <c:pt idx="2574">
                  <c:v>1.8943080181622898E-2</c:v>
                </c:pt>
                <c:pt idx="2575">
                  <c:v>1.8941947173070701E-2</c:v>
                </c:pt>
                <c:pt idx="2576">
                  <c:v>1.8940628019622922E-2</c:v>
                </c:pt>
                <c:pt idx="2577">
                  <c:v>1.8939527578688706E-2</c:v>
                </c:pt>
                <c:pt idx="2578">
                  <c:v>1.8937594695990594E-2</c:v>
                </c:pt>
                <c:pt idx="2579">
                  <c:v>1.8936284094539405E-2</c:v>
                </c:pt>
                <c:pt idx="2580">
                  <c:v>1.8934976389685276E-2</c:v>
                </c:pt>
                <c:pt idx="2581">
                  <c:v>1.8933671581422964E-2</c:v>
                </c:pt>
                <c:pt idx="2582">
                  <c:v>1.8933178219486407E-2</c:v>
                </c:pt>
                <c:pt idx="2583">
                  <c:v>1.8931475054737773E-2</c:v>
                </c:pt>
                <c:pt idx="2584">
                  <c:v>1.8930179075291841E-2</c:v>
                </c:pt>
                <c:pt idx="2585">
                  <c:v>1.8928885992571375E-2</c:v>
                </c:pt>
                <c:pt idx="2586">
                  <c:v>1.8927595806568994E-2</c:v>
                </c:pt>
                <c:pt idx="2587">
                  <c:v>1.8926308517279482E-2</c:v>
                </c:pt>
                <c:pt idx="2588">
                  <c:v>1.8925024124698497E-2</c:v>
                </c:pt>
                <c:pt idx="2589">
                  <c:v>1.8923742628819084E-2</c:v>
                </c:pt>
                <c:pt idx="2590">
                  <c:v>1.8922281609073461E-2</c:v>
                </c:pt>
                <c:pt idx="2591">
                  <c:v>1.891978979181096E-2</c:v>
                </c:pt>
                <c:pt idx="2592">
                  <c:v>1.891910423415152E-2</c:v>
                </c:pt>
                <c:pt idx="2593">
                  <c:v>1.8917834044085865E-2</c:v>
                </c:pt>
                <c:pt idx="2594">
                  <c:v>1.8916566750382918E-2</c:v>
                </c:pt>
                <c:pt idx="2595">
                  <c:v>1.8913678422879623E-2</c:v>
                </c:pt>
                <c:pt idx="2596">
                  <c:v>1.89140408520432E-2</c:v>
                </c:pt>
                <c:pt idx="2597">
                  <c:v>1.8912602683167343E-2</c:v>
                </c:pt>
                <c:pt idx="2598">
                  <c:v>1.8911526539087998E-2</c:v>
                </c:pt>
                <c:pt idx="2599">
                  <c:v>1.8910273727116473E-2</c:v>
                </c:pt>
                <c:pt idx="2600">
                  <c:v>1.8909430569295952E-2</c:v>
                </c:pt>
                <c:pt idx="2601">
                  <c:v>1.8907191990953219E-2</c:v>
                </c:pt>
                <c:pt idx="2602">
                  <c:v>1.8906532669158111E-2</c:v>
                </c:pt>
                <c:pt idx="2603">
                  <c:v>1.8905698625868002E-2</c:v>
                </c:pt>
                <c:pt idx="2604">
                  <c:v>1.890405311209602E-2</c:v>
                </c:pt>
                <c:pt idx="2605">
                  <c:v>1.8902817678021856E-2</c:v>
                </c:pt>
                <c:pt idx="2606">
                  <c:v>1.8901585140245397E-2</c:v>
                </c:pt>
                <c:pt idx="2607">
                  <c:v>1.8900355498760939E-2</c:v>
                </c:pt>
                <c:pt idx="2608">
                  <c:v>1.8898545852372436E-2</c:v>
                </c:pt>
                <c:pt idx="2609">
                  <c:v>1.8897322274262E-2</c:v>
                </c:pt>
                <c:pt idx="2610">
                  <c:v>1.889610159227248E-2</c:v>
                </c:pt>
                <c:pt idx="2611">
                  <c:v>1.8894883806398571E-2</c:v>
                </c:pt>
                <c:pt idx="2612">
                  <c:v>1.8893668916633206E-2</c:v>
                </c:pt>
                <c:pt idx="2613">
                  <c:v>1.8892456922972856E-2</c:v>
                </c:pt>
                <c:pt idx="2614">
                  <c:v>1.8891247825411777E-2</c:v>
                </c:pt>
                <c:pt idx="2615">
                  <c:v>1.8890041623944233E-2</c:v>
                </c:pt>
                <c:pt idx="2616">
                  <c:v>1.8889247354790573E-2</c:v>
                </c:pt>
                <c:pt idx="2617">
                  <c:v>1.888886553468851E-2</c:v>
                </c:pt>
                <c:pt idx="2618">
                  <c:v>1.8887668454553055E-2</c:v>
                </c:pt>
                <c:pt idx="2619">
                  <c:v>1.888647427095496E-2</c:v>
                </c:pt>
                <c:pt idx="2620">
                  <c:v>1.8885282983889012E-2</c:v>
                </c:pt>
                <c:pt idx="2621">
                  <c:v>1.8883345728818175E-2</c:v>
                </c:pt>
                <c:pt idx="2622">
                  <c:v>1.8882160917335151E-2</c:v>
                </c:pt>
                <c:pt idx="2623">
                  <c:v>1.8880979002212878E-2</c:v>
                </c:pt>
                <c:pt idx="2624">
                  <c:v>1.8879799983446105E-2</c:v>
                </c:pt>
                <c:pt idx="2625">
                  <c:v>1.8879855258172699E-2</c:v>
                </c:pt>
                <c:pt idx="2626">
                  <c:v>1.8878682469140359E-2</c:v>
                </c:pt>
                <c:pt idx="2627">
                  <c:v>1.8877512576912107E-2</c:v>
                </c:pt>
                <c:pt idx="2628">
                  <c:v>1.8876345581481924E-2</c:v>
                </c:pt>
                <c:pt idx="2629">
                  <c:v>1.8873948334759628E-2</c:v>
                </c:pt>
                <c:pt idx="2630">
                  <c:v>1.887278669401625E-2</c:v>
                </c:pt>
                <c:pt idx="2631">
                  <c:v>1.8871627949592556E-2</c:v>
                </c:pt>
                <c:pt idx="2632">
                  <c:v>1.8870472101482873E-2</c:v>
                </c:pt>
                <c:pt idx="2633">
                  <c:v>1.8870554056124998E-2</c:v>
                </c:pt>
                <c:pt idx="2634">
                  <c:v>1.8869404441375796E-2</c:v>
                </c:pt>
                <c:pt idx="2635">
                  <c:v>1.8868257723389424E-2</c:v>
                </c:pt>
                <c:pt idx="2636">
                  <c:v>1.8867526035721362E-2</c:v>
                </c:pt>
                <c:pt idx="2637">
                  <c:v>1.8865972977682818E-2</c:v>
                </c:pt>
                <c:pt idx="2638">
                  <c:v>1.8863597835144633E-2</c:v>
                </c:pt>
                <c:pt idx="2639">
                  <c:v>1.8863699818964786E-2</c:v>
                </c:pt>
                <c:pt idx="2640">
                  <c:v>1.8862980308867176E-2</c:v>
                </c:pt>
                <c:pt idx="2641">
                  <c:v>1.8861438247194069E-2</c:v>
                </c:pt>
                <c:pt idx="2642">
                  <c:v>1.8859072916570591E-2</c:v>
                </c:pt>
                <c:pt idx="2643">
                  <c:v>1.885753587313152E-2</c:v>
                </c:pt>
                <c:pt idx="2644">
                  <c:v>1.8856414631983683E-2</c:v>
                </c:pt>
                <c:pt idx="2645">
                  <c:v>1.8855296286931073E-2</c:v>
                </c:pt>
                <c:pt idx="2646">
                  <c:v>1.8854180837968866E-2</c:v>
                </c:pt>
                <c:pt idx="2647">
                  <c:v>1.8853481934153885E-2</c:v>
                </c:pt>
                <c:pt idx="2648">
                  <c:v>1.8852372426394336E-2</c:v>
                </c:pt>
                <c:pt idx="2649">
                  <c:v>1.8852921890792265E-2</c:v>
                </c:pt>
                <c:pt idx="2650">
                  <c:v>1.8850162099562171E-2</c:v>
                </c:pt>
                <c:pt idx="2651">
                  <c:v>1.8849061280479508E-2</c:v>
                </c:pt>
                <c:pt idx="2652">
                  <c:v>1.8847548961830066E-2</c:v>
                </c:pt>
                <c:pt idx="2653">
                  <c:v>1.8846453785367579E-2</c:v>
                </c:pt>
                <c:pt idx="2654">
                  <c:v>1.8845361504956845E-2</c:v>
                </c:pt>
                <c:pt idx="2655">
                  <c:v>1.8844116730668364E-2</c:v>
                </c:pt>
                <c:pt idx="2656">
                  <c:v>1.8843600628202922E-2</c:v>
                </c:pt>
                <c:pt idx="2657">
                  <c:v>1.8842517186342105E-2</c:v>
                </c:pt>
                <c:pt idx="2658">
                  <c:v>1.8841436640668181E-2</c:v>
                </c:pt>
                <c:pt idx="2659">
                  <c:v>1.8839744491791644E-2</c:v>
                </c:pt>
                <c:pt idx="2660">
                  <c:v>1.8838715317993429E-2</c:v>
                </c:pt>
                <c:pt idx="2661">
                  <c:v>1.8837796631149029E-2</c:v>
                </c:pt>
                <c:pt idx="2662">
                  <c:v>1.8836727518986275E-2</c:v>
                </c:pt>
                <c:pt idx="2663">
                  <c:v>1.8835661302833106E-2</c:v>
                </c:pt>
                <c:pt idx="2664">
                  <c:v>1.883459798268557E-2</c:v>
                </c:pt>
                <c:pt idx="2665">
                  <c:v>1.8833537558538834E-2</c:v>
                </c:pt>
                <c:pt idx="2666">
                  <c:v>1.8832480030387632E-2</c:v>
                </c:pt>
                <c:pt idx="2667">
                  <c:v>1.8831425398228008E-2</c:v>
                </c:pt>
                <c:pt idx="2668">
                  <c:v>1.8830373662055568E-2</c:v>
                </c:pt>
                <c:pt idx="2669">
                  <c:v>1.8831409929401008E-2</c:v>
                </c:pt>
                <c:pt idx="2670">
                  <c:v>1.8829947515343524E-2</c:v>
                </c:pt>
                <c:pt idx="2671">
                  <c:v>1.8828905077504249E-2</c:v>
                </c:pt>
                <c:pt idx="2672">
                  <c:v>1.8827865536247303E-2</c:v>
                </c:pt>
                <c:pt idx="2673">
                  <c:v>1.8825575994816199E-2</c:v>
                </c:pt>
                <c:pt idx="2674">
                  <c:v>1.8824541787500565E-2</c:v>
                </c:pt>
                <c:pt idx="2675">
                  <c:v>1.8823510476293201E-2</c:v>
                </c:pt>
                <c:pt idx="2676">
                  <c:v>1.8822482061189742E-2</c:v>
                </c:pt>
                <c:pt idx="2677">
                  <c:v>1.8821456542185384E-2</c:v>
                </c:pt>
                <c:pt idx="2678">
                  <c:v>1.8821689116673233E-2</c:v>
                </c:pt>
                <c:pt idx="2679">
                  <c:v>1.8820669851362801E-2</c:v>
                </c:pt>
                <c:pt idx="2680">
                  <c:v>1.8819653482598595E-2</c:v>
                </c:pt>
                <c:pt idx="2681">
                  <c:v>1.8818640010374605E-2</c:v>
                </c:pt>
                <c:pt idx="2682">
                  <c:v>1.8816372388498041E-2</c:v>
                </c:pt>
                <c:pt idx="2683">
                  <c:v>1.8815364245996103E-2</c:v>
                </c:pt>
                <c:pt idx="2684">
                  <c:v>1.8814358999562686E-2</c:v>
                </c:pt>
                <c:pt idx="2685">
                  <c:v>1.8815454192059534E-2</c:v>
                </c:pt>
                <c:pt idx="2686">
                  <c:v>1.8814035790104554E-2</c:v>
                </c:pt>
                <c:pt idx="2687">
                  <c:v>1.8812620004145606E-2</c:v>
                </c:pt>
                <c:pt idx="2688">
                  <c:v>1.8812046810825097E-2</c:v>
                </c:pt>
                <c:pt idx="2689">
                  <c:v>1.8810636507528761E-2</c:v>
                </c:pt>
                <c:pt idx="2690">
                  <c:v>1.8809649103974143E-2</c:v>
                </c:pt>
                <c:pt idx="2691">
                  <c:v>1.8808664596915471E-2</c:v>
                </c:pt>
                <c:pt idx="2692">
                  <c:v>1.8807682986349737E-2</c:v>
                </c:pt>
                <c:pt idx="2693">
                  <c:v>1.8807125054070645E-2</c:v>
                </c:pt>
                <c:pt idx="2694">
                  <c:v>1.880572845467731E-2</c:v>
                </c:pt>
                <c:pt idx="2695">
                  <c:v>1.8802650505483107E-2</c:v>
                </c:pt>
                <c:pt idx="2696">
                  <c:v>1.8801679698749539E-2</c:v>
                </c:pt>
                <c:pt idx="2697">
                  <c:v>1.8800711787723072E-2</c:v>
                </c:pt>
                <c:pt idx="2698">
                  <c:v>1.8799746772397964E-2</c:v>
                </c:pt>
                <c:pt idx="2699">
                  <c:v>1.8799206225716958E-2</c:v>
                </c:pt>
                <c:pt idx="2700">
                  <c:v>1.879824715877549E-2</c:v>
                </c:pt>
                <c:pt idx="2701">
                  <c:v>1.8797290987676709E-2</c:v>
                </c:pt>
                <c:pt idx="2702">
                  <c:v>1.8796337712416223E-2</c:v>
                </c:pt>
                <c:pt idx="2703">
                  <c:v>1.8795387332989636E-2</c:v>
                </c:pt>
                <c:pt idx="2704">
                  <c:v>1.8794017489964298E-2</c:v>
                </c:pt>
                <c:pt idx="2705">
                  <c:v>1.8792938017173806E-2</c:v>
                </c:pt>
                <c:pt idx="2706">
                  <c:v>1.8792130894583165E-2</c:v>
                </c:pt>
                <c:pt idx="2707">
                  <c:v>1.8791058040459392E-2</c:v>
                </c:pt>
                <c:pt idx="2708">
                  <c:v>1.8790678873226017E-2</c:v>
                </c:pt>
                <c:pt idx="2709">
                  <c:v>1.878974586871808E-2</c:v>
                </c:pt>
                <c:pt idx="2710">
                  <c:v>1.8788815760015495E-2</c:v>
                </c:pt>
                <c:pt idx="2711">
                  <c:v>1.8787888547115189E-2</c:v>
                </c:pt>
                <c:pt idx="2712">
                  <c:v>1.8786305776444617E-2</c:v>
                </c:pt>
                <c:pt idx="2713">
                  <c:v>1.8785487606041127E-2</c:v>
                </c:pt>
                <c:pt idx="2714">
                  <c:v>1.8784569335054804E-2</c:v>
                </c:pt>
                <c:pt idx="2715">
                  <c:v>1.8783653959701389E-2</c:v>
                </c:pt>
                <c:pt idx="2716">
                  <c:v>1.8782741479976901E-2</c:v>
                </c:pt>
                <c:pt idx="2717">
                  <c:v>1.8781831895876046E-2</c:v>
                </c:pt>
                <c:pt idx="2718">
                  <c:v>1.8780925207395726E-2</c:v>
                </c:pt>
                <c:pt idx="2719">
                  <c:v>1.8780021414532857E-2</c:v>
                </c:pt>
                <c:pt idx="2720">
                  <c:v>1.8779120517282578E-2</c:v>
                </c:pt>
                <c:pt idx="2721">
                  <c:v>1.8780348240700823E-2</c:v>
                </c:pt>
                <c:pt idx="2722">
                  <c:v>1.8779028571117688E-2</c:v>
                </c:pt>
                <c:pt idx="2723">
                  <c:v>1.8778137002878777E-2</c:v>
                </c:pt>
                <c:pt idx="2724">
                  <c:v>1.8777248330845951E-2</c:v>
                </c:pt>
                <c:pt idx="2725">
                  <c:v>1.8776362555015753E-2</c:v>
                </c:pt>
                <c:pt idx="2726">
                  <c:v>1.8774124361617416E-2</c:v>
                </c:pt>
                <c:pt idx="2727">
                  <c:v>1.8774599691945962E-2</c:v>
                </c:pt>
                <c:pt idx="2728">
                  <c:v>1.8773722604699023E-2</c:v>
                </c:pt>
                <c:pt idx="2729">
                  <c:v>1.8772848413638726E-2</c:v>
                </c:pt>
                <c:pt idx="2730">
                  <c:v>1.877197711876075E-2</c:v>
                </c:pt>
                <c:pt idx="2731">
                  <c:v>1.8771108720062071E-2</c:v>
                </c:pt>
                <c:pt idx="2732">
                  <c:v>1.8770243217538365E-2</c:v>
                </c:pt>
                <c:pt idx="2733">
                  <c:v>1.8769380611185747E-2</c:v>
                </c:pt>
                <c:pt idx="2734">
                  <c:v>1.876852090100076E-2</c:v>
                </c:pt>
                <c:pt idx="2735">
                  <c:v>1.8767664086979514E-2</c:v>
                </c:pt>
                <c:pt idx="2736">
                  <c:v>1.8766810169118121E-2</c:v>
                </c:pt>
                <c:pt idx="2737">
                  <c:v>1.876681475883241E-2</c:v>
                </c:pt>
                <c:pt idx="2738">
                  <c:v>1.8765538975259774E-2</c:v>
                </c:pt>
                <c:pt idx="2739">
                  <c:v>1.8764265792455461E-2</c:v>
                </c:pt>
                <c:pt idx="2740">
                  <c:v>1.8763851738809435E-2</c:v>
                </c:pt>
                <c:pt idx="2741">
                  <c:v>1.8762584022077151E-2</c:v>
                </c:pt>
                <c:pt idx="2742">
                  <c:v>1.8762176087531918E-2</c:v>
                </c:pt>
                <c:pt idx="2743">
                  <c:v>1.8760913836248377E-2</c:v>
                </c:pt>
                <c:pt idx="2744">
                  <c:v>1.876008308753099E-2</c:v>
                </c:pt>
                <c:pt idx="2745">
                  <c:v>1.8759684332747908E-2</c:v>
                </c:pt>
                <c:pt idx="2746">
                  <c:v>1.8758430278471214E-2</c:v>
                </c:pt>
                <c:pt idx="2747">
                  <c:v>1.8755890819189967E-2</c:v>
                </c:pt>
                <c:pt idx="2748">
                  <c:v>1.8755070997559273E-2</c:v>
                </c:pt>
                <c:pt idx="2749">
                  <c:v>1.8754254071433853E-2</c:v>
                </c:pt>
                <c:pt idx="2750">
                  <c:v>1.8753440040809286E-2</c:v>
                </c:pt>
                <c:pt idx="2751">
                  <c:v>1.8753058867762677E-2</c:v>
                </c:pt>
                <c:pt idx="2752">
                  <c:v>1.8752250793057066E-2</c:v>
                </c:pt>
                <c:pt idx="2753">
                  <c:v>1.8751445613994302E-2</c:v>
                </c:pt>
                <c:pt idx="2754">
                  <c:v>1.8750643330569552E-2</c:v>
                </c:pt>
                <c:pt idx="2755">
                  <c:v>1.8749843942780623E-2</c:v>
                </c:pt>
                <c:pt idx="2756">
                  <c:v>1.8748616662393497E-2</c:v>
                </c:pt>
                <c:pt idx="2757">
                  <c:v>1.8747914627712917E-2</c:v>
                </c:pt>
                <c:pt idx="2758">
                  <c:v>1.8747032033439918E-2</c:v>
                </c:pt>
                <c:pt idx="2759">
                  <c:v>1.8746244062169806E-2</c:v>
                </c:pt>
                <c:pt idx="2760">
                  <c:v>1.8745890438245445E-2</c:v>
                </c:pt>
                <c:pt idx="2761">
                  <c:v>1.8745108424196764E-2</c:v>
                </c:pt>
                <c:pt idx="2762">
                  <c:v>1.8744329305757989E-2</c:v>
                </c:pt>
                <c:pt idx="2763">
                  <c:v>1.874355308292824E-2</c:v>
                </c:pt>
                <c:pt idx="2764">
                  <c:v>1.8742779755703126E-2</c:v>
                </c:pt>
                <c:pt idx="2765">
                  <c:v>1.8741577039230205E-2</c:v>
                </c:pt>
                <c:pt idx="2766">
                  <c:v>1.8740809336155174E-2</c:v>
                </c:pt>
                <c:pt idx="2767">
                  <c:v>1.8740044528524465E-2</c:v>
                </c:pt>
                <c:pt idx="2768">
                  <c:v>1.8739282616332342E-2</c:v>
                </c:pt>
                <c:pt idx="2769">
                  <c:v>1.8738523599577041E-2</c:v>
                </c:pt>
                <c:pt idx="2770">
                  <c:v>1.8737767478255462E-2</c:v>
                </c:pt>
                <c:pt idx="2771">
                  <c:v>1.8737014252363196E-2</c:v>
                </c:pt>
                <c:pt idx="2772">
                  <c:v>1.8736263921897593E-2</c:v>
                </c:pt>
                <c:pt idx="2773">
                  <c:v>1.8737684924934613E-2</c:v>
                </c:pt>
                <c:pt idx="2774">
                  <c:v>1.873650730870258E-2</c:v>
                </c:pt>
                <c:pt idx="2775">
                  <c:v>1.87357663382565E-2</c:v>
                </c:pt>
                <c:pt idx="2776">
                  <c:v>1.8734173486749082E-2</c:v>
                </c:pt>
                <c:pt idx="2777">
                  <c:v>1.8732990000274834E-2</c:v>
                </c:pt>
                <c:pt idx="2778">
                  <c:v>1.8733995395985158E-2</c:v>
                </c:pt>
                <c:pt idx="2779">
                  <c:v>1.8732831416629691E-2</c:v>
                </c:pt>
                <c:pt idx="2780">
                  <c:v>1.8732104926245299E-2</c:v>
                </c:pt>
                <c:pt idx="2781">
                  <c:v>1.8731816432564708E-2</c:v>
                </c:pt>
                <c:pt idx="2782">
                  <c:v>1.8730660633482075E-2</c:v>
                </c:pt>
                <c:pt idx="2783">
                  <c:v>1.8729942831096327E-2</c:v>
                </c:pt>
                <c:pt idx="2784">
                  <c:v>1.8729227924703218E-2</c:v>
                </c:pt>
                <c:pt idx="2785">
                  <c:v>1.8728515914300581E-2</c:v>
                </c:pt>
                <c:pt idx="2786">
                  <c:v>1.8727806799884096E-2</c:v>
                </c:pt>
                <c:pt idx="2787">
                  <c:v>1.8727100581451606E-2</c:v>
                </c:pt>
                <c:pt idx="2788">
                  <c:v>1.8726397259000084E-2</c:v>
                </c:pt>
                <c:pt idx="2789">
                  <c:v>1.8726569786544644E-2</c:v>
                </c:pt>
                <c:pt idx="2790">
                  <c:v>1.8723689594281362E-2</c:v>
                </c:pt>
                <c:pt idx="2791">
                  <c:v>1.8724304667495466E-2</c:v>
                </c:pt>
                <c:pt idx="2792">
                  <c:v>1.8724049902968064E-2</c:v>
                </c:pt>
                <c:pt idx="2793">
                  <c:v>1.8722924086338612E-2</c:v>
                </c:pt>
                <c:pt idx="2794">
                  <c:v>1.8722238139704632E-2</c:v>
                </c:pt>
                <c:pt idx="2795">
                  <c:v>1.8721555089029583E-2</c:v>
                </c:pt>
                <c:pt idx="2796">
                  <c:v>1.8720874934310874E-2</c:v>
                </c:pt>
                <c:pt idx="2797">
                  <c:v>1.8720635507134039E-2</c:v>
                </c:pt>
                <c:pt idx="2798">
                  <c:v>1.8719523312729084E-2</c:v>
                </c:pt>
                <c:pt idx="2799">
                  <c:v>1.8717099459052637E-2</c:v>
                </c:pt>
                <c:pt idx="2800">
                  <c:v>1.8716430199262068E-2</c:v>
                </c:pt>
                <c:pt idx="2801">
                  <c:v>1.8715763834808948E-2</c:v>
                </c:pt>
                <c:pt idx="2802">
                  <c:v>1.8715100365690629E-2</c:v>
                </c:pt>
                <c:pt idx="2803">
                  <c:v>1.8714878530885104E-2</c:v>
                </c:pt>
                <c:pt idx="2804">
                  <c:v>1.871422102521805E-2</c:v>
                </c:pt>
                <c:pt idx="2805">
                  <c:v>1.871532307089302E-2</c:v>
                </c:pt>
                <c:pt idx="2806">
                  <c:v>1.8712914700311341E-2</c:v>
                </c:pt>
                <c:pt idx="2807">
                  <c:v>1.8712265881066417E-2</c:v>
                </c:pt>
                <c:pt idx="2808">
                  <c:v>1.8711180352852099E-2</c:v>
                </c:pt>
                <c:pt idx="2809">
                  <c:v>1.8710702231783834E-2</c:v>
                </c:pt>
                <c:pt idx="2810">
                  <c:v>1.8709896844455072E-2</c:v>
                </c:pt>
                <c:pt idx="2811">
                  <c:v>1.8709259433221444E-2</c:v>
                </c:pt>
                <c:pt idx="2812">
                  <c:v>1.8709065216812783E-2</c:v>
                </c:pt>
                <c:pt idx="2813">
                  <c:v>1.8708433770337016E-2</c:v>
                </c:pt>
                <c:pt idx="2814">
                  <c:v>1.87078052193126E-2</c:v>
                </c:pt>
                <c:pt idx="2815">
                  <c:v>1.870717956373778E-2</c:v>
                </c:pt>
                <c:pt idx="2816">
                  <c:v>1.8706556803608599E-2</c:v>
                </c:pt>
                <c:pt idx="2817">
                  <c:v>1.8705495767165948E-2</c:v>
                </c:pt>
                <c:pt idx="2818">
                  <c:v>1.8704878623021982E-2</c:v>
                </c:pt>
                <c:pt idx="2819">
                  <c:v>1.8704264374165121E-2</c:v>
                </c:pt>
                <c:pt idx="2820">
                  <c:v>1.8703653020593597E-2</c:v>
                </c:pt>
                <c:pt idx="2821">
                  <c:v>1.870304456230476E-2</c:v>
                </c:pt>
                <c:pt idx="2822">
                  <c:v>1.870243899929552E-2</c:v>
                </c:pt>
                <c:pt idx="2823">
                  <c:v>1.8701836331562787E-2</c:v>
                </c:pt>
                <c:pt idx="2824">
                  <c:v>1.8701236559105671E-2</c:v>
                </c:pt>
                <c:pt idx="2825">
                  <c:v>1.8702852878768085E-2</c:v>
                </c:pt>
                <c:pt idx="2826">
                  <c:v>1.8701816897812754E-2</c:v>
                </c:pt>
                <c:pt idx="2827">
                  <c:v>1.8701226516299997E-2</c:v>
                </c:pt>
                <c:pt idx="2828">
                  <c:v>1.8700639030654134E-2</c:v>
                </c:pt>
                <c:pt idx="2829">
                  <c:v>1.8698724406333671E-2</c:v>
                </c:pt>
                <c:pt idx="2830">
                  <c:v>1.8699916332948673E-2</c:v>
                </c:pt>
                <c:pt idx="2831">
                  <c:v>1.8697676875807295E-2</c:v>
                </c:pt>
                <c:pt idx="2832">
                  <c:v>1.869831804667961E-2</c:v>
                </c:pt>
                <c:pt idx="2833">
                  <c:v>1.8697745040325026E-2</c:v>
                </c:pt>
                <c:pt idx="2834">
                  <c:v>1.8697174929821789E-2</c:v>
                </c:pt>
                <c:pt idx="2835">
                  <c:v>1.86970521873497E-2</c:v>
                </c:pt>
                <c:pt idx="2836">
                  <c:v>1.8696043396356377E-2</c:v>
                </c:pt>
                <c:pt idx="2837">
                  <c:v>1.8695481973390313E-2</c:v>
                </c:pt>
                <c:pt idx="2838">
                  <c:v>1.8694923446263927E-2</c:v>
                </c:pt>
                <c:pt idx="2839">
                  <c:v>1.869436781497592E-2</c:v>
                </c:pt>
                <c:pt idx="2840">
                  <c:v>1.8693815079524133E-2</c:v>
                </c:pt>
                <c:pt idx="2841">
                  <c:v>1.869326523990554E-2</c:v>
                </c:pt>
                <c:pt idx="2842">
                  <c:v>1.8692718296118415E-2</c:v>
                </c:pt>
                <c:pt idx="2843">
                  <c:v>1.8692174248158867E-2</c:v>
                </c:pt>
                <c:pt idx="2844">
                  <c:v>1.86916330960256E-2</c:v>
                </c:pt>
                <c:pt idx="2845">
                  <c:v>1.8691541095546573E-2</c:v>
                </c:pt>
                <c:pt idx="2846">
                  <c:v>1.8690559479227542E-2</c:v>
                </c:pt>
                <c:pt idx="2847">
                  <c:v>1.8690027014557999E-2</c:v>
                </c:pt>
                <c:pt idx="2848">
                  <c:v>1.8689497445705659E-2</c:v>
                </c:pt>
                <c:pt idx="2849">
                  <c:v>1.8689417746163801E-2</c:v>
                </c:pt>
                <c:pt idx="2850">
                  <c:v>1.8688446995440509E-2</c:v>
                </c:pt>
                <c:pt idx="2851">
                  <c:v>1.868658431006914E-2</c:v>
                </c:pt>
                <c:pt idx="2852">
                  <c:v>1.868606578430132E-2</c:v>
                </c:pt>
                <c:pt idx="2853">
                  <c:v>1.8685550153888668E-2</c:v>
                </c:pt>
                <c:pt idx="2854">
                  <c:v>1.8685037418827665E-2</c:v>
                </c:pt>
                <c:pt idx="2855">
                  <c:v>1.8685871546404637E-2</c:v>
                </c:pt>
                <c:pt idx="2856">
                  <c:v>1.868581337919762E-2</c:v>
                </c:pt>
                <c:pt idx="2857">
                  <c:v>1.8684861637393298E-2</c:v>
                </c:pt>
                <c:pt idx="2858">
                  <c:v>1.868436102657909E-2</c:v>
                </c:pt>
                <c:pt idx="2859">
                  <c:v>1.8683863311557029E-2</c:v>
                </c:pt>
                <c:pt idx="2860">
                  <c:v>1.8682021810737394E-2</c:v>
                </c:pt>
                <c:pt idx="2861">
                  <c:v>1.868152934308041E-2</c:v>
                </c:pt>
                <c:pt idx="2862">
                  <c:v>1.8681039770758825E-2</c:v>
                </c:pt>
                <c:pt idx="2863">
                  <c:v>1.8680553093769568E-2</c:v>
                </c:pt>
                <c:pt idx="2864">
                  <c:v>1.8680069312110876E-2</c:v>
                </c:pt>
                <c:pt idx="2865">
                  <c:v>1.8680937832921907E-2</c:v>
                </c:pt>
                <c:pt idx="2866">
                  <c:v>1.8680460388379626E-2</c:v>
                </c:pt>
                <c:pt idx="2867">
                  <c:v>1.8679985839610912E-2</c:v>
                </c:pt>
                <c:pt idx="2868">
                  <c:v>1.867796165347908E-2</c:v>
                </c:pt>
                <c:pt idx="2869">
                  <c:v>1.8677493589292549E-2</c:v>
                </c:pt>
                <c:pt idx="2870">
                  <c:v>1.867702842042341E-2</c:v>
                </c:pt>
                <c:pt idx="2871">
                  <c:v>1.8676500344141807E-2</c:v>
                </c:pt>
                <c:pt idx="2872">
                  <c:v>1.8676106768627212E-2</c:v>
                </c:pt>
                <c:pt idx="2873">
                  <c:v>1.8675650285697513E-2</c:v>
                </c:pt>
                <c:pt idx="2874">
                  <c:v>1.8675196698075984E-2</c:v>
                </c:pt>
                <c:pt idx="2875">
                  <c:v>1.8674681857497901E-2</c:v>
                </c:pt>
                <c:pt idx="2876">
                  <c:v>1.8674750068697007E-2</c:v>
                </c:pt>
                <c:pt idx="2877">
                  <c:v>1.8674757427782306E-2</c:v>
                </c:pt>
                <c:pt idx="2878">
                  <c:v>1.8674315789392534E-2</c:v>
                </c:pt>
                <c:pt idx="2879">
                  <c:v>1.8673877046602609E-2</c:v>
                </c:pt>
                <c:pt idx="2880">
                  <c:v>1.8673441199410359E-2</c:v>
                </c:pt>
                <c:pt idx="2881">
                  <c:v>1.8672555433900929E-2</c:v>
                </c:pt>
                <c:pt idx="2882">
                  <c:v>1.8672002799205327E-2</c:v>
                </c:pt>
                <c:pt idx="2883">
                  <c:v>1.867169784810227E-2</c:v>
                </c:pt>
                <c:pt idx="2884">
                  <c:v>1.8671273398362651E-2</c:v>
                </c:pt>
                <c:pt idx="2885">
                  <c:v>1.867085184406124E-2</c:v>
                </c:pt>
                <c:pt idx="2886">
                  <c:v>1.8670827378114867E-2</c:v>
                </c:pt>
                <c:pt idx="2887">
                  <c:v>1.8670471345626157E-2</c:v>
                </c:pt>
                <c:pt idx="2888">
                  <c:v>1.8670058663143623E-2</c:v>
                </c:pt>
                <c:pt idx="2889">
                  <c:v>1.8670044926609168E-2</c:v>
                </c:pt>
                <c:pt idx="2890">
                  <c:v>1.8668787504060879E-2</c:v>
                </c:pt>
                <c:pt idx="2891">
                  <c:v>1.866838332234939E-2</c:v>
                </c:pt>
                <c:pt idx="2892">
                  <c:v>1.8667982036063006E-2</c:v>
                </c:pt>
                <c:pt idx="2893">
                  <c:v>1.8667583645200849E-2</c:v>
                </c:pt>
                <c:pt idx="2894">
                  <c:v>1.8667643375376877E-2</c:v>
                </c:pt>
                <c:pt idx="2895">
                  <c:v>1.86672509619208E-2</c:v>
                </c:pt>
                <c:pt idx="2896">
                  <c:v>1.8666861444031554E-2</c:v>
                </c:pt>
                <c:pt idx="2897">
                  <c:v>1.8666474821710004E-2</c:v>
                </c:pt>
                <c:pt idx="2898">
                  <c:v>1.8666091094953114E-2</c:v>
                </c:pt>
                <c:pt idx="2899">
                  <c:v>1.8665710263758708E-2</c:v>
                </c:pt>
                <c:pt idx="2900">
                  <c:v>1.8665332328126352E-2</c:v>
                </c:pt>
                <c:pt idx="2901">
                  <c:v>1.8664957288053008E-2</c:v>
                </c:pt>
                <c:pt idx="2902">
                  <c:v>1.8664532216407733E-2</c:v>
                </c:pt>
                <c:pt idx="2903">
                  <c:v>1.8662792671384709E-2</c:v>
                </c:pt>
                <c:pt idx="2904">
                  <c:v>1.8662935378882615E-2</c:v>
                </c:pt>
                <c:pt idx="2905">
                  <c:v>1.8662571544930198E-2</c:v>
                </c:pt>
                <c:pt idx="2906">
                  <c:v>1.8662210606230172E-2</c:v>
                </c:pt>
                <c:pt idx="2907">
                  <c:v>1.8662310191647234E-2</c:v>
                </c:pt>
                <c:pt idx="2908">
                  <c:v>1.8661497414579818E-2</c:v>
                </c:pt>
                <c:pt idx="2909">
                  <c:v>1.8661095076122763E-2</c:v>
                </c:pt>
                <c:pt idx="2910">
                  <c:v>1.8660795803919699E-2</c:v>
                </c:pt>
                <c:pt idx="2911">
                  <c:v>1.8660449341457462E-2</c:v>
                </c:pt>
                <c:pt idx="2912">
                  <c:v>1.8660564347050036E-2</c:v>
                </c:pt>
                <c:pt idx="2913">
                  <c:v>1.8659765102261174E-2</c:v>
                </c:pt>
                <c:pt idx="2914">
                  <c:v>1.8659427325523604E-2</c:v>
                </c:pt>
                <c:pt idx="2915">
                  <c:v>1.865955158499789E-2</c:v>
                </c:pt>
                <c:pt idx="2916">
                  <c:v>1.8658760457762592E-2</c:v>
                </c:pt>
                <c:pt idx="2917">
                  <c:v>1.8658431366736953E-2</c:v>
                </c:pt>
                <c:pt idx="2918">
                  <c:v>1.8658105170944815E-2</c:v>
                </c:pt>
                <c:pt idx="2919">
                  <c:v>1.8657781870385744E-2</c:v>
                </c:pt>
                <c:pt idx="2920">
                  <c:v>1.8656910341190939E-2</c:v>
                </c:pt>
                <c:pt idx="2921">
                  <c:v>1.8656593467845695E-2</c:v>
                </c:pt>
                <c:pt idx="2922">
                  <c:v>1.8656279489579104E-2</c:v>
                </c:pt>
                <c:pt idx="2923">
                  <c:v>1.8655968406390284E-2</c:v>
                </c:pt>
                <c:pt idx="2924">
                  <c:v>1.8655660218276138E-2</c:v>
                </c:pt>
                <c:pt idx="2925">
                  <c:v>1.8655354925238437E-2</c:v>
                </c:pt>
                <c:pt idx="2926">
                  <c:v>1.8655052527273206E-2</c:v>
                </c:pt>
                <c:pt idx="2927">
                  <c:v>1.8654753024380001E-2</c:v>
                </c:pt>
                <c:pt idx="2928">
                  <c:v>1.86544564165575E-2</c:v>
                </c:pt>
                <c:pt idx="2929">
                  <c:v>1.8655548298715352E-2</c:v>
                </c:pt>
                <c:pt idx="2930">
                  <c:v>1.8655258056498134E-2</c:v>
                </c:pt>
                <c:pt idx="2931">
                  <c:v>1.8654970709796048E-2</c:v>
                </c:pt>
                <c:pt idx="2932">
                  <c:v>1.8654686258607795E-2</c:v>
                </c:pt>
                <c:pt idx="2933">
                  <c:v>1.8653902022123539E-2</c:v>
                </c:pt>
                <c:pt idx="2934">
                  <c:v>1.8653623583142379E-2</c:v>
                </c:pt>
                <c:pt idx="2935">
                  <c:v>1.8653348039522108E-2</c:v>
                </c:pt>
                <c:pt idx="2936">
                  <c:v>1.865307539126098E-2</c:v>
                </c:pt>
                <c:pt idx="2937">
                  <c:v>1.8652805638358562E-2</c:v>
                </c:pt>
                <c:pt idx="2938">
                  <c:v>1.8653929860279684E-2</c:v>
                </c:pt>
                <c:pt idx="2939">
                  <c:v>1.8653666477779791E-2</c:v>
                </c:pt>
                <c:pt idx="2940">
                  <c:v>1.8653405991083061E-2</c:v>
                </c:pt>
                <c:pt idx="2941">
                  <c:v>1.8653148400189497E-2</c:v>
                </c:pt>
                <c:pt idx="2942">
                  <c:v>1.8651500304182077E-2</c:v>
                </c:pt>
                <c:pt idx="2943">
                  <c:v>1.8651247923405251E-2</c:v>
                </c:pt>
                <c:pt idx="2944">
                  <c:v>1.8650998437979273E-2</c:v>
                </c:pt>
                <c:pt idx="2945">
                  <c:v>1.8652612112632749E-2</c:v>
                </c:pt>
                <c:pt idx="2946">
                  <c:v>1.8651903882709032E-2</c:v>
                </c:pt>
                <c:pt idx="2947">
                  <c:v>1.8651663666603101E-2</c:v>
                </c:pt>
                <c:pt idx="2948">
                  <c:v>1.8651892047714256E-2</c:v>
                </c:pt>
                <c:pt idx="2949">
                  <c:v>1.8651191921773235E-2</c:v>
                </c:pt>
                <c:pt idx="2950">
                  <c:v>1.8649562327721237E-2</c:v>
                </c:pt>
                <c:pt idx="2951">
                  <c:v>1.8650731760112199E-2</c:v>
                </c:pt>
                <c:pt idx="2952">
                  <c:v>1.8650972504347458E-2</c:v>
                </c:pt>
                <c:pt idx="2953">
                  <c:v>1.8650283181611403E-2</c:v>
                </c:pt>
                <c:pt idx="2954">
                  <c:v>1.8648662827757324E-2</c:v>
                </c:pt>
                <c:pt idx="2955">
                  <c:v>1.8647511368153725E-2</c:v>
                </c:pt>
                <c:pt idx="2956">
                  <c:v>1.8647296235416024E-2</c:v>
                </c:pt>
                <c:pt idx="2957">
                  <c:v>1.8647083997716783E-2</c:v>
                </c:pt>
                <c:pt idx="2958">
                  <c:v>1.8646874655054685E-2</c:v>
                </c:pt>
                <c:pt idx="2959">
                  <c:v>1.8647135885258005E-2</c:v>
                </c:pt>
                <c:pt idx="2960">
                  <c:v>1.8646932528973665E-2</c:v>
                </c:pt>
                <c:pt idx="2961">
                  <c:v>1.8646732067873199E-2</c:v>
                </c:pt>
                <c:pt idx="2962">
                  <c:v>1.8646534501955726E-2</c:v>
                </c:pt>
                <c:pt idx="2963">
                  <c:v>1.8646339831221249E-2</c:v>
                </c:pt>
                <c:pt idx="2964">
                  <c:v>1.8645679394824886E-2</c:v>
                </c:pt>
                <c:pt idx="2965">
                  <c:v>1.8645490317401998E-2</c:v>
                </c:pt>
                <c:pt idx="2966">
                  <c:v>1.864530413500962E-2</c:v>
                </c:pt>
                <c:pt idx="2967">
                  <c:v>1.864509490006732E-2</c:v>
                </c:pt>
                <c:pt idx="2968">
                  <c:v>1.8645409905257322E-2</c:v>
                </c:pt>
                <c:pt idx="2969">
                  <c:v>1.8645232605600609E-2</c:v>
                </c:pt>
                <c:pt idx="2970">
                  <c:v>1.86450582011203E-2</c:v>
                </c:pt>
                <c:pt idx="2971">
                  <c:v>1.8644886691816399E-2</c:v>
                </c:pt>
                <c:pt idx="2972">
                  <c:v>1.8644247836257288E-2</c:v>
                </c:pt>
                <c:pt idx="2973">
                  <c:v>1.8644081919058631E-2</c:v>
                </c:pt>
                <c:pt idx="2974">
                  <c:v>1.8643918896883868E-2</c:v>
                </c:pt>
                <c:pt idx="2975">
                  <c:v>1.8643758769733433E-2</c:v>
                </c:pt>
                <c:pt idx="2976">
                  <c:v>1.8643601537606448E-2</c:v>
                </c:pt>
                <c:pt idx="2977">
                  <c:v>1.8643447200502025E-2</c:v>
                </c:pt>
                <c:pt idx="2978">
                  <c:v>1.8643295758419724E-2</c:v>
                </c:pt>
                <c:pt idx="2979">
                  <c:v>1.8643147211357781E-2</c:v>
                </c:pt>
                <c:pt idx="2980">
                  <c:v>1.8643001559316634E-2</c:v>
                </c:pt>
                <c:pt idx="2981">
                  <c:v>1.8645691517897175E-2</c:v>
                </c:pt>
                <c:pt idx="2982">
                  <c:v>1.8645080446511888E-2</c:v>
                </c:pt>
                <c:pt idx="2983">
                  <c:v>1.8644944478426496E-2</c:v>
                </c:pt>
                <c:pt idx="2984">
                  <c:v>1.8644811406106021E-2</c:v>
                </c:pt>
                <c:pt idx="2985">
                  <c:v>1.8643262420249475E-2</c:v>
                </c:pt>
                <c:pt idx="2986">
                  <c:v>1.8643134512884338E-2</c:v>
                </c:pt>
                <c:pt idx="2987">
                  <c:v>1.8643009381961447E-2</c:v>
                </c:pt>
                <c:pt idx="2988">
                  <c:v>1.8642886923467827E-2</c:v>
                </c:pt>
                <c:pt idx="2989">
                  <c:v>1.864276703338745E-2</c:v>
                </c:pt>
                <c:pt idx="2990">
                  <c:v>1.8644070833056255E-2</c:v>
                </c:pt>
                <c:pt idx="2991">
                  <c:v>1.8643956140349738E-2</c:v>
                </c:pt>
                <c:pt idx="2992">
                  <c:v>1.8643843670806813E-2</c:v>
                </c:pt>
                <c:pt idx="2993">
                  <c:v>1.8643733322074942E-2</c:v>
                </c:pt>
                <c:pt idx="2994">
                  <c:v>1.8642202468713096E-2</c:v>
                </c:pt>
                <c:pt idx="2995">
                  <c:v>1.864209580482663E-2</c:v>
                </c:pt>
                <c:pt idx="2996">
                  <c:v>1.8641990981257354E-2</c:v>
                </c:pt>
                <c:pt idx="2997">
                  <c:v>1.8644259983216137E-2</c:v>
                </c:pt>
                <c:pt idx="2998">
                  <c:v>1.8643684303171624E-2</c:v>
                </c:pt>
                <c:pt idx="2999">
                  <c:v>1.8643110035013837E-2</c:v>
                </c:pt>
                <c:pt idx="3000">
                  <c:v>1.8643486254964058E-2</c:v>
                </c:pt>
                <c:pt idx="3001">
                  <c:v>1.864291459919663E-2</c:v>
                </c:pt>
                <c:pt idx="3002">
                  <c:v>1.8642818731929817E-2</c:v>
                </c:pt>
                <c:pt idx="3003">
                  <c:v>1.8642723961956445E-2</c:v>
                </c:pt>
                <c:pt idx="3004">
                  <c:v>1.8642630186923113E-2</c:v>
                </c:pt>
                <c:pt idx="3005">
                  <c:v>1.8643012033510934E-2</c:v>
                </c:pt>
                <c:pt idx="3006">
                  <c:v>1.8642445212271173E-2</c:v>
                </c:pt>
                <c:pt idx="3007">
                  <c:v>1.8639980272123609E-2</c:v>
                </c:pt>
                <c:pt idx="3008">
                  <c:v>1.863988939641709E-2</c:v>
                </c:pt>
                <c:pt idx="3009">
                  <c:v>1.8639799012248433E-2</c:v>
                </c:pt>
                <c:pt idx="3010">
                  <c:v>1.8639709014465506E-2</c:v>
                </c:pt>
                <c:pt idx="3011">
                  <c:v>1.8640094008658806E-2</c:v>
                </c:pt>
                <c:pt idx="3012">
                  <c:v>1.8640004493680081E-2</c:v>
                </c:pt>
                <c:pt idx="3013">
                  <c:v>1.8639915154793022E-2</c:v>
                </c:pt>
                <c:pt idx="3014">
                  <c:v>1.8639825991995877E-2</c:v>
                </c:pt>
                <c:pt idx="3015">
                  <c:v>1.86397370052904E-2</c:v>
                </c:pt>
                <c:pt idx="3016">
                  <c:v>1.8639173444020937E-2</c:v>
                </c:pt>
                <c:pt idx="3017">
                  <c:v>1.8639072152641236E-2</c:v>
                </c:pt>
                <c:pt idx="3018">
                  <c:v>1.8638996335034016E-2</c:v>
                </c:pt>
                <c:pt idx="3019">
                  <c:v>1.8638895446127061E-2</c:v>
                </c:pt>
                <c:pt idx="3020">
                  <c:v>1.8639294713120917E-2</c:v>
                </c:pt>
                <c:pt idx="3021">
                  <c:v>1.8639206782959303E-2</c:v>
                </c:pt>
                <c:pt idx="3022">
                  <c:v>1.8639119028887603E-2</c:v>
                </c:pt>
                <c:pt idx="3023">
                  <c:v>1.8639031450906691E-2</c:v>
                </c:pt>
                <c:pt idx="3024">
                  <c:v>1.8638881726905143E-2</c:v>
                </c:pt>
                <c:pt idx="3025">
                  <c:v>1.8638369552538496E-2</c:v>
                </c:pt>
                <c:pt idx="3026">
                  <c:v>1.8638282519892656E-2</c:v>
                </c:pt>
                <c:pt idx="3027">
                  <c:v>1.863819566332784E-2</c:v>
                </c:pt>
                <c:pt idx="3028">
                  <c:v>1.8638108982844057E-2</c:v>
                </c:pt>
                <c:pt idx="3029">
                  <c:v>1.8638022478442182E-2</c:v>
                </c:pt>
                <c:pt idx="3030">
                  <c:v>1.8637936150121336E-2</c:v>
                </c:pt>
                <c:pt idx="3031">
                  <c:v>1.8637849997881518E-2</c:v>
                </c:pt>
                <c:pt idx="3032">
                  <c:v>1.8637764021722729E-2</c:v>
                </c:pt>
                <c:pt idx="3033">
                  <c:v>1.864005283884192E-2</c:v>
                </c:pt>
                <c:pt idx="3034">
                  <c:v>1.863949228985564E-2</c:v>
                </c:pt>
                <c:pt idx="3035">
                  <c:v>1.86394068746456E-2</c:v>
                </c:pt>
                <c:pt idx="3036">
                  <c:v>1.8639321635553707E-2</c:v>
                </c:pt>
                <c:pt idx="3037">
                  <c:v>1.8638238105421246E-2</c:v>
                </c:pt>
                <c:pt idx="3038">
                  <c:v>1.8639626684320357E-2</c:v>
                </c:pt>
                <c:pt idx="3039">
                  <c:v>1.8639066974981293E-2</c:v>
                </c:pt>
                <c:pt idx="3040">
                  <c:v>1.8638982440358963E-2</c:v>
                </c:pt>
                <c:pt idx="3041">
                  <c:v>1.8638898081854351E-2</c:v>
                </c:pt>
                <c:pt idx="3042">
                  <c:v>1.8638813899467019E-2</c:v>
                </c:pt>
                <c:pt idx="3043">
                  <c:v>1.8638729893196537E-2</c:v>
                </c:pt>
                <c:pt idx="3044">
                  <c:v>1.8638646063043773E-2</c:v>
                </c:pt>
                <c:pt idx="3045">
                  <c:v>1.863856240900829E-2</c:v>
                </c:pt>
                <c:pt idx="3046">
                  <c:v>1.863847893109009E-2</c:v>
                </c:pt>
                <c:pt idx="3047">
                  <c:v>1.8638395629289175E-2</c:v>
                </c:pt>
                <c:pt idx="3048">
                  <c:v>1.863831250360597E-2</c:v>
                </c:pt>
                <c:pt idx="3049">
                  <c:v>1.8639179750103103E-2</c:v>
                </c:pt>
                <c:pt idx="3050">
                  <c:v>1.8638621878372664E-2</c:v>
                </c:pt>
                <c:pt idx="3051">
                  <c:v>1.8638064183258335E-2</c:v>
                </c:pt>
                <c:pt idx="3052">
                  <c:v>1.8638456876483953E-2</c:v>
                </c:pt>
                <c:pt idx="3053">
                  <c:v>1.863789951694575E-2</c:v>
                </c:pt>
                <c:pt idx="3054">
                  <c:v>1.8638292579100081E-2</c:v>
                </c:pt>
                <c:pt idx="3055">
                  <c:v>1.8637735555101866E-2</c:v>
                </c:pt>
                <c:pt idx="3056">
                  <c:v>1.8637653838355629E-2</c:v>
                </c:pt>
                <c:pt idx="3057">
                  <c:v>1.8638047453970855E-2</c:v>
                </c:pt>
                <c:pt idx="3058">
                  <c:v>1.8637490933214144E-2</c:v>
                </c:pt>
                <c:pt idx="3059">
                  <c:v>1.8635984328558841E-2</c:v>
                </c:pt>
                <c:pt idx="3060">
                  <c:v>1.8635903291067839E-2</c:v>
                </c:pt>
                <c:pt idx="3061">
                  <c:v>1.8635822429667187E-2</c:v>
                </c:pt>
                <c:pt idx="3062">
                  <c:v>1.8635741744356008E-2</c:v>
                </c:pt>
                <c:pt idx="3063">
                  <c:v>1.8635661235135177E-2</c:v>
                </c:pt>
                <c:pt idx="3064">
                  <c:v>1.8637006444597568E-2</c:v>
                </c:pt>
                <c:pt idx="3065">
                  <c:v>1.8636926312904721E-2</c:v>
                </c:pt>
                <c:pt idx="3066">
                  <c:v>1.8637321589392089E-2</c:v>
                </c:pt>
                <c:pt idx="3067">
                  <c:v>1.863676657786828E-2</c:v>
                </c:pt>
                <c:pt idx="3068">
                  <c:v>1.8635261330372688E-2</c:v>
                </c:pt>
                <c:pt idx="3069">
                  <c:v>1.8635147880443237E-2</c:v>
                </c:pt>
                <c:pt idx="3070">
                  <c:v>1.8635102601095053E-2</c:v>
                </c:pt>
                <c:pt idx="3071">
                  <c:v>1.8635023500590004E-2</c:v>
                </c:pt>
                <c:pt idx="3072">
                  <c:v>1.8636370322320985E-2</c:v>
                </c:pt>
                <c:pt idx="3073">
                  <c:v>1.863629159956208E-2</c:v>
                </c:pt>
                <c:pt idx="3074">
                  <c:v>1.8636213052920025E-2</c:v>
                </c:pt>
                <c:pt idx="3075">
                  <c:v>1.8636134682393956E-2</c:v>
                </c:pt>
                <c:pt idx="3076">
                  <c:v>1.8634630639407738E-2</c:v>
                </c:pt>
                <c:pt idx="3077">
                  <c:v>1.8634552595439526E-2</c:v>
                </c:pt>
                <c:pt idx="3078">
                  <c:v>1.8634474727561228E-2</c:v>
                </c:pt>
                <c:pt idx="3079">
                  <c:v>1.8634397035771525E-2</c:v>
                </c:pt>
                <c:pt idx="3080">
                  <c:v>1.8634319520071291E-2</c:v>
                </c:pt>
                <c:pt idx="3081">
                  <c:v>1.8634242180460531E-2</c:v>
                </c:pt>
                <c:pt idx="3082">
                  <c:v>1.8634165016938365E-2</c:v>
                </c:pt>
                <c:pt idx="3083">
                  <c:v>1.8634088029505672E-2</c:v>
                </c:pt>
                <c:pt idx="3084">
                  <c:v>1.8634011218162893E-2</c:v>
                </c:pt>
                <c:pt idx="3085">
                  <c:v>1.8635836058095406E-2</c:v>
                </c:pt>
                <c:pt idx="3086">
                  <c:v>1.8635284230305527E-2</c:v>
                </c:pt>
                <c:pt idx="3087">
                  <c:v>1.8635207973178212E-2</c:v>
                </c:pt>
                <c:pt idx="3088">
                  <c:v>1.8635131892167745E-2</c:v>
                </c:pt>
                <c:pt idx="3089">
                  <c:v>1.8633629802784931E-2</c:v>
                </c:pt>
                <c:pt idx="3090">
                  <c:v>1.8635455696344706E-2</c:v>
                </c:pt>
                <c:pt idx="3091">
                  <c:v>1.8634904705833136E-2</c:v>
                </c:pt>
                <c:pt idx="3092">
                  <c:v>1.8633835467155926E-2</c:v>
                </c:pt>
                <c:pt idx="3093">
                  <c:v>1.8634754128858247E-2</c:v>
                </c:pt>
                <c:pt idx="3094">
                  <c:v>1.8634679104545863E-2</c:v>
                </c:pt>
                <c:pt idx="3095">
                  <c:v>1.8635079737729928E-2</c:v>
                </c:pt>
                <c:pt idx="3096">
                  <c:v>1.8634529584269057E-2</c:v>
                </c:pt>
                <c:pt idx="3097">
                  <c:v>1.8634455088304632E-2</c:v>
                </c:pt>
                <c:pt idx="3098">
                  <c:v>1.8634380768457057E-2</c:v>
                </c:pt>
                <c:pt idx="3099">
                  <c:v>1.8634306624725039E-2</c:v>
                </c:pt>
                <c:pt idx="3100">
                  <c:v>1.863423265710944E-2</c:v>
                </c:pt>
                <c:pt idx="3101">
                  <c:v>1.8634158865610689E-2</c:v>
                </c:pt>
                <c:pt idx="3102">
                  <c:v>1.8634085250227063E-2</c:v>
                </c:pt>
                <c:pt idx="3103">
                  <c:v>1.8634011810959854E-2</c:v>
                </c:pt>
                <c:pt idx="3104">
                  <c:v>1.8633938547808634E-2</c:v>
                </c:pt>
                <c:pt idx="3105">
                  <c:v>1.8634341029897823E-2</c:v>
                </c:pt>
                <c:pt idx="3106">
                  <c:v>1.8633792549854582E-2</c:v>
                </c:pt>
                <c:pt idx="3107">
                  <c:v>1.8633719815051755E-2</c:v>
                </c:pt>
                <c:pt idx="3108">
                  <c:v>1.8633647256365342E-2</c:v>
                </c:pt>
                <c:pt idx="3109">
                  <c:v>1.8634050478270332E-2</c:v>
                </c:pt>
                <c:pt idx="3110">
                  <c:v>1.8633502667339187E-2</c:v>
                </c:pt>
                <c:pt idx="3111">
                  <c:v>1.8631528320123013E-2</c:v>
                </c:pt>
                <c:pt idx="3112">
                  <c:v>1.8631456430396133E-2</c:v>
                </c:pt>
                <c:pt idx="3113">
                  <c:v>1.8631384716748516E-2</c:v>
                </c:pt>
                <c:pt idx="3114">
                  <c:v>1.863131317918016E-2</c:v>
                </c:pt>
                <c:pt idx="3115">
                  <c:v>1.8631717406671813E-2</c:v>
                </c:pt>
                <c:pt idx="3116">
                  <c:v>1.8631646230173712E-2</c:v>
                </c:pt>
                <c:pt idx="3117">
                  <c:v>1.8633477829015005E-2</c:v>
                </c:pt>
                <c:pt idx="3118">
                  <c:v>1.8631504405442412E-2</c:v>
                </c:pt>
                <c:pt idx="3119">
                  <c:v>1.8631433757209652E-2</c:v>
                </c:pt>
                <c:pt idx="3120">
                  <c:v>1.8630887651440709E-2</c:v>
                </c:pt>
                <c:pt idx="3121">
                  <c:v>1.8630817346428508E-2</c:v>
                </c:pt>
                <c:pt idx="3122">
                  <c:v>1.8630747217496014E-2</c:v>
                </c:pt>
                <c:pt idx="3123">
                  <c:v>1.8630677264643663E-2</c:v>
                </c:pt>
                <c:pt idx="3124">
                  <c:v>1.8631083157373458E-2</c:v>
                </c:pt>
                <c:pt idx="3125">
                  <c:v>1.8631013565672264E-2</c:v>
                </c:pt>
                <c:pt idx="3126">
                  <c:v>1.8630944150058348E-2</c:v>
                </c:pt>
                <c:pt idx="3127">
                  <c:v>1.8630874910533904E-2</c:v>
                </c:pt>
                <c:pt idx="3128">
                  <c:v>1.8629349225830365E-2</c:v>
                </c:pt>
                <c:pt idx="3129">
                  <c:v>1.8630707490503978E-2</c:v>
                </c:pt>
                <c:pt idx="3130">
                  <c:v>1.8630638854710224E-2</c:v>
                </c:pt>
                <c:pt idx="3131">
                  <c:v>1.8630084891605968E-2</c:v>
                </c:pt>
                <c:pt idx="3132">
                  <c:v>1.8630502111388506E-2</c:v>
                </c:pt>
                <c:pt idx="3133">
                  <c:v>1.8630434003859657E-2</c:v>
                </c:pt>
                <c:pt idx="3134">
                  <c:v>1.8630366072418966E-2</c:v>
                </c:pt>
                <c:pt idx="3135">
                  <c:v>1.862981287799036E-2</c:v>
                </c:pt>
                <c:pt idx="3136">
                  <c:v>1.8630706536937616E-2</c:v>
                </c:pt>
                <c:pt idx="3137">
                  <c:v>1.8631114968332505E-2</c:v>
                </c:pt>
                <c:pt idx="3138">
                  <c:v>1.8631047759477066E-2</c:v>
                </c:pt>
                <c:pt idx="3139">
                  <c:v>1.8630980726728585E-2</c:v>
                </c:pt>
                <c:pt idx="3140">
                  <c:v>1.8630913870085752E-2</c:v>
                </c:pt>
                <c:pt idx="3141">
                  <c:v>1.8630371327563917E-2</c:v>
                </c:pt>
                <c:pt idx="3142">
                  <c:v>1.863030481398064E-2</c:v>
                </c:pt>
                <c:pt idx="3143">
                  <c:v>1.8630219555271697E-2</c:v>
                </c:pt>
                <c:pt idx="3144">
                  <c:v>1.8630172315106254E-2</c:v>
                </c:pt>
                <c:pt idx="3145">
                  <c:v>1.8630106329815144E-2</c:v>
                </c:pt>
                <c:pt idx="3146">
                  <c:v>1.8630507042836475E-2</c:v>
                </c:pt>
                <c:pt idx="3147">
                  <c:v>1.8630450804562871E-2</c:v>
                </c:pt>
                <c:pt idx="3148">
                  <c:v>1.8630385356769599E-2</c:v>
                </c:pt>
                <c:pt idx="3149">
                  <c:v>1.8630786728950837E-2</c:v>
                </c:pt>
                <c:pt idx="3150">
                  <c:v>1.8629779044813419E-2</c:v>
                </c:pt>
                <c:pt idx="3151">
                  <c:v>1.8629714116104455E-2</c:v>
                </c:pt>
                <c:pt idx="3152">
                  <c:v>1.8629649363492439E-2</c:v>
                </c:pt>
                <c:pt idx="3153">
                  <c:v>1.8629584786977373E-2</c:v>
                </c:pt>
                <c:pt idx="3154">
                  <c:v>1.8630472367167531E-2</c:v>
                </c:pt>
                <c:pt idx="3155">
                  <c:v>1.8629932153191888E-2</c:v>
                </c:pt>
                <c:pt idx="3156">
                  <c:v>1.8629868114247741E-2</c:v>
                </c:pt>
                <c:pt idx="3157">
                  <c:v>1.8629804251409681E-2</c:v>
                </c:pt>
                <c:pt idx="3158">
                  <c:v>1.8629740564677706E-2</c:v>
                </c:pt>
                <c:pt idx="3159">
                  <c:v>1.862967705405225E-2</c:v>
                </c:pt>
                <c:pt idx="3160">
                  <c:v>1.862961371953158E-2</c:v>
                </c:pt>
                <c:pt idx="3161">
                  <c:v>1.8629550561118299E-2</c:v>
                </c:pt>
                <c:pt idx="3162">
                  <c:v>1.8629478595713359E-2</c:v>
                </c:pt>
                <c:pt idx="3163">
                  <c:v>1.8627987666074607E-2</c:v>
                </c:pt>
                <c:pt idx="3164">
                  <c:v>1.8628410010162182E-2</c:v>
                </c:pt>
                <c:pt idx="3165">
                  <c:v>1.8628347537449463E-2</c:v>
                </c:pt>
                <c:pt idx="3166">
                  <c:v>1.8628285240824022E-2</c:v>
                </c:pt>
                <c:pt idx="3167">
                  <c:v>1.8626318950216214E-2</c:v>
                </c:pt>
                <c:pt idx="3168">
                  <c:v>1.8628161175836287E-2</c:v>
                </c:pt>
                <c:pt idx="3169">
                  <c:v>1.8628090597797051E-2</c:v>
                </c:pt>
                <c:pt idx="3170">
                  <c:v>1.8628037815199418E-2</c:v>
                </c:pt>
                <c:pt idx="3171">
                  <c:v>1.8627976399012997E-2</c:v>
                </c:pt>
                <c:pt idx="3172">
                  <c:v>1.862839129160053E-2</c:v>
                </c:pt>
                <c:pt idx="3173">
                  <c:v>1.8627369259640481E-2</c:v>
                </c:pt>
                <c:pt idx="3174">
                  <c:v>1.8627793206977827E-2</c:v>
                </c:pt>
                <c:pt idx="3175">
                  <c:v>1.8628208656155838E-2</c:v>
                </c:pt>
                <c:pt idx="3176">
                  <c:v>1.8627671959392231E-2</c:v>
                </c:pt>
                <c:pt idx="3177">
                  <c:v>1.8627611599730347E-2</c:v>
                </c:pt>
                <c:pt idx="3178">
                  <c:v>1.8627551416156619E-2</c:v>
                </c:pt>
                <c:pt idx="3179">
                  <c:v>1.8627491408669726E-2</c:v>
                </c:pt>
                <c:pt idx="3180">
                  <c:v>1.8626946851808455E-2</c:v>
                </c:pt>
                <c:pt idx="3181">
                  <c:v>1.8626887212145962E-2</c:v>
                </c:pt>
                <c:pt idx="3182">
                  <c:v>1.8626827748562294E-2</c:v>
                </c:pt>
                <c:pt idx="3183">
                  <c:v>1.8626768461056559E-2</c:v>
                </c:pt>
                <c:pt idx="3184">
                  <c:v>1.8626709349629206E-2</c:v>
                </c:pt>
                <c:pt idx="3185">
                  <c:v>1.8626650414279786E-2</c:v>
                </c:pt>
                <c:pt idx="3186">
                  <c:v>1.8626591655009631E-2</c:v>
                </c:pt>
                <c:pt idx="3187">
                  <c:v>1.862653307181741E-2</c:v>
                </c:pt>
                <c:pt idx="3188">
                  <c:v>1.8626950933500929E-2</c:v>
                </c:pt>
                <c:pt idx="3189">
                  <c:v>1.8627845320641649E-2</c:v>
                </c:pt>
                <c:pt idx="3190">
                  <c:v>1.8627787294450839E-2</c:v>
                </c:pt>
                <c:pt idx="3191">
                  <c:v>1.8627729444366116E-2</c:v>
                </c:pt>
                <c:pt idx="3192">
                  <c:v>1.862767177038531E-2</c:v>
                </c:pt>
                <c:pt idx="3193">
                  <c:v>1.8627121522788902E-2</c:v>
                </c:pt>
                <c:pt idx="3194">
                  <c:v>1.8627064241706296E-2</c:v>
                </c:pt>
                <c:pt idx="3195">
                  <c:v>1.8627007136720199E-2</c:v>
                </c:pt>
                <c:pt idx="3196">
                  <c:v>1.8626950207831491E-2</c:v>
                </c:pt>
                <c:pt idx="3197">
                  <c:v>1.8628322684941235E-2</c:v>
                </c:pt>
                <c:pt idx="3198">
                  <c:v>1.8628266137243527E-2</c:v>
                </c:pt>
                <c:pt idx="3199">
                  <c:v>1.8628209765669021E-2</c:v>
                </c:pt>
                <c:pt idx="3200">
                  <c:v>1.8628153570219439E-2</c:v>
                </c:pt>
                <c:pt idx="3201">
                  <c:v>1.862666820482781E-2</c:v>
                </c:pt>
                <c:pt idx="3202">
                  <c:v>1.8626612332516446E-2</c:v>
                </c:pt>
                <c:pt idx="3203">
                  <c:v>1.8626556636299845E-2</c:v>
                </c:pt>
                <c:pt idx="3204">
                  <c:v>1.8626501116180631E-2</c:v>
                </c:pt>
                <c:pt idx="3205">
                  <c:v>1.86278752348174E-2</c:v>
                </c:pt>
                <c:pt idx="3206">
                  <c:v>1.8627820096107028E-2</c:v>
                </c:pt>
                <c:pt idx="3207">
                  <c:v>1.862776513352029E-2</c:v>
                </c:pt>
                <c:pt idx="3208">
                  <c:v>1.8628186898468357E-2</c:v>
                </c:pt>
                <c:pt idx="3209">
                  <c:v>1.8627655736717274E-2</c:v>
                </c:pt>
                <c:pt idx="3210">
                  <c:v>1.8626171693481675E-2</c:v>
                </c:pt>
                <c:pt idx="3211">
                  <c:v>1.8627547044407496E-2</c:v>
                </c:pt>
                <c:pt idx="3212">
                  <c:v>1.8627969552976593E-2</c:v>
                </c:pt>
                <c:pt idx="3213">
                  <c:v>1.862743905658967E-2</c:v>
                </c:pt>
                <c:pt idx="3214">
                  <c:v>1.8625955600271901E-2</c:v>
                </c:pt>
                <c:pt idx="3215">
                  <c:v>1.8624948933067952E-2</c:v>
                </c:pt>
                <c:pt idx="3216">
                  <c:v>1.8624895506447917E-2</c:v>
                </c:pt>
                <c:pt idx="3217">
                  <c:v>1.8624842255904935E-2</c:v>
                </c:pt>
                <c:pt idx="3218">
                  <c:v>1.8624789181440334E-2</c:v>
                </c:pt>
                <c:pt idx="3219">
                  <c:v>1.8625212855827935E-2</c:v>
                </c:pt>
                <c:pt idx="3220">
                  <c:v>1.86251601433821E-2</c:v>
                </c:pt>
                <c:pt idx="3221">
                  <c:v>1.8625107607021782E-2</c:v>
                </c:pt>
                <c:pt idx="3222">
                  <c:v>1.8625055246749182E-2</c:v>
                </c:pt>
                <c:pt idx="3223">
                  <c:v>1.8625003062563417E-2</c:v>
                </c:pt>
                <c:pt idx="3224">
                  <c:v>1.8624474432285858E-2</c:v>
                </c:pt>
                <c:pt idx="3225">
                  <c:v>1.8624422590365491E-2</c:v>
                </c:pt>
                <c:pt idx="3226">
                  <c:v>1.8624370924523057E-2</c:v>
                </c:pt>
                <c:pt idx="3227">
                  <c:v>1.8624788746799598E-2</c:v>
                </c:pt>
                <c:pt idx="3228">
                  <c:v>1.862474478293584E-2</c:v>
                </c:pt>
                <c:pt idx="3229">
                  <c:v>1.8624693655271102E-2</c:v>
                </c:pt>
                <c:pt idx="3230">
                  <c:v>1.862464270369232E-2</c:v>
                </c:pt>
                <c:pt idx="3231">
                  <c:v>1.862456299269364E-2</c:v>
                </c:pt>
                <c:pt idx="3232">
                  <c:v>1.8624057411562051E-2</c:v>
                </c:pt>
                <c:pt idx="3233">
                  <c:v>1.8624014193800748E-2</c:v>
                </c:pt>
                <c:pt idx="3234">
                  <c:v>1.8623963936579599E-2</c:v>
                </c:pt>
                <c:pt idx="3235">
                  <c:v>1.8623913855435506E-2</c:v>
                </c:pt>
                <c:pt idx="3236">
                  <c:v>1.8623863950369791E-2</c:v>
                </c:pt>
                <c:pt idx="3237">
                  <c:v>1.8623814221381572E-2</c:v>
                </c:pt>
                <c:pt idx="3238">
                  <c:v>1.8623764668470405E-2</c:v>
                </c:pt>
                <c:pt idx="3239">
                  <c:v>1.8623715291637175E-2</c:v>
                </c:pt>
                <c:pt idx="3240">
                  <c:v>1.8623666090881438E-2</c:v>
                </c:pt>
                <c:pt idx="3241">
                  <c:v>1.862647807744015E-2</c:v>
                </c:pt>
                <c:pt idx="3242">
                  <c:v>1.8625952400594802E-2</c:v>
                </c:pt>
                <c:pt idx="3243">
                  <c:v>1.8625903778440329E-2</c:v>
                </c:pt>
                <c:pt idx="3244">
                  <c:v>1.8625855332408195E-2</c:v>
                </c:pt>
                <c:pt idx="3245">
                  <c:v>1.8624376409915277E-2</c:v>
                </c:pt>
                <c:pt idx="3246">
                  <c:v>1.8624328285822153E-2</c:v>
                </c:pt>
                <c:pt idx="3247">
                  <c:v>1.8624280337825976E-2</c:v>
                </c:pt>
                <c:pt idx="3248">
                  <c:v>1.8624232565924131E-2</c:v>
                </c:pt>
                <c:pt idx="3249">
                  <c:v>1.8624184970118366E-2</c:v>
                </c:pt>
                <c:pt idx="3250">
                  <c:v>1.8625568354794911E-2</c:v>
                </c:pt>
                <c:pt idx="3251">
                  <c:v>1.8625521141622612E-2</c:v>
                </c:pt>
                <c:pt idx="3252">
                  <c:v>1.8625474104572659E-2</c:v>
                </c:pt>
                <c:pt idx="3253">
                  <c:v>1.8625427243645049E-2</c:v>
                </c:pt>
                <c:pt idx="3254">
                  <c:v>1.8623949632521963E-2</c:v>
                </c:pt>
                <c:pt idx="3255">
                  <c:v>1.8623903093288728E-2</c:v>
                </c:pt>
                <c:pt idx="3256">
                  <c:v>1.8623856730152013E-2</c:v>
                </c:pt>
                <c:pt idx="3257">
                  <c:v>1.8625718601909126E-2</c:v>
                </c:pt>
                <c:pt idx="3258">
                  <c:v>1.8625195580851153E-2</c:v>
                </c:pt>
                <c:pt idx="3259">
                  <c:v>1.8625149776659744E-2</c:v>
                </c:pt>
                <c:pt idx="3260">
                  <c:v>1.862558122000349E-2</c:v>
                </c:pt>
                <c:pt idx="3261">
                  <c:v>1.8625058696645679E-2</c:v>
                </c:pt>
                <c:pt idx="3262">
                  <c:v>1.8623582249332735E-2</c:v>
                </c:pt>
                <c:pt idx="3263">
                  <c:v>1.8624968321122697E-2</c:v>
                </c:pt>
                <c:pt idx="3264">
                  <c:v>1.8625400509973449E-2</c:v>
                </c:pt>
                <c:pt idx="3265">
                  <c:v>1.8624878650089948E-2</c:v>
                </c:pt>
                <c:pt idx="3266">
                  <c:v>1.8624834078757518E-2</c:v>
                </c:pt>
                <c:pt idx="3267">
                  <c:v>1.8622881284152425E-2</c:v>
                </c:pt>
                <c:pt idx="3268">
                  <c:v>1.8622837023860292E-2</c:v>
                </c:pt>
                <c:pt idx="3269">
                  <c:v>1.8622792939654995E-2</c:v>
                </c:pt>
                <c:pt idx="3270">
                  <c:v>1.8622749031535657E-2</c:v>
                </c:pt>
                <c:pt idx="3271">
                  <c:v>1.8623182414541885E-2</c:v>
                </c:pt>
                <c:pt idx="3272">
                  <c:v>1.8625047544231679E-2</c:v>
                </c:pt>
                <c:pt idx="3273">
                  <c:v>1.8623095499414988E-2</c:v>
                </c:pt>
                <c:pt idx="3274">
                  <c:v>1.862305230599369E-2</c:v>
                </c:pt>
                <c:pt idx="3275">
                  <c:v>1.8623009288668904E-2</c:v>
                </c:pt>
                <c:pt idx="3276">
                  <c:v>1.8622489280630913E-2</c:v>
                </c:pt>
                <c:pt idx="3277">
                  <c:v>1.8622446605114609E-2</c:v>
                </c:pt>
                <c:pt idx="3278">
                  <c:v>1.8622404105685136E-2</c:v>
                </c:pt>
                <c:pt idx="3279">
                  <c:v>1.8622355750523505E-2</c:v>
                </c:pt>
                <c:pt idx="3280">
                  <c:v>1.8622796843469985E-2</c:v>
                </c:pt>
                <c:pt idx="3281">
                  <c:v>1.8622754882715989E-2</c:v>
                </c:pt>
                <c:pt idx="3282">
                  <c:v>1.862271309805676E-2</c:v>
                </c:pt>
                <c:pt idx="3283">
                  <c:v>1.8622671489493169E-2</c:v>
                </c:pt>
                <c:pt idx="3284">
                  <c:v>1.8622152806914333E-2</c:v>
                </c:pt>
                <c:pt idx="3285">
                  <c:v>1.8622111540087895E-2</c:v>
                </c:pt>
                <c:pt idx="3286">
                  <c:v>1.8622070449346533E-2</c:v>
                </c:pt>
                <c:pt idx="3287">
                  <c:v>1.8622029534691574E-2</c:v>
                </c:pt>
                <c:pt idx="3288">
                  <c:v>1.8621988796122133E-2</c:v>
                </c:pt>
                <c:pt idx="3289">
                  <c:v>1.8621948233639531E-2</c:v>
                </c:pt>
                <c:pt idx="3290">
                  <c:v>1.8621907847242884E-2</c:v>
                </c:pt>
                <c:pt idx="3291">
                  <c:v>1.8621867636932198E-2</c:v>
                </c:pt>
                <c:pt idx="3292">
                  <c:v>1.8621827602707475E-2</c:v>
                </c:pt>
                <c:pt idx="3293">
                  <c:v>1.8624174641205669E-2</c:v>
                </c:pt>
                <c:pt idx="3294">
                  <c:v>1.8623657587161759E-2</c:v>
                </c:pt>
                <c:pt idx="3295">
                  <c:v>1.8623618123378552E-2</c:v>
                </c:pt>
                <c:pt idx="3296">
                  <c:v>1.8623578835718115E-2</c:v>
                </c:pt>
                <c:pt idx="3297">
                  <c:v>1.8622107459585362E-2</c:v>
                </c:pt>
                <c:pt idx="3298">
                  <c:v>1.8622068492447651E-2</c:v>
                </c:pt>
                <c:pt idx="3299">
                  <c:v>1.8622029701404703E-2</c:v>
                </c:pt>
                <c:pt idx="3300">
                  <c:v>1.8621991086456523E-2</c:v>
                </c:pt>
                <c:pt idx="3301">
                  <c:v>1.8621952647603985E-2</c:v>
                </c:pt>
                <c:pt idx="3302">
                  <c:v>1.8623346808319528E-2</c:v>
                </c:pt>
                <c:pt idx="3303">
                  <c:v>1.862330875351377E-2</c:v>
                </c:pt>
                <c:pt idx="3304">
                  <c:v>1.8623270874830355E-2</c:v>
                </c:pt>
                <c:pt idx="3305">
                  <c:v>1.8623233172270142E-2</c:v>
                </c:pt>
                <c:pt idx="3306">
                  <c:v>1.862176309476455E-2</c:v>
                </c:pt>
                <c:pt idx="3307">
                  <c:v>1.8621725712480615E-2</c:v>
                </c:pt>
                <c:pt idx="3308">
                  <c:v>1.8621688506293196E-2</c:v>
                </c:pt>
                <c:pt idx="3309">
                  <c:v>1.8621651476199669E-2</c:v>
                </c:pt>
                <c:pt idx="3310">
                  <c:v>1.8621614622201344E-2</c:v>
                </c:pt>
                <c:pt idx="3311">
                  <c:v>1.8623010655466447E-2</c:v>
                </c:pt>
                <c:pt idx="3312">
                  <c:v>1.8623451801707894E-2</c:v>
                </c:pt>
                <c:pt idx="3313">
                  <c:v>1.8622937892176433E-2</c:v>
                </c:pt>
                <c:pt idx="3314">
                  <c:v>1.8622901774714293E-2</c:v>
                </c:pt>
                <c:pt idx="3315">
                  <c:v>1.8622865833373206E-2</c:v>
                </c:pt>
                <c:pt idx="3316">
                  <c:v>1.8622830068155322E-2</c:v>
                </c:pt>
                <c:pt idx="3317">
                  <c:v>1.8623272148658665E-2</c:v>
                </c:pt>
                <c:pt idx="3318">
                  <c:v>1.8622759066084432E-2</c:v>
                </c:pt>
                <c:pt idx="3319">
                  <c:v>1.8620335635160287E-2</c:v>
                </c:pt>
                <c:pt idx="3320">
                  <c:v>1.8620300520569275E-2</c:v>
                </c:pt>
                <c:pt idx="3321">
                  <c:v>1.862026558205487E-2</c:v>
                </c:pt>
                <c:pt idx="3322">
                  <c:v>1.8620230819617521E-2</c:v>
                </c:pt>
                <c:pt idx="3323">
                  <c:v>1.8620196233256787E-2</c:v>
                </c:pt>
                <c:pt idx="3324">
                  <c:v>1.8620639480855582E-2</c:v>
                </c:pt>
                <c:pt idx="3325">
                  <c:v>1.8620605257462671E-2</c:v>
                </c:pt>
                <c:pt idx="3326">
                  <c:v>1.8620571210155281E-2</c:v>
                </c:pt>
                <c:pt idx="3327">
                  <c:v>1.8620537338934286E-2</c:v>
                </c:pt>
                <c:pt idx="3328">
                  <c:v>1.8620025942600513E-2</c:v>
                </c:pt>
                <c:pt idx="3329">
                  <c:v>1.8619992412699005E-2</c:v>
                </c:pt>
                <c:pt idx="3330">
                  <c:v>1.8619959058874112E-2</c:v>
                </c:pt>
                <c:pt idx="3331">
                  <c:v>1.8619921155821038E-2</c:v>
                </c:pt>
                <c:pt idx="3332">
                  <c:v>1.862037062411212E-2</c:v>
                </c:pt>
                <c:pt idx="3333">
                  <c:v>1.8620337809403368E-2</c:v>
                </c:pt>
                <c:pt idx="3334">
                  <c:v>1.8620305170782329E-2</c:v>
                </c:pt>
                <c:pt idx="3335">
                  <c:v>1.8620272708245497E-2</c:v>
                </c:pt>
                <c:pt idx="3336">
                  <c:v>1.8620235823818554E-2</c:v>
                </c:pt>
                <c:pt idx="3337">
                  <c:v>1.8619725937860789E-2</c:v>
                </c:pt>
                <c:pt idx="3338">
                  <c:v>1.8619694017801707E-2</c:v>
                </c:pt>
                <c:pt idx="3339">
                  <c:v>1.8619662273819677E-2</c:v>
                </c:pt>
                <c:pt idx="3340">
                  <c:v>1.8619630705913378E-2</c:v>
                </c:pt>
                <c:pt idx="3341">
                  <c:v>1.861959931408325E-2</c:v>
                </c:pt>
                <c:pt idx="3342">
                  <c:v>1.8619568098330614E-2</c:v>
                </c:pt>
                <c:pt idx="3343">
                  <c:v>1.8619537058653709E-2</c:v>
                </c:pt>
                <c:pt idx="3344">
                  <c:v>1.8619506195053856E-2</c:v>
                </c:pt>
                <c:pt idx="3345">
                  <c:v>1.8621865124573939E-2</c:v>
                </c:pt>
                <c:pt idx="3346">
                  <c:v>1.8621356698817211E-2</c:v>
                </c:pt>
                <c:pt idx="3347">
                  <c:v>1.862132640751693E-2</c:v>
                </c:pt>
                <c:pt idx="3348">
                  <c:v>1.862080118248105E-2</c:v>
                </c:pt>
                <c:pt idx="3349">
                  <c:v>1.8619832450755693E-2</c:v>
                </c:pt>
                <c:pt idx="3350">
                  <c:v>1.8621714603784558E-2</c:v>
                </c:pt>
                <c:pt idx="3351">
                  <c:v>1.862120700344198E-2</c:v>
                </c:pt>
                <c:pt idx="3352">
                  <c:v>1.8621177592705214E-2</c:v>
                </c:pt>
                <c:pt idx="3353">
                  <c:v>1.8621626404771306E-2</c:v>
                </c:pt>
                <c:pt idx="3354">
                  <c:v>1.862111929956841E-2</c:v>
                </c:pt>
                <c:pt idx="3355">
                  <c:v>1.8621090417169667E-2</c:v>
                </c:pt>
                <c:pt idx="3356">
                  <c:v>1.862106171088259E-2</c:v>
                </c:pt>
                <c:pt idx="3357">
                  <c:v>1.8621033180708908E-2</c:v>
                </c:pt>
                <c:pt idx="3358">
                  <c:v>1.8621004826647324E-2</c:v>
                </c:pt>
                <c:pt idx="3359">
                  <c:v>1.86209766486987E-2</c:v>
                </c:pt>
                <c:pt idx="3360">
                  <c:v>1.8620948646862607E-2</c:v>
                </c:pt>
                <c:pt idx="3361">
                  <c:v>1.8621877109863592E-2</c:v>
                </c:pt>
                <c:pt idx="3362">
                  <c:v>1.8619458836135132E-2</c:v>
                </c:pt>
                <c:pt idx="3363">
                  <c:v>1.8620865698029506E-2</c:v>
                </c:pt>
                <c:pt idx="3364">
                  <c:v>1.8621316569758174E-2</c:v>
                </c:pt>
                <c:pt idx="3365">
                  <c:v>1.8620811279370091E-2</c:v>
                </c:pt>
                <c:pt idx="3366">
                  <c:v>1.8620784334209176E-2</c:v>
                </c:pt>
                <c:pt idx="3367">
                  <c:v>1.8620757565160361E-2</c:v>
                </c:pt>
                <c:pt idx="3368">
                  <c:v>1.8620730972225372E-2</c:v>
                </c:pt>
                <c:pt idx="3369">
                  <c:v>1.8621182780527299E-2</c:v>
                </c:pt>
                <c:pt idx="3370">
                  <c:v>1.862067831469039E-2</c:v>
                </c:pt>
                <c:pt idx="3371">
                  <c:v>1.8618739434712449E-2</c:v>
                </c:pt>
                <c:pt idx="3372">
                  <c:v>1.8618713501249776E-2</c:v>
                </c:pt>
                <c:pt idx="3373">
                  <c:v>1.8618687743862834E-2</c:v>
                </c:pt>
                <c:pt idx="3374">
                  <c:v>1.8618662162551623E-2</c:v>
                </c:pt>
                <c:pt idx="3375">
                  <c:v>1.8619114979939306E-2</c:v>
                </c:pt>
                <c:pt idx="3376">
                  <c:v>1.8619089762060094E-2</c:v>
                </c:pt>
                <c:pt idx="3377">
                  <c:v>1.862097787607819E-2</c:v>
                </c:pt>
                <c:pt idx="3378">
                  <c:v>1.8619039854556468E-2</c:v>
                </c:pt>
                <c:pt idx="3379">
                  <c:v>1.8619015164932497E-2</c:v>
                </c:pt>
                <c:pt idx="3380">
                  <c:v>1.8618512372288336E-2</c:v>
                </c:pt>
                <c:pt idx="3381">
                  <c:v>1.8618955937508213E-2</c:v>
                </c:pt>
                <c:pt idx="3382">
                  <c:v>1.8618463850809789E-2</c:v>
                </c:pt>
                <c:pt idx="3383">
                  <c:v>1.8618439854184991E-2</c:v>
                </c:pt>
                <c:pt idx="3384">
                  <c:v>1.8618894358092799E-2</c:v>
                </c:pt>
                <c:pt idx="3385">
                  <c:v>1.861887072498063E-2</c:v>
                </c:pt>
                <c:pt idx="3386">
                  <c:v>1.8618847267953102E-2</c:v>
                </c:pt>
                <c:pt idx="3387">
                  <c:v>1.8618823987011091E-2</c:v>
                </c:pt>
                <c:pt idx="3388">
                  <c:v>1.8618800882154164E-2</c:v>
                </c:pt>
                <c:pt idx="3389">
                  <c:v>1.8618299572033131E-2</c:v>
                </c:pt>
                <c:pt idx="3390">
                  <c:v>1.8618276807940641E-2</c:v>
                </c:pt>
                <c:pt idx="3391">
                  <c:v>1.8618254219925644E-2</c:v>
                </c:pt>
                <c:pt idx="3392">
                  <c:v>1.8618231807985053E-2</c:v>
                </c:pt>
                <c:pt idx="3393">
                  <c:v>1.8618209572121517E-2</c:v>
                </c:pt>
                <c:pt idx="3394">
                  <c:v>1.8618187512333708E-2</c:v>
                </c:pt>
                <c:pt idx="3395">
                  <c:v>1.861816562862207E-2</c:v>
                </c:pt>
                <c:pt idx="3396">
                  <c:v>1.8618143920986159E-2</c:v>
                </c:pt>
                <c:pt idx="3397">
                  <c:v>1.8620514928973885E-2</c:v>
                </c:pt>
                <c:pt idx="3398">
                  <c:v>1.8620015076438613E-2</c:v>
                </c:pt>
                <c:pt idx="3399">
                  <c:v>1.8619993942987301E-2</c:v>
                </c:pt>
                <c:pt idx="3400">
                  <c:v>1.861997298564895E-2</c:v>
                </c:pt>
                <c:pt idx="3401">
                  <c:v>1.8618516542764765E-2</c:v>
                </c:pt>
                <c:pt idx="3402">
                  <c:v>1.862041019978727E-2</c:v>
                </c:pt>
                <c:pt idx="3403">
                  <c:v>1.8618942391085178E-2</c:v>
                </c:pt>
                <c:pt idx="3404">
                  <c:v>1.8619890917417819E-2</c:v>
                </c:pt>
                <c:pt idx="3405">
                  <c:v>1.8619870840639957E-2</c:v>
                </c:pt>
                <c:pt idx="3406">
                  <c:v>1.861985093997549E-2</c:v>
                </c:pt>
                <c:pt idx="3407">
                  <c:v>1.8620309873633865E-2</c:v>
                </c:pt>
                <c:pt idx="3408">
                  <c:v>1.8619811666982414E-2</c:v>
                </c:pt>
                <c:pt idx="3409">
                  <c:v>1.8619792294654242E-2</c:v>
                </c:pt>
                <c:pt idx="3410">
                  <c:v>1.8619773098438167E-2</c:v>
                </c:pt>
                <c:pt idx="3411">
                  <c:v>1.8619754078334619E-2</c:v>
                </c:pt>
                <c:pt idx="3412">
                  <c:v>1.8619735234343172E-2</c:v>
                </c:pt>
                <c:pt idx="3413">
                  <c:v>1.8619716566464686E-2</c:v>
                </c:pt>
                <c:pt idx="3414">
                  <c:v>1.8619698074697863E-2</c:v>
                </c:pt>
                <c:pt idx="3415">
                  <c:v>1.8619679759043141E-2</c:v>
                </c:pt>
                <c:pt idx="3416">
                  <c:v>1.8619661619500516E-2</c:v>
                </c:pt>
                <c:pt idx="3417">
                  <c:v>1.862012243042753E-2</c:v>
                </c:pt>
                <c:pt idx="3418">
                  <c:v>1.8619625868752425E-2</c:v>
                </c:pt>
                <c:pt idx="3419">
                  <c:v>1.8619608257547389E-2</c:v>
                </c:pt>
                <c:pt idx="3420">
                  <c:v>1.861959082245402E-2</c:v>
                </c:pt>
                <c:pt idx="3421">
                  <c:v>1.8620052384541449E-2</c:v>
                </c:pt>
                <c:pt idx="3422">
                  <c:v>1.8619556480603143E-2</c:v>
                </c:pt>
                <c:pt idx="3423">
                  <c:v>1.8617624371563449E-2</c:v>
                </c:pt>
                <c:pt idx="3424">
                  <c:v>1.8617607594055448E-2</c:v>
                </c:pt>
                <c:pt idx="3425">
                  <c:v>1.8617590992623619E-2</c:v>
                </c:pt>
                <c:pt idx="3426">
                  <c:v>1.8617574567268397E-2</c:v>
                </c:pt>
                <c:pt idx="3427">
                  <c:v>1.8618037139125344E-2</c:v>
                </c:pt>
                <c:pt idx="3428">
                  <c:v>1.8619936584909631E-2</c:v>
                </c:pt>
                <c:pt idx="3429">
                  <c:v>1.8618005192302573E-2</c:v>
                </c:pt>
                <c:pt idx="3430">
                  <c:v>1.8617989483018588E-2</c:v>
                </c:pt>
                <c:pt idx="3431">
                  <c:v>1.8617973949819688E-2</c:v>
                </c:pt>
                <c:pt idx="3432">
                  <c:v>1.861747971272782E-2</c:v>
                </c:pt>
                <c:pt idx="3433">
                  <c:v>1.8617464519903586E-2</c:v>
                </c:pt>
                <c:pt idx="3434">
                  <c:v>1.8617449503155078E-2</c:v>
                </c:pt>
                <c:pt idx="3435">
                  <c:v>1.8617434662482297E-2</c:v>
                </c:pt>
                <c:pt idx="3436">
                  <c:v>1.8617898925099623E-2</c:v>
                </c:pt>
                <c:pt idx="3437">
                  <c:v>1.8617884448410327E-2</c:v>
                </c:pt>
                <c:pt idx="3438">
                  <c:v>1.8617870147806987E-2</c:v>
                </c:pt>
                <c:pt idx="3439">
                  <c:v>1.8617856023286972E-2</c:v>
                </c:pt>
                <c:pt idx="3440">
                  <c:v>1.861639926456346E-2</c:v>
                </c:pt>
                <c:pt idx="3441">
                  <c:v>1.8617822453971294E-2</c:v>
                </c:pt>
                <c:pt idx="3442">
                  <c:v>1.8617808933172306E-2</c:v>
                </c:pt>
                <c:pt idx="3443">
                  <c:v>1.8617314679421907E-2</c:v>
                </c:pt>
                <c:pt idx="3444">
                  <c:v>1.8617782419828258E-2</c:v>
                </c:pt>
                <c:pt idx="3445">
                  <c:v>1.8617769427283198E-2</c:v>
                </c:pt>
                <c:pt idx="3446">
                  <c:v>1.8617756610823218E-2</c:v>
                </c:pt>
                <c:pt idx="3447">
                  <c:v>1.8617263114377076E-2</c:v>
                </c:pt>
                <c:pt idx="3448">
                  <c:v>1.8618210598660926E-2</c:v>
                </c:pt>
                <c:pt idx="3449">
                  <c:v>1.8618677444446053E-2</c:v>
                </c:pt>
                <c:pt idx="3450">
                  <c:v>1.8618665356236488E-2</c:v>
                </c:pt>
                <c:pt idx="3451">
                  <c:v>1.8618653444129538E-2</c:v>
                </c:pt>
                <c:pt idx="3452">
                  <c:v>1.8618641708126063E-2</c:v>
                </c:pt>
                <c:pt idx="3453">
                  <c:v>1.8618150978302876E-2</c:v>
                </c:pt>
                <c:pt idx="3454">
                  <c:v>1.8618136358917393E-2</c:v>
                </c:pt>
                <c:pt idx="3455">
                  <c:v>1.8618128362816996E-2</c:v>
                </c:pt>
                <c:pt idx="3456">
                  <c:v>1.861811731921599E-2</c:v>
                </c:pt>
                <c:pt idx="3457">
                  <c:v>1.861810645170757E-2</c:v>
                </c:pt>
                <c:pt idx="3458">
                  <c:v>1.8618573479017179E-2</c:v>
                </c:pt>
                <c:pt idx="3459">
                  <c:v>1.8618564486984842E-2</c:v>
                </c:pt>
                <c:pt idx="3460">
                  <c:v>1.8618554159805296E-2</c:v>
                </c:pt>
                <c:pt idx="3461">
                  <c:v>1.8619021858400205E-2</c:v>
                </c:pt>
                <c:pt idx="3462">
                  <c:v>1.8618054755576475E-2</c:v>
                </c:pt>
                <c:pt idx="3463">
                  <c:v>1.8618044944632726E-2</c:v>
                </c:pt>
                <c:pt idx="3464">
                  <c:v>1.861803530978243E-2</c:v>
                </c:pt>
                <c:pt idx="3465">
                  <c:v>1.8618025851025156E-2</c:v>
                </c:pt>
                <c:pt idx="3466">
                  <c:v>1.8618975239037563E-2</c:v>
                </c:pt>
                <c:pt idx="3467">
                  <c:v>1.8618486800432869E-2</c:v>
                </c:pt>
                <c:pt idx="3468">
                  <c:v>1.8618477882076816E-2</c:v>
                </c:pt>
                <c:pt idx="3469">
                  <c:v>1.8618469139824241E-2</c:v>
                </c:pt>
                <c:pt idx="3470">
                  <c:v>1.8618460573673844E-2</c:v>
                </c:pt>
                <c:pt idx="3471">
                  <c:v>1.861845218362736E-2</c:v>
                </c:pt>
                <c:pt idx="3472">
                  <c:v>1.8618443969683485E-2</c:v>
                </c:pt>
                <c:pt idx="3473">
                  <c:v>1.8618435931842658E-2</c:v>
                </c:pt>
                <c:pt idx="3474">
                  <c:v>1.8618426961375247E-2</c:v>
                </c:pt>
                <c:pt idx="3475">
                  <c:v>1.8617460443355962E-2</c:v>
                </c:pt>
                <c:pt idx="3476">
                  <c:v>1.8617453996495774E-2</c:v>
                </c:pt>
                <c:pt idx="3477">
                  <c:v>1.8617446638667143E-2</c:v>
                </c:pt>
                <c:pt idx="3478">
                  <c:v>1.8617439456922274E-2</c:v>
                </c:pt>
                <c:pt idx="3479">
                  <c:v>1.8617911918293928E-2</c:v>
                </c:pt>
                <c:pt idx="3480">
                  <c:v>1.8617905100946804E-2</c:v>
                </c:pt>
                <c:pt idx="3481">
                  <c:v>1.8617897525316625E-2</c:v>
                </c:pt>
                <c:pt idx="3482">
                  <c:v>1.8617891994531614E-2</c:v>
                </c:pt>
                <c:pt idx="3483">
                  <c:v>1.8617885705465298E-2</c:v>
                </c:pt>
                <c:pt idx="3484">
                  <c:v>1.8617879592493312E-2</c:v>
                </c:pt>
                <c:pt idx="3485">
                  <c:v>1.8617393279583398E-2</c:v>
                </c:pt>
                <c:pt idx="3486">
                  <c:v>1.861738834202183E-2</c:v>
                </c:pt>
                <c:pt idx="3487">
                  <c:v>1.8617862310138966E-2</c:v>
                </c:pt>
                <c:pt idx="3488">
                  <c:v>1.861785690154168E-2</c:v>
                </c:pt>
                <c:pt idx="3489">
                  <c:v>1.8617851669038725E-2</c:v>
                </c:pt>
                <c:pt idx="3490">
                  <c:v>1.8617846612628792E-2</c:v>
                </c:pt>
                <c:pt idx="3491">
                  <c:v>1.861784173231406E-2</c:v>
                </c:pt>
                <c:pt idx="3492">
                  <c:v>1.8617356741989347E-2</c:v>
                </c:pt>
                <c:pt idx="3493">
                  <c:v>1.8617352226671997E-2</c:v>
                </c:pt>
                <c:pt idx="3494">
                  <c:v>1.8617347887439725E-2</c:v>
                </c:pt>
                <c:pt idx="3495">
                  <c:v>1.8617343724291659E-2</c:v>
                </c:pt>
                <c:pt idx="3496">
                  <c:v>1.8617339737229111E-2</c:v>
                </c:pt>
                <c:pt idx="3497">
                  <c:v>1.8617335926250762E-2</c:v>
                </c:pt>
                <c:pt idx="3498">
                  <c:v>1.8617332291358816E-2</c:v>
                </c:pt>
                <c:pt idx="3499">
                  <c:v>1.8617328832550191E-2</c:v>
                </c:pt>
                <c:pt idx="3500">
                  <c:v>1.8617325549826209E-2</c:v>
                </c:pt>
                <c:pt idx="3501">
                  <c:v>1.8618281940618972E-2</c:v>
                </c:pt>
                <c:pt idx="3502">
                  <c:v>1.8618279034920682E-2</c:v>
                </c:pt>
                <c:pt idx="3503">
                  <c:v>1.8618276305325872E-2</c:v>
                </c:pt>
                <c:pt idx="3504">
                  <c:v>1.8618273751833236E-2</c:v>
                </c:pt>
                <c:pt idx="3505">
                  <c:v>1.8617791567128828E-2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7388032"/>
        <c:axId val="84787763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42674</c:v>
                </c:pt>
                <c:pt idx="1">
                  <c:v>42704</c:v>
                </c:pt>
                <c:pt idx="2">
                  <c:v>42734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42853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43007</c:v>
                </c:pt>
                <c:pt idx="12">
                  <c:v>43039</c:v>
                </c:pt>
                <c:pt idx="13">
                  <c:v>43069</c:v>
                </c:pt>
                <c:pt idx="14">
                  <c:v>43098</c:v>
                </c:pt>
                <c:pt idx="15">
                  <c:v>43131</c:v>
                </c:pt>
                <c:pt idx="16">
                  <c:v>43159</c:v>
                </c:pt>
                <c:pt idx="17">
                  <c:v>43188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1.2530000000000001E-2</c:v>
                </c:pt>
                <c:pt idx="1">
                  <c:v>1.255E-2</c:v>
                </c:pt>
                <c:pt idx="2">
                  <c:v>1.2650000000000002E-2</c:v>
                </c:pt>
                <c:pt idx="3">
                  <c:v>1.2690000000000002E-2</c:v>
                </c:pt>
                <c:pt idx="4">
                  <c:v>1.2699999999999999E-2</c:v>
                </c:pt>
                <c:pt idx="5">
                  <c:v>1.2710000000000001E-2</c:v>
                </c:pt>
                <c:pt idx="6">
                  <c:v>1.2750000000000001E-2</c:v>
                </c:pt>
                <c:pt idx="7">
                  <c:v>1.2810000000000002E-2</c:v>
                </c:pt>
                <c:pt idx="8">
                  <c:v>1.2870000000000001E-2</c:v>
                </c:pt>
                <c:pt idx="9">
                  <c:v>1.294E-2</c:v>
                </c:pt>
                <c:pt idx="10">
                  <c:v>#N/A</c:v>
                </c:pt>
                <c:pt idx="11">
                  <c:v>1.3050000000000001E-2</c:v>
                </c:pt>
                <c:pt idx="12">
                  <c:v>1.3090000000000001E-2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1.32E-2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388032"/>
        <c:axId val="847877632"/>
      </c:scatterChart>
      <c:dateAx>
        <c:axId val="847388032"/>
        <c:scaling>
          <c:orientation val="minMax"/>
          <c:max val="49948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877632"/>
        <c:crosses val="autoZero"/>
        <c:auto val="1"/>
        <c:lblOffset val="100"/>
        <c:baseTimeUnit val="days"/>
        <c:majorUnit val="12"/>
        <c:majorTimeUnit val="months"/>
        <c:minorUnit val="1"/>
        <c:minorTimeUnit val="years"/>
      </c:dateAx>
      <c:valAx>
        <c:axId val="847877632"/>
        <c:scaling>
          <c:orientation val="minMax"/>
          <c:max val="2.1999999999999999E-2"/>
          <c:min val="1.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4738803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42654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42688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42699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42732</c:v>
                </c:pt>
                <c:pt idx="62">
                  <c:v>42733</c:v>
                </c:pt>
                <c:pt idx="63">
                  <c:v>42734</c:v>
                </c:pt>
                <c:pt idx="64">
                  <c:v>42738</c:v>
                </c:pt>
                <c:pt idx="65">
                  <c:v>42739</c:v>
                </c:pt>
                <c:pt idx="66">
                  <c:v>42740</c:v>
                </c:pt>
                <c:pt idx="67">
                  <c:v>42741</c:v>
                </c:pt>
                <c:pt idx="68">
                  <c:v>42744</c:v>
                </c:pt>
                <c:pt idx="69">
                  <c:v>42745</c:v>
                </c:pt>
                <c:pt idx="70">
                  <c:v>42746</c:v>
                </c:pt>
                <c:pt idx="71">
                  <c:v>42747</c:v>
                </c:pt>
                <c:pt idx="72">
                  <c:v>42748</c:v>
                </c:pt>
                <c:pt idx="73">
                  <c:v>42752</c:v>
                </c:pt>
                <c:pt idx="74">
                  <c:v>42752</c:v>
                </c:pt>
                <c:pt idx="75">
                  <c:v>42753</c:v>
                </c:pt>
                <c:pt idx="76">
                  <c:v>42754</c:v>
                </c:pt>
                <c:pt idx="77">
                  <c:v>42755</c:v>
                </c:pt>
                <c:pt idx="78">
                  <c:v>42758</c:v>
                </c:pt>
                <c:pt idx="79">
                  <c:v>42759</c:v>
                </c:pt>
                <c:pt idx="80">
                  <c:v>42760</c:v>
                </c:pt>
                <c:pt idx="81">
                  <c:v>42761</c:v>
                </c:pt>
                <c:pt idx="82">
                  <c:v>42762</c:v>
                </c:pt>
                <c:pt idx="83">
                  <c:v>42765</c:v>
                </c:pt>
                <c:pt idx="84">
                  <c:v>42766</c:v>
                </c:pt>
                <c:pt idx="85">
                  <c:v>42767</c:v>
                </c:pt>
                <c:pt idx="86">
                  <c:v>42768</c:v>
                </c:pt>
                <c:pt idx="87">
                  <c:v>42769</c:v>
                </c:pt>
                <c:pt idx="88">
                  <c:v>42772</c:v>
                </c:pt>
                <c:pt idx="89">
                  <c:v>42773</c:v>
                </c:pt>
                <c:pt idx="90">
                  <c:v>42774</c:v>
                </c:pt>
                <c:pt idx="91">
                  <c:v>42775</c:v>
                </c:pt>
                <c:pt idx="92">
                  <c:v>42776</c:v>
                </c:pt>
                <c:pt idx="93">
                  <c:v>42779</c:v>
                </c:pt>
                <c:pt idx="94">
                  <c:v>42780</c:v>
                </c:pt>
                <c:pt idx="95">
                  <c:v>42781</c:v>
                </c:pt>
                <c:pt idx="96">
                  <c:v>42782</c:v>
                </c:pt>
                <c:pt idx="97">
                  <c:v>42783</c:v>
                </c:pt>
                <c:pt idx="98">
                  <c:v>42787</c:v>
                </c:pt>
                <c:pt idx="99">
                  <c:v>42787</c:v>
                </c:pt>
                <c:pt idx="100">
                  <c:v>42788</c:v>
                </c:pt>
                <c:pt idx="101">
                  <c:v>42789</c:v>
                </c:pt>
                <c:pt idx="102">
                  <c:v>42790</c:v>
                </c:pt>
                <c:pt idx="103">
                  <c:v>42793</c:v>
                </c:pt>
                <c:pt idx="104">
                  <c:v>42794</c:v>
                </c:pt>
                <c:pt idx="105">
                  <c:v>42795</c:v>
                </c:pt>
                <c:pt idx="106">
                  <c:v>42796</c:v>
                </c:pt>
                <c:pt idx="107">
                  <c:v>42797</c:v>
                </c:pt>
                <c:pt idx="108">
                  <c:v>42800</c:v>
                </c:pt>
                <c:pt idx="109">
                  <c:v>42801</c:v>
                </c:pt>
                <c:pt idx="110">
                  <c:v>42802</c:v>
                </c:pt>
                <c:pt idx="111">
                  <c:v>42803</c:v>
                </c:pt>
                <c:pt idx="112">
                  <c:v>42804</c:v>
                </c:pt>
                <c:pt idx="113">
                  <c:v>42807</c:v>
                </c:pt>
                <c:pt idx="114">
                  <c:v>42808</c:v>
                </c:pt>
                <c:pt idx="115">
                  <c:v>42809</c:v>
                </c:pt>
                <c:pt idx="116">
                  <c:v>42810</c:v>
                </c:pt>
                <c:pt idx="117">
                  <c:v>42811</c:v>
                </c:pt>
                <c:pt idx="118">
                  <c:v>42814</c:v>
                </c:pt>
                <c:pt idx="119">
                  <c:v>42815</c:v>
                </c:pt>
                <c:pt idx="120">
                  <c:v>42816</c:v>
                </c:pt>
                <c:pt idx="121">
                  <c:v>42817</c:v>
                </c:pt>
                <c:pt idx="122">
                  <c:v>42818</c:v>
                </c:pt>
                <c:pt idx="123">
                  <c:v>42821</c:v>
                </c:pt>
                <c:pt idx="124">
                  <c:v>42822</c:v>
                </c:pt>
                <c:pt idx="125">
                  <c:v>42823</c:v>
                </c:pt>
                <c:pt idx="126">
                  <c:v>42824</c:v>
                </c:pt>
                <c:pt idx="127">
                  <c:v>42825</c:v>
                </c:pt>
                <c:pt idx="128">
                  <c:v>42828</c:v>
                </c:pt>
                <c:pt idx="129">
                  <c:v>42829</c:v>
                </c:pt>
                <c:pt idx="130">
                  <c:v>42830</c:v>
                </c:pt>
                <c:pt idx="131">
                  <c:v>42831</c:v>
                </c:pt>
                <c:pt idx="132">
                  <c:v>42832</c:v>
                </c:pt>
                <c:pt idx="133">
                  <c:v>42835</c:v>
                </c:pt>
                <c:pt idx="134">
                  <c:v>42836</c:v>
                </c:pt>
                <c:pt idx="135">
                  <c:v>42837</c:v>
                </c:pt>
                <c:pt idx="136">
                  <c:v>42838</c:v>
                </c:pt>
                <c:pt idx="137">
                  <c:v>42843</c:v>
                </c:pt>
                <c:pt idx="138">
                  <c:v>42844</c:v>
                </c:pt>
                <c:pt idx="139">
                  <c:v>42845</c:v>
                </c:pt>
                <c:pt idx="140">
                  <c:v>42846</c:v>
                </c:pt>
                <c:pt idx="141">
                  <c:v>42849</c:v>
                </c:pt>
                <c:pt idx="142">
                  <c:v>42850</c:v>
                </c:pt>
                <c:pt idx="143">
                  <c:v>42851</c:v>
                </c:pt>
                <c:pt idx="144">
                  <c:v>42852</c:v>
                </c:pt>
                <c:pt idx="145">
                  <c:v>42853</c:v>
                </c:pt>
                <c:pt idx="146">
                  <c:v>42857</c:v>
                </c:pt>
                <c:pt idx="147">
                  <c:v>42858</c:v>
                </c:pt>
                <c:pt idx="148">
                  <c:v>42859</c:v>
                </c:pt>
                <c:pt idx="149">
                  <c:v>42860</c:v>
                </c:pt>
                <c:pt idx="150">
                  <c:v>42863</c:v>
                </c:pt>
                <c:pt idx="151">
                  <c:v>42864</c:v>
                </c:pt>
                <c:pt idx="152">
                  <c:v>42865</c:v>
                </c:pt>
                <c:pt idx="153">
                  <c:v>42866</c:v>
                </c:pt>
                <c:pt idx="154">
                  <c:v>42867</c:v>
                </c:pt>
                <c:pt idx="155">
                  <c:v>42870</c:v>
                </c:pt>
                <c:pt idx="156">
                  <c:v>42871</c:v>
                </c:pt>
                <c:pt idx="157">
                  <c:v>42872</c:v>
                </c:pt>
                <c:pt idx="158">
                  <c:v>42873</c:v>
                </c:pt>
                <c:pt idx="159">
                  <c:v>42874</c:v>
                </c:pt>
                <c:pt idx="160">
                  <c:v>42877</c:v>
                </c:pt>
                <c:pt idx="161">
                  <c:v>42878</c:v>
                </c:pt>
                <c:pt idx="162">
                  <c:v>42879</c:v>
                </c:pt>
                <c:pt idx="163">
                  <c:v>42880</c:v>
                </c:pt>
                <c:pt idx="164">
                  <c:v>42881</c:v>
                </c:pt>
                <c:pt idx="165">
                  <c:v>42885</c:v>
                </c:pt>
                <c:pt idx="166">
                  <c:v>42886</c:v>
                </c:pt>
                <c:pt idx="167">
                  <c:v>42887</c:v>
                </c:pt>
                <c:pt idx="168">
                  <c:v>42888</c:v>
                </c:pt>
                <c:pt idx="169">
                  <c:v>42891</c:v>
                </c:pt>
                <c:pt idx="170">
                  <c:v>42892</c:v>
                </c:pt>
                <c:pt idx="171">
                  <c:v>42893</c:v>
                </c:pt>
                <c:pt idx="172">
                  <c:v>42894</c:v>
                </c:pt>
                <c:pt idx="173">
                  <c:v>42895</c:v>
                </c:pt>
                <c:pt idx="174">
                  <c:v>42898</c:v>
                </c:pt>
                <c:pt idx="175">
                  <c:v>42899</c:v>
                </c:pt>
                <c:pt idx="176">
                  <c:v>42900</c:v>
                </c:pt>
                <c:pt idx="177">
                  <c:v>42901</c:v>
                </c:pt>
                <c:pt idx="178">
                  <c:v>42902</c:v>
                </c:pt>
                <c:pt idx="179">
                  <c:v>42905</c:v>
                </c:pt>
                <c:pt idx="180">
                  <c:v>42906</c:v>
                </c:pt>
                <c:pt idx="181">
                  <c:v>42907</c:v>
                </c:pt>
                <c:pt idx="182">
                  <c:v>42908</c:v>
                </c:pt>
                <c:pt idx="183">
                  <c:v>42909</c:v>
                </c:pt>
                <c:pt idx="184">
                  <c:v>42912</c:v>
                </c:pt>
                <c:pt idx="185">
                  <c:v>42913</c:v>
                </c:pt>
                <c:pt idx="186">
                  <c:v>42914</c:v>
                </c:pt>
                <c:pt idx="187">
                  <c:v>42915</c:v>
                </c:pt>
                <c:pt idx="188">
                  <c:v>42916</c:v>
                </c:pt>
                <c:pt idx="189">
                  <c:v>42919</c:v>
                </c:pt>
                <c:pt idx="190">
                  <c:v>42921</c:v>
                </c:pt>
                <c:pt idx="191">
                  <c:v>42921</c:v>
                </c:pt>
                <c:pt idx="192">
                  <c:v>42922</c:v>
                </c:pt>
                <c:pt idx="193">
                  <c:v>42923</c:v>
                </c:pt>
                <c:pt idx="194">
                  <c:v>42926</c:v>
                </c:pt>
                <c:pt idx="195">
                  <c:v>42927</c:v>
                </c:pt>
                <c:pt idx="196">
                  <c:v>42928</c:v>
                </c:pt>
                <c:pt idx="197">
                  <c:v>42929</c:v>
                </c:pt>
                <c:pt idx="198">
                  <c:v>42930</c:v>
                </c:pt>
                <c:pt idx="199">
                  <c:v>42933</c:v>
                </c:pt>
                <c:pt idx="200">
                  <c:v>42934</c:v>
                </c:pt>
                <c:pt idx="201">
                  <c:v>42935</c:v>
                </c:pt>
                <c:pt idx="202">
                  <c:v>42936</c:v>
                </c:pt>
                <c:pt idx="203">
                  <c:v>42937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42947</c:v>
                </c:pt>
                <c:pt idx="210">
                  <c:v>42948</c:v>
                </c:pt>
                <c:pt idx="211">
                  <c:v>42949</c:v>
                </c:pt>
                <c:pt idx="212">
                  <c:v>42950</c:v>
                </c:pt>
                <c:pt idx="213">
                  <c:v>42951</c:v>
                </c:pt>
                <c:pt idx="214">
                  <c:v>42954</c:v>
                </c:pt>
                <c:pt idx="215">
                  <c:v>42955</c:v>
                </c:pt>
                <c:pt idx="216">
                  <c:v>42956</c:v>
                </c:pt>
                <c:pt idx="217">
                  <c:v>42957</c:v>
                </c:pt>
                <c:pt idx="218">
                  <c:v>42958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42983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42996</c:v>
                </c:pt>
                <c:pt idx="244">
                  <c:v>42997</c:v>
                </c:pt>
                <c:pt idx="245">
                  <c:v>42998</c:v>
                </c:pt>
                <c:pt idx="246">
                  <c:v>42999</c:v>
                </c:pt>
                <c:pt idx="247">
                  <c:v>43000</c:v>
                </c:pt>
                <c:pt idx="248">
                  <c:v>43003</c:v>
                </c:pt>
                <c:pt idx="249">
                  <c:v>43004</c:v>
                </c:pt>
                <c:pt idx="250">
                  <c:v>43005</c:v>
                </c:pt>
                <c:pt idx="251">
                  <c:v>43006</c:v>
                </c:pt>
                <c:pt idx="252">
                  <c:v>43007</c:v>
                </c:pt>
                <c:pt idx="253">
                  <c:v>43010</c:v>
                </c:pt>
                <c:pt idx="254">
                  <c:v>43011</c:v>
                </c:pt>
                <c:pt idx="255">
                  <c:v>43012</c:v>
                </c:pt>
                <c:pt idx="256">
                  <c:v>43013</c:v>
                </c:pt>
                <c:pt idx="257">
                  <c:v>43014</c:v>
                </c:pt>
                <c:pt idx="258">
                  <c:v>43018</c:v>
                </c:pt>
                <c:pt idx="259">
                  <c:v>43018</c:v>
                </c:pt>
                <c:pt idx="260">
                  <c:v>43019</c:v>
                </c:pt>
                <c:pt idx="261">
                  <c:v>43020</c:v>
                </c:pt>
                <c:pt idx="262">
                  <c:v>43021</c:v>
                </c:pt>
                <c:pt idx="263">
                  <c:v>43024</c:v>
                </c:pt>
                <c:pt idx="264">
                  <c:v>43025</c:v>
                </c:pt>
                <c:pt idx="265">
                  <c:v>43026</c:v>
                </c:pt>
                <c:pt idx="266">
                  <c:v>43027</c:v>
                </c:pt>
                <c:pt idx="267">
                  <c:v>43028</c:v>
                </c:pt>
                <c:pt idx="268">
                  <c:v>43031</c:v>
                </c:pt>
                <c:pt idx="269">
                  <c:v>43032</c:v>
                </c:pt>
                <c:pt idx="270">
                  <c:v>43033</c:v>
                </c:pt>
                <c:pt idx="271">
                  <c:v>43034</c:v>
                </c:pt>
                <c:pt idx="272">
                  <c:v>43035</c:v>
                </c:pt>
                <c:pt idx="273">
                  <c:v>43038</c:v>
                </c:pt>
                <c:pt idx="274">
                  <c:v>43039</c:v>
                </c:pt>
                <c:pt idx="275">
                  <c:v>43040</c:v>
                </c:pt>
                <c:pt idx="276">
                  <c:v>43041</c:v>
                </c:pt>
                <c:pt idx="277">
                  <c:v>43042</c:v>
                </c:pt>
                <c:pt idx="278">
                  <c:v>43045</c:v>
                </c:pt>
                <c:pt idx="279">
                  <c:v>43046</c:v>
                </c:pt>
                <c:pt idx="280">
                  <c:v>43047</c:v>
                </c:pt>
                <c:pt idx="281">
                  <c:v>43048</c:v>
                </c:pt>
                <c:pt idx="282">
                  <c:v>43052</c:v>
                </c:pt>
                <c:pt idx="283">
                  <c:v>43052</c:v>
                </c:pt>
                <c:pt idx="284">
                  <c:v>43053</c:v>
                </c:pt>
                <c:pt idx="285">
                  <c:v>43054</c:v>
                </c:pt>
                <c:pt idx="286">
                  <c:v>43055</c:v>
                </c:pt>
                <c:pt idx="287">
                  <c:v>43056</c:v>
                </c:pt>
                <c:pt idx="288">
                  <c:v>43059</c:v>
                </c:pt>
                <c:pt idx="289">
                  <c:v>43060</c:v>
                </c:pt>
                <c:pt idx="290">
                  <c:v>43061</c:v>
                </c:pt>
                <c:pt idx="291">
                  <c:v>43063</c:v>
                </c:pt>
                <c:pt idx="292">
                  <c:v>43063</c:v>
                </c:pt>
                <c:pt idx="293">
                  <c:v>43066</c:v>
                </c:pt>
                <c:pt idx="294">
                  <c:v>43067</c:v>
                </c:pt>
                <c:pt idx="295">
                  <c:v>43068</c:v>
                </c:pt>
                <c:pt idx="296">
                  <c:v>43069</c:v>
                </c:pt>
                <c:pt idx="297">
                  <c:v>43070</c:v>
                </c:pt>
                <c:pt idx="298">
                  <c:v>43073</c:v>
                </c:pt>
                <c:pt idx="299">
                  <c:v>43074</c:v>
                </c:pt>
                <c:pt idx="300">
                  <c:v>43075</c:v>
                </c:pt>
                <c:pt idx="301">
                  <c:v>43076</c:v>
                </c:pt>
                <c:pt idx="302">
                  <c:v>43077</c:v>
                </c:pt>
                <c:pt idx="303">
                  <c:v>43080</c:v>
                </c:pt>
                <c:pt idx="304">
                  <c:v>43081</c:v>
                </c:pt>
                <c:pt idx="305">
                  <c:v>43082</c:v>
                </c:pt>
                <c:pt idx="306">
                  <c:v>43083</c:v>
                </c:pt>
                <c:pt idx="307">
                  <c:v>43084</c:v>
                </c:pt>
                <c:pt idx="308">
                  <c:v>43087</c:v>
                </c:pt>
                <c:pt idx="309">
                  <c:v>43088</c:v>
                </c:pt>
                <c:pt idx="310">
                  <c:v>43089</c:v>
                </c:pt>
                <c:pt idx="311">
                  <c:v>43090</c:v>
                </c:pt>
                <c:pt idx="312">
                  <c:v>43091</c:v>
                </c:pt>
                <c:pt idx="313">
                  <c:v>43096</c:v>
                </c:pt>
                <c:pt idx="314">
                  <c:v>43097</c:v>
                </c:pt>
                <c:pt idx="315">
                  <c:v>43098</c:v>
                </c:pt>
                <c:pt idx="316">
                  <c:v>43102</c:v>
                </c:pt>
                <c:pt idx="317">
                  <c:v>43103</c:v>
                </c:pt>
                <c:pt idx="318">
                  <c:v>43104</c:v>
                </c:pt>
                <c:pt idx="319">
                  <c:v>43105</c:v>
                </c:pt>
                <c:pt idx="320">
                  <c:v>43108</c:v>
                </c:pt>
                <c:pt idx="321">
                  <c:v>43109</c:v>
                </c:pt>
                <c:pt idx="322">
                  <c:v>43110</c:v>
                </c:pt>
                <c:pt idx="323">
                  <c:v>43111</c:v>
                </c:pt>
                <c:pt idx="324">
                  <c:v>43112</c:v>
                </c:pt>
                <c:pt idx="325">
                  <c:v>43116</c:v>
                </c:pt>
                <c:pt idx="326">
                  <c:v>43116</c:v>
                </c:pt>
                <c:pt idx="327">
                  <c:v>43117</c:v>
                </c:pt>
                <c:pt idx="328">
                  <c:v>43118</c:v>
                </c:pt>
                <c:pt idx="329">
                  <c:v>43119</c:v>
                </c:pt>
                <c:pt idx="330">
                  <c:v>43122</c:v>
                </c:pt>
                <c:pt idx="331">
                  <c:v>43123</c:v>
                </c:pt>
                <c:pt idx="332">
                  <c:v>43124</c:v>
                </c:pt>
                <c:pt idx="333">
                  <c:v>43125</c:v>
                </c:pt>
                <c:pt idx="334">
                  <c:v>43126</c:v>
                </c:pt>
                <c:pt idx="335">
                  <c:v>43129</c:v>
                </c:pt>
                <c:pt idx="336">
                  <c:v>43130</c:v>
                </c:pt>
                <c:pt idx="337">
                  <c:v>43131</c:v>
                </c:pt>
                <c:pt idx="338">
                  <c:v>43132</c:v>
                </c:pt>
                <c:pt idx="339">
                  <c:v>43133</c:v>
                </c:pt>
                <c:pt idx="340">
                  <c:v>43136</c:v>
                </c:pt>
                <c:pt idx="341">
                  <c:v>43137</c:v>
                </c:pt>
                <c:pt idx="342">
                  <c:v>43138</c:v>
                </c:pt>
                <c:pt idx="343">
                  <c:v>43139</c:v>
                </c:pt>
                <c:pt idx="344">
                  <c:v>43140</c:v>
                </c:pt>
                <c:pt idx="345">
                  <c:v>43143</c:v>
                </c:pt>
                <c:pt idx="346">
                  <c:v>43144</c:v>
                </c:pt>
                <c:pt idx="347">
                  <c:v>43145</c:v>
                </c:pt>
                <c:pt idx="348">
                  <c:v>43146</c:v>
                </c:pt>
                <c:pt idx="349">
                  <c:v>43147</c:v>
                </c:pt>
                <c:pt idx="350">
                  <c:v>43151</c:v>
                </c:pt>
                <c:pt idx="351">
                  <c:v>43151</c:v>
                </c:pt>
                <c:pt idx="352">
                  <c:v>43152</c:v>
                </c:pt>
                <c:pt idx="353">
                  <c:v>43153</c:v>
                </c:pt>
                <c:pt idx="354">
                  <c:v>43154</c:v>
                </c:pt>
                <c:pt idx="355">
                  <c:v>43157</c:v>
                </c:pt>
                <c:pt idx="356">
                  <c:v>43158</c:v>
                </c:pt>
                <c:pt idx="357">
                  <c:v>43159</c:v>
                </c:pt>
                <c:pt idx="358">
                  <c:v>43160</c:v>
                </c:pt>
                <c:pt idx="359">
                  <c:v>43161</c:v>
                </c:pt>
                <c:pt idx="360">
                  <c:v>43164</c:v>
                </c:pt>
                <c:pt idx="361">
                  <c:v>43165</c:v>
                </c:pt>
                <c:pt idx="362">
                  <c:v>43166</c:v>
                </c:pt>
                <c:pt idx="363">
                  <c:v>43167</c:v>
                </c:pt>
                <c:pt idx="364">
                  <c:v>43168</c:v>
                </c:pt>
                <c:pt idx="365">
                  <c:v>43171</c:v>
                </c:pt>
                <c:pt idx="366">
                  <c:v>43172</c:v>
                </c:pt>
                <c:pt idx="367">
                  <c:v>43173</c:v>
                </c:pt>
                <c:pt idx="368">
                  <c:v>43174</c:v>
                </c:pt>
                <c:pt idx="369">
                  <c:v>43175</c:v>
                </c:pt>
                <c:pt idx="370">
                  <c:v>43178</c:v>
                </c:pt>
                <c:pt idx="371">
                  <c:v>43179</c:v>
                </c:pt>
                <c:pt idx="372">
                  <c:v>43180</c:v>
                </c:pt>
                <c:pt idx="373">
                  <c:v>43181</c:v>
                </c:pt>
                <c:pt idx="374">
                  <c:v>43182</c:v>
                </c:pt>
                <c:pt idx="375">
                  <c:v>43185</c:v>
                </c:pt>
                <c:pt idx="376">
                  <c:v>43186</c:v>
                </c:pt>
                <c:pt idx="377">
                  <c:v>43187</c:v>
                </c:pt>
                <c:pt idx="378">
                  <c:v>43188</c:v>
                </c:pt>
                <c:pt idx="379">
                  <c:v>43193</c:v>
                </c:pt>
                <c:pt idx="380">
                  <c:v>43194</c:v>
                </c:pt>
                <c:pt idx="381">
                  <c:v>43195</c:v>
                </c:pt>
                <c:pt idx="382">
                  <c:v>43196</c:v>
                </c:pt>
                <c:pt idx="383">
                  <c:v>43199</c:v>
                </c:pt>
                <c:pt idx="384">
                  <c:v>43200</c:v>
                </c:pt>
                <c:pt idx="385">
                  <c:v>43201</c:v>
                </c:pt>
                <c:pt idx="386">
                  <c:v>43202</c:v>
                </c:pt>
                <c:pt idx="387">
                  <c:v>43203</c:v>
                </c:pt>
                <c:pt idx="388">
                  <c:v>43206</c:v>
                </c:pt>
                <c:pt idx="389">
                  <c:v>43207</c:v>
                </c:pt>
                <c:pt idx="390">
                  <c:v>43208</c:v>
                </c:pt>
                <c:pt idx="391">
                  <c:v>43209</c:v>
                </c:pt>
                <c:pt idx="392">
                  <c:v>43210</c:v>
                </c:pt>
                <c:pt idx="393">
                  <c:v>43213</c:v>
                </c:pt>
                <c:pt idx="394">
                  <c:v>43214</c:v>
                </c:pt>
                <c:pt idx="395">
                  <c:v>43215</c:v>
                </c:pt>
                <c:pt idx="396">
                  <c:v>43216</c:v>
                </c:pt>
                <c:pt idx="397">
                  <c:v>43217</c:v>
                </c:pt>
                <c:pt idx="398">
                  <c:v>43220</c:v>
                </c:pt>
                <c:pt idx="399">
                  <c:v>43221</c:v>
                </c:pt>
                <c:pt idx="400">
                  <c:v>43222</c:v>
                </c:pt>
                <c:pt idx="401">
                  <c:v>43223</c:v>
                </c:pt>
                <c:pt idx="402">
                  <c:v>43224</c:v>
                </c:pt>
                <c:pt idx="403">
                  <c:v>43228</c:v>
                </c:pt>
                <c:pt idx="404">
                  <c:v>43229</c:v>
                </c:pt>
                <c:pt idx="405">
                  <c:v>43230</c:v>
                </c:pt>
                <c:pt idx="406">
                  <c:v>43231</c:v>
                </c:pt>
                <c:pt idx="407">
                  <c:v>43234</c:v>
                </c:pt>
                <c:pt idx="408">
                  <c:v>43235</c:v>
                </c:pt>
                <c:pt idx="409">
                  <c:v>43236</c:v>
                </c:pt>
                <c:pt idx="410">
                  <c:v>43237</c:v>
                </c:pt>
                <c:pt idx="411">
                  <c:v>43238</c:v>
                </c:pt>
                <c:pt idx="412">
                  <c:v>43241</c:v>
                </c:pt>
                <c:pt idx="413">
                  <c:v>43242</c:v>
                </c:pt>
                <c:pt idx="414">
                  <c:v>43243</c:v>
                </c:pt>
                <c:pt idx="415">
                  <c:v>43244</c:v>
                </c:pt>
                <c:pt idx="416">
                  <c:v>43245</c:v>
                </c:pt>
                <c:pt idx="417">
                  <c:v>43249</c:v>
                </c:pt>
                <c:pt idx="418">
                  <c:v>43250</c:v>
                </c:pt>
                <c:pt idx="419">
                  <c:v>43251</c:v>
                </c:pt>
                <c:pt idx="420">
                  <c:v>43252</c:v>
                </c:pt>
                <c:pt idx="421">
                  <c:v>43255</c:v>
                </c:pt>
                <c:pt idx="422">
                  <c:v>43256</c:v>
                </c:pt>
                <c:pt idx="423">
                  <c:v>43257</c:v>
                </c:pt>
                <c:pt idx="424">
                  <c:v>43258</c:v>
                </c:pt>
                <c:pt idx="425">
                  <c:v>43259</c:v>
                </c:pt>
                <c:pt idx="426">
                  <c:v>43262</c:v>
                </c:pt>
                <c:pt idx="427">
                  <c:v>43263</c:v>
                </c:pt>
                <c:pt idx="428">
                  <c:v>43264</c:v>
                </c:pt>
                <c:pt idx="429">
                  <c:v>43265</c:v>
                </c:pt>
                <c:pt idx="430">
                  <c:v>43266</c:v>
                </c:pt>
                <c:pt idx="431">
                  <c:v>43269</c:v>
                </c:pt>
                <c:pt idx="432">
                  <c:v>43270</c:v>
                </c:pt>
                <c:pt idx="433">
                  <c:v>43271</c:v>
                </c:pt>
                <c:pt idx="434">
                  <c:v>43272</c:v>
                </c:pt>
                <c:pt idx="435">
                  <c:v>43273</c:v>
                </c:pt>
                <c:pt idx="436">
                  <c:v>43276</c:v>
                </c:pt>
                <c:pt idx="437">
                  <c:v>43277</c:v>
                </c:pt>
                <c:pt idx="438">
                  <c:v>43278</c:v>
                </c:pt>
                <c:pt idx="439">
                  <c:v>43279</c:v>
                </c:pt>
                <c:pt idx="440">
                  <c:v>43280</c:v>
                </c:pt>
                <c:pt idx="441">
                  <c:v>43283</c:v>
                </c:pt>
                <c:pt idx="442">
                  <c:v>43284</c:v>
                </c:pt>
                <c:pt idx="443">
                  <c:v>43286</c:v>
                </c:pt>
                <c:pt idx="444">
                  <c:v>43286</c:v>
                </c:pt>
                <c:pt idx="445">
                  <c:v>43287</c:v>
                </c:pt>
                <c:pt idx="446">
                  <c:v>43290</c:v>
                </c:pt>
                <c:pt idx="447">
                  <c:v>43291</c:v>
                </c:pt>
                <c:pt idx="448">
                  <c:v>43292</c:v>
                </c:pt>
                <c:pt idx="449">
                  <c:v>43293</c:v>
                </c:pt>
                <c:pt idx="450">
                  <c:v>43294</c:v>
                </c:pt>
                <c:pt idx="451">
                  <c:v>43297</c:v>
                </c:pt>
                <c:pt idx="452">
                  <c:v>43298</c:v>
                </c:pt>
                <c:pt idx="453">
                  <c:v>43299</c:v>
                </c:pt>
                <c:pt idx="454">
                  <c:v>43300</c:v>
                </c:pt>
                <c:pt idx="455">
                  <c:v>43301</c:v>
                </c:pt>
                <c:pt idx="456">
                  <c:v>43304</c:v>
                </c:pt>
                <c:pt idx="457">
                  <c:v>43305</c:v>
                </c:pt>
                <c:pt idx="458">
                  <c:v>43306</c:v>
                </c:pt>
                <c:pt idx="459">
                  <c:v>43307</c:v>
                </c:pt>
                <c:pt idx="460">
                  <c:v>43308</c:v>
                </c:pt>
                <c:pt idx="461">
                  <c:v>43311</c:v>
                </c:pt>
                <c:pt idx="462">
                  <c:v>43312</c:v>
                </c:pt>
                <c:pt idx="463">
                  <c:v>43313</c:v>
                </c:pt>
                <c:pt idx="464">
                  <c:v>43314</c:v>
                </c:pt>
                <c:pt idx="465">
                  <c:v>43315</c:v>
                </c:pt>
                <c:pt idx="466">
                  <c:v>43318</c:v>
                </c:pt>
                <c:pt idx="467">
                  <c:v>43319</c:v>
                </c:pt>
                <c:pt idx="468">
                  <c:v>43320</c:v>
                </c:pt>
                <c:pt idx="469">
                  <c:v>43321</c:v>
                </c:pt>
                <c:pt idx="470">
                  <c:v>43322</c:v>
                </c:pt>
                <c:pt idx="471">
                  <c:v>43325</c:v>
                </c:pt>
                <c:pt idx="472">
                  <c:v>43326</c:v>
                </c:pt>
                <c:pt idx="473">
                  <c:v>43327</c:v>
                </c:pt>
                <c:pt idx="474">
                  <c:v>43328</c:v>
                </c:pt>
                <c:pt idx="475">
                  <c:v>43329</c:v>
                </c:pt>
                <c:pt idx="476">
                  <c:v>43332</c:v>
                </c:pt>
                <c:pt idx="477">
                  <c:v>43333</c:v>
                </c:pt>
                <c:pt idx="478">
                  <c:v>43334</c:v>
                </c:pt>
                <c:pt idx="479">
                  <c:v>43335</c:v>
                </c:pt>
                <c:pt idx="480">
                  <c:v>43336</c:v>
                </c:pt>
                <c:pt idx="481">
                  <c:v>43340</c:v>
                </c:pt>
                <c:pt idx="482">
                  <c:v>43341</c:v>
                </c:pt>
                <c:pt idx="483">
                  <c:v>43342</c:v>
                </c:pt>
                <c:pt idx="484">
                  <c:v>43343</c:v>
                </c:pt>
                <c:pt idx="485">
                  <c:v>43347</c:v>
                </c:pt>
                <c:pt idx="486">
                  <c:v>43347</c:v>
                </c:pt>
                <c:pt idx="487">
                  <c:v>43348</c:v>
                </c:pt>
                <c:pt idx="488">
                  <c:v>43349</c:v>
                </c:pt>
                <c:pt idx="489">
                  <c:v>43350</c:v>
                </c:pt>
                <c:pt idx="490">
                  <c:v>43353</c:v>
                </c:pt>
                <c:pt idx="491">
                  <c:v>43354</c:v>
                </c:pt>
                <c:pt idx="492">
                  <c:v>43355</c:v>
                </c:pt>
                <c:pt idx="493">
                  <c:v>43356</c:v>
                </c:pt>
                <c:pt idx="494">
                  <c:v>43357</c:v>
                </c:pt>
                <c:pt idx="495">
                  <c:v>43360</c:v>
                </c:pt>
                <c:pt idx="496">
                  <c:v>43361</c:v>
                </c:pt>
                <c:pt idx="497">
                  <c:v>43362</c:v>
                </c:pt>
                <c:pt idx="498">
                  <c:v>43363</c:v>
                </c:pt>
                <c:pt idx="499">
                  <c:v>43364</c:v>
                </c:pt>
                <c:pt idx="500">
                  <c:v>43367</c:v>
                </c:pt>
                <c:pt idx="501">
                  <c:v>43368</c:v>
                </c:pt>
                <c:pt idx="502">
                  <c:v>43369</c:v>
                </c:pt>
                <c:pt idx="503">
                  <c:v>43370</c:v>
                </c:pt>
                <c:pt idx="504">
                  <c:v>43371</c:v>
                </c:pt>
                <c:pt idx="505">
                  <c:v>43374</c:v>
                </c:pt>
                <c:pt idx="506">
                  <c:v>43375</c:v>
                </c:pt>
                <c:pt idx="507">
                  <c:v>43376</c:v>
                </c:pt>
                <c:pt idx="508">
                  <c:v>43377</c:v>
                </c:pt>
                <c:pt idx="509">
                  <c:v>43378</c:v>
                </c:pt>
                <c:pt idx="510">
                  <c:v>43382</c:v>
                </c:pt>
                <c:pt idx="511">
                  <c:v>43382</c:v>
                </c:pt>
                <c:pt idx="512">
                  <c:v>43383</c:v>
                </c:pt>
                <c:pt idx="513">
                  <c:v>43384</c:v>
                </c:pt>
                <c:pt idx="514">
                  <c:v>43385</c:v>
                </c:pt>
                <c:pt idx="515">
                  <c:v>43388</c:v>
                </c:pt>
                <c:pt idx="516">
                  <c:v>43389</c:v>
                </c:pt>
                <c:pt idx="517">
                  <c:v>43390</c:v>
                </c:pt>
                <c:pt idx="518">
                  <c:v>43397</c:v>
                </c:pt>
                <c:pt idx="519">
                  <c:v>43404</c:v>
                </c:pt>
                <c:pt idx="520">
                  <c:v>43411</c:v>
                </c:pt>
                <c:pt idx="521">
                  <c:v>43418</c:v>
                </c:pt>
                <c:pt idx="522">
                  <c:v>43425</c:v>
                </c:pt>
                <c:pt idx="523">
                  <c:v>43432</c:v>
                </c:pt>
                <c:pt idx="524">
                  <c:v>43439</c:v>
                </c:pt>
                <c:pt idx="525">
                  <c:v>43446</c:v>
                </c:pt>
                <c:pt idx="526">
                  <c:v>43453</c:v>
                </c:pt>
                <c:pt idx="527">
                  <c:v>43462</c:v>
                </c:pt>
                <c:pt idx="528">
                  <c:v>43468</c:v>
                </c:pt>
                <c:pt idx="529">
                  <c:v>43474</c:v>
                </c:pt>
                <c:pt idx="530">
                  <c:v>43481</c:v>
                </c:pt>
                <c:pt idx="531">
                  <c:v>43488</c:v>
                </c:pt>
                <c:pt idx="532">
                  <c:v>43495</c:v>
                </c:pt>
                <c:pt idx="533">
                  <c:v>43502</c:v>
                </c:pt>
                <c:pt idx="534">
                  <c:v>43509</c:v>
                </c:pt>
                <c:pt idx="535">
                  <c:v>43516</c:v>
                </c:pt>
                <c:pt idx="536">
                  <c:v>43523</c:v>
                </c:pt>
                <c:pt idx="537">
                  <c:v>43530</c:v>
                </c:pt>
                <c:pt idx="538">
                  <c:v>43537</c:v>
                </c:pt>
                <c:pt idx="539">
                  <c:v>43544</c:v>
                </c:pt>
                <c:pt idx="540">
                  <c:v>43551</c:v>
                </c:pt>
                <c:pt idx="541">
                  <c:v>43558</c:v>
                </c:pt>
                <c:pt idx="542">
                  <c:v>43565</c:v>
                </c:pt>
                <c:pt idx="543">
                  <c:v>43572</c:v>
                </c:pt>
                <c:pt idx="544">
                  <c:v>43580</c:v>
                </c:pt>
                <c:pt idx="545">
                  <c:v>43587</c:v>
                </c:pt>
                <c:pt idx="546">
                  <c:v>43594</c:v>
                </c:pt>
                <c:pt idx="547">
                  <c:v>43601</c:v>
                </c:pt>
                <c:pt idx="548">
                  <c:v>43608</c:v>
                </c:pt>
                <c:pt idx="549">
                  <c:v>43615</c:v>
                </c:pt>
                <c:pt idx="550">
                  <c:v>43622</c:v>
                </c:pt>
                <c:pt idx="551">
                  <c:v>43629</c:v>
                </c:pt>
                <c:pt idx="552">
                  <c:v>43636</c:v>
                </c:pt>
                <c:pt idx="553">
                  <c:v>43643</c:v>
                </c:pt>
                <c:pt idx="554">
                  <c:v>43651</c:v>
                </c:pt>
                <c:pt idx="555">
                  <c:v>43657</c:v>
                </c:pt>
                <c:pt idx="556">
                  <c:v>43664</c:v>
                </c:pt>
                <c:pt idx="557">
                  <c:v>43671</c:v>
                </c:pt>
                <c:pt idx="558">
                  <c:v>43678</c:v>
                </c:pt>
                <c:pt idx="559">
                  <c:v>43685</c:v>
                </c:pt>
                <c:pt idx="560">
                  <c:v>43692</c:v>
                </c:pt>
                <c:pt idx="561">
                  <c:v>43699</c:v>
                </c:pt>
                <c:pt idx="562">
                  <c:v>43706</c:v>
                </c:pt>
                <c:pt idx="563">
                  <c:v>43713</c:v>
                </c:pt>
                <c:pt idx="564">
                  <c:v>43720</c:v>
                </c:pt>
                <c:pt idx="565">
                  <c:v>43727</c:v>
                </c:pt>
                <c:pt idx="566">
                  <c:v>43734</c:v>
                </c:pt>
                <c:pt idx="567">
                  <c:v>43741</c:v>
                </c:pt>
                <c:pt idx="568">
                  <c:v>43748</c:v>
                </c:pt>
                <c:pt idx="569">
                  <c:v>43755</c:v>
                </c:pt>
                <c:pt idx="570">
                  <c:v>43762</c:v>
                </c:pt>
                <c:pt idx="571">
                  <c:v>43769</c:v>
                </c:pt>
                <c:pt idx="572">
                  <c:v>43776</c:v>
                </c:pt>
                <c:pt idx="573">
                  <c:v>43783</c:v>
                </c:pt>
                <c:pt idx="574">
                  <c:v>43790</c:v>
                </c:pt>
                <c:pt idx="575">
                  <c:v>43798</c:v>
                </c:pt>
                <c:pt idx="576">
                  <c:v>43804</c:v>
                </c:pt>
                <c:pt idx="577">
                  <c:v>43811</c:v>
                </c:pt>
                <c:pt idx="578">
                  <c:v>43818</c:v>
                </c:pt>
                <c:pt idx="579">
                  <c:v>43829</c:v>
                </c:pt>
                <c:pt idx="580">
                  <c:v>43833</c:v>
                </c:pt>
                <c:pt idx="581">
                  <c:v>43839</c:v>
                </c:pt>
                <c:pt idx="582">
                  <c:v>43846</c:v>
                </c:pt>
                <c:pt idx="583">
                  <c:v>43853</c:v>
                </c:pt>
                <c:pt idx="584">
                  <c:v>43860</c:v>
                </c:pt>
                <c:pt idx="585">
                  <c:v>43867</c:v>
                </c:pt>
                <c:pt idx="586">
                  <c:v>43874</c:v>
                </c:pt>
                <c:pt idx="587">
                  <c:v>43881</c:v>
                </c:pt>
                <c:pt idx="588">
                  <c:v>43888</c:v>
                </c:pt>
                <c:pt idx="589">
                  <c:v>43895</c:v>
                </c:pt>
                <c:pt idx="590">
                  <c:v>43902</c:v>
                </c:pt>
                <c:pt idx="591">
                  <c:v>43909</c:v>
                </c:pt>
                <c:pt idx="592">
                  <c:v>43916</c:v>
                </c:pt>
                <c:pt idx="593">
                  <c:v>43923</c:v>
                </c:pt>
                <c:pt idx="594">
                  <c:v>43930</c:v>
                </c:pt>
                <c:pt idx="595">
                  <c:v>43937</c:v>
                </c:pt>
                <c:pt idx="596">
                  <c:v>43944</c:v>
                </c:pt>
                <c:pt idx="597">
                  <c:v>43951</c:v>
                </c:pt>
                <c:pt idx="598">
                  <c:v>43958</c:v>
                </c:pt>
                <c:pt idx="599">
                  <c:v>43965</c:v>
                </c:pt>
                <c:pt idx="600">
                  <c:v>43972</c:v>
                </c:pt>
                <c:pt idx="601">
                  <c:v>43979</c:v>
                </c:pt>
                <c:pt idx="602">
                  <c:v>43986</c:v>
                </c:pt>
                <c:pt idx="603">
                  <c:v>43993</c:v>
                </c:pt>
                <c:pt idx="604">
                  <c:v>44000</c:v>
                </c:pt>
                <c:pt idx="605">
                  <c:v>44007</c:v>
                </c:pt>
                <c:pt idx="606">
                  <c:v>44014</c:v>
                </c:pt>
                <c:pt idx="607">
                  <c:v>44021</c:v>
                </c:pt>
                <c:pt idx="608">
                  <c:v>44028</c:v>
                </c:pt>
                <c:pt idx="609">
                  <c:v>44035</c:v>
                </c:pt>
                <c:pt idx="610">
                  <c:v>44042</c:v>
                </c:pt>
                <c:pt idx="611">
                  <c:v>44049</c:v>
                </c:pt>
                <c:pt idx="612">
                  <c:v>44056</c:v>
                </c:pt>
                <c:pt idx="613">
                  <c:v>44063</c:v>
                </c:pt>
                <c:pt idx="614">
                  <c:v>44070</c:v>
                </c:pt>
                <c:pt idx="615">
                  <c:v>44077</c:v>
                </c:pt>
                <c:pt idx="616">
                  <c:v>44084</c:v>
                </c:pt>
                <c:pt idx="617">
                  <c:v>44091</c:v>
                </c:pt>
                <c:pt idx="618">
                  <c:v>44098</c:v>
                </c:pt>
                <c:pt idx="619">
                  <c:v>44105</c:v>
                </c:pt>
                <c:pt idx="620">
                  <c:v>44112</c:v>
                </c:pt>
                <c:pt idx="621">
                  <c:v>44119</c:v>
                </c:pt>
                <c:pt idx="622">
                  <c:v>44126</c:v>
                </c:pt>
                <c:pt idx="623">
                  <c:v>44133</c:v>
                </c:pt>
                <c:pt idx="624">
                  <c:v>44140</c:v>
                </c:pt>
                <c:pt idx="625">
                  <c:v>44147</c:v>
                </c:pt>
                <c:pt idx="626">
                  <c:v>44154</c:v>
                </c:pt>
                <c:pt idx="627">
                  <c:v>44162</c:v>
                </c:pt>
                <c:pt idx="628">
                  <c:v>44168</c:v>
                </c:pt>
                <c:pt idx="629">
                  <c:v>44175</c:v>
                </c:pt>
                <c:pt idx="630">
                  <c:v>44182</c:v>
                </c:pt>
                <c:pt idx="631">
                  <c:v>44189</c:v>
                </c:pt>
                <c:pt idx="632">
                  <c:v>44196</c:v>
                </c:pt>
                <c:pt idx="633">
                  <c:v>44203</c:v>
                </c:pt>
                <c:pt idx="634">
                  <c:v>44210</c:v>
                </c:pt>
                <c:pt idx="635">
                  <c:v>44217</c:v>
                </c:pt>
                <c:pt idx="636">
                  <c:v>44224</c:v>
                </c:pt>
                <c:pt idx="637">
                  <c:v>44231</c:v>
                </c:pt>
                <c:pt idx="638">
                  <c:v>44238</c:v>
                </c:pt>
                <c:pt idx="639">
                  <c:v>44245</c:v>
                </c:pt>
                <c:pt idx="640">
                  <c:v>44252</c:v>
                </c:pt>
                <c:pt idx="641">
                  <c:v>44259</c:v>
                </c:pt>
                <c:pt idx="642">
                  <c:v>44266</c:v>
                </c:pt>
                <c:pt idx="643">
                  <c:v>44273</c:v>
                </c:pt>
                <c:pt idx="644">
                  <c:v>44280</c:v>
                </c:pt>
                <c:pt idx="645">
                  <c:v>44287</c:v>
                </c:pt>
                <c:pt idx="646">
                  <c:v>44294</c:v>
                </c:pt>
                <c:pt idx="647">
                  <c:v>44301</c:v>
                </c:pt>
                <c:pt idx="648">
                  <c:v>44308</c:v>
                </c:pt>
                <c:pt idx="649">
                  <c:v>44315</c:v>
                </c:pt>
                <c:pt idx="650">
                  <c:v>44322</c:v>
                </c:pt>
                <c:pt idx="651">
                  <c:v>44329</c:v>
                </c:pt>
                <c:pt idx="652">
                  <c:v>44336</c:v>
                </c:pt>
                <c:pt idx="653">
                  <c:v>44343</c:v>
                </c:pt>
                <c:pt idx="654">
                  <c:v>44350</c:v>
                </c:pt>
                <c:pt idx="655">
                  <c:v>44357</c:v>
                </c:pt>
                <c:pt idx="656">
                  <c:v>44364</c:v>
                </c:pt>
                <c:pt idx="657">
                  <c:v>44371</c:v>
                </c:pt>
                <c:pt idx="658">
                  <c:v>44378</c:v>
                </c:pt>
                <c:pt idx="659">
                  <c:v>44385</c:v>
                </c:pt>
                <c:pt idx="660">
                  <c:v>44392</c:v>
                </c:pt>
                <c:pt idx="661">
                  <c:v>44399</c:v>
                </c:pt>
                <c:pt idx="662">
                  <c:v>44406</c:v>
                </c:pt>
                <c:pt idx="663">
                  <c:v>44413</c:v>
                </c:pt>
                <c:pt idx="664">
                  <c:v>44420</c:v>
                </c:pt>
                <c:pt idx="665">
                  <c:v>44427</c:v>
                </c:pt>
                <c:pt idx="666">
                  <c:v>44434</c:v>
                </c:pt>
                <c:pt idx="667">
                  <c:v>44441</c:v>
                </c:pt>
                <c:pt idx="668">
                  <c:v>44448</c:v>
                </c:pt>
                <c:pt idx="669">
                  <c:v>44455</c:v>
                </c:pt>
                <c:pt idx="670">
                  <c:v>44462</c:v>
                </c:pt>
                <c:pt idx="671">
                  <c:v>44469</c:v>
                </c:pt>
                <c:pt idx="672">
                  <c:v>44476</c:v>
                </c:pt>
                <c:pt idx="673">
                  <c:v>44483</c:v>
                </c:pt>
                <c:pt idx="674">
                  <c:v>44490</c:v>
                </c:pt>
                <c:pt idx="675">
                  <c:v>44497</c:v>
                </c:pt>
                <c:pt idx="676">
                  <c:v>44504</c:v>
                </c:pt>
                <c:pt idx="677">
                  <c:v>44512</c:v>
                </c:pt>
                <c:pt idx="678">
                  <c:v>44518</c:v>
                </c:pt>
                <c:pt idx="679">
                  <c:v>44526</c:v>
                </c:pt>
                <c:pt idx="680">
                  <c:v>44532</c:v>
                </c:pt>
                <c:pt idx="681">
                  <c:v>44539</c:v>
                </c:pt>
                <c:pt idx="682">
                  <c:v>44546</c:v>
                </c:pt>
                <c:pt idx="683">
                  <c:v>44553</c:v>
                </c:pt>
                <c:pt idx="684">
                  <c:v>44565</c:v>
                </c:pt>
                <c:pt idx="685">
                  <c:v>44568</c:v>
                </c:pt>
                <c:pt idx="686">
                  <c:v>44575</c:v>
                </c:pt>
                <c:pt idx="687">
                  <c:v>44582</c:v>
                </c:pt>
                <c:pt idx="688">
                  <c:v>44589</c:v>
                </c:pt>
                <c:pt idx="689">
                  <c:v>44596</c:v>
                </c:pt>
                <c:pt idx="690">
                  <c:v>44603</c:v>
                </c:pt>
                <c:pt idx="691">
                  <c:v>44610</c:v>
                </c:pt>
                <c:pt idx="692">
                  <c:v>44617</c:v>
                </c:pt>
                <c:pt idx="693">
                  <c:v>44624</c:v>
                </c:pt>
                <c:pt idx="694">
                  <c:v>44631</c:v>
                </c:pt>
                <c:pt idx="695">
                  <c:v>44638</c:v>
                </c:pt>
                <c:pt idx="696">
                  <c:v>44645</c:v>
                </c:pt>
                <c:pt idx="697">
                  <c:v>44652</c:v>
                </c:pt>
                <c:pt idx="698">
                  <c:v>44659</c:v>
                </c:pt>
                <c:pt idx="699">
                  <c:v>44670</c:v>
                </c:pt>
                <c:pt idx="700">
                  <c:v>44673</c:v>
                </c:pt>
                <c:pt idx="701">
                  <c:v>44680</c:v>
                </c:pt>
                <c:pt idx="702">
                  <c:v>44687</c:v>
                </c:pt>
                <c:pt idx="703">
                  <c:v>44694</c:v>
                </c:pt>
                <c:pt idx="704">
                  <c:v>44701</c:v>
                </c:pt>
                <c:pt idx="705">
                  <c:v>44708</c:v>
                </c:pt>
                <c:pt idx="706">
                  <c:v>44715</c:v>
                </c:pt>
                <c:pt idx="707">
                  <c:v>44722</c:v>
                </c:pt>
                <c:pt idx="708">
                  <c:v>44729</c:v>
                </c:pt>
                <c:pt idx="709">
                  <c:v>44736</c:v>
                </c:pt>
                <c:pt idx="710">
                  <c:v>44743</c:v>
                </c:pt>
                <c:pt idx="711">
                  <c:v>44750</c:v>
                </c:pt>
                <c:pt idx="712">
                  <c:v>44757</c:v>
                </c:pt>
                <c:pt idx="713">
                  <c:v>44764</c:v>
                </c:pt>
                <c:pt idx="714">
                  <c:v>44771</c:v>
                </c:pt>
                <c:pt idx="715">
                  <c:v>44778</c:v>
                </c:pt>
                <c:pt idx="716">
                  <c:v>44785</c:v>
                </c:pt>
                <c:pt idx="717">
                  <c:v>44792</c:v>
                </c:pt>
                <c:pt idx="718">
                  <c:v>44799</c:v>
                </c:pt>
                <c:pt idx="719">
                  <c:v>44806</c:v>
                </c:pt>
                <c:pt idx="720">
                  <c:v>44813</c:v>
                </c:pt>
                <c:pt idx="721">
                  <c:v>44820</c:v>
                </c:pt>
                <c:pt idx="722">
                  <c:v>44827</c:v>
                </c:pt>
                <c:pt idx="723">
                  <c:v>44834</c:v>
                </c:pt>
                <c:pt idx="724">
                  <c:v>44841</c:v>
                </c:pt>
                <c:pt idx="725">
                  <c:v>44848</c:v>
                </c:pt>
                <c:pt idx="726">
                  <c:v>44855</c:v>
                </c:pt>
                <c:pt idx="727">
                  <c:v>44862</c:v>
                </c:pt>
                <c:pt idx="728">
                  <c:v>44869</c:v>
                </c:pt>
                <c:pt idx="729">
                  <c:v>44879</c:v>
                </c:pt>
                <c:pt idx="730">
                  <c:v>44883</c:v>
                </c:pt>
                <c:pt idx="731">
                  <c:v>44890</c:v>
                </c:pt>
                <c:pt idx="732">
                  <c:v>44897</c:v>
                </c:pt>
                <c:pt idx="733">
                  <c:v>44904</c:v>
                </c:pt>
                <c:pt idx="734">
                  <c:v>44911</c:v>
                </c:pt>
                <c:pt idx="735">
                  <c:v>44918</c:v>
                </c:pt>
                <c:pt idx="736">
                  <c:v>44925</c:v>
                </c:pt>
                <c:pt idx="737">
                  <c:v>44932</c:v>
                </c:pt>
                <c:pt idx="738">
                  <c:v>44939</c:v>
                </c:pt>
                <c:pt idx="739">
                  <c:v>44946</c:v>
                </c:pt>
                <c:pt idx="740">
                  <c:v>44953</c:v>
                </c:pt>
                <c:pt idx="741">
                  <c:v>44960</c:v>
                </c:pt>
                <c:pt idx="742">
                  <c:v>44967</c:v>
                </c:pt>
                <c:pt idx="743">
                  <c:v>44974</c:v>
                </c:pt>
                <c:pt idx="744">
                  <c:v>44981</c:v>
                </c:pt>
                <c:pt idx="745">
                  <c:v>44988</c:v>
                </c:pt>
                <c:pt idx="746">
                  <c:v>44995</c:v>
                </c:pt>
                <c:pt idx="747">
                  <c:v>45002</c:v>
                </c:pt>
                <c:pt idx="748">
                  <c:v>45009</c:v>
                </c:pt>
                <c:pt idx="749">
                  <c:v>45016</c:v>
                </c:pt>
                <c:pt idx="750">
                  <c:v>45027</c:v>
                </c:pt>
                <c:pt idx="751">
                  <c:v>45030</c:v>
                </c:pt>
                <c:pt idx="752">
                  <c:v>45037</c:v>
                </c:pt>
                <c:pt idx="753">
                  <c:v>45044</c:v>
                </c:pt>
                <c:pt idx="754">
                  <c:v>45051</c:v>
                </c:pt>
                <c:pt idx="755">
                  <c:v>45058</c:v>
                </c:pt>
                <c:pt idx="756">
                  <c:v>45065</c:v>
                </c:pt>
                <c:pt idx="757">
                  <c:v>45072</c:v>
                </c:pt>
                <c:pt idx="758">
                  <c:v>45079</c:v>
                </c:pt>
                <c:pt idx="759">
                  <c:v>45086</c:v>
                </c:pt>
                <c:pt idx="760">
                  <c:v>45093</c:v>
                </c:pt>
                <c:pt idx="761">
                  <c:v>45100</c:v>
                </c:pt>
                <c:pt idx="762">
                  <c:v>45107</c:v>
                </c:pt>
                <c:pt idx="763">
                  <c:v>45114</c:v>
                </c:pt>
                <c:pt idx="764">
                  <c:v>45121</c:v>
                </c:pt>
                <c:pt idx="765">
                  <c:v>45128</c:v>
                </c:pt>
                <c:pt idx="766">
                  <c:v>45135</c:v>
                </c:pt>
                <c:pt idx="767">
                  <c:v>45142</c:v>
                </c:pt>
                <c:pt idx="768">
                  <c:v>45149</c:v>
                </c:pt>
                <c:pt idx="769">
                  <c:v>45156</c:v>
                </c:pt>
                <c:pt idx="770">
                  <c:v>45163</c:v>
                </c:pt>
                <c:pt idx="771">
                  <c:v>45170</c:v>
                </c:pt>
                <c:pt idx="772">
                  <c:v>45177</c:v>
                </c:pt>
                <c:pt idx="773">
                  <c:v>45184</c:v>
                </c:pt>
                <c:pt idx="774">
                  <c:v>45191</c:v>
                </c:pt>
                <c:pt idx="775">
                  <c:v>45198</c:v>
                </c:pt>
                <c:pt idx="776">
                  <c:v>45205</c:v>
                </c:pt>
                <c:pt idx="777">
                  <c:v>45212</c:v>
                </c:pt>
                <c:pt idx="778">
                  <c:v>45219</c:v>
                </c:pt>
                <c:pt idx="779">
                  <c:v>45226</c:v>
                </c:pt>
                <c:pt idx="780">
                  <c:v>45233</c:v>
                </c:pt>
                <c:pt idx="781">
                  <c:v>45243</c:v>
                </c:pt>
                <c:pt idx="782">
                  <c:v>45247</c:v>
                </c:pt>
                <c:pt idx="783">
                  <c:v>45254</c:v>
                </c:pt>
                <c:pt idx="784">
                  <c:v>45261</c:v>
                </c:pt>
                <c:pt idx="785">
                  <c:v>45268</c:v>
                </c:pt>
                <c:pt idx="786">
                  <c:v>45275</c:v>
                </c:pt>
                <c:pt idx="787">
                  <c:v>45282</c:v>
                </c:pt>
                <c:pt idx="788">
                  <c:v>45289</c:v>
                </c:pt>
                <c:pt idx="789">
                  <c:v>45296</c:v>
                </c:pt>
                <c:pt idx="790">
                  <c:v>45303</c:v>
                </c:pt>
                <c:pt idx="791">
                  <c:v>45310</c:v>
                </c:pt>
                <c:pt idx="792">
                  <c:v>45317</c:v>
                </c:pt>
                <c:pt idx="793">
                  <c:v>45324</c:v>
                </c:pt>
                <c:pt idx="794">
                  <c:v>45331</c:v>
                </c:pt>
                <c:pt idx="795">
                  <c:v>45338</c:v>
                </c:pt>
                <c:pt idx="796">
                  <c:v>45345</c:v>
                </c:pt>
                <c:pt idx="797">
                  <c:v>45352</c:v>
                </c:pt>
                <c:pt idx="798">
                  <c:v>45359</c:v>
                </c:pt>
                <c:pt idx="799">
                  <c:v>45366</c:v>
                </c:pt>
                <c:pt idx="800">
                  <c:v>45373</c:v>
                </c:pt>
                <c:pt idx="801">
                  <c:v>45384</c:v>
                </c:pt>
                <c:pt idx="802">
                  <c:v>45387</c:v>
                </c:pt>
                <c:pt idx="803">
                  <c:v>45394</c:v>
                </c:pt>
                <c:pt idx="804">
                  <c:v>45401</c:v>
                </c:pt>
                <c:pt idx="805">
                  <c:v>45408</c:v>
                </c:pt>
                <c:pt idx="806">
                  <c:v>45415</c:v>
                </c:pt>
                <c:pt idx="807">
                  <c:v>45422</c:v>
                </c:pt>
                <c:pt idx="808">
                  <c:v>45429</c:v>
                </c:pt>
                <c:pt idx="809">
                  <c:v>45436</c:v>
                </c:pt>
                <c:pt idx="810">
                  <c:v>45443</c:v>
                </c:pt>
                <c:pt idx="811">
                  <c:v>45450</c:v>
                </c:pt>
                <c:pt idx="812">
                  <c:v>45457</c:v>
                </c:pt>
                <c:pt idx="813">
                  <c:v>45464</c:v>
                </c:pt>
                <c:pt idx="814">
                  <c:v>45471</c:v>
                </c:pt>
                <c:pt idx="815">
                  <c:v>45478</c:v>
                </c:pt>
                <c:pt idx="816">
                  <c:v>45485</c:v>
                </c:pt>
                <c:pt idx="817">
                  <c:v>45492</c:v>
                </c:pt>
                <c:pt idx="818">
                  <c:v>45499</c:v>
                </c:pt>
                <c:pt idx="819">
                  <c:v>45506</c:v>
                </c:pt>
                <c:pt idx="820">
                  <c:v>45513</c:v>
                </c:pt>
                <c:pt idx="821">
                  <c:v>45520</c:v>
                </c:pt>
                <c:pt idx="822">
                  <c:v>45527</c:v>
                </c:pt>
                <c:pt idx="823">
                  <c:v>45534</c:v>
                </c:pt>
                <c:pt idx="824">
                  <c:v>45541</c:v>
                </c:pt>
                <c:pt idx="825">
                  <c:v>45548</c:v>
                </c:pt>
                <c:pt idx="826">
                  <c:v>45555</c:v>
                </c:pt>
                <c:pt idx="827">
                  <c:v>45562</c:v>
                </c:pt>
                <c:pt idx="828">
                  <c:v>45569</c:v>
                </c:pt>
                <c:pt idx="829">
                  <c:v>45576</c:v>
                </c:pt>
                <c:pt idx="830">
                  <c:v>45583</c:v>
                </c:pt>
                <c:pt idx="831">
                  <c:v>45590</c:v>
                </c:pt>
                <c:pt idx="832">
                  <c:v>45597</c:v>
                </c:pt>
                <c:pt idx="833">
                  <c:v>45604</c:v>
                </c:pt>
                <c:pt idx="834">
                  <c:v>45611</c:v>
                </c:pt>
                <c:pt idx="835">
                  <c:v>45618</c:v>
                </c:pt>
                <c:pt idx="836">
                  <c:v>45625</c:v>
                </c:pt>
                <c:pt idx="837">
                  <c:v>45632</c:v>
                </c:pt>
                <c:pt idx="838">
                  <c:v>45639</c:v>
                </c:pt>
                <c:pt idx="839">
                  <c:v>45646</c:v>
                </c:pt>
                <c:pt idx="840">
                  <c:v>45657</c:v>
                </c:pt>
                <c:pt idx="841">
                  <c:v>45664</c:v>
                </c:pt>
                <c:pt idx="842">
                  <c:v>45671</c:v>
                </c:pt>
                <c:pt idx="843">
                  <c:v>45678</c:v>
                </c:pt>
                <c:pt idx="844">
                  <c:v>45685</c:v>
                </c:pt>
                <c:pt idx="845">
                  <c:v>45692</c:v>
                </c:pt>
                <c:pt idx="846">
                  <c:v>45699</c:v>
                </c:pt>
                <c:pt idx="847">
                  <c:v>45706</c:v>
                </c:pt>
                <c:pt idx="848">
                  <c:v>45713</c:v>
                </c:pt>
                <c:pt idx="849">
                  <c:v>45720</c:v>
                </c:pt>
                <c:pt idx="850">
                  <c:v>45727</c:v>
                </c:pt>
                <c:pt idx="851">
                  <c:v>45734</c:v>
                </c:pt>
                <c:pt idx="852">
                  <c:v>45741</c:v>
                </c:pt>
                <c:pt idx="853">
                  <c:v>45748</c:v>
                </c:pt>
                <c:pt idx="854">
                  <c:v>45755</c:v>
                </c:pt>
                <c:pt idx="855">
                  <c:v>45762</c:v>
                </c:pt>
                <c:pt idx="856">
                  <c:v>45771</c:v>
                </c:pt>
                <c:pt idx="857">
                  <c:v>45778</c:v>
                </c:pt>
                <c:pt idx="858">
                  <c:v>45785</c:v>
                </c:pt>
                <c:pt idx="859">
                  <c:v>45792</c:v>
                </c:pt>
                <c:pt idx="860">
                  <c:v>45799</c:v>
                </c:pt>
                <c:pt idx="861">
                  <c:v>45806</c:v>
                </c:pt>
                <c:pt idx="862">
                  <c:v>45813</c:v>
                </c:pt>
                <c:pt idx="863">
                  <c:v>45820</c:v>
                </c:pt>
                <c:pt idx="864">
                  <c:v>45827</c:v>
                </c:pt>
                <c:pt idx="865">
                  <c:v>45834</c:v>
                </c:pt>
                <c:pt idx="866">
                  <c:v>45841</c:v>
                </c:pt>
                <c:pt idx="867">
                  <c:v>45848</c:v>
                </c:pt>
                <c:pt idx="868">
                  <c:v>45855</c:v>
                </c:pt>
                <c:pt idx="869">
                  <c:v>45862</c:v>
                </c:pt>
                <c:pt idx="870">
                  <c:v>45869</c:v>
                </c:pt>
                <c:pt idx="871">
                  <c:v>45876</c:v>
                </c:pt>
                <c:pt idx="872">
                  <c:v>45883</c:v>
                </c:pt>
                <c:pt idx="873">
                  <c:v>45890</c:v>
                </c:pt>
                <c:pt idx="874">
                  <c:v>45897</c:v>
                </c:pt>
                <c:pt idx="875">
                  <c:v>45904</c:v>
                </c:pt>
                <c:pt idx="876">
                  <c:v>45911</c:v>
                </c:pt>
                <c:pt idx="877">
                  <c:v>45918</c:v>
                </c:pt>
                <c:pt idx="878">
                  <c:v>45925</c:v>
                </c:pt>
                <c:pt idx="879">
                  <c:v>45932</c:v>
                </c:pt>
                <c:pt idx="880">
                  <c:v>45939</c:v>
                </c:pt>
                <c:pt idx="881">
                  <c:v>45946</c:v>
                </c:pt>
                <c:pt idx="882">
                  <c:v>45953</c:v>
                </c:pt>
                <c:pt idx="883">
                  <c:v>45960</c:v>
                </c:pt>
                <c:pt idx="884">
                  <c:v>45967</c:v>
                </c:pt>
                <c:pt idx="885">
                  <c:v>45974</c:v>
                </c:pt>
                <c:pt idx="886">
                  <c:v>45981</c:v>
                </c:pt>
                <c:pt idx="887">
                  <c:v>45989</c:v>
                </c:pt>
                <c:pt idx="888">
                  <c:v>45995</c:v>
                </c:pt>
                <c:pt idx="889">
                  <c:v>46002</c:v>
                </c:pt>
                <c:pt idx="890">
                  <c:v>46009</c:v>
                </c:pt>
                <c:pt idx="891">
                  <c:v>46020</c:v>
                </c:pt>
                <c:pt idx="892">
                  <c:v>46024</c:v>
                </c:pt>
                <c:pt idx="893">
                  <c:v>46030</c:v>
                </c:pt>
                <c:pt idx="894">
                  <c:v>46037</c:v>
                </c:pt>
                <c:pt idx="895">
                  <c:v>46044</c:v>
                </c:pt>
                <c:pt idx="896">
                  <c:v>46051</c:v>
                </c:pt>
                <c:pt idx="897">
                  <c:v>46058</c:v>
                </c:pt>
                <c:pt idx="898">
                  <c:v>46065</c:v>
                </c:pt>
                <c:pt idx="899">
                  <c:v>46072</c:v>
                </c:pt>
                <c:pt idx="900">
                  <c:v>46079</c:v>
                </c:pt>
                <c:pt idx="901">
                  <c:v>46086</c:v>
                </c:pt>
                <c:pt idx="902">
                  <c:v>46093</c:v>
                </c:pt>
                <c:pt idx="903">
                  <c:v>46100</c:v>
                </c:pt>
                <c:pt idx="904">
                  <c:v>46107</c:v>
                </c:pt>
                <c:pt idx="905">
                  <c:v>46114</c:v>
                </c:pt>
                <c:pt idx="906">
                  <c:v>46121</c:v>
                </c:pt>
                <c:pt idx="907">
                  <c:v>46128</c:v>
                </c:pt>
                <c:pt idx="908">
                  <c:v>46135</c:v>
                </c:pt>
                <c:pt idx="909">
                  <c:v>46142</c:v>
                </c:pt>
                <c:pt idx="910">
                  <c:v>46149</c:v>
                </c:pt>
                <c:pt idx="911">
                  <c:v>46156</c:v>
                </c:pt>
                <c:pt idx="912">
                  <c:v>46163</c:v>
                </c:pt>
                <c:pt idx="913">
                  <c:v>46170</c:v>
                </c:pt>
                <c:pt idx="914">
                  <c:v>46177</c:v>
                </c:pt>
                <c:pt idx="915">
                  <c:v>46184</c:v>
                </c:pt>
                <c:pt idx="916">
                  <c:v>46191</c:v>
                </c:pt>
                <c:pt idx="917">
                  <c:v>46198</c:v>
                </c:pt>
                <c:pt idx="918">
                  <c:v>46205</c:v>
                </c:pt>
                <c:pt idx="919">
                  <c:v>46212</c:v>
                </c:pt>
                <c:pt idx="920">
                  <c:v>46219</c:v>
                </c:pt>
                <c:pt idx="921">
                  <c:v>46226</c:v>
                </c:pt>
                <c:pt idx="922">
                  <c:v>46233</c:v>
                </c:pt>
                <c:pt idx="923">
                  <c:v>46240</c:v>
                </c:pt>
                <c:pt idx="924">
                  <c:v>46247</c:v>
                </c:pt>
                <c:pt idx="925">
                  <c:v>46254</c:v>
                </c:pt>
                <c:pt idx="926">
                  <c:v>46261</c:v>
                </c:pt>
                <c:pt idx="927">
                  <c:v>46268</c:v>
                </c:pt>
                <c:pt idx="928">
                  <c:v>46275</c:v>
                </c:pt>
                <c:pt idx="929">
                  <c:v>46282</c:v>
                </c:pt>
                <c:pt idx="930">
                  <c:v>46289</c:v>
                </c:pt>
                <c:pt idx="931">
                  <c:v>46296</c:v>
                </c:pt>
                <c:pt idx="932">
                  <c:v>46303</c:v>
                </c:pt>
                <c:pt idx="933">
                  <c:v>46310</c:v>
                </c:pt>
                <c:pt idx="934">
                  <c:v>46317</c:v>
                </c:pt>
                <c:pt idx="935">
                  <c:v>46324</c:v>
                </c:pt>
                <c:pt idx="936">
                  <c:v>46331</c:v>
                </c:pt>
                <c:pt idx="937">
                  <c:v>46338</c:v>
                </c:pt>
                <c:pt idx="938">
                  <c:v>46345</c:v>
                </c:pt>
                <c:pt idx="939">
                  <c:v>46353</c:v>
                </c:pt>
                <c:pt idx="940">
                  <c:v>46359</c:v>
                </c:pt>
                <c:pt idx="941">
                  <c:v>46366</c:v>
                </c:pt>
                <c:pt idx="942">
                  <c:v>46373</c:v>
                </c:pt>
                <c:pt idx="943">
                  <c:v>46380</c:v>
                </c:pt>
                <c:pt idx="944">
                  <c:v>46387</c:v>
                </c:pt>
                <c:pt idx="945">
                  <c:v>46394</c:v>
                </c:pt>
                <c:pt idx="946">
                  <c:v>46401</c:v>
                </c:pt>
                <c:pt idx="947">
                  <c:v>46408</c:v>
                </c:pt>
                <c:pt idx="948">
                  <c:v>46415</c:v>
                </c:pt>
                <c:pt idx="949">
                  <c:v>46422</c:v>
                </c:pt>
                <c:pt idx="950">
                  <c:v>46429</c:v>
                </c:pt>
                <c:pt idx="951">
                  <c:v>46436</c:v>
                </c:pt>
                <c:pt idx="952">
                  <c:v>46443</c:v>
                </c:pt>
                <c:pt idx="953">
                  <c:v>46450</c:v>
                </c:pt>
                <c:pt idx="954">
                  <c:v>46457</c:v>
                </c:pt>
                <c:pt idx="955">
                  <c:v>46464</c:v>
                </c:pt>
                <c:pt idx="956">
                  <c:v>46471</c:v>
                </c:pt>
                <c:pt idx="957">
                  <c:v>46478</c:v>
                </c:pt>
                <c:pt idx="958">
                  <c:v>46485</c:v>
                </c:pt>
                <c:pt idx="959">
                  <c:v>46492</c:v>
                </c:pt>
                <c:pt idx="960">
                  <c:v>46499</c:v>
                </c:pt>
                <c:pt idx="961">
                  <c:v>46506</c:v>
                </c:pt>
                <c:pt idx="962">
                  <c:v>46513</c:v>
                </c:pt>
                <c:pt idx="963">
                  <c:v>46520</c:v>
                </c:pt>
                <c:pt idx="964">
                  <c:v>46527</c:v>
                </c:pt>
                <c:pt idx="965">
                  <c:v>46534</c:v>
                </c:pt>
                <c:pt idx="966">
                  <c:v>46541</c:v>
                </c:pt>
                <c:pt idx="967">
                  <c:v>46548</c:v>
                </c:pt>
                <c:pt idx="968">
                  <c:v>46555</c:v>
                </c:pt>
                <c:pt idx="969">
                  <c:v>46562</c:v>
                </c:pt>
                <c:pt idx="970">
                  <c:v>46569</c:v>
                </c:pt>
                <c:pt idx="971">
                  <c:v>46576</c:v>
                </c:pt>
                <c:pt idx="972">
                  <c:v>46583</c:v>
                </c:pt>
                <c:pt idx="973">
                  <c:v>46590</c:v>
                </c:pt>
                <c:pt idx="974">
                  <c:v>46597</c:v>
                </c:pt>
                <c:pt idx="975">
                  <c:v>46604</c:v>
                </c:pt>
                <c:pt idx="976">
                  <c:v>46611</c:v>
                </c:pt>
                <c:pt idx="977">
                  <c:v>46618</c:v>
                </c:pt>
                <c:pt idx="978">
                  <c:v>46625</c:v>
                </c:pt>
                <c:pt idx="979">
                  <c:v>46632</c:v>
                </c:pt>
                <c:pt idx="980">
                  <c:v>46639</c:v>
                </c:pt>
                <c:pt idx="981">
                  <c:v>46646</c:v>
                </c:pt>
                <c:pt idx="982">
                  <c:v>46653</c:v>
                </c:pt>
                <c:pt idx="983">
                  <c:v>46660</c:v>
                </c:pt>
                <c:pt idx="984">
                  <c:v>46667</c:v>
                </c:pt>
                <c:pt idx="985">
                  <c:v>46674</c:v>
                </c:pt>
                <c:pt idx="986">
                  <c:v>46681</c:v>
                </c:pt>
                <c:pt idx="987">
                  <c:v>46688</c:v>
                </c:pt>
                <c:pt idx="988">
                  <c:v>46695</c:v>
                </c:pt>
                <c:pt idx="989">
                  <c:v>46703</c:v>
                </c:pt>
                <c:pt idx="990">
                  <c:v>46709</c:v>
                </c:pt>
                <c:pt idx="991">
                  <c:v>46717</c:v>
                </c:pt>
                <c:pt idx="992">
                  <c:v>46723</c:v>
                </c:pt>
                <c:pt idx="993">
                  <c:v>46730</c:v>
                </c:pt>
                <c:pt idx="994">
                  <c:v>46737</c:v>
                </c:pt>
                <c:pt idx="995">
                  <c:v>46744</c:v>
                </c:pt>
                <c:pt idx="996">
                  <c:v>46756</c:v>
                </c:pt>
                <c:pt idx="997">
                  <c:v>46759</c:v>
                </c:pt>
                <c:pt idx="998">
                  <c:v>46766</c:v>
                </c:pt>
                <c:pt idx="999">
                  <c:v>46773</c:v>
                </c:pt>
                <c:pt idx="1000">
                  <c:v>46780</c:v>
                </c:pt>
                <c:pt idx="1001">
                  <c:v>46787</c:v>
                </c:pt>
                <c:pt idx="1002">
                  <c:v>46794</c:v>
                </c:pt>
                <c:pt idx="1003">
                  <c:v>46801</c:v>
                </c:pt>
                <c:pt idx="1004">
                  <c:v>46808</c:v>
                </c:pt>
                <c:pt idx="1005">
                  <c:v>46815</c:v>
                </c:pt>
                <c:pt idx="1006">
                  <c:v>46822</c:v>
                </c:pt>
                <c:pt idx="1007">
                  <c:v>46829</c:v>
                </c:pt>
                <c:pt idx="1008">
                  <c:v>46836</c:v>
                </c:pt>
                <c:pt idx="1009">
                  <c:v>46843</c:v>
                </c:pt>
                <c:pt idx="1010">
                  <c:v>46850</c:v>
                </c:pt>
                <c:pt idx="1011">
                  <c:v>46861</c:v>
                </c:pt>
                <c:pt idx="1012">
                  <c:v>46864</c:v>
                </c:pt>
                <c:pt idx="1013">
                  <c:v>46871</c:v>
                </c:pt>
                <c:pt idx="1014">
                  <c:v>46878</c:v>
                </c:pt>
                <c:pt idx="1015">
                  <c:v>46885</c:v>
                </c:pt>
                <c:pt idx="1016">
                  <c:v>46892</c:v>
                </c:pt>
                <c:pt idx="1017">
                  <c:v>46899</c:v>
                </c:pt>
                <c:pt idx="1018">
                  <c:v>46906</c:v>
                </c:pt>
                <c:pt idx="1019">
                  <c:v>46913</c:v>
                </c:pt>
                <c:pt idx="1020">
                  <c:v>46920</c:v>
                </c:pt>
                <c:pt idx="1021">
                  <c:v>46927</c:v>
                </c:pt>
                <c:pt idx="1022">
                  <c:v>46934</c:v>
                </c:pt>
                <c:pt idx="1023">
                  <c:v>46941</c:v>
                </c:pt>
                <c:pt idx="1024">
                  <c:v>46948</c:v>
                </c:pt>
                <c:pt idx="1025">
                  <c:v>46955</c:v>
                </c:pt>
                <c:pt idx="1026">
                  <c:v>46962</c:v>
                </c:pt>
                <c:pt idx="1027">
                  <c:v>46969</c:v>
                </c:pt>
                <c:pt idx="1028">
                  <c:v>46976</c:v>
                </c:pt>
                <c:pt idx="1029">
                  <c:v>46983</c:v>
                </c:pt>
                <c:pt idx="1030">
                  <c:v>46990</c:v>
                </c:pt>
                <c:pt idx="1031">
                  <c:v>46997</c:v>
                </c:pt>
                <c:pt idx="1032">
                  <c:v>47004</c:v>
                </c:pt>
                <c:pt idx="1033">
                  <c:v>47011</c:v>
                </c:pt>
                <c:pt idx="1034">
                  <c:v>47018</c:v>
                </c:pt>
                <c:pt idx="1035">
                  <c:v>47025</c:v>
                </c:pt>
                <c:pt idx="1036">
                  <c:v>47032</c:v>
                </c:pt>
                <c:pt idx="1037">
                  <c:v>47039</c:v>
                </c:pt>
                <c:pt idx="1038">
                  <c:v>47046</c:v>
                </c:pt>
                <c:pt idx="1039">
                  <c:v>47053</c:v>
                </c:pt>
                <c:pt idx="1040">
                  <c:v>47060</c:v>
                </c:pt>
                <c:pt idx="1041">
                  <c:v>47070</c:v>
                </c:pt>
                <c:pt idx="1042">
                  <c:v>47074</c:v>
                </c:pt>
                <c:pt idx="1043">
                  <c:v>47081</c:v>
                </c:pt>
                <c:pt idx="1044">
                  <c:v>47088</c:v>
                </c:pt>
                <c:pt idx="1045">
                  <c:v>47095</c:v>
                </c:pt>
                <c:pt idx="1046">
                  <c:v>47102</c:v>
                </c:pt>
                <c:pt idx="1047">
                  <c:v>47109</c:v>
                </c:pt>
                <c:pt idx="1048">
                  <c:v>47116</c:v>
                </c:pt>
                <c:pt idx="1049">
                  <c:v>47123</c:v>
                </c:pt>
                <c:pt idx="1050">
                  <c:v>47130</c:v>
                </c:pt>
                <c:pt idx="1051">
                  <c:v>47137</c:v>
                </c:pt>
                <c:pt idx="1052">
                  <c:v>47144</c:v>
                </c:pt>
                <c:pt idx="1053">
                  <c:v>47151</c:v>
                </c:pt>
                <c:pt idx="1054">
                  <c:v>47158</c:v>
                </c:pt>
                <c:pt idx="1055">
                  <c:v>47165</c:v>
                </c:pt>
                <c:pt idx="1056">
                  <c:v>47172</c:v>
                </c:pt>
                <c:pt idx="1057">
                  <c:v>47179</c:v>
                </c:pt>
                <c:pt idx="1058">
                  <c:v>47186</c:v>
                </c:pt>
                <c:pt idx="1059">
                  <c:v>47193</c:v>
                </c:pt>
                <c:pt idx="1060">
                  <c:v>47200</c:v>
                </c:pt>
                <c:pt idx="1061">
                  <c:v>47211</c:v>
                </c:pt>
                <c:pt idx="1062">
                  <c:v>47214</c:v>
                </c:pt>
                <c:pt idx="1063">
                  <c:v>47221</c:v>
                </c:pt>
                <c:pt idx="1064">
                  <c:v>47228</c:v>
                </c:pt>
                <c:pt idx="1065">
                  <c:v>47235</c:v>
                </c:pt>
                <c:pt idx="1066">
                  <c:v>47242</c:v>
                </c:pt>
                <c:pt idx="1067">
                  <c:v>47249</c:v>
                </c:pt>
                <c:pt idx="1068">
                  <c:v>47256</c:v>
                </c:pt>
                <c:pt idx="1069">
                  <c:v>47263</c:v>
                </c:pt>
                <c:pt idx="1070">
                  <c:v>47270</c:v>
                </c:pt>
                <c:pt idx="1071">
                  <c:v>47277</c:v>
                </c:pt>
                <c:pt idx="1072">
                  <c:v>47284</c:v>
                </c:pt>
                <c:pt idx="1073">
                  <c:v>47291</c:v>
                </c:pt>
                <c:pt idx="1074">
                  <c:v>47298</c:v>
                </c:pt>
                <c:pt idx="1075">
                  <c:v>47305</c:v>
                </c:pt>
                <c:pt idx="1076">
                  <c:v>47312</c:v>
                </c:pt>
                <c:pt idx="1077">
                  <c:v>47319</c:v>
                </c:pt>
                <c:pt idx="1078">
                  <c:v>47326</c:v>
                </c:pt>
                <c:pt idx="1079">
                  <c:v>47333</c:v>
                </c:pt>
                <c:pt idx="1080">
                  <c:v>47340</c:v>
                </c:pt>
                <c:pt idx="1081">
                  <c:v>47347</c:v>
                </c:pt>
                <c:pt idx="1082">
                  <c:v>47354</c:v>
                </c:pt>
                <c:pt idx="1083">
                  <c:v>47361</c:v>
                </c:pt>
                <c:pt idx="1084">
                  <c:v>47368</c:v>
                </c:pt>
                <c:pt idx="1085">
                  <c:v>47375</c:v>
                </c:pt>
                <c:pt idx="1086">
                  <c:v>47382</c:v>
                </c:pt>
                <c:pt idx="1087">
                  <c:v>47389</c:v>
                </c:pt>
                <c:pt idx="1088">
                  <c:v>47396</c:v>
                </c:pt>
                <c:pt idx="1089">
                  <c:v>47403</c:v>
                </c:pt>
                <c:pt idx="1090">
                  <c:v>47410</c:v>
                </c:pt>
                <c:pt idx="1091">
                  <c:v>47417</c:v>
                </c:pt>
                <c:pt idx="1092">
                  <c:v>47424</c:v>
                </c:pt>
                <c:pt idx="1093">
                  <c:v>47431</c:v>
                </c:pt>
                <c:pt idx="1094">
                  <c:v>47438</c:v>
                </c:pt>
                <c:pt idx="1095">
                  <c:v>47445</c:v>
                </c:pt>
                <c:pt idx="1096">
                  <c:v>47452</c:v>
                </c:pt>
                <c:pt idx="1097">
                  <c:v>47459</c:v>
                </c:pt>
                <c:pt idx="1098">
                  <c:v>47466</c:v>
                </c:pt>
                <c:pt idx="1099">
                  <c:v>47473</c:v>
                </c:pt>
                <c:pt idx="1100">
                  <c:v>47483</c:v>
                </c:pt>
                <c:pt idx="1101">
                  <c:v>47490</c:v>
                </c:pt>
                <c:pt idx="1102">
                  <c:v>47497</c:v>
                </c:pt>
                <c:pt idx="1103">
                  <c:v>47505</c:v>
                </c:pt>
                <c:pt idx="1104">
                  <c:v>47511</c:v>
                </c:pt>
                <c:pt idx="1105">
                  <c:v>47518</c:v>
                </c:pt>
                <c:pt idx="1106">
                  <c:v>47525</c:v>
                </c:pt>
                <c:pt idx="1107">
                  <c:v>47533</c:v>
                </c:pt>
                <c:pt idx="1108">
                  <c:v>47539</c:v>
                </c:pt>
                <c:pt idx="1109">
                  <c:v>47546</c:v>
                </c:pt>
                <c:pt idx="1110">
                  <c:v>47553</c:v>
                </c:pt>
                <c:pt idx="1111">
                  <c:v>47560</c:v>
                </c:pt>
                <c:pt idx="1112">
                  <c:v>47567</c:v>
                </c:pt>
                <c:pt idx="1113">
                  <c:v>47574</c:v>
                </c:pt>
                <c:pt idx="1114">
                  <c:v>47581</c:v>
                </c:pt>
                <c:pt idx="1115">
                  <c:v>47588</c:v>
                </c:pt>
                <c:pt idx="1116">
                  <c:v>47597</c:v>
                </c:pt>
                <c:pt idx="1117">
                  <c:v>47602</c:v>
                </c:pt>
                <c:pt idx="1118">
                  <c:v>47610</c:v>
                </c:pt>
                <c:pt idx="1119">
                  <c:v>47616</c:v>
                </c:pt>
                <c:pt idx="1120">
                  <c:v>47623</c:v>
                </c:pt>
                <c:pt idx="1121">
                  <c:v>47631</c:v>
                </c:pt>
                <c:pt idx="1122">
                  <c:v>47637</c:v>
                </c:pt>
                <c:pt idx="1123">
                  <c:v>47644</c:v>
                </c:pt>
                <c:pt idx="1124">
                  <c:v>47651</c:v>
                </c:pt>
                <c:pt idx="1125">
                  <c:v>47658</c:v>
                </c:pt>
                <c:pt idx="1126">
                  <c:v>47665</c:v>
                </c:pt>
                <c:pt idx="1127">
                  <c:v>47672</c:v>
                </c:pt>
                <c:pt idx="1128">
                  <c:v>47679</c:v>
                </c:pt>
                <c:pt idx="1129">
                  <c:v>47686</c:v>
                </c:pt>
                <c:pt idx="1130">
                  <c:v>47693</c:v>
                </c:pt>
                <c:pt idx="1131">
                  <c:v>47700</c:v>
                </c:pt>
                <c:pt idx="1132">
                  <c:v>47707</c:v>
                </c:pt>
                <c:pt idx="1133">
                  <c:v>47714</c:v>
                </c:pt>
                <c:pt idx="1134">
                  <c:v>47722</c:v>
                </c:pt>
                <c:pt idx="1135">
                  <c:v>47729</c:v>
                </c:pt>
                <c:pt idx="1136">
                  <c:v>47735</c:v>
                </c:pt>
                <c:pt idx="1137">
                  <c:v>47742</c:v>
                </c:pt>
                <c:pt idx="1138">
                  <c:v>47749</c:v>
                </c:pt>
                <c:pt idx="1139">
                  <c:v>47756</c:v>
                </c:pt>
                <c:pt idx="1140">
                  <c:v>47763</c:v>
                </c:pt>
                <c:pt idx="1141">
                  <c:v>47771</c:v>
                </c:pt>
                <c:pt idx="1142">
                  <c:v>47777</c:v>
                </c:pt>
                <c:pt idx="1143">
                  <c:v>47784</c:v>
                </c:pt>
                <c:pt idx="1144">
                  <c:v>47791</c:v>
                </c:pt>
                <c:pt idx="1145">
                  <c:v>47799</c:v>
                </c:pt>
                <c:pt idx="1146">
                  <c:v>47805</c:v>
                </c:pt>
                <c:pt idx="1147">
                  <c:v>47812</c:v>
                </c:pt>
                <c:pt idx="1148">
                  <c:v>47819</c:v>
                </c:pt>
                <c:pt idx="1149">
                  <c:v>47826</c:v>
                </c:pt>
                <c:pt idx="1150">
                  <c:v>47833</c:v>
                </c:pt>
                <c:pt idx="1151">
                  <c:v>47840</c:v>
                </c:pt>
                <c:pt idx="1152">
                  <c:v>47848</c:v>
                </c:pt>
                <c:pt idx="1153">
                  <c:v>47855</c:v>
                </c:pt>
                <c:pt idx="1154">
                  <c:v>47862</c:v>
                </c:pt>
                <c:pt idx="1155">
                  <c:v>47869</c:v>
                </c:pt>
                <c:pt idx="1156">
                  <c:v>47876</c:v>
                </c:pt>
                <c:pt idx="1157">
                  <c:v>47883</c:v>
                </c:pt>
                <c:pt idx="1158">
                  <c:v>47890</c:v>
                </c:pt>
                <c:pt idx="1159">
                  <c:v>47897</c:v>
                </c:pt>
                <c:pt idx="1160">
                  <c:v>47904</c:v>
                </c:pt>
                <c:pt idx="1161">
                  <c:v>47911</c:v>
                </c:pt>
                <c:pt idx="1162">
                  <c:v>47918</c:v>
                </c:pt>
                <c:pt idx="1163">
                  <c:v>47925</c:v>
                </c:pt>
                <c:pt idx="1164">
                  <c:v>47932</c:v>
                </c:pt>
                <c:pt idx="1165">
                  <c:v>47939</c:v>
                </c:pt>
                <c:pt idx="1166">
                  <c:v>47946</c:v>
                </c:pt>
                <c:pt idx="1167">
                  <c:v>47955</c:v>
                </c:pt>
                <c:pt idx="1168">
                  <c:v>47962</c:v>
                </c:pt>
                <c:pt idx="1169">
                  <c:v>47969</c:v>
                </c:pt>
                <c:pt idx="1170">
                  <c:v>47976</c:v>
                </c:pt>
                <c:pt idx="1171">
                  <c:v>47983</c:v>
                </c:pt>
                <c:pt idx="1172">
                  <c:v>47990</c:v>
                </c:pt>
                <c:pt idx="1173">
                  <c:v>47997</c:v>
                </c:pt>
                <c:pt idx="1174">
                  <c:v>48004</c:v>
                </c:pt>
                <c:pt idx="1175">
                  <c:v>48011</c:v>
                </c:pt>
                <c:pt idx="1176">
                  <c:v>48018</c:v>
                </c:pt>
                <c:pt idx="1177">
                  <c:v>48025</c:v>
                </c:pt>
                <c:pt idx="1178">
                  <c:v>48032</c:v>
                </c:pt>
                <c:pt idx="1179">
                  <c:v>48039</c:v>
                </c:pt>
                <c:pt idx="1180">
                  <c:v>48046</c:v>
                </c:pt>
                <c:pt idx="1181">
                  <c:v>48053</c:v>
                </c:pt>
                <c:pt idx="1182">
                  <c:v>48060</c:v>
                </c:pt>
                <c:pt idx="1183">
                  <c:v>48067</c:v>
                </c:pt>
                <c:pt idx="1184">
                  <c:v>48074</c:v>
                </c:pt>
                <c:pt idx="1185">
                  <c:v>48081</c:v>
                </c:pt>
                <c:pt idx="1186">
                  <c:v>48088</c:v>
                </c:pt>
                <c:pt idx="1187">
                  <c:v>48095</c:v>
                </c:pt>
                <c:pt idx="1188">
                  <c:v>48102</c:v>
                </c:pt>
                <c:pt idx="1189">
                  <c:v>48109</c:v>
                </c:pt>
                <c:pt idx="1190">
                  <c:v>48116</c:v>
                </c:pt>
                <c:pt idx="1191">
                  <c:v>48123</c:v>
                </c:pt>
                <c:pt idx="1192">
                  <c:v>48130</c:v>
                </c:pt>
                <c:pt idx="1193">
                  <c:v>48137</c:v>
                </c:pt>
                <c:pt idx="1194">
                  <c:v>48144</c:v>
                </c:pt>
                <c:pt idx="1195">
                  <c:v>48151</c:v>
                </c:pt>
                <c:pt idx="1196">
                  <c:v>48158</c:v>
                </c:pt>
                <c:pt idx="1197">
                  <c:v>48165</c:v>
                </c:pt>
                <c:pt idx="1198">
                  <c:v>48172</c:v>
                </c:pt>
                <c:pt idx="1199">
                  <c:v>48180</c:v>
                </c:pt>
                <c:pt idx="1200">
                  <c:v>48186</c:v>
                </c:pt>
                <c:pt idx="1201">
                  <c:v>48193</c:v>
                </c:pt>
                <c:pt idx="1202">
                  <c:v>48200</c:v>
                </c:pt>
                <c:pt idx="1203">
                  <c:v>48211</c:v>
                </c:pt>
                <c:pt idx="1204">
                  <c:v>48215</c:v>
                </c:pt>
                <c:pt idx="1205">
                  <c:v>48221</c:v>
                </c:pt>
                <c:pt idx="1206">
                  <c:v>48228</c:v>
                </c:pt>
                <c:pt idx="1207">
                  <c:v>48235</c:v>
                </c:pt>
                <c:pt idx="1208">
                  <c:v>48242</c:v>
                </c:pt>
                <c:pt idx="1209">
                  <c:v>48249</c:v>
                </c:pt>
                <c:pt idx="1210">
                  <c:v>48256</c:v>
                </c:pt>
                <c:pt idx="1211">
                  <c:v>48263</c:v>
                </c:pt>
                <c:pt idx="1212">
                  <c:v>48270</c:v>
                </c:pt>
                <c:pt idx="1213">
                  <c:v>48277</c:v>
                </c:pt>
                <c:pt idx="1214">
                  <c:v>48284</c:v>
                </c:pt>
                <c:pt idx="1215">
                  <c:v>48291</c:v>
                </c:pt>
                <c:pt idx="1216">
                  <c:v>48298</c:v>
                </c:pt>
                <c:pt idx="1217">
                  <c:v>48305</c:v>
                </c:pt>
                <c:pt idx="1218">
                  <c:v>48312</c:v>
                </c:pt>
                <c:pt idx="1219">
                  <c:v>48319</c:v>
                </c:pt>
                <c:pt idx="1220">
                  <c:v>48326</c:v>
                </c:pt>
                <c:pt idx="1221">
                  <c:v>48333</c:v>
                </c:pt>
                <c:pt idx="1222">
                  <c:v>48340</c:v>
                </c:pt>
                <c:pt idx="1223">
                  <c:v>48347</c:v>
                </c:pt>
                <c:pt idx="1224">
                  <c:v>48354</c:v>
                </c:pt>
                <c:pt idx="1225">
                  <c:v>48361</c:v>
                </c:pt>
                <c:pt idx="1226">
                  <c:v>48368</c:v>
                </c:pt>
                <c:pt idx="1227">
                  <c:v>48375</c:v>
                </c:pt>
                <c:pt idx="1228">
                  <c:v>48382</c:v>
                </c:pt>
                <c:pt idx="1229">
                  <c:v>48389</c:v>
                </c:pt>
                <c:pt idx="1230">
                  <c:v>48396</c:v>
                </c:pt>
                <c:pt idx="1231">
                  <c:v>48403</c:v>
                </c:pt>
                <c:pt idx="1232">
                  <c:v>48410</c:v>
                </c:pt>
                <c:pt idx="1233">
                  <c:v>48417</c:v>
                </c:pt>
                <c:pt idx="1234">
                  <c:v>48424</c:v>
                </c:pt>
                <c:pt idx="1235">
                  <c:v>48431</c:v>
                </c:pt>
                <c:pt idx="1236">
                  <c:v>48438</c:v>
                </c:pt>
                <c:pt idx="1237">
                  <c:v>48445</c:v>
                </c:pt>
                <c:pt idx="1238">
                  <c:v>48452</c:v>
                </c:pt>
                <c:pt idx="1239">
                  <c:v>48459</c:v>
                </c:pt>
                <c:pt idx="1240">
                  <c:v>48466</c:v>
                </c:pt>
                <c:pt idx="1241">
                  <c:v>48473</c:v>
                </c:pt>
                <c:pt idx="1242">
                  <c:v>48480</c:v>
                </c:pt>
                <c:pt idx="1243">
                  <c:v>48487</c:v>
                </c:pt>
                <c:pt idx="1244">
                  <c:v>48494</c:v>
                </c:pt>
                <c:pt idx="1245">
                  <c:v>48501</c:v>
                </c:pt>
                <c:pt idx="1246">
                  <c:v>48508</c:v>
                </c:pt>
                <c:pt idx="1247">
                  <c:v>48515</c:v>
                </c:pt>
                <c:pt idx="1248">
                  <c:v>48522</c:v>
                </c:pt>
                <c:pt idx="1249">
                  <c:v>48530</c:v>
                </c:pt>
                <c:pt idx="1250">
                  <c:v>48536</c:v>
                </c:pt>
                <c:pt idx="1251">
                  <c:v>48544</c:v>
                </c:pt>
                <c:pt idx="1252">
                  <c:v>48550</c:v>
                </c:pt>
                <c:pt idx="1253">
                  <c:v>48557</c:v>
                </c:pt>
                <c:pt idx="1254">
                  <c:v>48564</c:v>
                </c:pt>
                <c:pt idx="1255">
                  <c:v>48571</c:v>
                </c:pt>
                <c:pt idx="1256">
                  <c:v>48583</c:v>
                </c:pt>
                <c:pt idx="1257">
                  <c:v>48586</c:v>
                </c:pt>
                <c:pt idx="1258">
                  <c:v>48593</c:v>
                </c:pt>
                <c:pt idx="1259">
                  <c:v>48600</c:v>
                </c:pt>
                <c:pt idx="1260">
                  <c:v>48607</c:v>
                </c:pt>
                <c:pt idx="1261">
                  <c:v>48614</c:v>
                </c:pt>
                <c:pt idx="1262">
                  <c:v>48621</c:v>
                </c:pt>
                <c:pt idx="1263">
                  <c:v>48628</c:v>
                </c:pt>
                <c:pt idx="1264">
                  <c:v>48635</c:v>
                </c:pt>
                <c:pt idx="1265">
                  <c:v>48642</c:v>
                </c:pt>
                <c:pt idx="1266">
                  <c:v>48649</c:v>
                </c:pt>
                <c:pt idx="1267">
                  <c:v>48656</c:v>
                </c:pt>
                <c:pt idx="1268">
                  <c:v>48663</c:v>
                </c:pt>
                <c:pt idx="1269">
                  <c:v>48670</c:v>
                </c:pt>
                <c:pt idx="1270">
                  <c:v>48677</c:v>
                </c:pt>
                <c:pt idx="1271">
                  <c:v>48688</c:v>
                </c:pt>
                <c:pt idx="1272">
                  <c:v>48691</c:v>
                </c:pt>
                <c:pt idx="1273">
                  <c:v>48698</c:v>
                </c:pt>
                <c:pt idx="1274">
                  <c:v>48705</c:v>
                </c:pt>
                <c:pt idx="1275">
                  <c:v>48712</c:v>
                </c:pt>
                <c:pt idx="1276">
                  <c:v>48719</c:v>
                </c:pt>
                <c:pt idx="1277">
                  <c:v>48726</c:v>
                </c:pt>
                <c:pt idx="1278">
                  <c:v>48733</c:v>
                </c:pt>
                <c:pt idx="1279">
                  <c:v>48740</c:v>
                </c:pt>
                <c:pt idx="1280">
                  <c:v>48747</c:v>
                </c:pt>
                <c:pt idx="1281">
                  <c:v>48754</c:v>
                </c:pt>
                <c:pt idx="1282">
                  <c:v>48761</c:v>
                </c:pt>
                <c:pt idx="1283">
                  <c:v>48768</c:v>
                </c:pt>
                <c:pt idx="1284">
                  <c:v>48775</c:v>
                </c:pt>
                <c:pt idx="1285">
                  <c:v>48782</c:v>
                </c:pt>
                <c:pt idx="1286">
                  <c:v>48789</c:v>
                </c:pt>
                <c:pt idx="1287">
                  <c:v>48796</c:v>
                </c:pt>
                <c:pt idx="1288">
                  <c:v>48803</c:v>
                </c:pt>
                <c:pt idx="1289">
                  <c:v>48810</c:v>
                </c:pt>
                <c:pt idx="1290">
                  <c:v>48817</c:v>
                </c:pt>
                <c:pt idx="1291">
                  <c:v>48824</c:v>
                </c:pt>
                <c:pt idx="1292">
                  <c:v>48831</c:v>
                </c:pt>
                <c:pt idx="1293">
                  <c:v>48838</c:v>
                </c:pt>
                <c:pt idx="1294">
                  <c:v>48845</c:v>
                </c:pt>
                <c:pt idx="1295">
                  <c:v>48852</c:v>
                </c:pt>
                <c:pt idx="1296">
                  <c:v>48859</c:v>
                </c:pt>
                <c:pt idx="1297">
                  <c:v>48866</c:v>
                </c:pt>
                <c:pt idx="1298">
                  <c:v>48873</c:v>
                </c:pt>
                <c:pt idx="1299">
                  <c:v>48880</c:v>
                </c:pt>
                <c:pt idx="1300">
                  <c:v>48887</c:v>
                </c:pt>
                <c:pt idx="1301">
                  <c:v>48897</c:v>
                </c:pt>
                <c:pt idx="1302">
                  <c:v>48901</c:v>
                </c:pt>
                <c:pt idx="1303">
                  <c:v>48908</c:v>
                </c:pt>
                <c:pt idx="1304">
                  <c:v>48915</c:v>
                </c:pt>
                <c:pt idx="1305">
                  <c:v>48922</c:v>
                </c:pt>
                <c:pt idx="1306">
                  <c:v>48929</c:v>
                </c:pt>
                <c:pt idx="1307">
                  <c:v>48936</c:v>
                </c:pt>
                <c:pt idx="1308">
                  <c:v>48943</c:v>
                </c:pt>
                <c:pt idx="1309">
                  <c:v>48950</c:v>
                </c:pt>
                <c:pt idx="1310">
                  <c:v>48957</c:v>
                </c:pt>
                <c:pt idx="1311">
                  <c:v>48964</c:v>
                </c:pt>
                <c:pt idx="1312">
                  <c:v>48971</c:v>
                </c:pt>
                <c:pt idx="1313">
                  <c:v>48978</c:v>
                </c:pt>
                <c:pt idx="1314">
                  <c:v>48985</c:v>
                </c:pt>
                <c:pt idx="1315">
                  <c:v>48992</c:v>
                </c:pt>
                <c:pt idx="1316">
                  <c:v>48999</c:v>
                </c:pt>
                <c:pt idx="1317">
                  <c:v>49006</c:v>
                </c:pt>
                <c:pt idx="1318">
                  <c:v>49013</c:v>
                </c:pt>
                <c:pt idx="1319">
                  <c:v>49020</c:v>
                </c:pt>
                <c:pt idx="1320">
                  <c:v>49027</c:v>
                </c:pt>
                <c:pt idx="1321">
                  <c:v>49034</c:v>
                </c:pt>
                <c:pt idx="1322">
                  <c:v>49045</c:v>
                </c:pt>
                <c:pt idx="1323">
                  <c:v>49048</c:v>
                </c:pt>
                <c:pt idx="1324">
                  <c:v>49055</c:v>
                </c:pt>
                <c:pt idx="1325">
                  <c:v>49062</c:v>
                </c:pt>
                <c:pt idx="1326">
                  <c:v>49069</c:v>
                </c:pt>
                <c:pt idx="1327">
                  <c:v>49076</c:v>
                </c:pt>
                <c:pt idx="1328">
                  <c:v>49083</c:v>
                </c:pt>
                <c:pt idx="1329">
                  <c:v>49090</c:v>
                </c:pt>
                <c:pt idx="1330">
                  <c:v>49097</c:v>
                </c:pt>
                <c:pt idx="1331">
                  <c:v>49104</c:v>
                </c:pt>
                <c:pt idx="1332">
                  <c:v>49111</c:v>
                </c:pt>
                <c:pt idx="1333">
                  <c:v>49118</c:v>
                </c:pt>
                <c:pt idx="1334">
                  <c:v>49125</c:v>
                </c:pt>
                <c:pt idx="1335">
                  <c:v>49132</c:v>
                </c:pt>
                <c:pt idx="1336">
                  <c:v>49139</c:v>
                </c:pt>
                <c:pt idx="1337">
                  <c:v>49146</c:v>
                </c:pt>
                <c:pt idx="1338">
                  <c:v>49153</c:v>
                </c:pt>
                <c:pt idx="1339">
                  <c:v>49160</c:v>
                </c:pt>
                <c:pt idx="1340">
                  <c:v>49167</c:v>
                </c:pt>
                <c:pt idx="1341">
                  <c:v>49174</c:v>
                </c:pt>
                <c:pt idx="1342">
                  <c:v>49181</c:v>
                </c:pt>
                <c:pt idx="1343">
                  <c:v>49188</c:v>
                </c:pt>
                <c:pt idx="1344">
                  <c:v>49195</c:v>
                </c:pt>
                <c:pt idx="1345">
                  <c:v>49202</c:v>
                </c:pt>
                <c:pt idx="1346">
                  <c:v>49209</c:v>
                </c:pt>
                <c:pt idx="1347">
                  <c:v>49216</c:v>
                </c:pt>
                <c:pt idx="1348">
                  <c:v>49223</c:v>
                </c:pt>
                <c:pt idx="1349">
                  <c:v>49230</c:v>
                </c:pt>
                <c:pt idx="1350">
                  <c:v>49237</c:v>
                </c:pt>
                <c:pt idx="1351">
                  <c:v>49244</c:v>
                </c:pt>
                <c:pt idx="1352">
                  <c:v>49251</c:v>
                </c:pt>
                <c:pt idx="1353">
                  <c:v>49261</c:v>
                </c:pt>
                <c:pt idx="1354">
                  <c:v>49265</c:v>
                </c:pt>
                <c:pt idx="1355">
                  <c:v>49272</c:v>
                </c:pt>
                <c:pt idx="1356">
                  <c:v>49279</c:v>
                </c:pt>
                <c:pt idx="1357">
                  <c:v>49286</c:v>
                </c:pt>
                <c:pt idx="1358">
                  <c:v>49293</c:v>
                </c:pt>
                <c:pt idx="1359">
                  <c:v>49300</c:v>
                </c:pt>
                <c:pt idx="1360">
                  <c:v>49307</c:v>
                </c:pt>
                <c:pt idx="1361">
                  <c:v>49314</c:v>
                </c:pt>
                <c:pt idx="1362">
                  <c:v>49321</c:v>
                </c:pt>
                <c:pt idx="1363">
                  <c:v>49328</c:v>
                </c:pt>
                <c:pt idx="1364">
                  <c:v>49335</c:v>
                </c:pt>
                <c:pt idx="1365">
                  <c:v>49342</c:v>
                </c:pt>
                <c:pt idx="1366">
                  <c:v>49349</c:v>
                </c:pt>
                <c:pt idx="1367">
                  <c:v>49356</c:v>
                </c:pt>
                <c:pt idx="1368">
                  <c:v>49363</c:v>
                </c:pt>
                <c:pt idx="1369">
                  <c:v>49370</c:v>
                </c:pt>
                <c:pt idx="1370">
                  <c:v>49377</c:v>
                </c:pt>
                <c:pt idx="1371">
                  <c:v>49384</c:v>
                </c:pt>
                <c:pt idx="1372">
                  <c:v>49395</c:v>
                </c:pt>
                <c:pt idx="1373">
                  <c:v>49398</c:v>
                </c:pt>
                <c:pt idx="1374">
                  <c:v>49405</c:v>
                </c:pt>
                <c:pt idx="1375">
                  <c:v>49412</c:v>
                </c:pt>
                <c:pt idx="1376">
                  <c:v>49419</c:v>
                </c:pt>
                <c:pt idx="1377">
                  <c:v>49426</c:v>
                </c:pt>
                <c:pt idx="1378">
                  <c:v>49433</c:v>
                </c:pt>
                <c:pt idx="1379">
                  <c:v>49440</c:v>
                </c:pt>
                <c:pt idx="1380">
                  <c:v>49447</c:v>
                </c:pt>
                <c:pt idx="1381">
                  <c:v>49454</c:v>
                </c:pt>
                <c:pt idx="1382">
                  <c:v>49461</c:v>
                </c:pt>
                <c:pt idx="1383">
                  <c:v>49468</c:v>
                </c:pt>
                <c:pt idx="1384">
                  <c:v>49475</c:v>
                </c:pt>
                <c:pt idx="1385">
                  <c:v>49482</c:v>
                </c:pt>
                <c:pt idx="1386">
                  <c:v>49489</c:v>
                </c:pt>
                <c:pt idx="1387">
                  <c:v>49496</c:v>
                </c:pt>
                <c:pt idx="1388">
                  <c:v>49503</c:v>
                </c:pt>
                <c:pt idx="1389">
                  <c:v>49510</c:v>
                </c:pt>
                <c:pt idx="1390">
                  <c:v>49517</c:v>
                </c:pt>
                <c:pt idx="1391">
                  <c:v>49524</c:v>
                </c:pt>
                <c:pt idx="1392">
                  <c:v>49531</c:v>
                </c:pt>
                <c:pt idx="1393">
                  <c:v>49538</c:v>
                </c:pt>
                <c:pt idx="1394">
                  <c:v>49545</c:v>
                </c:pt>
                <c:pt idx="1395">
                  <c:v>49552</c:v>
                </c:pt>
                <c:pt idx="1396">
                  <c:v>49559</c:v>
                </c:pt>
                <c:pt idx="1397">
                  <c:v>49566</c:v>
                </c:pt>
                <c:pt idx="1398">
                  <c:v>49573</c:v>
                </c:pt>
                <c:pt idx="1399">
                  <c:v>49580</c:v>
                </c:pt>
                <c:pt idx="1400">
                  <c:v>49587</c:v>
                </c:pt>
                <c:pt idx="1401">
                  <c:v>49594</c:v>
                </c:pt>
                <c:pt idx="1402">
                  <c:v>49601</c:v>
                </c:pt>
                <c:pt idx="1403">
                  <c:v>49608</c:v>
                </c:pt>
                <c:pt idx="1404">
                  <c:v>49615</c:v>
                </c:pt>
                <c:pt idx="1405">
                  <c:v>49622</c:v>
                </c:pt>
                <c:pt idx="1406">
                  <c:v>49629</c:v>
                </c:pt>
                <c:pt idx="1407">
                  <c:v>49636</c:v>
                </c:pt>
                <c:pt idx="1408">
                  <c:v>49643</c:v>
                </c:pt>
                <c:pt idx="1409">
                  <c:v>49650</c:v>
                </c:pt>
                <c:pt idx="1410">
                  <c:v>49657</c:v>
                </c:pt>
                <c:pt idx="1411">
                  <c:v>49664</c:v>
                </c:pt>
                <c:pt idx="1412">
                  <c:v>49674</c:v>
                </c:pt>
                <c:pt idx="1413">
                  <c:v>49681</c:v>
                </c:pt>
                <c:pt idx="1414">
                  <c:v>49688</c:v>
                </c:pt>
                <c:pt idx="1415">
                  <c:v>49696</c:v>
                </c:pt>
                <c:pt idx="1416">
                  <c:v>49702</c:v>
                </c:pt>
                <c:pt idx="1417">
                  <c:v>49709</c:v>
                </c:pt>
                <c:pt idx="1418">
                  <c:v>49716</c:v>
                </c:pt>
                <c:pt idx="1419">
                  <c:v>49724</c:v>
                </c:pt>
                <c:pt idx="1420">
                  <c:v>49730</c:v>
                </c:pt>
                <c:pt idx="1421">
                  <c:v>49737</c:v>
                </c:pt>
                <c:pt idx="1422">
                  <c:v>49744</c:v>
                </c:pt>
                <c:pt idx="1423">
                  <c:v>49751</c:v>
                </c:pt>
                <c:pt idx="1424">
                  <c:v>49758</c:v>
                </c:pt>
                <c:pt idx="1425">
                  <c:v>49765</c:v>
                </c:pt>
                <c:pt idx="1426">
                  <c:v>49772</c:v>
                </c:pt>
                <c:pt idx="1427">
                  <c:v>49781</c:v>
                </c:pt>
                <c:pt idx="1428">
                  <c:v>49786</c:v>
                </c:pt>
                <c:pt idx="1429">
                  <c:v>49793</c:v>
                </c:pt>
                <c:pt idx="1430">
                  <c:v>49801</c:v>
                </c:pt>
                <c:pt idx="1431">
                  <c:v>49807</c:v>
                </c:pt>
                <c:pt idx="1432">
                  <c:v>49814</c:v>
                </c:pt>
                <c:pt idx="1433">
                  <c:v>49822</c:v>
                </c:pt>
                <c:pt idx="1434">
                  <c:v>49828</c:v>
                </c:pt>
                <c:pt idx="1435">
                  <c:v>49835</c:v>
                </c:pt>
                <c:pt idx="1436">
                  <c:v>49842</c:v>
                </c:pt>
                <c:pt idx="1437">
                  <c:v>49849</c:v>
                </c:pt>
                <c:pt idx="1438">
                  <c:v>49856</c:v>
                </c:pt>
                <c:pt idx="1439">
                  <c:v>49863</c:v>
                </c:pt>
                <c:pt idx="1440">
                  <c:v>49870</c:v>
                </c:pt>
                <c:pt idx="1441">
                  <c:v>49877</c:v>
                </c:pt>
                <c:pt idx="1442">
                  <c:v>49884</c:v>
                </c:pt>
                <c:pt idx="1443">
                  <c:v>49891</c:v>
                </c:pt>
                <c:pt idx="1444">
                  <c:v>49898</c:v>
                </c:pt>
                <c:pt idx="1445">
                  <c:v>49905</c:v>
                </c:pt>
                <c:pt idx="1446">
                  <c:v>49913</c:v>
                </c:pt>
                <c:pt idx="1447">
                  <c:v>49920</c:v>
                </c:pt>
                <c:pt idx="1448">
                  <c:v>49926</c:v>
                </c:pt>
                <c:pt idx="1449">
                  <c:v>49933</c:v>
                </c:pt>
                <c:pt idx="1450">
                  <c:v>49940</c:v>
                </c:pt>
                <c:pt idx="1451">
                  <c:v>49947</c:v>
                </c:pt>
                <c:pt idx="1452">
                  <c:v>49954</c:v>
                </c:pt>
                <c:pt idx="1453">
                  <c:v>49962</c:v>
                </c:pt>
                <c:pt idx="1454">
                  <c:v>49968</c:v>
                </c:pt>
                <c:pt idx="1455">
                  <c:v>49975</c:v>
                </c:pt>
                <c:pt idx="1456">
                  <c:v>49982</c:v>
                </c:pt>
                <c:pt idx="1457">
                  <c:v>49989</c:v>
                </c:pt>
                <c:pt idx="1458">
                  <c:v>49996</c:v>
                </c:pt>
                <c:pt idx="1459">
                  <c:v>50003</c:v>
                </c:pt>
                <c:pt idx="1460">
                  <c:v>50010</c:v>
                </c:pt>
                <c:pt idx="1461">
                  <c:v>50017</c:v>
                </c:pt>
                <c:pt idx="1462">
                  <c:v>50024</c:v>
                </c:pt>
                <c:pt idx="1463">
                  <c:v>50031</c:v>
                </c:pt>
                <c:pt idx="1464">
                  <c:v>50040</c:v>
                </c:pt>
                <c:pt idx="1465">
                  <c:v>50047</c:v>
                </c:pt>
                <c:pt idx="1466">
                  <c:v>50054</c:v>
                </c:pt>
                <c:pt idx="1467">
                  <c:v>50061</c:v>
                </c:pt>
                <c:pt idx="1468">
                  <c:v>50068</c:v>
                </c:pt>
                <c:pt idx="1469">
                  <c:v>50075</c:v>
                </c:pt>
                <c:pt idx="1470">
                  <c:v>50082</c:v>
                </c:pt>
                <c:pt idx="1471">
                  <c:v>50089</c:v>
                </c:pt>
                <c:pt idx="1472">
                  <c:v>50096</c:v>
                </c:pt>
                <c:pt idx="1473">
                  <c:v>50103</c:v>
                </c:pt>
                <c:pt idx="1474">
                  <c:v>50110</c:v>
                </c:pt>
                <c:pt idx="1475">
                  <c:v>50117</c:v>
                </c:pt>
                <c:pt idx="1476">
                  <c:v>50124</c:v>
                </c:pt>
                <c:pt idx="1477">
                  <c:v>50131</c:v>
                </c:pt>
                <c:pt idx="1478">
                  <c:v>50139</c:v>
                </c:pt>
                <c:pt idx="1479">
                  <c:v>50146</c:v>
                </c:pt>
                <c:pt idx="1480">
                  <c:v>50153</c:v>
                </c:pt>
                <c:pt idx="1481">
                  <c:v>50160</c:v>
                </c:pt>
                <c:pt idx="1482">
                  <c:v>50167</c:v>
                </c:pt>
                <c:pt idx="1483">
                  <c:v>50174</c:v>
                </c:pt>
                <c:pt idx="1484">
                  <c:v>50181</c:v>
                </c:pt>
                <c:pt idx="1485">
                  <c:v>50188</c:v>
                </c:pt>
                <c:pt idx="1486">
                  <c:v>50195</c:v>
                </c:pt>
                <c:pt idx="1487">
                  <c:v>50202</c:v>
                </c:pt>
                <c:pt idx="1488">
                  <c:v>50209</c:v>
                </c:pt>
                <c:pt idx="1489">
                  <c:v>50216</c:v>
                </c:pt>
                <c:pt idx="1490">
                  <c:v>50223</c:v>
                </c:pt>
                <c:pt idx="1491">
                  <c:v>50230</c:v>
                </c:pt>
                <c:pt idx="1492">
                  <c:v>50237</c:v>
                </c:pt>
                <c:pt idx="1493">
                  <c:v>50244</c:v>
                </c:pt>
                <c:pt idx="1494">
                  <c:v>50251</c:v>
                </c:pt>
                <c:pt idx="1495">
                  <c:v>50258</c:v>
                </c:pt>
                <c:pt idx="1496">
                  <c:v>50265</c:v>
                </c:pt>
                <c:pt idx="1497">
                  <c:v>50272</c:v>
                </c:pt>
                <c:pt idx="1498">
                  <c:v>50279</c:v>
                </c:pt>
                <c:pt idx="1499">
                  <c:v>50286</c:v>
                </c:pt>
                <c:pt idx="1500">
                  <c:v>50293</c:v>
                </c:pt>
                <c:pt idx="1501">
                  <c:v>50300</c:v>
                </c:pt>
                <c:pt idx="1502">
                  <c:v>50307</c:v>
                </c:pt>
                <c:pt idx="1503">
                  <c:v>50314</c:v>
                </c:pt>
                <c:pt idx="1504">
                  <c:v>50321</c:v>
                </c:pt>
                <c:pt idx="1505">
                  <c:v>50328</c:v>
                </c:pt>
                <c:pt idx="1506">
                  <c:v>50335</c:v>
                </c:pt>
                <c:pt idx="1507">
                  <c:v>50342</c:v>
                </c:pt>
                <c:pt idx="1508">
                  <c:v>50349</c:v>
                </c:pt>
                <c:pt idx="1509">
                  <c:v>50356</c:v>
                </c:pt>
                <c:pt idx="1510">
                  <c:v>50363</c:v>
                </c:pt>
                <c:pt idx="1511">
                  <c:v>50371</c:v>
                </c:pt>
                <c:pt idx="1512">
                  <c:v>50377</c:v>
                </c:pt>
                <c:pt idx="1513">
                  <c:v>50384</c:v>
                </c:pt>
                <c:pt idx="1514">
                  <c:v>50391</c:v>
                </c:pt>
                <c:pt idx="1515">
                  <c:v>50398</c:v>
                </c:pt>
                <c:pt idx="1516">
                  <c:v>50405</c:v>
                </c:pt>
                <c:pt idx="1517">
                  <c:v>50412</c:v>
                </c:pt>
                <c:pt idx="1518">
                  <c:v>50419</c:v>
                </c:pt>
                <c:pt idx="1519">
                  <c:v>50426</c:v>
                </c:pt>
                <c:pt idx="1520">
                  <c:v>50433</c:v>
                </c:pt>
                <c:pt idx="1521">
                  <c:v>50440</c:v>
                </c:pt>
                <c:pt idx="1522">
                  <c:v>50447</c:v>
                </c:pt>
                <c:pt idx="1523">
                  <c:v>50454</c:v>
                </c:pt>
                <c:pt idx="1524">
                  <c:v>50461</c:v>
                </c:pt>
                <c:pt idx="1525">
                  <c:v>50468</c:v>
                </c:pt>
                <c:pt idx="1526">
                  <c:v>50475</c:v>
                </c:pt>
                <c:pt idx="1527">
                  <c:v>50482</c:v>
                </c:pt>
                <c:pt idx="1528">
                  <c:v>50489</c:v>
                </c:pt>
                <c:pt idx="1529">
                  <c:v>50496</c:v>
                </c:pt>
                <c:pt idx="1530">
                  <c:v>50503</c:v>
                </c:pt>
                <c:pt idx="1531">
                  <c:v>50510</c:v>
                </c:pt>
                <c:pt idx="1532">
                  <c:v>50517</c:v>
                </c:pt>
                <c:pt idx="1533">
                  <c:v>50524</c:v>
                </c:pt>
                <c:pt idx="1534">
                  <c:v>50531</c:v>
                </c:pt>
                <c:pt idx="1535">
                  <c:v>50538</c:v>
                </c:pt>
                <c:pt idx="1536">
                  <c:v>50545</c:v>
                </c:pt>
                <c:pt idx="1537">
                  <c:v>50552</c:v>
                </c:pt>
                <c:pt idx="1538">
                  <c:v>50559</c:v>
                </c:pt>
                <c:pt idx="1539">
                  <c:v>50566</c:v>
                </c:pt>
                <c:pt idx="1540">
                  <c:v>50573</c:v>
                </c:pt>
                <c:pt idx="1541">
                  <c:v>50580</c:v>
                </c:pt>
                <c:pt idx="1542">
                  <c:v>50587</c:v>
                </c:pt>
                <c:pt idx="1543">
                  <c:v>50594</c:v>
                </c:pt>
                <c:pt idx="1544">
                  <c:v>50601</c:v>
                </c:pt>
                <c:pt idx="1545">
                  <c:v>50608</c:v>
                </c:pt>
                <c:pt idx="1546">
                  <c:v>50615</c:v>
                </c:pt>
                <c:pt idx="1547">
                  <c:v>50622</c:v>
                </c:pt>
                <c:pt idx="1548">
                  <c:v>50629</c:v>
                </c:pt>
                <c:pt idx="1549">
                  <c:v>50636</c:v>
                </c:pt>
                <c:pt idx="1550">
                  <c:v>50643</c:v>
                </c:pt>
                <c:pt idx="1551">
                  <c:v>50650</c:v>
                </c:pt>
                <c:pt idx="1552">
                  <c:v>50657</c:v>
                </c:pt>
                <c:pt idx="1553">
                  <c:v>50664</c:v>
                </c:pt>
                <c:pt idx="1554">
                  <c:v>50671</c:v>
                </c:pt>
                <c:pt idx="1555">
                  <c:v>50678</c:v>
                </c:pt>
                <c:pt idx="1556">
                  <c:v>50685</c:v>
                </c:pt>
                <c:pt idx="1557">
                  <c:v>50692</c:v>
                </c:pt>
                <c:pt idx="1558">
                  <c:v>50699</c:v>
                </c:pt>
                <c:pt idx="1559">
                  <c:v>50706</c:v>
                </c:pt>
                <c:pt idx="1560">
                  <c:v>50713</c:v>
                </c:pt>
                <c:pt idx="1561">
                  <c:v>50721</c:v>
                </c:pt>
                <c:pt idx="1562">
                  <c:v>50727</c:v>
                </c:pt>
                <c:pt idx="1563">
                  <c:v>50735</c:v>
                </c:pt>
                <c:pt idx="1564">
                  <c:v>50741</c:v>
                </c:pt>
                <c:pt idx="1565">
                  <c:v>50748</c:v>
                </c:pt>
                <c:pt idx="1566">
                  <c:v>50755</c:v>
                </c:pt>
                <c:pt idx="1567">
                  <c:v>50762</c:v>
                </c:pt>
                <c:pt idx="1568">
                  <c:v>50774</c:v>
                </c:pt>
                <c:pt idx="1569">
                  <c:v>50777</c:v>
                </c:pt>
                <c:pt idx="1570">
                  <c:v>50784</c:v>
                </c:pt>
                <c:pt idx="1571">
                  <c:v>50791</c:v>
                </c:pt>
                <c:pt idx="1572">
                  <c:v>50798</c:v>
                </c:pt>
                <c:pt idx="1573">
                  <c:v>50805</c:v>
                </c:pt>
                <c:pt idx="1574">
                  <c:v>50812</c:v>
                </c:pt>
                <c:pt idx="1575">
                  <c:v>50819</c:v>
                </c:pt>
                <c:pt idx="1576">
                  <c:v>50826</c:v>
                </c:pt>
                <c:pt idx="1577">
                  <c:v>50833</c:v>
                </c:pt>
                <c:pt idx="1578">
                  <c:v>50840</c:v>
                </c:pt>
                <c:pt idx="1579">
                  <c:v>50847</c:v>
                </c:pt>
                <c:pt idx="1580">
                  <c:v>50854</c:v>
                </c:pt>
                <c:pt idx="1581">
                  <c:v>50861</c:v>
                </c:pt>
                <c:pt idx="1582">
                  <c:v>50872</c:v>
                </c:pt>
                <c:pt idx="1583">
                  <c:v>50875</c:v>
                </c:pt>
                <c:pt idx="1584">
                  <c:v>50882</c:v>
                </c:pt>
                <c:pt idx="1585">
                  <c:v>50889</c:v>
                </c:pt>
                <c:pt idx="1586">
                  <c:v>50896</c:v>
                </c:pt>
                <c:pt idx="1587">
                  <c:v>50903</c:v>
                </c:pt>
                <c:pt idx="1588">
                  <c:v>50910</c:v>
                </c:pt>
                <c:pt idx="1589">
                  <c:v>50917</c:v>
                </c:pt>
                <c:pt idx="1590">
                  <c:v>50924</c:v>
                </c:pt>
                <c:pt idx="1591">
                  <c:v>50931</c:v>
                </c:pt>
                <c:pt idx="1592">
                  <c:v>50938</c:v>
                </c:pt>
                <c:pt idx="1593">
                  <c:v>50945</c:v>
                </c:pt>
                <c:pt idx="1594">
                  <c:v>50952</c:v>
                </c:pt>
                <c:pt idx="1595">
                  <c:v>50959</c:v>
                </c:pt>
                <c:pt idx="1596">
                  <c:v>50966</c:v>
                </c:pt>
                <c:pt idx="1597">
                  <c:v>50973</c:v>
                </c:pt>
                <c:pt idx="1598">
                  <c:v>50980</c:v>
                </c:pt>
                <c:pt idx="1599">
                  <c:v>50987</c:v>
                </c:pt>
                <c:pt idx="1600">
                  <c:v>50994</c:v>
                </c:pt>
                <c:pt idx="1601">
                  <c:v>51001</c:v>
                </c:pt>
                <c:pt idx="1602">
                  <c:v>51008</c:v>
                </c:pt>
                <c:pt idx="1603">
                  <c:v>51015</c:v>
                </c:pt>
                <c:pt idx="1604">
                  <c:v>51022</c:v>
                </c:pt>
                <c:pt idx="1605">
                  <c:v>51029</c:v>
                </c:pt>
                <c:pt idx="1606">
                  <c:v>51036</c:v>
                </c:pt>
                <c:pt idx="1607">
                  <c:v>51043</c:v>
                </c:pt>
                <c:pt idx="1608">
                  <c:v>51050</c:v>
                </c:pt>
                <c:pt idx="1609">
                  <c:v>51057</c:v>
                </c:pt>
                <c:pt idx="1610">
                  <c:v>51064</c:v>
                </c:pt>
                <c:pt idx="1611">
                  <c:v>51071</c:v>
                </c:pt>
                <c:pt idx="1612">
                  <c:v>51078</c:v>
                </c:pt>
                <c:pt idx="1613">
                  <c:v>51088</c:v>
                </c:pt>
                <c:pt idx="1614">
                  <c:v>51092</c:v>
                </c:pt>
                <c:pt idx="1615">
                  <c:v>51099</c:v>
                </c:pt>
                <c:pt idx="1616">
                  <c:v>51106</c:v>
                </c:pt>
                <c:pt idx="1617">
                  <c:v>51113</c:v>
                </c:pt>
                <c:pt idx="1618">
                  <c:v>51120</c:v>
                </c:pt>
                <c:pt idx="1619">
                  <c:v>51127</c:v>
                </c:pt>
                <c:pt idx="1620">
                  <c:v>51134</c:v>
                </c:pt>
                <c:pt idx="1621">
                  <c:v>51141</c:v>
                </c:pt>
                <c:pt idx="1622">
                  <c:v>51148</c:v>
                </c:pt>
                <c:pt idx="1623">
                  <c:v>51155</c:v>
                </c:pt>
                <c:pt idx="1624">
                  <c:v>51162</c:v>
                </c:pt>
                <c:pt idx="1625">
                  <c:v>51169</c:v>
                </c:pt>
                <c:pt idx="1626">
                  <c:v>51176</c:v>
                </c:pt>
                <c:pt idx="1627">
                  <c:v>51183</c:v>
                </c:pt>
                <c:pt idx="1628">
                  <c:v>51190</c:v>
                </c:pt>
                <c:pt idx="1629">
                  <c:v>51197</c:v>
                </c:pt>
                <c:pt idx="1630">
                  <c:v>51204</c:v>
                </c:pt>
                <c:pt idx="1631">
                  <c:v>51211</c:v>
                </c:pt>
                <c:pt idx="1632">
                  <c:v>51218</c:v>
                </c:pt>
                <c:pt idx="1633">
                  <c:v>51229</c:v>
                </c:pt>
                <c:pt idx="1634">
                  <c:v>51232</c:v>
                </c:pt>
                <c:pt idx="1635">
                  <c:v>51239</c:v>
                </c:pt>
                <c:pt idx="1636">
                  <c:v>51246</c:v>
                </c:pt>
                <c:pt idx="1637">
                  <c:v>51253</c:v>
                </c:pt>
                <c:pt idx="1638">
                  <c:v>51260</c:v>
                </c:pt>
                <c:pt idx="1639">
                  <c:v>51267</c:v>
                </c:pt>
                <c:pt idx="1640">
                  <c:v>51274</c:v>
                </c:pt>
                <c:pt idx="1641">
                  <c:v>51281</c:v>
                </c:pt>
                <c:pt idx="1642">
                  <c:v>51288</c:v>
                </c:pt>
                <c:pt idx="1643">
                  <c:v>51295</c:v>
                </c:pt>
                <c:pt idx="1644">
                  <c:v>51302</c:v>
                </c:pt>
                <c:pt idx="1645">
                  <c:v>51309</c:v>
                </c:pt>
                <c:pt idx="1646">
                  <c:v>51316</c:v>
                </c:pt>
                <c:pt idx="1647">
                  <c:v>51323</c:v>
                </c:pt>
                <c:pt idx="1648">
                  <c:v>51330</c:v>
                </c:pt>
                <c:pt idx="1649">
                  <c:v>51337</c:v>
                </c:pt>
                <c:pt idx="1650">
                  <c:v>51344</c:v>
                </c:pt>
                <c:pt idx="1651">
                  <c:v>51351</c:v>
                </c:pt>
                <c:pt idx="1652">
                  <c:v>51358</c:v>
                </c:pt>
                <c:pt idx="1653">
                  <c:v>51365</c:v>
                </c:pt>
                <c:pt idx="1654">
                  <c:v>51372</c:v>
                </c:pt>
                <c:pt idx="1655">
                  <c:v>51379</c:v>
                </c:pt>
                <c:pt idx="1656">
                  <c:v>51386</c:v>
                </c:pt>
                <c:pt idx="1657">
                  <c:v>51393</c:v>
                </c:pt>
                <c:pt idx="1658">
                  <c:v>51400</c:v>
                </c:pt>
                <c:pt idx="1659">
                  <c:v>51407</c:v>
                </c:pt>
                <c:pt idx="1660">
                  <c:v>51414</c:v>
                </c:pt>
                <c:pt idx="1661">
                  <c:v>51421</c:v>
                </c:pt>
                <c:pt idx="1662">
                  <c:v>51428</c:v>
                </c:pt>
                <c:pt idx="1663">
                  <c:v>51435</c:v>
                </c:pt>
                <c:pt idx="1664">
                  <c:v>51442</c:v>
                </c:pt>
                <c:pt idx="1665">
                  <c:v>51449</c:v>
                </c:pt>
                <c:pt idx="1666">
                  <c:v>51456</c:v>
                </c:pt>
                <c:pt idx="1667">
                  <c:v>51463</c:v>
                </c:pt>
                <c:pt idx="1668">
                  <c:v>51470</c:v>
                </c:pt>
                <c:pt idx="1669">
                  <c:v>51477</c:v>
                </c:pt>
                <c:pt idx="1670">
                  <c:v>51484</c:v>
                </c:pt>
                <c:pt idx="1671">
                  <c:v>51491</c:v>
                </c:pt>
                <c:pt idx="1672">
                  <c:v>51501</c:v>
                </c:pt>
                <c:pt idx="1673">
                  <c:v>51508</c:v>
                </c:pt>
                <c:pt idx="1674">
                  <c:v>51515</c:v>
                </c:pt>
                <c:pt idx="1675">
                  <c:v>51523</c:v>
                </c:pt>
                <c:pt idx="1676">
                  <c:v>51529</c:v>
                </c:pt>
                <c:pt idx="1677">
                  <c:v>51536</c:v>
                </c:pt>
                <c:pt idx="1678">
                  <c:v>51543</c:v>
                </c:pt>
                <c:pt idx="1679">
                  <c:v>51551</c:v>
                </c:pt>
                <c:pt idx="1680">
                  <c:v>51557</c:v>
                </c:pt>
                <c:pt idx="1681">
                  <c:v>51564</c:v>
                </c:pt>
                <c:pt idx="1682">
                  <c:v>51571</c:v>
                </c:pt>
                <c:pt idx="1683">
                  <c:v>51578</c:v>
                </c:pt>
                <c:pt idx="1684">
                  <c:v>51585</c:v>
                </c:pt>
                <c:pt idx="1685">
                  <c:v>51592</c:v>
                </c:pt>
                <c:pt idx="1686">
                  <c:v>51599</c:v>
                </c:pt>
                <c:pt idx="1687">
                  <c:v>51606</c:v>
                </c:pt>
                <c:pt idx="1688">
                  <c:v>51615</c:v>
                </c:pt>
                <c:pt idx="1689">
                  <c:v>51620</c:v>
                </c:pt>
                <c:pt idx="1690">
                  <c:v>51628</c:v>
                </c:pt>
                <c:pt idx="1691">
                  <c:v>51634</c:v>
                </c:pt>
                <c:pt idx="1692">
                  <c:v>51641</c:v>
                </c:pt>
                <c:pt idx="1693">
                  <c:v>51649</c:v>
                </c:pt>
                <c:pt idx="1694">
                  <c:v>51655</c:v>
                </c:pt>
                <c:pt idx="1695">
                  <c:v>51662</c:v>
                </c:pt>
                <c:pt idx="1696">
                  <c:v>51669</c:v>
                </c:pt>
                <c:pt idx="1697">
                  <c:v>51676</c:v>
                </c:pt>
                <c:pt idx="1698">
                  <c:v>51683</c:v>
                </c:pt>
                <c:pt idx="1699">
                  <c:v>51690</c:v>
                </c:pt>
                <c:pt idx="1700">
                  <c:v>51697</c:v>
                </c:pt>
                <c:pt idx="1701">
                  <c:v>51704</c:v>
                </c:pt>
                <c:pt idx="1702">
                  <c:v>51711</c:v>
                </c:pt>
                <c:pt idx="1703">
                  <c:v>51718</c:v>
                </c:pt>
                <c:pt idx="1704">
                  <c:v>51725</c:v>
                </c:pt>
                <c:pt idx="1705">
                  <c:v>51732</c:v>
                </c:pt>
                <c:pt idx="1706">
                  <c:v>51740</c:v>
                </c:pt>
                <c:pt idx="1707">
                  <c:v>51747</c:v>
                </c:pt>
                <c:pt idx="1708">
                  <c:v>51753</c:v>
                </c:pt>
                <c:pt idx="1709">
                  <c:v>51760</c:v>
                </c:pt>
                <c:pt idx="1710">
                  <c:v>51767</c:v>
                </c:pt>
                <c:pt idx="1711">
                  <c:v>51774</c:v>
                </c:pt>
                <c:pt idx="1712">
                  <c:v>51781</c:v>
                </c:pt>
                <c:pt idx="1713">
                  <c:v>51789</c:v>
                </c:pt>
                <c:pt idx="1714">
                  <c:v>51795</c:v>
                </c:pt>
                <c:pt idx="1715">
                  <c:v>51802</c:v>
                </c:pt>
                <c:pt idx="1716">
                  <c:v>51809</c:v>
                </c:pt>
                <c:pt idx="1717">
                  <c:v>51817</c:v>
                </c:pt>
                <c:pt idx="1718">
                  <c:v>51823</c:v>
                </c:pt>
                <c:pt idx="1719">
                  <c:v>51830</c:v>
                </c:pt>
                <c:pt idx="1720">
                  <c:v>51837</c:v>
                </c:pt>
                <c:pt idx="1721">
                  <c:v>51844</c:v>
                </c:pt>
                <c:pt idx="1722">
                  <c:v>51851</c:v>
                </c:pt>
                <c:pt idx="1723">
                  <c:v>51858</c:v>
                </c:pt>
                <c:pt idx="1724">
                  <c:v>51866</c:v>
                </c:pt>
                <c:pt idx="1725">
                  <c:v>51873</c:v>
                </c:pt>
                <c:pt idx="1726">
                  <c:v>51880</c:v>
                </c:pt>
                <c:pt idx="1727">
                  <c:v>51887</c:v>
                </c:pt>
                <c:pt idx="1728">
                  <c:v>51894</c:v>
                </c:pt>
                <c:pt idx="1729">
                  <c:v>51901</c:v>
                </c:pt>
                <c:pt idx="1730">
                  <c:v>51908</c:v>
                </c:pt>
                <c:pt idx="1731">
                  <c:v>51915</c:v>
                </c:pt>
                <c:pt idx="1732">
                  <c:v>51922</c:v>
                </c:pt>
                <c:pt idx="1733">
                  <c:v>51929</c:v>
                </c:pt>
                <c:pt idx="1734">
                  <c:v>51936</c:v>
                </c:pt>
                <c:pt idx="1735">
                  <c:v>51943</c:v>
                </c:pt>
                <c:pt idx="1736">
                  <c:v>51950</c:v>
                </c:pt>
                <c:pt idx="1737">
                  <c:v>51957</c:v>
                </c:pt>
                <c:pt idx="1738">
                  <c:v>51966</c:v>
                </c:pt>
                <c:pt idx="1739">
                  <c:v>51973</c:v>
                </c:pt>
                <c:pt idx="1740">
                  <c:v>51980</c:v>
                </c:pt>
                <c:pt idx="1741">
                  <c:v>51987</c:v>
                </c:pt>
                <c:pt idx="1742">
                  <c:v>51994</c:v>
                </c:pt>
                <c:pt idx="1743">
                  <c:v>52001</c:v>
                </c:pt>
                <c:pt idx="1744">
                  <c:v>52008</c:v>
                </c:pt>
                <c:pt idx="1745">
                  <c:v>52015</c:v>
                </c:pt>
                <c:pt idx="1746">
                  <c:v>52022</c:v>
                </c:pt>
                <c:pt idx="1747">
                  <c:v>52029</c:v>
                </c:pt>
                <c:pt idx="1748">
                  <c:v>52036</c:v>
                </c:pt>
                <c:pt idx="1749">
                  <c:v>52043</c:v>
                </c:pt>
                <c:pt idx="1750">
                  <c:v>52050</c:v>
                </c:pt>
                <c:pt idx="1751">
                  <c:v>52057</c:v>
                </c:pt>
                <c:pt idx="1752">
                  <c:v>52064</c:v>
                </c:pt>
                <c:pt idx="1753">
                  <c:v>52071</c:v>
                </c:pt>
                <c:pt idx="1754">
                  <c:v>52078</c:v>
                </c:pt>
                <c:pt idx="1755">
                  <c:v>52085</c:v>
                </c:pt>
                <c:pt idx="1756">
                  <c:v>52092</c:v>
                </c:pt>
                <c:pt idx="1757">
                  <c:v>52099</c:v>
                </c:pt>
                <c:pt idx="1758">
                  <c:v>52106</c:v>
                </c:pt>
                <c:pt idx="1759">
                  <c:v>52113</c:v>
                </c:pt>
                <c:pt idx="1760">
                  <c:v>52120</c:v>
                </c:pt>
                <c:pt idx="1761">
                  <c:v>52127</c:v>
                </c:pt>
                <c:pt idx="1762">
                  <c:v>52134</c:v>
                </c:pt>
                <c:pt idx="1763">
                  <c:v>52141</c:v>
                </c:pt>
                <c:pt idx="1764">
                  <c:v>52148</c:v>
                </c:pt>
                <c:pt idx="1765">
                  <c:v>52155</c:v>
                </c:pt>
                <c:pt idx="1766">
                  <c:v>52162</c:v>
                </c:pt>
                <c:pt idx="1767">
                  <c:v>52169</c:v>
                </c:pt>
                <c:pt idx="1768">
                  <c:v>52176</c:v>
                </c:pt>
                <c:pt idx="1769">
                  <c:v>52183</c:v>
                </c:pt>
                <c:pt idx="1770">
                  <c:v>52190</c:v>
                </c:pt>
                <c:pt idx="1771">
                  <c:v>52198</c:v>
                </c:pt>
                <c:pt idx="1772">
                  <c:v>52204</c:v>
                </c:pt>
                <c:pt idx="1773">
                  <c:v>52211</c:v>
                </c:pt>
                <c:pt idx="1774">
                  <c:v>52218</c:v>
                </c:pt>
                <c:pt idx="1775">
                  <c:v>52229</c:v>
                </c:pt>
                <c:pt idx="1776">
                  <c:v>52233</c:v>
                </c:pt>
                <c:pt idx="1777">
                  <c:v>52239</c:v>
                </c:pt>
                <c:pt idx="1778">
                  <c:v>52246</c:v>
                </c:pt>
                <c:pt idx="1779">
                  <c:v>52253</c:v>
                </c:pt>
                <c:pt idx="1780">
                  <c:v>52260</c:v>
                </c:pt>
                <c:pt idx="1781">
                  <c:v>52267</c:v>
                </c:pt>
                <c:pt idx="1782">
                  <c:v>52274</c:v>
                </c:pt>
                <c:pt idx="1783">
                  <c:v>52281</c:v>
                </c:pt>
                <c:pt idx="1784">
                  <c:v>52288</c:v>
                </c:pt>
                <c:pt idx="1785">
                  <c:v>52295</c:v>
                </c:pt>
                <c:pt idx="1786">
                  <c:v>52302</c:v>
                </c:pt>
                <c:pt idx="1787">
                  <c:v>52309</c:v>
                </c:pt>
                <c:pt idx="1788">
                  <c:v>52316</c:v>
                </c:pt>
                <c:pt idx="1789">
                  <c:v>52323</c:v>
                </c:pt>
                <c:pt idx="1790">
                  <c:v>52330</c:v>
                </c:pt>
                <c:pt idx="1791">
                  <c:v>52337</c:v>
                </c:pt>
                <c:pt idx="1792">
                  <c:v>52344</c:v>
                </c:pt>
                <c:pt idx="1793">
                  <c:v>52351</c:v>
                </c:pt>
                <c:pt idx="1794">
                  <c:v>52358</c:v>
                </c:pt>
                <c:pt idx="1795">
                  <c:v>52365</c:v>
                </c:pt>
                <c:pt idx="1796">
                  <c:v>52372</c:v>
                </c:pt>
                <c:pt idx="1797">
                  <c:v>52379</c:v>
                </c:pt>
                <c:pt idx="1798">
                  <c:v>52386</c:v>
                </c:pt>
                <c:pt idx="1799">
                  <c:v>52393</c:v>
                </c:pt>
                <c:pt idx="1800">
                  <c:v>52400</c:v>
                </c:pt>
                <c:pt idx="1801">
                  <c:v>52407</c:v>
                </c:pt>
                <c:pt idx="1802">
                  <c:v>52414</c:v>
                </c:pt>
                <c:pt idx="1803">
                  <c:v>52421</c:v>
                </c:pt>
                <c:pt idx="1804">
                  <c:v>52428</c:v>
                </c:pt>
                <c:pt idx="1805">
                  <c:v>52435</c:v>
                </c:pt>
                <c:pt idx="1806">
                  <c:v>52442</c:v>
                </c:pt>
                <c:pt idx="1807">
                  <c:v>52449</c:v>
                </c:pt>
                <c:pt idx="1808">
                  <c:v>52456</c:v>
                </c:pt>
                <c:pt idx="1809">
                  <c:v>52463</c:v>
                </c:pt>
                <c:pt idx="1810">
                  <c:v>52470</c:v>
                </c:pt>
                <c:pt idx="1811">
                  <c:v>52477</c:v>
                </c:pt>
                <c:pt idx="1812">
                  <c:v>52484</c:v>
                </c:pt>
                <c:pt idx="1813">
                  <c:v>52491</c:v>
                </c:pt>
                <c:pt idx="1814">
                  <c:v>52498</c:v>
                </c:pt>
                <c:pt idx="1815">
                  <c:v>52505</c:v>
                </c:pt>
                <c:pt idx="1816">
                  <c:v>52512</c:v>
                </c:pt>
                <c:pt idx="1817">
                  <c:v>52519</c:v>
                </c:pt>
                <c:pt idx="1818">
                  <c:v>52526</c:v>
                </c:pt>
                <c:pt idx="1819">
                  <c:v>52533</c:v>
                </c:pt>
                <c:pt idx="1820">
                  <c:v>52540</c:v>
                </c:pt>
                <c:pt idx="1821">
                  <c:v>52547</c:v>
                </c:pt>
                <c:pt idx="1822">
                  <c:v>52554</c:v>
                </c:pt>
                <c:pt idx="1823">
                  <c:v>52562</c:v>
                </c:pt>
                <c:pt idx="1824">
                  <c:v>52568</c:v>
                </c:pt>
                <c:pt idx="1825">
                  <c:v>52575</c:v>
                </c:pt>
                <c:pt idx="1826">
                  <c:v>52582</c:v>
                </c:pt>
                <c:pt idx="1827">
                  <c:v>52589</c:v>
                </c:pt>
                <c:pt idx="1828">
                  <c:v>52596</c:v>
                </c:pt>
                <c:pt idx="1829">
                  <c:v>52603</c:v>
                </c:pt>
                <c:pt idx="1830">
                  <c:v>52610</c:v>
                </c:pt>
                <c:pt idx="1831">
                  <c:v>52617</c:v>
                </c:pt>
                <c:pt idx="1832">
                  <c:v>52624</c:v>
                </c:pt>
                <c:pt idx="1833">
                  <c:v>52631</c:v>
                </c:pt>
                <c:pt idx="1834">
                  <c:v>52638</c:v>
                </c:pt>
                <c:pt idx="1835">
                  <c:v>52645</c:v>
                </c:pt>
                <c:pt idx="1836">
                  <c:v>52652</c:v>
                </c:pt>
                <c:pt idx="1837">
                  <c:v>52659</c:v>
                </c:pt>
                <c:pt idx="1838">
                  <c:v>52666</c:v>
                </c:pt>
                <c:pt idx="1839">
                  <c:v>52673</c:v>
                </c:pt>
                <c:pt idx="1840">
                  <c:v>52680</c:v>
                </c:pt>
                <c:pt idx="1841">
                  <c:v>52687</c:v>
                </c:pt>
                <c:pt idx="1842">
                  <c:v>52694</c:v>
                </c:pt>
                <c:pt idx="1843">
                  <c:v>52701</c:v>
                </c:pt>
                <c:pt idx="1844">
                  <c:v>52708</c:v>
                </c:pt>
                <c:pt idx="1845">
                  <c:v>52715</c:v>
                </c:pt>
                <c:pt idx="1846">
                  <c:v>52722</c:v>
                </c:pt>
                <c:pt idx="1847">
                  <c:v>52729</c:v>
                </c:pt>
                <c:pt idx="1848">
                  <c:v>52736</c:v>
                </c:pt>
                <c:pt idx="1849">
                  <c:v>52743</c:v>
                </c:pt>
                <c:pt idx="1850">
                  <c:v>52750</c:v>
                </c:pt>
                <c:pt idx="1851">
                  <c:v>52757</c:v>
                </c:pt>
                <c:pt idx="1852">
                  <c:v>52764</c:v>
                </c:pt>
                <c:pt idx="1853">
                  <c:v>52771</c:v>
                </c:pt>
                <c:pt idx="1854">
                  <c:v>52778</c:v>
                </c:pt>
                <c:pt idx="1855">
                  <c:v>52785</c:v>
                </c:pt>
                <c:pt idx="1856">
                  <c:v>52792</c:v>
                </c:pt>
                <c:pt idx="1857">
                  <c:v>52799</c:v>
                </c:pt>
                <c:pt idx="1858">
                  <c:v>52806</c:v>
                </c:pt>
                <c:pt idx="1859">
                  <c:v>52813</c:v>
                </c:pt>
                <c:pt idx="1860">
                  <c:v>52820</c:v>
                </c:pt>
                <c:pt idx="1861">
                  <c:v>52827</c:v>
                </c:pt>
                <c:pt idx="1862">
                  <c:v>52834</c:v>
                </c:pt>
                <c:pt idx="1863">
                  <c:v>52841</c:v>
                </c:pt>
                <c:pt idx="1864">
                  <c:v>52848</c:v>
                </c:pt>
                <c:pt idx="1865">
                  <c:v>52855</c:v>
                </c:pt>
                <c:pt idx="1866">
                  <c:v>52862</c:v>
                </c:pt>
                <c:pt idx="1867">
                  <c:v>52869</c:v>
                </c:pt>
                <c:pt idx="1868">
                  <c:v>52876</c:v>
                </c:pt>
                <c:pt idx="1869">
                  <c:v>52883</c:v>
                </c:pt>
                <c:pt idx="1870">
                  <c:v>52890</c:v>
                </c:pt>
                <c:pt idx="1871">
                  <c:v>52897</c:v>
                </c:pt>
                <c:pt idx="1872">
                  <c:v>52904</c:v>
                </c:pt>
                <c:pt idx="1873">
                  <c:v>52911</c:v>
                </c:pt>
                <c:pt idx="1874">
                  <c:v>52918</c:v>
                </c:pt>
                <c:pt idx="1875">
                  <c:v>52926</c:v>
                </c:pt>
                <c:pt idx="1876">
                  <c:v>52932</c:v>
                </c:pt>
                <c:pt idx="1877">
                  <c:v>52939</c:v>
                </c:pt>
                <c:pt idx="1878">
                  <c:v>52946</c:v>
                </c:pt>
                <c:pt idx="1879">
                  <c:v>52953</c:v>
                </c:pt>
                <c:pt idx="1880">
                  <c:v>52961</c:v>
                </c:pt>
                <c:pt idx="1881">
                  <c:v>52968</c:v>
                </c:pt>
                <c:pt idx="1882">
                  <c:v>52975</c:v>
                </c:pt>
                <c:pt idx="1883">
                  <c:v>52982</c:v>
                </c:pt>
                <c:pt idx="1884">
                  <c:v>52989</c:v>
                </c:pt>
                <c:pt idx="1885">
                  <c:v>52996</c:v>
                </c:pt>
                <c:pt idx="1886">
                  <c:v>53003</c:v>
                </c:pt>
                <c:pt idx="1887">
                  <c:v>53010</c:v>
                </c:pt>
                <c:pt idx="1888">
                  <c:v>53017</c:v>
                </c:pt>
                <c:pt idx="1889">
                  <c:v>53024</c:v>
                </c:pt>
                <c:pt idx="1890">
                  <c:v>53031</c:v>
                </c:pt>
                <c:pt idx="1891">
                  <c:v>53038</c:v>
                </c:pt>
                <c:pt idx="1892">
                  <c:v>53045</c:v>
                </c:pt>
                <c:pt idx="1893">
                  <c:v>53052</c:v>
                </c:pt>
                <c:pt idx="1894">
                  <c:v>53063</c:v>
                </c:pt>
                <c:pt idx="1895">
                  <c:v>53066</c:v>
                </c:pt>
                <c:pt idx="1896">
                  <c:v>53073</c:v>
                </c:pt>
                <c:pt idx="1897">
                  <c:v>53080</c:v>
                </c:pt>
                <c:pt idx="1898">
                  <c:v>53087</c:v>
                </c:pt>
                <c:pt idx="1899">
                  <c:v>53094</c:v>
                </c:pt>
                <c:pt idx="1900">
                  <c:v>53101</c:v>
                </c:pt>
                <c:pt idx="1901">
                  <c:v>53108</c:v>
                </c:pt>
                <c:pt idx="1902">
                  <c:v>53115</c:v>
                </c:pt>
                <c:pt idx="1903">
                  <c:v>53122</c:v>
                </c:pt>
                <c:pt idx="1904">
                  <c:v>53129</c:v>
                </c:pt>
                <c:pt idx="1905">
                  <c:v>53136</c:v>
                </c:pt>
                <c:pt idx="1906">
                  <c:v>53143</c:v>
                </c:pt>
                <c:pt idx="1907">
                  <c:v>53150</c:v>
                </c:pt>
                <c:pt idx="1908">
                  <c:v>53157</c:v>
                </c:pt>
                <c:pt idx="1909">
                  <c:v>53164</c:v>
                </c:pt>
                <c:pt idx="1910">
                  <c:v>53171</c:v>
                </c:pt>
                <c:pt idx="1911">
                  <c:v>53178</c:v>
                </c:pt>
                <c:pt idx="1912">
                  <c:v>53185</c:v>
                </c:pt>
                <c:pt idx="1913">
                  <c:v>53192</c:v>
                </c:pt>
                <c:pt idx="1914">
                  <c:v>53199</c:v>
                </c:pt>
                <c:pt idx="1915">
                  <c:v>53206</c:v>
                </c:pt>
                <c:pt idx="1916">
                  <c:v>53213</c:v>
                </c:pt>
                <c:pt idx="1917">
                  <c:v>53220</c:v>
                </c:pt>
                <c:pt idx="1918">
                  <c:v>53227</c:v>
                </c:pt>
                <c:pt idx="1919">
                  <c:v>53234</c:v>
                </c:pt>
                <c:pt idx="1920">
                  <c:v>53241</c:v>
                </c:pt>
                <c:pt idx="1921">
                  <c:v>53248</c:v>
                </c:pt>
                <c:pt idx="1922">
                  <c:v>53255</c:v>
                </c:pt>
                <c:pt idx="1923">
                  <c:v>53262</c:v>
                </c:pt>
                <c:pt idx="1924">
                  <c:v>53269</c:v>
                </c:pt>
                <c:pt idx="1925">
                  <c:v>53279</c:v>
                </c:pt>
                <c:pt idx="1926">
                  <c:v>53283</c:v>
                </c:pt>
                <c:pt idx="1927">
                  <c:v>53290</c:v>
                </c:pt>
                <c:pt idx="1928">
                  <c:v>53297</c:v>
                </c:pt>
                <c:pt idx="1929">
                  <c:v>53304</c:v>
                </c:pt>
                <c:pt idx="1930">
                  <c:v>53311</c:v>
                </c:pt>
                <c:pt idx="1931">
                  <c:v>53318</c:v>
                </c:pt>
                <c:pt idx="1932">
                  <c:v>53325</c:v>
                </c:pt>
                <c:pt idx="1933">
                  <c:v>53332</c:v>
                </c:pt>
                <c:pt idx="1934">
                  <c:v>53339</c:v>
                </c:pt>
                <c:pt idx="1935">
                  <c:v>53346</c:v>
                </c:pt>
                <c:pt idx="1936">
                  <c:v>53353</c:v>
                </c:pt>
                <c:pt idx="1937">
                  <c:v>53360</c:v>
                </c:pt>
                <c:pt idx="1938">
                  <c:v>53367</c:v>
                </c:pt>
                <c:pt idx="1939">
                  <c:v>53374</c:v>
                </c:pt>
                <c:pt idx="1940">
                  <c:v>53381</c:v>
                </c:pt>
                <c:pt idx="1941">
                  <c:v>53388</c:v>
                </c:pt>
                <c:pt idx="1942">
                  <c:v>53395</c:v>
                </c:pt>
                <c:pt idx="1943">
                  <c:v>53402</c:v>
                </c:pt>
                <c:pt idx="1944">
                  <c:v>53413</c:v>
                </c:pt>
                <c:pt idx="1945">
                  <c:v>53416</c:v>
                </c:pt>
                <c:pt idx="1946">
                  <c:v>53423</c:v>
                </c:pt>
                <c:pt idx="1947">
                  <c:v>53430</c:v>
                </c:pt>
                <c:pt idx="1948">
                  <c:v>53437</c:v>
                </c:pt>
                <c:pt idx="1949">
                  <c:v>53444</c:v>
                </c:pt>
                <c:pt idx="1950">
                  <c:v>53451</c:v>
                </c:pt>
                <c:pt idx="1951">
                  <c:v>53458</c:v>
                </c:pt>
                <c:pt idx="1952">
                  <c:v>53465</c:v>
                </c:pt>
                <c:pt idx="1953">
                  <c:v>53472</c:v>
                </c:pt>
                <c:pt idx="1954">
                  <c:v>53479</c:v>
                </c:pt>
                <c:pt idx="1955">
                  <c:v>53486</c:v>
                </c:pt>
                <c:pt idx="1956">
                  <c:v>53493</c:v>
                </c:pt>
                <c:pt idx="1957">
                  <c:v>53500</c:v>
                </c:pt>
                <c:pt idx="1958">
                  <c:v>53507</c:v>
                </c:pt>
                <c:pt idx="1959">
                  <c:v>53514</c:v>
                </c:pt>
                <c:pt idx="1960">
                  <c:v>53521</c:v>
                </c:pt>
                <c:pt idx="1961">
                  <c:v>53528</c:v>
                </c:pt>
                <c:pt idx="1962">
                  <c:v>53535</c:v>
                </c:pt>
                <c:pt idx="1963">
                  <c:v>53542</c:v>
                </c:pt>
                <c:pt idx="1964">
                  <c:v>53549</c:v>
                </c:pt>
                <c:pt idx="1965">
                  <c:v>53556</c:v>
                </c:pt>
                <c:pt idx="1966">
                  <c:v>53563</c:v>
                </c:pt>
                <c:pt idx="1967">
                  <c:v>53570</c:v>
                </c:pt>
                <c:pt idx="1968">
                  <c:v>53577</c:v>
                </c:pt>
                <c:pt idx="1969">
                  <c:v>53584</c:v>
                </c:pt>
                <c:pt idx="1970">
                  <c:v>53591</c:v>
                </c:pt>
                <c:pt idx="1971">
                  <c:v>53598</c:v>
                </c:pt>
                <c:pt idx="1972">
                  <c:v>53605</c:v>
                </c:pt>
                <c:pt idx="1973">
                  <c:v>53612</c:v>
                </c:pt>
                <c:pt idx="1974">
                  <c:v>53619</c:v>
                </c:pt>
                <c:pt idx="1975">
                  <c:v>53626</c:v>
                </c:pt>
                <c:pt idx="1976">
                  <c:v>53633</c:v>
                </c:pt>
                <c:pt idx="1977">
                  <c:v>53640</c:v>
                </c:pt>
                <c:pt idx="1978">
                  <c:v>53647</c:v>
                </c:pt>
                <c:pt idx="1979">
                  <c:v>53654</c:v>
                </c:pt>
                <c:pt idx="1980">
                  <c:v>53661</c:v>
                </c:pt>
                <c:pt idx="1981">
                  <c:v>53668</c:v>
                </c:pt>
                <c:pt idx="1982">
                  <c:v>53675</c:v>
                </c:pt>
                <c:pt idx="1983">
                  <c:v>53682</c:v>
                </c:pt>
                <c:pt idx="1984">
                  <c:v>53692</c:v>
                </c:pt>
                <c:pt idx="1985">
                  <c:v>53699</c:v>
                </c:pt>
                <c:pt idx="1986">
                  <c:v>53706</c:v>
                </c:pt>
                <c:pt idx="1987">
                  <c:v>53714</c:v>
                </c:pt>
                <c:pt idx="1988">
                  <c:v>53720</c:v>
                </c:pt>
                <c:pt idx="1989">
                  <c:v>53727</c:v>
                </c:pt>
                <c:pt idx="1990">
                  <c:v>53734</c:v>
                </c:pt>
                <c:pt idx="1991">
                  <c:v>53742</c:v>
                </c:pt>
                <c:pt idx="1992">
                  <c:v>53748</c:v>
                </c:pt>
                <c:pt idx="1993">
                  <c:v>53755</c:v>
                </c:pt>
                <c:pt idx="1994">
                  <c:v>53762</c:v>
                </c:pt>
                <c:pt idx="1995">
                  <c:v>53769</c:v>
                </c:pt>
                <c:pt idx="1996">
                  <c:v>53776</c:v>
                </c:pt>
                <c:pt idx="1997">
                  <c:v>53783</c:v>
                </c:pt>
                <c:pt idx="1998">
                  <c:v>53790</c:v>
                </c:pt>
                <c:pt idx="1999">
                  <c:v>53799</c:v>
                </c:pt>
                <c:pt idx="2000">
                  <c:v>53804</c:v>
                </c:pt>
                <c:pt idx="2001">
                  <c:v>53811</c:v>
                </c:pt>
                <c:pt idx="2002">
                  <c:v>53819</c:v>
                </c:pt>
                <c:pt idx="2003">
                  <c:v>53825</c:v>
                </c:pt>
                <c:pt idx="2004">
                  <c:v>53832</c:v>
                </c:pt>
                <c:pt idx="2005">
                  <c:v>53840</c:v>
                </c:pt>
                <c:pt idx="2006">
                  <c:v>53846</c:v>
                </c:pt>
                <c:pt idx="2007">
                  <c:v>53853</c:v>
                </c:pt>
                <c:pt idx="2008">
                  <c:v>53860</c:v>
                </c:pt>
                <c:pt idx="2009">
                  <c:v>53867</c:v>
                </c:pt>
                <c:pt idx="2010">
                  <c:v>53874</c:v>
                </c:pt>
                <c:pt idx="2011">
                  <c:v>53881</c:v>
                </c:pt>
                <c:pt idx="2012">
                  <c:v>53888</c:v>
                </c:pt>
                <c:pt idx="2013">
                  <c:v>53895</c:v>
                </c:pt>
                <c:pt idx="2014">
                  <c:v>53902</c:v>
                </c:pt>
                <c:pt idx="2015">
                  <c:v>53909</c:v>
                </c:pt>
                <c:pt idx="2016">
                  <c:v>53916</c:v>
                </c:pt>
                <c:pt idx="2017">
                  <c:v>53923</c:v>
                </c:pt>
                <c:pt idx="2018">
                  <c:v>53931</c:v>
                </c:pt>
                <c:pt idx="2019">
                  <c:v>53938</c:v>
                </c:pt>
                <c:pt idx="2020">
                  <c:v>53944</c:v>
                </c:pt>
                <c:pt idx="2021">
                  <c:v>53951</c:v>
                </c:pt>
                <c:pt idx="2022">
                  <c:v>53958</c:v>
                </c:pt>
                <c:pt idx="2023">
                  <c:v>53965</c:v>
                </c:pt>
                <c:pt idx="2024">
                  <c:v>53972</c:v>
                </c:pt>
                <c:pt idx="2025">
                  <c:v>53980</c:v>
                </c:pt>
                <c:pt idx="2026">
                  <c:v>53986</c:v>
                </c:pt>
                <c:pt idx="2027">
                  <c:v>53993</c:v>
                </c:pt>
                <c:pt idx="2028">
                  <c:v>54000</c:v>
                </c:pt>
                <c:pt idx="2029">
                  <c:v>54008</c:v>
                </c:pt>
                <c:pt idx="2030">
                  <c:v>54014</c:v>
                </c:pt>
                <c:pt idx="2031">
                  <c:v>54021</c:v>
                </c:pt>
                <c:pt idx="2032">
                  <c:v>54028</c:v>
                </c:pt>
                <c:pt idx="2033">
                  <c:v>54035</c:v>
                </c:pt>
                <c:pt idx="2034">
                  <c:v>54042</c:v>
                </c:pt>
                <c:pt idx="2035">
                  <c:v>54049</c:v>
                </c:pt>
                <c:pt idx="2036">
                  <c:v>54057</c:v>
                </c:pt>
                <c:pt idx="2037">
                  <c:v>54064</c:v>
                </c:pt>
                <c:pt idx="2038">
                  <c:v>54071</c:v>
                </c:pt>
                <c:pt idx="2039">
                  <c:v>54078</c:v>
                </c:pt>
                <c:pt idx="2040">
                  <c:v>54085</c:v>
                </c:pt>
                <c:pt idx="2041">
                  <c:v>54092</c:v>
                </c:pt>
                <c:pt idx="2042">
                  <c:v>54099</c:v>
                </c:pt>
                <c:pt idx="2043">
                  <c:v>54106</c:v>
                </c:pt>
                <c:pt idx="2044">
                  <c:v>54113</c:v>
                </c:pt>
                <c:pt idx="2045">
                  <c:v>54120</c:v>
                </c:pt>
                <c:pt idx="2046">
                  <c:v>54127</c:v>
                </c:pt>
                <c:pt idx="2047">
                  <c:v>54134</c:v>
                </c:pt>
                <c:pt idx="2048">
                  <c:v>54141</c:v>
                </c:pt>
                <c:pt idx="2049">
                  <c:v>54148</c:v>
                </c:pt>
                <c:pt idx="2050">
                  <c:v>54157</c:v>
                </c:pt>
                <c:pt idx="2051">
                  <c:v>54164</c:v>
                </c:pt>
                <c:pt idx="2052">
                  <c:v>54171</c:v>
                </c:pt>
                <c:pt idx="2053">
                  <c:v>54178</c:v>
                </c:pt>
                <c:pt idx="2054">
                  <c:v>54185</c:v>
                </c:pt>
                <c:pt idx="2055">
                  <c:v>54192</c:v>
                </c:pt>
                <c:pt idx="2056">
                  <c:v>54199</c:v>
                </c:pt>
                <c:pt idx="2057">
                  <c:v>54206</c:v>
                </c:pt>
                <c:pt idx="2058">
                  <c:v>54213</c:v>
                </c:pt>
                <c:pt idx="2059">
                  <c:v>54220</c:v>
                </c:pt>
                <c:pt idx="2060">
                  <c:v>54227</c:v>
                </c:pt>
                <c:pt idx="2061">
                  <c:v>54234</c:v>
                </c:pt>
                <c:pt idx="2062">
                  <c:v>54241</c:v>
                </c:pt>
                <c:pt idx="2063">
                  <c:v>54248</c:v>
                </c:pt>
                <c:pt idx="2064">
                  <c:v>54255</c:v>
                </c:pt>
                <c:pt idx="2065">
                  <c:v>54262</c:v>
                </c:pt>
                <c:pt idx="2066">
                  <c:v>54269</c:v>
                </c:pt>
                <c:pt idx="2067">
                  <c:v>54276</c:v>
                </c:pt>
                <c:pt idx="2068">
                  <c:v>54283</c:v>
                </c:pt>
                <c:pt idx="2069">
                  <c:v>54290</c:v>
                </c:pt>
                <c:pt idx="2070">
                  <c:v>54297</c:v>
                </c:pt>
                <c:pt idx="2071">
                  <c:v>54304</c:v>
                </c:pt>
                <c:pt idx="2072">
                  <c:v>54311</c:v>
                </c:pt>
                <c:pt idx="2073">
                  <c:v>54318</c:v>
                </c:pt>
                <c:pt idx="2074">
                  <c:v>54325</c:v>
                </c:pt>
                <c:pt idx="2075">
                  <c:v>54332</c:v>
                </c:pt>
                <c:pt idx="2076">
                  <c:v>54339</c:v>
                </c:pt>
                <c:pt idx="2077">
                  <c:v>54346</c:v>
                </c:pt>
                <c:pt idx="2078">
                  <c:v>54353</c:v>
                </c:pt>
                <c:pt idx="2079">
                  <c:v>54360</c:v>
                </c:pt>
                <c:pt idx="2080">
                  <c:v>54367</c:v>
                </c:pt>
                <c:pt idx="2081">
                  <c:v>54374</c:v>
                </c:pt>
                <c:pt idx="2082">
                  <c:v>54381</c:v>
                </c:pt>
                <c:pt idx="2083">
                  <c:v>54389</c:v>
                </c:pt>
                <c:pt idx="2084">
                  <c:v>54395</c:v>
                </c:pt>
                <c:pt idx="2085">
                  <c:v>54402</c:v>
                </c:pt>
                <c:pt idx="2086">
                  <c:v>54409</c:v>
                </c:pt>
                <c:pt idx="2087">
                  <c:v>54416</c:v>
                </c:pt>
                <c:pt idx="2088">
                  <c:v>54423</c:v>
                </c:pt>
                <c:pt idx="2089">
                  <c:v>54430</c:v>
                </c:pt>
                <c:pt idx="2090">
                  <c:v>54437</c:v>
                </c:pt>
                <c:pt idx="2091">
                  <c:v>54444</c:v>
                </c:pt>
                <c:pt idx="2092">
                  <c:v>54451</c:v>
                </c:pt>
                <c:pt idx="2093">
                  <c:v>54458</c:v>
                </c:pt>
                <c:pt idx="2094">
                  <c:v>54465</c:v>
                </c:pt>
                <c:pt idx="2095">
                  <c:v>54472</c:v>
                </c:pt>
                <c:pt idx="2096">
                  <c:v>54479</c:v>
                </c:pt>
                <c:pt idx="2097">
                  <c:v>54486</c:v>
                </c:pt>
                <c:pt idx="2098">
                  <c:v>54493</c:v>
                </c:pt>
                <c:pt idx="2099">
                  <c:v>54500</c:v>
                </c:pt>
                <c:pt idx="2100">
                  <c:v>54507</c:v>
                </c:pt>
                <c:pt idx="2101">
                  <c:v>54514</c:v>
                </c:pt>
                <c:pt idx="2102">
                  <c:v>54521</c:v>
                </c:pt>
                <c:pt idx="2103">
                  <c:v>54528</c:v>
                </c:pt>
                <c:pt idx="2104">
                  <c:v>54535</c:v>
                </c:pt>
                <c:pt idx="2105">
                  <c:v>54542</c:v>
                </c:pt>
                <c:pt idx="2106">
                  <c:v>54549</c:v>
                </c:pt>
                <c:pt idx="2107">
                  <c:v>54556</c:v>
                </c:pt>
                <c:pt idx="2108">
                  <c:v>54563</c:v>
                </c:pt>
                <c:pt idx="2109">
                  <c:v>54570</c:v>
                </c:pt>
                <c:pt idx="2110">
                  <c:v>54577</c:v>
                </c:pt>
                <c:pt idx="2111">
                  <c:v>54584</c:v>
                </c:pt>
                <c:pt idx="2112">
                  <c:v>54591</c:v>
                </c:pt>
                <c:pt idx="2113">
                  <c:v>54598</c:v>
                </c:pt>
                <c:pt idx="2114">
                  <c:v>54605</c:v>
                </c:pt>
                <c:pt idx="2115">
                  <c:v>54612</c:v>
                </c:pt>
                <c:pt idx="2116">
                  <c:v>54619</c:v>
                </c:pt>
                <c:pt idx="2117">
                  <c:v>54626</c:v>
                </c:pt>
                <c:pt idx="2118">
                  <c:v>54633</c:v>
                </c:pt>
                <c:pt idx="2119">
                  <c:v>54640</c:v>
                </c:pt>
                <c:pt idx="2120">
                  <c:v>54647</c:v>
                </c:pt>
                <c:pt idx="2121">
                  <c:v>54654</c:v>
                </c:pt>
                <c:pt idx="2122">
                  <c:v>54661</c:v>
                </c:pt>
                <c:pt idx="2123">
                  <c:v>54668</c:v>
                </c:pt>
                <c:pt idx="2124">
                  <c:v>54675</c:v>
                </c:pt>
                <c:pt idx="2125">
                  <c:v>54682</c:v>
                </c:pt>
                <c:pt idx="2126">
                  <c:v>54689</c:v>
                </c:pt>
                <c:pt idx="2127">
                  <c:v>54696</c:v>
                </c:pt>
                <c:pt idx="2128">
                  <c:v>54703</c:v>
                </c:pt>
                <c:pt idx="2129">
                  <c:v>54710</c:v>
                </c:pt>
                <c:pt idx="2130">
                  <c:v>54717</c:v>
                </c:pt>
                <c:pt idx="2131">
                  <c:v>54724</c:v>
                </c:pt>
                <c:pt idx="2132">
                  <c:v>54731</c:v>
                </c:pt>
                <c:pt idx="2133">
                  <c:v>54739</c:v>
                </c:pt>
                <c:pt idx="2134">
                  <c:v>54745</c:v>
                </c:pt>
                <c:pt idx="2135">
                  <c:v>54753</c:v>
                </c:pt>
                <c:pt idx="2136">
                  <c:v>54759</c:v>
                </c:pt>
                <c:pt idx="2137">
                  <c:v>54766</c:v>
                </c:pt>
                <c:pt idx="2138">
                  <c:v>54773</c:v>
                </c:pt>
                <c:pt idx="2139">
                  <c:v>54780</c:v>
                </c:pt>
                <c:pt idx="2140">
                  <c:v>54792</c:v>
                </c:pt>
                <c:pt idx="2141">
                  <c:v>54795</c:v>
                </c:pt>
                <c:pt idx="2142">
                  <c:v>54802</c:v>
                </c:pt>
                <c:pt idx="2143">
                  <c:v>54809</c:v>
                </c:pt>
                <c:pt idx="2144">
                  <c:v>54816</c:v>
                </c:pt>
                <c:pt idx="2145">
                  <c:v>54823</c:v>
                </c:pt>
                <c:pt idx="2146">
                  <c:v>54830</c:v>
                </c:pt>
                <c:pt idx="2147">
                  <c:v>54837</c:v>
                </c:pt>
                <c:pt idx="2148">
                  <c:v>54844</c:v>
                </c:pt>
                <c:pt idx="2149">
                  <c:v>54851</c:v>
                </c:pt>
                <c:pt idx="2150">
                  <c:v>54858</c:v>
                </c:pt>
                <c:pt idx="2151">
                  <c:v>54865</c:v>
                </c:pt>
                <c:pt idx="2152">
                  <c:v>54872</c:v>
                </c:pt>
                <c:pt idx="2153">
                  <c:v>54879</c:v>
                </c:pt>
                <c:pt idx="2154">
                  <c:v>54890</c:v>
                </c:pt>
                <c:pt idx="2155">
                  <c:v>54893</c:v>
                </c:pt>
                <c:pt idx="2156">
                  <c:v>54900</c:v>
                </c:pt>
                <c:pt idx="2157">
                  <c:v>54907</c:v>
                </c:pt>
                <c:pt idx="2158">
                  <c:v>54914</c:v>
                </c:pt>
                <c:pt idx="2159">
                  <c:v>54921</c:v>
                </c:pt>
                <c:pt idx="2160">
                  <c:v>54928</c:v>
                </c:pt>
                <c:pt idx="2161">
                  <c:v>54935</c:v>
                </c:pt>
                <c:pt idx="2162">
                  <c:v>54942</c:v>
                </c:pt>
                <c:pt idx="2163">
                  <c:v>54949</c:v>
                </c:pt>
                <c:pt idx="2164">
                  <c:v>54956</c:v>
                </c:pt>
                <c:pt idx="2165">
                  <c:v>54963</c:v>
                </c:pt>
                <c:pt idx="2166">
                  <c:v>54970</c:v>
                </c:pt>
                <c:pt idx="2167">
                  <c:v>54977</c:v>
                </c:pt>
                <c:pt idx="2168">
                  <c:v>54984</c:v>
                </c:pt>
                <c:pt idx="2169">
                  <c:v>54991</c:v>
                </c:pt>
                <c:pt idx="2170">
                  <c:v>54998</c:v>
                </c:pt>
                <c:pt idx="2171">
                  <c:v>55005</c:v>
                </c:pt>
                <c:pt idx="2172">
                  <c:v>55012</c:v>
                </c:pt>
                <c:pt idx="2173">
                  <c:v>55019</c:v>
                </c:pt>
                <c:pt idx="2174">
                  <c:v>55026</c:v>
                </c:pt>
                <c:pt idx="2175">
                  <c:v>55033</c:v>
                </c:pt>
                <c:pt idx="2176">
                  <c:v>55040</c:v>
                </c:pt>
                <c:pt idx="2177">
                  <c:v>55047</c:v>
                </c:pt>
                <c:pt idx="2178">
                  <c:v>55054</c:v>
                </c:pt>
                <c:pt idx="2179">
                  <c:v>55061</c:v>
                </c:pt>
                <c:pt idx="2180">
                  <c:v>55068</c:v>
                </c:pt>
                <c:pt idx="2181">
                  <c:v>55075</c:v>
                </c:pt>
                <c:pt idx="2182">
                  <c:v>55082</c:v>
                </c:pt>
                <c:pt idx="2183">
                  <c:v>55089</c:v>
                </c:pt>
                <c:pt idx="2184">
                  <c:v>55096</c:v>
                </c:pt>
                <c:pt idx="2185">
                  <c:v>55106</c:v>
                </c:pt>
                <c:pt idx="2186">
                  <c:v>55110</c:v>
                </c:pt>
                <c:pt idx="2187">
                  <c:v>55117</c:v>
                </c:pt>
                <c:pt idx="2188">
                  <c:v>55124</c:v>
                </c:pt>
                <c:pt idx="2189">
                  <c:v>55131</c:v>
                </c:pt>
                <c:pt idx="2190">
                  <c:v>55138</c:v>
                </c:pt>
                <c:pt idx="2191">
                  <c:v>55145</c:v>
                </c:pt>
                <c:pt idx="2192">
                  <c:v>55152</c:v>
                </c:pt>
                <c:pt idx="2193">
                  <c:v>55159</c:v>
                </c:pt>
                <c:pt idx="2194">
                  <c:v>55166</c:v>
                </c:pt>
                <c:pt idx="2195">
                  <c:v>55173</c:v>
                </c:pt>
                <c:pt idx="2196">
                  <c:v>55180</c:v>
                </c:pt>
                <c:pt idx="2197">
                  <c:v>55187</c:v>
                </c:pt>
                <c:pt idx="2198">
                  <c:v>55194</c:v>
                </c:pt>
                <c:pt idx="2199">
                  <c:v>55201</c:v>
                </c:pt>
                <c:pt idx="2200">
                  <c:v>55208</c:v>
                </c:pt>
                <c:pt idx="2201">
                  <c:v>55215</c:v>
                </c:pt>
                <c:pt idx="2202">
                  <c:v>55222</c:v>
                </c:pt>
                <c:pt idx="2203">
                  <c:v>55229</c:v>
                </c:pt>
                <c:pt idx="2204">
                  <c:v>55236</c:v>
                </c:pt>
                <c:pt idx="2205">
                  <c:v>55247</c:v>
                </c:pt>
                <c:pt idx="2206">
                  <c:v>55250</c:v>
                </c:pt>
                <c:pt idx="2207">
                  <c:v>55257</c:v>
                </c:pt>
                <c:pt idx="2208">
                  <c:v>55264</c:v>
                </c:pt>
                <c:pt idx="2209">
                  <c:v>55271</c:v>
                </c:pt>
                <c:pt idx="2210">
                  <c:v>55278</c:v>
                </c:pt>
                <c:pt idx="2211">
                  <c:v>55285</c:v>
                </c:pt>
                <c:pt idx="2212">
                  <c:v>55292</c:v>
                </c:pt>
                <c:pt idx="2213">
                  <c:v>55299</c:v>
                </c:pt>
                <c:pt idx="2214">
                  <c:v>55306</c:v>
                </c:pt>
                <c:pt idx="2215">
                  <c:v>55313</c:v>
                </c:pt>
                <c:pt idx="2216">
                  <c:v>55320</c:v>
                </c:pt>
                <c:pt idx="2217">
                  <c:v>55327</c:v>
                </c:pt>
                <c:pt idx="2218">
                  <c:v>55334</c:v>
                </c:pt>
                <c:pt idx="2219">
                  <c:v>55341</c:v>
                </c:pt>
                <c:pt idx="2220">
                  <c:v>55348</c:v>
                </c:pt>
                <c:pt idx="2221">
                  <c:v>55355</c:v>
                </c:pt>
                <c:pt idx="2222">
                  <c:v>55362</c:v>
                </c:pt>
                <c:pt idx="2223">
                  <c:v>55369</c:v>
                </c:pt>
                <c:pt idx="2224">
                  <c:v>55376</c:v>
                </c:pt>
                <c:pt idx="2225">
                  <c:v>55383</c:v>
                </c:pt>
                <c:pt idx="2226">
                  <c:v>55390</c:v>
                </c:pt>
                <c:pt idx="2227">
                  <c:v>55397</c:v>
                </c:pt>
                <c:pt idx="2228">
                  <c:v>55404</c:v>
                </c:pt>
                <c:pt idx="2229">
                  <c:v>55411</c:v>
                </c:pt>
                <c:pt idx="2230">
                  <c:v>55418</c:v>
                </c:pt>
                <c:pt idx="2231">
                  <c:v>55425</c:v>
                </c:pt>
                <c:pt idx="2232">
                  <c:v>55432</c:v>
                </c:pt>
                <c:pt idx="2233">
                  <c:v>55439</c:v>
                </c:pt>
                <c:pt idx="2234">
                  <c:v>55446</c:v>
                </c:pt>
                <c:pt idx="2235">
                  <c:v>55453</c:v>
                </c:pt>
                <c:pt idx="2236">
                  <c:v>55460</c:v>
                </c:pt>
                <c:pt idx="2237">
                  <c:v>55470</c:v>
                </c:pt>
                <c:pt idx="2238">
                  <c:v>55474</c:v>
                </c:pt>
                <c:pt idx="2239">
                  <c:v>55481</c:v>
                </c:pt>
                <c:pt idx="2240">
                  <c:v>55488</c:v>
                </c:pt>
                <c:pt idx="2241">
                  <c:v>55495</c:v>
                </c:pt>
                <c:pt idx="2242">
                  <c:v>55502</c:v>
                </c:pt>
                <c:pt idx="2243">
                  <c:v>55509</c:v>
                </c:pt>
                <c:pt idx="2244">
                  <c:v>55516</c:v>
                </c:pt>
                <c:pt idx="2245">
                  <c:v>55523</c:v>
                </c:pt>
                <c:pt idx="2246">
                  <c:v>55530</c:v>
                </c:pt>
                <c:pt idx="2247">
                  <c:v>55537</c:v>
                </c:pt>
                <c:pt idx="2248">
                  <c:v>55544</c:v>
                </c:pt>
                <c:pt idx="2249">
                  <c:v>55551</c:v>
                </c:pt>
                <c:pt idx="2250">
                  <c:v>55558</c:v>
                </c:pt>
                <c:pt idx="2251">
                  <c:v>55565</c:v>
                </c:pt>
                <c:pt idx="2252">
                  <c:v>55572</c:v>
                </c:pt>
                <c:pt idx="2253">
                  <c:v>55579</c:v>
                </c:pt>
                <c:pt idx="2254">
                  <c:v>55586</c:v>
                </c:pt>
                <c:pt idx="2255">
                  <c:v>55593</c:v>
                </c:pt>
                <c:pt idx="2256">
                  <c:v>55600</c:v>
                </c:pt>
                <c:pt idx="2257">
                  <c:v>55607</c:v>
                </c:pt>
                <c:pt idx="2258">
                  <c:v>55614</c:v>
                </c:pt>
                <c:pt idx="2259">
                  <c:v>55621</c:v>
                </c:pt>
                <c:pt idx="2260">
                  <c:v>55632</c:v>
                </c:pt>
                <c:pt idx="2261">
                  <c:v>55635</c:v>
                </c:pt>
                <c:pt idx="2262">
                  <c:v>55642</c:v>
                </c:pt>
                <c:pt idx="2263">
                  <c:v>55649</c:v>
                </c:pt>
                <c:pt idx="2264">
                  <c:v>55656</c:v>
                </c:pt>
                <c:pt idx="2265">
                  <c:v>55663</c:v>
                </c:pt>
                <c:pt idx="2266">
                  <c:v>55670</c:v>
                </c:pt>
                <c:pt idx="2267">
                  <c:v>55677</c:v>
                </c:pt>
                <c:pt idx="2268">
                  <c:v>55684</c:v>
                </c:pt>
                <c:pt idx="2269">
                  <c:v>55691</c:v>
                </c:pt>
                <c:pt idx="2270">
                  <c:v>55698</c:v>
                </c:pt>
                <c:pt idx="2271">
                  <c:v>55705</c:v>
                </c:pt>
                <c:pt idx="2272">
                  <c:v>55712</c:v>
                </c:pt>
                <c:pt idx="2273">
                  <c:v>55719</c:v>
                </c:pt>
                <c:pt idx="2274">
                  <c:v>55726</c:v>
                </c:pt>
                <c:pt idx="2275">
                  <c:v>55733</c:v>
                </c:pt>
                <c:pt idx="2276">
                  <c:v>55740</c:v>
                </c:pt>
                <c:pt idx="2277">
                  <c:v>55747</c:v>
                </c:pt>
                <c:pt idx="2278">
                  <c:v>55754</c:v>
                </c:pt>
                <c:pt idx="2279">
                  <c:v>55761</c:v>
                </c:pt>
                <c:pt idx="2280">
                  <c:v>55768</c:v>
                </c:pt>
                <c:pt idx="2281">
                  <c:v>55775</c:v>
                </c:pt>
                <c:pt idx="2282">
                  <c:v>55782</c:v>
                </c:pt>
                <c:pt idx="2283">
                  <c:v>55789</c:v>
                </c:pt>
                <c:pt idx="2284">
                  <c:v>55796</c:v>
                </c:pt>
                <c:pt idx="2285">
                  <c:v>55803</c:v>
                </c:pt>
                <c:pt idx="2286">
                  <c:v>55810</c:v>
                </c:pt>
                <c:pt idx="2287">
                  <c:v>55817</c:v>
                </c:pt>
                <c:pt idx="2288">
                  <c:v>55824</c:v>
                </c:pt>
                <c:pt idx="2289">
                  <c:v>55831</c:v>
                </c:pt>
                <c:pt idx="2290">
                  <c:v>55838</c:v>
                </c:pt>
                <c:pt idx="2291">
                  <c:v>55845</c:v>
                </c:pt>
                <c:pt idx="2292">
                  <c:v>55852</c:v>
                </c:pt>
                <c:pt idx="2293">
                  <c:v>55859</c:v>
                </c:pt>
                <c:pt idx="2294">
                  <c:v>55866</c:v>
                </c:pt>
                <c:pt idx="2295">
                  <c:v>55873</c:v>
                </c:pt>
                <c:pt idx="2296">
                  <c:v>55884</c:v>
                </c:pt>
                <c:pt idx="2297">
                  <c:v>55891</c:v>
                </c:pt>
                <c:pt idx="2298">
                  <c:v>55898</c:v>
                </c:pt>
                <c:pt idx="2299">
                  <c:v>55905</c:v>
                </c:pt>
                <c:pt idx="2300">
                  <c:v>55912</c:v>
                </c:pt>
                <c:pt idx="2301">
                  <c:v>55919</c:v>
                </c:pt>
                <c:pt idx="2302">
                  <c:v>55926</c:v>
                </c:pt>
                <c:pt idx="2303">
                  <c:v>55933</c:v>
                </c:pt>
                <c:pt idx="2304">
                  <c:v>55940</c:v>
                </c:pt>
                <c:pt idx="2305">
                  <c:v>55947</c:v>
                </c:pt>
                <c:pt idx="2306">
                  <c:v>55954</c:v>
                </c:pt>
                <c:pt idx="2307">
                  <c:v>55961</c:v>
                </c:pt>
                <c:pt idx="2308">
                  <c:v>55968</c:v>
                </c:pt>
                <c:pt idx="2309">
                  <c:v>55975</c:v>
                </c:pt>
                <c:pt idx="2310">
                  <c:v>55984</c:v>
                </c:pt>
                <c:pt idx="2311">
                  <c:v>55991</c:v>
                </c:pt>
                <c:pt idx="2312">
                  <c:v>55998</c:v>
                </c:pt>
                <c:pt idx="2313">
                  <c:v>56005</c:v>
                </c:pt>
                <c:pt idx="2314">
                  <c:v>56012</c:v>
                </c:pt>
                <c:pt idx="2315">
                  <c:v>56019</c:v>
                </c:pt>
                <c:pt idx="2316">
                  <c:v>56026</c:v>
                </c:pt>
                <c:pt idx="2317">
                  <c:v>56033</c:v>
                </c:pt>
                <c:pt idx="2318">
                  <c:v>56040</c:v>
                </c:pt>
                <c:pt idx="2319">
                  <c:v>56047</c:v>
                </c:pt>
                <c:pt idx="2320">
                  <c:v>56054</c:v>
                </c:pt>
                <c:pt idx="2321">
                  <c:v>56061</c:v>
                </c:pt>
                <c:pt idx="2322">
                  <c:v>56068</c:v>
                </c:pt>
                <c:pt idx="2323">
                  <c:v>56075</c:v>
                </c:pt>
                <c:pt idx="2324">
                  <c:v>56082</c:v>
                </c:pt>
                <c:pt idx="2325">
                  <c:v>56089</c:v>
                </c:pt>
                <c:pt idx="2326">
                  <c:v>56096</c:v>
                </c:pt>
                <c:pt idx="2327">
                  <c:v>56103</c:v>
                </c:pt>
                <c:pt idx="2328">
                  <c:v>56110</c:v>
                </c:pt>
                <c:pt idx="2329">
                  <c:v>56117</c:v>
                </c:pt>
                <c:pt idx="2330">
                  <c:v>56124</c:v>
                </c:pt>
                <c:pt idx="2331">
                  <c:v>56131</c:v>
                </c:pt>
                <c:pt idx="2332">
                  <c:v>56138</c:v>
                </c:pt>
                <c:pt idx="2333">
                  <c:v>56145</c:v>
                </c:pt>
                <c:pt idx="2334">
                  <c:v>56152</c:v>
                </c:pt>
                <c:pt idx="2335">
                  <c:v>56159</c:v>
                </c:pt>
                <c:pt idx="2336">
                  <c:v>56166</c:v>
                </c:pt>
                <c:pt idx="2337">
                  <c:v>56173</c:v>
                </c:pt>
                <c:pt idx="2338">
                  <c:v>56180</c:v>
                </c:pt>
                <c:pt idx="2339">
                  <c:v>56187</c:v>
                </c:pt>
                <c:pt idx="2340">
                  <c:v>56194</c:v>
                </c:pt>
                <c:pt idx="2341">
                  <c:v>56201</c:v>
                </c:pt>
                <c:pt idx="2342">
                  <c:v>56208</c:v>
                </c:pt>
                <c:pt idx="2343">
                  <c:v>56216</c:v>
                </c:pt>
                <c:pt idx="2344">
                  <c:v>56222</c:v>
                </c:pt>
                <c:pt idx="2345">
                  <c:v>56229</c:v>
                </c:pt>
                <c:pt idx="2346">
                  <c:v>56236</c:v>
                </c:pt>
                <c:pt idx="2347">
                  <c:v>56247</c:v>
                </c:pt>
                <c:pt idx="2348">
                  <c:v>56251</c:v>
                </c:pt>
                <c:pt idx="2349">
                  <c:v>56257</c:v>
                </c:pt>
                <c:pt idx="2350">
                  <c:v>56264</c:v>
                </c:pt>
                <c:pt idx="2351">
                  <c:v>56271</c:v>
                </c:pt>
                <c:pt idx="2352">
                  <c:v>56278</c:v>
                </c:pt>
                <c:pt idx="2353">
                  <c:v>56285</c:v>
                </c:pt>
                <c:pt idx="2354">
                  <c:v>56292</c:v>
                </c:pt>
                <c:pt idx="2355">
                  <c:v>56299</c:v>
                </c:pt>
                <c:pt idx="2356">
                  <c:v>56306</c:v>
                </c:pt>
                <c:pt idx="2357">
                  <c:v>56313</c:v>
                </c:pt>
                <c:pt idx="2358">
                  <c:v>56320</c:v>
                </c:pt>
                <c:pt idx="2359">
                  <c:v>56327</c:v>
                </c:pt>
                <c:pt idx="2360">
                  <c:v>56334</c:v>
                </c:pt>
                <c:pt idx="2361">
                  <c:v>56341</c:v>
                </c:pt>
                <c:pt idx="2362">
                  <c:v>56348</c:v>
                </c:pt>
                <c:pt idx="2363">
                  <c:v>56355</c:v>
                </c:pt>
                <c:pt idx="2364">
                  <c:v>56362</c:v>
                </c:pt>
                <c:pt idx="2365">
                  <c:v>56369</c:v>
                </c:pt>
                <c:pt idx="2366">
                  <c:v>56376</c:v>
                </c:pt>
                <c:pt idx="2367">
                  <c:v>56383</c:v>
                </c:pt>
                <c:pt idx="2368">
                  <c:v>56390</c:v>
                </c:pt>
                <c:pt idx="2369">
                  <c:v>56397</c:v>
                </c:pt>
                <c:pt idx="2370">
                  <c:v>56404</c:v>
                </c:pt>
                <c:pt idx="2371">
                  <c:v>56411</c:v>
                </c:pt>
                <c:pt idx="2372">
                  <c:v>56418</c:v>
                </c:pt>
                <c:pt idx="2373">
                  <c:v>56425</c:v>
                </c:pt>
                <c:pt idx="2374">
                  <c:v>56432</c:v>
                </c:pt>
                <c:pt idx="2375">
                  <c:v>56439</c:v>
                </c:pt>
                <c:pt idx="2376">
                  <c:v>56446</c:v>
                </c:pt>
                <c:pt idx="2377">
                  <c:v>56453</c:v>
                </c:pt>
                <c:pt idx="2378">
                  <c:v>56460</c:v>
                </c:pt>
                <c:pt idx="2379">
                  <c:v>56467</c:v>
                </c:pt>
                <c:pt idx="2380">
                  <c:v>56474</c:v>
                </c:pt>
                <c:pt idx="2381">
                  <c:v>56481</c:v>
                </c:pt>
                <c:pt idx="2382">
                  <c:v>56488</c:v>
                </c:pt>
                <c:pt idx="2383">
                  <c:v>56495</c:v>
                </c:pt>
                <c:pt idx="2384">
                  <c:v>56502</c:v>
                </c:pt>
                <c:pt idx="2385">
                  <c:v>56509</c:v>
                </c:pt>
                <c:pt idx="2386">
                  <c:v>56516</c:v>
                </c:pt>
                <c:pt idx="2387">
                  <c:v>56523</c:v>
                </c:pt>
                <c:pt idx="2388">
                  <c:v>56530</c:v>
                </c:pt>
                <c:pt idx="2389">
                  <c:v>56537</c:v>
                </c:pt>
                <c:pt idx="2390">
                  <c:v>56544</c:v>
                </c:pt>
                <c:pt idx="2391">
                  <c:v>56551</c:v>
                </c:pt>
                <c:pt idx="2392">
                  <c:v>56558</c:v>
                </c:pt>
                <c:pt idx="2393">
                  <c:v>56565</c:v>
                </c:pt>
                <c:pt idx="2394">
                  <c:v>56572</c:v>
                </c:pt>
                <c:pt idx="2395">
                  <c:v>56580</c:v>
                </c:pt>
                <c:pt idx="2396">
                  <c:v>56586</c:v>
                </c:pt>
                <c:pt idx="2397">
                  <c:v>56593</c:v>
                </c:pt>
                <c:pt idx="2398">
                  <c:v>56600</c:v>
                </c:pt>
                <c:pt idx="2399">
                  <c:v>56607</c:v>
                </c:pt>
                <c:pt idx="2400">
                  <c:v>56614</c:v>
                </c:pt>
                <c:pt idx="2401">
                  <c:v>56621</c:v>
                </c:pt>
                <c:pt idx="2402">
                  <c:v>56628</c:v>
                </c:pt>
                <c:pt idx="2403">
                  <c:v>56635</c:v>
                </c:pt>
                <c:pt idx="2404">
                  <c:v>56642</c:v>
                </c:pt>
                <c:pt idx="2405">
                  <c:v>56649</c:v>
                </c:pt>
                <c:pt idx="2406">
                  <c:v>56656</c:v>
                </c:pt>
                <c:pt idx="2407">
                  <c:v>56663</c:v>
                </c:pt>
                <c:pt idx="2408">
                  <c:v>56670</c:v>
                </c:pt>
                <c:pt idx="2409">
                  <c:v>56677</c:v>
                </c:pt>
                <c:pt idx="2410">
                  <c:v>56684</c:v>
                </c:pt>
                <c:pt idx="2411">
                  <c:v>56691</c:v>
                </c:pt>
                <c:pt idx="2412">
                  <c:v>56698</c:v>
                </c:pt>
                <c:pt idx="2413">
                  <c:v>56705</c:v>
                </c:pt>
                <c:pt idx="2414">
                  <c:v>56712</c:v>
                </c:pt>
                <c:pt idx="2415">
                  <c:v>56719</c:v>
                </c:pt>
                <c:pt idx="2416">
                  <c:v>56726</c:v>
                </c:pt>
                <c:pt idx="2417">
                  <c:v>56733</c:v>
                </c:pt>
                <c:pt idx="2418">
                  <c:v>56740</c:v>
                </c:pt>
                <c:pt idx="2419">
                  <c:v>56747</c:v>
                </c:pt>
                <c:pt idx="2420">
                  <c:v>56754</c:v>
                </c:pt>
                <c:pt idx="2421">
                  <c:v>56761</c:v>
                </c:pt>
                <c:pt idx="2422">
                  <c:v>56768</c:v>
                </c:pt>
                <c:pt idx="2423">
                  <c:v>56775</c:v>
                </c:pt>
                <c:pt idx="2424">
                  <c:v>56782</c:v>
                </c:pt>
                <c:pt idx="2425">
                  <c:v>56789</c:v>
                </c:pt>
                <c:pt idx="2426">
                  <c:v>56796</c:v>
                </c:pt>
                <c:pt idx="2427">
                  <c:v>56803</c:v>
                </c:pt>
                <c:pt idx="2428">
                  <c:v>56810</c:v>
                </c:pt>
                <c:pt idx="2429">
                  <c:v>56817</c:v>
                </c:pt>
                <c:pt idx="2430">
                  <c:v>56824</c:v>
                </c:pt>
                <c:pt idx="2431">
                  <c:v>56831</c:v>
                </c:pt>
                <c:pt idx="2432">
                  <c:v>56838</c:v>
                </c:pt>
                <c:pt idx="2433">
                  <c:v>56845</c:v>
                </c:pt>
                <c:pt idx="2434">
                  <c:v>56852</c:v>
                </c:pt>
                <c:pt idx="2435">
                  <c:v>56859</c:v>
                </c:pt>
                <c:pt idx="2436">
                  <c:v>56866</c:v>
                </c:pt>
                <c:pt idx="2437">
                  <c:v>56873</c:v>
                </c:pt>
                <c:pt idx="2438">
                  <c:v>56880</c:v>
                </c:pt>
                <c:pt idx="2439">
                  <c:v>56887</c:v>
                </c:pt>
                <c:pt idx="2440">
                  <c:v>56894</c:v>
                </c:pt>
                <c:pt idx="2441">
                  <c:v>56901</c:v>
                </c:pt>
                <c:pt idx="2442">
                  <c:v>56908</c:v>
                </c:pt>
                <c:pt idx="2443">
                  <c:v>56915</c:v>
                </c:pt>
                <c:pt idx="2444">
                  <c:v>56922</c:v>
                </c:pt>
                <c:pt idx="2445">
                  <c:v>56930</c:v>
                </c:pt>
                <c:pt idx="2446">
                  <c:v>56936</c:v>
                </c:pt>
                <c:pt idx="2447">
                  <c:v>56944</c:v>
                </c:pt>
                <c:pt idx="2448">
                  <c:v>56950</c:v>
                </c:pt>
                <c:pt idx="2449">
                  <c:v>56957</c:v>
                </c:pt>
                <c:pt idx="2450">
                  <c:v>56964</c:v>
                </c:pt>
                <c:pt idx="2451">
                  <c:v>56971</c:v>
                </c:pt>
                <c:pt idx="2452">
                  <c:v>56983</c:v>
                </c:pt>
                <c:pt idx="2453">
                  <c:v>56986</c:v>
                </c:pt>
                <c:pt idx="2454">
                  <c:v>56993</c:v>
                </c:pt>
                <c:pt idx="2455">
                  <c:v>57000</c:v>
                </c:pt>
                <c:pt idx="2456">
                  <c:v>57007</c:v>
                </c:pt>
                <c:pt idx="2457">
                  <c:v>57014</c:v>
                </c:pt>
                <c:pt idx="2458">
                  <c:v>57021</c:v>
                </c:pt>
                <c:pt idx="2459">
                  <c:v>57028</c:v>
                </c:pt>
                <c:pt idx="2460">
                  <c:v>57035</c:v>
                </c:pt>
                <c:pt idx="2461">
                  <c:v>57042</c:v>
                </c:pt>
                <c:pt idx="2462">
                  <c:v>57049</c:v>
                </c:pt>
                <c:pt idx="2463">
                  <c:v>57056</c:v>
                </c:pt>
                <c:pt idx="2464">
                  <c:v>57063</c:v>
                </c:pt>
                <c:pt idx="2465">
                  <c:v>57074</c:v>
                </c:pt>
                <c:pt idx="2466">
                  <c:v>57077</c:v>
                </c:pt>
                <c:pt idx="2467">
                  <c:v>57084</c:v>
                </c:pt>
                <c:pt idx="2468">
                  <c:v>57091</c:v>
                </c:pt>
                <c:pt idx="2469">
                  <c:v>57098</c:v>
                </c:pt>
                <c:pt idx="2470">
                  <c:v>57105</c:v>
                </c:pt>
                <c:pt idx="2471">
                  <c:v>57112</c:v>
                </c:pt>
                <c:pt idx="2472">
                  <c:v>57119</c:v>
                </c:pt>
                <c:pt idx="2473">
                  <c:v>57126</c:v>
                </c:pt>
                <c:pt idx="2474">
                  <c:v>57133</c:v>
                </c:pt>
                <c:pt idx="2475">
                  <c:v>57140</c:v>
                </c:pt>
                <c:pt idx="2476">
                  <c:v>57147</c:v>
                </c:pt>
                <c:pt idx="2477">
                  <c:v>57154</c:v>
                </c:pt>
                <c:pt idx="2478">
                  <c:v>57161</c:v>
                </c:pt>
                <c:pt idx="2479">
                  <c:v>57168</c:v>
                </c:pt>
                <c:pt idx="2480">
                  <c:v>57175</c:v>
                </c:pt>
                <c:pt idx="2481">
                  <c:v>57182</c:v>
                </c:pt>
                <c:pt idx="2482">
                  <c:v>57189</c:v>
                </c:pt>
                <c:pt idx="2483">
                  <c:v>57196</c:v>
                </c:pt>
                <c:pt idx="2484">
                  <c:v>57203</c:v>
                </c:pt>
                <c:pt idx="2485">
                  <c:v>57210</c:v>
                </c:pt>
                <c:pt idx="2486">
                  <c:v>57217</c:v>
                </c:pt>
                <c:pt idx="2487">
                  <c:v>57224</c:v>
                </c:pt>
                <c:pt idx="2488">
                  <c:v>57231</c:v>
                </c:pt>
                <c:pt idx="2489">
                  <c:v>57238</c:v>
                </c:pt>
                <c:pt idx="2490">
                  <c:v>57245</c:v>
                </c:pt>
                <c:pt idx="2491">
                  <c:v>57252</c:v>
                </c:pt>
                <c:pt idx="2492">
                  <c:v>57259</c:v>
                </c:pt>
                <c:pt idx="2493">
                  <c:v>57266</c:v>
                </c:pt>
                <c:pt idx="2494">
                  <c:v>57273</c:v>
                </c:pt>
                <c:pt idx="2495">
                  <c:v>57280</c:v>
                </c:pt>
                <c:pt idx="2496">
                  <c:v>57287</c:v>
                </c:pt>
                <c:pt idx="2497">
                  <c:v>57297</c:v>
                </c:pt>
                <c:pt idx="2498">
                  <c:v>57301</c:v>
                </c:pt>
                <c:pt idx="2499">
                  <c:v>57308</c:v>
                </c:pt>
                <c:pt idx="2500">
                  <c:v>57315</c:v>
                </c:pt>
                <c:pt idx="2501">
                  <c:v>57322</c:v>
                </c:pt>
                <c:pt idx="2502">
                  <c:v>57329</c:v>
                </c:pt>
                <c:pt idx="2503">
                  <c:v>57336</c:v>
                </c:pt>
                <c:pt idx="2504">
                  <c:v>57343</c:v>
                </c:pt>
                <c:pt idx="2505">
                  <c:v>57350</c:v>
                </c:pt>
                <c:pt idx="2506">
                  <c:v>57357</c:v>
                </c:pt>
                <c:pt idx="2507">
                  <c:v>57364</c:v>
                </c:pt>
                <c:pt idx="2508">
                  <c:v>57371</c:v>
                </c:pt>
                <c:pt idx="2509">
                  <c:v>57378</c:v>
                </c:pt>
                <c:pt idx="2510">
                  <c:v>57385</c:v>
                </c:pt>
                <c:pt idx="2511">
                  <c:v>57392</c:v>
                </c:pt>
                <c:pt idx="2512">
                  <c:v>57399</c:v>
                </c:pt>
                <c:pt idx="2513">
                  <c:v>57406</c:v>
                </c:pt>
                <c:pt idx="2514">
                  <c:v>57413</c:v>
                </c:pt>
                <c:pt idx="2515">
                  <c:v>57420</c:v>
                </c:pt>
                <c:pt idx="2516">
                  <c:v>57427</c:v>
                </c:pt>
                <c:pt idx="2517">
                  <c:v>57434</c:v>
                </c:pt>
                <c:pt idx="2518">
                  <c:v>57441</c:v>
                </c:pt>
                <c:pt idx="2519">
                  <c:v>57448</c:v>
                </c:pt>
                <c:pt idx="2520">
                  <c:v>57459</c:v>
                </c:pt>
                <c:pt idx="2521">
                  <c:v>57462</c:v>
                </c:pt>
                <c:pt idx="2522">
                  <c:v>57469</c:v>
                </c:pt>
                <c:pt idx="2523">
                  <c:v>57476</c:v>
                </c:pt>
                <c:pt idx="2524">
                  <c:v>57483</c:v>
                </c:pt>
                <c:pt idx="2525">
                  <c:v>57490</c:v>
                </c:pt>
                <c:pt idx="2526">
                  <c:v>57497</c:v>
                </c:pt>
                <c:pt idx="2527">
                  <c:v>57504</c:v>
                </c:pt>
                <c:pt idx="2528">
                  <c:v>57511</c:v>
                </c:pt>
                <c:pt idx="2529">
                  <c:v>57518</c:v>
                </c:pt>
                <c:pt idx="2530">
                  <c:v>57525</c:v>
                </c:pt>
                <c:pt idx="2531">
                  <c:v>57532</c:v>
                </c:pt>
                <c:pt idx="2532">
                  <c:v>57539</c:v>
                </c:pt>
                <c:pt idx="2533">
                  <c:v>57546</c:v>
                </c:pt>
                <c:pt idx="2534">
                  <c:v>57553</c:v>
                </c:pt>
                <c:pt idx="2535">
                  <c:v>57560</c:v>
                </c:pt>
                <c:pt idx="2536">
                  <c:v>57567</c:v>
                </c:pt>
                <c:pt idx="2537">
                  <c:v>57574</c:v>
                </c:pt>
                <c:pt idx="2538">
                  <c:v>57581</c:v>
                </c:pt>
                <c:pt idx="2539">
                  <c:v>57588</c:v>
                </c:pt>
                <c:pt idx="2540">
                  <c:v>57595</c:v>
                </c:pt>
                <c:pt idx="2541">
                  <c:v>57602</c:v>
                </c:pt>
                <c:pt idx="2542">
                  <c:v>57609</c:v>
                </c:pt>
                <c:pt idx="2543">
                  <c:v>57616</c:v>
                </c:pt>
                <c:pt idx="2544">
                  <c:v>57623</c:v>
                </c:pt>
                <c:pt idx="2545">
                  <c:v>57630</c:v>
                </c:pt>
                <c:pt idx="2546">
                  <c:v>57637</c:v>
                </c:pt>
                <c:pt idx="2547">
                  <c:v>57644</c:v>
                </c:pt>
                <c:pt idx="2548">
                  <c:v>57651</c:v>
                </c:pt>
                <c:pt idx="2549">
                  <c:v>57658</c:v>
                </c:pt>
                <c:pt idx="2550">
                  <c:v>57665</c:v>
                </c:pt>
                <c:pt idx="2551">
                  <c:v>57672</c:v>
                </c:pt>
                <c:pt idx="2552">
                  <c:v>57679</c:v>
                </c:pt>
                <c:pt idx="2553">
                  <c:v>57686</c:v>
                </c:pt>
                <c:pt idx="2554">
                  <c:v>57693</c:v>
                </c:pt>
                <c:pt idx="2555">
                  <c:v>57700</c:v>
                </c:pt>
                <c:pt idx="2556">
                  <c:v>57710</c:v>
                </c:pt>
                <c:pt idx="2557">
                  <c:v>57717</c:v>
                </c:pt>
                <c:pt idx="2558">
                  <c:v>57724</c:v>
                </c:pt>
                <c:pt idx="2559">
                  <c:v>57732</c:v>
                </c:pt>
                <c:pt idx="2560">
                  <c:v>57738</c:v>
                </c:pt>
                <c:pt idx="2561">
                  <c:v>57745</c:v>
                </c:pt>
                <c:pt idx="2562">
                  <c:v>57752</c:v>
                </c:pt>
                <c:pt idx="2563">
                  <c:v>57760</c:v>
                </c:pt>
                <c:pt idx="2564">
                  <c:v>57766</c:v>
                </c:pt>
                <c:pt idx="2565">
                  <c:v>57773</c:v>
                </c:pt>
                <c:pt idx="2566">
                  <c:v>57780</c:v>
                </c:pt>
                <c:pt idx="2567">
                  <c:v>57787</c:v>
                </c:pt>
                <c:pt idx="2568">
                  <c:v>57794</c:v>
                </c:pt>
                <c:pt idx="2569">
                  <c:v>57801</c:v>
                </c:pt>
                <c:pt idx="2570">
                  <c:v>57808</c:v>
                </c:pt>
                <c:pt idx="2571">
                  <c:v>57817</c:v>
                </c:pt>
                <c:pt idx="2572">
                  <c:v>57822</c:v>
                </c:pt>
                <c:pt idx="2573">
                  <c:v>57829</c:v>
                </c:pt>
                <c:pt idx="2574">
                  <c:v>57837</c:v>
                </c:pt>
                <c:pt idx="2575">
                  <c:v>57843</c:v>
                </c:pt>
                <c:pt idx="2576">
                  <c:v>57850</c:v>
                </c:pt>
                <c:pt idx="2577">
                  <c:v>57858</c:v>
                </c:pt>
                <c:pt idx="2578">
                  <c:v>57864</c:v>
                </c:pt>
                <c:pt idx="2579">
                  <c:v>57871</c:v>
                </c:pt>
                <c:pt idx="2580">
                  <c:v>57878</c:v>
                </c:pt>
                <c:pt idx="2581">
                  <c:v>57885</c:v>
                </c:pt>
                <c:pt idx="2582">
                  <c:v>57892</c:v>
                </c:pt>
                <c:pt idx="2583">
                  <c:v>57899</c:v>
                </c:pt>
                <c:pt idx="2584">
                  <c:v>57906</c:v>
                </c:pt>
                <c:pt idx="2585">
                  <c:v>57913</c:v>
                </c:pt>
                <c:pt idx="2586">
                  <c:v>57920</c:v>
                </c:pt>
                <c:pt idx="2587">
                  <c:v>57927</c:v>
                </c:pt>
                <c:pt idx="2588">
                  <c:v>57934</c:v>
                </c:pt>
                <c:pt idx="2589">
                  <c:v>57941</c:v>
                </c:pt>
                <c:pt idx="2590">
                  <c:v>57949</c:v>
                </c:pt>
                <c:pt idx="2591">
                  <c:v>57956</c:v>
                </c:pt>
                <c:pt idx="2592">
                  <c:v>57962</c:v>
                </c:pt>
                <c:pt idx="2593">
                  <c:v>57969</c:v>
                </c:pt>
                <c:pt idx="2594">
                  <c:v>57976</c:v>
                </c:pt>
                <c:pt idx="2595">
                  <c:v>57983</c:v>
                </c:pt>
                <c:pt idx="2596">
                  <c:v>57990</c:v>
                </c:pt>
                <c:pt idx="2597">
                  <c:v>57998</c:v>
                </c:pt>
                <c:pt idx="2598">
                  <c:v>58004</c:v>
                </c:pt>
                <c:pt idx="2599">
                  <c:v>58011</c:v>
                </c:pt>
                <c:pt idx="2600">
                  <c:v>58018</c:v>
                </c:pt>
                <c:pt idx="2601">
                  <c:v>58026</c:v>
                </c:pt>
                <c:pt idx="2602">
                  <c:v>58032</c:v>
                </c:pt>
                <c:pt idx="2603">
                  <c:v>58039</c:v>
                </c:pt>
                <c:pt idx="2604">
                  <c:v>58046</c:v>
                </c:pt>
                <c:pt idx="2605">
                  <c:v>58053</c:v>
                </c:pt>
                <c:pt idx="2606">
                  <c:v>58060</c:v>
                </c:pt>
                <c:pt idx="2607">
                  <c:v>58067</c:v>
                </c:pt>
                <c:pt idx="2608">
                  <c:v>58075</c:v>
                </c:pt>
                <c:pt idx="2609">
                  <c:v>58082</c:v>
                </c:pt>
                <c:pt idx="2610">
                  <c:v>58089</c:v>
                </c:pt>
                <c:pt idx="2611">
                  <c:v>58096</c:v>
                </c:pt>
                <c:pt idx="2612">
                  <c:v>58103</c:v>
                </c:pt>
                <c:pt idx="2613">
                  <c:v>58110</c:v>
                </c:pt>
                <c:pt idx="2614">
                  <c:v>58117</c:v>
                </c:pt>
                <c:pt idx="2615">
                  <c:v>58124</c:v>
                </c:pt>
                <c:pt idx="2616">
                  <c:v>58131</c:v>
                </c:pt>
                <c:pt idx="2617">
                  <c:v>58138</c:v>
                </c:pt>
                <c:pt idx="2618">
                  <c:v>58145</c:v>
                </c:pt>
                <c:pt idx="2619">
                  <c:v>58152</c:v>
                </c:pt>
                <c:pt idx="2620">
                  <c:v>58159</c:v>
                </c:pt>
                <c:pt idx="2621">
                  <c:v>58168</c:v>
                </c:pt>
                <c:pt idx="2622">
                  <c:v>58175</c:v>
                </c:pt>
                <c:pt idx="2623">
                  <c:v>58182</c:v>
                </c:pt>
                <c:pt idx="2624">
                  <c:v>58189</c:v>
                </c:pt>
                <c:pt idx="2625">
                  <c:v>58196</c:v>
                </c:pt>
                <c:pt idx="2626">
                  <c:v>58203</c:v>
                </c:pt>
                <c:pt idx="2627">
                  <c:v>58210</c:v>
                </c:pt>
                <c:pt idx="2628">
                  <c:v>58217</c:v>
                </c:pt>
                <c:pt idx="2629">
                  <c:v>58224</c:v>
                </c:pt>
                <c:pt idx="2630">
                  <c:v>58231</c:v>
                </c:pt>
                <c:pt idx="2631">
                  <c:v>58238</c:v>
                </c:pt>
                <c:pt idx="2632">
                  <c:v>58245</c:v>
                </c:pt>
                <c:pt idx="2633">
                  <c:v>58252</c:v>
                </c:pt>
                <c:pt idx="2634">
                  <c:v>58259</c:v>
                </c:pt>
                <c:pt idx="2635">
                  <c:v>58266</c:v>
                </c:pt>
                <c:pt idx="2636">
                  <c:v>58273</c:v>
                </c:pt>
                <c:pt idx="2637">
                  <c:v>58280</c:v>
                </c:pt>
                <c:pt idx="2638">
                  <c:v>58287</c:v>
                </c:pt>
                <c:pt idx="2639">
                  <c:v>58294</c:v>
                </c:pt>
                <c:pt idx="2640">
                  <c:v>58301</c:v>
                </c:pt>
                <c:pt idx="2641">
                  <c:v>58308</c:v>
                </c:pt>
                <c:pt idx="2642">
                  <c:v>58315</c:v>
                </c:pt>
                <c:pt idx="2643">
                  <c:v>58322</c:v>
                </c:pt>
                <c:pt idx="2644">
                  <c:v>58329</c:v>
                </c:pt>
                <c:pt idx="2645">
                  <c:v>58336</c:v>
                </c:pt>
                <c:pt idx="2646">
                  <c:v>58343</c:v>
                </c:pt>
                <c:pt idx="2647">
                  <c:v>58350</c:v>
                </c:pt>
                <c:pt idx="2648">
                  <c:v>58357</c:v>
                </c:pt>
                <c:pt idx="2649">
                  <c:v>58364</c:v>
                </c:pt>
                <c:pt idx="2650">
                  <c:v>58371</c:v>
                </c:pt>
                <c:pt idx="2651">
                  <c:v>58378</c:v>
                </c:pt>
                <c:pt idx="2652">
                  <c:v>58385</c:v>
                </c:pt>
                <c:pt idx="2653">
                  <c:v>58392</c:v>
                </c:pt>
                <c:pt idx="2654">
                  <c:v>58399</c:v>
                </c:pt>
                <c:pt idx="2655">
                  <c:v>58407</c:v>
                </c:pt>
                <c:pt idx="2656">
                  <c:v>58413</c:v>
                </c:pt>
                <c:pt idx="2657">
                  <c:v>58420</c:v>
                </c:pt>
                <c:pt idx="2658">
                  <c:v>58427</c:v>
                </c:pt>
                <c:pt idx="2659">
                  <c:v>58438</c:v>
                </c:pt>
                <c:pt idx="2660">
                  <c:v>58442</c:v>
                </c:pt>
                <c:pt idx="2661">
                  <c:v>58448</c:v>
                </c:pt>
                <c:pt idx="2662">
                  <c:v>58455</c:v>
                </c:pt>
                <c:pt idx="2663">
                  <c:v>58462</c:v>
                </c:pt>
                <c:pt idx="2664">
                  <c:v>58469</c:v>
                </c:pt>
                <c:pt idx="2665">
                  <c:v>58476</c:v>
                </c:pt>
                <c:pt idx="2666">
                  <c:v>58483</c:v>
                </c:pt>
                <c:pt idx="2667">
                  <c:v>58490</c:v>
                </c:pt>
                <c:pt idx="2668">
                  <c:v>58497</c:v>
                </c:pt>
                <c:pt idx="2669">
                  <c:v>58504</c:v>
                </c:pt>
                <c:pt idx="2670">
                  <c:v>58511</c:v>
                </c:pt>
                <c:pt idx="2671">
                  <c:v>58518</c:v>
                </c:pt>
                <c:pt idx="2672">
                  <c:v>58525</c:v>
                </c:pt>
                <c:pt idx="2673">
                  <c:v>58532</c:v>
                </c:pt>
                <c:pt idx="2674">
                  <c:v>58539</c:v>
                </c:pt>
                <c:pt idx="2675">
                  <c:v>58546</c:v>
                </c:pt>
                <c:pt idx="2676">
                  <c:v>58553</c:v>
                </c:pt>
                <c:pt idx="2677">
                  <c:v>58560</c:v>
                </c:pt>
                <c:pt idx="2678">
                  <c:v>58567</c:v>
                </c:pt>
                <c:pt idx="2679">
                  <c:v>58574</c:v>
                </c:pt>
                <c:pt idx="2680">
                  <c:v>58581</c:v>
                </c:pt>
                <c:pt idx="2681">
                  <c:v>58588</c:v>
                </c:pt>
                <c:pt idx="2682">
                  <c:v>58595</c:v>
                </c:pt>
                <c:pt idx="2683">
                  <c:v>58602</c:v>
                </c:pt>
                <c:pt idx="2684">
                  <c:v>58609</c:v>
                </c:pt>
                <c:pt idx="2685">
                  <c:v>58616</c:v>
                </c:pt>
                <c:pt idx="2686">
                  <c:v>58623</c:v>
                </c:pt>
                <c:pt idx="2687">
                  <c:v>58630</c:v>
                </c:pt>
                <c:pt idx="2688">
                  <c:v>58637</c:v>
                </c:pt>
                <c:pt idx="2689">
                  <c:v>58644</c:v>
                </c:pt>
                <c:pt idx="2690">
                  <c:v>58651</c:v>
                </c:pt>
                <c:pt idx="2691">
                  <c:v>58658</c:v>
                </c:pt>
                <c:pt idx="2692">
                  <c:v>58665</c:v>
                </c:pt>
                <c:pt idx="2693">
                  <c:v>58672</c:v>
                </c:pt>
                <c:pt idx="2694">
                  <c:v>58679</c:v>
                </c:pt>
                <c:pt idx="2695">
                  <c:v>58686</c:v>
                </c:pt>
                <c:pt idx="2696">
                  <c:v>58693</c:v>
                </c:pt>
                <c:pt idx="2697">
                  <c:v>58700</c:v>
                </c:pt>
                <c:pt idx="2698">
                  <c:v>58707</c:v>
                </c:pt>
                <c:pt idx="2699">
                  <c:v>58714</c:v>
                </c:pt>
                <c:pt idx="2700">
                  <c:v>58721</c:v>
                </c:pt>
                <c:pt idx="2701">
                  <c:v>58728</c:v>
                </c:pt>
                <c:pt idx="2702">
                  <c:v>58735</c:v>
                </c:pt>
                <c:pt idx="2703">
                  <c:v>58742</c:v>
                </c:pt>
                <c:pt idx="2704">
                  <c:v>58749</c:v>
                </c:pt>
                <c:pt idx="2705">
                  <c:v>58757</c:v>
                </c:pt>
                <c:pt idx="2706">
                  <c:v>58763</c:v>
                </c:pt>
                <c:pt idx="2707">
                  <c:v>58771</c:v>
                </c:pt>
                <c:pt idx="2708">
                  <c:v>58777</c:v>
                </c:pt>
                <c:pt idx="2709">
                  <c:v>58784</c:v>
                </c:pt>
                <c:pt idx="2710">
                  <c:v>58791</c:v>
                </c:pt>
                <c:pt idx="2711">
                  <c:v>58798</c:v>
                </c:pt>
                <c:pt idx="2712">
                  <c:v>58810</c:v>
                </c:pt>
                <c:pt idx="2713">
                  <c:v>58813</c:v>
                </c:pt>
                <c:pt idx="2714">
                  <c:v>58820</c:v>
                </c:pt>
                <c:pt idx="2715">
                  <c:v>58827</c:v>
                </c:pt>
                <c:pt idx="2716">
                  <c:v>58834</c:v>
                </c:pt>
                <c:pt idx="2717">
                  <c:v>58841</c:v>
                </c:pt>
                <c:pt idx="2718">
                  <c:v>58848</c:v>
                </c:pt>
                <c:pt idx="2719">
                  <c:v>58855</c:v>
                </c:pt>
                <c:pt idx="2720">
                  <c:v>58862</c:v>
                </c:pt>
                <c:pt idx="2721">
                  <c:v>58869</c:v>
                </c:pt>
                <c:pt idx="2722">
                  <c:v>58876</c:v>
                </c:pt>
                <c:pt idx="2723">
                  <c:v>58883</c:v>
                </c:pt>
                <c:pt idx="2724">
                  <c:v>58890</c:v>
                </c:pt>
                <c:pt idx="2725">
                  <c:v>58897</c:v>
                </c:pt>
                <c:pt idx="2726">
                  <c:v>58908</c:v>
                </c:pt>
                <c:pt idx="2727">
                  <c:v>58911</c:v>
                </c:pt>
                <c:pt idx="2728">
                  <c:v>58918</c:v>
                </c:pt>
                <c:pt idx="2729">
                  <c:v>58925</c:v>
                </c:pt>
                <c:pt idx="2730">
                  <c:v>58932</c:v>
                </c:pt>
                <c:pt idx="2731">
                  <c:v>58939</c:v>
                </c:pt>
                <c:pt idx="2732">
                  <c:v>58946</c:v>
                </c:pt>
                <c:pt idx="2733">
                  <c:v>58953</c:v>
                </c:pt>
                <c:pt idx="2734">
                  <c:v>58960</c:v>
                </c:pt>
                <c:pt idx="2735">
                  <c:v>58967</c:v>
                </c:pt>
                <c:pt idx="2736">
                  <c:v>58974</c:v>
                </c:pt>
                <c:pt idx="2737">
                  <c:v>58981</c:v>
                </c:pt>
                <c:pt idx="2738">
                  <c:v>58988</c:v>
                </c:pt>
                <c:pt idx="2739">
                  <c:v>58995</c:v>
                </c:pt>
                <c:pt idx="2740">
                  <c:v>59002</c:v>
                </c:pt>
                <c:pt idx="2741">
                  <c:v>59009</c:v>
                </c:pt>
                <c:pt idx="2742">
                  <c:v>59016</c:v>
                </c:pt>
                <c:pt idx="2743">
                  <c:v>59023</c:v>
                </c:pt>
                <c:pt idx="2744">
                  <c:v>59030</c:v>
                </c:pt>
                <c:pt idx="2745">
                  <c:v>59037</c:v>
                </c:pt>
                <c:pt idx="2746">
                  <c:v>59044</c:v>
                </c:pt>
                <c:pt idx="2747">
                  <c:v>59051</c:v>
                </c:pt>
                <c:pt idx="2748">
                  <c:v>59058</c:v>
                </c:pt>
                <c:pt idx="2749">
                  <c:v>59065</c:v>
                </c:pt>
                <c:pt idx="2750">
                  <c:v>59072</c:v>
                </c:pt>
                <c:pt idx="2751">
                  <c:v>59079</c:v>
                </c:pt>
                <c:pt idx="2752">
                  <c:v>59086</c:v>
                </c:pt>
                <c:pt idx="2753">
                  <c:v>59093</c:v>
                </c:pt>
                <c:pt idx="2754">
                  <c:v>59100</c:v>
                </c:pt>
                <c:pt idx="2755">
                  <c:v>59107</c:v>
                </c:pt>
                <c:pt idx="2756">
                  <c:v>59114</c:v>
                </c:pt>
                <c:pt idx="2757">
                  <c:v>59124</c:v>
                </c:pt>
                <c:pt idx="2758">
                  <c:v>59128</c:v>
                </c:pt>
                <c:pt idx="2759">
                  <c:v>59135</c:v>
                </c:pt>
                <c:pt idx="2760">
                  <c:v>59142</c:v>
                </c:pt>
                <c:pt idx="2761">
                  <c:v>59149</c:v>
                </c:pt>
                <c:pt idx="2762">
                  <c:v>59156</c:v>
                </c:pt>
                <c:pt idx="2763">
                  <c:v>59163</c:v>
                </c:pt>
                <c:pt idx="2764">
                  <c:v>59170</c:v>
                </c:pt>
                <c:pt idx="2765">
                  <c:v>59177</c:v>
                </c:pt>
                <c:pt idx="2766">
                  <c:v>59184</c:v>
                </c:pt>
                <c:pt idx="2767">
                  <c:v>59191</c:v>
                </c:pt>
                <c:pt idx="2768">
                  <c:v>59198</c:v>
                </c:pt>
                <c:pt idx="2769">
                  <c:v>59205</c:v>
                </c:pt>
                <c:pt idx="2770">
                  <c:v>59212</c:v>
                </c:pt>
                <c:pt idx="2771">
                  <c:v>59219</c:v>
                </c:pt>
                <c:pt idx="2772">
                  <c:v>59226</c:v>
                </c:pt>
                <c:pt idx="2773">
                  <c:v>59233</c:v>
                </c:pt>
                <c:pt idx="2774">
                  <c:v>59240</c:v>
                </c:pt>
                <c:pt idx="2775">
                  <c:v>59247</c:v>
                </c:pt>
                <c:pt idx="2776">
                  <c:v>59258</c:v>
                </c:pt>
                <c:pt idx="2777">
                  <c:v>59261</c:v>
                </c:pt>
                <c:pt idx="2778">
                  <c:v>59268</c:v>
                </c:pt>
                <c:pt idx="2779">
                  <c:v>59275</c:v>
                </c:pt>
                <c:pt idx="2780">
                  <c:v>59282</c:v>
                </c:pt>
                <c:pt idx="2781">
                  <c:v>59289</c:v>
                </c:pt>
                <c:pt idx="2782">
                  <c:v>59296</c:v>
                </c:pt>
                <c:pt idx="2783">
                  <c:v>59303</c:v>
                </c:pt>
                <c:pt idx="2784">
                  <c:v>59310</c:v>
                </c:pt>
                <c:pt idx="2785">
                  <c:v>59317</c:v>
                </c:pt>
                <c:pt idx="2786">
                  <c:v>59324</c:v>
                </c:pt>
                <c:pt idx="2787">
                  <c:v>59331</c:v>
                </c:pt>
                <c:pt idx="2788">
                  <c:v>59338</c:v>
                </c:pt>
                <c:pt idx="2789">
                  <c:v>59345</c:v>
                </c:pt>
                <c:pt idx="2790">
                  <c:v>59352</c:v>
                </c:pt>
                <c:pt idx="2791">
                  <c:v>59359</c:v>
                </c:pt>
                <c:pt idx="2792">
                  <c:v>59366</c:v>
                </c:pt>
                <c:pt idx="2793">
                  <c:v>59373</c:v>
                </c:pt>
                <c:pt idx="2794">
                  <c:v>59380</c:v>
                </c:pt>
                <c:pt idx="2795">
                  <c:v>59387</c:v>
                </c:pt>
                <c:pt idx="2796">
                  <c:v>59394</c:v>
                </c:pt>
                <c:pt idx="2797">
                  <c:v>59401</c:v>
                </c:pt>
                <c:pt idx="2798">
                  <c:v>59408</c:v>
                </c:pt>
                <c:pt idx="2799">
                  <c:v>59415</c:v>
                </c:pt>
                <c:pt idx="2800">
                  <c:v>59422</c:v>
                </c:pt>
                <c:pt idx="2801">
                  <c:v>59429</c:v>
                </c:pt>
                <c:pt idx="2802">
                  <c:v>59436</c:v>
                </c:pt>
                <c:pt idx="2803">
                  <c:v>59443</c:v>
                </c:pt>
                <c:pt idx="2804">
                  <c:v>59450</c:v>
                </c:pt>
                <c:pt idx="2805">
                  <c:v>59457</c:v>
                </c:pt>
                <c:pt idx="2806">
                  <c:v>59464</c:v>
                </c:pt>
                <c:pt idx="2807">
                  <c:v>59471</c:v>
                </c:pt>
                <c:pt idx="2808">
                  <c:v>59478</c:v>
                </c:pt>
                <c:pt idx="2809">
                  <c:v>59488</c:v>
                </c:pt>
                <c:pt idx="2810">
                  <c:v>59492</c:v>
                </c:pt>
                <c:pt idx="2811">
                  <c:v>59499</c:v>
                </c:pt>
                <c:pt idx="2812">
                  <c:v>59506</c:v>
                </c:pt>
                <c:pt idx="2813">
                  <c:v>59513</c:v>
                </c:pt>
                <c:pt idx="2814">
                  <c:v>59520</c:v>
                </c:pt>
                <c:pt idx="2815">
                  <c:v>59527</c:v>
                </c:pt>
                <c:pt idx="2816">
                  <c:v>59534</c:v>
                </c:pt>
                <c:pt idx="2817">
                  <c:v>59541</c:v>
                </c:pt>
                <c:pt idx="2818">
                  <c:v>59548</c:v>
                </c:pt>
                <c:pt idx="2819">
                  <c:v>59555</c:v>
                </c:pt>
                <c:pt idx="2820">
                  <c:v>59562</c:v>
                </c:pt>
                <c:pt idx="2821">
                  <c:v>59569</c:v>
                </c:pt>
                <c:pt idx="2822">
                  <c:v>59576</c:v>
                </c:pt>
                <c:pt idx="2823">
                  <c:v>59583</c:v>
                </c:pt>
                <c:pt idx="2824">
                  <c:v>59590</c:v>
                </c:pt>
                <c:pt idx="2825">
                  <c:v>59597</c:v>
                </c:pt>
                <c:pt idx="2826">
                  <c:v>59604</c:v>
                </c:pt>
                <c:pt idx="2827">
                  <c:v>59611</c:v>
                </c:pt>
                <c:pt idx="2828">
                  <c:v>59618</c:v>
                </c:pt>
                <c:pt idx="2829">
                  <c:v>59625</c:v>
                </c:pt>
                <c:pt idx="2830">
                  <c:v>59632</c:v>
                </c:pt>
                <c:pt idx="2831">
                  <c:v>59643</c:v>
                </c:pt>
                <c:pt idx="2832">
                  <c:v>59646</c:v>
                </c:pt>
                <c:pt idx="2833">
                  <c:v>59653</c:v>
                </c:pt>
                <c:pt idx="2834">
                  <c:v>59660</c:v>
                </c:pt>
                <c:pt idx="2835">
                  <c:v>59667</c:v>
                </c:pt>
                <c:pt idx="2836">
                  <c:v>59674</c:v>
                </c:pt>
                <c:pt idx="2837">
                  <c:v>59681</c:v>
                </c:pt>
                <c:pt idx="2838">
                  <c:v>59688</c:v>
                </c:pt>
                <c:pt idx="2839">
                  <c:v>59695</c:v>
                </c:pt>
                <c:pt idx="2840">
                  <c:v>59702</c:v>
                </c:pt>
                <c:pt idx="2841">
                  <c:v>59709</c:v>
                </c:pt>
                <c:pt idx="2842">
                  <c:v>59716</c:v>
                </c:pt>
                <c:pt idx="2843">
                  <c:v>59723</c:v>
                </c:pt>
                <c:pt idx="2844">
                  <c:v>59730</c:v>
                </c:pt>
                <c:pt idx="2845">
                  <c:v>59737</c:v>
                </c:pt>
                <c:pt idx="2846">
                  <c:v>59744</c:v>
                </c:pt>
                <c:pt idx="2847">
                  <c:v>59751</c:v>
                </c:pt>
                <c:pt idx="2848">
                  <c:v>59758</c:v>
                </c:pt>
                <c:pt idx="2849">
                  <c:v>59765</c:v>
                </c:pt>
                <c:pt idx="2850">
                  <c:v>59772</c:v>
                </c:pt>
                <c:pt idx="2851">
                  <c:v>59779</c:v>
                </c:pt>
                <c:pt idx="2852">
                  <c:v>59786</c:v>
                </c:pt>
                <c:pt idx="2853">
                  <c:v>59793</c:v>
                </c:pt>
                <c:pt idx="2854">
                  <c:v>59800</c:v>
                </c:pt>
                <c:pt idx="2855">
                  <c:v>59807</c:v>
                </c:pt>
                <c:pt idx="2856">
                  <c:v>59814</c:v>
                </c:pt>
                <c:pt idx="2857">
                  <c:v>59821</c:v>
                </c:pt>
                <c:pt idx="2858">
                  <c:v>59828</c:v>
                </c:pt>
                <c:pt idx="2859">
                  <c:v>59835</c:v>
                </c:pt>
                <c:pt idx="2860">
                  <c:v>59842</c:v>
                </c:pt>
                <c:pt idx="2861">
                  <c:v>59849</c:v>
                </c:pt>
                <c:pt idx="2862">
                  <c:v>59856</c:v>
                </c:pt>
                <c:pt idx="2863">
                  <c:v>59863</c:v>
                </c:pt>
                <c:pt idx="2864">
                  <c:v>59870</c:v>
                </c:pt>
                <c:pt idx="2865">
                  <c:v>59877</c:v>
                </c:pt>
                <c:pt idx="2866">
                  <c:v>59884</c:v>
                </c:pt>
                <c:pt idx="2867">
                  <c:v>59891</c:v>
                </c:pt>
                <c:pt idx="2868">
                  <c:v>59901</c:v>
                </c:pt>
                <c:pt idx="2869">
                  <c:v>59908</c:v>
                </c:pt>
                <c:pt idx="2870">
                  <c:v>59915</c:v>
                </c:pt>
                <c:pt idx="2871">
                  <c:v>59923</c:v>
                </c:pt>
                <c:pt idx="2872">
                  <c:v>59929</c:v>
                </c:pt>
                <c:pt idx="2873">
                  <c:v>59936</c:v>
                </c:pt>
                <c:pt idx="2874">
                  <c:v>59943</c:v>
                </c:pt>
                <c:pt idx="2875">
                  <c:v>59951</c:v>
                </c:pt>
                <c:pt idx="2876">
                  <c:v>59957</c:v>
                </c:pt>
                <c:pt idx="2877">
                  <c:v>59964</c:v>
                </c:pt>
                <c:pt idx="2878">
                  <c:v>59971</c:v>
                </c:pt>
                <c:pt idx="2879">
                  <c:v>59978</c:v>
                </c:pt>
                <c:pt idx="2880">
                  <c:v>59985</c:v>
                </c:pt>
                <c:pt idx="2881">
                  <c:v>59992</c:v>
                </c:pt>
                <c:pt idx="2882">
                  <c:v>60001</c:v>
                </c:pt>
                <c:pt idx="2883">
                  <c:v>60006</c:v>
                </c:pt>
                <c:pt idx="2884">
                  <c:v>60013</c:v>
                </c:pt>
                <c:pt idx="2885">
                  <c:v>60020</c:v>
                </c:pt>
                <c:pt idx="2886">
                  <c:v>60028</c:v>
                </c:pt>
                <c:pt idx="2887">
                  <c:v>60034</c:v>
                </c:pt>
                <c:pt idx="2888">
                  <c:v>60041</c:v>
                </c:pt>
                <c:pt idx="2889">
                  <c:v>60049</c:v>
                </c:pt>
                <c:pt idx="2890">
                  <c:v>60055</c:v>
                </c:pt>
                <c:pt idx="2891">
                  <c:v>60062</c:v>
                </c:pt>
                <c:pt idx="2892">
                  <c:v>60069</c:v>
                </c:pt>
                <c:pt idx="2893">
                  <c:v>60076</c:v>
                </c:pt>
                <c:pt idx="2894">
                  <c:v>60083</c:v>
                </c:pt>
                <c:pt idx="2895">
                  <c:v>60090</c:v>
                </c:pt>
                <c:pt idx="2896">
                  <c:v>60097</c:v>
                </c:pt>
                <c:pt idx="2897">
                  <c:v>60104</c:v>
                </c:pt>
                <c:pt idx="2898">
                  <c:v>60111</c:v>
                </c:pt>
                <c:pt idx="2899">
                  <c:v>60118</c:v>
                </c:pt>
                <c:pt idx="2900">
                  <c:v>60125</c:v>
                </c:pt>
                <c:pt idx="2901">
                  <c:v>60132</c:v>
                </c:pt>
                <c:pt idx="2902">
                  <c:v>60140</c:v>
                </c:pt>
                <c:pt idx="2903">
                  <c:v>60147</c:v>
                </c:pt>
                <c:pt idx="2904">
                  <c:v>60153</c:v>
                </c:pt>
                <c:pt idx="2905">
                  <c:v>60160</c:v>
                </c:pt>
                <c:pt idx="2906">
                  <c:v>60167</c:v>
                </c:pt>
                <c:pt idx="2907">
                  <c:v>60174</c:v>
                </c:pt>
                <c:pt idx="2908">
                  <c:v>60181</c:v>
                </c:pt>
                <c:pt idx="2909">
                  <c:v>60189</c:v>
                </c:pt>
                <c:pt idx="2910">
                  <c:v>60195</c:v>
                </c:pt>
                <c:pt idx="2911">
                  <c:v>60202</c:v>
                </c:pt>
                <c:pt idx="2912">
                  <c:v>60209</c:v>
                </c:pt>
                <c:pt idx="2913">
                  <c:v>60216</c:v>
                </c:pt>
                <c:pt idx="2914">
                  <c:v>60223</c:v>
                </c:pt>
                <c:pt idx="2915">
                  <c:v>60230</c:v>
                </c:pt>
                <c:pt idx="2916">
                  <c:v>60237</c:v>
                </c:pt>
                <c:pt idx="2917">
                  <c:v>60244</c:v>
                </c:pt>
                <c:pt idx="2918">
                  <c:v>60251</c:v>
                </c:pt>
                <c:pt idx="2919">
                  <c:v>60258</c:v>
                </c:pt>
                <c:pt idx="2920">
                  <c:v>60267</c:v>
                </c:pt>
                <c:pt idx="2921">
                  <c:v>60274</c:v>
                </c:pt>
                <c:pt idx="2922">
                  <c:v>60281</c:v>
                </c:pt>
                <c:pt idx="2923">
                  <c:v>60288</c:v>
                </c:pt>
                <c:pt idx="2924">
                  <c:v>60295</c:v>
                </c:pt>
                <c:pt idx="2925">
                  <c:v>60302</c:v>
                </c:pt>
                <c:pt idx="2926">
                  <c:v>60309</c:v>
                </c:pt>
                <c:pt idx="2927">
                  <c:v>60316</c:v>
                </c:pt>
                <c:pt idx="2928">
                  <c:v>60323</c:v>
                </c:pt>
                <c:pt idx="2929">
                  <c:v>60330</c:v>
                </c:pt>
                <c:pt idx="2930">
                  <c:v>60337</c:v>
                </c:pt>
                <c:pt idx="2931">
                  <c:v>60344</c:v>
                </c:pt>
                <c:pt idx="2932">
                  <c:v>60351</c:v>
                </c:pt>
                <c:pt idx="2933">
                  <c:v>60359</c:v>
                </c:pt>
                <c:pt idx="2934">
                  <c:v>60366</c:v>
                </c:pt>
                <c:pt idx="2935">
                  <c:v>60373</c:v>
                </c:pt>
                <c:pt idx="2936">
                  <c:v>60380</c:v>
                </c:pt>
                <c:pt idx="2937">
                  <c:v>60387</c:v>
                </c:pt>
                <c:pt idx="2938">
                  <c:v>60394</c:v>
                </c:pt>
                <c:pt idx="2939">
                  <c:v>60401</c:v>
                </c:pt>
                <c:pt idx="2940">
                  <c:v>60408</c:v>
                </c:pt>
                <c:pt idx="2941">
                  <c:v>60415</c:v>
                </c:pt>
                <c:pt idx="2942">
                  <c:v>60422</c:v>
                </c:pt>
                <c:pt idx="2943">
                  <c:v>60429</c:v>
                </c:pt>
                <c:pt idx="2944">
                  <c:v>60436</c:v>
                </c:pt>
                <c:pt idx="2945">
                  <c:v>60443</c:v>
                </c:pt>
                <c:pt idx="2946">
                  <c:v>60450</c:v>
                </c:pt>
                <c:pt idx="2947">
                  <c:v>60457</c:v>
                </c:pt>
                <c:pt idx="2948">
                  <c:v>60464</c:v>
                </c:pt>
                <c:pt idx="2949">
                  <c:v>60471</c:v>
                </c:pt>
                <c:pt idx="2950">
                  <c:v>60478</c:v>
                </c:pt>
                <c:pt idx="2951">
                  <c:v>60485</c:v>
                </c:pt>
                <c:pt idx="2952">
                  <c:v>60492</c:v>
                </c:pt>
                <c:pt idx="2953">
                  <c:v>60499</c:v>
                </c:pt>
                <c:pt idx="2954">
                  <c:v>60506</c:v>
                </c:pt>
                <c:pt idx="2955">
                  <c:v>60513</c:v>
                </c:pt>
                <c:pt idx="2956">
                  <c:v>60520</c:v>
                </c:pt>
                <c:pt idx="2957">
                  <c:v>60527</c:v>
                </c:pt>
                <c:pt idx="2958">
                  <c:v>60534</c:v>
                </c:pt>
                <c:pt idx="2959">
                  <c:v>60541</c:v>
                </c:pt>
                <c:pt idx="2960">
                  <c:v>60548</c:v>
                </c:pt>
                <c:pt idx="2961">
                  <c:v>60555</c:v>
                </c:pt>
                <c:pt idx="2962">
                  <c:v>60562</c:v>
                </c:pt>
                <c:pt idx="2963">
                  <c:v>60569</c:v>
                </c:pt>
                <c:pt idx="2964">
                  <c:v>60576</c:v>
                </c:pt>
                <c:pt idx="2965">
                  <c:v>60583</c:v>
                </c:pt>
                <c:pt idx="2966">
                  <c:v>60590</c:v>
                </c:pt>
                <c:pt idx="2967">
                  <c:v>60598</c:v>
                </c:pt>
                <c:pt idx="2968">
                  <c:v>60604</c:v>
                </c:pt>
                <c:pt idx="2969">
                  <c:v>60611</c:v>
                </c:pt>
                <c:pt idx="2970">
                  <c:v>60618</c:v>
                </c:pt>
                <c:pt idx="2971">
                  <c:v>60625</c:v>
                </c:pt>
                <c:pt idx="2972">
                  <c:v>60632</c:v>
                </c:pt>
                <c:pt idx="2973">
                  <c:v>60639</c:v>
                </c:pt>
                <c:pt idx="2974">
                  <c:v>60646</c:v>
                </c:pt>
                <c:pt idx="2975">
                  <c:v>60653</c:v>
                </c:pt>
                <c:pt idx="2976">
                  <c:v>60660</c:v>
                </c:pt>
                <c:pt idx="2977">
                  <c:v>60667</c:v>
                </c:pt>
                <c:pt idx="2978">
                  <c:v>60674</c:v>
                </c:pt>
                <c:pt idx="2979">
                  <c:v>60681</c:v>
                </c:pt>
                <c:pt idx="2980">
                  <c:v>60688</c:v>
                </c:pt>
                <c:pt idx="2981">
                  <c:v>60695</c:v>
                </c:pt>
                <c:pt idx="2982">
                  <c:v>60702</c:v>
                </c:pt>
                <c:pt idx="2983">
                  <c:v>60709</c:v>
                </c:pt>
                <c:pt idx="2984">
                  <c:v>60716</c:v>
                </c:pt>
                <c:pt idx="2985">
                  <c:v>60723</c:v>
                </c:pt>
                <c:pt idx="2986">
                  <c:v>60730</c:v>
                </c:pt>
                <c:pt idx="2987">
                  <c:v>60737</c:v>
                </c:pt>
                <c:pt idx="2988">
                  <c:v>60744</c:v>
                </c:pt>
                <c:pt idx="2989">
                  <c:v>60751</c:v>
                </c:pt>
                <c:pt idx="2990">
                  <c:v>60758</c:v>
                </c:pt>
                <c:pt idx="2991">
                  <c:v>60765</c:v>
                </c:pt>
                <c:pt idx="2992">
                  <c:v>60772</c:v>
                </c:pt>
                <c:pt idx="2993">
                  <c:v>60779</c:v>
                </c:pt>
                <c:pt idx="2994">
                  <c:v>60786</c:v>
                </c:pt>
                <c:pt idx="2995">
                  <c:v>60793</c:v>
                </c:pt>
                <c:pt idx="2996">
                  <c:v>60800</c:v>
                </c:pt>
                <c:pt idx="2997">
                  <c:v>60807</c:v>
                </c:pt>
                <c:pt idx="2998">
                  <c:v>60814</c:v>
                </c:pt>
                <c:pt idx="2999">
                  <c:v>60821</c:v>
                </c:pt>
                <c:pt idx="3000">
                  <c:v>60828</c:v>
                </c:pt>
                <c:pt idx="3001">
                  <c:v>60835</c:v>
                </c:pt>
                <c:pt idx="3002">
                  <c:v>60842</c:v>
                </c:pt>
                <c:pt idx="3003">
                  <c:v>60849</c:v>
                </c:pt>
                <c:pt idx="3004">
                  <c:v>60856</c:v>
                </c:pt>
                <c:pt idx="3005">
                  <c:v>60863</c:v>
                </c:pt>
                <c:pt idx="3006">
                  <c:v>60870</c:v>
                </c:pt>
                <c:pt idx="3007">
                  <c:v>60877</c:v>
                </c:pt>
                <c:pt idx="3008">
                  <c:v>60884</c:v>
                </c:pt>
                <c:pt idx="3009">
                  <c:v>60891</c:v>
                </c:pt>
                <c:pt idx="3010">
                  <c:v>60898</c:v>
                </c:pt>
                <c:pt idx="3011">
                  <c:v>60905</c:v>
                </c:pt>
                <c:pt idx="3012">
                  <c:v>60912</c:v>
                </c:pt>
                <c:pt idx="3013">
                  <c:v>60919</c:v>
                </c:pt>
                <c:pt idx="3014">
                  <c:v>60926</c:v>
                </c:pt>
                <c:pt idx="3015">
                  <c:v>60933</c:v>
                </c:pt>
                <c:pt idx="3016">
                  <c:v>60940</c:v>
                </c:pt>
                <c:pt idx="3017">
                  <c:v>60948</c:v>
                </c:pt>
                <c:pt idx="3018">
                  <c:v>60954</c:v>
                </c:pt>
                <c:pt idx="3019">
                  <c:v>60962</c:v>
                </c:pt>
                <c:pt idx="3020">
                  <c:v>60968</c:v>
                </c:pt>
                <c:pt idx="3021">
                  <c:v>60975</c:v>
                </c:pt>
                <c:pt idx="3022">
                  <c:v>60982</c:v>
                </c:pt>
                <c:pt idx="3023">
                  <c:v>60989</c:v>
                </c:pt>
                <c:pt idx="3024">
                  <c:v>61001</c:v>
                </c:pt>
                <c:pt idx="3025">
                  <c:v>61004</c:v>
                </c:pt>
                <c:pt idx="3026">
                  <c:v>61011</c:v>
                </c:pt>
                <c:pt idx="3027">
                  <c:v>61018</c:v>
                </c:pt>
                <c:pt idx="3028">
                  <c:v>61025</c:v>
                </c:pt>
                <c:pt idx="3029">
                  <c:v>61032</c:v>
                </c:pt>
                <c:pt idx="3030">
                  <c:v>61039</c:v>
                </c:pt>
                <c:pt idx="3031">
                  <c:v>61046</c:v>
                </c:pt>
                <c:pt idx="3032">
                  <c:v>61053</c:v>
                </c:pt>
                <c:pt idx="3033">
                  <c:v>61060</c:v>
                </c:pt>
                <c:pt idx="3034">
                  <c:v>61067</c:v>
                </c:pt>
                <c:pt idx="3035">
                  <c:v>61074</c:v>
                </c:pt>
                <c:pt idx="3036">
                  <c:v>61081</c:v>
                </c:pt>
                <c:pt idx="3037">
                  <c:v>61092</c:v>
                </c:pt>
                <c:pt idx="3038">
                  <c:v>61095</c:v>
                </c:pt>
                <c:pt idx="3039">
                  <c:v>61102</c:v>
                </c:pt>
                <c:pt idx="3040">
                  <c:v>61109</c:v>
                </c:pt>
                <c:pt idx="3041">
                  <c:v>61116</c:v>
                </c:pt>
                <c:pt idx="3042">
                  <c:v>61123</c:v>
                </c:pt>
                <c:pt idx="3043">
                  <c:v>61130</c:v>
                </c:pt>
                <c:pt idx="3044">
                  <c:v>61137</c:v>
                </c:pt>
                <c:pt idx="3045">
                  <c:v>61144</c:v>
                </c:pt>
                <c:pt idx="3046">
                  <c:v>61151</c:v>
                </c:pt>
                <c:pt idx="3047">
                  <c:v>61158</c:v>
                </c:pt>
                <c:pt idx="3048">
                  <c:v>61165</c:v>
                </c:pt>
                <c:pt idx="3049">
                  <c:v>61172</c:v>
                </c:pt>
                <c:pt idx="3050">
                  <c:v>61179</c:v>
                </c:pt>
                <c:pt idx="3051">
                  <c:v>61186</c:v>
                </c:pt>
                <c:pt idx="3052">
                  <c:v>61193</c:v>
                </c:pt>
                <c:pt idx="3053">
                  <c:v>61200</c:v>
                </c:pt>
                <c:pt idx="3054">
                  <c:v>61207</c:v>
                </c:pt>
                <c:pt idx="3055">
                  <c:v>61214</c:v>
                </c:pt>
                <c:pt idx="3056">
                  <c:v>61221</c:v>
                </c:pt>
                <c:pt idx="3057">
                  <c:v>61228</c:v>
                </c:pt>
                <c:pt idx="3058">
                  <c:v>61235</c:v>
                </c:pt>
                <c:pt idx="3059">
                  <c:v>61242</c:v>
                </c:pt>
                <c:pt idx="3060">
                  <c:v>61249</c:v>
                </c:pt>
                <c:pt idx="3061">
                  <c:v>61256</c:v>
                </c:pt>
                <c:pt idx="3062">
                  <c:v>61263</c:v>
                </c:pt>
                <c:pt idx="3063">
                  <c:v>61270</c:v>
                </c:pt>
                <c:pt idx="3064">
                  <c:v>61277</c:v>
                </c:pt>
                <c:pt idx="3065">
                  <c:v>61284</c:v>
                </c:pt>
                <c:pt idx="3066">
                  <c:v>61291</c:v>
                </c:pt>
                <c:pt idx="3067">
                  <c:v>61298</c:v>
                </c:pt>
                <c:pt idx="3068">
                  <c:v>61305</c:v>
                </c:pt>
                <c:pt idx="3069">
                  <c:v>61315</c:v>
                </c:pt>
                <c:pt idx="3070">
                  <c:v>61319</c:v>
                </c:pt>
                <c:pt idx="3071">
                  <c:v>61326</c:v>
                </c:pt>
                <c:pt idx="3072">
                  <c:v>61333</c:v>
                </c:pt>
                <c:pt idx="3073">
                  <c:v>61340</c:v>
                </c:pt>
                <c:pt idx="3074">
                  <c:v>61347</c:v>
                </c:pt>
                <c:pt idx="3075">
                  <c:v>61354</c:v>
                </c:pt>
                <c:pt idx="3076">
                  <c:v>61361</c:v>
                </c:pt>
                <c:pt idx="3077">
                  <c:v>61368</c:v>
                </c:pt>
                <c:pt idx="3078">
                  <c:v>61375</c:v>
                </c:pt>
                <c:pt idx="3079">
                  <c:v>61382</c:v>
                </c:pt>
                <c:pt idx="3080">
                  <c:v>61389</c:v>
                </c:pt>
                <c:pt idx="3081">
                  <c:v>61396</c:v>
                </c:pt>
                <c:pt idx="3082">
                  <c:v>61403</c:v>
                </c:pt>
                <c:pt idx="3083">
                  <c:v>61410</c:v>
                </c:pt>
                <c:pt idx="3084">
                  <c:v>61417</c:v>
                </c:pt>
                <c:pt idx="3085">
                  <c:v>61424</c:v>
                </c:pt>
                <c:pt idx="3086">
                  <c:v>61431</c:v>
                </c:pt>
                <c:pt idx="3087">
                  <c:v>61438</c:v>
                </c:pt>
                <c:pt idx="3088">
                  <c:v>61445</c:v>
                </c:pt>
                <c:pt idx="3089">
                  <c:v>61452</c:v>
                </c:pt>
                <c:pt idx="3090">
                  <c:v>61459</c:v>
                </c:pt>
                <c:pt idx="3091">
                  <c:v>61466</c:v>
                </c:pt>
                <c:pt idx="3092">
                  <c:v>61477</c:v>
                </c:pt>
                <c:pt idx="3093">
                  <c:v>61480</c:v>
                </c:pt>
                <c:pt idx="3094">
                  <c:v>61487</c:v>
                </c:pt>
                <c:pt idx="3095">
                  <c:v>61494</c:v>
                </c:pt>
                <c:pt idx="3096">
                  <c:v>61501</c:v>
                </c:pt>
                <c:pt idx="3097">
                  <c:v>61508</c:v>
                </c:pt>
                <c:pt idx="3098">
                  <c:v>61515</c:v>
                </c:pt>
                <c:pt idx="3099">
                  <c:v>61522</c:v>
                </c:pt>
                <c:pt idx="3100">
                  <c:v>61529</c:v>
                </c:pt>
                <c:pt idx="3101">
                  <c:v>61536</c:v>
                </c:pt>
                <c:pt idx="3102">
                  <c:v>61543</c:v>
                </c:pt>
                <c:pt idx="3103">
                  <c:v>61550</c:v>
                </c:pt>
                <c:pt idx="3104">
                  <c:v>61557</c:v>
                </c:pt>
                <c:pt idx="3105">
                  <c:v>61564</c:v>
                </c:pt>
                <c:pt idx="3106">
                  <c:v>61571</c:v>
                </c:pt>
                <c:pt idx="3107">
                  <c:v>61578</c:v>
                </c:pt>
                <c:pt idx="3108">
                  <c:v>61585</c:v>
                </c:pt>
                <c:pt idx="3109">
                  <c:v>61592</c:v>
                </c:pt>
                <c:pt idx="3110">
                  <c:v>61599</c:v>
                </c:pt>
                <c:pt idx="3111">
                  <c:v>61606</c:v>
                </c:pt>
                <c:pt idx="3112">
                  <c:v>61613</c:v>
                </c:pt>
                <c:pt idx="3113">
                  <c:v>61620</c:v>
                </c:pt>
                <c:pt idx="3114">
                  <c:v>61627</c:v>
                </c:pt>
                <c:pt idx="3115">
                  <c:v>61634</c:v>
                </c:pt>
                <c:pt idx="3116">
                  <c:v>61641</c:v>
                </c:pt>
                <c:pt idx="3117">
                  <c:v>61648</c:v>
                </c:pt>
                <c:pt idx="3118">
                  <c:v>61655</c:v>
                </c:pt>
                <c:pt idx="3119">
                  <c:v>61662</c:v>
                </c:pt>
                <c:pt idx="3120">
                  <c:v>61669</c:v>
                </c:pt>
                <c:pt idx="3121">
                  <c:v>61676</c:v>
                </c:pt>
                <c:pt idx="3122">
                  <c:v>61683</c:v>
                </c:pt>
                <c:pt idx="3123">
                  <c:v>61690</c:v>
                </c:pt>
                <c:pt idx="3124">
                  <c:v>61697</c:v>
                </c:pt>
                <c:pt idx="3125">
                  <c:v>61704</c:v>
                </c:pt>
                <c:pt idx="3126">
                  <c:v>61711</c:v>
                </c:pt>
                <c:pt idx="3127">
                  <c:v>61718</c:v>
                </c:pt>
                <c:pt idx="3128">
                  <c:v>61728</c:v>
                </c:pt>
                <c:pt idx="3129">
                  <c:v>61735</c:v>
                </c:pt>
                <c:pt idx="3130">
                  <c:v>61742</c:v>
                </c:pt>
                <c:pt idx="3131">
                  <c:v>61750</c:v>
                </c:pt>
                <c:pt idx="3132">
                  <c:v>61756</c:v>
                </c:pt>
                <c:pt idx="3133">
                  <c:v>61763</c:v>
                </c:pt>
                <c:pt idx="3134">
                  <c:v>61770</c:v>
                </c:pt>
                <c:pt idx="3135">
                  <c:v>61778</c:v>
                </c:pt>
                <c:pt idx="3136">
                  <c:v>61784</c:v>
                </c:pt>
                <c:pt idx="3137">
                  <c:v>61791</c:v>
                </c:pt>
                <c:pt idx="3138">
                  <c:v>61798</c:v>
                </c:pt>
                <c:pt idx="3139">
                  <c:v>61805</c:v>
                </c:pt>
                <c:pt idx="3140">
                  <c:v>61812</c:v>
                </c:pt>
                <c:pt idx="3141">
                  <c:v>61819</c:v>
                </c:pt>
                <c:pt idx="3142">
                  <c:v>61826</c:v>
                </c:pt>
                <c:pt idx="3143">
                  <c:v>61835</c:v>
                </c:pt>
                <c:pt idx="3144">
                  <c:v>61840</c:v>
                </c:pt>
                <c:pt idx="3145">
                  <c:v>61847</c:v>
                </c:pt>
                <c:pt idx="3146">
                  <c:v>61855</c:v>
                </c:pt>
                <c:pt idx="3147">
                  <c:v>61861</c:v>
                </c:pt>
                <c:pt idx="3148">
                  <c:v>61868</c:v>
                </c:pt>
                <c:pt idx="3149">
                  <c:v>61876</c:v>
                </c:pt>
                <c:pt idx="3150">
                  <c:v>61882</c:v>
                </c:pt>
                <c:pt idx="3151">
                  <c:v>61889</c:v>
                </c:pt>
                <c:pt idx="3152">
                  <c:v>61896</c:v>
                </c:pt>
                <c:pt idx="3153">
                  <c:v>61903</c:v>
                </c:pt>
                <c:pt idx="3154">
                  <c:v>61910</c:v>
                </c:pt>
                <c:pt idx="3155">
                  <c:v>61917</c:v>
                </c:pt>
                <c:pt idx="3156">
                  <c:v>61924</c:v>
                </c:pt>
                <c:pt idx="3157">
                  <c:v>61931</c:v>
                </c:pt>
                <c:pt idx="3158">
                  <c:v>61938</c:v>
                </c:pt>
                <c:pt idx="3159">
                  <c:v>61945</c:v>
                </c:pt>
                <c:pt idx="3160">
                  <c:v>61952</c:v>
                </c:pt>
                <c:pt idx="3161">
                  <c:v>61959</c:v>
                </c:pt>
                <c:pt idx="3162">
                  <c:v>61967</c:v>
                </c:pt>
                <c:pt idx="3163">
                  <c:v>61974</c:v>
                </c:pt>
                <c:pt idx="3164">
                  <c:v>61980</c:v>
                </c:pt>
                <c:pt idx="3165">
                  <c:v>61987</c:v>
                </c:pt>
                <c:pt idx="3166">
                  <c:v>61994</c:v>
                </c:pt>
                <c:pt idx="3167">
                  <c:v>62001</c:v>
                </c:pt>
                <c:pt idx="3168">
                  <c:v>62008</c:v>
                </c:pt>
                <c:pt idx="3169">
                  <c:v>62016</c:v>
                </c:pt>
                <c:pt idx="3170">
                  <c:v>62022</c:v>
                </c:pt>
                <c:pt idx="3171">
                  <c:v>62029</c:v>
                </c:pt>
                <c:pt idx="3172">
                  <c:v>62036</c:v>
                </c:pt>
                <c:pt idx="3173">
                  <c:v>62044</c:v>
                </c:pt>
                <c:pt idx="3174">
                  <c:v>62050</c:v>
                </c:pt>
                <c:pt idx="3175">
                  <c:v>62057</c:v>
                </c:pt>
                <c:pt idx="3176">
                  <c:v>62064</c:v>
                </c:pt>
                <c:pt idx="3177">
                  <c:v>62071</c:v>
                </c:pt>
                <c:pt idx="3178">
                  <c:v>62078</c:v>
                </c:pt>
                <c:pt idx="3179">
                  <c:v>62085</c:v>
                </c:pt>
                <c:pt idx="3180">
                  <c:v>62093</c:v>
                </c:pt>
                <c:pt idx="3181">
                  <c:v>62100</c:v>
                </c:pt>
                <c:pt idx="3182">
                  <c:v>62107</c:v>
                </c:pt>
                <c:pt idx="3183">
                  <c:v>62114</c:v>
                </c:pt>
                <c:pt idx="3184">
                  <c:v>62121</c:v>
                </c:pt>
                <c:pt idx="3185">
                  <c:v>62128</c:v>
                </c:pt>
                <c:pt idx="3186">
                  <c:v>62135</c:v>
                </c:pt>
                <c:pt idx="3187">
                  <c:v>62142</c:v>
                </c:pt>
                <c:pt idx="3188">
                  <c:v>62149</c:v>
                </c:pt>
                <c:pt idx="3189">
                  <c:v>62156</c:v>
                </c:pt>
                <c:pt idx="3190">
                  <c:v>62163</c:v>
                </c:pt>
                <c:pt idx="3191">
                  <c:v>62170</c:v>
                </c:pt>
                <c:pt idx="3192">
                  <c:v>62177</c:v>
                </c:pt>
                <c:pt idx="3193">
                  <c:v>62186</c:v>
                </c:pt>
                <c:pt idx="3194">
                  <c:v>62193</c:v>
                </c:pt>
                <c:pt idx="3195">
                  <c:v>62200</c:v>
                </c:pt>
                <c:pt idx="3196">
                  <c:v>62207</c:v>
                </c:pt>
                <c:pt idx="3197">
                  <c:v>62214</c:v>
                </c:pt>
                <c:pt idx="3198">
                  <c:v>62221</c:v>
                </c:pt>
                <c:pt idx="3199">
                  <c:v>62228</c:v>
                </c:pt>
                <c:pt idx="3200">
                  <c:v>62235</c:v>
                </c:pt>
                <c:pt idx="3201">
                  <c:v>62242</c:v>
                </c:pt>
                <c:pt idx="3202">
                  <c:v>62249</c:v>
                </c:pt>
                <c:pt idx="3203">
                  <c:v>62256</c:v>
                </c:pt>
                <c:pt idx="3204">
                  <c:v>62263</c:v>
                </c:pt>
                <c:pt idx="3205">
                  <c:v>62270</c:v>
                </c:pt>
                <c:pt idx="3206">
                  <c:v>62277</c:v>
                </c:pt>
                <c:pt idx="3207">
                  <c:v>62284</c:v>
                </c:pt>
                <c:pt idx="3208">
                  <c:v>62291</c:v>
                </c:pt>
                <c:pt idx="3209">
                  <c:v>62298</c:v>
                </c:pt>
                <c:pt idx="3210">
                  <c:v>62305</c:v>
                </c:pt>
                <c:pt idx="3211">
                  <c:v>62312</c:v>
                </c:pt>
                <c:pt idx="3212">
                  <c:v>62319</c:v>
                </c:pt>
                <c:pt idx="3213">
                  <c:v>62326</c:v>
                </c:pt>
                <c:pt idx="3214">
                  <c:v>62333</c:v>
                </c:pt>
                <c:pt idx="3215">
                  <c:v>62340</c:v>
                </c:pt>
                <c:pt idx="3216">
                  <c:v>62347</c:v>
                </c:pt>
                <c:pt idx="3217">
                  <c:v>62354</c:v>
                </c:pt>
                <c:pt idx="3218">
                  <c:v>62361</c:v>
                </c:pt>
                <c:pt idx="3219">
                  <c:v>62368</c:v>
                </c:pt>
                <c:pt idx="3220">
                  <c:v>62375</c:v>
                </c:pt>
                <c:pt idx="3221">
                  <c:v>62382</c:v>
                </c:pt>
                <c:pt idx="3222">
                  <c:v>62389</c:v>
                </c:pt>
                <c:pt idx="3223">
                  <c:v>62396</c:v>
                </c:pt>
                <c:pt idx="3224">
                  <c:v>62403</c:v>
                </c:pt>
                <c:pt idx="3225">
                  <c:v>62410</c:v>
                </c:pt>
                <c:pt idx="3226">
                  <c:v>62417</c:v>
                </c:pt>
                <c:pt idx="3227">
                  <c:v>62425</c:v>
                </c:pt>
                <c:pt idx="3228">
                  <c:v>62431</c:v>
                </c:pt>
                <c:pt idx="3229">
                  <c:v>62438</c:v>
                </c:pt>
                <c:pt idx="3230">
                  <c:v>62445</c:v>
                </c:pt>
                <c:pt idx="3231">
                  <c:v>62456</c:v>
                </c:pt>
                <c:pt idx="3232">
                  <c:v>62460</c:v>
                </c:pt>
                <c:pt idx="3233">
                  <c:v>62466</c:v>
                </c:pt>
                <c:pt idx="3234">
                  <c:v>62473</c:v>
                </c:pt>
                <c:pt idx="3235">
                  <c:v>62480</c:v>
                </c:pt>
                <c:pt idx="3236">
                  <c:v>62487</c:v>
                </c:pt>
                <c:pt idx="3237">
                  <c:v>62494</c:v>
                </c:pt>
                <c:pt idx="3238">
                  <c:v>62501</c:v>
                </c:pt>
                <c:pt idx="3239">
                  <c:v>62508</c:v>
                </c:pt>
                <c:pt idx="3240">
                  <c:v>62515</c:v>
                </c:pt>
                <c:pt idx="3241">
                  <c:v>62522</c:v>
                </c:pt>
                <c:pt idx="3242">
                  <c:v>62529</c:v>
                </c:pt>
                <c:pt idx="3243">
                  <c:v>62536</c:v>
                </c:pt>
                <c:pt idx="3244">
                  <c:v>62543</c:v>
                </c:pt>
                <c:pt idx="3245">
                  <c:v>62550</c:v>
                </c:pt>
                <c:pt idx="3246">
                  <c:v>62557</c:v>
                </c:pt>
                <c:pt idx="3247">
                  <c:v>62564</c:v>
                </c:pt>
                <c:pt idx="3248">
                  <c:v>62571</c:v>
                </c:pt>
                <c:pt idx="3249">
                  <c:v>62578</c:v>
                </c:pt>
                <c:pt idx="3250">
                  <c:v>62585</c:v>
                </c:pt>
                <c:pt idx="3251">
                  <c:v>62592</c:v>
                </c:pt>
                <c:pt idx="3252">
                  <c:v>62599</c:v>
                </c:pt>
                <c:pt idx="3253">
                  <c:v>62606</c:v>
                </c:pt>
                <c:pt idx="3254">
                  <c:v>62613</c:v>
                </c:pt>
                <c:pt idx="3255">
                  <c:v>62620</c:v>
                </c:pt>
                <c:pt idx="3256">
                  <c:v>62627</c:v>
                </c:pt>
                <c:pt idx="3257">
                  <c:v>62634</c:v>
                </c:pt>
                <c:pt idx="3258">
                  <c:v>62641</c:v>
                </c:pt>
                <c:pt idx="3259">
                  <c:v>62648</c:v>
                </c:pt>
                <c:pt idx="3260">
                  <c:v>62655</c:v>
                </c:pt>
                <c:pt idx="3261">
                  <c:v>62662</c:v>
                </c:pt>
                <c:pt idx="3262">
                  <c:v>62669</c:v>
                </c:pt>
                <c:pt idx="3263">
                  <c:v>62676</c:v>
                </c:pt>
                <c:pt idx="3264">
                  <c:v>62683</c:v>
                </c:pt>
                <c:pt idx="3265">
                  <c:v>62690</c:v>
                </c:pt>
                <c:pt idx="3266">
                  <c:v>62697</c:v>
                </c:pt>
                <c:pt idx="3267">
                  <c:v>62704</c:v>
                </c:pt>
                <c:pt idx="3268">
                  <c:v>62711</c:v>
                </c:pt>
                <c:pt idx="3269">
                  <c:v>62718</c:v>
                </c:pt>
                <c:pt idx="3270">
                  <c:v>62725</c:v>
                </c:pt>
                <c:pt idx="3271">
                  <c:v>62732</c:v>
                </c:pt>
                <c:pt idx="3272">
                  <c:v>62739</c:v>
                </c:pt>
                <c:pt idx="3273">
                  <c:v>62746</c:v>
                </c:pt>
                <c:pt idx="3274">
                  <c:v>62753</c:v>
                </c:pt>
                <c:pt idx="3275">
                  <c:v>62760</c:v>
                </c:pt>
                <c:pt idx="3276">
                  <c:v>62767</c:v>
                </c:pt>
                <c:pt idx="3277">
                  <c:v>62774</c:v>
                </c:pt>
                <c:pt idx="3278">
                  <c:v>62781</c:v>
                </c:pt>
                <c:pt idx="3279">
                  <c:v>62789</c:v>
                </c:pt>
                <c:pt idx="3280">
                  <c:v>62795</c:v>
                </c:pt>
                <c:pt idx="3281">
                  <c:v>62802</c:v>
                </c:pt>
                <c:pt idx="3282">
                  <c:v>62809</c:v>
                </c:pt>
                <c:pt idx="3283">
                  <c:v>62816</c:v>
                </c:pt>
                <c:pt idx="3284">
                  <c:v>62823</c:v>
                </c:pt>
                <c:pt idx="3285">
                  <c:v>62830</c:v>
                </c:pt>
                <c:pt idx="3286">
                  <c:v>62837</c:v>
                </c:pt>
                <c:pt idx="3287">
                  <c:v>62844</c:v>
                </c:pt>
                <c:pt idx="3288">
                  <c:v>62851</c:v>
                </c:pt>
                <c:pt idx="3289">
                  <c:v>62858</c:v>
                </c:pt>
                <c:pt idx="3290">
                  <c:v>62865</c:v>
                </c:pt>
                <c:pt idx="3291">
                  <c:v>62872</c:v>
                </c:pt>
                <c:pt idx="3292">
                  <c:v>62879</c:v>
                </c:pt>
                <c:pt idx="3293">
                  <c:v>62886</c:v>
                </c:pt>
                <c:pt idx="3294">
                  <c:v>62893</c:v>
                </c:pt>
                <c:pt idx="3295">
                  <c:v>62900</c:v>
                </c:pt>
                <c:pt idx="3296">
                  <c:v>62907</c:v>
                </c:pt>
                <c:pt idx="3297">
                  <c:v>62914</c:v>
                </c:pt>
                <c:pt idx="3298">
                  <c:v>62921</c:v>
                </c:pt>
                <c:pt idx="3299">
                  <c:v>62928</c:v>
                </c:pt>
                <c:pt idx="3300">
                  <c:v>62935</c:v>
                </c:pt>
                <c:pt idx="3301">
                  <c:v>62942</c:v>
                </c:pt>
                <c:pt idx="3302">
                  <c:v>62949</c:v>
                </c:pt>
                <c:pt idx="3303">
                  <c:v>62956</c:v>
                </c:pt>
                <c:pt idx="3304">
                  <c:v>62963</c:v>
                </c:pt>
                <c:pt idx="3305">
                  <c:v>62970</c:v>
                </c:pt>
                <c:pt idx="3306">
                  <c:v>62977</c:v>
                </c:pt>
                <c:pt idx="3307">
                  <c:v>62984</c:v>
                </c:pt>
                <c:pt idx="3308">
                  <c:v>62991</c:v>
                </c:pt>
                <c:pt idx="3309">
                  <c:v>62998</c:v>
                </c:pt>
                <c:pt idx="3310">
                  <c:v>63005</c:v>
                </c:pt>
                <c:pt idx="3311">
                  <c:v>63012</c:v>
                </c:pt>
                <c:pt idx="3312">
                  <c:v>63019</c:v>
                </c:pt>
                <c:pt idx="3313">
                  <c:v>63026</c:v>
                </c:pt>
                <c:pt idx="3314">
                  <c:v>63033</c:v>
                </c:pt>
                <c:pt idx="3315">
                  <c:v>63040</c:v>
                </c:pt>
                <c:pt idx="3316">
                  <c:v>63047</c:v>
                </c:pt>
                <c:pt idx="3317">
                  <c:v>63054</c:v>
                </c:pt>
                <c:pt idx="3318">
                  <c:v>63061</c:v>
                </c:pt>
                <c:pt idx="3319">
                  <c:v>63068</c:v>
                </c:pt>
                <c:pt idx="3320">
                  <c:v>63075</c:v>
                </c:pt>
                <c:pt idx="3321">
                  <c:v>63082</c:v>
                </c:pt>
                <c:pt idx="3322">
                  <c:v>63089</c:v>
                </c:pt>
                <c:pt idx="3323">
                  <c:v>63096</c:v>
                </c:pt>
                <c:pt idx="3324">
                  <c:v>63103</c:v>
                </c:pt>
                <c:pt idx="3325">
                  <c:v>63110</c:v>
                </c:pt>
                <c:pt idx="3326">
                  <c:v>63117</c:v>
                </c:pt>
                <c:pt idx="3327">
                  <c:v>63124</c:v>
                </c:pt>
                <c:pt idx="3328">
                  <c:v>63131</c:v>
                </c:pt>
                <c:pt idx="3329">
                  <c:v>63138</c:v>
                </c:pt>
                <c:pt idx="3330">
                  <c:v>63145</c:v>
                </c:pt>
                <c:pt idx="3331">
                  <c:v>63153</c:v>
                </c:pt>
                <c:pt idx="3332">
                  <c:v>63159</c:v>
                </c:pt>
                <c:pt idx="3333">
                  <c:v>63166</c:v>
                </c:pt>
                <c:pt idx="3334">
                  <c:v>63173</c:v>
                </c:pt>
                <c:pt idx="3335">
                  <c:v>63180</c:v>
                </c:pt>
                <c:pt idx="3336">
                  <c:v>63188</c:v>
                </c:pt>
                <c:pt idx="3337">
                  <c:v>63195</c:v>
                </c:pt>
                <c:pt idx="3338">
                  <c:v>63202</c:v>
                </c:pt>
                <c:pt idx="3339">
                  <c:v>63209</c:v>
                </c:pt>
                <c:pt idx="3340">
                  <c:v>63216</c:v>
                </c:pt>
                <c:pt idx="3341">
                  <c:v>63223</c:v>
                </c:pt>
                <c:pt idx="3342">
                  <c:v>63230</c:v>
                </c:pt>
                <c:pt idx="3343">
                  <c:v>63237</c:v>
                </c:pt>
                <c:pt idx="3344">
                  <c:v>63244</c:v>
                </c:pt>
                <c:pt idx="3345">
                  <c:v>63251</c:v>
                </c:pt>
                <c:pt idx="3346">
                  <c:v>63258</c:v>
                </c:pt>
                <c:pt idx="3347">
                  <c:v>63265</c:v>
                </c:pt>
                <c:pt idx="3348">
                  <c:v>63276</c:v>
                </c:pt>
                <c:pt idx="3349">
                  <c:v>63279</c:v>
                </c:pt>
                <c:pt idx="3350">
                  <c:v>63286</c:v>
                </c:pt>
                <c:pt idx="3351">
                  <c:v>63293</c:v>
                </c:pt>
                <c:pt idx="3352">
                  <c:v>63300</c:v>
                </c:pt>
                <c:pt idx="3353">
                  <c:v>63307</c:v>
                </c:pt>
                <c:pt idx="3354">
                  <c:v>63314</c:v>
                </c:pt>
                <c:pt idx="3355">
                  <c:v>63321</c:v>
                </c:pt>
                <c:pt idx="3356">
                  <c:v>63328</c:v>
                </c:pt>
                <c:pt idx="3357">
                  <c:v>63335</c:v>
                </c:pt>
                <c:pt idx="3358">
                  <c:v>63342</c:v>
                </c:pt>
                <c:pt idx="3359">
                  <c:v>63349</c:v>
                </c:pt>
                <c:pt idx="3360">
                  <c:v>63356</c:v>
                </c:pt>
                <c:pt idx="3361">
                  <c:v>63363</c:v>
                </c:pt>
                <c:pt idx="3362">
                  <c:v>63370</c:v>
                </c:pt>
                <c:pt idx="3363">
                  <c:v>63377</c:v>
                </c:pt>
                <c:pt idx="3364">
                  <c:v>63384</c:v>
                </c:pt>
                <c:pt idx="3365">
                  <c:v>63391</c:v>
                </c:pt>
                <c:pt idx="3366">
                  <c:v>63398</c:v>
                </c:pt>
                <c:pt idx="3367">
                  <c:v>63405</c:v>
                </c:pt>
                <c:pt idx="3368">
                  <c:v>63412</c:v>
                </c:pt>
                <c:pt idx="3369">
                  <c:v>63419</c:v>
                </c:pt>
                <c:pt idx="3370">
                  <c:v>63426</c:v>
                </c:pt>
                <c:pt idx="3371">
                  <c:v>63433</c:v>
                </c:pt>
                <c:pt idx="3372">
                  <c:v>63440</c:v>
                </c:pt>
                <c:pt idx="3373">
                  <c:v>63447</c:v>
                </c:pt>
                <c:pt idx="3374">
                  <c:v>63454</c:v>
                </c:pt>
                <c:pt idx="3375">
                  <c:v>63461</c:v>
                </c:pt>
                <c:pt idx="3376">
                  <c:v>63468</c:v>
                </c:pt>
                <c:pt idx="3377">
                  <c:v>63475</c:v>
                </c:pt>
                <c:pt idx="3378">
                  <c:v>63482</c:v>
                </c:pt>
                <c:pt idx="3379">
                  <c:v>63489</c:v>
                </c:pt>
                <c:pt idx="3380">
                  <c:v>63496</c:v>
                </c:pt>
                <c:pt idx="3381">
                  <c:v>63506</c:v>
                </c:pt>
                <c:pt idx="3382">
                  <c:v>63510</c:v>
                </c:pt>
                <c:pt idx="3383">
                  <c:v>63517</c:v>
                </c:pt>
                <c:pt idx="3384">
                  <c:v>63524</c:v>
                </c:pt>
                <c:pt idx="3385">
                  <c:v>63531</c:v>
                </c:pt>
                <c:pt idx="3386">
                  <c:v>63538</c:v>
                </c:pt>
                <c:pt idx="3387">
                  <c:v>63545</c:v>
                </c:pt>
                <c:pt idx="3388">
                  <c:v>63552</c:v>
                </c:pt>
                <c:pt idx="3389">
                  <c:v>63559</c:v>
                </c:pt>
                <c:pt idx="3390">
                  <c:v>63566</c:v>
                </c:pt>
                <c:pt idx="3391">
                  <c:v>63573</c:v>
                </c:pt>
                <c:pt idx="3392">
                  <c:v>63580</c:v>
                </c:pt>
                <c:pt idx="3393">
                  <c:v>63587</c:v>
                </c:pt>
                <c:pt idx="3394">
                  <c:v>63594</c:v>
                </c:pt>
                <c:pt idx="3395">
                  <c:v>63601</c:v>
                </c:pt>
                <c:pt idx="3396">
                  <c:v>63608</c:v>
                </c:pt>
                <c:pt idx="3397">
                  <c:v>63615</c:v>
                </c:pt>
                <c:pt idx="3398">
                  <c:v>63622</c:v>
                </c:pt>
                <c:pt idx="3399">
                  <c:v>63629</c:v>
                </c:pt>
                <c:pt idx="3400">
                  <c:v>63636</c:v>
                </c:pt>
                <c:pt idx="3401">
                  <c:v>63643</c:v>
                </c:pt>
                <c:pt idx="3402">
                  <c:v>63650</c:v>
                </c:pt>
                <c:pt idx="3403">
                  <c:v>63661</c:v>
                </c:pt>
                <c:pt idx="3404">
                  <c:v>63664</c:v>
                </c:pt>
                <c:pt idx="3405">
                  <c:v>63671</c:v>
                </c:pt>
                <c:pt idx="3406">
                  <c:v>63678</c:v>
                </c:pt>
                <c:pt idx="3407">
                  <c:v>63685</c:v>
                </c:pt>
                <c:pt idx="3408">
                  <c:v>63692</c:v>
                </c:pt>
                <c:pt idx="3409">
                  <c:v>63699</c:v>
                </c:pt>
                <c:pt idx="3410">
                  <c:v>63706</c:v>
                </c:pt>
                <c:pt idx="3411">
                  <c:v>63713</c:v>
                </c:pt>
                <c:pt idx="3412">
                  <c:v>63720</c:v>
                </c:pt>
                <c:pt idx="3413">
                  <c:v>63727</c:v>
                </c:pt>
                <c:pt idx="3414">
                  <c:v>63734</c:v>
                </c:pt>
                <c:pt idx="3415">
                  <c:v>63741</c:v>
                </c:pt>
                <c:pt idx="3416">
                  <c:v>63748</c:v>
                </c:pt>
                <c:pt idx="3417">
                  <c:v>63755</c:v>
                </c:pt>
                <c:pt idx="3418">
                  <c:v>63762</c:v>
                </c:pt>
                <c:pt idx="3419">
                  <c:v>63769</c:v>
                </c:pt>
                <c:pt idx="3420">
                  <c:v>63776</c:v>
                </c:pt>
                <c:pt idx="3421">
                  <c:v>63783</c:v>
                </c:pt>
                <c:pt idx="3422">
                  <c:v>63790</c:v>
                </c:pt>
                <c:pt idx="3423">
                  <c:v>63797</c:v>
                </c:pt>
                <c:pt idx="3424">
                  <c:v>63804</c:v>
                </c:pt>
                <c:pt idx="3425">
                  <c:v>63811</c:v>
                </c:pt>
                <c:pt idx="3426">
                  <c:v>63818</c:v>
                </c:pt>
                <c:pt idx="3427">
                  <c:v>63825</c:v>
                </c:pt>
                <c:pt idx="3428">
                  <c:v>63832</c:v>
                </c:pt>
                <c:pt idx="3429">
                  <c:v>63839</c:v>
                </c:pt>
                <c:pt idx="3430">
                  <c:v>63846</c:v>
                </c:pt>
                <c:pt idx="3431">
                  <c:v>63853</c:v>
                </c:pt>
                <c:pt idx="3432">
                  <c:v>63860</c:v>
                </c:pt>
                <c:pt idx="3433">
                  <c:v>63867</c:v>
                </c:pt>
                <c:pt idx="3434">
                  <c:v>63874</c:v>
                </c:pt>
                <c:pt idx="3435">
                  <c:v>63881</c:v>
                </c:pt>
                <c:pt idx="3436">
                  <c:v>63888</c:v>
                </c:pt>
                <c:pt idx="3437">
                  <c:v>63895</c:v>
                </c:pt>
                <c:pt idx="3438">
                  <c:v>63902</c:v>
                </c:pt>
                <c:pt idx="3439">
                  <c:v>63909</c:v>
                </c:pt>
                <c:pt idx="3440">
                  <c:v>63919</c:v>
                </c:pt>
                <c:pt idx="3441">
                  <c:v>63926</c:v>
                </c:pt>
                <c:pt idx="3442">
                  <c:v>63933</c:v>
                </c:pt>
                <c:pt idx="3443">
                  <c:v>63941</c:v>
                </c:pt>
                <c:pt idx="3444">
                  <c:v>63947</c:v>
                </c:pt>
                <c:pt idx="3445">
                  <c:v>63954</c:v>
                </c:pt>
                <c:pt idx="3446">
                  <c:v>63961</c:v>
                </c:pt>
                <c:pt idx="3447">
                  <c:v>63969</c:v>
                </c:pt>
                <c:pt idx="3448">
                  <c:v>63975</c:v>
                </c:pt>
                <c:pt idx="3449">
                  <c:v>63982</c:v>
                </c:pt>
                <c:pt idx="3450">
                  <c:v>63989</c:v>
                </c:pt>
                <c:pt idx="3451">
                  <c:v>63996</c:v>
                </c:pt>
                <c:pt idx="3452">
                  <c:v>64003</c:v>
                </c:pt>
                <c:pt idx="3453">
                  <c:v>64010</c:v>
                </c:pt>
                <c:pt idx="3454">
                  <c:v>64019</c:v>
                </c:pt>
                <c:pt idx="3455">
                  <c:v>64024</c:v>
                </c:pt>
                <c:pt idx="3456">
                  <c:v>64031</c:v>
                </c:pt>
                <c:pt idx="3457">
                  <c:v>64038</c:v>
                </c:pt>
                <c:pt idx="3458">
                  <c:v>64046</c:v>
                </c:pt>
                <c:pt idx="3459">
                  <c:v>64052</c:v>
                </c:pt>
                <c:pt idx="3460">
                  <c:v>64059</c:v>
                </c:pt>
                <c:pt idx="3461">
                  <c:v>64067</c:v>
                </c:pt>
                <c:pt idx="3462">
                  <c:v>64073</c:v>
                </c:pt>
                <c:pt idx="3463">
                  <c:v>64080</c:v>
                </c:pt>
                <c:pt idx="3464">
                  <c:v>64087</c:v>
                </c:pt>
                <c:pt idx="3465">
                  <c:v>64094</c:v>
                </c:pt>
                <c:pt idx="3466">
                  <c:v>64101</c:v>
                </c:pt>
                <c:pt idx="3467">
                  <c:v>64108</c:v>
                </c:pt>
                <c:pt idx="3468">
                  <c:v>64115</c:v>
                </c:pt>
                <c:pt idx="3469">
                  <c:v>64122</c:v>
                </c:pt>
                <c:pt idx="3470">
                  <c:v>64129</c:v>
                </c:pt>
                <c:pt idx="3471">
                  <c:v>64136</c:v>
                </c:pt>
                <c:pt idx="3472">
                  <c:v>64143</c:v>
                </c:pt>
                <c:pt idx="3473">
                  <c:v>64150</c:v>
                </c:pt>
                <c:pt idx="3474">
                  <c:v>64158</c:v>
                </c:pt>
                <c:pt idx="3475">
                  <c:v>64165</c:v>
                </c:pt>
                <c:pt idx="3476">
                  <c:v>64171</c:v>
                </c:pt>
                <c:pt idx="3477">
                  <c:v>64178</c:v>
                </c:pt>
                <c:pt idx="3478">
                  <c:v>64185</c:v>
                </c:pt>
                <c:pt idx="3479">
                  <c:v>64192</c:v>
                </c:pt>
                <c:pt idx="3480">
                  <c:v>64199</c:v>
                </c:pt>
                <c:pt idx="3481">
                  <c:v>64207</c:v>
                </c:pt>
                <c:pt idx="3482">
                  <c:v>64213</c:v>
                </c:pt>
                <c:pt idx="3483">
                  <c:v>64220</c:v>
                </c:pt>
                <c:pt idx="3484">
                  <c:v>64227</c:v>
                </c:pt>
                <c:pt idx="3485">
                  <c:v>64235</c:v>
                </c:pt>
                <c:pt idx="3486">
                  <c:v>64241</c:v>
                </c:pt>
                <c:pt idx="3487">
                  <c:v>64248</c:v>
                </c:pt>
                <c:pt idx="3488">
                  <c:v>64255</c:v>
                </c:pt>
                <c:pt idx="3489">
                  <c:v>64262</c:v>
                </c:pt>
                <c:pt idx="3490">
                  <c:v>64269</c:v>
                </c:pt>
                <c:pt idx="3491">
                  <c:v>64276</c:v>
                </c:pt>
                <c:pt idx="3492">
                  <c:v>64284</c:v>
                </c:pt>
                <c:pt idx="3493">
                  <c:v>64291</c:v>
                </c:pt>
                <c:pt idx="3494">
                  <c:v>64298</c:v>
                </c:pt>
                <c:pt idx="3495">
                  <c:v>64305</c:v>
                </c:pt>
                <c:pt idx="3496">
                  <c:v>64312</c:v>
                </c:pt>
                <c:pt idx="3497">
                  <c:v>64319</c:v>
                </c:pt>
                <c:pt idx="3498">
                  <c:v>64326</c:v>
                </c:pt>
                <c:pt idx="3499">
                  <c:v>64333</c:v>
                </c:pt>
                <c:pt idx="3500">
                  <c:v>64340</c:v>
                </c:pt>
                <c:pt idx="3501">
                  <c:v>64347</c:v>
                </c:pt>
                <c:pt idx="3502">
                  <c:v>64354</c:v>
                </c:pt>
                <c:pt idx="3503">
                  <c:v>64361</c:v>
                </c:pt>
                <c:pt idx="3504">
                  <c:v>64368</c:v>
                </c:pt>
                <c:pt idx="3505">
                  <c:v>64375</c:v>
                </c:pt>
                <c:pt idx="3506">
                  <c:v>64382</c:v>
                </c:pt>
                <c:pt idx="3507">
                  <c:v>64389</c:v>
                </c:pt>
                <c:pt idx="3508">
                  <c:v>64398</c:v>
                </c:pt>
                <c:pt idx="3509">
                  <c:v>64405</c:v>
                </c:pt>
                <c:pt idx="3510">
                  <c:v>64412</c:v>
                </c:pt>
                <c:pt idx="3511">
                  <c:v>64419</c:v>
                </c:pt>
                <c:pt idx="3512">
                  <c:v>64426</c:v>
                </c:pt>
                <c:pt idx="3513">
                  <c:v>64433</c:v>
                </c:pt>
                <c:pt idx="3514">
                  <c:v>64440</c:v>
                </c:pt>
                <c:pt idx="3515">
                  <c:v>64447</c:v>
                </c:pt>
                <c:pt idx="3516">
                  <c:v>64454</c:v>
                </c:pt>
                <c:pt idx="3517">
                  <c:v>64461</c:v>
                </c:pt>
                <c:pt idx="3518">
                  <c:v>64468</c:v>
                </c:pt>
                <c:pt idx="3519">
                  <c:v>64475</c:v>
                </c:pt>
                <c:pt idx="3520">
                  <c:v>64482</c:v>
                </c:pt>
                <c:pt idx="3521">
                  <c:v>64489</c:v>
                </c:pt>
                <c:pt idx="3522">
                  <c:v>64496</c:v>
                </c:pt>
                <c:pt idx="3523">
                  <c:v>64503</c:v>
                </c:pt>
                <c:pt idx="3524">
                  <c:v>64510</c:v>
                </c:pt>
                <c:pt idx="3525">
                  <c:v>64517</c:v>
                </c:pt>
                <c:pt idx="3526">
                  <c:v>64524</c:v>
                </c:pt>
                <c:pt idx="3527">
                  <c:v>64531</c:v>
                </c:pt>
                <c:pt idx="3528">
                  <c:v>64538</c:v>
                </c:pt>
                <c:pt idx="3529">
                  <c:v>64545</c:v>
                </c:pt>
                <c:pt idx="3530">
                  <c:v>64552</c:v>
                </c:pt>
                <c:pt idx="3531">
                  <c:v>64559</c:v>
                </c:pt>
                <c:pt idx="3532">
                  <c:v>64566</c:v>
                </c:pt>
                <c:pt idx="3533">
                  <c:v>64573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1.177708956045187E-2</c:v>
                </c:pt>
                <c:pt idx="1">
                  <c:v>1.1776866353399029E-2</c:v>
                </c:pt>
                <c:pt idx="2">
                  <c:v>1.1777005252771033E-2</c:v>
                </c:pt>
                <c:pt idx="3">
                  <c:v>1.1777178877006023E-2</c:v>
                </c:pt>
                <c:pt idx="4">
                  <c:v>1.1777387226103997E-2</c:v>
                </c:pt>
                <c:pt idx="5">
                  <c:v>1.177865974889114E-2</c:v>
                </c:pt>
                <c:pt idx="6">
                  <c:v>1.1778949844059028E-2</c:v>
                </c:pt>
                <c:pt idx="7">
                  <c:v>1.1778949844059028E-2</c:v>
                </c:pt>
                <c:pt idx="8">
                  <c:v>1.177936654217504E-2</c:v>
                </c:pt>
                <c:pt idx="9">
                  <c:v>1.1779817965074102E-2</c:v>
                </c:pt>
                <c:pt idx="10">
                  <c:v>1.1781222087279275E-2</c:v>
                </c:pt>
                <c:pt idx="11">
                  <c:v>1.1781970905460071E-2</c:v>
                </c:pt>
                <c:pt idx="12">
                  <c:v>1.1782595952674058E-2</c:v>
                </c:pt>
                <c:pt idx="13">
                  <c:v>1.1783255724671093E-2</c:v>
                </c:pt>
                <c:pt idx="14">
                  <c:v>1.1783950221531114E-2</c:v>
                </c:pt>
                <c:pt idx="15">
                  <c:v>1.178584079389644E-2</c:v>
                </c:pt>
                <c:pt idx="16">
                  <c:v>1.1787075457601048E-2</c:v>
                </c:pt>
                <c:pt idx="17">
                  <c:v>1.1787943578696058E-2</c:v>
                </c:pt>
                <c:pt idx="18">
                  <c:v>1.1788846424654054E-2</c:v>
                </c:pt>
                <c:pt idx="19">
                  <c:v>1.1789783995475034E-2</c:v>
                </c:pt>
                <c:pt idx="20">
                  <c:v>1.1792161129537959E-2</c:v>
                </c:pt>
                <c:pt idx="21">
                  <c:v>1.17940195335553E-2</c:v>
                </c:pt>
                <c:pt idx="22">
                  <c:v>1.179595876696915E-2</c:v>
                </c:pt>
                <c:pt idx="23">
                  <c:v>1.179876076352393E-2</c:v>
                </c:pt>
                <c:pt idx="24">
                  <c:v>1.1802425523299576E-2</c:v>
                </c:pt>
                <c:pt idx="25">
                  <c:v>1.1813018530837383E-2</c:v>
                </c:pt>
                <c:pt idx="26">
                  <c:v>1.1825712195170368E-2</c:v>
                </c:pt>
                <c:pt idx="27">
                  <c:v>1.1833690771529959E-2</c:v>
                </c:pt>
                <c:pt idx="28">
                  <c:v>1.1842532111350224E-2</c:v>
                </c:pt>
                <c:pt idx="29">
                  <c:v>1.1869536258029001E-2</c:v>
                </c:pt>
                <c:pt idx="30">
                  <c:v>1.189968026491961E-2</c:v>
                </c:pt>
                <c:pt idx="31">
                  <c:v>1.189968026491961E-2</c:v>
                </c:pt>
                <c:pt idx="32">
                  <c:v>1.1913698187102639E-2</c:v>
                </c:pt>
                <c:pt idx="33">
                  <c:v>1.1928578873305895E-2</c:v>
                </c:pt>
                <c:pt idx="34">
                  <c:v>1.1944322323609313E-2</c:v>
                </c:pt>
                <c:pt idx="35">
                  <c:v>1.1979083689794834E-2</c:v>
                </c:pt>
                <c:pt idx="36">
                  <c:v>1.201592376886218E-2</c:v>
                </c:pt>
                <c:pt idx="37">
                  <c:v>1.2035981041744748E-2</c:v>
                </c:pt>
                <c:pt idx="38">
                  <c:v>1.2067994746991495E-2</c:v>
                </c:pt>
                <c:pt idx="39">
                  <c:v>1.2125533761810914E-2</c:v>
                </c:pt>
                <c:pt idx="40">
                  <c:v>1.2125533761810914E-2</c:v>
                </c:pt>
                <c:pt idx="41">
                  <c:v>1.2174442747845404E-2</c:v>
                </c:pt>
                <c:pt idx="42">
                  <c:v>1.2200539378621755E-2</c:v>
                </c:pt>
                <c:pt idx="43">
                  <c:v>1.2227227837504628E-2</c:v>
                </c:pt>
                <c:pt idx="44">
                  <c:v>1.2253424372925537E-2</c:v>
                </c:pt>
                <c:pt idx="45">
                  <c:v>1.2303695050066565E-2</c:v>
                </c:pt>
                <c:pt idx="46">
                  <c:v>1.2350581898550317E-2</c:v>
                </c:pt>
                <c:pt idx="47">
                  <c:v>1.2372964125022534E-2</c:v>
                </c:pt>
                <c:pt idx="48">
                  <c:v>1.239458348932132E-2</c:v>
                </c:pt>
                <c:pt idx="49">
                  <c:v>1.2415439991286803E-2</c:v>
                </c:pt>
                <c:pt idx="50">
                  <c:v>1.2455041005967615E-2</c:v>
                </c:pt>
                <c:pt idx="51">
                  <c:v>1.2491237372698194E-2</c:v>
                </c:pt>
                <c:pt idx="52">
                  <c:v>1.2508279560838886E-2</c:v>
                </c:pt>
                <c:pt idx="53">
                  <c:v>1.2524558886006787E-2</c:v>
                </c:pt>
                <c:pt idx="54">
                  <c:v>1.2540075347882151E-2</c:v>
                </c:pt>
                <c:pt idx="55">
                  <c:v>1.2569004201088418E-2</c:v>
                </c:pt>
                <c:pt idx="56">
                  <c:v>1.2594512561499016E-2</c:v>
                </c:pt>
                <c:pt idx="57">
                  <c:v>1.2606214706032404E-2</c:v>
                </c:pt>
                <c:pt idx="58">
                  <c:v>1.2617153986873575E-2</c:v>
                </c:pt>
                <c:pt idx="59">
                  <c:v>1.2627330403862658E-2</c:v>
                </c:pt>
                <c:pt idx="60">
                  <c:v>1.2653409006739835E-2</c:v>
                </c:pt>
                <c:pt idx="61">
                  <c:v>1.2672368763144704E-2</c:v>
                </c:pt>
                <c:pt idx="62">
                  <c:v>1.2677205132129998E-2</c:v>
                </c:pt>
                <c:pt idx="63">
                  <c:v>1.2688052388463156E-2</c:v>
                </c:pt>
                <c:pt idx="64">
                  <c:v>1.2697187505645857E-2</c:v>
                </c:pt>
                <c:pt idx="65">
                  <c:v>1.2701009062237034E-2</c:v>
                </c:pt>
                <c:pt idx="66">
                  <c:v>1.2704780229215729E-2</c:v>
                </c:pt>
                <c:pt idx="67">
                  <c:v>1.2712603488749252E-2</c:v>
                </c:pt>
                <c:pt idx="68">
                  <c:v>1.2719361000765872E-2</c:v>
                </c:pt>
                <c:pt idx="69">
                  <c:v>1.2722880219442345E-2</c:v>
                </c:pt>
                <c:pt idx="70">
                  <c:v>1.2726349048586272E-2</c:v>
                </c:pt>
                <c:pt idx="71">
                  <c:v>1.2729767488117716E-2</c:v>
                </c:pt>
                <c:pt idx="72">
                  <c:v>1.2738737730266791E-2</c:v>
                </c:pt>
                <c:pt idx="73">
                  <c:v>1.2746103840548528E-2</c:v>
                </c:pt>
                <c:pt idx="74">
                  <c:v>1.2746103840548528E-2</c:v>
                </c:pt>
                <c:pt idx="75">
                  <c:v>1.2749219942085332E-2</c:v>
                </c:pt>
                <c:pt idx="76">
                  <c:v>1.2752285653929718E-2</c:v>
                </c:pt>
                <c:pt idx="77">
                  <c:v>1.2758701264452554E-2</c:v>
                </c:pt>
                <c:pt idx="78">
                  <c:v>1.2764044604782754E-2</c:v>
                </c:pt>
                <c:pt idx="79">
                  <c:v>1.2766858368324918E-2</c:v>
                </c:pt>
                <c:pt idx="80">
                  <c:v>1.2769621742174664E-2</c:v>
                </c:pt>
                <c:pt idx="81">
                  <c:v>1.2772334726411927E-2</c:v>
                </c:pt>
                <c:pt idx="82">
                  <c:v>1.2778046253663078E-2</c:v>
                </c:pt>
                <c:pt idx="83">
                  <c:v>1.2782682766436793E-2</c:v>
                </c:pt>
                <c:pt idx="84">
                  <c:v>1.2785085149449316E-2</c:v>
                </c:pt>
                <c:pt idx="85">
                  <c:v>1.278714387847657E-2</c:v>
                </c:pt>
                <c:pt idx="86">
                  <c:v>1.2788800300835845E-2</c:v>
                </c:pt>
                <c:pt idx="87">
                  <c:v>1.2791226583237503E-2</c:v>
                </c:pt>
                <c:pt idx="88">
                  <c:v>1.2791402921994433E-2</c:v>
                </c:pt>
                <c:pt idx="89">
                  <c:v>1.2791047810374323E-2</c:v>
                </c:pt>
                <c:pt idx="90">
                  <c:v>1.2790290391846426E-2</c:v>
                </c:pt>
                <c:pt idx="91">
                  <c:v>1.2789130666570614E-2</c:v>
                </c:pt>
                <c:pt idx="92">
                  <c:v>1.2785924277309846E-2</c:v>
                </c:pt>
                <c:pt idx="93">
                  <c:v>1.2780468697668468E-2</c:v>
                </c:pt>
                <c:pt idx="94">
                  <c:v>1.2777297438653079E-2</c:v>
                </c:pt>
                <c:pt idx="95">
                  <c:v>1.2773723872729903E-2</c:v>
                </c:pt>
                <c:pt idx="96">
                  <c:v>1.2769748000058811E-2</c:v>
                </c:pt>
                <c:pt idx="97">
                  <c:v>1.2758474973386669E-2</c:v>
                </c:pt>
                <c:pt idx="98">
                  <c:v>1.2743834036523793E-2</c:v>
                </c:pt>
                <c:pt idx="99">
                  <c:v>1.2743834036523793E-2</c:v>
                </c:pt>
                <c:pt idx="100">
                  <c:v>1.273744432376489E-2</c:v>
                </c:pt>
                <c:pt idx="101">
                  <c:v>1.273065230449788E-2</c:v>
                </c:pt>
                <c:pt idx="102">
                  <c:v>1.2716176387232991E-2</c:v>
                </c:pt>
                <c:pt idx="103">
                  <c:v>1.2699461161549408E-2</c:v>
                </c:pt>
                <c:pt idx="104">
                  <c:v>1.2690768055794166E-2</c:v>
                </c:pt>
                <c:pt idx="105">
                  <c:v>1.2682224874831505E-2</c:v>
                </c:pt>
                <c:pt idx="106">
                  <c:v>1.2673942065113408E-2</c:v>
                </c:pt>
                <c:pt idx="107">
                  <c:v>1.2658689440776527E-2</c:v>
                </c:pt>
                <c:pt idx="108">
                  <c:v>1.2643414536688269E-2</c:v>
                </c:pt>
                <c:pt idx="109">
                  <c:v>1.2636433582073892E-2</c:v>
                </c:pt>
                <c:pt idx="110">
                  <c:v>1.2629712998624143E-2</c:v>
                </c:pt>
                <c:pt idx="111">
                  <c:v>1.2623252786099215E-2</c:v>
                </c:pt>
                <c:pt idx="112">
                  <c:v>1.2611642053803607E-2</c:v>
                </c:pt>
                <c:pt idx="113">
                  <c:v>1.2600015645727325E-2</c:v>
                </c:pt>
                <c:pt idx="114">
                  <c:v>1.2594857287986372E-2</c:v>
                </c:pt>
                <c:pt idx="115">
                  <c:v>1.2589959301090303E-2</c:v>
                </c:pt>
                <c:pt idx="116">
                  <c:v>1.2585321685198991E-2</c:v>
                </c:pt>
                <c:pt idx="117">
                  <c:v>1.2577353746916486E-2</c:v>
                </c:pt>
                <c:pt idx="118">
                  <c:v>1.2569374930402333E-2</c:v>
                </c:pt>
                <c:pt idx="119">
                  <c:v>1.2566039168815379E-2</c:v>
                </c:pt>
                <c:pt idx="120">
                  <c:v>1.2562963778153247E-2</c:v>
                </c:pt>
                <c:pt idx="121">
                  <c:v>1.2560148758415934E-2</c:v>
                </c:pt>
                <c:pt idx="122">
                  <c:v>1.2555824509190572E-2</c:v>
                </c:pt>
                <c:pt idx="123">
                  <c:v>1.2551492387435914E-2</c:v>
                </c:pt>
                <c:pt idx="124">
                  <c:v>1.2549979221763152E-2</c:v>
                </c:pt>
                <c:pt idx="125">
                  <c:v>1.2548726426935275E-2</c:v>
                </c:pt>
                <c:pt idx="126">
                  <c:v>1.2547734002872346E-2</c:v>
                </c:pt>
                <c:pt idx="127">
                  <c:v>1.2545034461481919E-2</c:v>
                </c:pt>
                <c:pt idx="128">
                  <c:v>1.2538064674334493E-2</c:v>
                </c:pt>
                <c:pt idx="129">
                  <c:v>1.2532988153930447E-2</c:v>
                </c:pt>
                <c:pt idx="130">
                  <c:v>1.2526825516649964E-2</c:v>
                </c:pt>
                <c:pt idx="131">
                  <c:v>1.251957676281279E-2</c:v>
                </c:pt>
                <c:pt idx="132">
                  <c:v>1.2501893000518294E-2</c:v>
                </c:pt>
                <c:pt idx="133">
                  <c:v>1.2479720581977105E-2</c:v>
                </c:pt>
                <c:pt idx="134">
                  <c:v>1.2467041245995958E-2</c:v>
                </c:pt>
                <c:pt idx="135">
                  <c:v>1.2453275793697927E-2</c:v>
                </c:pt>
                <c:pt idx="136">
                  <c:v>1.2405231480002499E-2</c:v>
                </c:pt>
                <c:pt idx="137">
                  <c:v>1.2347874649405455E-2</c:v>
                </c:pt>
                <c:pt idx="138">
                  <c:v>1.2326506388324887E-2</c:v>
                </c:pt>
                <c:pt idx="139">
                  <c:v>1.230405201244622E-2</c:v>
                </c:pt>
                <c:pt idx="140">
                  <c:v>1.225594009908626E-2</c:v>
                </c:pt>
                <c:pt idx="141">
                  <c:v>1.2203373364307879E-2</c:v>
                </c:pt>
                <c:pt idx="142">
                  <c:v>1.217548841723648E-2</c:v>
                </c:pt>
                <c:pt idx="143">
                  <c:v>1.214651735680583E-2</c:v>
                </c:pt>
                <c:pt idx="144">
                  <c:v>1.2116460183095867E-2</c:v>
                </c:pt>
                <c:pt idx="145">
                  <c:v>1.2046850629974237E-2</c:v>
                </c:pt>
                <c:pt idx="146">
                  <c:v>1.1989377448680116E-2</c:v>
                </c:pt>
                <c:pt idx="147">
                  <c:v>1.1972227280594439E-2</c:v>
                </c:pt>
                <c:pt idx="148">
                  <c:v>1.195787573480267E-2</c:v>
                </c:pt>
                <c:pt idx="149">
                  <c:v>1.1938897297447681E-2</c:v>
                </c:pt>
                <c:pt idx="150">
                  <c:v>1.1928455768499546E-2</c:v>
                </c:pt>
                <c:pt idx="151">
                  <c:v>1.1928097330340393E-2</c:v>
                </c:pt>
                <c:pt idx="152">
                  <c:v>1.1930537513435979E-2</c:v>
                </c:pt>
                <c:pt idx="153">
                  <c:v>1.193577631770637E-2</c:v>
                </c:pt>
                <c:pt idx="154">
                  <c:v>1.1955979713436093E-2</c:v>
                </c:pt>
                <c:pt idx="155">
                  <c:v>1.1984717751571949E-2</c:v>
                </c:pt>
                <c:pt idx="156">
                  <c:v>1.2003949665473357E-2</c:v>
                </c:pt>
                <c:pt idx="157">
                  <c:v>1.2025980202468034E-2</c:v>
                </c:pt>
                <c:pt idx="158">
                  <c:v>1.2050809363035597E-2</c:v>
                </c:pt>
                <c:pt idx="159">
                  <c:v>1.211020378899974E-2</c:v>
                </c:pt>
                <c:pt idx="160">
                  <c:v>1.2178112252785311E-2</c:v>
                </c:pt>
                <c:pt idx="161">
                  <c:v>1.2216934540889568E-2</c:v>
                </c:pt>
                <c:pt idx="162">
                  <c:v>1.2258555456963194E-2</c:v>
                </c:pt>
                <c:pt idx="163">
                  <c:v>1.2302975002045358E-2</c:v>
                </c:pt>
                <c:pt idx="164">
                  <c:v>1.2428660593739593E-2</c:v>
                </c:pt>
                <c:pt idx="165">
                  <c:v>1.2567052199914386E-2</c:v>
                </c:pt>
                <c:pt idx="166">
                  <c:v>1.2627343019291359E-2</c:v>
                </c:pt>
                <c:pt idx="167">
                  <c:v>1.2685829858503084E-2</c:v>
                </c:pt>
                <c:pt idx="168">
                  <c:v>1.279417652027881E-2</c:v>
                </c:pt>
                <c:pt idx="169">
                  <c:v>1.2892532156181247E-2</c:v>
                </c:pt>
                <c:pt idx="170">
                  <c:v>1.2937396459813399E-2</c:v>
                </c:pt>
                <c:pt idx="171">
                  <c:v>1.2979536253148183E-2</c:v>
                </c:pt>
                <c:pt idx="172">
                  <c:v>1.3018951535066492E-2</c:v>
                </c:pt>
                <c:pt idx="173">
                  <c:v>1.3089176267255809E-2</c:v>
                </c:pt>
                <c:pt idx="174">
                  <c:v>1.3149367532188094E-2</c:v>
                </c:pt>
                <c:pt idx="175">
                  <c:v>1.317516024511356E-2</c:v>
                </c:pt>
                <c:pt idx="176">
                  <c:v>1.3198228442226068E-2</c:v>
                </c:pt>
                <c:pt idx="177">
                  <c:v>1.3218572123046002E-2</c:v>
                </c:pt>
                <c:pt idx="178">
                  <c:v>1.3250665453865551E-2</c:v>
                </c:pt>
                <c:pt idx="179">
                  <c:v>1.3272701674686971E-2</c:v>
                </c:pt>
                <c:pt idx="180">
                  <c:v>1.3279422768048832E-2</c:v>
                </c:pt>
                <c:pt idx="181">
                  <c:v>1.3283419343359526E-2</c:v>
                </c:pt>
                <c:pt idx="182">
                  <c:v>1.3284691400379245E-2</c:v>
                </c:pt>
                <c:pt idx="183">
                  <c:v>1.3278643541152491E-2</c:v>
                </c:pt>
                <c:pt idx="184">
                  <c:v>1.3262534446267793E-2</c:v>
                </c:pt>
                <c:pt idx="185">
                  <c:v>1.3250183912791869E-2</c:v>
                </c:pt>
                <c:pt idx="186">
                  <c:v>1.323510886182433E-2</c:v>
                </c:pt>
                <c:pt idx="187">
                  <c:v>1.3217309293604984E-2</c:v>
                </c:pt>
                <c:pt idx="188">
                  <c:v>1.3177984220007488E-2</c:v>
                </c:pt>
                <c:pt idx="189">
                  <c:v>1.3129927314752265E-2</c:v>
                </c:pt>
                <c:pt idx="190">
                  <c:v>1.3102572805534507E-2</c:v>
                </c:pt>
                <c:pt idx="191">
                  <c:v>1.3102572805534507E-2</c:v>
                </c:pt>
                <c:pt idx="192">
                  <c:v>1.3085195331834498E-2</c:v>
                </c:pt>
                <c:pt idx="193">
                  <c:v>1.3052661727437354E-2</c:v>
                </c:pt>
                <c:pt idx="194">
                  <c:v>1.3020929785669821E-2</c:v>
                </c:pt>
                <c:pt idx="195">
                  <c:v>1.3006174485887811E-2</c:v>
                </c:pt>
                <c:pt idx="196">
                  <c:v>1.2991943620761504E-2</c:v>
                </c:pt>
                <c:pt idx="197">
                  <c:v>1.2978237190131026E-2</c:v>
                </c:pt>
                <c:pt idx="198">
                  <c:v>1.295303847437701E-2</c:v>
                </c:pt>
                <c:pt idx="199">
                  <c:v>1.2928655811528245E-2</c:v>
                </c:pt>
                <c:pt idx="200">
                  <c:v>1.2917571552657492E-2</c:v>
                </c:pt>
                <c:pt idx="201">
                  <c:v>1.2907011727962825E-2</c:v>
                </c:pt>
                <c:pt idx="202">
                  <c:v>1.2896976337444244E-2</c:v>
                </c:pt>
                <c:pt idx="203">
                  <c:v>1.2879114396850966E-2</c:v>
                </c:pt>
                <c:pt idx="204">
                  <c:v>1.2862079115931735E-2</c:v>
                </c:pt>
                <c:pt idx="205">
                  <c:v>1.2854665895574158E-2</c:v>
                </c:pt>
                <c:pt idx="206">
                  <c:v>1.2847777109072922E-2</c:v>
                </c:pt>
                <c:pt idx="207">
                  <c:v>1.28414127565879E-2</c:v>
                </c:pt>
                <c:pt idx="208">
                  <c:v>1.2830889447377203E-2</c:v>
                </c:pt>
                <c:pt idx="209">
                  <c:v>1.2821105546834133E-2</c:v>
                </c:pt>
                <c:pt idx="210">
                  <c:v>1.2816798536565699E-2</c:v>
                </c:pt>
                <c:pt idx="211">
                  <c:v>1.2812451133248359E-2</c:v>
                </c:pt>
                <c:pt idx="212">
                  <c:v>1.2808063336882114E-2</c:v>
                </c:pt>
                <c:pt idx="213">
                  <c:v>1.2799608157179065E-2</c:v>
                </c:pt>
                <c:pt idx="214">
                  <c:v>1.2790108221567564E-2</c:v>
                </c:pt>
                <c:pt idx="215">
                  <c:v>1.2785518460116663E-2</c:v>
                </c:pt>
                <c:pt idx="216">
                  <c:v>1.2780888305776728E-2</c:v>
                </c:pt>
                <c:pt idx="217">
                  <c:v>1.2776217758387887E-2</c:v>
                </c:pt>
                <c:pt idx="218">
                  <c:v>1.2767194774720991E-2</c:v>
                </c:pt>
                <c:pt idx="219">
                  <c:v>1.2757131638823083E-2</c:v>
                </c:pt>
                <c:pt idx="220">
                  <c:v>1.2752259126349585E-2</c:v>
                </c:pt>
                <c:pt idx="221">
                  <c:v>1.2747346220907119E-2</c:v>
                </c:pt>
                <c:pt idx="222">
                  <c:v>1.2742392922575618E-2</c:v>
                </c:pt>
                <c:pt idx="223">
                  <c:v>1.2732802001051979E-2</c:v>
                </c:pt>
                <c:pt idx="224">
                  <c:v>1.2722175799080304E-2</c:v>
                </c:pt>
                <c:pt idx="225">
                  <c:v>1.2717020535744084E-2</c:v>
                </c:pt>
                <c:pt idx="226">
                  <c:v>1.2711824879438893E-2</c:v>
                </c:pt>
                <c:pt idx="227">
                  <c:v>1.2706588830084797E-2</c:v>
                </c:pt>
                <c:pt idx="228">
                  <c:v>1.2693968090071728E-2</c:v>
                </c:pt>
                <c:pt idx="229">
                  <c:v>1.2679802688859709E-2</c:v>
                </c:pt>
                <c:pt idx="230">
                  <c:v>1.2674324281691796E-2</c:v>
                </c:pt>
                <c:pt idx="231">
                  <c:v>1.2668896159899745E-2</c:v>
                </c:pt>
                <c:pt idx="232">
                  <c:v>1.2658285124069746E-2</c:v>
                </c:pt>
                <c:pt idx="233">
                  <c:v>1.2648857314756512E-2</c:v>
                </c:pt>
                <c:pt idx="234">
                  <c:v>1.2648857314756512E-2</c:v>
                </c:pt>
                <c:pt idx="235">
                  <c:v>1.2646360576820115E-2</c:v>
                </c:pt>
                <c:pt idx="236">
                  <c:v>1.2644367515743937E-2</c:v>
                </c:pt>
                <c:pt idx="237">
                  <c:v>1.2642504271198618E-2</c:v>
                </c:pt>
                <c:pt idx="238">
                  <c:v>1.2641432041160527E-2</c:v>
                </c:pt>
                <c:pt idx="239">
                  <c:v>1.2641957364945E-2</c:v>
                </c:pt>
                <c:pt idx="240">
                  <c:v>1.2642986365589692E-2</c:v>
                </c:pt>
                <c:pt idx="241">
                  <c:v>1.2644519043334412E-2</c:v>
                </c:pt>
                <c:pt idx="242">
                  <c:v>1.2649707782239616E-2</c:v>
                </c:pt>
                <c:pt idx="243">
                  <c:v>1.2655686523714849E-2</c:v>
                </c:pt>
                <c:pt idx="244">
                  <c:v>1.2659737586240283E-2</c:v>
                </c:pt>
                <c:pt idx="245">
                  <c:v>1.2664292325945681E-2</c:v>
                </c:pt>
                <c:pt idx="246">
                  <c:v>1.2669350742591234E-2</c:v>
                </c:pt>
                <c:pt idx="247">
                  <c:v>1.268159320331641E-2</c:v>
                </c:pt>
                <c:pt idx="248">
                  <c:v>1.2694621180253662E-2</c:v>
                </c:pt>
                <c:pt idx="249">
                  <c:v>1.2702197982559227E-2</c:v>
                </c:pt>
                <c:pt idx="250">
                  <c:v>1.2710278462044755E-2</c:v>
                </c:pt>
                <c:pt idx="251">
                  <c:v>1.2718862618710247E-2</c:v>
                </c:pt>
                <c:pt idx="252">
                  <c:v>1.2735517958990528E-2</c:v>
                </c:pt>
                <c:pt idx="253">
                  <c:v>1.2747372784858158E-2</c:v>
                </c:pt>
                <c:pt idx="254">
                  <c:v>1.2751428905977136E-2</c:v>
                </c:pt>
                <c:pt idx="255">
                  <c:v>1.275422709869467E-2</c:v>
                </c:pt>
                <c:pt idx="256">
                  <c:v>1.2755767363010762E-2</c:v>
                </c:pt>
                <c:pt idx="257">
                  <c:v>1.2754006095279102E-2</c:v>
                </c:pt>
                <c:pt idx="258">
                  <c:v>1.2744599758729436E-2</c:v>
                </c:pt>
                <c:pt idx="259">
                  <c:v>1.2744599758729436E-2</c:v>
                </c:pt>
                <c:pt idx="260">
                  <c:v>1.2738592452876674E-2</c:v>
                </c:pt>
                <c:pt idx="261">
                  <c:v>1.2731327218702404E-2</c:v>
                </c:pt>
                <c:pt idx="262">
                  <c:v>1.2713052579433892E-2</c:v>
                </c:pt>
                <c:pt idx="263">
                  <c:v>1.2689687001667949E-2</c:v>
                </c:pt>
                <c:pt idx="264">
                  <c:v>1.2676132127804607E-2</c:v>
                </c:pt>
                <c:pt idx="265">
                  <c:v>1.2661319326339182E-2</c:v>
                </c:pt>
                <c:pt idx="266">
                  <c:v>1.2645248597511483E-2</c:v>
                </c:pt>
                <c:pt idx="267">
                  <c:v>1.2609355678234735E-2</c:v>
                </c:pt>
                <c:pt idx="268">
                  <c:v>1.2568386411375698E-2</c:v>
                </c:pt>
                <c:pt idx="269">
                  <c:v>1.2546026048214642E-2</c:v>
                </c:pt>
                <c:pt idx="270">
                  <c:v>1.2522407758810417E-2</c:v>
                </c:pt>
                <c:pt idx="271">
                  <c:v>1.2497531543482765E-2</c:v>
                </c:pt>
                <c:pt idx="272">
                  <c:v>1.2444016150805481E-2</c:v>
                </c:pt>
                <c:pt idx="273">
                  <c:v>1.2385447427893936E-2</c:v>
                </c:pt>
                <c:pt idx="274">
                  <c:v>1.2355046772780653E-2</c:v>
                </c:pt>
                <c:pt idx="275">
                  <c:v>1.2327214122116459E-2</c:v>
                </c:pt>
                <c:pt idx="276">
                  <c:v>1.2302714661096559E-2</c:v>
                </c:pt>
                <c:pt idx="277">
                  <c:v>1.2265244222504634E-2</c:v>
                </c:pt>
                <c:pt idx="278">
                  <c:v>1.2238048701389559E-2</c:v>
                </c:pt>
                <c:pt idx="279">
                  <c:v>1.2230215180357717E-2</c:v>
                </c:pt>
                <c:pt idx="280">
                  <c:v>1.2225714846092472E-2</c:v>
                </c:pt>
                <c:pt idx="281">
                  <c:v>1.2231753294493775E-2</c:v>
                </c:pt>
                <c:pt idx="282">
                  <c:v>1.2253210978423468E-2</c:v>
                </c:pt>
                <c:pt idx="283">
                  <c:v>1.2253210978423468E-2</c:v>
                </c:pt>
                <c:pt idx="284">
                  <c:v>1.2268709766596331E-2</c:v>
                </c:pt>
                <c:pt idx="285">
                  <c:v>1.2287541742734831E-2</c:v>
                </c:pt>
                <c:pt idx="286">
                  <c:v>1.2309706907478457E-2</c:v>
                </c:pt>
                <c:pt idx="287">
                  <c:v>1.2365572586228168E-2</c:v>
                </c:pt>
                <c:pt idx="288">
                  <c:v>1.243169946545386E-2</c:v>
                </c:pt>
                <c:pt idx="289">
                  <c:v>1.2470530583934547E-2</c:v>
                </c:pt>
                <c:pt idx="290">
                  <c:v>1.2535661895198835E-2</c:v>
                </c:pt>
                <c:pt idx="291">
                  <c:v>1.2660743306307509E-2</c:v>
                </c:pt>
                <c:pt idx="292">
                  <c:v>1.2660743306307509E-2</c:v>
                </c:pt>
                <c:pt idx="293">
                  <c:v>1.2773514405486353E-2</c:v>
                </c:pt>
                <c:pt idx="294">
                  <c:v>1.2835677907272469E-2</c:v>
                </c:pt>
                <c:pt idx="295">
                  <c:v>1.2901174612771626E-2</c:v>
                </c:pt>
                <c:pt idx="296">
                  <c:v>1.2968927194716429E-2</c:v>
                </c:pt>
                <c:pt idx="297">
                  <c:v>1.3096627534672223E-2</c:v>
                </c:pt>
                <c:pt idx="298">
                  <c:v>1.3212939134570334E-2</c:v>
                </c:pt>
                <c:pt idx="299">
                  <c:v>1.3266115185652794E-2</c:v>
                </c:pt>
                <c:pt idx="300">
                  <c:v>1.3316160460297155E-2</c:v>
                </c:pt>
                <c:pt idx="301">
                  <c:v>1.3363074957224441E-2</c:v>
                </c:pt>
                <c:pt idx="302">
                  <c:v>1.3446970267096958E-2</c:v>
                </c:pt>
                <c:pt idx="303">
                  <c:v>1.3519425143941888E-2</c:v>
                </c:pt>
                <c:pt idx="304">
                  <c:v>1.3550685735417289E-2</c:v>
                </c:pt>
                <c:pt idx="305">
                  <c:v>1.3578815542940603E-2</c:v>
                </c:pt>
                <c:pt idx="306">
                  <c:v>1.3603814565872341E-2</c:v>
                </c:pt>
                <c:pt idx="307">
                  <c:v>1.3643893726555945E-2</c:v>
                </c:pt>
                <c:pt idx="308">
                  <c:v>1.367250279969312E-2</c:v>
                </c:pt>
                <c:pt idx="309">
                  <c:v>1.3681847891513499E-2</c:v>
                </c:pt>
                <c:pt idx="310">
                  <c:v>1.3688062195944539E-2</c:v>
                </c:pt>
                <c:pt idx="311">
                  <c:v>1.3691145712906305E-2</c:v>
                </c:pt>
                <c:pt idx="312">
                  <c:v>1.3679520239985976E-2</c:v>
                </c:pt>
                <c:pt idx="313">
                  <c:v>1.364390027966067E-2</c:v>
                </c:pt>
                <c:pt idx="314">
                  <c:v>1.3625068286815534E-2</c:v>
                </c:pt>
                <c:pt idx="315">
                  <c:v>1.3572875744967128E-2</c:v>
                </c:pt>
                <c:pt idx="316">
                  <c:v>1.3521209307718607E-2</c:v>
                </c:pt>
                <c:pt idx="317">
                  <c:v>1.3501918553124881E-2</c:v>
                </c:pt>
                <c:pt idx="318">
                  <c:v>1.3483162203131727E-2</c:v>
                </c:pt>
                <c:pt idx="319">
                  <c:v>1.3447933172319182E-2</c:v>
                </c:pt>
                <c:pt idx="320">
                  <c:v>1.3413480847326298E-2</c:v>
                </c:pt>
                <c:pt idx="321">
                  <c:v>1.3397396518977089E-2</c:v>
                </c:pt>
                <c:pt idx="322">
                  <c:v>1.3381846594748836E-2</c:v>
                </c:pt>
                <c:pt idx="323">
                  <c:v>1.3366831074481667E-2</c:v>
                </c:pt>
                <c:pt idx="324">
                  <c:v>1.3332704900155257E-2</c:v>
                </c:pt>
                <c:pt idx="325">
                  <c:v>1.3299769531602834E-2</c:v>
                </c:pt>
                <c:pt idx="326">
                  <c:v>1.3299769531602834E-2</c:v>
                </c:pt>
                <c:pt idx="327">
                  <c:v>1.3287960434302803E-2</c:v>
                </c:pt>
                <c:pt idx="328">
                  <c:v>1.3276685740564176E-2</c:v>
                </c:pt>
                <c:pt idx="329">
                  <c:v>1.3256405813439898E-2</c:v>
                </c:pt>
                <c:pt idx="330">
                  <c:v>1.3236931000824015E-2</c:v>
                </c:pt>
                <c:pt idx="331">
                  <c:v>1.3228328324412786E-2</c:v>
                </c:pt>
                <c:pt idx="332">
                  <c:v>1.3220260051403088E-2</c:v>
                </c:pt>
                <c:pt idx="333">
                  <c:v>1.3212726181714984E-2</c:v>
                </c:pt>
                <c:pt idx="334">
                  <c:v>1.3199923751265885E-2</c:v>
                </c:pt>
                <c:pt idx="335">
                  <c:v>1.3187934735299223E-2</c:v>
                </c:pt>
                <c:pt idx="336">
                  <c:v>1.3183072881739477E-2</c:v>
                </c:pt>
                <c:pt idx="337">
                  <c:v>1.3178653334371404E-2</c:v>
                </c:pt>
                <c:pt idx="338">
                  <c:v>1.3174307705314803E-2</c:v>
                </c:pt>
                <c:pt idx="339">
                  <c:v>1.3166037335752279E-2</c:v>
                </c:pt>
                <c:pt idx="340">
                  <c:v>1.3156743404740823E-2</c:v>
                </c:pt>
                <c:pt idx="341">
                  <c:v>1.3152306883350562E-2</c:v>
                </c:pt>
                <c:pt idx="342">
                  <c:v>1.3147852183461595E-2</c:v>
                </c:pt>
                <c:pt idx="343">
                  <c:v>1.3143379305153857E-2</c:v>
                </c:pt>
                <c:pt idx="344">
                  <c:v>1.3134852158618315E-2</c:v>
                </c:pt>
                <c:pt idx="345">
                  <c:v>1.3125306006935844E-2</c:v>
                </c:pt>
                <c:pt idx="346">
                  <c:v>1.3120742236214511E-2</c:v>
                </c:pt>
                <c:pt idx="347">
                  <c:v>1.3116160286994472E-2</c:v>
                </c:pt>
                <c:pt idx="348">
                  <c:v>1.3111560159275726E-2</c:v>
                </c:pt>
                <c:pt idx="349">
                  <c:v>1.3100684003199969E-2</c:v>
                </c:pt>
                <c:pt idx="350">
                  <c:v>1.3088286843601082E-2</c:v>
                </c:pt>
                <c:pt idx="351">
                  <c:v>1.3088286843601082E-2</c:v>
                </c:pt>
                <c:pt idx="352">
                  <c:v>1.3083577645049971E-2</c:v>
                </c:pt>
                <c:pt idx="353">
                  <c:v>1.3078850268000153E-2</c:v>
                </c:pt>
                <c:pt idx="354">
                  <c:v>1.3069809390060527E-2</c:v>
                </c:pt>
                <c:pt idx="355">
                  <c:v>1.3059758975133562E-2</c:v>
                </c:pt>
                <c:pt idx="356">
                  <c:v>1.3054940705750084E-2</c:v>
                </c:pt>
                <c:pt idx="357">
                  <c:v>1.3050104257947837E-2</c:v>
                </c:pt>
                <c:pt idx="358">
                  <c:v>1.3045249631566946E-2</c:v>
                </c:pt>
                <c:pt idx="359">
                  <c:v>1.3035951800102197E-2</c:v>
                </c:pt>
                <c:pt idx="360">
                  <c:v>1.3025649341615875E-2</c:v>
                </c:pt>
                <c:pt idx="361">
                  <c:v>1.3020703822981261E-2</c:v>
                </c:pt>
                <c:pt idx="362">
                  <c:v>1.3015740125847941E-2</c:v>
                </c:pt>
                <c:pt idx="363">
                  <c:v>1.3010758250295851E-2</c:v>
                </c:pt>
                <c:pt idx="364">
                  <c:v>1.300120340732569E-2</c:v>
                </c:pt>
                <c:pt idx="365">
                  <c:v>1.2990648963340234E-2</c:v>
                </c:pt>
                <c:pt idx="366">
                  <c:v>1.2985576195454485E-2</c:v>
                </c:pt>
                <c:pt idx="367">
                  <c:v>1.2980485249070028E-2</c:v>
                </c:pt>
                <c:pt idx="368">
                  <c:v>1.2975376124266802E-2</c:v>
                </c:pt>
                <c:pt idx="369">
                  <c:v>1.2965564212530367E-2</c:v>
                </c:pt>
                <c:pt idx="370">
                  <c:v>1.2954757840546449E-2</c:v>
                </c:pt>
                <c:pt idx="371">
                  <c:v>1.2949557823489499E-2</c:v>
                </c:pt>
                <c:pt idx="372">
                  <c:v>1.2944339627933843E-2</c:v>
                </c:pt>
                <c:pt idx="373">
                  <c:v>1.2939103253959416E-2</c:v>
                </c:pt>
                <c:pt idx="374">
                  <c:v>1.2929034216488944E-2</c:v>
                </c:pt>
                <c:pt idx="375">
                  <c:v>1.2917975973554263E-2</c:v>
                </c:pt>
                <c:pt idx="376">
                  <c:v>1.2912648707326113E-2</c:v>
                </c:pt>
                <c:pt idx="377">
                  <c:v>1.2907303262679193E-2</c:v>
                </c:pt>
                <c:pt idx="378">
                  <c:v>1.2893604167269146E-2</c:v>
                </c:pt>
                <c:pt idx="379">
                  <c:v>1.288045810002636E-2</c:v>
                </c:pt>
                <c:pt idx="380">
                  <c:v>1.2877204451235968E-2</c:v>
                </c:pt>
                <c:pt idx="381">
                  <c:v>1.2874302464824794E-2</c:v>
                </c:pt>
                <c:pt idx="382">
                  <c:v>1.2870130784117251E-2</c:v>
                </c:pt>
                <c:pt idx="383">
                  <c:v>1.2866211142332773E-2</c:v>
                </c:pt>
                <c:pt idx="384">
                  <c:v>1.2865067467497937E-2</c:v>
                </c:pt>
                <c:pt idx="385">
                  <c:v>1.2864275454962382E-2</c:v>
                </c:pt>
                <c:pt idx="386">
                  <c:v>1.2863835104806043E-2</c:v>
                </c:pt>
                <c:pt idx="387">
                  <c:v>1.2864586300205261E-2</c:v>
                </c:pt>
                <c:pt idx="388">
                  <c:v>1.2865590327093557E-2</c:v>
                </c:pt>
                <c:pt idx="389">
                  <c:v>1.2866908288433621E-2</c:v>
                </c:pt>
                <c:pt idx="390">
                  <c:v>1.2868577912072965E-2</c:v>
                </c:pt>
                <c:pt idx="391">
                  <c:v>1.2870599198091526E-2</c:v>
                </c:pt>
                <c:pt idx="392">
                  <c:v>1.2876274501598672E-2</c:v>
                </c:pt>
                <c:pt idx="393">
                  <c:v>1.2882200965398383E-2</c:v>
                </c:pt>
                <c:pt idx="394">
                  <c:v>1.2885980563153154E-2</c:v>
                </c:pt>
                <c:pt idx="395">
                  <c:v>1.2890111823207206E-2</c:v>
                </c:pt>
                <c:pt idx="396">
                  <c:v>1.2894594745720411E-2</c:v>
                </c:pt>
                <c:pt idx="397">
                  <c:v>1.2905195393360103E-2</c:v>
                </c:pt>
                <c:pt idx="398">
                  <c:v>1.2915977150766977E-2</c:v>
                </c:pt>
                <c:pt idx="399">
                  <c:v>1.2921822931906135E-2</c:v>
                </c:pt>
                <c:pt idx="400">
                  <c:v>1.2927624921914571E-2</c:v>
                </c:pt>
                <c:pt idx="401">
                  <c:v>1.2933383120952158E-2</c:v>
                </c:pt>
                <c:pt idx="402">
                  <c:v>1.294825817693912E-2</c:v>
                </c:pt>
                <c:pt idx="403">
                  <c:v>1.2961517250058563E-2</c:v>
                </c:pt>
                <c:pt idx="404">
                  <c:v>1.29670127027115E-2</c:v>
                </c:pt>
                <c:pt idx="405">
                  <c:v>1.2972464364233716E-2</c:v>
                </c:pt>
                <c:pt idx="406">
                  <c:v>1.2983689956262978E-2</c:v>
                </c:pt>
                <c:pt idx="407">
                  <c:v>1.2993833099814722E-2</c:v>
                </c:pt>
                <c:pt idx="408">
                  <c:v>1.299906580608301E-2</c:v>
                </c:pt>
                <c:pt idx="409">
                  <c:v>1.300425472114064E-2</c:v>
                </c:pt>
                <c:pt idx="410">
                  <c:v>1.3009399845227421E-2</c:v>
                </c:pt>
                <c:pt idx="411">
                  <c:v>1.3020014985754003E-2</c:v>
                </c:pt>
                <c:pt idx="412">
                  <c:v>1.3029542430587071E-2</c:v>
                </c:pt>
                <c:pt idx="413">
                  <c:v>1.3034468599180116E-2</c:v>
                </c:pt>
                <c:pt idx="414">
                  <c:v>1.3039350976722375E-2</c:v>
                </c:pt>
                <c:pt idx="415">
                  <c:v>1.3044189563133912E-2</c:v>
                </c:pt>
                <c:pt idx="416">
                  <c:v>1.3056777344591097E-2</c:v>
                </c:pt>
                <c:pt idx="417">
                  <c:v>1.3067725628870264E-2</c:v>
                </c:pt>
                <c:pt idx="418">
                  <c:v>1.307230146873728E-2</c:v>
                </c:pt>
                <c:pt idx="419">
                  <c:v>1.3076833517393638E-2</c:v>
                </c:pt>
                <c:pt idx="420">
                  <c:v>1.3086227308312104E-2</c:v>
                </c:pt>
                <c:pt idx="421">
                  <c:v>1.3094523801271407E-2</c:v>
                </c:pt>
                <c:pt idx="422">
                  <c:v>1.3098836894434029E-2</c:v>
                </c:pt>
                <c:pt idx="423">
                  <c:v>1.310310619646593E-2</c:v>
                </c:pt>
                <c:pt idx="424">
                  <c:v>1.3107331707447045E-2</c:v>
                </c:pt>
                <c:pt idx="425">
                  <c:v>1.3116114597835349E-2</c:v>
                </c:pt>
                <c:pt idx="426">
                  <c:v>1.3123795839984354E-2</c:v>
                </c:pt>
                <c:pt idx="427">
                  <c:v>1.3127802395391797E-2</c:v>
                </c:pt>
                <c:pt idx="428">
                  <c:v>1.3131765159508646E-2</c:v>
                </c:pt>
                <c:pt idx="429">
                  <c:v>1.313568413257471E-2</c:v>
                </c:pt>
                <c:pt idx="430">
                  <c:v>1.3143855970687568E-2</c:v>
                </c:pt>
                <c:pt idx="431">
                  <c:v>1.3150922113691621E-2</c:v>
                </c:pt>
                <c:pt idx="432">
                  <c:v>1.3154622131104077E-2</c:v>
                </c:pt>
                <c:pt idx="433">
                  <c:v>1.3158278357385811E-2</c:v>
                </c:pt>
                <c:pt idx="434">
                  <c:v>1.3161890792536823E-2</c:v>
                </c:pt>
                <c:pt idx="435">
                  <c:v>1.3169451425349976E-2</c:v>
                </c:pt>
                <c:pt idx="436">
                  <c:v>1.3175902621753721E-2</c:v>
                </c:pt>
                <c:pt idx="437">
                  <c:v>1.3179296101251126E-2</c:v>
                </c:pt>
                <c:pt idx="438">
                  <c:v>1.3182645789537872E-2</c:v>
                </c:pt>
                <c:pt idx="439">
                  <c:v>1.3185951686613961E-2</c:v>
                </c:pt>
                <c:pt idx="440">
                  <c:v>1.3192900960490306E-2</c:v>
                </c:pt>
                <c:pt idx="441">
                  <c:v>1.3198737363770974E-2</c:v>
                </c:pt>
                <c:pt idx="442">
                  <c:v>1.3203588003021238E-2</c:v>
                </c:pt>
                <c:pt idx="443">
                  <c:v>1.3207866814566316E-2</c:v>
                </c:pt>
                <c:pt idx="444">
                  <c:v>1.3207866814566316E-2</c:v>
                </c:pt>
                <c:pt idx="445">
                  <c:v>1.3214204574802935E-2</c:v>
                </c:pt>
                <c:pt idx="446">
                  <c:v>1.3219426339423634E-2</c:v>
                </c:pt>
                <c:pt idx="447">
                  <c:v>1.3222206742771192E-2</c:v>
                </c:pt>
                <c:pt idx="448">
                  <c:v>1.3224943354908092E-2</c:v>
                </c:pt>
                <c:pt idx="449">
                  <c:v>1.322763617591427E-2</c:v>
                </c:pt>
                <c:pt idx="450">
                  <c:v>1.3233362267195403E-2</c:v>
                </c:pt>
                <c:pt idx="451">
                  <c:v>1.3237969548312023E-2</c:v>
                </c:pt>
                <c:pt idx="452">
                  <c:v>1.3240443413424785E-2</c:v>
                </c:pt>
                <c:pt idx="453">
                  <c:v>1.3242873487486762E-2</c:v>
                </c:pt>
                <c:pt idx="454">
                  <c:v>1.3245259770258144E-2</c:v>
                </c:pt>
                <c:pt idx="455">
                  <c:v>1.3250374036628543E-2</c:v>
                </c:pt>
                <c:pt idx="456">
                  <c:v>1.3254366989956523E-2</c:v>
                </c:pt>
                <c:pt idx="457">
                  <c:v>1.3256534316994362E-2</c:v>
                </c:pt>
                <c:pt idx="458">
                  <c:v>1.3258657852741607E-2</c:v>
                </c:pt>
                <c:pt idx="459">
                  <c:v>1.3260737597438066E-2</c:v>
                </c:pt>
                <c:pt idx="460">
                  <c:v>1.3265239882169766E-2</c:v>
                </c:pt>
                <c:pt idx="461">
                  <c:v>1.3268618664197263E-2</c:v>
                </c:pt>
                <c:pt idx="462">
                  <c:v>1.3270479453000306E-2</c:v>
                </c:pt>
                <c:pt idx="463">
                  <c:v>1.3272296450592691E-2</c:v>
                </c:pt>
                <c:pt idx="464">
                  <c:v>1.3274069656974419E-2</c:v>
                </c:pt>
                <c:pt idx="465">
                  <c:v>1.3277959803046357E-2</c:v>
                </c:pt>
                <c:pt idx="466">
                  <c:v>1.3280724570794433E-2</c:v>
                </c:pt>
                <c:pt idx="467">
                  <c:v>1.3282278821282745E-2</c:v>
                </c:pt>
                <c:pt idx="468">
                  <c:v>1.3283789280640335E-2</c:v>
                </c:pt>
                <c:pt idx="469">
                  <c:v>1.3285255948787267E-2</c:v>
                </c:pt>
                <c:pt idx="470">
                  <c:v>1.3288533798512248E-2</c:v>
                </c:pt>
                <c:pt idx="471">
                  <c:v>1.3290684709508227E-2</c:v>
                </c:pt>
                <c:pt idx="472">
                  <c:v>1.3291932421761743E-2</c:v>
                </c:pt>
                <c:pt idx="473">
                  <c:v>1.3293136342724665E-2</c:v>
                </c:pt>
                <c:pt idx="474">
                  <c:v>1.3294296472556866E-2</c:v>
                </c:pt>
                <c:pt idx="475">
                  <c:v>1.329696186808782E-2</c:v>
                </c:pt>
                <c:pt idx="476">
                  <c:v>1.3298499080178772E-2</c:v>
                </c:pt>
                <c:pt idx="477">
                  <c:v>1.329944025403762E-2</c:v>
                </c:pt>
                <c:pt idx="478">
                  <c:v>1.3300337636765747E-2</c:v>
                </c:pt>
                <c:pt idx="479">
                  <c:v>1.3301191228283216E-2</c:v>
                </c:pt>
                <c:pt idx="480">
                  <c:v>1.330384365530124E-2</c:v>
                </c:pt>
                <c:pt idx="481">
                  <c:v>1.3304802318110376E-2</c:v>
                </c:pt>
                <c:pt idx="482">
                  <c:v>1.3305393162443835E-2</c:v>
                </c:pt>
                <c:pt idx="483">
                  <c:v>1.3305940215726508E-2</c:v>
                </c:pt>
                <c:pt idx="484">
                  <c:v>1.3307826738484518E-2</c:v>
                </c:pt>
                <c:pt idx="485">
                  <c:v>1.3308018613820138E-2</c:v>
                </c:pt>
                <c:pt idx="486">
                  <c:v>1.3308018613820138E-2</c:v>
                </c:pt>
                <c:pt idx="487">
                  <c:v>1.3308302919918802E-2</c:v>
                </c:pt>
                <c:pt idx="488">
                  <c:v>1.3308543434726872E-2</c:v>
                </c:pt>
                <c:pt idx="489">
                  <c:v>1.3309370517262664E-2</c:v>
                </c:pt>
                <c:pt idx="490">
                  <c:v>1.330906758233219E-2</c:v>
                </c:pt>
                <c:pt idx="491">
                  <c:v>1.3309089141166908E-2</c:v>
                </c:pt>
                <c:pt idx="492">
                  <c:v>1.330906690895084E-2</c:v>
                </c:pt>
                <c:pt idx="493">
                  <c:v>1.3309000885444178E-2</c:v>
                </c:pt>
                <c:pt idx="494">
                  <c:v>1.3309214879733133E-2</c:v>
                </c:pt>
                <c:pt idx="495">
                  <c:v>1.3308298879550762E-2</c:v>
                </c:pt>
                <c:pt idx="496">
                  <c:v>1.3308013900150684E-2</c:v>
                </c:pt>
                <c:pt idx="497">
                  <c:v>1.3307685129539948E-2</c:v>
                </c:pt>
                <c:pt idx="498">
                  <c:v>1.3307312567718554E-2</c:v>
                </c:pt>
                <c:pt idx="499">
                  <c:v>1.3306913315167535E-2</c:v>
                </c:pt>
                <c:pt idx="500">
                  <c:v>1.3305384408486276E-2</c:v>
                </c:pt>
                <c:pt idx="501">
                  <c:v>1.330479289069153E-2</c:v>
                </c:pt>
                <c:pt idx="502">
                  <c:v>1.3304157581686127E-2</c:v>
                </c:pt>
                <c:pt idx="503">
                  <c:v>1.3303478481629938E-2</c:v>
                </c:pt>
                <c:pt idx="504">
                  <c:v>1.3302543928555011E-2</c:v>
                </c:pt>
                <c:pt idx="505">
                  <c:v>1.330064524302621E-2</c:v>
                </c:pt>
                <c:pt idx="506">
                  <c:v>1.329995545120255E-2</c:v>
                </c:pt>
                <c:pt idx="507">
                  <c:v>1.3299273934199718E-2</c:v>
                </c:pt>
                <c:pt idx="508">
                  <c:v>1.3298600692097651E-2</c:v>
                </c:pt>
                <c:pt idx="509">
                  <c:v>1.3297695683889277E-2</c:v>
                </c:pt>
                <c:pt idx="510">
                  <c:v>1.3295358604459295E-2</c:v>
                </c:pt>
                <c:pt idx="511">
                  <c:v>1.3295358604459295E-2</c:v>
                </c:pt>
                <c:pt idx="512">
                  <c:v>1.3294735011522008E-2</c:v>
                </c:pt>
                <c:pt idx="513">
                  <c:v>1.3294119693405548E-2</c:v>
                </c:pt>
                <c:pt idx="514">
                  <c:v>1.3293407484153974E-2</c:v>
                </c:pt>
                <c:pt idx="515">
                  <c:v>1.3291741169947358E-2</c:v>
                </c:pt>
                <c:pt idx="516">
                  <c:v>1.3291167226254785E-2</c:v>
                </c:pt>
                <c:pt idx="517">
                  <c:v>1.3290601557383042E-2</c:v>
                </c:pt>
                <c:pt idx="518">
                  <c:v>1.328687357178282E-2</c:v>
                </c:pt>
                <c:pt idx="519">
                  <c:v>1.3283551054721343E-2</c:v>
                </c:pt>
                <c:pt idx="520">
                  <c:v>1.3280634006198611E-2</c:v>
                </c:pt>
                <c:pt idx="521">
                  <c:v>1.3278122426134686E-2</c:v>
                </c:pt>
                <c:pt idx="522">
                  <c:v>1.3276127218175837E-2</c:v>
                </c:pt>
                <c:pt idx="523">
                  <c:v>1.3274315671623071E-2</c:v>
                </c:pt>
                <c:pt idx="524">
                  <c:v>1.3273020497095445E-2</c:v>
                </c:pt>
                <c:pt idx="525">
                  <c:v>1.3272130791026626E-2</c:v>
                </c:pt>
                <c:pt idx="526">
                  <c:v>1.3271646553416616E-2</c:v>
                </c:pt>
                <c:pt idx="527">
                  <c:v>1.3272150182848108E-2</c:v>
                </c:pt>
                <c:pt idx="528">
                  <c:v>1.3271974254562835E-2</c:v>
                </c:pt>
                <c:pt idx="529">
                  <c:v>1.3272626651579245E-2</c:v>
                </c:pt>
                <c:pt idx="530">
                  <c:v>1.327376428796434E-2</c:v>
                </c:pt>
                <c:pt idx="531">
                  <c:v>1.3275307392808244E-2</c:v>
                </c:pt>
                <c:pt idx="532">
                  <c:v>1.3277255966110957E-2</c:v>
                </c:pt>
                <c:pt idx="533">
                  <c:v>1.3279610007952414E-2</c:v>
                </c:pt>
                <c:pt idx="534">
                  <c:v>1.3282369518252679E-2</c:v>
                </c:pt>
                <c:pt idx="535">
                  <c:v>1.3285534497171625E-2</c:v>
                </c:pt>
                <c:pt idx="536">
                  <c:v>1.3289104944549379E-2</c:v>
                </c:pt>
                <c:pt idx="537">
                  <c:v>1.3293080860465878E-2</c:v>
                </c:pt>
                <c:pt idx="538">
                  <c:v>1.3297462244921121E-2</c:v>
                </c:pt>
                <c:pt idx="539">
                  <c:v>1.3302249097995045E-2</c:v>
                </c:pt>
                <c:pt idx="540">
                  <c:v>1.3307441419607713E-2</c:v>
                </c:pt>
                <c:pt idx="541">
                  <c:v>1.3313039209839062E-2</c:v>
                </c:pt>
                <c:pt idx="542">
                  <c:v>1.3319042468689091E-2</c:v>
                </c:pt>
                <c:pt idx="543">
                  <c:v>1.33254511961578E-2</c:v>
                </c:pt>
                <c:pt idx="544">
                  <c:v>1.3333271948363645E-2</c:v>
                </c:pt>
                <c:pt idx="545">
                  <c:v>1.3340549537375068E-2</c:v>
                </c:pt>
                <c:pt idx="546">
                  <c:v>1.3348232595005172E-2</c:v>
                </c:pt>
                <c:pt idx="547">
                  <c:v>1.3356321121413828E-2</c:v>
                </c:pt>
                <c:pt idx="548">
                  <c:v>1.3364815116601036E-2</c:v>
                </c:pt>
                <c:pt idx="549">
                  <c:v>1.3373714580566798E-2</c:v>
                </c:pt>
                <c:pt idx="550">
                  <c:v>1.3383019513311112E-2</c:v>
                </c:pt>
                <c:pt idx="551">
                  <c:v>1.3392729914993851E-2</c:v>
                </c:pt>
                <c:pt idx="552">
                  <c:v>1.3402845785455142E-2</c:v>
                </c:pt>
                <c:pt idx="553">
                  <c:v>1.3413367124934794E-2</c:v>
                </c:pt>
                <c:pt idx="554">
                  <c:v>1.3427993943624372E-2</c:v>
                </c:pt>
                <c:pt idx="555">
                  <c:v>1.3435626210789309E-2</c:v>
                </c:pt>
                <c:pt idx="556">
                  <c:v>1.3447363957244107E-2</c:v>
                </c:pt>
                <c:pt idx="557">
                  <c:v>1.3459507172717267E-2</c:v>
                </c:pt>
                <c:pt idx="558">
                  <c:v>1.3472055857368659E-2</c:v>
                </c:pt>
                <c:pt idx="559">
                  <c:v>1.3485010011198284E-2</c:v>
                </c:pt>
                <c:pt idx="560">
                  <c:v>1.3498369634126206E-2</c:v>
                </c:pt>
                <c:pt idx="561">
                  <c:v>1.3512134726392233E-2</c:v>
                </c:pt>
                <c:pt idx="562">
                  <c:v>1.3526305287916429E-2</c:v>
                </c:pt>
                <c:pt idx="563">
                  <c:v>1.3540881318858666E-2</c:v>
                </c:pt>
                <c:pt idx="564">
                  <c:v>1.3555862819059072E-2</c:v>
                </c:pt>
                <c:pt idx="565">
                  <c:v>1.3571249788757456E-2</c:v>
                </c:pt>
                <c:pt idx="566">
                  <c:v>1.3587042227953816E-2</c:v>
                </c:pt>
                <c:pt idx="567">
                  <c:v>1.3603199361824636E-2</c:v>
                </c:pt>
                <c:pt idx="568">
                  <c:v>1.3619478744946178E-2</c:v>
                </c:pt>
                <c:pt idx="569">
                  <c:v>1.3635839602494926E-2</c:v>
                </c:pt>
                <c:pt idx="570">
                  <c:v>1.3652281934470878E-2</c:v>
                </c:pt>
                <c:pt idx="571">
                  <c:v>1.3668805740794099E-2</c:v>
                </c:pt>
                <c:pt idx="572">
                  <c:v>1.3685411021624461E-2</c:v>
                </c:pt>
                <c:pt idx="573">
                  <c:v>1.3702097776802091E-2</c:v>
                </c:pt>
                <c:pt idx="574">
                  <c:v>1.3718866006566799E-2</c:v>
                </c:pt>
                <c:pt idx="575">
                  <c:v>1.3741069889192659E-2</c:v>
                </c:pt>
                <c:pt idx="576">
                  <c:v>1.3752646889377829E-2</c:v>
                </c:pt>
                <c:pt idx="577">
                  <c:v>1.3769659542584023E-2</c:v>
                </c:pt>
                <c:pt idx="578">
                  <c:v>1.3786753670217422E-2</c:v>
                </c:pt>
                <c:pt idx="579">
                  <c:v>1.3813780482605509E-2</c:v>
                </c:pt>
                <c:pt idx="580">
                  <c:v>1.3826663473572864E-2</c:v>
                </c:pt>
                <c:pt idx="581">
                  <c:v>1.3838524900320337E-2</c:v>
                </c:pt>
                <c:pt idx="582">
                  <c:v>1.3855944926142172E-2</c:v>
                </c:pt>
                <c:pt idx="583">
                  <c:v>1.3873446426471148E-2</c:v>
                </c:pt>
                <c:pt idx="584">
                  <c:v>1.38910294013872E-2</c:v>
                </c:pt>
                <c:pt idx="585">
                  <c:v>1.390869385089033E-2</c:v>
                </c:pt>
                <c:pt idx="586">
                  <c:v>1.3926439775060473E-2</c:v>
                </c:pt>
                <c:pt idx="587">
                  <c:v>1.3944267173737757E-2</c:v>
                </c:pt>
                <c:pt idx="588">
                  <c:v>1.3962176047002117E-2</c:v>
                </c:pt>
                <c:pt idx="589">
                  <c:v>1.3980166395093363E-2</c:v>
                </c:pt>
                <c:pt idx="590">
                  <c:v>1.399823821769175E-2</c:v>
                </c:pt>
                <c:pt idx="591">
                  <c:v>1.4016391514957149E-2</c:v>
                </c:pt>
                <c:pt idx="592">
                  <c:v>1.4034626286889562E-2</c:v>
                </c:pt>
                <c:pt idx="593">
                  <c:v>1.4052942533488988E-2</c:v>
                </c:pt>
                <c:pt idx="594">
                  <c:v>1.4077714256305995E-2</c:v>
                </c:pt>
                <c:pt idx="595">
                  <c:v>1.4089819450928687E-2</c:v>
                </c:pt>
                <c:pt idx="596">
                  <c:v>1.4108380121609088E-2</c:v>
                </c:pt>
                <c:pt idx="597">
                  <c:v>1.4127022267116374E-2</c:v>
                </c:pt>
                <c:pt idx="598">
                  <c:v>1.4145745887370609E-2</c:v>
                </c:pt>
                <c:pt idx="599">
                  <c:v>1.4164550982371793E-2</c:v>
                </c:pt>
                <c:pt idx="600">
                  <c:v>1.4183437552199862E-2</c:v>
                </c:pt>
                <c:pt idx="601">
                  <c:v>1.4202405596694945E-2</c:v>
                </c:pt>
                <c:pt idx="602">
                  <c:v>1.4221455116016912E-2</c:v>
                </c:pt>
                <c:pt idx="603">
                  <c:v>1.4240586110165765E-2</c:v>
                </c:pt>
                <c:pt idx="604">
                  <c:v>1.4259798579221439E-2</c:v>
                </c:pt>
                <c:pt idx="605">
                  <c:v>1.4279092523024062E-2</c:v>
                </c:pt>
                <c:pt idx="606">
                  <c:v>1.430348383421487E-2</c:v>
                </c:pt>
                <c:pt idx="607">
                  <c:v>1.4317924835189899E-2</c:v>
                </c:pt>
                <c:pt idx="608">
                  <c:v>1.433746320363305E-2</c:v>
                </c:pt>
                <c:pt idx="609">
                  <c:v>1.4357083046903085E-2</c:v>
                </c:pt>
                <c:pt idx="610">
                  <c:v>1.4376784365079942E-2</c:v>
                </c:pt>
                <c:pt idx="611">
                  <c:v>1.4396567158243556E-2</c:v>
                </c:pt>
                <c:pt idx="612">
                  <c:v>1.4416431426234055E-2</c:v>
                </c:pt>
                <c:pt idx="613">
                  <c:v>1.4436377169211312E-2</c:v>
                </c:pt>
                <c:pt idx="614">
                  <c:v>1.4456404387175326E-2</c:v>
                </c:pt>
                <c:pt idx="615">
                  <c:v>1.4476513080046161E-2</c:v>
                </c:pt>
                <c:pt idx="616">
                  <c:v>1.4496703247983689E-2</c:v>
                </c:pt>
                <c:pt idx="617">
                  <c:v>1.4516974890907974E-2</c:v>
                </c:pt>
                <c:pt idx="618">
                  <c:v>1.4537328008819017E-2</c:v>
                </c:pt>
                <c:pt idx="619">
                  <c:v>1.4557764281173391E-2</c:v>
                </c:pt>
                <c:pt idx="620">
                  <c:v>1.4578330732515354E-2</c:v>
                </c:pt>
                <c:pt idx="621">
                  <c:v>1.4599049195700431E-2</c:v>
                </c:pt>
                <c:pt idx="622">
                  <c:v>1.4619919670728621E-2</c:v>
                </c:pt>
                <c:pt idx="623">
                  <c:v>1.4640942157519987E-2</c:v>
                </c:pt>
                <c:pt idx="624">
                  <c:v>1.4662116656234403E-2</c:v>
                </c:pt>
                <c:pt idx="625">
                  <c:v>1.4683443166951804E-2</c:v>
                </c:pt>
                <c:pt idx="626">
                  <c:v>1.4704921689512318E-2</c:v>
                </c:pt>
                <c:pt idx="627">
                  <c:v>1.473336426812466E-2</c:v>
                </c:pt>
                <c:pt idx="628">
                  <c:v>1.4748334770562366E-2</c:v>
                </c:pt>
                <c:pt idx="629">
                  <c:v>1.4770269329131835E-2</c:v>
                </c:pt>
                <c:pt idx="630">
                  <c:v>1.479235589970429E-2</c:v>
                </c:pt>
                <c:pt idx="631">
                  <c:v>1.4822199777537293E-2</c:v>
                </c:pt>
                <c:pt idx="632">
                  <c:v>1.4842722632868455E-2</c:v>
                </c:pt>
                <c:pt idx="633">
                  <c:v>1.4859527684158991E-2</c:v>
                </c:pt>
                <c:pt idx="634">
                  <c:v>1.4882222303143067E-2</c:v>
                </c:pt>
                <c:pt idx="635">
                  <c:v>1.4905068934369936E-2</c:v>
                </c:pt>
                <c:pt idx="636">
                  <c:v>1.4928067577919535E-2</c:v>
                </c:pt>
                <c:pt idx="637">
                  <c:v>1.4951218233631991E-2</c:v>
                </c:pt>
                <c:pt idx="638">
                  <c:v>1.4974520901667177E-2</c:v>
                </c:pt>
                <c:pt idx="639">
                  <c:v>1.4997975581945155E-2</c:v>
                </c:pt>
                <c:pt idx="640">
                  <c:v>1.5021582274545864E-2</c:v>
                </c:pt>
                <c:pt idx="641">
                  <c:v>1.5045340979629174E-2</c:v>
                </c:pt>
                <c:pt idx="642">
                  <c:v>1.5069251697035213E-2</c:v>
                </c:pt>
                <c:pt idx="643">
                  <c:v>1.5093314426843918E-2</c:v>
                </c:pt>
                <c:pt idx="644">
                  <c:v>1.5117529169135224E-2</c:v>
                </c:pt>
                <c:pt idx="645">
                  <c:v>1.5150163868398181E-2</c:v>
                </c:pt>
                <c:pt idx="646">
                  <c:v>1.5166414691245578E-2</c:v>
                </c:pt>
                <c:pt idx="647">
                  <c:v>1.5191085471064625E-2</c:v>
                </c:pt>
                <c:pt idx="648">
                  <c:v>1.5215908263526146E-2</c:v>
                </c:pt>
                <c:pt idx="649">
                  <c:v>1.5240883068470268E-2</c:v>
                </c:pt>
                <c:pt idx="650">
                  <c:v>1.5266009886216736E-2</c:v>
                </c:pt>
                <c:pt idx="651">
                  <c:v>1.5291288716525742E-2</c:v>
                </c:pt>
                <c:pt idx="652">
                  <c:v>1.5316719559637093E-2</c:v>
                </c:pt>
                <c:pt idx="653">
                  <c:v>1.5342302415390918E-2</c:v>
                </c:pt>
                <c:pt idx="654">
                  <c:v>1.5368037284027025E-2</c:v>
                </c:pt>
                <c:pt idx="655">
                  <c:v>1.5393924165385542E-2</c:v>
                </c:pt>
                <c:pt idx="656">
                  <c:v>1.541996305962634E-2</c:v>
                </c:pt>
                <c:pt idx="657">
                  <c:v>1.5446153966669485E-2</c:v>
                </c:pt>
                <c:pt idx="658">
                  <c:v>1.5472496886674847E-2</c:v>
                </c:pt>
                <c:pt idx="659">
                  <c:v>1.5498991819642427E-2</c:v>
                </c:pt>
                <c:pt idx="660">
                  <c:v>1.5525638765492289E-2</c:v>
                </c:pt>
                <c:pt idx="661">
                  <c:v>1.5552437724384305E-2</c:v>
                </c:pt>
                <c:pt idx="662">
                  <c:v>1.5579388696318475E-2</c:v>
                </c:pt>
                <c:pt idx="663">
                  <c:v>1.5606491681374735E-2</c:v>
                </c:pt>
                <c:pt idx="664">
                  <c:v>1.5633746679473148E-2</c:v>
                </c:pt>
                <c:pt idx="665">
                  <c:v>1.5661153690693652E-2</c:v>
                </c:pt>
                <c:pt idx="666">
                  <c:v>1.5688712715196118E-2</c:v>
                </c:pt>
                <c:pt idx="667">
                  <c:v>1.5716423752820674E-2</c:v>
                </c:pt>
                <c:pt idx="668">
                  <c:v>1.5744286803727192E-2</c:v>
                </c:pt>
                <c:pt idx="669">
                  <c:v>1.5772301867915672E-2</c:v>
                </c:pt>
                <c:pt idx="670">
                  <c:v>1.5800468945386115E-2</c:v>
                </c:pt>
                <c:pt idx="671">
                  <c:v>1.5828786815514917E-2</c:v>
                </c:pt>
                <c:pt idx="672">
                  <c:v>1.5857052844872044E-2</c:v>
                </c:pt>
                <c:pt idx="673">
                  <c:v>1.5885112006666091E-2</c:v>
                </c:pt>
                <c:pt idx="674">
                  <c:v>1.5912964300657251E-2</c:v>
                </c:pt>
                <c:pt idx="675">
                  <c:v>1.5940609726925459E-2</c:v>
                </c:pt>
                <c:pt idx="676">
                  <c:v>1.5968048285470715E-2</c:v>
                </c:pt>
                <c:pt idx="677">
                  <c:v>1.6003732446003838E-2</c:v>
                </c:pt>
                <c:pt idx="678">
                  <c:v>1.6022304798992693E-2</c:v>
                </c:pt>
                <c:pt idx="679">
                  <c:v>1.6057461797958084E-2</c:v>
                </c:pt>
                <c:pt idx="680">
                  <c:v>1.6075733840743567E-2</c:v>
                </c:pt>
                <c:pt idx="681">
                  <c:v>1.610213805955496E-2</c:v>
                </c:pt>
                <c:pt idx="682">
                  <c:v>1.6128335410323658E-2</c:v>
                </c:pt>
                <c:pt idx="683">
                  <c:v>1.6165366334663922E-2</c:v>
                </c:pt>
                <c:pt idx="684">
                  <c:v>1.6198399721156775E-2</c:v>
                </c:pt>
                <c:pt idx="685">
                  <c:v>1.6213684669637018E-2</c:v>
                </c:pt>
                <c:pt idx="686">
                  <c:v>1.6241162978671841E-2</c:v>
                </c:pt>
                <c:pt idx="687">
                  <c:v>1.626410389520494E-2</c:v>
                </c:pt>
                <c:pt idx="688">
                  <c:v>1.6289003182716755E-2</c:v>
                </c:pt>
                <c:pt idx="689">
                  <c:v>1.6313695586545052E-2</c:v>
                </c:pt>
                <c:pt idx="690">
                  <c:v>1.6338181106529959E-2</c:v>
                </c:pt>
                <c:pt idx="691">
                  <c:v>1.6364556697394672E-2</c:v>
                </c:pt>
                <c:pt idx="692">
                  <c:v>1.6386531494569923E-2</c:v>
                </c:pt>
                <c:pt idx="693">
                  <c:v>1.6410396362358526E-2</c:v>
                </c:pt>
                <c:pt idx="694">
                  <c:v>1.6434054345824123E-2</c:v>
                </c:pt>
                <c:pt idx="695">
                  <c:v>1.6457505444860132E-2</c:v>
                </c:pt>
                <c:pt idx="696">
                  <c:v>1.6480749659333327E-2</c:v>
                </c:pt>
                <c:pt idx="697">
                  <c:v>1.650378698911048E-2</c:v>
                </c:pt>
                <c:pt idx="698">
                  <c:v>1.6526617434085011E-2</c:v>
                </c:pt>
                <c:pt idx="699">
                  <c:v>1.6558113282734155E-2</c:v>
                </c:pt>
                <c:pt idx="700">
                  <c:v>1.6571657669173234E-2</c:v>
                </c:pt>
                <c:pt idx="701">
                  <c:v>1.6595827225043269E-2</c:v>
                </c:pt>
                <c:pt idx="702">
                  <c:v>1.6615870363665408E-2</c:v>
                </c:pt>
                <c:pt idx="703">
                  <c:v>1.6637666382868233E-2</c:v>
                </c:pt>
                <c:pt idx="704">
                  <c:v>1.66592555166023E-2</c:v>
                </c:pt>
                <c:pt idx="705">
                  <c:v>1.668254242810141E-2</c:v>
                </c:pt>
                <c:pt idx="706">
                  <c:v>1.670181312713126E-2</c:v>
                </c:pt>
                <c:pt idx="707">
                  <c:v>1.6722781603712988E-2</c:v>
                </c:pt>
                <c:pt idx="708">
                  <c:v>1.674354319437299E-2</c:v>
                </c:pt>
                <c:pt idx="709">
                  <c:v>1.6764097898978036E-2</c:v>
                </c:pt>
                <c:pt idx="710">
                  <c:v>1.6786281314642437E-2</c:v>
                </c:pt>
                <c:pt idx="711">
                  <c:v>1.6804586649650233E-2</c:v>
                </c:pt>
                <c:pt idx="712">
                  <c:v>1.6824520695504219E-2</c:v>
                </c:pt>
                <c:pt idx="713">
                  <c:v>1.6844247854876926E-2</c:v>
                </c:pt>
                <c:pt idx="714">
                  <c:v>1.6863768127715062E-2</c:v>
                </c:pt>
                <c:pt idx="715">
                  <c:v>1.6883081513885401E-2</c:v>
                </c:pt>
                <c:pt idx="716">
                  <c:v>1.6902188013281361E-2</c:v>
                </c:pt>
                <c:pt idx="717">
                  <c:v>1.6921087625823006E-2</c:v>
                </c:pt>
                <c:pt idx="718">
                  <c:v>1.6941504998109203E-2</c:v>
                </c:pt>
                <c:pt idx="719">
                  <c:v>1.6959976928634379E-2</c:v>
                </c:pt>
                <c:pt idx="720">
                  <c:v>1.6976545141309529E-2</c:v>
                </c:pt>
                <c:pt idx="721">
                  <c:v>1.6994617205421392E-2</c:v>
                </c:pt>
                <c:pt idx="722">
                  <c:v>1.7012482382199323E-2</c:v>
                </c:pt>
                <c:pt idx="723">
                  <c:v>1.7030150827386237E-2</c:v>
                </c:pt>
                <c:pt idx="724">
                  <c:v>1.7049511873312717E-2</c:v>
                </c:pt>
                <c:pt idx="725">
                  <c:v>1.7065652438557066E-2</c:v>
                </c:pt>
                <c:pt idx="726">
                  <c:v>1.7083590548088168E-2</c:v>
                </c:pt>
                <c:pt idx="727">
                  <c:v>1.7101653527014093E-2</c:v>
                </c:pt>
                <c:pt idx="728">
                  <c:v>1.7119841375388134E-2</c:v>
                </c:pt>
                <c:pt idx="729">
                  <c:v>1.7142592069863127E-2</c:v>
                </c:pt>
                <c:pt idx="730">
                  <c:v>1.7156591680640432E-2</c:v>
                </c:pt>
                <c:pt idx="731">
                  <c:v>1.7175154137651916E-2</c:v>
                </c:pt>
                <c:pt idx="732">
                  <c:v>1.7193841464324677E-2</c:v>
                </c:pt>
                <c:pt idx="733">
                  <c:v>1.7212653660738653E-2</c:v>
                </c:pt>
                <c:pt idx="734">
                  <c:v>1.7231590726920487E-2</c:v>
                </c:pt>
                <c:pt idx="735">
                  <c:v>1.7254214562983705E-2</c:v>
                </c:pt>
                <c:pt idx="736">
                  <c:v>1.7271629761674845E-2</c:v>
                </c:pt>
                <c:pt idx="737">
                  <c:v>1.7289151144792569E-2</c:v>
                </c:pt>
                <c:pt idx="738">
                  <c:v>1.7310397683867329E-2</c:v>
                </c:pt>
                <c:pt idx="739">
                  <c:v>1.7328149106718982E-2</c:v>
                </c:pt>
                <c:pt idx="740">
                  <c:v>1.7347835392866884E-2</c:v>
                </c:pt>
                <c:pt idx="741">
                  <c:v>1.7367646549182325E-2</c:v>
                </c:pt>
                <c:pt idx="742">
                  <c:v>1.7387582575798533E-2</c:v>
                </c:pt>
                <c:pt idx="743">
                  <c:v>1.7409502840948221E-2</c:v>
                </c:pt>
                <c:pt idx="744">
                  <c:v>1.7427829240119763E-2</c:v>
                </c:pt>
                <c:pt idx="745">
                  <c:v>1.7448139877878077E-2</c:v>
                </c:pt>
                <c:pt idx="746">
                  <c:v>1.7468575386203611E-2</c:v>
                </c:pt>
                <c:pt idx="747">
                  <c:v>1.7489135765096364E-2</c:v>
                </c:pt>
                <c:pt idx="748">
                  <c:v>1.7509821014636273E-2</c:v>
                </c:pt>
                <c:pt idx="749">
                  <c:v>1.7530631134903274E-2</c:v>
                </c:pt>
                <c:pt idx="750">
                  <c:v>1.7559719117006267E-2</c:v>
                </c:pt>
                <c:pt idx="751">
                  <c:v>1.7572625987805068E-2</c:v>
                </c:pt>
                <c:pt idx="752">
                  <c:v>1.7593810720573089E-2</c:v>
                </c:pt>
                <c:pt idx="753">
                  <c:v>1.7617078982823386E-2</c:v>
                </c:pt>
                <c:pt idx="754">
                  <c:v>1.7636554799116411E-2</c:v>
                </c:pt>
                <c:pt idx="755">
                  <c:v>1.7658114145024939E-2</c:v>
                </c:pt>
                <c:pt idx="756">
                  <c:v>1.7679798362086885E-2</c:v>
                </c:pt>
                <c:pt idx="757">
                  <c:v>1.7703606030550212E-2</c:v>
                </c:pt>
                <c:pt idx="758">
                  <c:v>1.7723541410017418E-2</c:v>
                </c:pt>
                <c:pt idx="759">
                  <c:v>1.7745600241019233E-2</c:v>
                </c:pt>
                <c:pt idx="760">
                  <c:v>1.7767783943467563E-2</c:v>
                </c:pt>
                <c:pt idx="761">
                  <c:v>1.7790092517415701E-2</c:v>
                </c:pt>
                <c:pt idx="762">
                  <c:v>1.7812525962970227E-2</c:v>
                </c:pt>
                <c:pt idx="763">
                  <c:v>1.7835084280184432E-2</c:v>
                </c:pt>
                <c:pt idx="764">
                  <c:v>1.7857767469111607E-2</c:v>
                </c:pt>
                <c:pt idx="765">
                  <c:v>1.7880575529831688E-2</c:v>
                </c:pt>
                <c:pt idx="766">
                  <c:v>1.7903508462424611E-2</c:v>
                </c:pt>
                <c:pt idx="767">
                  <c:v>1.7926566266970312E-2</c:v>
                </c:pt>
                <c:pt idx="768">
                  <c:v>1.7949748943522081E-2</c:v>
                </c:pt>
                <c:pt idx="769">
                  <c:v>1.7973056492159856E-2</c:v>
                </c:pt>
                <c:pt idx="770">
                  <c:v>1.7998618072225803E-2</c:v>
                </c:pt>
                <c:pt idx="771">
                  <c:v>1.8022185463604234E-2</c:v>
                </c:pt>
                <c:pt idx="772">
                  <c:v>1.8043728371281986E-2</c:v>
                </c:pt>
                <c:pt idx="773">
                  <c:v>1.8067535408983204E-2</c:v>
                </c:pt>
                <c:pt idx="774">
                  <c:v>1.8091467319116816E-2</c:v>
                </c:pt>
                <c:pt idx="775">
                  <c:v>1.8115511742955448E-2</c:v>
                </c:pt>
                <c:pt idx="776">
                  <c:v>1.8141556425199656E-2</c:v>
                </c:pt>
                <c:pt idx="777">
                  <c:v>1.8163019457171359E-2</c:v>
                </c:pt>
                <c:pt idx="778">
                  <c:v>1.8186355039118141E-2</c:v>
                </c:pt>
                <c:pt idx="779">
                  <c:v>1.8209411770788719E-2</c:v>
                </c:pt>
                <c:pt idx="780">
                  <c:v>1.8232189651996578E-2</c:v>
                </c:pt>
                <c:pt idx="781">
                  <c:v>1.8260141438748434E-2</c:v>
                </c:pt>
                <c:pt idx="782">
                  <c:v>1.8276908862357999E-2</c:v>
                </c:pt>
                <c:pt idx="783">
                  <c:v>1.8298850191218463E-2</c:v>
                </c:pt>
                <c:pt idx="784">
                  <c:v>1.8320512668976718E-2</c:v>
                </c:pt>
                <c:pt idx="785">
                  <c:v>1.8341896295499538E-2</c:v>
                </c:pt>
                <c:pt idx="786">
                  <c:v>1.836300107062705E-2</c:v>
                </c:pt>
                <c:pt idx="787">
                  <c:v>1.8387714645930586E-2</c:v>
                </c:pt>
                <c:pt idx="788">
                  <c:v>1.8406299888111821E-2</c:v>
                </c:pt>
                <c:pt idx="789">
                  <c:v>1.8424642286225534E-2</c:v>
                </c:pt>
                <c:pt idx="790">
                  <c:v>1.844651969869382E-2</c:v>
                </c:pt>
                <c:pt idx="791">
                  <c:v>1.8464342170378956E-2</c:v>
                </c:pt>
                <c:pt idx="792">
                  <c:v>1.8483773834123696E-2</c:v>
                </c:pt>
                <c:pt idx="793">
                  <c:v>1.8502926645540541E-2</c:v>
                </c:pt>
                <c:pt idx="794">
                  <c:v>1.8521800604416327E-2</c:v>
                </c:pt>
                <c:pt idx="795">
                  <c:v>1.8542189079051585E-2</c:v>
                </c:pt>
                <c:pt idx="796">
                  <c:v>1.8558711964118402E-2</c:v>
                </c:pt>
                <c:pt idx="797">
                  <c:v>1.8576749364678236E-2</c:v>
                </c:pt>
                <c:pt idx="798">
                  <c:v>1.8594507912217395E-2</c:v>
                </c:pt>
                <c:pt idx="799">
                  <c:v>1.8611987606602653E-2</c:v>
                </c:pt>
                <c:pt idx="800">
                  <c:v>1.8629188447700784E-2</c:v>
                </c:pt>
                <c:pt idx="801">
                  <c:v>1.8652312819558148E-2</c:v>
                </c:pt>
                <c:pt idx="802">
                  <c:v>1.8662753569635981E-2</c:v>
                </c:pt>
                <c:pt idx="803">
                  <c:v>1.867911785023324E-2</c:v>
                </c:pt>
                <c:pt idx="804">
                  <c:v>1.8695203277063754E-2</c:v>
                </c:pt>
                <c:pt idx="805">
                  <c:v>1.8711009850047589E-2</c:v>
                </c:pt>
                <c:pt idx="806">
                  <c:v>1.8728121461761837E-2</c:v>
                </c:pt>
                <c:pt idx="807">
                  <c:v>1.874178643404889E-2</c:v>
                </c:pt>
                <c:pt idx="808">
                  <c:v>1.875675644482655E-2</c:v>
                </c:pt>
                <c:pt idx="809">
                  <c:v>1.8772974075345061E-2</c:v>
                </c:pt>
                <c:pt idx="810">
                  <c:v>1.8785859903429625E-2</c:v>
                </c:pt>
                <c:pt idx="811">
                  <c:v>1.8799993351041877E-2</c:v>
                </c:pt>
                <c:pt idx="812">
                  <c:v>1.881384794411467E-2</c:v>
                </c:pt>
                <c:pt idx="813">
                  <c:v>1.8827423682488131E-2</c:v>
                </c:pt>
                <c:pt idx="814">
                  <c:v>1.8840720566082325E-2</c:v>
                </c:pt>
                <c:pt idx="815">
                  <c:v>1.885373859479067E-2</c:v>
                </c:pt>
                <c:pt idx="816">
                  <c:v>1.8866477768559875E-2</c:v>
                </c:pt>
                <c:pt idx="817">
                  <c:v>1.8878938087283359E-2</c:v>
                </c:pt>
                <c:pt idx="818">
                  <c:v>1.8891119550881186E-2</c:v>
                </c:pt>
                <c:pt idx="819">
                  <c:v>1.8903022159273419E-2</c:v>
                </c:pt>
                <c:pt idx="820">
                  <c:v>1.8914645912326833E-2</c:v>
                </c:pt>
                <c:pt idx="821">
                  <c:v>1.8925990810014781E-2</c:v>
                </c:pt>
                <c:pt idx="822">
                  <c:v>1.893833304931869E-2</c:v>
                </c:pt>
                <c:pt idx="823">
                  <c:v>1.894910088430235E-2</c:v>
                </c:pt>
                <c:pt idx="824">
                  <c:v>1.8958352369979892E-2</c:v>
                </c:pt>
                <c:pt idx="825">
                  <c:v>1.8968581845379973E-2</c:v>
                </c:pt>
                <c:pt idx="826">
                  <c:v>1.8978532465014908E-2</c:v>
                </c:pt>
                <c:pt idx="827">
                  <c:v>1.8988204228804761E-2</c:v>
                </c:pt>
                <c:pt idx="828">
                  <c:v>1.8997750975957572E-2</c:v>
                </c:pt>
                <c:pt idx="829">
                  <c:v>1.9008696954700977E-2</c:v>
                </c:pt>
                <c:pt idx="830">
                  <c:v>1.9017437118860059E-2</c:v>
                </c:pt>
                <c:pt idx="831">
                  <c:v>1.902759140238075E-2</c:v>
                </c:pt>
                <c:pt idx="832">
                  <c:v>1.9037953160685461E-2</c:v>
                </c:pt>
                <c:pt idx="833">
                  <c:v>1.9049790488816498E-2</c:v>
                </c:pt>
                <c:pt idx="834">
                  <c:v>1.905929910183346E-2</c:v>
                </c:pt>
                <c:pt idx="835">
                  <c:v>1.9070283284809975E-2</c:v>
                </c:pt>
                <c:pt idx="836">
                  <c:v>1.9081474942757026E-2</c:v>
                </c:pt>
                <c:pt idx="837">
                  <c:v>1.9092874075781197E-2</c:v>
                </c:pt>
                <c:pt idx="838">
                  <c:v>1.9104480683935776E-2</c:v>
                </c:pt>
                <c:pt idx="839">
                  <c:v>1.911629476724741E-2</c:v>
                </c:pt>
                <c:pt idx="840">
                  <c:v>1.9133895554688252E-2</c:v>
                </c:pt>
                <c:pt idx="841">
                  <c:v>1.9144830333930329E-2</c:v>
                </c:pt>
                <c:pt idx="842">
                  <c:v>1.915735442865163E-2</c:v>
                </c:pt>
                <c:pt idx="843">
                  <c:v>1.9170085975828144E-2</c:v>
                </c:pt>
                <c:pt idx="844">
                  <c:v>1.9183024975619745E-2</c:v>
                </c:pt>
                <c:pt idx="845">
                  <c:v>1.9196171427946496E-2</c:v>
                </c:pt>
                <c:pt idx="846">
                  <c:v>1.9209525332728461E-2</c:v>
                </c:pt>
                <c:pt idx="847">
                  <c:v>1.9223086690125513E-2</c:v>
                </c:pt>
                <c:pt idx="848">
                  <c:v>1.9236855500137651E-2</c:v>
                </c:pt>
                <c:pt idx="849">
                  <c:v>1.9250831762764875E-2</c:v>
                </c:pt>
                <c:pt idx="850">
                  <c:v>1.9265015478087122E-2</c:v>
                </c:pt>
                <c:pt idx="851">
                  <c:v>1.9279406646024455E-2</c:v>
                </c:pt>
                <c:pt idx="852">
                  <c:v>1.9294005266736747E-2</c:v>
                </c:pt>
                <c:pt idx="853">
                  <c:v>1.9308811340223997E-2</c:v>
                </c:pt>
                <c:pt idx="854">
                  <c:v>1.9323824866326333E-2</c:v>
                </c:pt>
                <c:pt idx="855">
                  <c:v>1.9339045845283565E-2</c:v>
                </c:pt>
                <c:pt idx="856">
                  <c:v>1.9358920504002342E-2</c:v>
                </c:pt>
                <c:pt idx="857">
                  <c:v>1.937461566085652E-2</c:v>
                </c:pt>
                <c:pt idx="858">
                  <c:v>1.9390518270565593E-2</c:v>
                </c:pt>
                <c:pt idx="859">
                  <c:v>1.9406628333129561E-2</c:v>
                </c:pt>
                <c:pt idx="860">
                  <c:v>1.9422945848628359E-2</c:v>
                </c:pt>
                <c:pt idx="861">
                  <c:v>1.9439470817061988E-2</c:v>
                </c:pt>
                <c:pt idx="862">
                  <c:v>1.9456203238590319E-2</c:v>
                </c:pt>
                <c:pt idx="863">
                  <c:v>1.9473143113053482E-2</c:v>
                </c:pt>
                <c:pt idx="864">
                  <c:v>1.9490290440451474E-2</c:v>
                </c:pt>
                <c:pt idx="865">
                  <c:v>1.9507645221104042E-2</c:v>
                </c:pt>
                <c:pt idx="866">
                  <c:v>1.9530589575220692E-2</c:v>
                </c:pt>
                <c:pt idx="867">
                  <c:v>1.9542977141533413E-2</c:v>
                </c:pt>
                <c:pt idx="868">
                  <c:v>1.9560954281470089E-2</c:v>
                </c:pt>
                <c:pt idx="869">
                  <c:v>1.9579138874661339E-2</c:v>
                </c:pt>
                <c:pt idx="870">
                  <c:v>1.9597530920947293E-2</c:v>
                </c:pt>
                <c:pt idx="871">
                  <c:v>1.9616130420567757E-2</c:v>
                </c:pt>
                <c:pt idx="872">
                  <c:v>1.9634937373522732E-2</c:v>
                </c:pt>
                <c:pt idx="873">
                  <c:v>1.9653951779732282E-2</c:v>
                </c:pt>
                <c:pt idx="874">
                  <c:v>1.9673173639276342E-2</c:v>
                </c:pt>
                <c:pt idx="875">
                  <c:v>1.969260295223485E-2</c:v>
                </c:pt>
                <c:pt idx="876">
                  <c:v>1.9712239718687741E-2</c:v>
                </c:pt>
                <c:pt idx="877">
                  <c:v>1.9732083938475142E-2</c:v>
                </c:pt>
                <c:pt idx="878">
                  <c:v>1.9752135611756927E-2</c:v>
                </c:pt>
                <c:pt idx="879">
                  <c:v>1.9772366998083157E-2</c:v>
                </c:pt>
                <c:pt idx="880">
                  <c:v>1.9792465651624624E-2</c:v>
                </c:pt>
                <c:pt idx="881">
                  <c:v>1.9812342510743264E-2</c:v>
                </c:pt>
                <c:pt idx="882">
                  <c:v>1.9831997575439075E-2</c:v>
                </c:pt>
                <c:pt idx="883">
                  <c:v>1.9851430845552187E-2</c:v>
                </c:pt>
                <c:pt idx="884">
                  <c:v>1.9870642321162535E-2</c:v>
                </c:pt>
                <c:pt idx="885">
                  <c:v>1.9889632002110247E-2</c:v>
                </c:pt>
                <c:pt idx="886">
                  <c:v>1.9908399888555195E-2</c:v>
                </c:pt>
                <c:pt idx="887">
                  <c:v>1.9933306228185899E-2</c:v>
                </c:pt>
                <c:pt idx="888">
                  <c:v>1.9945270277297311E-2</c:v>
                </c:pt>
                <c:pt idx="889">
                  <c:v>1.9963372779594479E-2</c:v>
                </c:pt>
                <c:pt idx="890">
                  <c:v>1.9981253487149075E-2</c:v>
                </c:pt>
                <c:pt idx="891">
                  <c:v>2.0008903625887697E-2</c:v>
                </c:pt>
                <c:pt idx="892">
                  <c:v>2.0022402803423489E-2</c:v>
                </c:pt>
                <c:pt idx="893">
                  <c:v>2.0033564841037688E-2</c:v>
                </c:pt>
                <c:pt idx="894">
                  <c:v>2.0050558369222315E-2</c:v>
                </c:pt>
                <c:pt idx="895">
                  <c:v>2.0067330102504499E-2</c:v>
                </c:pt>
                <c:pt idx="896">
                  <c:v>2.0083880040884239E-2</c:v>
                </c:pt>
                <c:pt idx="897">
                  <c:v>2.0100208184201662E-2</c:v>
                </c:pt>
                <c:pt idx="898">
                  <c:v>2.0116314532536705E-2</c:v>
                </c:pt>
                <c:pt idx="899">
                  <c:v>2.0132199085889368E-2</c:v>
                </c:pt>
                <c:pt idx="900">
                  <c:v>2.0147861844179715E-2</c:v>
                </c:pt>
                <c:pt idx="901">
                  <c:v>2.016330280732781E-2</c:v>
                </c:pt>
                <c:pt idx="902">
                  <c:v>2.0178521975333652E-2</c:v>
                </c:pt>
                <c:pt idx="903">
                  <c:v>2.0193519348197242E-2</c:v>
                </c:pt>
                <c:pt idx="904">
                  <c:v>2.020829492591858E-2</c:v>
                </c:pt>
                <c:pt idx="905">
                  <c:v>2.0229234739689517E-2</c:v>
                </c:pt>
                <c:pt idx="906">
                  <c:v>2.023718069569469E-2</c:v>
                </c:pt>
                <c:pt idx="907">
                  <c:v>2.0251290887669526E-2</c:v>
                </c:pt>
                <c:pt idx="908">
                  <c:v>2.0265179284422175E-2</c:v>
                </c:pt>
                <c:pt idx="909">
                  <c:v>2.0278845885792762E-2</c:v>
                </c:pt>
                <c:pt idx="910">
                  <c:v>2.0292290691861226E-2</c:v>
                </c:pt>
                <c:pt idx="911">
                  <c:v>2.0305513702547628E-2</c:v>
                </c:pt>
                <c:pt idx="912">
                  <c:v>2.0318514917851971E-2</c:v>
                </c:pt>
                <c:pt idx="913">
                  <c:v>2.0331294337774253E-2</c:v>
                </c:pt>
                <c:pt idx="914">
                  <c:v>2.0343851962154602E-2</c:v>
                </c:pt>
                <c:pt idx="915">
                  <c:v>2.0356187791232827E-2</c:v>
                </c:pt>
                <c:pt idx="916">
                  <c:v>2.0368301824689183E-2</c:v>
                </c:pt>
                <c:pt idx="917">
                  <c:v>2.0380194062763479E-2</c:v>
                </c:pt>
                <c:pt idx="918">
                  <c:v>2.0396066731562801E-2</c:v>
                </c:pt>
                <c:pt idx="919">
                  <c:v>2.0403313152126401E-2</c:v>
                </c:pt>
                <c:pt idx="920">
                  <c:v>2.0414540003574899E-2</c:v>
                </c:pt>
                <c:pt idx="921">
                  <c:v>2.0425545059321593E-2</c:v>
                </c:pt>
                <c:pt idx="922">
                  <c:v>2.0436328319526353E-2</c:v>
                </c:pt>
                <c:pt idx="923">
                  <c:v>2.044688978402931E-2</c:v>
                </c:pt>
                <c:pt idx="924">
                  <c:v>2.0457229452910397E-2</c:v>
                </c:pt>
                <c:pt idx="925">
                  <c:v>2.0467347326169616E-2</c:v>
                </c:pt>
                <c:pt idx="926">
                  <c:v>2.047724340372703E-2</c:v>
                </c:pt>
                <c:pt idx="927">
                  <c:v>2.048691768558264E-2</c:v>
                </c:pt>
                <c:pt idx="928">
                  <c:v>2.0496370171656508E-2</c:v>
                </c:pt>
                <c:pt idx="929">
                  <c:v>2.0505600862028572E-2</c:v>
                </c:pt>
                <c:pt idx="930">
                  <c:v>2.0514609756698832E-2</c:v>
                </c:pt>
                <c:pt idx="931">
                  <c:v>2.0523400722174401E-2</c:v>
                </c:pt>
                <c:pt idx="932">
                  <c:v>2.053208202441148E-2</c:v>
                </c:pt>
                <c:pt idx="933">
                  <c:v>2.0540703929921023E-2</c:v>
                </c:pt>
                <c:pt idx="934">
                  <c:v>2.0549266438543157E-2</c:v>
                </c:pt>
                <c:pt idx="935">
                  <c:v>2.0557769550357818E-2</c:v>
                </c:pt>
                <c:pt idx="936">
                  <c:v>2.0566213265285072E-2</c:v>
                </c:pt>
                <c:pt idx="937">
                  <c:v>2.0574597583324916E-2</c:v>
                </c:pt>
                <c:pt idx="938">
                  <c:v>2.0582922504637224E-2</c:v>
                </c:pt>
                <c:pt idx="939">
                  <c:v>2.059471635456056E-2</c:v>
                </c:pt>
                <c:pt idx="940">
                  <c:v>2.0599394156519679E-2</c:v>
                </c:pt>
                <c:pt idx="941">
                  <c:v>2.0607540887169762E-2</c:v>
                </c:pt>
                <c:pt idx="942">
                  <c:v>2.0615628220932436E-2</c:v>
                </c:pt>
                <c:pt idx="943">
                  <c:v>2.0628301363867507E-2</c:v>
                </c:pt>
                <c:pt idx="944">
                  <c:v>2.0635097716548145E-2</c:v>
                </c:pt>
                <c:pt idx="945">
                  <c:v>2.0639533841055879E-2</c:v>
                </c:pt>
                <c:pt idx="946">
                  <c:v>2.0647383587268919E-2</c:v>
                </c:pt>
                <c:pt idx="947">
                  <c:v>2.0655173936594551E-2</c:v>
                </c:pt>
                <c:pt idx="948">
                  <c:v>2.0662904889032774E-2</c:v>
                </c:pt>
                <c:pt idx="949">
                  <c:v>2.0670576444663524E-2</c:v>
                </c:pt>
                <c:pt idx="950">
                  <c:v>2.067818860332693E-2</c:v>
                </c:pt>
                <c:pt idx="951">
                  <c:v>2.0685741365102928E-2</c:v>
                </c:pt>
                <c:pt idx="952">
                  <c:v>2.069323472991158E-2</c:v>
                </c:pt>
                <c:pt idx="953">
                  <c:v>2.0700668697832825E-2</c:v>
                </c:pt>
                <c:pt idx="954">
                  <c:v>2.070804326886666E-2</c:v>
                </c:pt>
                <c:pt idx="955">
                  <c:v>2.0715358442933152E-2</c:v>
                </c:pt>
                <c:pt idx="956">
                  <c:v>2.072706149350978E-2</c:v>
                </c:pt>
                <c:pt idx="957">
                  <c:v>2.0729810600323972E-2</c:v>
                </c:pt>
                <c:pt idx="958">
                  <c:v>2.0736947583648302E-2</c:v>
                </c:pt>
                <c:pt idx="959">
                  <c:v>2.0744025170005287E-2</c:v>
                </c:pt>
                <c:pt idx="960">
                  <c:v>2.0751043359474863E-2</c:v>
                </c:pt>
                <c:pt idx="961">
                  <c:v>2.0758002151897159E-2</c:v>
                </c:pt>
                <c:pt idx="962">
                  <c:v>2.0764901547432046E-2</c:v>
                </c:pt>
                <c:pt idx="963">
                  <c:v>2.0771741545999589E-2</c:v>
                </c:pt>
                <c:pt idx="964">
                  <c:v>2.0778522147679723E-2</c:v>
                </c:pt>
                <c:pt idx="965">
                  <c:v>2.0785243352392513E-2</c:v>
                </c:pt>
                <c:pt idx="966">
                  <c:v>2.0791905160137958E-2</c:v>
                </c:pt>
                <c:pt idx="967">
                  <c:v>2.0798507570836122E-2</c:v>
                </c:pt>
                <c:pt idx="968">
                  <c:v>2.0805050584646878E-2</c:v>
                </c:pt>
                <c:pt idx="969">
                  <c:v>2.0811534201410353E-2</c:v>
                </c:pt>
                <c:pt idx="970">
                  <c:v>2.081795842128642E-2</c:v>
                </c:pt>
                <c:pt idx="971">
                  <c:v>2.0824323244195142E-2</c:v>
                </c:pt>
                <c:pt idx="972">
                  <c:v>2.0830628670056583E-2</c:v>
                </c:pt>
                <c:pt idx="973">
                  <c:v>2.0836874699030616E-2</c:v>
                </c:pt>
                <c:pt idx="974">
                  <c:v>2.0843061330877433E-2</c:v>
                </c:pt>
                <c:pt idx="975">
                  <c:v>2.084918856583684E-2</c:v>
                </c:pt>
                <c:pt idx="976">
                  <c:v>2.0855256403828903E-2</c:v>
                </c:pt>
                <c:pt idx="977">
                  <c:v>2.0861264844773686E-2</c:v>
                </c:pt>
                <c:pt idx="978">
                  <c:v>2.0867213888751124E-2</c:v>
                </c:pt>
                <c:pt idx="979">
                  <c:v>2.0873103535601345E-2</c:v>
                </c:pt>
                <c:pt idx="980">
                  <c:v>2.0878933785564158E-2</c:v>
                </c:pt>
                <c:pt idx="981">
                  <c:v>2.0884704638559626E-2</c:v>
                </c:pt>
                <c:pt idx="982">
                  <c:v>2.0890416094427877E-2</c:v>
                </c:pt>
                <c:pt idx="983">
                  <c:v>2.089606815340872E-2</c:v>
                </c:pt>
                <c:pt idx="984">
                  <c:v>2.0901660815342282E-2</c:v>
                </c:pt>
                <c:pt idx="985">
                  <c:v>2.0907194080228564E-2</c:v>
                </c:pt>
                <c:pt idx="986">
                  <c:v>2.0912667948067565E-2</c:v>
                </c:pt>
                <c:pt idx="987">
                  <c:v>2.0918082418939221E-2</c:v>
                </c:pt>
                <c:pt idx="988">
                  <c:v>2.0923437492763597E-2</c:v>
                </c:pt>
                <c:pt idx="989">
                  <c:v>2.0931451804191425E-2</c:v>
                </c:pt>
                <c:pt idx="990">
                  <c:v>2.0933969449350442E-2</c:v>
                </c:pt>
                <c:pt idx="991">
                  <c:v>2.0941832232734825E-2</c:v>
                </c:pt>
                <c:pt idx="992">
                  <c:v>2.0944263817748165E-2</c:v>
                </c:pt>
                <c:pt idx="993">
                  <c:v>2.0949321906416074E-2</c:v>
                </c:pt>
                <c:pt idx="994">
                  <c:v>2.0954320598036702E-2</c:v>
                </c:pt>
                <c:pt idx="995">
                  <c:v>2.0964059138610658E-2</c:v>
                </c:pt>
                <c:pt idx="996">
                  <c:v>2.0967589065641334E-2</c:v>
                </c:pt>
                <c:pt idx="997">
                  <c:v>2.0971547826960091E-2</c:v>
                </c:pt>
                <c:pt idx="998">
                  <c:v>2.097723990568845E-2</c:v>
                </c:pt>
                <c:pt idx="999">
                  <c:v>2.098097779432706E-2</c:v>
                </c:pt>
                <c:pt idx="1000">
                  <c:v>2.0985603672247777E-2</c:v>
                </c:pt>
                <c:pt idx="1001">
                  <c:v>2.0990170146300002E-2</c:v>
                </c:pt>
                <c:pt idx="1002">
                  <c:v>2.0994677216457092E-2</c:v>
                </c:pt>
                <c:pt idx="1003">
                  <c:v>2.100005239003E-2</c:v>
                </c:pt>
                <c:pt idx="1004">
                  <c:v>2.1003513145165797E-2</c:v>
                </c:pt>
                <c:pt idx="1005">
                  <c:v>2.1007842003664123E-2</c:v>
                </c:pt>
                <c:pt idx="1006">
                  <c:v>2.1012111458293958E-2</c:v>
                </c:pt>
                <c:pt idx="1007">
                  <c:v>2.1016321509002012E-2</c:v>
                </c:pt>
                <c:pt idx="1008">
                  <c:v>2.1020472155788283E-2</c:v>
                </c:pt>
                <c:pt idx="1009">
                  <c:v>2.1024563398706064E-2</c:v>
                </c:pt>
                <c:pt idx="1010">
                  <c:v>2.1028595237648773E-2</c:v>
                </c:pt>
                <c:pt idx="1011">
                  <c:v>2.1033023484324787E-2</c:v>
                </c:pt>
                <c:pt idx="1012">
                  <c:v>2.1036480703768845E-2</c:v>
                </c:pt>
                <c:pt idx="1013">
                  <c:v>2.1041221810362831E-2</c:v>
                </c:pt>
                <c:pt idx="1014">
                  <c:v>2.1044128554121855E-2</c:v>
                </c:pt>
                <c:pt idx="1015">
                  <c:v>2.1047863373375719E-2</c:v>
                </c:pt>
                <c:pt idx="1016">
                  <c:v>2.1051538788654511E-2</c:v>
                </c:pt>
                <c:pt idx="1017">
                  <c:v>2.1056026172359132E-2</c:v>
                </c:pt>
                <c:pt idx="1018">
                  <c:v>2.1058711407366815E-2</c:v>
                </c:pt>
                <c:pt idx="1019">
                  <c:v>2.1062208610747035E-2</c:v>
                </c:pt>
                <c:pt idx="1020">
                  <c:v>2.1065646410178829E-2</c:v>
                </c:pt>
                <c:pt idx="1021">
                  <c:v>2.1069024805608905E-2</c:v>
                </c:pt>
                <c:pt idx="1022">
                  <c:v>2.1072343797037263E-2</c:v>
                </c:pt>
                <c:pt idx="1023">
                  <c:v>2.1075603384463903E-2</c:v>
                </c:pt>
                <c:pt idx="1024">
                  <c:v>2.1078803567888826E-2</c:v>
                </c:pt>
                <c:pt idx="1025">
                  <c:v>2.1081944347338677E-2</c:v>
                </c:pt>
                <c:pt idx="1026">
                  <c:v>2.108502572278681E-2</c:v>
                </c:pt>
                <c:pt idx="1027">
                  <c:v>2.1088047694179934E-2</c:v>
                </c:pt>
                <c:pt idx="1028">
                  <c:v>2.1091010261571341E-2</c:v>
                </c:pt>
                <c:pt idx="1029">
                  <c:v>2.1093913424961031E-2</c:v>
                </c:pt>
                <c:pt idx="1030">
                  <c:v>2.1097575828035176E-2</c:v>
                </c:pt>
                <c:pt idx="1031">
                  <c:v>2.1100356103125328E-2</c:v>
                </c:pt>
                <c:pt idx="1032">
                  <c:v>2.1102266490906629E-2</c:v>
                </c:pt>
                <c:pt idx="1033">
                  <c:v>2.1104932038156221E-2</c:v>
                </c:pt>
                <c:pt idx="1034">
                  <c:v>2.1107538181350805E-2</c:v>
                </c:pt>
                <c:pt idx="1035">
                  <c:v>2.1110086453957067E-2</c:v>
                </c:pt>
                <c:pt idx="1036">
                  <c:v>2.1113408453026228E-2</c:v>
                </c:pt>
                <c:pt idx="1037">
                  <c:v>2.1115123373265376E-2</c:v>
                </c:pt>
                <c:pt idx="1038">
                  <c:v>2.1117627865585575E-2</c:v>
                </c:pt>
                <c:pt idx="1039">
                  <c:v>2.1120123046287631E-2</c:v>
                </c:pt>
                <c:pt idx="1040">
                  <c:v>2.112260891545148E-2</c:v>
                </c:pt>
                <c:pt idx="1041">
                  <c:v>2.1124551815558945E-2</c:v>
                </c:pt>
                <c:pt idx="1042">
                  <c:v>2.1127552719031328E-2</c:v>
                </c:pt>
                <c:pt idx="1043">
                  <c:v>2.1130010653473974E-2</c:v>
                </c:pt>
                <c:pt idx="1044">
                  <c:v>2.1132459276325122E-2</c:v>
                </c:pt>
                <c:pt idx="1045">
                  <c:v>2.1134898587611417E-2</c:v>
                </c:pt>
                <c:pt idx="1046">
                  <c:v>2.1137328587306214E-2</c:v>
                </c:pt>
                <c:pt idx="1047">
                  <c:v>2.1141335575748599E-2</c:v>
                </c:pt>
                <c:pt idx="1048">
                  <c:v>2.1142953287964783E-2</c:v>
                </c:pt>
                <c:pt idx="1049">
                  <c:v>2.1144562716948201E-2</c:v>
                </c:pt>
                <c:pt idx="1050">
                  <c:v>2.1147747057606026E-2</c:v>
                </c:pt>
                <c:pt idx="1051">
                  <c:v>2.1149338912120896E-2</c:v>
                </c:pt>
                <c:pt idx="1052">
                  <c:v>2.1151713042319997E-2</c:v>
                </c:pt>
                <c:pt idx="1053">
                  <c:v>2.1154077860980891E-2</c:v>
                </c:pt>
                <c:pt idx="1054">
                  <c:v>2.1156433368023642E-2</c:v>
                </c:pt>
                <c:pt idx="1055">
                  <c:v>2.1159568519795169E-2</c:v>
                </c:pt>
                <c:pt idx="1056">
                  <c:v>2.1161116447414585E-2</c:v>
                </c:pt>
                <c:pt idx="1057">
                  <c:v>2.1163444019709488E-2</c:v>
                </c:pt>
                <c:pt idx="1058">
                  <c:v>2.1165762280439537E-2</c:v>
                </c:pt>
                <c:pt idx="1059">
                  <c:v>2.1168071229578089E-2</c:v>
                </c:pt>
                <c:pt idx="1060">
                  <c:v>2.1170370867151789E-2</c:v>
                </c:pt>
                <c:pt idx="1061">
                  <c:v>2.1172394754529478E-2</c:v>
                </c:pt>
                <c:pt idx="1062">
                  <c:v>2.1174942207498049E-2</c:v>
                </c:pt>
                <c:pt idx="1063">
                  <c:v>2.1177213910297255E-2</c:v>
                </c:pt>
                <c:pt idx="1064">
                  <c:v>2.1179476301478317E-2</c:v>
                </c:pt>
                <c:pt idx="1065">
                  <c:v>2.1181729381121173E-2</c:v>
                </c:pt>
                <c:pt idx="1066">
                  <c:v>2.1184756270300475E-2</c:v>
                </c:pt>
                <c:pt idx="1067">
                  <c:v>2.1186207605605745E-2</c:v>
                </c:pt>
                <c:pt idx="1068">
                  <c:v>2.1188432750447461E-2</c:v>
                </c:pt>
                <c:pt idx="1069">
                  <c:v>2.1191430102247555E-2</c:v>
                </c:pt>
                <c:pt idx="1070">
                  <c:v>2.1192855105383046E-2</c:v>
                </c:pt>
                <c:pt idx="1071">
                  <c:v>2.119505231550356E-2</c:v>
                </c:pt>
                <c:pt idx="1072">
                  <c:v>2.1197240213979285E-2</c:v>
                </c:pt>
                <c:pt idx="1073">
                  <c:v>2.1199418800890157E-2</c:v>
                </c:pt>
                <c:pt idx="1074">
                  <c:v>2.1201588076182887E-2</c:v>
                </c:pt>
                <c:pt idx="1075">
                  <c:v>2.1203748039884118E-2</c:v>
                </c:pt>
                <c:pt idx="1076">
                  <c:v>2.1205898692020497E-2</c:v>
                </c:pt>
                <c:pt idx="1077">
                  <c:v>2.1208040032565378E-2</c:v>
                </c:pt>
                <c:pt idx="1078">
                  <c:v>2.1210172061492116E-2</c:v>
                </c:pt>
                <c:pt idx="1079">
                  <c:v>2.1212294778827356E-2</c:v>
                </c:pt>
                <c:pt idx="1080">
                  <c:v>2.1214408184571099E-2</c:v>
                </c:pt>
                <c:pt idx="1081">
                  <c:v>2.1216512278723343E-2</c:v>
                </c:pt>
                <c:pt idx="1082">
                  <c:v>2.1219381579520302E-2</c:v>
                </c:pt>
                <c:pt idx="1083">
                  <c:v>2.1221466508269948E-2</c:v>
                </c:pt>
                <c:pt idx="1084">
                  <c:v>2.1222768691577798E-2</c:v>
                </c:pt>
                <c:pt idx="1085">
                  <c:v>2.1224835539337406E-2</c:v>
                </c:pt>
                <c:pt idx="1086">
                  <c:v>2.1226893075505515E-2</c:v>
                </c:pt>
                <c:pt idx="1087">
                  <c:v>2.1228941300082127E-2</c:v>
                </c:pt>
                <c:pt idx="1088">
                  <c:v>2.1231751469832361E-2</c:v>
                </c:pt>
                <c:pt idx="1089">
                  <c:v>2.1233009814380921E-2</c:v>
                </c:pt>
                <c:pt idx="1090">
                  <c:v>2.1235030104156394E-2</c:v>
                </c:pt>
                <c:pt idx="1091">
                  <c:v>2.1237041082340369E-2</c:v>
                </c:pt>
                <c:pt idx="1092">
                  <c:v>2.1239042748879555E-2</c:v>
                </c:pt>
                <c:pt idx="1093">
                  <c:v>2.1241803627978229E-2</c:v>
                </c:pt>
                <c:pt idx="1094">
                  <c:v>2.1243018147183435E-2</c:v>
                </c:pt>
                <c:pt idx="1095">
                  <c:v>2.1244991878974773E-2</c:v>
                </c:pt>
                <c:pt idx="1096">
                  <c:v>2.1246956299121322E-2</c:v>
                </c:pt>
                <c:pt idx="1097">
                  <c:v>2.1248911407676374E-2</c:v>
                </c:pt>
                <c:pt idx="1098">
                  <c:v>2.1250857204613283E-2</c:v>
                </c:pt>
                <c:pt idx="1099">
                  <c:v>2.1252793689932048E-2</c:v>
                </c:pt>
                <c:pt idx="1100">
                  <c:v>2.125477948300869E-2</c:v>
                </c:pt>
                <c:pt idx="1101">
                  <c:v>2.1255929974310916E-2</c:v>
                </c:pt>
                <c:pt idx="1102">
                  <c:v>2.1257835639376665E-2</c:v>
                </c:pt>
                <c:pt idx="1103">
                  <c:v>2.1260002141554324E-2</c:v>
                </c:pt>
                <c:pt idx="1104">
                  <c:v>2.126161903777124E-2</c:v>
                </c:pt>
                <c:pt idx="1105">
                  <c:v>2.1263496771259938E-2</c:v>
                </c:pt>
                <c:pt idx="1106">
                  <c:v>2.126536519411637E-2</c:v>
                </c:pt>
                <c:pt idx="1107">
                  <c:v>2.1267489133940387E-2</c:v>
                </c:pt>
                <c:pt idx="1108">
                  <c:v>2.126907410833212E-2</c:v>
                </c:pt>
                <c:pt idx="1109">
                  <c:v>2.1270914599611501E-2</c:v>
                </c:pt>
                <c:pt idx="1110">
                  <c:v>2.1272745780498425E-2</c:v>
                </c:pt>
                <c:pt idx="1111">
                  <c:v>2.1274567650673148E-2</c:v>
                </c:pt>
                <c:pt idx="1112">
                  <c:v>2.1276380210455414E-2</c:v>
                </c:pt>
                <c:pt idx="1113">
                  <c:v>2.1278183459605415E-2</c:v>
                </c:pt>
                <c:pt idx="1114">
                  <c:v>2.1279977398362959E-2</c:v>
                </c:pt>
                <c:pt idx="1115">
                  <c:v>2.1281762026488238E-2</c:v>
                </c:pt>
                <c:pt idx="1116">
                  <c:v>2.1284042867604214E-2</c:v>
                </c:pt>
                <c:pt idx="1117">
                  <c:v>2.128530335124168E-2</c:v>
                </c:pt>
                <c:pt idx="1118">
                  <c:v>2.1287310244373359E-2</c:v>
                </c:pt>
                <c:pt idx="1119">
                  <c:v>2.1288807433785806E-2</c:v>
                </c:pt>
                <c:pt idx="1120">
                  <c:v>2.1290545509309311E-2</c:v>
                </c:pt>
                <c:pt idx="1121">
                  <c:v>2.1292520480695742E-2</c:v>
                </c:pt>
                <c:pt idx="1122">
                  <c:v>2.129399372877927E-2</c:v>
                </c:pt>
                <c:pt idx="1123">
                  <c:v>2.1295703872645788E-2</c:v>
                </c:pt>
                <c:pt idx="1124">
                  <c:v>2.1297404706039913E-2</c:v>
                </c:pt>
                <c:pt idx="1125">
                  <c:v>2.1299096228881709E-2</c:v>
                </c:pt>
                <c:pt idx="1126">
                  <c:v>2.1300778441251111E-2</c:v>
                </c:pt>
                <c:pt idx="1127">
                  <c:v>2.1302451343068185E-2</c:v>
                </c:pt>
                <c:pt idx="1128">
                  <c:v>2.1304114934332929E-2</c:v>
                </c:pt>
                <c:pt idx="1129">
                  <c:v>2.1305769215045345E-2</c:v>
                </c:pt>
                <c:pt idx="1130">
                  <c:v>2.1307414185285367E-2</c:v>
                </c:pt>
                <c:pt idx="1131">
                  <c:v>2.130904984497306E-2</c:v>
                </c:pt>
                <c:pt idx="1132">
                  <c:v>2.1310676194108424E-2</c:v>
                </c:pt>
                <c:pt idx="1133">
                  <c:v>2.1312293232691459E-2</c:v>
                </c:pt>
                <c:pt idx="1134">
                  <c:v>2.1314129876168764E-2</c:v>
                </c:pt>
                <c:pt idx="1135">
                  <c:v>2.1315726963671011E-2</c:v>
                </c:pt>
                <c:pt idx="1136">
                  <c:v>2.1317088485366398E-2</c:v>
                </c:pt>
                <c:pt idx="1137">
                  <c:v>2.1318668281899988E-2</c:v>
                </c:pt>
                <c:pt idx="1138">
                  <c:v>2.1320238767801314E-2</c:v>
                </c:pt>
                <c:pt idx="1139">
                  <c:v>2.1321799943230246E-2</c:v>
                </c:pt>
                <c:pt idx="1140">
                  <c:v>2.1323351808186786E-2</c:v>
                </c:pt>
                <c:pt idx="1141">
                  <c:v>2.1325113967405329E-2</c:v>
                </c:pt>
                <c:pt idx="1142">
                  <c:v>2.1326427606362941E-2</c:v>
                </c:pt>
                <c:pt idx="1143">
                  <c:v>2.1327951539582557E-2</c:v>
                </c:pt>
                <c:pt idx="1144">
                  <c:v>2.1329466162409716E-2</c:v>
                </c:pt>
                <c:pt idx="1145">
                  <c:v>2.1331185759194682E-2</c:v>
                </c:pt>
                <c:pt idx="1146">
                  <c:v>2.133246747632711E-2</c:v>
                </c:pt>
                <c:pt idx="1147">
                  <c:v>2.1333954167497282E-2</c:v>
                </c:pt>
                <c:pt idx="1148">
                  <c:v>2.1335431548195061E-2</c:v>
                </c:pt>
                <c:pt idx="1149">
                  <c:v>2.1336899618260574E-2</c:v>
                </c:pt>
                <c:pt idx="1150">
                  <c:v>2.1338358377853694E-2</c:v>
                </c:pt>
                <c:pt idx="1151">
                  <c:v>2.1339807826894486E-2</c:v>
                </c:pt>
                <c:pt idx="1152">
                  <c:v>2.1342187917539057E-2</c:v>
                </c:pt>
                <c:pt idx="1153">
                  <c:v>2.1342882437300759E-2</c:v>
                </c:pt>
                <c:pt idx="1154">
                  <c:v>2.1344302624708433E-2</c:v>
                </c:pt>
                <c:pt idx="1155">
                  <c:v>2.1345713501483843E-2</c:v>
                </c:pt>
                <c:pt idx="1156">
                  <c:v>2.1347115067866795E-2</c:v>
                </c:pt>
                <c:pt idx="1157">
                  <c:v>2.1348507323617483E-2</c:v>
                </c:pt>
                <c:pt idx="1158">
                  <c:v>2.1349890268735905E-2</c:v>
                </c:pt>
                <c:pt idx="1159">
                  <c:v>2.135126390346187E-2</c:v>
                </c:pt>
                <c:pt idx="1160">
                  <c:v>2.1352628227715442E-2</c:v>
                </c:pt>
                <c:pt idx="1161">
                  <c:v>2.1353983241256813E-2</c:v>
                </c:pt>
                <c:pt idx="1162">
                  <c:v>2.1355328944325791E-2</c:v>
                </c:pt>
                <c:pt idx="1163">
                  <c:v>2.1356665336922376E-2</c:v>
                </c:pt>
                <c:pt idx="1164">
                  <c:v>2.1357992418966631E-2</c:v>
                </c:pt>
                <c:pt idx="1165">
                  <c:v>2.1359310190458558E-2</c:v>
                </c:pt>
                <c:pt idx="1166">
                  <c:v>2.1360618651398156E-2</c:v>
                </c:pt>
                <c:pt idx="1167">
                  <c:v>2.1362287277515435E-2</c:v>
                </c:pt>
                <c:pt idx="1168">
                  <c:v>2.136357445731818E-2</c:v>
                </c:pt>
                <c:pt idx="1169">
                  <c:v>2.1364852326488659E-2</c:v>
                </c:pt>
                <c:pt idx="1170">
                  <c:v>2.1366120885026874E-2</c:v>
                </c:pt>
                <c:pt idx="1171">
                  <c:v>2.1367380133252567E-2</c:v>
                </c:pt>
                <c:pt idx="1172">
                  <c:v>2.1368630070845995E-2</c:v>
                </c:pt>
                <c:pt idx="1173">
                  <c:v>2.1369870697967031E-2</c:v>
                </c:pt>
                <c:pt idx="1174">
                  <c:v>2.1371102014375865E-2</c:v>
                </c:pt>
                <c:pt idx="1175">
                  <c:v>2.1372324020392242E-2</c:v>
                </c:pt>
                <c:pt idx="1176">
                  <c:v>2.1373536715856289E-2</c:v>
                </c:pt>
                <c:pt idx="1177">
                  <c:v>2.1374740100768008E-2</c:v>
                </c:pt>
                <c:pt idx="1178">
                  <c:v>2.1378092716193287E-2</c:v>
                </c:pt>
                <c:pt idx="1179">
                  <c:v>2.1377118939014395E-2</c:v>
                </c:pt>
                <c:pt idx="1180">
                  <c:v>2.1378294392349062E-2</c:v>
                </c:pt>
                <c:pt idx="1181">
                  <c:v>2.1379460535051464E-2</c:v>
                </c:pt>
                <c:pt idx="1182">
                  <c:v>2.138061736736141E-2</c:v>
                </c:pt>
                <c:pt idx="1183">
                  <c:v>2.138176488903909E-2</c:v>
                </c:pt>
                <c:pt idx="1184">
                  <c:v>2.1382903100084505E-2</c:v>
                </c:pt>
                <c:pt idx="1185">
                  <c:v>2.1384032000817399E-2</c:v>
                </c:pt>
                <c:pt idx="1186">
                  <c:v>2.1385151590918028E-2</c:v>
                </c:pt>
                <c:pt idx="1187">
                  <c:v>2.1386261870386392E-2</c:v>
                </c:pt>
                <c:pt idx="1188">
                  <c:v>2.1387362839382362E-2</c:v>
                </c:pt>
                <c:pt idx="1189">
                  <c:v>2.1388454497826004E-2</c:v>
                </c:pt>
                <c:pt idx="1190">
                  <c:v>2.1389536845877188E-2</c:v>
                </c:pt>
                <c:pt idx="1191">
                  <c:v>2.1390609375142589E-2</c:v>
                </c:pt>
                <c:pt idx="1192">
                  <c:v>2.1391666362839956E-2</c:v>
                </c:pt>
                <c:pt idx="1193">
                  <c:v>2.1392706177634224E-2</c:v>
                </c:pt>
                <c:pt idx="1194">
                  <c:v>2.1393728819445457E-2</c:v>
                </c:pt>
                <c:pt idx="1195">
                  <c:v>2.1394734288433526E-2</c:v>
                </c:pt>
                <c:pt idx="1196">
                  <c:v>2.1395722584438559E-2</c:v>
                </c:pt>
                <c:pt idx="1197">
                  <c:v>2.1396693707620429E-2</c:v>
                </c:pt>
                <c:pt idx="1198">
                  <c:v>2.1397647657819263E-2</c:v>
                </c:pt>
                <c:pt idx="1199">
                  <c:v>2.1400120814218937E-2</c:v>
                </c:pt>
                <c:pt idx="1200">
                  <c:v>2.1399504039507633E-2</c:v>
                </c:pt>
                <c:pt idx="1201">
                  <c:v>2.1400406471077105E-2</c:v>
                </c:pt>
                <c:pt idx="1202">
                  <c:v>2.1401291729663541E-2</c:v>
                </c:pt>
                <c:pt idx="1203">
                  <c:v>2.1402648153916459E-2</c:v>
                </c:pt>
                <c:pt idx="1204">
                  <c:v>2.1404523097743322E-2</c:v>
                </c:pt>
                <c:pt idx="1205">
                  <c:v>2.1403844467924316E-2</c:v>
                </c:pt>
                <c:pt idx="1206">
                  <c:v>2.1404661034818417E-2</c:v>
                </c:pt>
                <c:pt idx="1207">
                  <c:v>2.140546042880942E-2</c:v>
                </c:pt>
                <c:pt idx="1208">
                  <c:v>2.1406242649897322E-2</c:v>
                </c:pt>
                <c:pt idx="1209">
                  <c:v>2.1407007698162062E-2</c:v>
                </c:pt>
                <c:pt idx="1210">
                  <c:v>2.1407755573443765E-2</c:v>
                </c:pt>
                <c:pt idx="1211">
                  <c:v>2.1408486275822369E-2</c:v>
                </c:pt>
                <c:pt idx="1212">
                  <c:v>2.1409199805217938E-2</c:v>
                </c:pt>
                <c:pt idx="1213">
                  <c:v>2.1409896161790343E-2</c:v>
                </c:pt>
                <c:pt idx="1214">
                  <c:v>2.1410575345459648E-2</c:v>
                </c:pt>
                <c:pt idx="1215">
                  <c:v>2.1411237356065982E-2</c:v>
                </c:pt>
                <c:pt idx="1216">
                  <c:v>2.1414610171420989E-2</c:v>
                </c:pt>
                <c:pt idx="1217">
                  <c:v>2.1412509858809159E-2</c:v>
                </c:pt>
                <c:pt idx="1218">
                  <c:v>2.1413120350706194E-2</c:v>
                </c:pt>
                <c:pt idx="1219">
                  <c:v>2.1413713669860002E-2</c:v>
                </c:pt>
                <c:pt idx="1220">
                  <c:v>2.1414289815950838E-2</c:v>
                </c:pt>
                <c:pt idx="1221">
                  <c:v>2.141484878921851E-2</c:v>
                </c:pt>
                <c:pt idx="1222">
                  <c:v>2.1415390589503147E-2</c:v>
                </c:pt>
                <c:pt idx="1223">
                  <c:v>2.1415915216884684E-2</c:v>
                </c:pt>
                <c:pt idx="1224">
                  <c:v>2.1416422671443058E-2</c:v>
                </c:pt>
                <c:pt idx="1225">
                  <c:v>2.1416912953018397E-2</c:v>
                </c:pt>
                <c:pt idx="1226">
                  <c:v>2.1417386061690635E-2</c:v>
                </c:pt>
                <c:pt idx="1227">
                  <c:v>2.1417841997459774E-2</c:v>
                </c:pt>
                <c:pt idx="1228">
                  <c:v>2.1418280760325814E-2</c:v>
                </c:pt>
                <c:pt idx="1229">
                  <c:v>2.1418702350208818E-2</c:v>
                </c:pt>
                <c:pt idx="1230">
                  <c:v>2.1419106767268659E-2</c:v>
                </c:pt>
                <c:pt idx="1231">
                  <c:v>2.1419494011345463E-2</c:v>
                </c:pt>
                <c:pt idx="1232">
                  <c:v>2.1419864082439233E-2</c:v>
                </c:pt>
                <c:pt idx="1233">
                  <c:v>2.1420216980709839E-2</c:v>
                </c:pt>
                <c:pt idx="1234">
                  <c:v>2.1420552706077345E-2</c:v>
                </c:pt>
                <c:pt idx="1235">
                  <c:v>2.1420871258461816E-2</c:v>
                </c:pt>
                <c:pt idx="1236">
                  <c:v>2.1421172638023123E-2</c:v>
                </c:pt>
                <c:pt idx="1237">
                  <c:v>2.1421456844601394E-2</c:v>
                </c:pt>
                <c:pt idx="1238">
                  <c:v>2.1421723878356502E-2</c:v>
                </c:pt>
                <c:pt idx="1239">
                  <c:v>2.1421973739128575E-2</c:v>
                </c:pt>
                <c:pt idx="1240">
                  <c:v>2.1422206426997548E-2</c:v>
                </c:pt>
                <c:pt idx="1241">
                  <c:v>2.1422421941883485E-2</c:v>
                </c:pt>
                <c:pt idx="1242">
                  <c:v>2.1422620283946259E-2</c:v>
                </c:pt>
                <c:pt idx="1243">
                  <c:v>2.1422801453025997E-2</c:v>
                </c:pt>
                <c:pt idx="1244">
                  <c:v>2.1422965449282572E-2</c:v>
                </c:pt>
                <c:pt idx="1245">
                  <c:v>2.1423112272556111E-2</c:v>
                </c:pt>
                <c:pt idx="1246">
                  <c:v>2.142324192292655E-2</c:v>
                </c:pt>
                <c:pt idx="1247">
                  <c:v>2.142335440039389E-2</c:v>
                </c:pt>
                <c:pt idx="1248">
                  <c:v>2.1423449704878195E-2</c:v>
                </c:pt>
                <c:pt idx="1249">
                  <c:v>2.1424821826254714E-2</c:v>
                </c:pt>
                <c:pt idx="1250">
                  <c:v>2.1423588795217441E-2</c:v>
                </c:pt>
                <c:pt idx="1251">
                  <c:v>2.1424916768975066E-2</c:v>
                </c:pt>
                <c:pt idx="1252">
                  <c:v>2.1423659193944289E-2</c:v>
                </c:pt>
                <c:pt idx="1253">
                  <c:v>2.1423668633913096E-2</c:v>
                </c:pt>
                <c:pt idx="1254">
                  <c:v>2.1423660900978803E-2</c:v>
                </c:pt>
                <c:pt idx="1255">
                  <c:v>2.1426809982934003E-2</c:v>
                </c:pt>
                <c:pt idx="1256">
                  <c:v>2.14235533459739E-2</c:v>
                </c:pt>
                <c:pt idx="1257">
                  <c:v>2.1424789398087896E-2</c:v>
                </c:pt>
                <c:pt idx="1258">
                  <c:v>2.1425338987248743E-2</c:v>
                </c:pt>
                <c:pt idx="1259">
                  <c:v>2.142460954147829E-2</c:v>
                </c:pt>
                <c:pt idx="1260">
                  <c:v>2.1424493850714654E-2</c:v>
                </c:pt>
                <c:pt idx="1261">
                  <c:v>2.1424360985022872E-2</c:v>
                </c:pt>
                <c:pt idx="1262">
                  <c:v>2.1424210944349653E-2</c:v>
                </c:pt>
                <c:pt idx="1263">
                  <c:v>2.142466848487512E-2</c:v>
                </c:pt>
                <c:pt idx="1264">
                  <c:v>2.1423859338112194E-2</c:v>
                </c:pt>
                <c:pt idx="1265">
                  <c:v>2.14236577725746E-2</c:v>
                </c:pt>
                <c:pt idx="1266">
                  <c:v>2.1423439032055569E-2</c:v>
                </c:pt>
                <c:pt idx="1267">
                  <c:v>2.1423203116608391E-2</c:v>
                </c:pt>
                <c:pt idx="1268">
                  <c:v>2.1422950026179777E-2</c:v>
                </c:pt>
                <c:pt idx="1269">
                  <c:v>2.1422679760823016E-2</c:v>
                </c:pt>
                <c:pt idx="1270">
                  <c:v>2.1422392320484818E-2</c:v>
                </c:pt>
                <c:pt idx="1271">
                  <c:v>2.142067741911724E-2</c:v>
                </c:pt>
                <c:pt idx="1272">
                  <c:v>2.1421765914890756E-2</c:v>
                </c:pt>
                <c:pt idx="1273">
                  <c:v>2.1422039281600025E-2</c:v>
                </c:pt>
                <c:pt idx="1274">
                  <c:v>2.1421070809530818E-2</c:v>
                </c:pt>
                <c:pt idx="1275">
                  <c:v>2.1420697494392016E-2</c:v>
                </c:pt>
                <c:pt idx="1276">
                  <c:v>2.1420307004325068E-2</c:v>
                </c:pt>
                <c:pt idx="1277">
                  <c:v>2.1420506672880091E-2</c:v>
                </c:pt>
                <c:pt idx="1278">
                  <c:v>2.1419474499273505E-2</c:v>
                </c:pt>
                <c:pt idx="1279">
                  <c:v>2.1419032484315537E-2</c:v>
                </c:pt>
                <c:pt idx="1280">
                  <c:v>2.1418573294429422E-2</c:v>
                </c:pt>
                <c:pt idx="1281">
                  <c:v>2.141809692956187E-2</c:v>
                </c:pt>
                <c:pt idx="1282">
                  <c:v>2.1418204452445799E-2</c:v>
                </c:pt>
                <c:pt idx="1283">
                  <c:v>2.141709267496239E-2</c:v>
                </c:pt>
                <c:pt idx="1284">
                  <c:v>2.1416564785230463E-2</c:v>
                </c:pt>
                <c:pt idx="1285">
                  <c:v>2.1416019720543744E-2</c:v>
                </c:pt>
                <c:pt idx="1286">
                  <c:v>2.1415457480875588E-2</c:v>
                </c:pt>
                <c:pt idx="1287">
                  <c:v>2.1414878066305931E-2</c:v>
                </c:pt>
                <c:pt idx="1288">
                  <c:v>2.1414281476728192E-2</c:v>
                </c:pt>
                <c:pt idx="1289">
                  <c:v>2.1413667712222306E-2</c:v>
                </c:pt>
                <c:pt idx="1290">
                  <c:v>2.1413627748989583E-2</c:v>
                </c:pt>
                <c:pt idx="1291">
                  <c:v>2.1412978369179658E-2</c:v>
                </c:pt>
                <c:pt idx="1292">
                  <c:v>2.1411723368975899E-2</c:v>
                </c:pt>
                <c:pt idx="1293">
                  <c:v>2.1411040904650847E-2</c:v>
                </c:pt>
                <c:pt idx="1294">
                  <c:v>2.1410341265371002E-2</c:v>
                </c:pt>
                <c:pt idx="1295">
                  <c:v>2.1409624451136366E-2</c:v>
                </c:pt>
                <c:pt idx="1296">
                  <c:v>2.1409473830480419E-2</c:v>
                </c:pt>
                <c:pt idx="1297">
                  <c:v>2.1408139297829365E-2</c:v>
                </c:pt>
                <c:pt idx="1298">
                  <c:v>2.1407370958730354E-2</c:v>
                </c:pt>
                <c:pt idx="1299">
                  <c:v>2.1406585444676551E-2</c:v>
                </c:pt>
                <c:pt idx="1300">
                  <c:v>2.1405782755694602E-2</c:v>
                </c:pt>
                <c:pt idx="1301">
                  <c:v>2.1403453060298006E-2</c:v>
                </c:pt>
                <c:pt idx="1302">
                  <c:v>2.1404125852866329E-2</c:v>
                </c:pt>
                <c:pt idx="1303">
                  <c:v>2.140327163904665E-2</c:v>
                </c:pt>
                <c:pt idx="1304">
                  <c:v>2.1402400250245535E-2</c:v>
                </c:pt>
                <c:pt idx="1305">
                  <c:v>2.1401511686516272E-2</c:v>
                </c:pt>
                <c:pt idx="1306">
                  <c:v>2.1400605947832219E-2</c:v>
                </c:pt>
                <c:pt idx="1307">
                  <c:v>2.1400821586027519E-2</c:v>
                </c:pt>
                <c:pt idx="1308">
                  <c:v>2.1399310988592379E-2</c:v>
                </c:pt>
                <c:pt idx="1309">
                  <c:v>2.1397785682077952E-2</c:v>
                </c:pt>
                <c:pt idx="1310">
                  <c:v>2.1397376718048644E-2</c:v>
                </c:pt>
                <c:pt idx="1311">
                  <c:v>2.139581963017001E-2</c:v>
                </c:pt>
                <c:pt idx="1312">
                  <c:v>2.1394810841783851E-2</c:v>
                </c:pt>
                <c:pt idx="1313">
                  <c:v>2.1393784878469546E-2</c:v>
                </c:pt>
                <c:pt idx="1314">
                  <c:v>2.1392741740200449E-2</c:v>
                </c:pt>
                <c:pt idx="1315">
                  <c:v>2.1392240462327905E-2</c:v>
                </c:pt>
                <c:pt idx="1316">
                  <c:v>2.1390603938824526E-2</c:v>
                </c:pt>
                <c:pt idx="1317">
                  <c:v>2.1389509275744345E-2</c:v>
                </c:pt>
                <c:pt idx="1318">
                  <c:v>2.1388397437709372E-2</c:v>
                </c:pt>
                <c:pt idx="1319">
                  <c:v>2.1387268424719608E-2</c:v>
                </c:pt>
                <c:pt idx="1320">
                  <c:v>2.1386122236775051E-2</c:v>
                </c:pt>
                <c:pt idx="1321">
                  <c:v>2.1384958873928994E-2</c:v>
                </c:pt>
                <c:pt idx="1322">
                  <c:v>2.1381997253726581E-2</c:v>
                </c:pt>
                <c:pt idx="1323">
                  <c:v>2.1382580623319214E-2</c:v>
                </c:pt>
                <c:pt idx="1324">
                  <c:v>2.1381365735635427E-2</c:v>
                </c:pt>
                <c:pt idx="1325">
                  <c:v>2.1380679753857379E-2</c:v>
                </c:pt>
                <c:pt idx="1326">
                  <c:v>2.1378884435430123E-2</c:v>
                </c:pt>
                <c:pt idx="1327">
                  <c:v>2.1377618022908607E-2</c:v>
                </c:pt>
                <c:pt idx="1328">
                  <c:v>2.1376334435458944E-2</c:v>
                </c:pt>
                <c:pt idx="1329">
                  <c:v>2.137557454366279E-2</c:v>
                </c:pt>
                <c:pt idx="1330">
                  <c:v>2.1373715735748533E-2</c:v>
                </c:pt>
                <c:pt idx="1331">
                  <c:v>2.137238062346114E-2</c:v>
                </c:pt>
                <c:pt idx="1332">
                  <c:v>2.1371028336272246E-2</c:v>
                </c:pt>
                <c:pt idx="1333">
                  <c:v>2.1369658874128561E-2</c:v>
                </c:pt>
                <c:pt idx="1334">
                  <c:v>2.1368272237056729E-2</c:v>
                </c:pt>
                <c:pt idx="1335">
                  <c:v>2.1366868425056751E-2</c:v>
                </c:pt>
                <c:pt idx="1336">
                  <c:v>2.1365447438101981E-2</c:v>
                </c:pt>
                <c:pt idx="1337">
                  <c:v>2.136400927624571E-2</c:v>
                </c:pt>
                <c:pt idx="1338">
                  <c:v>2.1362553939408002E-2</c:v>
                </c:pt>
                <c:pt idx="1339">
                  <c:v>2.1361081427668793E-2</c:v>
                </c:pt>
                <c:pt idx="1340">
                  <c:v>2.1359591740974793E-2</c:v>
                </c:pt>
                <c:pt idx="1341">
                  <c:v>2.1358084879405936E-2</c:v>
                </c:pt>
                <c:pt idx="1342">
                  <c:v>2.1357084668072179E-2</c:v>
                </c:pt>
                <c:pt idx="1343">
                  <c:v>2.1355542138348227E-2</c:v>
                </c:pt>
                <c:pt idx="1344">
                  <c:v>2.1353461245023908E-2</c:v>
                </c:pt>
                <c:pt idx="1345">
                  <c:v>2.1351885683689176E-2</c:v>
                </c:pt>
                <c:pt idx="1346">
                  <c:v>2.1350292947426297E-2</c:v>
                </c:pt>
                <c:pt idx="1347">
                  <c:v>2.1348683036261917E-2</c:v>
                </c:pt>
                <c:pt idx="1348">
                  <c:v>2.1347571850558467E-2</c:v>
                </c:pt>
                <c:pt idx="1349">
                  <c:v>2.1345411689122074E-2</c:v>
                </c:pt>
                <c:pt idx="1350">
                  <c:v>2.13437502531999E-2</c:v>
                </c:pt>
                <c:pt idx="1351">
                  <c:v>2.134207164229629E-2</c:v>
                </c:pt>
                <c:pt idx="1352">
                  <c:v>2.1340375856491178E-2</c:v>
                </c:pt>
                <c:pt idx="1353">
                  <c:v>2.1336905794759886E-2</c:v>
                </c:pt>
                <c:pt idx="1354">
                  <c:v>2.1336932760123162E-2</c:v>
                </c:pt>
                <c:pt idx="1355">
                  <c:v>2.1335185449560257E-2</c:v>
                </c:pt>
                <c:pt idx="1356">
                  <c:v>2.1333420964069205E-2</c:v>
                </c:pt>
                <c:pt idx="1357">
                  <c:v>2.1331639303650007E-2</c:v>
                </c:pt>
                <c:pt idx="1358">
                  <c:v>2.1329840468329309E-2</c:v>
                </c:pt>
                <c:pt idx="1359">
                  <c:v>2.1329026904883364E-2</c:v>
                </c:pt>
                <c:pt idx="1360">
                  <c:v>2.1326691214578197E-2</c:v>
                </c:pt>
                <c:pt idx="1361">
                  <c:v>2.1324340912851625E-2</c:v>
                </c:pt>
                <c:pt idx="1362">
                  <c:v>2.1322970645585304E-2</c:v>
                </c:pt>
                <c:pt idx="1363">
                  <c:v>2.1320588667936846E-2</c:v>
                </c:pt>
                <c:pt idx="1364">
                  <c:v>2.1318686783153851E-2</c:v>
                </c:pt>
                <c:pt idx="1365">
                  <c:v>2.1316767723389418E-2</c:v>
                </c:pt>
                <c:pt idx="1366">
                  <c:v>2.1314831488776775E-2</c:v>
                </c:pt>
                <c:pt idx="1367">
                  <c:v>2.1313368644471087E-2</c:v>
                </c:pt>
                <c:pt idx="1368">
                  <c:v>2.1310907494740405E-2</c:v>
                </c:pt>
                <c:pt idx="1369">
                  <c:v>2.1308919735343324E-2</c:v>
                </c:pt>
                <c:pt idx="1370">
                  <c:v>2.1306914801044741E-2</c:v>
                </c:pt>
                <c:pt idx="1371">
                  <c:v>2.1304892691844657E-2</c:v>
                </c:pt>
                <c:pt idx="1372">
                  <c:v>2.1300713928695814E-2</c:v>
                </c:pt>
                <c:pt idx="1373">
                  <c:v>2.1300796948739986E-2</c:v>
                </c:pt>
                <c:pt idx="1374">
                  <c:v>2.1298723314782109E-2</c:v>
                </c:pt>
                <c:pt idx="1375">
                  <c:v>2.1296632506002666E-2</c:v>
                </c:pt>
                <c:pt idx="1376">
                  <c:v>2.1294524522241787E-2</c:v>
                </c:pt>
                <c:pt idx="1377">
                  <c:v>2.1292399363632697E-2</c:v>
                </c:pt>
                <c:pt idx="1378">
                  <c:v>2.1290732761582998E-2</c:v>
                </c:pt>
                <c:pt idx="1379">
                  <c:v>2.1288097521656724E-2</c:v>
                </c:pt>
                <c:pt idx="1380">
                  <c:v>2.1285920838316486E-2</c:v>
                </c:pt>
                <c:pt idx="1381">
                  <c:v>2.1284198644935248E-2</c:v>
                </c:pt>
                <c:pt idx="1382">
                  <c:v>2.1281515946958152E-2</c:v>
                </c:pt>
                <c:pt idx="1383">
                  <c:v>2.1279287738913411E-2</c:v>
                </c:pt>
                <c:pt idx="1384">
                  <c:v>2.1277042356020459E-2</c:v>
                </c:pt>
                <c:pt idx="1385">
                  <c:v>2.1274779798172716E-2</c:v>
                </c:pt>
                <c:pt idx="1386">
                  <c:v>2.1272500065476763E-2</c:v>
                </c:pt>
                <c:pt idx="1387">
                  <c:v>2.1270203157852663E-2</c:v>
                </c:pt>
                <c:pt idx="1388">
                  <c:v>2.1267889075353708E-2</c:v>
                </c:pt>
                <c:pt idx="1389">
                  <c:v>2.1265557817953251E-2</c:v>
                </c:pt>
                <c:pt idx="1390">
                  <c:v>2.1263209385677939E-2</c:v>
                </c:pt>
                <c:pt idx="1391">
                  <c:v>2.1260843778501126E-2</c:v>
                </c:pt>
                <c:pt idx="1392">
                  <c:v>2.1258460996449458E-2</c:v>
                </c:pt>
                <c:pt idx="1393">
                  <c:v>2.1256061039496288E-2</c:v>
                </c:pt>
                <c:pt idx="1394">
                  <c:v>2.1254097846261644E-2</c:v>
                </c:pt>
                <c:pt idx="1395">
                  <c:v>2.1251662168981778E-2</c:v>
                </c:pt>
                <c:pt idx="1396">
                  <c:v>2.1248758119334354E-2</c:v>
                </c:pt>
                <c:pt idx="1397">
                  <c:v>2.1246289462828472E-2</c:v>
                </c:pt>
                <c:pt idx="1398">
                  <c:v>2.1243803631447733E-2</c:v>
                </c:pt>
                <c:pt idx="1399">
                  <c:v>2.1241300625218784E-2</c:v>
                </c:pt>
                <c:pt idx="1400">
                  <c:v>2.1239226144451617E-2</c:v>
                </c:pt>
                <c:pt idx="1401">
                  <c:v>2.1236243088029738E-2</c:v>
                </c:pt>
                <c:pt idx="1402">
                  <c:v>2.1233688557176222E-2</c:v>
                </c:pt>
                <c:pt idx="1403">
                  <c:v>2.123111685139456E-2</c:v>
                </c:pt>
                <c:pt idx="1404">
                  <c:v>2.1228527970738043E-2</c:v>
                </c:pt>
                <c:pt idx="1405">
                  <c:v>2.1226360723023419E-2</c:v>
                </c:pt>
                <c:pt idx="1406">
                  <c:v>2.1223298684853731E-2</c:v>
                </c:pt>
                <c:pt idx="1407">
                  <c:v>2.1220658279572646E-2</c:v>
                </c:pt>
                <c:pt idx="1408">
                  <c:v>2.1218000699443351E-2</c:v>
                </c:pt>
                <c:pt idx="1409">
                  <c:v>2.1215325944412555E-2</c:v>
                </c:pt>
                <c:pt idx="1410">
                  <c:v>2.1212634014560194E-2</c:v>
                </c:pt>
                <c:pt idx="1411">
                  <c:v>2.1209924909832978E-2</c:v>
                </c:pt>
                <c:pt idx="1412">
                  <c:v>2.1205596330058363E-2</c:v>
                </c:pt>
                <c:pt idx="1413">
                  <c:v>2.1202419539907424E-2</c:v>
                </c:pt>
                <c:pt idx="1414">
                  <c:v>2.1199654329207007E-2</c:v>
                </c:pt>
                <c:pt idx="1415">
                  <c:v>2.1196473060358656E-2</c:v>
                </c:pt>
                <c:pt idx="1416">
                  <c:v>2.1194072389096874E-2</c:v>
                </c:pt>
                <c:pt idx="1417">
                  <c:v>2.1191255659607222E-2</c:v>
                </c:pt>
                <c:pt idx="1418">
                  <c:v>2.1188421757454279E-2</c:v>
                </c:pt>
                <c:pt idx="1419">
                  <c:v>2.1185161983963141E-2</c:v>
                </c:pt>
                <c:pt idx="1420">
                  <c:v>2.1182702434199285E-2</c:v>
                </c:pt>
                <c:pt idx="1421">
                  <c:v>2.1179817013337043E-2</c:v>
                </c:pt>
                <c:pt idx="1422">
                  <c:v>2.1176914419571702E-2</c:v>
                </c:pt>
                <c:pt idx="1423">
                  <c:v>2.1173994652823325E-2</c:v>
                </c:pt>
                <c:pt idx="1424">
                  <c:v>2.117105771333172E-2</c:v>
                </c:pt>
                <c:pt idx="1425">
                  <c:v>2.116810360085708E-2</c:v>
                </c:pt>
                <c:pt idx="1426">
                  <c:v>2.1165132315639212E-2</c:v>
                </c:pt>
                <c:pt idx="1427">
                  <c:v>2.1161286857926953E-2</c:v>
                </c:pt>
                <c:pt idx="1428">
                  <c:v>2.1159138226334306E-2</c:v>
                </c:pt>
                <c:pt idx="1429">
                  <c:v>2.115611542240714E-2</c:v>
                </c:pt>
                <c:pt idx="1430">
                  <c:v>2.1152639761368164E-2</c:v>
                </c:pt>
                <c:pt idx="1431">
                  <c:v>2.1150018295923445E-2</c:v>
                </c:pt>
                <c:pt idx="1432">
                  <c:v>2.1146943973366916E-2</c:v>
                </c:pt>
                <c:pt idx="1433">
                  <c:v>2.114340943374593E-2</c:v>
                </c:pt>
                <c:pt idx="1434">
                  <c:v>2.114074380954456E-2</c:v>
                </c:pt>
                <c:pt idx="1435">
                  <c:v>2.1137617968358668E-2</c:v>
                </c:pt>
                <c:pt idx="1436">
                  <c:v>2.1134474954349614E-2</c:v>
                </c:pt>
                <c:pt idx="1437">
                  <c:v>2.1131314767357523E-2</c:v>
                </c:pt>
                <c:pt idx="1438">
                  <c:v>2.1128137407462333E-2</c:v>
                </c:pt>
                <c:pt idx="1439">
                  <c:v>2.1124942874903851E-2</c:v>
                </c:pt>
                <c:pt idx="1440">
                  <c:v>2.1121731169282398E-2</c:v>
                </c:pt>
                <c:pt idx="1441">
                  <c:v>2.1118502290917718E-2</c:v>
                </c:pt>
                <c:pt idx="1442">
                  <c:v>2.1115256239570002E-2</c:v>
                </c:pt>
                <c:pt idx="1443">
                  <c:v>2.1111993015399122E-2</c:v>
                </c:pt>
                <c:pt idx="1444">
                  <c:v>2.1108712618325143E-2</c:v>
                </c:pt>
                <c:pt idx="1445">
                  <c:v>2.1105415048428E-2</c:v>
                </c:pt>
                <c:pt idx="1446">
                  <c:v>2.1101625369137622E-2</c:v>
                </c:pt>
                <c:pt idx="1447">
                  <c:v>2.1098291000196667E-2</c:v>
                </c:pt>
                <c:pt idx="1448">
                  <c:v>2.1095419301477847E-2</c:v>
                </c:pt>
                <c:pt idx="1449">
                  <c:v>2.1092053040048242E-2</c:v>
                </c:pt>
                <c:pt idx="1450">
                  <c:v>2.1088669605795474E-2</c:v>
                </c:pt>
                <c:pt idx="1451">
                  <c:v>2.1085268998719542E-2</c:v>
                </c:pt>
                <c:pt idx="1452">
                  <c:v>2.1081860575096201E-2</c:v>
                </c:pt>
                <c:pt idx="1453">
                  <c:v>2.1077970643599286E-2</c:v>
                </c:pt>
                <c:pt idx="1454">
                  <c:v>2.1075057040880196E-2</c:v>
                </c:pt>
                <c:pt idx="1455">
                  <c:v>2.1071662003908642E-2</c:v>
                </c:pt>
                <c:pt idx="1456">
                  <c:v>2.1068271453748011E-2</c:v>
                </c:pt>
                <c:pt idx="1457">
                  <c:v>2.1065259988430896E-2</c:v>
                </c:pt>
                <c:pt idx="1458">
                  <c:v>2.1061503813699645E-2</c:v>
                </c:pt>
                <c:pt idx="1459">
                  <c:v>2.1058126723891846E-2</c:v>
                </c:pt>
                <c:pt idx="1460">
                  <c:v>2.1054754120735097E-2</c:v>
                </c:pt>
                <c:pt idx="1461">
                  <c:v>2.1051386004469208E-2</c:v>
                </c:pt>
                <c:pt idx="1462">
                  <c:v>2.1048022374934305E-2</c:v>
                </c:pt>
                <c:pt idx="1463">
                  <c:v>2.1044663232210326E-2</c:v>
                </c:pt>
                <c:pt idx="1464">
                  <c:v>2.1040726425689549E-2</c:v>
                </c:pt>
                <c:pt idx="1465">
                  <c:v>2.1037002039969721E-2</c:v>
                </c:pt>
                <c:pt idx="1466">
                  <c:v>2.1033657639533132E-2</c:v>
                </c:pt>
                <c:pt idx="1467">
                  <c:v>2.103031772582753E-2</c:v>
                </c:pt>
                <c:pt idx="1468">
                  <c:v>2.1026982298852914E-2</c:v>
                </c:pt>
                <c:pt idx="1469">
                  <c:v>2.1023651358769158E-2</c:v>
                </c:pt>
                <c:pt idx="1470">
                  <c:v>2.1020324905256516E-2</c:v>
                </c:pt>
                <c:pt idx="1471">
                  <c:v>2.1017002938714668E-2</c:v>
                </c:pt>
                <c:pt idx="1472">
                  <c:v>2.1013685458823872E-2</c:v>
                </c:pt>
                <c:pt idx="1473">
                  <c:v>2.1010372465823934E-2</c:v>
                </c:pt>
                <c:pt idx="1474">
                  <c:v>2.1007063959475047E-2</c:v>
                </c:pt>
                <c:pt idx="1475">
                  <c:v>2.1003759940017019E-2</c:v>
                </c:pt>
                <c:pt idx="1476">
                  <c:v>2.1000460407210042E-2</c:v>
                </c:pt>
                <c:pt idx="1477">
                  <c:v>2.0997165361293924E-2</c:v>
                </c:pt>
                <c:pt idx="1478">
                  <c:v>2.0993405088480799E-2</c:v>
                </c:pt>
                <c:pt idx="1479">
                  <c:v>2.0990119657033901E-2</c:v>
                </c:pt>
                <c:pt idx="1480">
                  <c:v>2.0986838712397926E-2</c:v>
                </c:pt>
                <c:pt idx="1481">
                  <c:v>2.0983562254492938E-2</c:v>
                </c:pt>
                <c:pt idx="1482">
                  <c:v>2.0980290283318936E-2</c:v>
                </c:pt>
                <c:pt idx="1483">
                  <c:v>2.0977022799035794E-2</c:v>
                </c:pt>
                <c:pt idx="1484">
                  <c:v>2.0973759801483638E-2</c:v>
                </c:pt>
                <c:pt idx="1485">
                  <c:v>2.0970501290662469E-2</c:v>
                </c:pt>
                <c:pt idx="1486">
                  <c:v>2.0967247266572286E-2</c:v>
                </c:pt>
                <c:pt idx="1487">
                  <c:v>2.0963997729372963E-2</c:v>
                </c:pt>
                <c:pt idx="1488">
                  <c:v>2.0960752678904626E-2</c:v>
                </c:pt>
                <c:pt idx="1489">
                  <c:v>2.095751211508734E-2</c:v>
                </c:pt>
                <c:pt idx="1490">
                  <c:v>2.0955412691152642E-2</c:v>
                </c:pt>
                <c:pt idx="1491">
                  <c:v>2.0951044448045408E-2</c:v>
                </c:pt>
                <c:pt idx="1492">
                  <c:v>2.0947817344580955E-2</c:v>
                </c:pt>
                <c:pt idx="1493">
                  <c:v>2.094459472800736E-2</c:v>
                </c:pt>
                <c:pt idx="1494">
                  <c:v>2.0941376598164751E-2</c:v>
                </c:pt>
                <c:pt idx="1495">
                  <c:v>2.0938162955133066E-2</c:v>
                </c:pt>
                <c:pt idx="1496">
                  <c:v>2.0934953798832368E-2</c:v>
                </c:pt>
                <c:pt idx="1497">
                  <c:v>2.0931749129262656E-2</c:v>
                </c:pt>
                <c:pt idx="1498">
                  <c:v>2.0928548946503867E-2</c:v>
                </c:pt>
                <c:pt idx="1499">
                  <c:v>2.0925353250476064E-2</c:v>
                </c:pt>
                <c:pt idx="1500">
                  <c:v>2.0922162041339121E-2</c:v>
                </c:pt>
                <c:pt idx="1501">
                  <c:v>2.0918975318773292E-2</c:v>
                </c:pt>
                <c:pt idx="1502">
                  <c:v>2.0915793083098322E-2</c:v>
                </c:pt>
                <c:pt idx="1503">
                  <c:v>2.0912615334234275E-2</c:v>
                </c:pt>
                <c:pt idx="1504">
                  <c:v>2.0909442072101214E-2</c:v>
                </c:pt>
                <c:pt idx="1505">
                  <c:v>2.0906273296779077E-2</c:v>
                </c:pt>
                <c:pt idx="1506">
                  <c:v>2.090310900810799E-2</c:v>
                </c:pt>
                <c:pt idx="1507">
                  <c:v>2.0899949206247825E-2</c:v>
                </c:pt>
                <c:pt idx="1508">
                  <c:v>2.0896793891198584E-2</c:v>
                </c:pt>
                <c:pt idx="1509">
                  <c:v>2.0893643062960265E-2</c:v>
                </c:pt>
                <c:pt idx="1510">
                  <c:v>2.0890496721452934E-2</c:v>
                </c:pt>
                <c:pt idx="1511">
                  <c:v>2.0887669861213709E-2</c:v>
                </c:pt>
                <c:pt idx="1512">
                  <c:v>2.0884217498711166E-2</c:v>
                </c:pt>
                <c:pt idx="1513">
                  <c:v>2.0881084617476731E-2</c:v>
                </c:pt>
                <c:pt idx="1514">
                  <c:v>2.0877956223133154E-2</c:v>
                </c:pt>
                <c:pt idx="1515">
                  <c:v>2.0876361500826945E-2</c:v>
                </c:pt>
                <c:pt idx="1516">
                  <c:v>2.0872860160461304E-2</c:v>
                </c:pt>
                <c:pt idx="1517">
                  <c:v>2.0868597960408408E-2</c:v>
                </c:pt>
                <c:pt idx="1518">
                  <c:v>2.0865487512988778E-2</c:v>
                </c:pt>
                <c:pt idx="1519">
                  <c:v>2.0862381552460008E-2</c:v>
                </c:pt>
                <c:pt idx="1520">
                  <c:v>2.0859280078662223E-2</c:v>
                </c:pt>
                <c:pt idx="1521">
                  <c:v>2.0856183091595426E-2</c:v>
                </c:pt>
                <c:pt idx="1522">
                  <c:v>2.0853090591339551E-2</c:v>
                </c:pt>
                <c:pt idx="1523">
                  <c:v>2.0850002577814664E-2</c:v>
                </c:pt>
                <c:pt idx="1524">
                  <c:v>2.0846919051020762E-2</c:v>
                </c:pt>
                <c:pt idx="1525">
                  <c:v>2.0843840011037784E-2</c:v>
                </c:pt>
                <c:pt idx="1526">
                  <c:v>2.0840765457785793E-2</c:v>
                </c:pt>
                <c:pt idx="1527">
                  <c:v>2.0837695391344724E-2</c:v>
                </c:pt>
                <c:pt idx="1528">
                  <c:v>2.0834629811714578E-2</c:v>
                </c:pt>
                <c:pt idx="1529">
                  <c:v>2.0831568718735483E-2</c:v>
                </c:pt>
                <c:pt idx="1530">
                  <c:v>2.0828512112727182E-2</c:v>
                </c:pt>
                <c:pt idx="1531">
                  <c:v>2.0825459993289996E-2</c:v>
                </c:pt>
                <c:pt idx="1532">
                  <c:v>2.0823951200343416E-2</c:v>
                </c:pt>
                <c:pt idx="1533">
                  <c:v>2.0819369214768457E-2</c:v>
                </c:pt>
                <c:pt idx="1534">
                  <c:v>2.0816330555843976E-2</c:v>
                </c:pt>
                <c:pt idx="1535">
                  <c:v>2.0813296383490609E-2</c:v>
                </c:pt>
                <c:pt idx="1536">
                  <c:v>2.0810266697948165E-2</c:v>
                </c:pt>
                <c:pt idx="1537">
                  <c:v>2.0807241499216644E-2</c:v>
                </c:pt>
                <c:pt idx="1538">
                  <c:v>2.0804220787136174E-2</c:v>
                </c:pt>
                <c:pt idx="1539">
                  <c:v>2.0801204561946562E-2</c:v>
                </c:pt>
                <c:pt idx="1540">
                  <c:v>2.0798192823408002E-2</c:v>
                </c:pt>
                <c:pt idx="1541">
                  <c:v>2.07951855717603E-2</c:v>
                </c:pt>
                <c:pt idx="1542">
                  <c:v>2.0792182806843584E-2</c:v>
                </c:pt>
                <c:pt idx="1543">
                  <c:v>2.0789184528657856E-2</c:v>
                </c:pt>
                <c:pt idx="1544">
                  <c:v>2.078619073728305E-2</c:v>
                </c:pt>
                <c:pt idx="1545">
                  <c:v>2.0783201432639231E-2</c:v>
                </c:pt>
                <c:pt idx="1546">
                  <c:v>2.0780216614726399E-2</c:v>
                </c:pt>
                <c:pt idx="1547">
                  <c:v>2.0777236283624489E-2</c:v>
                </c:pt>
                <c:pt idx="1548">
                  <c:v>2.0774260439333503E-2</c:v>
                </c:pt>
                <c:pt idx="1549">
                  <c:v>2.0771289081773503E-2</c:v>
                </c:pt>
                <c:pt idx="1550">
                  <c:v>2.076832221094449E-2</c:v>
                </c:pt>
                <c:pt idx="1551">
                  <c:v>2.0765359826926399E-2</c:v>
                </c:pt>
                <c:pt idx="1552">
                  <c:v>2.0762401929639296E-2</c:v>
                </c:pt>
                <c:pt idx="1553">
                  <c:v>2.0759448519083179E-2</c:v>
                </c:pt>
                <c:pt idx="1554">
                  <c:v>2.0756499595337985E-2</c:v>
                </c:pt>
                <c:pt idx="1555">
                  <c:v>2.0753555158403714E-2</c:v>
                </c:pt>
                <c:pt idx="1556">
                  <c:v>2.0750615208120493E-2</c:v>
                </c:pt>
                <c:pt idx="1557">
                  <c:v>2.0747679744728131E-2</c:v>
                </c:pt>
                <c:pt idx="1558">
                  <c:v>2.074474876798682E-2</c:v>
                </c:pt>
                <c:pt idx="1559">
                  <c:v>2.0741822278056432E-2</c:v>
                </c:pt>
                <c:pt idx="1560">
                  <c:v>2.0738900274936967E-2</c:v>
                </c:pt>
                <c:pt idx="1561">
                  <c:v>2.0736344355674063E-2</c:v>
                </c:pt>
                <c:pt idx="1562">
                  <c:v>2.0733069728890996E-2</c:v>
                </c:pt>
                <c:pt idx="1563">
                  <c:v>2.073052467680192E-2</c:v>
                </c:pt>
                <c:pt idx="1564">
                  <c:v>2.0727257129928844E-2</c:v>
                </c:pt>
                <c:pt idx="1565">
                  <c:v>2.0724357560544249E-2</c:v>
                </c:pt>
                <c:pt idx="1566">
                  <c:v>2.0721462477970576E-2</c:v>
                </c:pt>
                <c:pt idx="1567">
                  <c:v>2.0720521646291346E-2</c:v>
                </c:pt>
                <c:pt idx="1568">
                  <c:v>2.0713627013773106E-2</c:v>
                </c:pt>
                <c:pt idx="1569">
                  <c:v>2.0713173336011081E-2</c:v>
                </c:pt>
                <c:pt idx="1570">
                  <c:v>2.0710687590768107E-2</c:v>
                </c:pt>
                <c:pt idx="1571">
                  <c:v>2.0707425454373762E-2</c:v>
                </c:pt>
                <c:pt idx="1572">
                  <c:v>2.0704558244517557E-2</c:v>
                </c:pt>
                <c:pt idx="1573">
                  <c:v>2.0701695522005181E-2</c:v>
                </c:pt>
                <c:pt idx="1574">
                  <c:v>2.069883728680999E-2</c:v>
                </c:pt>
                <c:pt idx="1575">
                  <c:v>2.0696374757809277E-2</c:v>
                </c:pt>
                <c:pt idx="1576">
                  <c:v>2.0693134278397807E-2</c:v>
                </c:pt>
                <c:pt idx="1577">
                  <c:v>2.069028950520746E-2</c:v>
                </c:pt>
                <c:pt idx="1578">
                  <c:v>2.0687449219307652E-2</c:v>
                </c:pt>
                <c:pt idx="1579">
                  <c:v>2.0684613420725029E-2</c:v>
                </c:pt>
                <c:pt idx="1580">
                  <c:v>2.0681782109486235E-2</c:v>
                </c:pt>
                <c:pt idx="1581">
                  <c:v>2.0678955285537981E-2</c:v>
                </c:pt>
                <c:pt idx="1582">
                  <c:v>2.0673737464829145E-2</c:v>
                </c:pt>
                <c:pt idx="1583">
                  <c:v>2.0673315099646317E-2</c:v>
                </c:pt>
                <c:pt idx="1584">
                  <c:v>2.0670501737702907E-2</c:v>
                </c:pt>
                <c:pt idx="1585">
                  <c:v>2.0668085662143287E-2</c:v>
                </c:pt>
                <c:pt idx="1586">
                  <c:v>2.0664888475740995E-2</c:v>
                </c:pt>
                <c:pt idx="1587">
                  <c:v>2.0662088575722493E-2</c:v>
                </c:pt>
                <c:pt idx="1588">
                  <c:v>2.0659293163021175E-2</c:v>
                </c:pt>
                <c:pt idx="1589">
                  <c:v>2.0656895676705034E-2</c:v>
                </c:pt>
                <c:pt idx="1590">
                  <c:v>2.0653715799596739E-2</c:v>
                </c:pt>
                <c:pt idx="1591">
                  <c:v>2.0650933848926911E-2</c:v>
                </c:pt>
                <c:pt idx="1592">
                  <c:v>2.0648156385494332E-2</c:v>
                </c:pt>
                <c:pt idx="1593">
                  <c:v>2.0645383409405582E-2</c:v>
                </c:pt>
                <c:pt idx="1594">
                  <c:v>2.0643009165863813E-2</c:v>
                </c:pt>
                <c:pt idx="1595">
                  <c:v>2.0639850919206282E-2</c:v>
                </c:pt>
                <c:pt idx="1596">
                  <c:v>2.0637091405069086E-2</c:v>
                </c:pt>
                <c:pt idx="1597">
                  <c:v>2.0634336378222429E-2</c:v>
                </c:pt>
                <c:pt idx="1598">
                  <c:v>2.0631585838746247E-2</c:v>
                </c:pt>
                <c:pt idx="1599">
                  <c:v>2.0628839786533959E-2</c:v>
                </c:pt>
                <c:pt idx="1600">
                  <c:v>2.0626098221692146E-2</c:v>
                </c:pt>
                <c:pt idx="1601">
                  <c:v>2.0623361144114227E-2</c:v>
                </c:pt>
                <c:pt idx="1602">
                  <c:v>2.0621024103473218E-2</c:v>
                </c:pt>
                <c:pt idx="1603">
                  <c:v>2.0618296164838235E-2</c:v>
                </c:pt>
                <c:pt idx="1604">
                  <c:v>2.0615176835390159E-2</c:v>
                </c:pt>
                <c:pt idx="1605">
                  <c:v>2.0612457707080978E-2</c:v>
                </c:pt>
                <c:pt idx="1606">
                  <c:v>2.0609743066088981E-2</c:v>
                </c:pt>
                <c:pt idx="1607">
                  <c:v>2.0607032912440815E-2</c:v>
                </c:pt>
                <c:pt idx="1608">
                  <c:v>2.0604723785597745E-2</c:v>
                </c:pt>
                <c:pt idx="1609">
                  <c:v>2.0601626067042744E-2</c:v>
                </c:pt>
                <c:pt idx="1610">
                  <c:v>2.0598929375319486E-2</c:v>
                </c:pt>
                <c:pt idx="1611">
                  <c:v>2.0596237170913412E-2</c:v>
                </c:pt>
                <c:pt idx="1612">
                  <c:v>2.0593549453824522E-2</c:v>
                </c:pt>
                <c:pt idx="1613">
                  <c:v>2.0588922847819546E-2</c:v>
                </c:pt>
                <c:pt idx="1614">
                  <c:v>2.0588187481571651E-2</c:v>
                </c:pt>
                <c:pt idx="1615">
                  <c:v>2.0585513226381025E-2</c:v>
                </c:pt>
                <c:pt idx="1616">
                  <c:v>2.0582843458534228E-2</c:v>
                </c:pt>
                <c:pt idx="1617">
                  <c:v>2.0580178178004616E-2</c:v>
                </c:pt>
                <c:pt idx="1618">
                  <c:v>2.0577517384765542E-2</c:v>
                </c:pt>
                <c:pt idx="1619">
                  <c:v>2.0575657870734787E-2</c:v>
                </c:pt>
                <c:pt idx="1620">
                  <c:v>2.0572607809539178E-2</c:v>
                </c:pt>
                <c:pt idx="1621">
                  <c:v>2.056956192895143E-2</c:v>
                </c:pt>
                <c:pt idx="1622">
                  <c:v>2.0567317973090304E-2</c:v>
                </c:pt>
                <c:pt idx="1623">
                  <c:v>2.0564280728274653E-2</c:v>
                </c:pt>
                <c:pt idx="1624">
                  <c:v>2.0561646858885396E-2</c:v>
                </c:pt>
                <c:pt idx="1625">
                  <c:v>2.0559017476839969E-2</c:v>
                </c:pt>
                <c:pt idx="1626">
                  <c:v>2.0556392582058436E-2</c:v>
                </c:pt>
                <c:pt idx="1627">
                  <c:v>2.0554171914668462E-2</c:v>
                </c:pt>
                <c:pt idx="1628">
                  <c:v>2.0551156254473568E-2</c:v>
                </c:pt>
                <c:pt idx="1629">
                  <c:v>2.0548544821670234E-2</c:v>
                </c:pt>
                <c:pt idx="1630">
                  <c:v>2.0545937876130793E-2</c:v>
                </c:pt>
                <c:pt idx="1631">
                  <c:v>2.0543335417908537E-2</c:v>
                </c:pt>
                <c:pt idx="1632">
                  <c:v>2.0540737447003465E-2</c:v>
                </c:pt>
                <c:pt idx="1633">
                  <c:v>2.0535862342310196E-2</c:v>
                </c:pt>
                <c:pt idx="1634">
                  <c:v>2.0535554967091585E-2</c:v>
                </c:pt>
                <c:pt idx="1635">
                  <c:v>2.0532970458111421E-2</c:v>
                </c:pt>
                <c:pt idx="1636">
                  <c:v>2.0530390436421797E-2</c:v>
                </c:pt>
                <c:pt idx="1637">
                  <c:v>2.0527814902049357E-2</c:v>
                </c:pt>
                <c:pt idx="1638">
                  <c:v>2.0525645493403299E-2</c:v>
                </c:pt>
                <c:pt idx="1639">
                  <c:v>2.0522677295176095E-2</c:v>
                </c:pt>
                <c:pt idx="1640">
                  <c:v>2.0520115222728563E-2</c:v>
                </c:pt>
                <c:pt idx="1641">
                  <c:v>2.0517959799501995E-2</c:v>
                </c:pt>
                <c:pt idx="1642">
                  <c:v>2.0515004539705117E-2</c:v>
                </c:pt>
                <c:pt idx="1643">
                  <c:v>2.0512455929129203E-2</c:v>
                </c:pt>
                <c:pt idx="1644">
                  <c:v>2.0509911805870473E-2</c:v>
                </c:pt>
                <c:pt idx="1645">
                  <c:v>2.0507372169928928E-2</c:v>
                </c:pt>
                <c:pt idx="1646">
                  <c:v>2.0504837021277922E-2</c:v>
                </c:pt>
                <c:pt idx="1647">
                  <c:v>2.05023063599441E-2</c:v>
                </c:pt>
                <c:pt idx="1648">
                  <c:v>2.0499780185874172E-2</c:v>
                </c:pt>
                <c:pt idx="1649">
                  <c:v>2.0497258499148074E-2</c:v>
                </c:pt>
                <c:pt idx="1650">
                  <c:v>2.0494741299712516E-2</c:v>
                </c:pt>
                <c:pt idx="1651">
                  <c:v>2.0492228587567496E-2</c:v>
                </c:pt>
                <c:pt idx="1652">
                  <c:v>2.0489720362713015E-2</c:v>
                </c:pt>
                <c:pt idx="1653">
                  <c:v>2.0487216625149074E-2</c:v>
                </c:pt>
                <c:pt idx="1654">
                  <c:v>2.0485121833855313E-2</c:v>
                </c:pt>
                <c:pt idx="1655">
                  <c:v>2.0482627249496232E-2</c:v>
                </c:pt>
                <c:pt idx="1656">
                  <c:v>2.0479732336360357E-2</c:v>
                </c:pt>
                <c:pt idx="1657">
                  <c:v>2.0477246548011863E-2</c:v>
                </c:pt>
                <c:pt idx="1658">
                  <c:v>2.0474765246980553E-2</c:v>
                </c:pt>
                <c:pt idx="1659">
                  <c:v>2.0472288433239783E-2</c:v>
                </c:pt>
                <c:pt idx="1660">
                  <c:v>2.0470221641375463E-2</c:v>
                </c:pt>
                <c:pt idx="1661">
                  <c:v>2.0467348267656504E-2</c:v>
                </c:pt>
                <c:pt idx="1662">
                  <c:v>2.0464884915787351E-2</c:v>
                </c:pt>
                <c:pt idx="1663">
                  <c:v>2.0462426051262028E-2</c:v>
                </c:pt>
                <c:pt idx="1664">
                  <c:v>2.0459971674000599E-2</c:v>
                </c:pt>
                <c:pt idx="1665">
                  <c:v>2.0457928222532562E-2</c:v>
                </c:pt>
                <c:pt idx="1666">
                  <c:v>2.0455076381402648E-2</c:v>
                </c:pt>
                <c:pt idx="1667">
                  <c:v>2.0452635466039482E-2</c:v>
                </c:pt>
                <c:pt idx="1668">
                  <c:v>2.0450199037940209E-2</c:v>
                </c:pt>
                <c:pt idx="1669">
                  <c:v>2.0447767097211411E-2</c:v>
                </c:pt>
                <c:pt idx="1670">
                  <c:v>2.0445339643719862E-2</c:v>
                </c:pt>
                <c:pt idx="1671">
                  <c:v>2.0442916677518852E-2</c:v>
                </c:pt>
                <c:pt idx="1672">
                  <c:v>2.0439055320311539E-2</c:v>
                </c:pt>
                <c:pt idx="1673">
                  <c:v>2.0436235156608973E-2</c:v>
                </c:pt>
                <c:pt idx="1674">
                  <c:v>2.0433827207728683E-2</c:v>
                </c:pt>
                <c:pt idx="1675">
                  <c:v>2.0431080760259235E-2</c:v>
                </c:pt>
                <c:pt idx="1676">
                  <c:v>2.0429024770320936E-2</c:v>
                </c:pt>
                <c:pt idx="1677">
                  <c:v>2.0426630281793479E-2</c:v>
                </c:pt>
                <c:pt idx="1678">
                  <c:v>2.0424240279997008E-2</c:v>
                </c:pt>
                <c:pt idx="1679">
                  <c:v>2.042151434340056E-2</c:v>
                </c:pt>
                <c:pt idx="1680">
                  <c:v>2.0419473736597027E-2</c:v>
                </c:pt>
                <c:pt idx="1681">
                  <c:v>2.0417097194993516E-2</c:v>
                </c:pt>
                <c:pt idx="1682">
                  <c:v>2.0414725140280865E-2</c:v>
                </c:pt>
                <c:pt idx="1683">
                  <c:v>2.0412357572139328E-2</c:v>
                </c:pt>
                <c:pt idx="1684">
                  <c:v>2.040999449088865E-2</c:v>
                </c:pt>
                <c:pt idx="1685">
                  <c:v>2.0407635896209086E-2</c:v>
                </c:pt>
                <c:pt idx="1686">
                  <c:v>2.0405281788500318E-2</c:v>
                </c:pt>
                <c:pt idx="1687">
                  <c:v>2.04029321674426E-2</c:v>
                </c:pt>
                <c:pt idx="1688">
                  <c:v>2.0399917818911817E-2</c:v>
                </c:pt>
                <c:pt idx="1689">
                  <c:v>2.0398246385679997E-2</c:v>
                </c:pt>
                <c:pt idx="1690">
                  <c:v>2.0395576853804442E-2</c:v>
                </c:pt>
                <c:pt idx="1691">
                  <c:v>2.0393578550761404E-2</c:v>
                </c:pt>
                <c:pt idx="1692">
                  <c:v>2.0391251363438556E-2</c:v>
                </c:pt>
                <c:pt idx="1693">
                  <c:v>2.038859721485764E-2</c:v>
                </c:pt>
                <c:pt idx="1694">
                  <c:v>2.0386610449065756E-2</c:v>
                </c:pt>
                <c:pt idx="1695">
                  <c:v>2.0384296722095741E-2</c:v>
                </c:pt>
                <c:pt idx="1696">
                  <c:v>2.0381987481856711E-2</c:v>
                </c:pt>
                <c:pt idx="1697">
                  <c:v>2.0379682728268733E-2</c:v>
                </c:pt>
                <c:pt idx="1698">
                  <c:v>2.0377382461491678E-2</c:v>
                </c:pt>
                <c:pt idx="1699">
                  <c:v>2.0375086681445609E-2</c:v>
                </c:pt>
                <c:pt idx="1700">
                  <c:v>2.0372795388130527E-2</c:v>
                </c:pt>
                <c:pt idx="1701">
                  <c:v>2.0370508581626368E-2</c:v>
                </c:pt>
                <c:pt idx="1702">
                  <c:v>2.0368226261853195E-2</c:v>
                </c:pt>
                <c:pt idx="1703">
                  <c:v>2.0365948428811009E-2</c:v>
                </c:pt>
                <c:pt idx="1704">
                  <c:v>2.0363675082579746E-2</c:v>
                </c:pt>
                <c:pt idx="1705">
                  <c:v>2.0361406222999534E-2</c:v>
                </c:pt>
                <c:pt idx="1706">
                  <c:v>2.0358818734695916E-2</c:v>
                </c:pt>
                <c:pt idx="1707">
                  <c:v>2.0356559489584924E-2</c:v>
                </c:pt>
                <c:pt idx="1708">
                  <c:v>2.0354626564884626E-2</c:v>
                </c:pt>
                <c:pt idx="1709">
                  <c:v>2.0352375652388233E-2</c:v>
                </c:pt>
                <c:pt idx="1710">
                  <c:v>2.035012922654289E-2</c:v>
                </c:pt>
                <c:pt idx="1711">
                  <c:v>2.0347887292624378E-2</c:v>
                </c:pt>
                <c:pt idx="1712">
                  <c:v>2.0345650681967697E-2</c:v>
                </c:pt>
                <c:pt idx="1713">
                  <c:v>2.03431018531397E-2</c:v>
                </c:pt>
                <c:pt idx="1714">
                  <c:v>2.0341195339872442E-2</c:v>
                </c:pt>
                <c:pt idx="1715">
                  <c:v>2.0338976608353931E-2</c:v>
                </c:pt>
                <c:pt idx="1716">
                  <c:v>2.0336763836468208E-2</c:v>
                </c:pt>
                <c:pt idx="1717">
                  <c:v>2.0334242252086909E-2</c:v>
                </c:pt>
                <c:pt idx="1718">
                  <c:v>2.0332356171994803E-2</c:v>
                </c:pt>
                <c:pt idx="1719">
                  <c:v>2.033016127924725E-2</c:v>
                </c:pt>
                <c:pt idx="1720">
                  <c:v>2.032797234621242E-2</c:v>
                </c:pt>
                <c:pt idx="1721">
                  <c:v>2.0325789372890313E-2</c:v>
                </c:pt>
                <c:pt idx="1722">
                  <c:v>2.0323612359200993E-2</c:v>
                </c:pt>
                <c:pt idx="1723">
                  <c:v>2.0321441305304333E-2</c:v>
                </c:pt>
                <c:pt idx="1724">
                  <c:v>2.0319386461329358E-2</c:v>
                </c:pt>
                <c:pt idx="1725">
                  <c:v>2.0316809115232815E-2</c:v>
                </c:pt>
                <c:pt idx="1726">
                  <c:v>2.0314656791633467E-2</c:v>
                </c:pt>
                <c:pt idx="1727">
                  <c:v>2.0312510427906716E-2</c:v>
                </c:pt>
                <c:pt idx="1728">
                  <c:v>2.0310370023812752E-2</c:v>
                </c:pt>
                <c:pt idx="1729">
                  <c:v>2.0308235579351575E-2</c:v>
                </c:pt>
                <c:pt idx="1730">
                  <c:v>2.0306107094683057E-2</c:v>
                </c:pt>
                <c:pt idx="1731">
                  <c:v>2.0303984569647326E-2</c:v>
                </c:pt>
                <c:pt idx="1732">
                  <c:v>2.0301868004244383E-2</c:v>
                </c:pt>
                <c:pt idx="1733">
                  <c:v>2.0299757398714036E-2</c:v>
                </c:pt>
                <c:pt idx="1734">
                  <c:v>2.0297652752816475E-2</c:v>
                </c:pt>
                <c:pt idx="1735">
                  <c:v>2.0295554066551702E-2</c:v>
                </c:pt>
                <c:pt idx="1736">
                  <c:v>2.0293461339999652E-2</c:v>
                </c:pt>
                <c:pt idx="1737">
                  <c:v>2.029137457308039E-2</c:v>
                </c:pt>
                <c:pt idx="1738">
                  <c:v>2.0288700344242017E-2</c:v>
                </c:pt>
                <c:pt idx="1739">
                  <c:v>2.0286627199546103E-2</c:v>
                </c:pt>
                <c:pt idx="1740">
                  <c:v>2.0284560014562913E-2</c:v>
                </c:pt>
                <c:pt idx="1741">
                  <c:v>2.0282498789292447E-2</c:v>
                </c:pt>
                <c:pt idx="1742">
                  <c:v>2.0280443523574831E-2</c:v>
                </c:pt>
                <c:pt idx="1743">
                  <c:v>2.0278394217649875E-2</c:v>
                </c:pt>
                <c:pt idx="1744">
                  <c:v>2.0276350871437643E-2</c:v>
                </c:pt>
                <c:pt idx="1745">
                  <c:v>2.0274313484858197E-2</c:v>
                </c:pt>
                <c:pt idx="1746">
                  <c:v>2.0272282057991475E-2</c:v>
                </c:pt>
                <c:pt idx="1747">
                  <c:v>2.0270256590917413E-2</c:v>
                </c:pt>
                <c:pt idx="1748">
                  <c:v>2.0268237083396201E-2</c:v>
                </c:pt>
                <c:pt idx="1749">
                  <c:v>2.0266223535587713E-2</c:v>
                </c:pt>
                <c:pt idx="1750">
                  <c:v>2.0265497586706704E-2</c:v>
                </c:pt>
                <c:pt idx="1751">
                  <c:v>2.0262214319108907E-2</c:v>
                </c:pt>
                <c:pt idx="1752">
                  <c:v>2.0260218650358652E-2</c:v>
                </c:pt>
                <c:pt idx="1753">
                  <c:v>2.0258228941401057E-2</c:v>
                </c:pt>
                <c:pt idx="1754">
                  <c:v>2.025624519207625E-2</c:v>
                </c:pt>
                <c:pt idx="1755">
                  <c:v>2.0254267402464166E-2</c:v>
                </c:pt>
                <c:pt idx="1756">
                  <c:v>2.0252295572564805E-2</c:v>
                </c:pt>
                <c:pt idx="1757">
                  <c:v>2.0250329702298231E-2</c:v>
                </c:pt>
                <c:pt idx="1758">
                  <c:v>2.0248369791744381E-2</c:v>
                </c:pt>
                <c:pt idx="1759">
                  <c:v>2.0246415840743381E-2</c:v>
                </c:pt>
                <c:pt idx="1760">
                  <c:v>2.0244467849694914E-2</c:v>
                </c:pt>
                <c:pt idx="1761">
                  <c:v>2.0242525818199297E-2</c:v>
                </c:pt>
                <c:pt idx="1762">
                  <c:v>2.0240589746336468E-2</c:v>
                </c:pt>
                <c:pt idx="1763">
                  <c:v>2.0238659634186362E-2</c:v>
                </c:pt>
                <c:pt idx="1764">
                  <c:v>2.0236735481828916E-2</c:v>
                </c:pt>
                <c:pt idx="1765">
                  <c:v>2.0234817289184193E-2</c:v>
                </c:pt>
                <c:pt idx="1766">
                  <c:v>2.0232905056092321E-2</c:v>
                </c:pt>
                <c:pt idx="1767">
                  <c:v>2.0230998782713172E-2</c:v>
                </c:pt>
                <c:pt idx="1768">
                  <c:v>2.0229098469126683E-2</c:v>
                </c:pt>
                <c:pt idx="1769">
                  <c:v>2.0227204115172981E-2</c:v>
                </c:pt>
                <c:pt idx="1770">
                  <c:v>2.0225315720852066E-2</c:v>
                </c:pt>
                <c:pt idx="1771">
                  <c:v>2.0224032619680088E-2</c:v>
                </c:pt>
                <c:pt idx="1772">
                  <c:v>2.0221556811348407E-2</c:v>
                </c:pt>
                <c:pt idx="1773">
                  <c:v>2.0219686296245598E-2</c:v>
                </c:pt>
                <c:pt idx="1774">
                  <c:v>2.0217821740615705E-2</c:v>
                </c:pt>
                <c:pt idx="1775">
                  <c:v>2.0214903765953807E-2</c:v>
                </c:pt>
                <c:pt idx="1776">
                  <c:v>2.021471730971669E-2</c:v>
                </c:pt>
                <c:pt idx="1777">
                  <c:v>2.0212263832242172E-2</c:v>
                </c:pt>
                <c:pt idx="1778">
                  <c:v>2.0210423115543108E-2</c:v>
                </c:pt>
                <c:pt idx="1779">
                  <c:v>2.0208588358396895E-2</c:v>
                </c:pt>
                <c:pt idx="1780">
                  <c:v>2.0206759560963405E-2</c:v>
                </c:pt>
                <c:pt idx="1781">
                  <c:v>2.0204936723322575E-2</c:v>
                </c:pt>
                <c:pt idx="1782">
                  <c:v>2.0203119845394468E-2</c:v>
                </c:pt>
                <c:pt idx="1783">
                  <c:v>2.0201308927019213E-2</c:v>
                </c:pt>
                <c:pt idx="1784">
                  <c:v>2.0199503968436616E-2</c:v>
                </c:pt>
                <c:pt idx="1785">
                  <c:v>2.0197704969486807E-2</c:v>
                </c:pt>
                <c:pt idx="1786">
                  <c:v>2.0195911930249721E-2</c:v>
                </c:pt>
                <c:pt idx="1787">
                  <c:v>2.0194124850645423E-2</c:v>
                </c:pt>
                <c:pt idx="1788">
                  <c:v>2.0194101239596307E-2</c:v>
                </c:pt>
                <c:pt idx="1789">
                  <c:v>2.0190568570654932E-2</c:v>
                </c:pt>
                <c:pt idx="1790">
                  <c:v>2.0188799370108867E-2</c:v>
                </c:pt>
                <c:pt idx="1791">
                  <c:v>2.0187036129355462E-2</c:v>
                </c:pt>
                <c:pt idx="1792">
                  <c:v>2.0185278848234844E-2</c:v>
                </c:pt>
                <c:pt idx="1793">
                  <c:v>2.0183527526747014E-2</c:v>
                </c:pt>
                <c:pt idx="1794">
                  <c:v>2.0181782164971906E-2</c:v>
                </c:pt>
                <c:pt idx="1795">
                  <c:v>2.0180042762909522E-2</c:v>
                </c:pt>
                <c:pt idx="1796">
                  <c:v>2.0178309320559862E-2</c:v>
                </c:pt>
                <c:pt idx="1797">
                  <c:v>2.0176581837763052E-2</c:v>
                </c:pt>
                <c:pt idx="1798">
                  <c:v>2.0174860314838838E-2</c:v>
                </c:pt>
                <c:pt idx="1799">
                  <c:v>2.0173144751547412E-2</c:v>
                </c:pt>
                <c:pt idx="1800">
                  <c:v>2.0171435147968708E-2</c:v>
                </c:pt>
                <c:pt idx="1801">
                  <c:v>2.0169731504022792E-2</c:v>
                </c:pt>
                <c:pt idx="1802">
                  <c:v>2.01693656738966E-2</c:v>
                </c:pt>
                <c:pt idx="1803">
                  <c:v>2.0166342095189194E-2</c:v>
                </c:pt>
                <c:pt idx="1804">
                  <c:v>2.0164656330381447E-2</c:v>
                </c:pt>
                <c:pt idx="1805">
                  <c:v>2.0162976525126552E-2</c:v>
                </c:pt>
                <c:pt idx="1806">
                  <c:v>2.0161302679584381E-2</c:v>
                </c:pt>
                <c:pt idx="1807">
                  <c:v>2.0159634793754933E-2</c:v>
                </c:pt>
                <c:pt idx="1808">
                  <c:v>2.0157972867638208E-2</c:v>
                </c:pt>
                <c:pt idx="1809">
                  <c:v>2.0156316901234206E-2</c:v>
                </c:pt>
                <c:pt idx="1810">
                  <c:v>2.0154666894462991E-2</c:v>
                </c:pt>
                <c:pt idx="1811">
                  <c:v>2.0153022847324564E-2</c:v>
                </c:pt>
                <c:pt idx="1812">
                  <c:v>2.0151384759978797E-2</c:v>
                </c:pt>
                <c:pt idx="1813">
                  <c:v>2.0149752632265816E-2</c:v>
                </c:pt>
                <c:pt idx="1814">
                  <c:v>2.0148126464265559E-2</c:v>
                </c:pt>
                <c:pt idx="1815">
                  <c:v>2.0146506255978025E-2</c:v>
                </c:pt>
                <c:pt idx="1816">
                  <c:v>2.0144892007323278E-2</c:v>
                </c:pt>
                <c:pt idx="1817">
                  <c:v>2.0143283718381255E-2</c:v>
                </c:pt>
                <c:pt idx="1818">
                  <c:v>2.0141681388992083E-2</c:v>
                </c:pt>
                <c:pt idx="1819">
                  <c:v>2.0140085019475507E-2</c:v>
                </c:pt>
                <c:pt idx="1820">
                  <c:v>2.0138494609591717E-2</c:v>
                </c:pt>
                <c:pt idx="1821">
                  <c:v>2.0136910159420651E-2</c:v>
                </c:pt>
                <c:pt idx="1822">
                  <c:v>2.0135331668882372E-2</c:v>
                </c:pt>
                <c:pt idx="1823">
                  <c:v>2.0134436972432113E-2</c:v>
                </c:pt>
                <c:pt idx="1824">
                  <c:v>2.0132192566784113E-2</c:v>
                </c:pt>
                <c:pt idx="1825">
                  <c:v>2.0130631955384004E-2</c:v>
                </c:pt>
                <c:pt idx="1826">
                  <c:v>2.0129077303536747E-2</c:v>
                </c:pt>
                <c:pt idx="1827">
                  <c:v>2.0129338023670229E-2</c:v>
                </c:pt>
                <c:pt idx="1828">
                  <c:v>2.0127343882949678E-2</c:v>
                </c:pt>
                <c:pt idx="1829">
                  <c:v>2.012444910635125E-2</c:v>
                </c:pt>
                <c:pt idx="1830">
                  <c:v>2.012291829327495E-2</c:v>
                </c:pt>
                <c:pt idx="1831">
                  <c:v>2.0121393439831436E-2</c:v>
                </c:pt>
                <c:pt idx="1832">
                  <c:v>2.0119874546180583E-2</c:v>
                </c:pt>
                <c:pt idx="1833">
                  <c:v>2.0118361612162516E-2</c:v>
                </c:pt>
                <c:pt idx="1834">
                  <c:v>2.0116854637857173E-2</c:v>
                </c:pt>
                <c:pt idx="1835">
                  <c:v>2.0115353623264554E-2</c:v>
                </c:pt>
                <c:pt idx="1836">
                  <c:v>2.0113858568384657E-2</c:v>
                </c:pt>
                <c:pt idx="1837">
                  <c:v>2.0112369472977676E-2</c:v>
                </c:pt>
                <c:pt idx="1838">
                  <c:v>2.011088633744329E-2</c:v>
                </c:pt>
                <c:pt idx="1839">
                  <c:v>2.0109409161621628E-2</c:v>
                </c:pt>
                <c:pt idx="1840">
                  <c:v>2.0107937945432752E-2</c:v>
                </c:pt>
                <c:pt idx="1841">
                  <c:v>2.0106472688876664E-2</c:v>
                </c:pt>
                <c:pt idx="1842">
                  <c:v>2.01050133920333E-2</c:v>
                </c:pt>
                <c:pt idx="1843">
                  <c:v>2.0105391359978242E-2</c:v>
                </c:pt>
                <c:pt idx="1844">
                  <c:v>2.0102112677404804E-2</c:v>
                </c:pt>
                <c:pt idx="1845">
                  <c:v>2.0100671259619673E-2</c:v>
                </c:pt>
                <c:pt idx="1846">
                  <c:v>2.009923580146733E-2</c:v>
                </c:pt>
                <c:pt idx="1847">
                  <c:v>2.009780630302771E-2</c:v>
                </c:pt>
                <c:pt idx="1848">
                  <c:v>2.0096382764300813E-2</c:v>
                </c:pt>
                <c:pt idx="1849">
                  <c:v>2.009496518528664E-2</c:v>
                </c:pt>
                <c:pt idx="1850">
                  <c:v>2.0093553565905253E-2</c:v>
                </c:pt>
                <c:pt idx="1851">
                  <c:v>2.009214790623659E-2</c:v>
                </c:pt>
                <c:pt idx="1852">
                  <c:v>2.0090748206120779E-2</c:v>
                </c:pt>
                <c:pt idx="1853">
                  <c:v>2.0089354465877562E-2</c:v>
                </c:pt>
                <c:pt idx="1854">
                  <c:v>2.0087966685187197E-2</c:v>
                </c:pt>
                <c:pt idx="1855">
                  <c:v>2.0086584864289492E-2</c:v>
                </c:pt>
                <c:pt idx="1856">
                  <c:v>2.0085209003024573E-2</c:v>
                </c:pt>
                <c:pt idx="1857">
                  <c:v>2.0083839101392442E-2</c:v>
                </c:pt>
                <c:pt idx="1858">
                  <c:v>2.0082475159473034E-2</c:v>
                </c:pt>
                <c:pt idx="1859">
                  <c:v>2.008111717726635E-2</c:v>
                </c:pt>
                <c:pt idx="1860">
                  <c:v>2.0079765154692453E-2</c:v>
                </c:pt>
                <c:pt idx="1861">
                  <c:v>2.0078419091831279E-2</c:v>
                </c:pt>
                <c:pt idx="1862">
                  <c:v>2.0077078988682828E-2</c:v>
                </c:pt>
                <c:pt idx="1863">
                  <c:v>2.0075744845167165E-2</c:v>
                </c:pt>
                <c:pt idx="1864">
                  <c:v>2.0074416661364225E-2</c:v>
                </c:pt>
                <c:pt idx="1865">
                  <c:v>2.0073094437194072E-2</c:v>
                </c:pt>
                <c:pt idx="1866">
                  <c:v>2.0071778172816579E-2</c:v>
                </c:pt>
                <c:pt idx="1867">
                  <c:v>2.0070467867991937E-2</c:v>
                </c:pt>
                <c:pt idx="1868">
                  <c:v>2.0069163522959954E-2</c:v>
                </c:pt>
                <c:pt idx="1869">
                  <c:v>2.0067865137480823E-2</c:v>
                </c:pt>
                <c:pt idx="1870">
                  <c:v>2.0066572711714414E-2</c:v>
                </c:pt>
                <c:pt idx="1871">
                  <c:v>2.0065286245740666E-2</c:v>
                </c:pt>
                <c:pt idx="1872">
                  <c:v>2.0064005739319768E-2</c:v>
                </c:pt>
                <c:pt idx="1873">
                  <c:v>2.0064136081976436E-2</c:v>
                </c:pt>
                <c:pt idx="1874">
                  <c:v>2.0061462605696079E-2</c:v>
                </c:pt>
                <c:pt idx="1875">
                  <c:v>2.0060958153642616E-2</c:v>
                </c:pt>
                <c:pt idx="1876">
                  <c:v>2.0058943310763411E-2</c:v>
                </c:pt>
                <c:pt idx="1877">
                  <c:v>2.0057692602746258E-2</c:v>
                </c:pt>
                <c:pt idx="1878">
                  <c:v>2.0056447854521764E-2</c:v>
                </c:pt>
                <c:pt idx="1879">
                  <c:v>2.0055209065930057E-2</c:v>
                </c:pt>
                <c:pt idx="1880">
                  <c:v>2.0055213125023119E-2</c:v>
                </c:pt>
                <c:pt idx="1881">
                  <c:v>2.0053516930591542E-2</c:v>
                </c:pt>
                <c:pt idx="1882">
                  <c:v>2.0052769194844888E-2</c:v>
                </c:pt>
                <c:pt idx="1883">
                  <c:v>2.0051084205716663E-2</c:v>
                </c:pt>
                <c:pt idx="1884">
                  <c:v>2.0049876783847509E-2</c:v>
                </c:pt>
                <c:pt idx="1885">
                  <c:v>2.0048675322277276E-2</c:v>
                </c:pt>
                <c:pt idx="1886">
                  <c:v>2.0047479821112546E-2</c:v>
                </c:pt>
                <c:pt idx="1887">
                  <c:v>2.0046763681378366E-2</c:v>
                </c:pt>
                <c:pt idx="1888">
                  <c:v>2.004510669978643E-2</c:v>
                </c:pt>
                <c:pt idx="1889">
                  <c:v>2.0043929079625045E-2</c:v>
                </c:pt>
                <c:pt idx="1890">
                  <c:v>2.0042757419842516E-2</c:v>
                </c:pt>
                <c:pt idx="1891">
                  <c:v>2.00415917204122E-2</c:v>
                </c:pt>
                <c:pt idx="1892">
                  <c:v>2.0040431981334095E-2</c:v>
                </c:pt>
                <c:pt idx="1893">
                  <c:v>2.0039278202634847E-2</c:v>
                </c:pt>
                <c:pt idx="1894">
                  <c:v>2.0036525052313792E-2</c:v>
                </c:pt>
                <c:pt idx="1895">
                  <c:v>2.0036988526186406E-2</c:v>
                </c:pt>
                <c:pt idx="1896">
                  <c:v>2.0035852628543793E-2</c:v>
                </c:pt>
                <c:pt idx="1897">
                  <c:v>2.0035199706061046E-2</c:v>
                </c:pt>
                <c:pt idx="1898">
                  <c:v>2.0033598714235268E-2</c:v>
                </c:pt>
                <c:pt idx="1899">
                  <c:v>2.0032480697596E-2</c:v>
                </c:pt>
                <c:pt idx="1900">
                  <c:v>2.003136864133559E-2</c:v>
                </c:pt>
                <c:pt idx="1901">
                  <c:v>2.0030741015144571E-2</c:v>
                </c:pt>
                <c:pt idx="1902">
                  <c:v>2.0029162409844758E-2</c:v>
                </c:pt>
                <c:pt idx="1903">
                  <c:v>2.0028068234614338E-2</c:v>
                </c:pt>
                <c:pt idx="1904">
                  <c:v>2.0026980019736129E-2</c:v>
                </c:pt>
                <c:pt idx="1905">
                  <c:v>2.0025897765210132E-2</c:v>
                </c:pt>
                <c:pt idx="1906">
                  <c:v>2.0024821471009702E-2</c:v>
                </c:pt>
                <c:pt idx="1907">
                  <c:v>2.0023751137188128E-2</c:v>
                </c:pt>
                <c:pt idx="1908">
                  <c:v>2.0022686763718767E-2</c:v>
                </c:pt>
                <c:pt idx="1909">
                  <c:v>2.0021628350601617E-2</c:v>
                </c:pt>
                <c:pt idx="1910">
                  <c:v>2.0020575897810033E-2</c:v>
                </c:pt>
                <c:pt idx="1911">
                  <c:v>2.0019529405397307E-2</c:v>
                </c:pt>
                <c:pt idx="1912">
                  <c:v>2.0018488873310147E-2</c:v>
                </c:pt>
                <c:pt idx="1913">
                  <c:v>2.0017454301548554E-2</c:v>
                </c:pt>
                <c:pt idx="1914">
                  <c:v>2.0016908925231114E-2</c:v>
                </c:pt>
                <c:pt idx="1915">
                  <c:v>2.0015886643112157E-2</c:v>
                </c:pt>
                <c:pt idx="1916">
                  <c:v>2.0014386348430335E-2</c:v>
                </c:pt>
                <c:pt idx="1917">
                  <c:v>2.0013375618077589E-2</c:v>
                </c:pt>
                <c:pt idx="1918">
                  <c:v>2.00123708481037E-2</c:v>
                </c:pt>
                <c:pt idx="1919">
                  <c:v>2.0011372038428732E-2</c:v>
                </c:pt>
                <c:pt idx="1920">
                  <c:v>2.0010864642656667E-2</c:v>
                </c:pt>
                <c:pt idx="1921">
                  <c:v>2.0009392300162077E-2</c:v>
                </c:pt>
                <c:pt idx="1922">
                  <c:v>2.0008411371543744E-2</c:v>
                </c:pt>
                <c:pt idx="1923">
                  <c:v>2.0007436403277623E-2</c:v>
                </c:pt>
                <c:pt idx="1924">
                  <c:v>2.0006467395363714E-2</c:v>
                </c:pt>
                <c:pt idx="1925">
                  <c:v>2.0004118656187231E-2</c:v>
                </c:pt>
                <c:pt idx="1926">
                  <c:v>2.0004547260592531E-2</c:v>
                </c:pt>
                <c:pt idx="1927">
                  <c:v>2.0003596133681967E-2</c:v>
                </c:pt>
                <c:pt idx="1928">
                  <c:v>2.0002650967176905E-2</c:v>
                </c:pt>
                <c:pt idx="1929">
                  <c:v>2.0001711760970764E-2</c:v>
                </c:pt>
                <c:pt idx="1930">
                  <c:v>2.000077851514348E-2</c:v>
                </c:pt>
                <c:pt idx="1931">
                  <c:v>2.0000830387282065E-2</c:v>
                </c:pt>
                <c:pt idx="1932">
                  <c:v>1.9999419830978304E-2</c:v>
                </c:pt>
                <c:pt idx="1933">
                  <c:v>1.9998014539694964E-2</c:v>
                </c:pt>
                <c:pt idx="1934">
                  <c:v>1.999759581188254E-2</c:v>
                </c:pt>
                <c:pt idx="1935">
                  <c:v>1.9996201691103721E-2</c:v>
                </c:pt>
                <c:pt idx="1936">
                  <c:v>1.9995304207336417E-2</c:v>
                </c:pt>
                <c:pt idx="1937">
                  <c:v>1.9994412683921325E-2</c:v>
                </c:pt>
                <c:pt idx="1938">
                  <c:v>1.99935271208318E-2</c:v>
                </c:pt>
                <c:pt idx="1939">
                  <c:v>1.9993140075982296E-2</c:v>
                </c:pt>
                <c:pt idx="1940">
                  <c:v>1.9991773875709384E-2</c:v>
                </c:pt>
                <c:pt idx="1941">
                  <c:v>1.9990906193623204E-2</c:v>
                </c:pt>
                <c:pt idx="1942">
                  <c:v>1.9990044471942525E-2</c:v>
                </c:pt>
                <c:pt idx="1943">
                  <c:v>1.9989188710560768E-2</c:v>
                </c:pt>
                <c:pt idx="1944">
                  <c:v>1.998686682030737E-2</c:v>
                </c:pt>
                <c:pt idx="1945">
                  <c:v>1.9987495068853889E-2</c:v>
                </c:pt>
                <c:pt idx="1946">
                  <c:v>1.9986657188528767E-2</c:v>
                </c:pt>
                <c:pt idx="1947">
                  <c:v>1.9985825268529211E-2</c:v>
                </c:pt>
                <c:pt idx="1948">
                  <c:v>1.9984999308908513E-2</c:v>
                </c:pt>
                <c:pt idx="1949">
                  <c:v>1.9984179309613381E-2</c:v>
                </c:pt>
                <c:pt idx="1950">
                  <c:v>1.9983861996617502E-2</c:v>
                </c:pt>
                <c:pt idx="1951">
                  <c:v>1.9982557192026462E-2</c:v>
                </c:pt>
                <c:pt idx="1952">
                  <c:v>1.9981755073734675E-2</c:v>
                </c:pt>
                <c:pt idx="1953">
                  <c:v>1.9981456785507223E-2</c:v>
                </c:pt>
                <c:pt idx="1954">
                  <c:v>1.9980168718234381E-2</c:v>
                </c:pt>
                <c:pt idx="1955">
                  <c:v>1.9979384480999229E-2</c:v>
                </c:pt>
                <c:pt idx="1956">
                  <c:v>1.9978606204089644E-2</c:v>
                </c:pt>
                <c:pt idx="1957">
                  <c:v>1.997783388753227E-2</c:v>
                </c:pt>
                <c:pt idx="1958">
                  <c:v>1.9977067531300463E-2</c:v>
                </c:pt>
                <c:pt idx="1959">
                  <c:v>1.9976307135394222E-2</c:v>
                </c:pt>
                <c:pt idx="1960">
                  <c:v>1.9975552699893484E-2</c:v>
                </c:pt>
                <c:pt idx="1961">
                  <c:v>1.9974804224691667E-2</c:v>
                </c:pt>
                <c:pt idx="1962">
                  <c:v>1.9974061709815416E-2</c:v>
                </c:pt>
                <c:pt idx="1963">
                  <c:v>1.9973325155318022E-2</c:v>
                </c:pt>
                <c:pt idx="1964">
                  <c:v>1.9972594561172841E-2</c:v>
                </c:pt>
                <c:pt idx="1965">
                  <c:v>1.9971869927299934E-2</c:v>
                </c:pt>
                <c:pt idx="1966">
                  <c:v>1.9971654114272486E-2</c:v>
                </c:pt>
                <c:pt idx="1967">
                  <c:v>1.997094178733505E-2</c:v>
                </c:pt>
                <c:pt idx="1968">
                  <c:v>1.9969731787874423E-2</c:v>
                </c:pt>
                <c:pt idx="1969">
                  <c:v>1.9969030995437009E-2</c:v>
                </c:pt>
                <c:pt idx="1970">
                  <c:v>1.9968336163298517E-2</c:v>
                </c:pt>
                <c:pt idx="1971">
                  <c:v>1.996764688527719E-2</c:v>
                </c:pt>
                <c:pt idx="1972">
                  <c:v>1.9967458412906147E-2</c:v>
                </c:pt>
                <c:pt idx="1973">
                  <c:v>1.9966254793528648E-2</c:v>
                </c:pt>
                <c:pt idx="1974">
                  <c:v>1.9965547781932713E-2</c:v>
                </c:pt>
                <c:pt idx="1975">
                  <c:v>1.9964833459837905E-2</c:v>
                </c:pt>
                <c:pt idx="1976">
                  <c:v>1.9964111827244224E-2</c:v>
                </c:pt>
                <c:pt idx="1977">
                  <c:v>1.9963883993285858E-2</c:v>
                </c:pt>
                <c:pt idx="1978">
                  <c:v>1.9962646630533598E-2</c:v>
                </c:pt>
                <c:pt idx="1979">
                  <c:v>1.9961903066469944E-2</c:v>
                </c:pt>
                <c:pt idx="1980">
                  <c:v>1.9961152191880771E-2</c:v>
                </c:pt>
                <c:pt idx="1981">
                  <c:v>1.9960394006819371E-2</c:v>
                </c:pt>
                <c:pt idx="1982">
                  <c:v>1.9959628511232452E-2</c:v>
                </c:pt>
                <c:pt idx="1983">
                  <c:v>1.9958855705146661E-2</c:v>
                </c:pt>
                <c:pt idx="1984">
                  <c:v>1.9957242062500491E-2</c:v>
                </c:pt>
                <c:pt idx="1985">
                  <c:v>1.9955955646207002E-2</c:v>
                </c:pt>
                <c:pt idx="1986">
                  <c:v>1.9955158908251391E-2</c:v>
                </c:pt>
                <c:pt idx="1987">
                  <c:v>1.9954239400021834E-2</c:v>
                </c:pt>
                <c:pt idx="1988">
                  <c:v>1.9953543503321569E-2</c:v>
                </c:pt>
                <c:pt idx="1989">
                  <c:v>1.9952724836347357E-2</c:v>
                </c:pt>
                <c:pt idx="1990">
                  <c:v>1.9951898859780215E-2</c:v>
                </c:pt>
                <c:pt idx="1991">
                  <c:v>1.9950945935720554E-2</c:v>
                </c:pt>
                <c:pt idx="1992">
                  <c:v>1.9950224977307585E-2</c:v>
                </c:pt>
                <c:pt idx="1993">
                  <c:v>1.9949377071482033E-2</c:v>
                </c:pt>
                <c:pt idx="1994">
                  <c:v>1.994852185606355E-2</c:v>
                </c:pt>
                <c:pt idx="1995">
                  <c:v>1.9947659330972201E-2</c:v>
                </c:pt>
                <c:pt idx="1996">
                  <c:v>1.9946789496128048E-2</c:v>
                </c:pt>
                <c:pt idx="1997">
                  <c:v>1.9945912351611028E-2</c:v>
                </c:pt>
                <c:pt idx="1998">
                  <c:v>1.9945027897341205E-2</c:v>
                </c:pt>
                <c:pt idx="1999">
                  <c:v>1.9943880001243031E-2</c:v>
                </c:pt>
                <c:pt idx="2000">
                  <c:v>1.9943237059942831E-2</c:v>
                </c:pt>
                <c:pt idx="2001">
                  <c:v>1.9942330676734343E-2</c:v>
                </c:pt>
                <c:pt idx="2002">
                  <c:v>1.994128585954158E-2</c:v>
                </c:pt>
                <c:pt idx="2003">
                  <c:v>1.9940495981138895E-2</c:v>
                </c:pt>
                <c:pt idx="2004">
                  <c:v>1.9939567668911806E-2</c:v>
                </c:pt>
                <c:pt idx="2005">
                  <c:v>1.9938497789846465E-2</c:v>
                </c:pt>
                <c:pt idx="2006">
                  <c:v>1.9937689115119284E-2</c:v>
                </c:pt>
                <c:pt idx="2007">
                  <c:v>1.9936738873873594E-2</c:v>
                </c:pt>
                <c:pt idx="2008">
                  <c:v>1.9935781322715229E-2</c:v>
                </c:pt>
                <c:pt idx="2009">
                  <c:v>1.9934816462043869E-2</c:v>
                </c:pt>
                <c:pt idx="2010">
                  <c:v>1.9933844291539771E-2</c:v>
                </c:pt>
                <c:pt idx="2011">
                  <c:v>1.9932864811442741E-2</c:v>
                </c:pt>
                <c:pt idx="2012">
                  <c:v>1.9931878021672844E-2</c:v>
                </c:pt>
                <c:pt idx="2013">
                  <c:v>1.9930883922150144E-2</c:v>
                </c:pt>
                <c:pt idx="2014">
                  <c:v>1.9929882512874642E-2</c:v>
                </c:pt>
                <c:pt idx="2015">
                  <c:v>1.9928873794006208E-2</c:v>
                </c:pt>
                <c:pt idx="2016">
                  <c:v>1.9927857765464907E-2</c:v>
                </c:pt>
                <c:pt idx="2017">
                  <c:v>1.9926834427250739E-2</c:v>
                </c:pt>
                <c:pt idx="2018">
                  <c:v>1.992565594721718E-2</c:v>
                </c:pt>
                <c:pt idx="2019">
                  <c:v>1.992461694537262E-2</c:v>
                </c:pt>
                <c:pt idx="2020">
                  <c:v>1.9923720554411162E-2</c:v>
                </c:pt>
                <c:pt idx="2021">
                  <c:v>1.9922667977505526E-2</c:v>
                </c:pt>
                <c:pt idx="2022">
                  <c:v>1.9921608090767151E-2</c:v>
                </c:pt>
                <c:pt idx="2023">
                  <c:v>1.9920540894355909E-2</c:v>
                </c:pt>
                <c:pt idx="2024">
                  <c:v>1.9919466388351736E-2</c:v>
                </c:pt>
                <c:pt idx="2025">
                  <c:v>1.9918229430775369E-2</c:v>
                </c:pt>
                <c:pt idx="2026">
                  <c:v>1.9917295447244854E-2</c:v>
                </c:pt>
                <c:pt idx="2027">
                  <c:v>1.9916199012142144E-2</c:v>
                </c:pt>
                <c:pt idx="2028">
                  <c:v>1.9915095267286631E-2</c:v>
                </c:pt>
                <c:pt idx="2029">
                  <c:v>1.9913824894119969E-2</c:v>
                </c:pt>
                <c:pt idx="2030">
                  <c:v>1.9912865848716876E-2</c:v>
                </c:pt>
                <c:pt idx="2031">
                  <c:v>1.9911740174922699E-2</c:v>
                </c:pt>
                <c:pt idx="2032">
                  <c:v>1.9910607191295782E-2</c:v>
                </c:pt>
                <c:pt idx="2033">
                  <c:v>1.9909466898075934E-2</c:v>
                </c:pt>
                <c:pt idx="2034">
                  <c:v>1.9908319295263155E-2</c:v>
                </c:pt>
                <c:pt idx="2035">
                  <c:v>1.9907164382697573E-2</c:v>
                </c:pt>
                <c:pt idx="2036">
                  <c:v>1.9906302474992366E-2</c:v>
                </c:pt>
                <c:pt idx="2037">
                  <c:v>1.9904664955712192E-2</c:v>
                </c:pt>
                <c:pt idx="2038">
                  <c:v>1.9903487069763415E-2</c:v>
                </c:pt>
                <c:pt idx="2039">
                  <c:v>1.9902301874301642E-2</c:v>
                </c:pt>
                <c:pt idx="2040">
                  <c:v>1.9901109369087067E-2</c:v>
                </c:pt>
                <c:pt idx="2041">
                  <c:v>1.9899909554039752E-2</c:v>
                </c:pt>
                <c:pt idx="2042">
                  <c:v>1.9898702429479442E-2</c:v>
                </c:pt>
                <c:pt idx="2043">
                  <c:v>1.989748799516633E-2</c:v>
                </c:pt>
                <c:pt idx="2044">
                  <c:v>1.989626625118035E-2</c:v>
                </c:pt>
                <c:pt idx="2045">
                  <c:v>1.9895037197521503E-2</c:v>
                </c:pt>
                <c:pt idx="2046">
                  <c:v>1.989380083418979E-2</c:v>
                </c:pt>
                <c:pt idx="2047">
                  <c:v>1.9892557161185209E-2</c:v>
                </c:pt>
                <c:pt idx="2048">
                  <c:v>1.9891306178427826E-2</c:v>
                </c:pt>
                <c:pt idx="2049">
                  <c:v>1.9890047885997575E-2</c:v>
                </c:pt>
                <c:pt idx="2050">
                  <c:v>1.988841934069896E-2</c:v>
                </c:pt>
                <c:pt idx="2051">
                  <c:v>1.9887144340353657E-2</c:v>
                </c:pt>
                <c:pt idx="2052">
                  <c:v>1.988586203049536E-2</c:v>
                </c:pt>
                <c:pt idx="2053">
                  <c:v>1.988457241088426E-2</c:v>
                </c:pt>
                <c:pt idx="2054">
                  <c:v>1.9883275481520357E-2</c:v>
                </c:pt>
                <c:pt idx="2055">
                  <c:v>1.9881971242563523E-2</c:v>
                </c:pt>
                <c:pt idx="2056">
                  <c:v>1.9880659693933822E-2</c:v>
                </c:pt>
                <c:pt idx="2057">
                  <c:v>1.9879340835551318E-2</c:v>
                </c:pt>
                <c:pt idx="2058">
                  <c:v>1.9878014667495947E-2</c:v>
                </c:pt>
                <c:pt idx="2059">
                  <c:v>1.9876681189767709E-2</c:v>
                </c:pt>
                <c:pt idx="2060">
                  <c:v>1.9875340402366604E-2</c:v>
                </c:pt>
                <c:pt idx="2061">
                  <c:v>1.9873992305292631E-2</c:v>
                </c:pt>
                <c:pt idx="2062">
                  <c:v>1.9873990929293317E-2</c:v>
                </c:pt>
                <c:pt idx="2063">
                  <c:v>1.987127418204615E-2</c:v>
                </c:pt>
                <c:pt idx="2064">
                  <c:v>1.9869904155873641E-2</c:v>
                </c:pt>
                <c:pt idx="2065">
                  <c:v>1.9868526820108201E-2</c:v>
                </c:pt>
                <c:pt idx="2066">
                  <c:v>1.9867142174510022E-2</c:v>
                </c:pt>
                <c:pt idx="2067">
                  <c:v>1.9865750219318912E-2</c:v>
                </c:pt>
                <c:pt idx="2068">
                  <c:v>1.9864350954454935E-2</c:v>
                </c:pt>
                <c:pt idx="2069">
                  <c:v>1.986294437991809E-2</c:v>
                </c:pt>
                <c:pt idx="2070">
                  <c:v>1.9861530495708379E-2</c:v>
                </c:pt>
                <c:pt idx="2071">
                  <c:v>1.9860109301825801E-2</c:v>
                </c:pt>
                <c:pt idx="2072">
                  <c:v>1.985868079819042E-2</c:v>
                </c:pt>
                <c:pt idx="2073">
                  <c:v>1.9857244984882172E-2</c:v>
                </c:pt>
                <c:pt idx="2074">
                  <c:v>1.9855801861980993E-2</c:v>
                </c:pt>
                <c:pt idx="2075">
                  <c:v>1.9854351429406947E-2</c:v>
                </c:pt>
                <c:pt idx="2076">
                  <c:v>1.9852893686920225E-2</c:v>
                </c:pt>
                <c:pt idx="2077">
                  <c:v>1.9851428635000445E-2</c:v>
                </c:pt>
                <c:pt idx="2078">
                  <c:v>1.9849956273327862E-2</c:v>
                </c:pt>
                <c:pt idx="2079">
                  <c:v>1.984847660182254E-2</c:v>
                </c:pt>
                <c:pt idx="2080">
                  <c:v>1.9846989620804223E-2</c:v>
                </c:pt>
                <c:pt idx="2081">
                  <c:v>1.9845495330113039E-2</c:v>
                </c:pt>
                <c:pt idx="2082">
                  <c:v>1.9843993729669052E-2</c:v>
                </c:pt>
                <c:pt idx="2083">
                  <c:v>1.9843145960827258E-2</c:v>
                </c:pt>
                <c:pt idx="2084">
                  <c:v>1.9840968599762476E-2</c:v>
                </c:pt>
                <c:pt idx="2085">
                  <c:v>1.9839445070299888E-2</c:v>
                </c:pt>
                <c:pt idx="2086">
                  <c:v>1.9837914231164433E-2</c:v>
                </c:pt>
                <c:pt idx="2087">
                  <c:v>1.9838121152812249E-2</c:v>
                </c:pt>
                <c:pt idx="2088">
                  <c:v>1.9836137667328391E-2</c:v>
                </c:pt>
                <c:pt idx="2089">
                  <c:v>1.9833277855720866E-2</c:v>
                </c:pt>
                <c:pt idx="2090">
                  <c:v>1.983171777773407E-2</c:v>
                </c:pt>
                <c:pt idx="2091">
                  <c:v>1.983015039023428E-2</c:v>
                </c:pt>
                <c:pt idx="2092">
                  <c:v>1.9828575693061623E-2</c:v>
                </c:pt>
                <c:pt idx="2093">
                  <c:v>1.9826993686136163E-2</c:v>
                </c:pt>
                <c:pt idx="2094">
                  <c:v>1.9825404369537836E-2</c:v>
                </c:pt>
                <c:pt idx="2095">
                  <c:v>1.9823807743266642E-2</c:v>
                </c:pt>
                <c:pt idx="2096">
                  <c:v>1.982220380732258E-2</c:v>
                </c:pt>
                <c:pt idx="2097">
                  <c:v>1.9820592561625716E-2</c:v>
                </c:pt>
                <c:pt idx="2098">
                  <c:v>1.9818974006415857E-2</c:v>
                </c:pt>
                <c:pt idx="2099">
                  <c:v>1.9817348141373259E-2</c:v>
                </c:pt>
                <c:pt idx="2100">
                  <c:v>1.981571496673773E-2</c:v>
                </c:pt>
                <c:pt idx="2101">
                  <c:v>1.9814074482269461E-2</c:v>
                </c:pt>
                <c:pt idx="2102">
                  <c:v>1.9812426688368134E-2</c:v>
                </c:pt>
                <c:pt idx="2103">
                  <c:v>1.981247759201743E-2</c:v>
                </c:pt>
                <c:pt idx="2104">
                  <c:v>1.9809109171147199E-2</c:v>
                </c:pt>
                <c:pt idx="2105">
                  <c:v>1.9807439448147335E-2</c:v>
                </c:pt>
                <c:pt idx="2106">
                  <c:v>1.9805762415394668E-2</c:v>
                </c:pt>
                <c:pt idx="2107">
                  <c:v>1.9804078072969133E-2</c:v>
                </c:pt>
                <c:pt idx="2108">
                  <c:v>1.9802386420870732E-2</c:v>
                </c:pt>
                <c:pt idx="2109">
                  <c:v>1.98006874591794E-2</c:v>
                </c:pt>
                <c:pt idx="2110">
                  <c:v>1.9798981187655329E-2</c:v>
                </c:pt>
                <c:pt idx="2111">
                  <c:v>1.9797267606538327E-2</c:v>
                </c:pt>
                <c:pt idx="2112">
                  <c:v>1.9795546715748458E-2</c:v>
                </c:pt>
                <c:pt idx="2113">
                  <c:v>1.9793818515205786E-2</c:v>
                </c:pt>
                <c:pt idx="2114">
                  <c:v>1.9792083005070182E-2</c:v>
                </c:pt>
                <c:pt idx="2115">
                  <c:v>1.979034018510184E-2</c:v>
                </c:pt>
                <c:pt idx="2116">
                  <c:v>1.9788590055620503E-2</c:v>
                </c:pt>
                <c:pt idx="2117">
                  <c:v>1.9786832616466299E-2</c:v>
                </c:pt>
                <c:pt idx="2118">
                  <c:v>1.9785067867559292E-2</c:v>
                </c:pt>
                <c:pt idx="2119">
                  <c:v>1.9783295808899481E-2</c:v>
                </c:pt>
                <c:pt idx="2120">
                  <c:v>1.9781516440726676E-2</c:v>
                </c:pt>
                <c:pt idx="2121">
                  <c:v>1.9779729762881004E-2</c:v>
                </c:pt>
                <c:pt idx="2122">
                  <c:v>1.9777935775202593E-2</c:v>
                </c:pt>
                <c:pt idx="2123">
                  <c:v>1.9776134477931251E-2</c:v>
                </c:pt>
                <c:pt idx="2124">
                  <c:v>1.9774325870987042E-2</c:v>
                </c:pt>
                <c:pt idx="2125">
                  <c:v>1.9772509954369966E-2</c:v>
                </c:pt>
                <c:pt idx="2126">
                  <c:v>1.9770686728000086E-2</c:v>
                </c:pt>
                <c:pt idx="2127">
                  <c:v>1.9768856192037276E-2</c:v>
                </c:pt>
                <c:pt idx="2128">
                  <c:v>1.9767018346481535E-2</c:v>
                </c:pt>
                <c:pt idx="2129">
                  <c:v>1.9765173191093055E-2</c:v>
                </c:pt>
                <c:pt idx="2130">
                  <c:v>1.9763320726111644E-2</c:v>
                </c:pt>
                <c:pt idx="2131">
                  <c:v>1.9761460951457366E-2</c:v>
                </c:pt>
                <c:pt idx="2132">
                  <c:v>1.9759593867130221E-2</c:v>
                </c:pt>
                <c:pt idx="2133">
                  <c:v>1.9758266854550399E-2</c:v>
                </c:pt>
                <c:pt idx="2134">
                  <c:v>1.9755837769297457E-2</c:v>
                </c:pt>
                <c:pt idx="2135">
                  <c:v>1.9754491546217778E-2</c:v>
                </c:pt>
                <c:pt idx="2136">
                  <c:v>1.9752052432933098E-2</c:v>
                </c:pt>
                <c:pt idx="2137">
                  <c:v>1.9750148800081746E-2</c:v>
                </c:pt>
                <c:pt idx="2138">
                  <c:v>1.9748237857717399E-2</c:v>
                </c:pt>
                <c:pt idx="2139">
                  <c:v>1.974834029405681E-2</c:v>
                </c:pt>
                <c:pt idx="2140">
                  <c:v>1.9743014167277195E-2</c:v>
                </c:pt>
                <c:pt idx="2141">
                  <c:v>1.9742990170099617E-2</c:v>
                </c:pt>
                <c:pt idx="2142">
                  <c:v>1.9741449850521064E-2</c:v>
                </c:pt>
                <c:pt idx="2143">
                  <c:v>1.9739097894397872E-2</c:v>
                </c:pt>
                <c:pt idx="2144">
                  <c:v>1.9737140790905272E-2</c:v>
                </c:pt>
                <c:pt idx="2145">
                  <c:v>1.9735176376887154E-2</c:v>
                </c:pt>
                <c:pt idx="2146">
                  <c:v>1.9733204652476743E-2</c:v>
                </c:pt>
                <c:pt idx="2147">
                  <c:v>1.9731624631142974E-2</c:v>
                </c:pt>
                <c:pt idx="2148">
                  <c:v>1.9729239272265886E-2</c:v>
                </c:pt>
                <c:pt idx="2149">
                  <c:v>1.9727245616438793E-2</c:v>
                </c:pt>
                <c:pt idx="2150">
                  <c:v>1.9725244650192764E-2</c:v>
                </c:pt>
                <c:pt idx="2151">
                  <c:v>1.9723236373527797E-2</c:v>
                </c:pt>
                <c:pt idx="2152">
                  <c:v>1.9721220786363958E-2</c:v>
                </c:pt>
                <c:pt idx="2153">
                  <c:v>1.9719197888754536E-2</c:v>
                </c:pt>
                <c:pt idx="2154">
                  <c:v>1.9715215689917187E-2</c:v>
                </c:pt>
                <c:pt idx="2155">
                  <c:v>1.9715130162172301E-2</c:v>
                </c:pt>
                <c:pt idx="2156">
                  <c:v>1.9713085333226132E-2</c:v>
                </c:pt>
                <c:pt idx="2157">
                  <c:v>1.9711425879251898E-2</c:v>
                </c:pt>
                <c:pt idx="2158">
                  <c:v>1.9708973743970404E-2</c:v>
                </c:pt>
                <c:pt idx="2159">
                  <c:v>1.9706906983634198E-2</c:v>
                </c:pt>
                <c:pt idx="2160">
                  <c:v>1.9704832912879056E-2</c:v>
                </c:pt>
                <c:pt idx="2161">
                  <c:v>1.9703141674969338E-2</c:v>
                </c:pt>
                <c:pt idx="2162">
                  <c:v>1.9700662840032024E-2</c:v>
                </c:pt>
                <c:pt idx="2163">
                  <c:v>1.9698566837913489E-2</c:v>
                </c:pt>
                <c:pt idx="2164">
                  <c:v>1.9696463525376018E-2</c:v>
                </c:pt>
                <c:pt idx="2165">
                  <c:v>1.9694352902366319E-2</c:v>
                </c:pt>
                <c:pt idx="2166">
                  <c:v>1.9692621925857523E-2</c:v>
                </c:pt>
                <c:pt idx="2167">
                  <c:v>1.969010972503682E-2</c:v>
                </c:pt>
                <c:pt idx="2168">
                  <c:v>1.9687977170717019E-2</c:v>
                </c:pt>
                <c:pt idx="2169">
                  <c:v>1.9685837305924991E-2</c:v>
                </c:pt>
                <c:pt idx="2170">
                  <c:v>1.9683690130660736E-2</c:v>
                </c:pt>
                <c:pt idx="2171">
                  <c:v>1.9681535645004189E-2</c:v>
                </c:pt>
                <c:pt idx="2172">
                  <c:v>1.967937384890206E-2</c:v>
                </c:pt>
                <c:pt idx="2173">
                  <c:v>1.9677204742354348E-2</c:v>
                </c:pt>
                <c:pt idx="2174">
                  <c:v>1.9675410163861873E-2</c:v>
                </c:pt>
                <c:pt idx="2175">
                  <c:v>1.9673225794856197E-2</c:v>
                </c:pt>
                <c:pt idx="2176">
                  <c:v>1.967065355998443E-2</c:v>
                </c:pt>
                <c:pt idx="2177">
                  <c:v>1.966845521165439E-2</c:v>
                </c:pt>
                <c:pt idx="2178">
                  <c:v>1.9666249552852122E-2</c:v>
                </c:pt>
                <c:pt idx="2179">
                  <c:v>1.9664036583630917E-2</c:v>
                </c:pt>
                <c:pt idx="2180">
                  <c:v>1.9662194287528578E-2</c:v>
                </c:pt>
                <c:pt idx="2181">
                  <c:v>1.9659588713878406E-2</c:v>
                </c:pt>
                <c:pt idx="2182">
                  <c:v>1.9657353813320455E-2</c:v>
                </c:pt>
                <c:pt idx="2183">
                  <c:v>1.9655111602343567E-2</c:v>
                </c:pt>
                <c:pt idx="2184">
                  <c:v>1.9652862080921096E-2</c:v>
                </c:pt>
                <c:pt idx="2185">
                  <c:v>1.9648886686427502E-2</c:v>
                </c:pt>
                <c:pt idx="2186">
                  <c:v>1.9648341106739409E-2</c:v>
                </c:pt>
                <c:pt idx="2187">
                  <c:v>1.9646069654006837E-2</c:v>
                </c:pt>
                <c:pt idx="2188">
                  <c:v>1.9643790890828683E-2</c:v>
                </c:pt>
                <c:pt idx="2189">
                  <c:v>1.9641504817204947E-2</c:v>
                </c:pt>
                <c:pt idx="2190">
                  <c:v>1.9639211433188919E-2</c:v>
                </c:pt>
                <c:pt idx="2191">
                  <c:v>1.9637652450438026E-2</c:v>
                </c:pt>
                <c:pt idx="2192">
                  <c:v>1.963497296567196E-2</c:v>
                </c:pt>
                <c:pt idx="2193">
                  <c:v>1.9632287418387406E-2</c:v>
                </c:pt>
                <c:pt idx="2194">
                  <c:v>1.9630333727178595E-2</c:v>
                </c:pt>
                <c:pt idx="2195">
                  <c:v>1.9627634856345111E-2</c:v>
                </c:pt>
                <c:pt idx="2196">
                  <c:v>1.962529760965559E-2</c:v>
                </c:pt>
                <c:pt idx="2197">
                  <c:v>1.9622953052573777E-2</c:v>
                </c:pt>
                <c:pt idx="2198">
                  <c:v>1.9620601185019737E-2</c:v>
                </c:pt>
                <c:pt idx="2199">
                  <c:v>1.9618607691676004E-2</c:v>
                </c:pt>
                <c:pt idx="2200">
                  <c:v>1.9615875518654846E-2</c:v>
                </c:pt>
                <c:pt idx="2201">
                  <c:v>1.9613501719843995E-2</c:v>
                </c:pt>
                <c:pt idx="2202">
                  <c:v>1.9611120610560917E-2</c:v>
                </c:pt>
                <c:pt idx="2203">
                  <c:v>1.9608732190832256E-2</c:v>
                </c:pt>
                <c:pt idx="2204">
                  <c:v>1.960633646073795E-2</c:v>
                </c:pt>
                <c:pt idx="2205">
                  <c:v>1.9601834027218601E-2</c:v>
                </c:pt>
                <c:pt idx="2206">
                  <c:v>1.9601523069159299E-2</c:v>
                </c:pt>
                <c:pt idx="2207">
                  <c:v>1.9599105407728246E-2</c:v>
                </c:pt>
                <c:pt idx="2208">
                  <c:v>1.9596680435904901E-2</c:v>
                </c:pt>
                <c:pt idx="2209">
                  <c:v>1.9594607309534329E-2</c:v>
                </c:pt>
                <c:pt idx="2210">
                  <c:v>1.9591808560894819E-2</c:v>
                </c:pt>
                <c:pt idx="2211">
                  <c:v>1.9589361657761373E-2</c:v>
                </c:pt>
                <c:pt idx="2212">
                  <c:v>1.958690744420899E-2</c:v>
                </c:pt>
                <c:pt idx="2213">
                  <c:v>1.9584802453966876E-2</c:v>
                </c:pt>
                <c:pt idx="2214">
                  <c:v>1.9581977085714186E-2</c:v>
                </c:pt>
                <c:pt idx="2215">
                  <c:v>1.9579500940904992E-2</c:v>
                </c:pt>
                <c:pt idx="2216">
                  <c:v>1.9577017485650217E-2</c:v>
                </c:pt>
                <c:pt idx="2217">
                  <c:v>1.9574526719949858E-2</c:v>
                </c:pt>
                <c:pt idx="2218">
                  <c:v>1.9572028643830564E-2</c:v>
                </c:pt>
                <c:pt idx="2219">
                  <c:v>1.9569523257292332E-2</c:v>
                </c:pt>
                <c:pt idx="2220">
                  <c:v>1.9567010560335163E-2</c:v>
                </c:pt>
                <c:pt idx="2221">
                  <c:v>1.9564490552905767E-2</c:v>
                </c:pt>
                <c:pt idx="2222">
                  <c:v>1.9561963235110724E-2</c:v>
                </c:pt>
                <c:pt idx="2223">
                  <c:v>1.9559428606843454E-2</c:v>
                </c:pt>
                <c:pt idx="2224">
                  <c:v>1.9556886668157247E-2</c:v>
                </c:pt>
                <c:pt idx="2225">
                  <c:v>1.9554337419105394E-2</c:v>
                </c:pt>
                <c:pt idx="2226">
                  <c:v>1.9552128829281035E-2</c:v>
                </c:pt>
                <c:pt idx="2227">
                  <c:v>1.9549564297933752E-2</c:v>
                </c:pt>
                <c:pt idx="2228">
                  <c:v>1.9546645809276342E-2</c:v>
                </c:pt>
                <c:pt idx="2229">
                  <c:v>1.9544067318548741E-2</c:v>
                </c:pt>
                <c:pt idx="2230">
                  <c:v>1.9541481517322268E-2</c:v>
                </c:pt>
                <c:pt idx="2231">
                  <c:v>1.9538888747643313E-2</c:v>
                </c:pt>
                <c:pt idx="2232">
                  <c:v>1.9536641363431251E-2</c:v>
                </c:pt>
                <c:pt idx="2233">
                  <c:v>1.9533707718624171E-2</c:v>
                </c:pt>
                <c:pt idx="2234">
                  <c:v>1.9531122992457739E-2</c:v>
                </c:pt>
                <c:pt idx="2235">
                  <c:v>1.952854212517785E-2</c:v>
                </c:pt>
                <c:pt idx="2236">
                  <c:v>1.9525965116784505E-2</c:v>
                </c:pt>
                <c:pt idx="2237">
                  <c:v>1.9521598853833311E-2</c:v>
                </c:pt>
                <c:pt idx="2238">
                  <c:v>1.9520822676657446E-2</c:v>
                </c:pt>
                <c:pt idx="2239">
                  <c:v>1.9518257244950377E-2</c:v>
                </c:pt>
                <c:pt idx="2240">
                  <c:v>1.9515695672076561E-2</c:v>
                </c:pt>
                <c:pt idx="2241">
                  <c:v>1.9513137958115934E-2</c:v>
                </c:pt>
                <c:pt idx="2242">
                  <c:v>1.9510584103095141E-2</c:v>
                </c:pt>
                <c:pt idx="2243">
                  <c:v>1.9508727251233537E-2</c:v>
                </c:pt>
                <c:pt idx="2244">
                  <c:v>1.9505834666617705E-2</c:v>
                </c:pt>
                <c:pt idx="2245">
                  <c:v>1.9502945691165507E-2</c:v>
                </c:pt>
                <c:pt idx="2246">
                  <c:v>1.9500754244774487E-2</c:v>
                </c:pt>
                <c:pt idx="2247">
                  <c:v>1.9497872711022879E-2</c:v>
                </c:pt>
                <c:pt idx="2248">
                  <c:v>1.9495342009268057E-2</c:v>
                </c:pt>
                <c:pt idx="2249">
                  <c:v>1.949281516639978E-2</c:v>
                </c:pt>
                <c:pt idx="2250">
                  <c:v>1.94902921823914E-2</c:v>
                </c:pt>
                <c:pt idx="2251">
                  <c:v>1.9488120724604485E-2</c:v>
                </c:pt>
                <c:pt idx="2252">
                  <c:v>1.9485257791114208E-2</c:v>
                </c:pt>
                <c:pt idx="2253">
                  <c:v>1.9482746383792104E-2</c:v>
                </c:pt>
                <c:pt idx="2254">
                  <c:v>1.9480238835303254E-2</c:v>
                </c:pt>
                <c:pt idx="2255">
                  <c:v>1.9477735145780883E-2</c:v>
                </c:pt>
                <c:pt idx="2256">
                  <c:v>1.9475235315091766E-2</c:v>
                </c:pt>
                <c:pt idx="2257">
                  <c:v>1.9472739343289192E-2</c:v>
                </c:pt>
                <c:pt idx="2258">
                  <c:v>1.9470247230399806E-2</c:v>
                </c:pt>
                <c:pt idx="2259">
                  <c:v>1.946775897637032E-2</c:v>
                </c:pt>
                <c:pt idx="2260">
                  <c:v>1.946315871382609E-2</c:v>
                </c:pt>
                <c:pt idx="2261">
                  <c:v>1.9462794044917686E-2</c:v>
                </c:pt>
                <c:pt idx="2262">
                  <c:v>1.9460666581865294E-2</c:v>
                </c:pt>
                <c:pt idx="2263">
                  <c:v>1.9457844549064518E-2</c:v>
                </c:pt>
                <c:pt idx="2264">
                  <c:v>1.9455375589467749E-2</c:v>
                </c:pt>
                <c:pt idx="2265">
                  <c:v>1.9453260129693728E-2</c:v>
                </c:pt>
                <c:pt idx="2266">
                  <c:v>1.9450449246880552E-2</c:v>
                </c:pt>
                <c:pt idx="2267">
                  <c:v>1.9447991863890124E-2</c:v>
                </c:pt>
                <c:pt idx="2268">
                  <c:v>1.9445538339786239E-2</c:v>
                </c:pt>
                <c:pt idx="2269">
                  <c:v>1.9443088674595543E-2</c:v>
                </c:pt>
                <c:pt idx="2270">
                  <c:v>1.9440642868264746E-2</c:v>
                </c:pt>
                <c:pt idx="2271">
                  <c:v>1.9438200920820492E-2</c:v>
                </c:pt>
                <c:pt idx="2272">
                  <c:v>1.9435762832236136E-2</c:v>
                </c:pt>
                <c:pt idx="2273">
                  <c:v>1.943332860256497E-2</c:v>
                </c:pt>
                <c:pt idx="2274">
                  <c:v>1.9430898231727056E-2</c:v>
                </c:pt>
                <c:pt idx="2275">
                  <c:v>1.9428471719802332E-2</c:v>
                </c:pt>
                <c:pt idx="2276">
                  <c:v>1.9426049066764151E-2</c:v>
                </c:pt>
                <c:pt idx="2277">
                  <c:v>1.9423630272585868E-2</c:v>
                </c:pt>
                <c:pt idx="2278">
                  <c:v>1.9421566850512662E-2</c:v>
                </c:pt>
                <c:pt idx="2279">
                  <c:v>1.9419155919657705E-2</c:v>
                </c:pt>
                <c:pt idx="2280">
                  <c:v>1.9416397043316991E-2</c:v>
                </c:pt>
                <c:pt idx="2281">
                  <c:v>1.9413993684658237E-2</c:v>
                </c:pt>
                <c:pt idx="2282">
                  <c:v>1.9411594184859382E-2</c:v>
                </c:pt>
                <c:pt idx="2283">
                  <c:v>1.940919854394707E-2</c:v>
                </c:pt>
                <c:pt idx="2284">
                  <c:v>1.9406806761921302E-2</c:v>
                </c:pt>
                <c:pt idx="2285">
                  <c:v>1.9404771375861607E-2</c:v>
                </c:pt>
                <c:pt idx="2286">
                  <c:v>1.9402034774502752E-2</c:v>
                </c:pt>
                <c:pt idx="2287">
                  <c:v>1.9399654569083324E-2</c:v>
                </c:pt>
                <c:pt idx="2288">
                  <c:v>1.939727822255044E-2</c:v>
                </c:pt>
                <c:pt idx="2289">
                  <c:v>1.939525886198501E-2</c:v>
                </c:pt>
                <c:pt idx="2290">
                  <c:v>1.9392537106117658E-2</c:v>
                </c:pt>
                <c:pt idx="2291">
                  <c:v>1.9390172336217759E-2</c:v>
                </c:pt>
                <c:pt idx="2292">
                  <c:v>1.9387811425204404E-2</c:v>
                </c:pt>
                <c:pt idx="2293">
                  <c:v>1.9385454373050948E-2</c:v>
                </c:pt>
                <c:pt idx="2294">
                  <c:v>1.9383101179784035E-2</c:v>
                </c:pt>
                <c:pt idx="2295">
                  <c:v>1.9380751845403665E-2</c:v>
                </c:pt>
                <c:pt idx="2296">
                  <c:v>1.93767136040357E-2</c:v>
                </c:pt>
                <c:pt idx="2297">
                  <c:v>1.9374019693341182E-2</c:v>
                </c:pt>
                <c:pt idx="2298">
                  <c:v>1.93716838407898E-2</c:v>
                </c:pt>
                <c:pt idx="2299">
                  <c:v>1.9369351846512117E-2</c:v>
                </c:pt>
                <c:pt idx="2300">
                  <c:v>1.9367023710907816E-2</c:v>
                </c:pt>
                <c:pt idx="2301">
                  <c:v>1.9364699433577215E-2</c:v>
                </c:pt>
                <c:pt idx="2302">
                  <c:v>1.9362379014760123E-2</c:v>
                </c:pt>
                <c:pt idx="2303">
                  <c:v>1.9360062454296667E-2</c:v>
                </c:pt>
                <c:pt idx="2304">
                  <c:v>1.935774975234672E-2</c:v>
                </c:pt>
                <c:pt idx="2305">
                  <c:v>1.935544090875041E-2</c:v>
                </c:pt>
                <c:pt idx="2306">
                  <c:v>1.9353135923587672E-2</c:v>
                </c:pt>
                <c:pt idx="2307">
                  <c:v>1.9350834796858507E-2</c:v>
                </c:pt>
                <c:pt idx="2308">
                  <c:v>1.9348537528562915E-2</c:v>
                </c:pt>
                <c:pt idx="2309">
                  <c:v>1.9346244118780831E-2</c:v>
                </c:pt>
                <c:pt idx="2310">
                  <c:v>1.934330111845739E-2</c:v>
                </c:pt>
                <c:pt idx="2311">
                  <c:v>1.9341016527860688E-2</c:v>
                </c:pt>
                <c:pt idx="2312">
                  <c:v>1.9338735795617623E-2</c:v>
                </c:pt>
                <c:pt idx="2313">
                  <c:v>1.9336458921888067E-2</c:v>
                </c:pt>
                <c:pt idx="2314">
                  <c:v>1.9334185906592083E-2</c:v>
                </c:pt>
                <c:pt idx="2315">
                  <c:v>1.9331916749729672E-2</c:v>
                </c:pt>
                <c:pt idx="2316">
                  <c:v>1.9329651451220897E-2</c:v>
                </c:pt>
                <c:pt idx="2317">
                  <c:v>1.9327390011145695E-2</c:v>
                </c:pt>
                <c:pt idx="2318">
                  <c:v>1.9325132429584002E-2</c:v>
                </c:pt>
                <c:pt idx="2319">
                  <c:v>1.9322878706375946E-2</c:v>
                </c:pt>
                <c:pt idx="2320">
                  <c:v>1.9320628841601462E-2</c:v>
                </c:pt>
                <c:pt idx="2321">
                  <c:v>1.931838283526055E-2</c:v>
                </c:pt>
                <c:pt idx="2322">
                  <c:v>1.9317215395355802E-2</c:v>
                </c:pt>
                <c:pt idx="2323">
                  <c:v>1.9313902397879446E-2</c:v>
                </c:pt>
                <c:pt idx="2324">
                  <c:v>1.9311667966759316E-2</c:v>
                </c:pt>
                <c:pt idx="2325">
                  <c:v>1.9309437394232631E-2</c:v>
                </c:pt>
                <c:pt idx="2326">
                  <c:v>1.9307210679979647E-2</c:v>
                </c:pt>
                <c:pt idx="2327">
                  <c:v>1.9304987824160236E-2</c:v>
                </c:pt>
                <c:pt idx="2328">
                  <c:v>1.9302768826774397E-2</c:v>
                </c:pt>
                <c:pt idx="2329">
                  <c:v>1.9300553687902067E-2</c:v>
                </c:pt>
                <c:pt idx="2330">
                  <c:v>1.9298342407463309E-2</c:v>
                </c:pt>
                <c:pt idx="2331">
                  <c:v>1.9296134985298252E-2</c:v>
                </c:pt>
                <c:pt idx="2332">
                  <c:v>1.929393142172664E-2</c:v>
                </c:pt>
                <c:pt idx="2333">
                  <c:v>1.9291731716428728E-2</c:v>
                </c:pt>
                <c:pt idx="2334">
                  <c:v>1.9289535869724261E-2</c:v>
                </c:pt>
                <c:pt idx="2335">
                  <c:v>1.9287343881213559E-2</c:v>
                </c:pt>
                <c:pt idx="2336">
                  <c:v>1.9285155751376237E-2</c:v>
                </c:pt>
                <c:pt idx="2337">
                  <c:v>1.9282971479812616E-2</c:v>
                </c:pt>
                <c:pt idx="2338">
                  <c:v>1.9280791066682568E-2</c:v>
                </c:pt>
                <c:pt idx="2339">
                  <c:v>1.9278614511986092E-2</c:v>
                </c:pt>
                <c:pt idx="2340">
                  <c:v>1.9276441815803125E-2</c:v>
                </c:pt>
                <c:pt idx="2341">
                  <c:v>1.9274272977973794E-2</c:v>
                </c:pt>
                <c:pt idx="2342">
                  <c:v>1.92721079984981E-2</c:v>
                </c:pt>
                <c:pt idx="2343">
                  <c:v>1.9270361576344541E-2</c:v>
                </c:pt>
                <c:pt idx="2344">
                  <c:v>1.9267789615087239E-2</c:v>
                </c:pt>
                <c:pt idx="2345">
                  <c:v>1.9265636210912263E-2</c:v>
                </c:pt>
                <c:pt idx="2346">
                  <c:v>1.9263486665170859E-2</c:v>
                </c:pt>
                <c:pt idx="2347">
                  <c:v>1.926011660334126E-2</c:v>
                </c:pt>
                <c:pt idx="2348">
                  <c:v>1.9259618210174523E-2</c:v>
                </c:pt>
                <c:pt idx="2349">
                  <c:v>1.9257061178628021E-2</c:v>
                </c:pt>
                <c:pt idx="2350">
                  <c:v>1.9254927066620908E-2</c:v>
                </c:pt>
                <c:pt idx="2351">
                  <c:v>1.9252796813047368E-2</c:v>
                </c:pt>
                <c:pt idx="2352">
                  <c:v>1.9250670417907401E-2</c:v>
                </c:pt>
                <c:pt idx="2353">
                  <c:v>1.924854788112107E-2</c:v>
                </c:pt>
                <c:pt idx="2354">
                  <c:v>1.9246429202848248E-2</c:v>
                </c:pt>
                <c:pt idx="2355">
                  <c:v>1.9244314383008998E-2</c:v>
                </c:pt>
                <c:pt idx="2356">
                  <c:v>1.9242203421443449E-2</c:v>
                </c:pt>
                <c:pt idx="2357">
                  <c:v>1.9240096318391409E-2</c:v>
                </c:pt>
                <c:pt idx="2358">
                  <c:v>1.9237993073852877E-2</c:v>
                </c:pt>
                <c:pt idx="2359">
                  <c:v>1.9235893687667982E-2</c:v>
                </c:pt>
                <c:pt idx="2360">
                  <c:v>1.9235255423746267E-2</c:v>
                </c:pt>
                <c:pt idx="2361">
                  <c:v>1.923170649059891E-2</c:v>
                </c:pt>
                <c:pt idx="2362">
                  <c:v>1.9229618679634797E-2</c:v>
                </c:pt>
                <c:pt idx="2363">
                  <c:v>1.9227534727184192E-2</c:v>
                </c:pt>
                <c:pt idx="2364">
                  <c:v>1.9225454633007288E-2</c:v>
                </c:pt>
                <c:pt idx="2365">
                  <c:v>1.9223378397423829E-2</c:v>
                </c:pt>
                <c:pt idx="2366">
                  <c:v>1.9221306020194007E-2</c:v>
                </c:pt>
                <c:pt idx="2367">
                  <c:v>1.9219237501317821E-2</c:v>
                </c:pt>
                <c:pt idx="2368">
                  <c:v>1.9217172840955143E-2</c:v>
                </c:pt>
                <c:pt idx="2369">
                  <c:v>1.9215112039105975E-2</c:v>
                </c:pt>
                <c:pt idx="2370">
                  <c:v>1.9213055095530507E-2</c:v>
                </c:pt>
                <c:pt idx="2371">
                  <c:v>1.9211002010308675E-2</c:v>
                </c:pt>
                <c:pt idx="2372">
                  <c:v>1.9208952783760225E-2</c:v>
                </c:pt>
                <c:pt idx="2373">
                  <c:v>1.9206907415485475E-2</c:v>
                </c:pt>
                <c:pt idx="2374">
                  <c:v>1.9205965753776866E-2</c:v>
                </c:pt>
                <c:pt idx="2375">
                  <c:v>1.9202828254236692E-2</c:v>
                </c:pt>
                <c:pt idx="2376">
                  <c:v>1.9200794461182724E-2</c:v>
                </c:pt>
                <c:pt idx="2377">
                  <c:v>1.9198764526642265E-2</c:v>
                </c:pt>
                <c:pt idx="2378">
                  <c:v>1.9196738450455442E-2</c:v>
                </c:pt>
                <c:pt idx="2379">
                  <c:v>1.9194716232782127E-2</c:v>
                </c:pt>
                <c:pt idx="2380">
                  <c:v>1.919269787346245E-2</c:v>
                </c:pt>
                <c:pt idx="2381">
                  <c:v>1.9190683372576345E-2</c:v>
                </c:pt>
                <c:pt idx="2382">
                  <c:v>1.9188672730043876E-2</c:v>
                </c:pt>
                <c:pt idx="2383">
                  <c:v>1.9186665946104853E-2</c:v>
                </c:pt>
                <c:pt idx="2384">
                  <c:v>1.918466302043953E-2</c:v>
                </c:pt>
                <c:pt idx="2385">
                  <c:v>1.9182663953207779E-2</c:v>
                </c:pt>
                <c:pt idx="2386">
                  <c:v>1.9180668744409601E-2</c:v>
                </c:pt>
                <c:pt idx="2387">
                  <c:v>1.9178677394044996E-2</c:v>
                </c:pt>
                <c:pt idx="2388">
                  <c:v>1.9176689902113964E-2</c:v>
                </c:pt>
                <c:pt idx="2389">
                  <c:v>1.9174706268616504E-2</c:v>
                </c:pt>
                <c:pt idx="2390">
                  <c:v>1.9172726493552616E-2</c:v>
                </c:pt>
                <c:pt idx="2391">
                  <c:v>1.9170750576842366E-2</c:v>
                </c:pt>
                <c:pt idx="2392">
                  <c:v>1.9168778518645624E-2</c:v>
                </c:pt>
                <c:pt idx="2393">
                  <c:v>1.9166810318802519E-2</c:v>
                </c:pt>
                <c:pt idx="2394">
                  <c:v>1.9164845977472922E-2</c:v>
                </c:pt>
                <c:pt idx="2395">
                  <c:v>1.9163346094881462E-2</c:v>
                </c:pt>
                <c:pt idx="2396">
                  <c:v>1.9160928869794702E-2</c:v>
                </c:pt>
                <c:pt idx="2397">
                  <c:v>1.9158976103685887E-2</c:v>
                </c:pt>
                <c:pt idx="2398">
                  <c:v>1.9157027196010645E-2</c:v>
                </c:pt>
                <c:pt idx="2399">
                  <c:v>1.9156565624845356E-2</c:v>
                </c:pt>
                <c:pt idx="2400">
                  <c:v>1.9154254037168084E-2</c:v>
                </c:pt>
                <c:pt idx="2401">
                  <c:v>1.9151203623426483E-2</c:v>
                </c:pt>
                <c:pt idx="2402">
                  <c:v>1.9149270149325659E-2</c:v>
                </c:pt>
                <c:pt idx="2403">
                  <c:v>1.9147340533738344E-2</c:v>
                </c:pt>
                <c:pt idx="2404">
                  <c:v>1.9145414776504666E-2</c:v>
                </c:pt>
                <c:pt idx="2405">
                  <c:v>1.9143492877784496E-2</c:v>
                </c:pt>
                <c:pt idx="2406">
                  <c:v>1.9141574837417963E-2</c:v>
                </c:pt>
                <c:pt idx="2407">
                  <c:v>1.9139660655405066E-2</c:v>
                </c:pt>
                <c:pt idx="2408">
                  <c:v>1.9137750331985615E-2</c:v>
                </c:pt>
                <c:pt idx="2409">
                  <c:v>1.9135843866919799E-2</c:v>
                </c:pt>
                <c:pt idx="2410">
                  <c:v>1.9133941260207621E-2</c:v>
                </c:pt>
                <c:pt idx="2411">
                  <c:v>1.9132042511929015E-2</c:v>
                </c:pt>
                <c:pt idx="2412">
                  <c:v>1.9130147622083982E-2</c:v>
                </c:pt>
                <c:pt idx="2413">
                  <c:v>1.9128256590752457E-2</c:v>
                </c:pt>
                <c:pt idx="2414">
                  <c:v>1.9126369417774569E-2</c:v>
                </c:pt>
                <c:pt idx="2415">
                  <c:v>1.9125980716543367E-2</c:v>
                </c:pt>
                <c:pt idx="2416">
                  <c:v>1.9122606647039575E-2</c:v>
                </c:pt>
                <c:pt idx="2417">
                  <c:v>1.9120731049282469E-2</c:v>
                </c:pt>
                <c:pt idx="2418">
                  <c:v>1.9118859309958935E-2</c:v>
                </c:pt>
                <c:pt idx="2419">
                  <c:v>1.9116991429148911E-2</c:v>
                </c:pt>
                <c:pt idx="2420">
                  <c:v>1.9115127406612586E-2</c:v>
                </c:pt>
                <c:pt idx="2421">
                  <c:v>1.9113267242509835E-2</c:v>
                </c:pt>
                <c:pt idx="2422">
                  <c:v>1.9111410936920592E-2</c:v>
                </c:pt>
                <c:pt idx="2423">
                  <c:v>1.9109558489684986E-2</c:v>
                </c:pt>
                <c:pt idx="2424">
                  <c:v>1.9107709900962888E-2</c:v>
                </c:pt>
                <c:pt idx="2425">
                  <c:v>1.9105865170514491E-2</c:v>
                </c:pt>
                <c:pt idx="2426">
                  <c:v>1.9104024298659539E-2</c:v>
                </c:pt>
                <c:pt idx="2427">
                  <c:v>1.9102187285078287E-2</c:v>
                </c:pt>
                <c:pt idx="2428">
                  <c:v>1.9100354129930608E-2</c:v>
                </c:pt>
                <c:pt idx="2429">
                  <c:v>1.9098524833216501E-2</c:v>
                </c:pt>
                <c:pt idx="2430">
                  <c:v>1.9096699394935968E-2</c:v>
                </c:pt>
                <c:pt idx="2431">
                  <c:v>1.9094877815089006E-2</c:v>
                </c:pt>
                <c:pt idx="2432">
                  <c:v>1.9093060093675618E-2</c:v>
                </c:pt>
                <c:pt idx="2433">
                  <c:v>1.9091246230695802E-2</c:v>
                </c:pt>
                <c:pt idx="2434">
                  <c:v>1.9089436226149559E-2</c:v>
                </c:pt>
                <c:pt idx="2435">
                  <c:v>1.9087630079877016E-2</c:v>
                </c:pt>
                <c:pt idx="2436">
                  <c:v>1.9085827792117982E-2</c:v>
                </c:pt>
                <c:pt idx="2437">
                  <c:v>1.9084029362792521E-2</c:v>
                </c:pt>
                <c:pt idx="2438">
                  <c:v>1.9082234791900632E-2</c:v>
                </c:pt>
                <c:pt idx="2439">
                  <c:v>1.908044407936238E-2</c:v>
                </c:pt>
                <c:pt idx="2440">
                  <c:v>1.90786572252577E-2</c:v>
                </c:pt>
                <c:pt idx="2441">
                  <c:v>1.9076874229666529E-2</c:v>
                </c:pt>
                <c:pt idx="2442">
                  <c:v>1.9075095092349059E-2</c:v>
                </c:pt>
                <c:pt idx="2443">
                  <c:v>1.9073319813545098E-2</c:v>
                </c:pt>
                <c:pt idx="2444">
                  <c:v>1.9071548393014837E-2</c:v>
                </c:pt>
                <c:pt idx="2445">
                  <c:v>1.9070286669808922E-2</c:v>
                </c:pt>
                <c:pt idx="2446">
                  <c:v>1.9068017127574777E-2</c:v>
                </c:pt>
                <c:pt idx="2447">
                  <c:v>1.906676495286419E-2</c:v>
                </c:pt>
                <c:pt idx="2448">
                  <c:v>1.9064501295629199E-2</c:v>
                </c:pt>
                <c:pt idx="2449">
                  <c:v>1.9062749167346738E-2</c:v>
                </c:pt>
                <c:pt idx="2450">
                  <c:v>1.9061000897337976E-2</c:v>
                </c:pt>
                <c:pt idx="2451">
                  <c:v>1.9061157151107899E-2</c:v>
                </c:pt>
                <c:pt idx="2452">
                  <c:v>1.9056275042990123E-2</c:v>
                </c:pt>
                <c:pt idx="2453">
                  <c:v>1.9056292414241227E-2</c:v>
                </c:pt>
                <c:pt idx="2454">
                  <c:v>1.9054941207647946E-2</c:v>
                </c:pt>
                <c:pt idx="2455">
                  <c:v>1.9052832438788414E-2</c:v>
                </c:pt>
                <c:pt idx="2456">
                  <c:v>1.9051108239311887E-2</c:v>
                </c:pt>
                <c:pt idx="2457">
                  <c:v>1.9049387898721903E-2</c:v>
                </c:pt>
                <c:pt idx="2458">
                  <c:v>1.9047671416911882E-2</c:v>
                </c:pt>
                <c:pt idx="2459">
                  <c:v>1.90463404275798E-2</c:v>
                </c:pt>
                <c:pt idx="2460">
                  <c:v>1.904425002989818E-2</c:v>
                </c:pt>
                <c:pt idx="2461">
                  <c:v>1.9042545124641208E-2</c:v>
                </c:pt>
                <c:pt idx="2462">
                  <c:v>1.9040844078217489E-2</c:v>
                </c:pt>
                <c:pt idx="2463">
                  <c:v>1.9039146890653669E-2</c:v>
                </c:pt>
                <c:pt idx="2464">
                  <c:v>1.9037453561923101E-2</c:v>
                </c:pt>
                <c:pt idx="2465">
                  <c:v>1.9034034797185129E-2</c:v>
                </c:pt>
                <c:pt idx="2466">
                  <c:v>1.903407848098837E-2</c:v>
                </c:pt>
                <c:pt idx="2467">
                  <c:v>1.9032396728784207E-2</c:v>
                </c:pt>
                <c:pt idx="2468">
                  <c:v>1.9030718835413296E-2</c:v>
                </c:pt>
                <c:pt idx="2469">
                  <c:v>1.9029428296564177E-2</c:v>
                </c:pt>
                <c:pt idx="2470">
                  <c:v>1.9027374625224525E-2</c:v>
                </c:pt>
                <c:pt idx="2471">
                  <c:v>1.9025708308353373E-2</c:v>
                </c:pt>
                <c:pt idx="2472">
                  <c:v>1.9024045850342119E-2</c:v>
                </c:pt>
                <c:pt idx="2473">
                  <c:v>1.9022771497612112E-2</c:v>
                </c:pt>
                <c:pt idx="2474">
                  <c:v>1.9020732510872662E-2</c:v>
                </c:pt>
                <c:pt idx="2475">
                  <c:v>1.9019081629387813E-2</c:v>
                </c:pt>
                <c:pt idx="2476">
                  <c:v>1.9017434606736217E-2</c:v>
                </c:pt>
                <c:pt idx="2477">
                  <c:v>1.9015791442891228E-2</c:v>
                </c:pt>
                <c:pt idx="2478">
                  <c:v>1.9014152137932783E-2</c:v>
                </c:pt>
                <c:pt idx="2479">
                  <c:v>1.9012516691834236E-2</c:v>
                </c:pt>
                <c:pt idx="2480">
                  <c:v>1.9010885104542297E-2</c:v>
                </c:pt>
                <c:pt idx="2481">
                  <c:v>1.900925737608361E-2</c:v>
                </c:pt>
                <c:pt idx="2482">
                  <c:v>1.9007633506458177E-2</c:v>
                </c:pt>
                <c:pt idx="2483">
                  <c:v>1.9006013495692642E-2</c:v>
                </c:pt>
                <c:pt idx="2484">
                  <c:v>1.9004397343733714E-2</c:v>
                </c:pt>
                <c:pt idx="2485">
                  <c:v>1.9002785050634685E-2</c:v>
                </c:pt>
                <c:pt idx="2486">
                  <c:v>1.9001563326153104E-2</c:v>
                </c:pt>
                <c:pt idx="2487">
                  <c:v>1.8999958941687822E-2</c:v>
                </c:pt>
                <c:pt idx="2488">
                  <c:v>1.8997971324390406E-2</c:v>
                </c:pt>
                <c:pt idx="2489">
                  <c:v>1.8996374466624388E-2</c:v>
                </c:pt>
                <c:pt idx="2490">
                  <c:v>1.8994781467718269E-2</c:v>
                </c:pt>
                <c:pt idx="2491">
                  <c:v>1.8993192297322992E-2</c:v>
                </c:pt>
                <c:pt idx="2492">
                  <c:v>1.8991994073123131E-2</c:v>
                </c:pt>
                <c:pt idx="2493">
                  <c:v>1.8990023188827365E-2</c:v>
                </c:pt>
                <c:pt idx="2494">
                  <c:v>1.8988442937457606E-2</c:v>
                </c:pt>
                <c:pt idx="2495">
                  <c:v>1.8986865554699861E-2</c:v>
                </c:pt>
                <c:pt idx="2496">
                  <c:v>1.8985291040580776E-2</c:v>
                </c:pt>
                <c:pt idx="2497">
                  <c:v>1.8982269936067553E-2</c:v>
                </c:pt>
                <c:pt idx="2498">
                  <c:v>1.8982150618072069E-2</c:v>
                </c:pt>
                <c:pt idx="2499">
                  <c:v>1.8980584709735737E-2</c:v>
                </c:pt>
                <c:pt idx="2500">
                  <c:v>1.8979021669984775E-2</c:v>
                </c:pt>
                <c:pt idx="2501">
                  <c:v>1.8977461498845827E-2</c:v>
                </c:pt>
                <c:pt idx="2502">
                  <c:v>1.8975904196265603E-2</c:v>
                </c:pt>
                <c:pt idx="2503">
                  <c:v>1.8975128004669273E-2</c:v>
                </c:pt>
                <c:pt idx="2504">
                  <c:v>1.8973187428621419E-2</c:v>
                </c:pt>
                <c:pt idx="2505">
                  <c:v>1.8971249500223664E-2</c:v>
                </c:pt>
                <c:pt idx="2506">
                  <c:v>1.8970093150447731E-2</c:v>
                </c:pt>
                <c:pt idx="2507">
                  <c:v>1.8968160712544702E-2</c:v>
                </c:pt>
                <c:pt idx="2508">
                  <c:v>1.8966620621583274E-2</c:v>
                </c:pt>
                <c:pt idx="2509">
                  <c:v>1.8965083399233862E-2</c:v>
                </c:pt>
                <c:pt idx="2510">
                  <c:v>1.8963549045469819E-2</c:v>
                </c:pt>
                <c:pt idx="2511">
                  <c:v>1.896240765832502E-2</c:v>
                </c:pt>
                <c:pt idx="2512">
                  <c:v>1.8960488943777776E-2</c:v>
                </c:pt>
                <c:pt idx="2513">
                  <c:v>1.895896319576984E-2</c:v>
                </c:pt>
                <c:pt idx="2514">
                  <c:v>1.895744031642721E-2</c:v>
                </c:pt>
                <c:pt idx="2515">
                  <c:v>1.8955920305669949E-2</c:v>
                </c:pt>
                <c:pt idx="2516">
                  <c:v>1.8954403163524702E-2</c:v>
                </c:pt>
                <c:pt idx="2517">
                  <c:v>1.895288888993818E-2</c:v>
                </c:pt>
                <c:pt idx="2518">
                  <c:v>1.8951377484963672E-2</c:v>
                </c:pt>
                <c:pt idx="2519">
                  <c:v>1.8949868948601178E-2</c:v>
                </c:pt>
                <c:pt idx="2520">
                  <c:v>1.8946721673973599E-2</c:v>
                </c:pt>
                <c:pt idx="2521">
                  <c:v>1.8946860481632299E-2</c:v>
                </c:pt>
                <c:pt idx="2522">
                  <c:v>1.8945752026191531E-2</c:v>
                </c:pt>
                <c:pt idx="2523">
                  <c:v>1.8943863489111479E-2</c:v>
                </c:pt>
                <c:pt idx="2524">
                  <c:v>1.8942369295702477E-2</c:v>
                </c:pt>
                <c:pt idx="2525">
                  <c:v>1.8941269824901408E-2</c:v>
                </c:pt>
                <c:pt idx="2526">
                  <c:v>1.8939389514720517E-2</c:v>
                </c:pt>
                <c:pt idx="2527">
                  <c:v>1.8937903927147559E-2</c:v>
                </c:pt>
                <c:pt idx="2528">
                  <c:v>1.8936421208133325E-2</c:v>
                </c:pt>
                <c:pt idx="2529">
                  <c:v>1.8934941357731105E-2</c:v>
                </c:pt>
                <c:pt idx="2530">
                  <c:v>1.89334643759409E-2</c:v>
                </c:pt>
                <c:pt idx="2531">
                  <c:v>1.8931990262709419E-2</c:v>
                </c:pt>
                <c:pt idx="2532">
                  <c:v>1.8930519018116598E-2</c:v>
                </c:pt>
                <c:pt idx="2533">
                  <c:v>1.8929050642109146E-2</c:v>
                </c:pt>
                <c:pt idx="2534">
                  <c:v>1.8927585134687064E-2</c:v>
                </c:pt>
                <c:pt idx="2535">
                  <c:v>1.8926122495876996E-2</c:v>
                </c:pt>
                <c:pt idx="2536">
                  <c:v>1.8924662725652297E-2</c:v>
                </c:pt>
                <c:pt idx="2537">
                  <c:v>1.8923205824012967E-2</c:v>
                </c:pt>
                <c:pt idx="2538">
                  <c:v>1.8922145303075233E-2</c:v>
                </c:pt>
                <c:pt idx="2539">
                  <c:v>1.8920694267263727E-2</c:v>
                </c:pt>
                <c:pt idx="2540">
                  <c:v>1.8918852330713776E-2</c:v>
                </c:pt>
                <c:pt idx="2541">
                  <c:v>1.8917406903469214E-2</c:v>
                </c:pt>
                <c:pt idx="2542">
                  <c:v>1.8915964344783376E-2</c:v>
                </c:pt>
                <c:pt idx="2543">
                  <c:v>1.8914524654762843E-2</c:v>
                </c:pt>
                <c:pt idx="2544">
                  <c:v>1.8913482119584657E-2</c:v>
                </c:pt>
                <c:pt idx="2545">
                  <c:v>1.8911653880424595E-2</c:v>
                </c:pt>
                <c:pt idx="2546">
                  <c:v>1.891022279616017E-2</c:v>
                </c:pt>
                <c:pt idx="2547">
                  <c:v>1.8908794580481114E-2</c:v>
                </c:pt>
                <c:pt idx="2548">
                  <c:v>1.8907369233387428E-2</c:v>
                </c:pt>
                <c:pt idx="2549">
                  <c:v>1.8906341690696493E-2</c:v>
                </c:pt>
                <c:pt idx="2550">
                  <c:v>1.8904527145009453E-2</c:v>
                </c:pt>
                <c:pt idx="2551">
                  <c:v>1.8903110403725165E-2</c:v>
                </c:pt>
                <c:pt idx="2552">
                  <c:v>1.8901696531026246E-2</c:v>
                </c:pt>
                <c:pt idx="2553">
                  <c:v>1.8900285526912697E-2</c:v>
                </c:pt>
                <c:pt idx="2554">
                  <c:v>1.8898877391384516E-2</c:v>
                </c:pt>
                <c:pt idx="2555">
                  <c:v>1.8897472124468351E-2</c:v>
                </c:pt>
                <c:pt idx="2556">
                  <c:v>1.8895073694880082E-2</c:v>
                </c:pt>
                <c:pt idx="2557">
                  <c:v>1.889327927634632E-2</c:v>
                </c:pt>
                <c:pt idx="2558">
                  <c:v>1.8891883581266811E-2</c:v>
                </c:pt>
                <c:pt idx="2559">
                  <c:v>1.8890292013429288E-2</c:v>
                </c:pt>
                <c:pt idx="2560">
                  <c:v>1.8889100796144476E-2</c:v>
                </c:pt>
                <c:pt idx="2561">
                  <c:v>1.8887713705781906E-2</c:v>
                </c:pt>
                <c:pt idx="2562">
                  <c:v>1.8886329484004705E-2</c:v>
                </c:pt>
                <c:pt idx="2563">
                  <c:v>1.8884751028158675E-2</c:v>
                </c:pt>
                <c:pt idx="2564">
                  <c:v>1.8883569644927434E-2</c:v>
                </c:pt>
                <c:pt idx="2565">
                  <c:v>1.8882194027787236E-2</c:v>
                </c:pt>
                <c:pt idx="2566">
                  <c:v>1.8880821279072535E-2</c:v>
                </c:pt>
                <c:pt idx="2567">
                  <c:v>1.8879451398623459E-2</c:v>
                </c:pt>
                <c:pt idx="2568">
                  <c:v>1.8878084386280136E-2</c:v>
                </c:pt>
                <c:pt idx="2569">
                  <c:v>1.8876720242442246E-2</c:v>
                </c:pt>
                <c:pt idx="2570">
                  <c:v>1.8875358966790046E-2</c:v>
                </c:pt>
                <c:pt idx="2571">
                  <c:v>1.8873612969763087E-2</c:v>
                </c:pt>
                <c:pt idx="2572">
                  <c:v>1.8872645020202583E-2</c:v>
                </c:pt>
                <c:pt idx="2573">
                  <c:v>1.8871292349427193E-2</c:v>
                </c:pt>
                <c:pt idx="2574">
                  <c:v>1.8869749952097337E-2</c:v>
                </c:pt>
                <c:pt idx="2575">
                  <c:v>1.8868595612593353E-2</c:v>
                </c:pt>
                <c:pt idx="2576">
                  <c:v>1.8867251546614838E-2</c:v>
                </c:pt>
                <c:pt idx="2577">
                  <c:v>1.8865718983338553E-2</c:v>
                </c:pt>
                <c:pt idx="2578">
                  <c:v>1.886457201953462E-2</c:v>
                </c:pt>
                <c:pt idx="2579">
                  <c:v>1.886323655835298E-2</c:v>
                </c:pt>
                <c:pt idx="2580">
                  <c:v>1.8861903965516902E-2</c:v>
                </c:pt>
                <c:pt idx="2581">
                  <c:v>1.8860574240946448E-2</c:v>
                </c:pt>
                <c:pt idx="2582">
                  <c:v>1.8859247384561684E-2</c:v>
                </c:pt>
                <c:pt idx="2583">
                  <c:v>1.8857923396602416E-2</c:v>
                </c:pt>
                <c:pt idx="2584">
                  <c:v>1.8856602276908774E-2</c:v>
                </c:pt>
                <c:pt idx="2585">
                  <c:v>1.885528402540082E-2</c:v>
                </c:pt>
                <c:pt idx="2586">
                  <c:v>1.8853968642238428E-2</c:v>
                </c:pt>
                <c:pt idx="2587">
                  <c:v>1.885265612734166E-2</c:v>
                </c:pt>
                <c:pt idx="2588">
                  <c:v>1.8851346480710518E-2</c:v>
                </c:pt>
                <c:pt idx="2589">
                  <c:v>1.8850039702504873E-2</c:v>
                </c:pt>
                <c:pt idx="2590">
                  <c:v>1.8848549753700539E-2</c:v>
                </c:pt>
                <c:pt idx="2591">
                  <c:v>1.8847249121618503E-2</c:v>
                </c:pt>
                <c:pt idx="2592">
                  <c:v>1.8846136577161943E-2</c:v>
                </c:pt>
                <c:pt idx="2593">
                  <c:v>1.8844841271858925E-2</c:v>
                </c:pt>
                <c:pt idx="2594">
                  <c:v>1.8843548834901469E-2</c:v>
                </c:pt>
                <c:pt idx="2595">
                  <c:v>1.884225926636951E-2</c:v>
                </c:pt>
                <c:pt idx="2596">
                  <c:v>1.884097256602324E-2</c:v>
                </c:pt>
                <c:pt idx="2597">
                  <c:v>1.8839505563503778E-2</c:v>
                </c:pt>
                <c:pt idx="2598">
                  <c:v>1.8838407770127574E-2</c:v>
                </c:pt>
                <c:pt idx="2599">
                  <c:v>1.8837129674578179E-2</c:v>
                </c:pt>
                <c:pt idx="2600">
                  <c:v>1.8835854447374345E-2</c:v>
                </c:pt>
                <c:pt idx="2601">
                  <c:v>1.8834400557006248E-2</c:v>
                </c:pt>
                <c:pt idx="2602">
                  <c:v>1.8833312597683616E-2</c:v>
                </c:pt>
                <c:pt idx="2603">
                  <c:v>1.8832045975356593E-2</c:v>
                </c:pt>
                <c:pt idx="2604">
                  <c:v>1.8830782221135323E-2</c:v>
                </c:pt>
                <c:pt idx="2605">
                  <c:v>1.8829521335259614E-2</c:v>
                </c:pt>
                <c:pt idx="2606">
                  <c:v>1.8828263317809402E-2</c:v>
                </c:pt>
                <c:pt idx="2607">
                  <c:v>1.8827008168544879E-2</c:v>
                </c:pt>
                <c:pt idx="2608">
                  <c:v>1.8825980142920251E-2</c:v>
                </c:pt>
                <c:pt idx="2609">
                  <c:v>1.8824328221400677E-2</c:v>
                </c:pt>
                <c:pt idx="2610">
                  <c:v>1.8823082086605325E-2</c:v>
                </c:pt>
                <c:pt idx="2611">
                  <c:v>1.8821838820395342E-2</c:v>
                </c:pt>
                <c:pt idx="2612">
                  <c:v>1.8820598422211177E-2</c:v>
                </c:pt>
                <c:pt idx="2613">
                  <c:v>1.8819360892292636E-2</c:v>
                </c:pt>
                <c:pt idx="2614">
                  <c:v>1.8818126230799592E-2</c:v>
                </c:pt>
                <c:pt idx="2615">
                  <c:v>1.8816894437572174E-2</c:v>
                </c:pt>
                <c:pt idx="2616">
                  <c:v>1.8815665512450508E-2</c:v>
                </c:pt>
                <c:pt idx="2617">
                  <c:v>1.8814439455754339E-2</c:v>
                </c:pt>
                <c:pt idx="2618">
                  <c:v>1.8813216267403732E-2</c:v>
                </c:pt>
                <c:pt idx="2619">
                  <c:v>1.8811995947158877E-2</c:v>
                </c:pt>
                <c:pt idx="2620">
                  <c:v>1.8810778495259584E-2</c:v>
                </c:pt>
                <c:pt idx="2621">
                  <c:v>1.8809217414634816E-2</c:v>
                </c:pt>
                <c:pt idx="2622">
                  <c:v>1.8808006518771236E-2</c:v>
                </c:pt>
                <c:pt idx="2623">
                  <c:v>1.8806798491253218E-2</c:v>
                </c:pt>
                <c:pt idx="2624">
                  <c:v>1.8805593332000825E-2</c:v>
                </c:pt>
                <c:pt idx="2625">
                  <c:v>1.8804391041093993E-2</c:v>
                </c:pt>
                <c:pt idx="2626">
                  <c:v>1.8803191618292914E-2</c:v>
                </c:pt>
                <c:pt idx="2627">
                  <c:v>1.8801995063837396E-2</c:v>
                </c:pt>
                <c:pt idx="2628">
                  <c:v>1.8800801377807375E-2</c:v>
                </c:pt>
                <c:pt idx="2629">
                  <c:v>1.8799610559883106E-2</c:v>
                </c:pt>
                <c:pt idx="2630">
                  <c:v>1.8798422610304399E-2</c:v>
                </c:pt>
                <c:pt idx="2631">
                  <c:v>1.8797237529071253E-2</c:v>
                </c:pt>
                <c:pt idx="2632">
                  <c:v>1.8796055316023796E-2</c:v>
                </c:pt>
                <c:pt idx="2633">
                  <c:v>1.8794875971241964E-2</c:v>
                </c:pt>
                <c:pt idx="2634">
                  <c:v>1.8794919494007356E-2</c:v>
                </c:pt>
                <c:pt idx="2635">
                  <c:v>1.8792525886635048E-2</c:v>
                </c:pt>
                <c:pt idx="2636">
                  <c:v>1.8791355146730027E-2</c:v>
                </c:pt>
                <c:pt idx="2637">
                  <c:v>1.8790187275010695E-2</c:v>
                </c:pt>
                <c:pt idx="2638">
                  <c:v>1.878902227171686E-2</c:v>
                </c:pt>
                <c:pt idx="2639">
                  <c:v>1.878786013668865E-2</c:v>
                </c:pt>
                <c:pt idx="2640">
                  <c:v>1.8786700869926065E-2</c:v>
                </c:pt>
                <c:pt idx="2641">
                  <c:v>1.8785544471349169E-2</c:v>
                </c:pt>
                <c:pt idx="2642">
                  <c:v>1.8784390941197771E-2</c:v>
                </c:pt>
                <c:pt idx="2643">
                  <c:v>1.8783240279232061E-2</c:v>
                </c:pt>
                <c:pt idx="2644">
                  <c:v>1.8782092485531976E-2</c:v>
                </c:pt>
                <c:pt idx="2645">
                  <c:v>1.8780947560097516E-2</c:v>
                </c:pt>
                <c:pt idx="2646">
                  <c:v>1.8779805503088554E-2</c:v>
                </c:pt>
                <c:pt idx="2647">
                  <c:v>1.8778666314185344E-2</c:v>
                </c:pt>
                <c:pt idx="2648">
                  <c:v>1.8777529993627695E-2</c:v>
                </c:pt>
                <c:pt idx="2649">
                  <c:v>1.8776396541335671E-2</c:v>
                </c:pt>
                <c:pt idx="2650">
                  <c:v>1.8775265957389209E-2</c:v>
                </c:pt>
                <c:pt idx="2651">
                  <c:v>1.8774138241708371E-2</c:v>
                </c:pt>
                <c:pt idx="2652">
                  <c:v>1.8773013394213223E-2</c:v>
                </c:pt>
                <c:pt idx="2653">
                  <c:v>1.8771891415143571E-2</c:v>
                </c:pt>
                <c:pt idx="2654">
                  <c:v>1.8770772304179673E-2</c:v>
                </c:pt>
                <c:pt idx="2655">
                  <c:v>1.8770316276377486E-2</c:v>
                </c:pt>
                <c:pt idx="2656">
                  <c:v>1.8768542687208623E-2</c:v>
                </c:pt>
                <c:pt idx="2657">
                  <c:v>1.8767432181281407E-2</c:v>
                </c:pt>
                <c:pt idx="2658">
                  <c:v>1.8766324543539881E-2</c:v>
                </c:pt>
                <c:pt idx="2659">
                  <c:v>1.8764589764899142E-2</c:v>
                </c:pt>
                <c:pt idx="2660">
                  <c:v>1.8764781608107128E-2</c:v>
                </c:pt>
                <c:pt idx="2661">
                  <c:v>1.8763018839909051E-2</c:v>
                </c:pt>
                <c:pt idx="2662">
                  <c:v>1.8761922675230025E-2</c:v>
                </c:pt>
                <c:pt idx="2663">
                  <c:v>1.8760829378816624E-2</c:v>
                </c:pt>
                <c:pt idx="2664">
                  <c:v>1.8759738950748783E-2</c:v>
                </c:pt>
                <c:pt idx="2665">
                  <c:v>1.8758651390946568E-2</c:v>
                </c:pt>
                <c:pt idx="2666">
                  <c:v>1.8757566699330042E-2</c:v>
                </c:pt>
                <c:pt idx="2667">
                  <c:v>1.8756484876059076E-2</c:v>
                </c:pt>
                <c:pt idx="2668">
                  <c:v>1.8755405921213608E-2</c:v>
                </c:pt>
                <c:pt idx="2669">
                  <c:v>1.8754329834553829E-2</c:v>
                </c:pt>
                <c:pt idx="2670">
                  <c:v>1.8753256616079739E-2</c:v>
                </c:pt>
                <c:pt idx="2671">
                  <c:v>1.875218626595121E-2</c:v>
                </c:pt>
                <c:pt idx="2672">
                  <c:v>1.8751118784088305E-2</c:v>
                </c:pt>
                <c:pt idx="2673">
                  <c:v>1.8750054170491026E-2</c:v>
                </c:pt>
                <c:pt idx="2674">
                  <c:v>1.8748992425159372E-2</c:v>
                </c:pt>
                <c:pt idx="2675">
                  <c:v>1.87495843305161E-2</c:v>
                </c:pt>
                <c:pt idx="2676">
                  <c:v>1.8746877539372875E-2</c:v>
                </c:pt>
                <c:pt idx="2677">
                  <c:v>1.8745824398918032E-2</c:v>
                </c:pt>
                <c:pt idx="2678">
                  <c:v>1.8744774126728814E-2</c:v>
                </c:pt>
                <c:pt idx="2679">
                  <c:v>1.8743726722885157E-2</c:v>
                </c:pt>
                <c:pt idx="2680">
                  <c:v>1.8742682187227189E-2</c:v>
                </c:pt>
                <c:pt idx="2681">
                  <c:v>1.874164051975491E-2</c:v>
                </c:pt>
                <c:pt idx="2682">
                  <c:v>1.8740601720788064E-2</c:v>
                </c:pt>
                <c:pt idx="2683">
                  <c:v>1.8739565789926971E-2</c:v>
                </c:pt>
                <c:pt idx="2684">
                  <c:v>1.8738532727411439E-2</c:v>
                </c:pt>
                <c:pt idx="2685">
                  <c:v>1.8737502533161532E-2</c:v>
                </c:pt>
                <c:pt idx="2686">
                  <c:v>1.8736475207257186E-2</c:v>
                </c:pt>
                <c:pt idx="2687">
                  <c:v>1.8735450749538529E-2</c:v>
                </c:pt>
                <c:pt idx="2688">
                  <c:v>1.8734429160085497E-2</c:v>
                </c:pt>
                <c:pt idx="2689">
                  <c:v>1.8733410438978026E-2</c:v>
                </c:pt>
                <c:pt idx="2690">
                  <c:v>1.8732394586136181E-2</c:v>
                </c:pt>
                <c:pt idx="2691">
                  <c:v>1.873138160155996E-2</c:v>
                </c:pt>
                <c:pt idx="2692">
                  <c:v>1.8730371485169428E-2</c:v>
                </c:pt>
                <c:pt idx="2693">
                  <c:v>1.8729364237204393E-2</c:v>
                </c:pt>
                <c:pt idx="2694">
                  <c:v>1.8728359857504984E-2</c:v>
                </c:pt>
                <c:pt idx="2695">
                  <c:v>1.8727358345911327E-2</c:v>
                </c:pt>
                <c:pt idx="2696">
                  <c:v>1.8726359702743167E-2</c:v>
                </c:pt>
                <c:pt idx="2697">
                  <c:v>1.8725363927920569E-2</c:v>
                </c:pt>
                <c:pt idx="2698">
                  <c:v>1.8724371021283659E-2</c:v>
                </c:pt>
                <c:pt idx="2699">
                  <c:v>1.8723380982832438E-2</c:v>
                </c:pt>
                <c:pt idx="2700">
                  <c:v>1.8722393812806715E-2</c:v>
                </c:pt>
                <c:pt idx="2701">
                  <c:v>1.8721409511046616E-2</c:v>
                </c:pt>
                <c:pt idx="2702">
                  <c:v>1.8720428077552143E-2</c:v>
                </c:pt>
                <c:pt idx="2703">
                  <c:v>1.8719449512243358E-2</c:v>
                </c:pt>
                <c:pt idx="2704">
                  <c:v>1.871847381536007E-2</c:v>
                </c:pt>
                <c:pt idx="2705">
                  <c:v>1.8718196750002747E-2</c:v>
                </c:pt>
                <c:pt idx="2706">
                  <c:v>1.8716531026150562E-2</c:v>
                </c:pt>
                <c:pt idx="2707">
                  <c:v>1.8716261135214296E-2</c:v>
                </c:pt>
                <c:pt idx="2708">
                  <c:v>1.8714599710163426E-2</c:v>
                </c:pt>
                <c:pt idx="2709">
                  <c:v>1.8713638354608264E-2</c:v>
                </c:pt>
                <c:pt idx="2710">
                  <c:v>1.8712679867238791E-2</c:v>
                </c:pt>
                <c:pt idx="2711">
                  <c:v>1.8713815265067879E-2</c:v>
                </c:pt>
                <c:pt idx="2712">
                  <c:v>1.8710092717464377E-2</c:v>
                </c:pt>
                <c:pt idx="2713">
                  <c:v>1.8710523136844515E-2</c:v>
                </c:pt>
                <c:pt idx="2714">
                  <c:v>1.870999553610142E-2</c:v>
                </c:pt>
                <c:pt idx="2715">
                  <c:v>1.8708633419368681E-2</c:v>
                </c:pt>
                <c:pt idx="2716">
                  <c:v>1.8707692863495495E-2</c:v>
                </c:pt>
                <c:pt idx="2717">
                  <c:v>1.8706755176207679E-2</c:v>
                </c:pt>
                <c:pt idx="2718">
                  <c:v>1.8705820357478586E-2</c:v>
                </c:pt>
                <c:pt idx="2719">
                  <c:v>1.8705307880577671E-2</c:v>
                </c:pt>
                <c:pt idx="2720">
                  <c:v>1.8703959325803154E-2</c:v>
                </c:pt>
                <c:pt idx="2721">
                  <c:v>1.870303311283017E-2</c:v>
                </c:pt>
                <c:pt idx="2722">
                  <c:v>1.8702109768442554E-2</c:v>
                </c:pt>
                <c:pt idx="2723">
                  <c:v>1.8701189292613662E-2</c:v>
                </c:pt>
                <c:pt idx="2724">
                  <c:v>1.870027168537014E-2</c:v>
                </c:pt>
                <c:pt idx="2725">
                  <c:v>1.8699356946738632E-2</c:v>
                </c:pt>
                <c:pt idx="2726">
                  <c:v>1.8697084058834079E-2</c:v>
                </c:pt>
                <c:pt idx="2727">
                  <c:v>1.8697536075178434E-2</c:v>
                </c:pt>
                <c:pt idx="2728">
                  <c:v>1.8696629942276388E-2</c:v>
                </c:pt>
                <c:pt idx="2729">
                  <c:v>1.8696147724344137E-2</c:v>
                </c:pt>
                <c:pt idx="2730">
                  <c:v>1.8694826282175114E-2</c:v>
                </c:pt>
                <c:pt idx="2731">
                  <c:v>1.8693928754975886E-2</c:v>
                </c:pt>
                <c:pt idx="2732">
                  <c:v>1.8693034096415317E-2</c:v>
                </c:pt>
                <c:pt idx="2733">
                  <c:v>1.8692563986337785E-2</c:v>
                </c:pt>
                <c:pt idx="2734">
                  <c:v>1.8691253384970352E-2</c:v>
                </c:pt>
                <c:pt idx="2735">
                  <c:v>1.8690367332112601E-2</c:v>
                </c:pt>
                <c:pt idx="2736">
                  <c:v>1.8689484147786928E-2</c:v>
                </c:pt>
                <c:pt idx="2737">
                  <c:v>1.868860383212656E-2</c:v>
                </c:pt>
                <c:pt idx="2738">
                  <c:v>1.8688148860233067E-2</c:v>
                </c:pt>
                <c:pt idx="2739">
                  <c:v>1.8686851806455351E-2</c:v>
                </c:pt>
                <c:pt idx="2740">
                  <c:v>1.8685980096497801E-2</c:v>
                </c:pt>
                <c:pt idx="2741">
                  <c:v>1.8685111255125619E-2</c:v>
                </c:pt>
                <c:pt idx="2742">
                  <c:v>1.8684245282285517E-2</c:v>
                </c:pt>
                <c:pt idx="2743">
                  <c:v>1.8683382178057428E-2</c:v>
                </c:pt>
                <c:pt idx="2744">
                  <c:v>1.8682521942441355E-2</c:v>
                </c:pt>
                <c:pt idx="2745">
                  <c:v>1.868166457535736E-2</c:v>
                </c:pt>
                <c:pt idx="2746">
                  <c:v>1.868123383244269E-2</c:v>
                </c:pt>
                <c:pt idx="2747">
                  <c:v>1.8680382363227555E-2</c:v>
                </c:pt>
                <c:pt idx="2748">
                  <c:v>1.867910968561759E-2</c:v>
                </c:pt>
                <c:pt idx="2749">
                  <c:v>1.8678263792875072E-2</c:v>
                </c:pt>
                <c:pt idx="2750">
                  <c:v>1.8677420768691277E-2</c:v>
                </c:pt>
                <c:pt idx="2751">
                  <c:v>1.8676580613066207E-2</c:v>
                </c:pt>
                <c:pt idx="2752">
                  <c:v>1.8676168048190611E-2</c:v>
                </c:pt>
                <c:pt idx="2753">
                  <c:v>1.8674908907598819E-2</c:v>
                </c:pt>
                <c:pt idx="2754">
                  <c:v>1.8674077357729857E-2</c:v>
                </c:pt>
                <c:pt idx="2755">
                  <c:v>1.8673248676472909E-2</c:v>
                </c:pt>
                <c:pt idx="2756">
                  <c:v>1.8672422863748039E-2</c:v>
                </c:pt>
                <c:pt idx="2757">
                  <c:v>1.8670396995235095E-2</c:v>
                </c:pt>
                <c:pt idx="2758">
                  <c:v>1.8670779844054408E-2</c:v>
                </c:pt>
                <c:pt idx="2759">
                  <c:v>1.8669962637085646E-2</c:v>
                </c:pt>
                <c:pt idx="2760">
                  <c:v>1.8669148298675609E-2</c:v>
                </c:pt>
                <c:pt idx="2761">
                  <c:v>1.8668336828877585E-2</c:v>
                </c:pt>
                <c:pt idx="2762">
                  <c:v>1.8667528227611641E-2</c:v>
                </c:pt>
                <c:pt idx="2763">
                  <c:v>1.8667575541876147E-2</c:v>
                </c:pt>
                <c:pt idx="2764">
                  <c:v>1.8666346302453896E-2</c:v>
                </c:pt>
                <c:pt idx="2765">
                  <c:v>1.8665119635352667E-2</c:v>
                </c:pt>
                <c:pt idx="2766">
                  <c:v>1.8664749507018019E-2</c:v>
                </c:pt>
                <c:pt idx="2767">
                  <c:v>1.8663528250062456E-2</c:v>
                </c:pt>
                <c:pt idx="2768">
                  <c:v>1.8662736860282081E-2</c:v>
                </c:pt>
                <c:pt idx="2769">
                  <c:v>1.866194833906043E-2</c:v>
                </c:pt>
                <c:pt idx="2770">
                  <c:v>1.8661162686450794E-2</c:v>
                </c:pt>
                <c:pt idx="2771">
                  <c:v>1.8660807721180284E-2</c:v>
                </c:pt>
                <c:pt idx="2772">
                  <c:v>1.8659599986907693E-2</c:v>
                </c:pt>
                <c:pt idx="2773">
                  <c:v>1.8658822940000874E-2</c:v>
                </c:pt>
                <c:pt idx="2774">
                  <c:v>1.8658048761732715E-2</c:v>
                </c:pt>
                <c:pt idx="2775">
                  <c:v>1.8657277451969989E-2</c:v>
                </c:pt>
                <c:pt idx="2776">
                  <c:v>1.8655213806848536E-2</c:v>
                </c:pt>
                <c:pt idx="2777">
                  <c:v>1.865574343822729E-2</c:v>
                </c:pt>
                <c:pt idx="2778">
                  <c:v>1.8654980734220672E-2</c:v>
                </c:pt>
                <c:pt idx="2779">
                  <c:v>1.8654220898746132E-2</c:v>
                </c:pt>
                <c:pt idx="2780">
                  <c:v>1.8653463931910252E-2</c:v>
                </c:pt>
                <c:pt idx="2781">
                  <c:v>1.8653139304019017E-2</c:v>
                </c:pt>
                <c:pt idx="2782">
                  <c:v>1.8651958603914665E-2</c:v>
                </c:pt>
                <c:pt idx="2783">
                  <c:v>1.8651210242781602E-2</c:v>
                </c:pt>
                <c:pt idx="2784">
                  <c:v>1.8650464750233908E-2</c:v>
                </c:pt>
                <c:pt idx="2785">
                  <c:v>1.8650152261505681E-2</c:v>
                </c:pt>
                <c:pt idx="2786">
                  <c:v>1.8648982370841338E-2</c:v>
                </c:pt>
                <c:pt idx="2787">
                  <c:v>1.8648245484023107E-2</c:v>
                </c:pt>
                <c:pt idx="2788">
                  <c:v>1.8647511465790245E-2</c:v>
                </c:pt>
                <c:pt idx="2789">
                  <c:v>1.8646780316089462E-2</c:v>
                </c:pt>
                <c:pt idx="2790">
                  <c:v>1.8646052035000693E-2</c:v>
                </c:pt>
                <c:pt idx="2791">
                  <c:v>1.8645326622470648E-2</c:v>
                </c:pt>
                <c:pt idx="2792">
                  <c:v>1.8644604078525973E-2</c:v>
                </c:pt>
                <c:pt idx="2793">
                  <c:v>1.8643884403166666E-2</c:v>
                </c:pt>
                <c:pt idx="2794">
                  <c:v>1.8643167596366084E-2</c:v>
                </c:pt>
                <c:pt idx="2795">
                  <c:v>1.8642453658124225E-2</c:v>
                </c:pt>
                <c:pt idx="2796">
                  <c:v>1.8641742588494381E-2</c:v>
                </c:pt>
                <c:pt idx="2797">
                  <c:v>1.8641034387423261E-2</c:v>
                </c:pt>
                <c:pt idx="2798">
                  <c:v>1.8640761367563208E-2</c:v>
                </c:pt>
                <c:pt idx="2799">
                  <c:v>1.8640059072181359E-2</c:v>
                </c:pt>
                <c:pt idx="2800">
                  <c:v>1.8638926995722116E-2</c:v>
                </c:pt>
                <c:pt idx="2801">
                  <c:v>1.8638230268912537E-2</c:v>
                </c:pt>
                <c:pt idx="2802">
                  <c:v>1.8637536410741617E-2</c:v>
                </c:pt>
                <c:pt idx="2803">
                  <c:v>1.8636845421129422E-2</c:v>
                </c:pt>
                <c:pt idx="2804">
                  <c:v>1.8636590626170957E-2</c:v>
                </c:pt>
                <c:pt idx="2805">
                  <c:v>1.8635472047607848E-2</c:v>
                </c:pt>
                <c:pt idx="2806">
                  <c:v>1.8634789663725115E-2</c:v>
                </c:pt>
                <c:pt idx="2807">
                  <c:v>1.8634110148427752E-2</c:v>
                </c:pt>
                <c:pt idx="2808">
                  <c:v>1.8633433501689112E-2</c:v>
                </c:pt>
                <c:pt idx="2809">
                  <c:v>1.8631603437668787E-2</c:v>
                </c:pt>
                <c:pt idx="2810">
                  <c:v>1.8632088813941294E-2</c:v>
                </c:pt>
                <c:pt idx="2811">
                  <c:v>1.8631420772905471E-2</c:v>
                </c:pt>
                <c:pt idx="2812">
                  <c:v>1.8630755600455018E-2</c:v>
                </c:pt>
                <c:pt idx="2813">
                  <c:v>1.8630093296589934E-2</c:v>
                </c:pt>
                <c:pt idx="2814">
                  <c:v>1.8629433861310218E-2</c:v>
                </c:pt>
                <c:pt idx="2815">
                  <c:v>1.862964772220721E-2</c:v>
                </c:pt>
                <c:pt idx="2816">
                  <c:v>1.8628558965714248E-2</c:v>
                </c:pt>
                <c:pt idx="2817">
                  <c:v>1.8627472766903352E-2</c:v>
                </c:pt>
                <c:pt idx="2818">
                  <c:v>1.8627260517765087E-2</c:v>
                </c:pt>
                <c:pt idx="2819">
                  <c:v>1.8626179713479019E-2</c:v>
                </c:pt>
                <c:pt idx="2820">
                  <c:v>1.8625537489658228E-2</c:v>
                </c:pt>
                <c:pt idx="2821">
                  <c:v>1.8624898134369516E-2</c:v>
                </c:pt>
                <c:pt idx="2822">
                  <c:v>1.8624261647692819E-2</c:v>
                </c:pt>
                <c:pt idx="2823">
                  <c:v>1.8624064600574197E-2</c:v>
                </c:pt>
                <c:pt idx="2824">
                  <c:v>1.8622997280015596E-2</c:v>
                </c:pt>
                <c:pt idx="2825">
                  <c:v>1.8622369399041716E-2</c:v>
                </c:pt>
                <c:pt idx="2826">
                  <c:v>1.8621744386653205E-2</c:v>
                </c:pt>
                <c:pt idx="2827">
                  <c:v>1.8621122242823418E-2</c:v>
                </c:pt>
                <c:pt idx="2828">
                  <c:v>1.8620502967579E-2</c:v>
                </c:pt>
                <c:pt idx="2829">
                  <c:v>1.8619886560919952E-2</c:v>
                </c:pt>
                <c:pt idx="2830">
                  <c:v>1.8619273022792981E-2</c:v>
                </c:pt>
                <c:pt idx="2831">
                  <c:v>1.8617438676944431E-2</c:v>
                </c:pt>
                <c:pt idx="2832">
                  <c:v>1.8618054552321794E-2</c:v>
                </c:pt>
                <c:pt idx="2833">
                  <c:v>1.8617449619977577E-2</c:v>
                </c:pt>
                <c:pt idx="2834">
                  <c:v>1.8617286030468971E-2</c:v>
                </c:pt>
                <c:pt idx="2835">
                  <c:v>1.8616248360912024E-2</c:v>
                </c:pt>
                <c:pt idx="2836">
                  <c:v>1.8615652034270624E-2</c:v>
                </c:pt>
                <c:pt idx="2837">
                  <c:v>1.8615497572727069E-2</c:v>
                </c:pt>
                <c:pt idx="2838">
                  <c:v>1.8614467986690642E-2</c:v>
                </c:pt>
                <c:pt idx="2839">
                  <c:v>1.8613880265725413E-2</c:v>
                </c:pt>
                <c:pt idx="2840">
                  <c:v>1.86132954133722E-2</c:v>
                </c:pt>
                <c:pt idx="2841">
                  <c:v>1.861271342957771E-2</c:v>
                </c:pt>
                <c:pt idx="2842">
                  <c:v>1.8612134314368589E-2</c:v>
                </c:pt>
                <c:pt idx="2843">
                  <c:v>1.8611558067744838E-2</c:v>
                </c:pt>
                <c:pt idx="2844">
                  <c:v>1.861098468967981E-2</c:v>
                </c:pt>
                <c:pt idx="2845">
                  <c:v>1.8610414180200152E-2</c:v>
                </c:pt>
                <c:pt idx="2846">
                  <c:v>1.8609846539252572E-2</c:v>
                </c:pt>
                <c:pt idx="2847">
                  <c:v>1.8609281766890362E-2</c:v>
                </c:pt>
                <c:pt idx="2848">
                  <c:v>1.8608719863113521E-2</c:v>
                </c:pt>
                <c:pt idx="2849">
                  <c:v>1.8608160827948694E-2</c:v>
                </c:pt>
                <c:pt idx="2850">
                  <c:v>1.8608045936339135E-2</c:v>
                </c:pt>
                <c:pt idx="2851">
                  <c:v>1.8607492814590731E-2</c:v>
                </c:pt>
                <c:pt idx="2852">
                  <c:v>1.8606500933779913E-2</c:v>
                </c:pt>
                <c:pt idx="2853">
                  <c:v>1.8605953372849982E-2</c:v>
                </c:pt>
                <c:pt idx="2854">
                  <c:v>1.860540868050542E-2</c:v>
                </c:pt>
                <c:pt idx="2855">
                  <c:v>1.8604866856746227E-2</c:v>
                </c:pt>
                <c:pt idx="2856">
                  <c:v>1.8604770236707591E-2</c:v>
                </c:pt>
                <c:pt idx="2857">
                  <c:v>1.8603791814957304E-2</c:v>
                </c:pt>
                <c:pt idx="2858">
                  <c:v>1.8603258596900929E-2</c:v>
                </c:pt>
                <c:pt idx="2859">
                  <c:v>1.8602728247403277E-2</c:v>
                </c:pt>
                <c:pt idx="2860">
                  <c:v>1.8602200766544286E-2</c:v>
                </c:pt>
                <c:pt idx="2861">
                  <c:v>1.8602119376855963E-2</c:v>
                </c:pt>
                <c:pt idx="2862">
                  <c:v>1.8601154410449183E-2</c:v>
                </c:pt>
                <c:pt idx="2863">
                  <c:v>1.8600635535293009E-2</c:v>
                </c:pt>
                <c:pt idx="2864">
                  <c:v>1.8600119528668912E-2</c:v>
                </c:pt>
                <c:pt idx="2865">
                  <c:v>1.859960639060354E-2</c:v>
                </c:pt>
                <c:pt idx="2866">
                  <c:v>1.8599096121150183E-2</c:v>
                </c:pt>
                <c:pt idx="2867">
                  <c:v>1.8598588720282194E-2</c:v>
                </c:pt>
                <c:pt idx="2868">
                  <c:v>1.859742432217093E-2</c:v>
                </c:pt>
                <c:pt idx="2869">
                  <c:v>1.8596479046353309E-2</c:v>
                </c:pt>
                <c:pt idx="2870">
                  <c:v>1.8595981122251359E-2</c:v>
                </c:pt>
                <c:pt idx="2871">
                  <c:v>1.8595415578239738E-2</c:v>
                </c:pt>
                <c:pt idx="2872">
                  <c:v>1.8594993878764399E-2</c:v>
                </c:pt>
                <c:pt idx="2873">
                  <c:v>1.8594504559459324E-2</c:v>
                </c:pt>
                <c:pt idx="2874">
                  <c:v>1.8594018108419874E-2</c:v>
                </c:pt>
                <c:pt idx="2875">
                  <c:v>1.8593465676559617E-2</c:v>
                </c:pt>
                <c:pt idx="2876">
                  <c:v>1.859305381113785E-2</c:v>
                </c:pt>
                <c:pt idx="2877">
                  <c:v>1.8592575964975211E-2</c:v>
                </c:pt>
                <c:pt idx="2878">
                  <c:v>1.8592100986998261E-2</c:v>
                </c:pt>
                <c:pt idx="2879">
                  <c:v>1.8591628877366873E-2</c:v>
                </c:pt>
                <c:pt idx="2880">
                  <c:v>1.8591159635921173E-2</c:v>
                </c:pt>
                <c:pt idx="2881">
                  <c:v>1.8590693262741098E-2</c:v>
                </c:pt>
                <c:pt idx="2882">
                  <c:v>1.8590097854858101E-2</c:v>
                </c:pt>
                <c:pt idx="2883">
                  <c:v>1.8589769121497568E-2</c:v>
                </c:pt>
                <c:pt idx="2884">
                  <c:v>1.8589311353114368E-2</c:v>
                </c:pt>
                <c:pt idx="2885">
                  <c:v>1.858885645307673E-2</c:v>
                </c:pt>
                <c:pt idx="2886">
                  <c:v>1.8588340079492838E-2</c:v>
                </c:pt>
                <c:pt idx="2887">
                  <c:v>1.8587955257878264E-2</c:v>
                </c:pt>
                <c:pt idx="2888">
                  <c:v>1.8587508962717436E-2</c:v>
                </c:pt>
                <c:pt idx="2889">
                  <c:v>1.8587002423267052E-2</c:v>
                </c:pt>
                <c:pt idx="2890">
                  <c:v>1.858662497711272E-2</c:v>
                </c:pt>
                <c:pt idx="2891">
                  <c:v>1.8586187286828704E-2</c:v>
                </c:pt>
                <c:pt idx="2892">
                  <c:v>1.8585752464570504E-2</c:v>
                </c:pt>
                <c:pt idx="2893">
                  <c:v>1.8585320510817738E-2</c:v>
                </c:pt>
                <c:pt idx="2894">
                  <c:v>1.8584891425330596E-2</c:v>
                </c:pt>
                <c:pt idx="2895">
                  <c:v>1.8584465208029144E-2</c:v>
                </c:pt>
                <c:pt idx="2896">
                  <c:v>1.858404185891338E-2</c:v>
                </c:pt>
                <c:pt idx="2897">
                  <c:v>1.858362137830305E-2</c:v>
                </c:pt>
                <c:pt idx="2898">
                  <c:v>1.8583203765798473E-2</c:v>
                </c:pt>
                <c:pt idx="2899">
                  <c:v>1.8582789021639456E-2</c:v>
                </c:pt>
                <c:pt idx="2900">
                  <c:v>1.8582377145746065E-2</c:v>
                </c:pt>
                <c:pt idx="2901">
                  <c:v>1.8581968138118299E-2</c:v>
                </c:pt>
                <c:pt idx="2902">
                  <c:v>1.8581504212979993E-2</c:v>
                </c:pt>
                <c:pt idx="2903">
                  <c:v>1.8581101351795581E-2</c:v>
                </c:pt>
                <c:pt idx="2904">
                  <c:v>1.8580758324908686E-2</c:v>
                </c:pt>
                <c:pt idx="2905">
                  <c:v>1.8580360790423356E-2</c:v>
                </c:pt>
                <c:pt idx="2906">
                  <c:v>1.8579966124123715E-2</c:v>
                </c:pt>
                <c:pt idx="2907">
                  <c:v>1.8579574326009762E-2</c:v>
                </c:pt>
                <c:pt idx="2908">
                  <c:v>1.8579185396401243E-2</c:v>
                </c:pt>
                <c:pt idx="2909">
                  <c:v>1.8578744417387938E-2</c:v>
                </c:pt>
                <c:pt idx="2910">
                  <c:v>1.8578416141821208E-2</c:v>
                </c:pt>
                <c:pt idx="2911">
                  <c:v>1.8578035816849692E-2</c:v>
                </c:pt>
                <c:pt idx="2912">
                  <c:v>1.8577658360303673E-2</c:v>
                </c:pt>
                <c:pt idx="2913">
                  <c:v>1.8577736458431637E-2</c:v>
                </c:pt>
                <c:pt idx="2914">
                  <c:v>1.8576912051928574E-2</c:v>
                </c:pt>
                <c:pt idx="2915">
                  <c:v>1.857654320017943E-2</c:v>
                </c:pt>
                <c:pt idx="2916">
                  <c:v>1.857617721669591E-2</c:v>
                </c:pt>
                <c:pt idx="2917">
                  <c:v>1.857581410139808E-2</c:v>
                </c:pt>
                <c:pt idx="2918">
                  <c:v>1.8575453854445811E-2</c:v>
                </c:pt>
                <c:pt idx="2919">
                  <c:v>1.8575096475759167E-2</c:v>
                </c:pt>
                <c:pt idx="2920">
                  <c:v>1.8575095246302631E-2</c:v>
                </c:pt>
                <c:pt idx="2921">
                  <c:v>1.8574290380728442E-2</c:v>
                </c:pt>
                <c:pt idx="2922">
                  <c:v>1.857394242650301E-2</c:v>
                </c:pt>
                <c:pt idx="2923">
                  <c:v>1.8573597340463266E-2</c:v>
                </c:pt>
                <c:pt idx="2924">
                  <c:v>1.8573255122529275E-2</c:v>
                </c:pt>
                <c:pt idx="2925">
                  <c:v>1.8572915773100718E-2</c:v>
                </c:pt>
                <c:pt idx="2926">
                  <c:v>1.8572579291697977E-2</c:v>
                </c:pt>
                <c:pt idx="2927">
                  <c:v>1.8572245678720734E-2</c:v>
                </c:pt>
                <c:pt idx="2928">
                  <c:v>1.8571914934009115E-2</c:v>
                </c:pt>
                <c:pt idx="2929">
                  <c:v>1.8571587057643058E-2</c:v>
                </c:pt>
                <c:pt idx="2930">
                  <c:v>1.8571262049462689E-2</c:v>
                </c:pt>
                <c:pt idx="2931">
                  <c:v>1.8570939909547945E-2</c:v>
                </c:pt>
                <c:pt idx="2932">
                  <c:v>1.8570620637898827E-2</c:v>
                </c:pt>
                <c:pt idx="2933">
                  <c:v>1.8570259268164691E-2</c:v>
                </c:pt>
                <c:pt idx="2934">
                  <c:v>1.8569946142958926E-2</c:v>
                </c:pt>
                <c:pt idx="2935">
                  <c:v>1.8569635885938851E-2</c:v>
                </c:pt>
                <c:pt idx="2936">
                  <c:v>1.8569328497104465E-2</c:v>
                </c:pt>
                <c:pt idx="2937">
                  <c:v>1.8569023976535703E-2</c:v>
                </c:pt>
                <c:pt idx="2938">
                  <c:v>1.8568722324392439E-2</c:v>
                </c:pt>
                <c:pt idx="2939">
                  <c:v>1.8568423540434864E-2</c:v>
                </c:pt>
                <c:pt idx="2940">
                  <c:v>1.8568127624662978E-2</c:v>
                </c:pt>
                <c:pt idx="2941">
                  <c:v>1.8567834577396525E-2</c:v>
                </c:pt>
                <c:pt idx="2942">
                  <c:v>1.8567544398235825E-2</c:v>
                </c:pt>
                <c:pt idx="2943">
                  <c:v>1.8567257087260813E-2</c:v>
                </c:pt>
                <c:pt idx="2944">
                  <c:v>1.8566972644791235E-2</c:v>
                </c:pt>
                <c:pt idx="2945">
                  <c:v>1.8566691070507346E-2</c:v>
                </c:pt>
                <c:pt idx="2946">
                  <c:v>1.8567789390322442E-2</c:v>
                </c:pt>
                <c:pt idx="2947">
                  <c:v>1.8566136526656507E-2</c:v>
                </c:pt>
                <c:pt idx="2948">
                  <c:v>1.8565863557249429E-2</c:v>
                </c:pt>
                <c:pt idx="2949">
                  <c:v>1.856559345602804E-2</c:v>
                </c:pt>
                <c:pt idx="2950">
                  <c:v>1.8565326223072276E-2</c:v>
                </c:pt>
                <c:pt idx="2951">
                  <c:v>1.8565061858382137E-2</c:v>
                </c:pt>
                <c:pt idx="2952">
                  <c:v>1.8564800362037559E-2</c:v>
                </c:pt>
                <c:pt idx="2953">
                  <c:v>1.8564541733958606E-2</c:v>
                </c:pt>
                <c:pt idx="2954">
                  <c:v>1.8564285974065342E-2</c:v>
                </c:pt>
                <c:pt idx="2955">
                  <c:v>1.8564033082517639E-2</c:v>
                </c:pt>
                <c:pt idx="2956">
                  <c:v>1.8563783059315497E-2</c:v>
                </c:pt>
                <c:pt idx="2957">
                  <c:v>1.8563535904219108E-2</c:v>
                </c:pt>
                <c:pt idx="2958">
                  <c:v>1.856329161746828E-2</c:v>
                </c:pt>
                <c:pt idx="2959">
                  <c:v>1.8563050198983078E-2</c:v>
                </c:pt>
                <c:pt idx="2960">
                  <c:v>1.8562811648843436E-2</c:v>
                </c:pt>
                <c:pt idx="2961">
                  <c:v>1.8562575966889483E-2</c:v>
                </c:pt>
                <c:pt idx="2962">
                  <c:v>1.8562343153201155E-2</c:v>
                </c:pt>
                <c:pt idx="2963">
                  <c:v>1.8562113207858388E-2</c:v>
                </c:pt>
                <c:pt idx="2964">
                  <c:v>1.8561886130701311E-2</c:v>
                </c:pt>
                <c:pt idx="2965">
                  <c:v>1.8561661921889794E-2</c:v>
                </c:pt>
                <c:pt idx="2966">
                  <c:v>1.8561440581343902E-2</c:v>
                </c:pt>
                <c:pt idx="2967">
                  <c:v>1.8562117241991416E-2</c:v>
                </c:pt>
                <c:pt idx="2968">
                  <c:v>1.856100650512893E-2</c:v>
                </c:pt>
                <c:pt idx="2969">
                  <c:v>1.8560793769379913E-2</c:v>
                </c:pt>
                <c:pt idx="2970">
                  <c:v>1.8560583901896521E-2</c:v>
                </c:pt>
                <c:pt idx="2971">
                  <c:v>1.8562232252008926E-2</c:v>
                </c:pt>
                <c:pt idx="2972">
                  <c:v>1.8561564815247067E-2</c:v>
                </c:pt>
                <c:pt idx="2973">
                  <c:v>1.8559971509120032E-2</c:v>
                </c:pt>
                <c:pt idx="2974">
                  <c:v>1.8559773114859013E-2</c:v>
                </c:pt>
                <c:pt idx="2975">
                  <c:v>1.8559577588703746E-2</c:v>
                </c:pt>
                <c:pt idx="2976">
                  <c:v>1.8559384930814105E-2</c:v>
                </c:pt>
                <c:pt idx="2977">
                  <c:v>1.855919514134996E-2</c:v>
                </c:pt>
                <c:pt idx="2978">
                  <c:v>1.8559008220151441E-2</c:v>
                </c:pt>
                <c:pt idx="2979">
                  <c:v>1.855882416713861E-2</c:v>
                </c:pt>
                <c:pt idx="2980">
                  <c:v>1.8558642982311468E-2</c:v>
                </c:pt>
                <c:pt idx="2981">
                  <c:v>1.855846466598976E-2</c:v>
                </c:pt>
                <c:pt idx="2982">
                  <c:v>1.8558289217853741E-2</c:v>
                </c:pt>
                <c:pt idx="2983">
                  <c:v>1.855811663790341E-2</c:v>
                </c:pt>
                <c:pt idx="2984">
                  <c:v>1.8557946926218705E-2</c:v>
                </c:pt>
                <c:pt idx="2985">
                  <c:v>1.8557780082959496E-2</c:v>
                </c:pt>
                <c:pt idx="2986">
                  <c:v>1.8559483182892578E-2</c:v>
                </c:pt>
                <c:pt idx="2987">
                  <c:v>1.8557455000998146E-2</c:v>
                </c:pt>
                <c:pt idx="2988">
                  <c:v>1.8557296762615749E-2</c:v>
                </c:pt>
                <c:pt idx="2989">
                  <c:v>1.8557141392339105E-2</c:v>
                </c:pt>
                <c:pt idx="2990">
                  <c:v>1.8556988890328086E-2</c:v>
                </c:pt>
                <c:pt idx="2991">
                  <c:v>1.8556839256582691E-2</c:v>
                </c:pt>
                <c:pt idx="2992">
                  <c:v>1.8556692491182858E-2</c:v>
                </c:pt>
                <c:pt idx="2993">
                  <c:v>1.8556548593968714E-2</c:v>
                </c:pt>
                <c:pt idx="2994">
                  <c:v>1.8556407565020194E-2</c:v>
                </c:pt>
                <c:pt idx="2995">
                  <c:v>1.8556269404417236E-2</c:v>
                </c:pt>
                <c:pt idx="2996">
                  <c:v>1.8556134112159839E-2</c:v>
                </c:pt>
                <c:pt idx="2997">
                  <c:v>1.8556001688088131E-2</c:v>
                </c:pt>
                <c:pt idx="2998">
                  <c:v>1.8555872132202111E-2</c:v>
                </c:pt>
                <c:pt idx="2999">
                  <c:v>1.8555745444741589E-2</c:v>
                </c:pt>
                <c:pt idx="3000">
                  <c:v>1.8555621625546692E-2</c:v>
                </c:pt>
                <c:pt idx="3001">
                  <c:v>1.8555500674537484E-2</c:v>
                </c:pt>
                <c:pt idx="3002">
                  <c:v>1.8555382591793901E-2</c:v>
                </c:pt>
                <c:pt idx="3003">
                  <c:v>1.8555267377475815E-2</c:v>
                </c:pt>
                <c:pt idx="3004">
                  <c:v>1.8555155031263482E-2</c:v>
                </c:pt>
                <c:pt idx="3005">
                  <c:v>1.8555045553316774E-2</c:v>
                </c:pt>
                <c:pt idx="3006">
                  <c:v>1.8554938943795563E-2</c:v>
                </c:pt>
                <c:pt idx="3007">
                  <c:v>1.855483520246004E-2</c:v>
                </c:pt>
                <c:pt idx="3008">
                  <c:v>1.8554734329390143E-2</c:v>
                </c:pt>
                <c:pt idx="3009">
                  <c:v>1.8554636324665807E-2</c:v>
                </c:pt>
                <c:pt idx="3010">
                  <c:v>1.8554541188207097E-2</c:v>
                </c:pt>
                <c:pt idx="3011">
                  <c:v>1.8554448910741428E-2</c:v>
                </c:pt>
                <c:pt idx="3012">
                  <c:v>1.8554357971405366E-2</c:v>
                </c:pt>
                <c:pt idx="3013">
                  <c:v>1.8554267206569719E-2</c:v>
                </c:pt>
                <c:pt idx="3014">
                  <c:v>1.8554176616234486E-2</c:v>
                </c:pt>
                <c:pt idx="3015">
                  <c:v>1.8554086200239794E-2</c:v>
                </c:pt>
                <c:pt idx="3016">
                  <c:v>1.8553995958825453E-2</c:v>
                </c:pt>
                <c:pt idx="3017">
                  <c:v>1.855483644821021E-2</c:v>
                </c:pt>
                <c:pt idx="3018">
                  <c:v>1.8553815999258205E-2</c:v>
                </c:pt>
                <c:pt idx="3019">
                  <c:v>1.8554656918698953E-2</c:v>
                </c:pt>
                <c:pt idx="3020">
                  <c:v>1.8553636737372869E-2</c:v>
                </c:pt>
                <c:pt idx="3021">
                  <c:v>1.8553547368220791E-2</c:v>
                </c:pt>
                <c:pt idx="3022">
                  <c:v>1.8553458173409254E-2</c:v>
                </c:pt>
                <c:pt idx="3023">
                  <c:v>1.8555728032509933E-2</c:v>
                </c:pt>
                <c:pt idx="3024">
                  <c:v>1.8553216952685858E-2</c:v>
                </c:pt>
                <c:pt idx="3025">
                  <c:v>1.855412251742905E-2</c:v>
                </c:pt>
                <c:pt idx="3026">
                  <c:v>1.8554505861885229E-2</c:v>
                </c:pt>
                <c:pt idx="3027">
                  <c:v>1.8553945779418157E-2</c:v>
                </c:pt>
                <c:pt idx="3028">
                  <c:v>1.8553857672136687E-2</c:v>
                </c:pt>
                <c:pt idx="3029">
                  <c:v>1.8553769739328985E-2</c:v>
                </c:pt>
                <c:pt idx="3030">
                  <c:v>1.8553681980968406E-2</c:v>
                </c:pt>
                <c:pt idx="3031">
                  <c:v>1.8554066237448374E-2</c:v>
                </c:pt>
                <c:pt idx="3032">
                  <c:v>1.855350698764191E-2</c:v>
                </c:pt>
                <c:pt idx="3033">
                  <c:v>1.8553419752729283E-2</c:v>
                </c:pt>
                <c:pt idx="3034">
                  <c:v>1.855333269226378E-2</c:v>
                </c:pt>
                <c:pt idx="3035">
                  <c:v>1.85532458062454E-2</c:v>
                </c:pt>
                <c:pt idx="3036">
                  <c:v>1.8553159094727434E-2</c:v>
                </c:pt>
                <c:pt idx="3037">
                  <c:v>1.8552079451472636E-2</c:v>
                </c:pt>
                <c:pt idx="3038">
                  <c:v>1.8552986195086163E-2</c:v>
                </c:pt>
                <c:pt idx="3039">
                  <c:v>1.8552900006936213E-2</c:v>
                </c:pt>
                <c:pt idx="3040">
                  <c:v>1.8552813993286676E-2</c:v>
                </c:pt>
                <c:pt idx="3041">
                  <c:v>1.8553200074447052E-2</c:v>
                </c:pt>
                <c:pt idx="3042">
                  <c:v>1.8552642489382265E-2</c:v>
                </c:pt>
                <c:pt idx="3043">
                  <c:v>1.855255699912739E-2</c:v>
                </c:pt>
                <c:pt idx="3044">
                  <c:v>1.8552471683372929E-2</c:v>
                </c:pt>
                <c:pt idx="3045">
                  <c:v>1.855285849464261E-2</c:v>
                </c:pt>
                <c:pt idx="3046">
                  <c:v>1.8552301575232022E-2</c:v>
                </c:pt>
                <c:pt idx="3047">
                  <c:v>1.8552216782872222E-2</c:v>
                </c:pt>
                <c:pt idx="3048">
                  <c:v>1.855213216498619E-2</c:v>
                </c:pt>
                <c:pt idx="3049">
                  <c:v>1.8552047721547282E-2</c:v>
                </c:pt>
                <c:pt idx="3050">
                  <c:v>1.855243544566676E-2</c:v>
                </c:pt>
                <c:pt idx="3051">
                  <c:v>1.8551879358117418E-2</c:v>
                </c:pt>
                <c:pt idx="3052">
                  <c:v>1.8551795438073171E-2</c:v>
                </c:pt>
                <c:pt idx="3053">
                  <c:v>1.8551711692555983E-2</c:v>
                </c:pt>
                <c:pt idx="3054">
                  <c:v>1.8551628121485919E-2</c:v>
                </c:pt>
                <c:pt idx="3055">
                  <c:v>1.8551544724862978E-2</c:v>
                </c:pt>
                <c:pt idx="3056">
                  <c:v>1.8551461502740452E-2</c:v>
                </c:pt>
                <c:pt idx="3057">
                  <c:v>1.8551378455065048E-2</c:v>
                </c:pt>
                <c:pt idx="3058">
                  <c:v>1.855176764025579E-2</c:v>
                </c:pt>
                <c:pt idx="3059">
                  <c:v>1.8551684949761338E-2</c:v>
                </c:pt>
                <c:pt idx="3060">
                  <c:v>1.8551130358908097E-2</c:v>
                </c:pt>
                <c:pt idx="3061">
                  <c:v>1.8551048009127769E-2</c:v>
                </c:pt>
                <c:pt idx="3062">
                  <c:v>1.8550965833821209E-2</c:v>
                </c:pt>
                <c:pt idx="3063">
                  <c:v>1.8550883832961773E-2</c:v>
                </c:pt>
                <c:pt idx="3064">
                  <c:v>1.8551274114295691E-2</c:v>
                </c:pt>
                <c:pt idx="3065">
                  <c:v>1.8550720354690853E-2</c:v>
                </c:pt>
                <c:pt idx="3066">
                  <c:v>1.8550638877252723E-2</c:v>
                </c:pt>
                <c:pt idx="3067">
                  <c:v>1.8550557574315008E-2</c:v>
                </c:pt>
                <c:pt idx="3068">
                  <c:v>1.855047644579777E-2</c:v>
                </c:pt>
                <c:pt idx="3069">
                  <c:v>1.8549416596256307E-2</c:v>
                </c:pt>
                <c:pt idx="3070">
                  <c:v>1.8550314712237892E-2</c:v>
                </c:pt>
                <c:pt idx="3071">
                  <c:v>1.855023410708867E-2</c:v>
                </c:pt>
                <c:pt idx="3072">
                  <c:v>1.8550153676519798E-2</c:v>
                </c:pt>
                <c:pt idx="3073">
                  <c:v>1.8550073420371405E-2</c:v>
                </c:pt>
                <c:pt idx="3074">
                  <c:v>1.854999333869678E-2</c:v>
                </c:pt>
                <c:pt idx="3075">
                  <c:v>1.855085784655941E-2</c:v>
                </c:pt>
                <c:pt idx="3076">
                  <c:v>1.8550305906122055E-2</c:v>
                </c:pt>
                <c:pt idx="3077">
                  <c:v>1.8549754140488872E-2</c:v>
                </c:pt>
                <c:pt idx="3078">
                  <c:v>1.8550146980809146E-2</c:v>
                </c:pt>
                <c:pt idx="3079">
                  <c:v>1.8549595547376896E-2</c:v>
                </c:pt>
                <c:pt idx="3080">
                  <c:v>1.8549516512491593E-2</c:v>
                </c:pt>
                <c:pt idx="3081">
                  <c:v>1.8549437652133349E-2</c:v>
                </c:pt>
                <c:pt idx="3082">
                  <c:v>1.8549358966195584E-2</c:v>
                </c:pt>
                <c:pt idx="3083">
                  <c:v>1.854975272084447E-2</c:v>
                </c:pt>
                <c:pt idx="3084">
                  <c:v>1.854920211779465E-2</c:v>
                </c:pt>
                <c:pt idx="3085">
                  <c:v>1.8549123955278191E-2</c:v>
                </c:pt>
                <c:pt idx="3086">
                  <c:v>1.8549045967262145E-2</c:v>
                </c:pt>
                <c:pt idx="3087">
                  <c:v>1.8548968153666578E-2</c:v>
                </c:pt>
                <c:pt idx="3088">
                  <c:v>1.8548890514598071E-2</c:v>
                </c:pt>
                <c:pt idx="3089">
                  <c:v>1.8548813049950041E-2</c:v>
                </c:pt>
                <c:pt idx="3090">
                  <c:v>1.8548735759775781E-2</c:v>
                </c:pt>
                <c:pt idx="3091">
                  <c:v>1.8548658644128579E-2</c:v>
                </c:pt>
                <c:pt idx="3092">
                  <c:v>1.8547593171645005E-2</c:v>
                </c:pt>
                <c:pt idx="3093">
                  <c:v>1.8548504936122256E-2</c:v>
                </c:pt>
                <c:pt idx="3094">
                  <c:v>1.8548900703168059E-2</c:v>
                </c:pt>
                <c:pt idx="3095">
                  <c:v>1.8548351926064299E-2</c:v>
                </c:pt>
                <c:pt idx="3096">
                  <c:v>1.8548275682732651E-2</c:v>
                </c:pt>
                <c:pt idx="3097">
                  <c:v>1.8548671998752653E-2</c:v>
                </c:pt>
                <c:pt idx="3098">
                  <c:v>1.8548123719464016E-2</c:v>
                </c:pt>
                <c:pt idx="3099">
                  <c:v>1.8548047999553674E-2</c:v>
                </c:pt>
                <c:pt idx="3100">
                  <c:v>1.854797245406381E-2</c:v>
                </c:pt>
                <c:pt idx="3101">
                  <c:v>1.8547897083101006E-2</c:v>
                </c:pt>
                <c:pt idx="3102">
                  <c:v>1.8547821886585325E-2</c:v>
                </c:pt>
                <c:pt idx="3103">
                  <c:v>1.8547746864543413E-2</c:v>
                </c:pt>
                <c:pt idx="3104">
                  <c:v>1.8547672016948624E-2</c:v>
                </c:pt>
                <c:pt idx="3105">
                  <c:v>1.8547597343827604E-2</c:v>
                </c:pt>
                <c:pt idx="3106">
                  <c:v>1.8547522845206998E-2</c:v>
                </c:pt>
                <c:pt idx="3107">
                  <c:v>1.8547448521033516E-2</c:v>
                </c:pt>
                <c:pt idx="3108">
                  <c:v>1.8547374371360448E-2</c:v>
                </c:pt>
                <c:pt idx="3109">
                  <c:v>1.8547300396134503E-2</c:v>
                </c:pt>
                <c:pt idx="3110">
                  <c:v>1.8547699092157366E-2</c:v>
                </c:pt>
                <c:pt idx="3111">
                  <c:v>1.8547625474545359E-2</c:v>
                </c:pt>
                <c:pt idx="3112">
                  <c:v>1.8547079517272635E-2</c:v>
                </c:pt>
                <c:pt idx="3113">
                  <c:v>1.854700623991512E-2</c:v>
                </c:pt>
                <c:pt idx="3114">
                  <c:v>1.8546933137031374E-2</c:v>
                </c:pt>
                <c:pt idx="3115">
                  <c:v>1.8546860208621396E-2</c:v>
                </c:pt>
                <c:pt idx="3116">
                  <c:v>1.8547260003631827E-2</c:v>
                </c:pt>
                <c:pt idx="3117">
                  <c:v>1.8546714875196102E-2</c:v>
                </c:pt>
                <c:pt idx="3118">
                  <c:v>1.8546642470180785E-2</c:v>
                </c:pt>
                <c:pt idx="3119">
                  <c:v>1.8546570239692528E-2</c:v>
                </c:pt>
                <c:pt idx="3120">
                  <c:v>1.8546498183651394E-2</c:v>
                </c:pt>
                <c:pt idx="3121">
                  <c:v>1.8546898894689079E-2</c:v>
                </c:pt>
                <c:pt idx="3122">
                  <c:v>1.8546354594910497E-2</c:v>
                </c:pt>
                <c:pt idx="3123">
                  <c:v>1.8546283062290669E-2</c:v>
                </c:pt>
                <c:pt idx="3124">
                  <c:v>1.8546211704064675E-2</c:v>
                </c:pt>
                <c:pt idx="3125">
                  <c:v>1.8546140520365739E-2</c:v>
                </c:pt>
                <c:pt idx="3126">
                  <c:v>1.8546069511167218E-2</c:v>
                </c:pt>
                <c:pt idx="3127">
                  <c:v>1.8545998676389175E-2</c:v>
                </c:pt>
                <c:pt idx="3128">
                  <c:v>1.8545425145566341E-2</c:v>
                </c:pt>
                <c:pt idx="3129">
                  <c:v>1.8544882093003423E-2</c:v>
                </c:pt>
                <c:pt idx="3130">
                  <c:v>1.8544811838641095E-2</c:v>
                </c:pt>
                <c:pt idx="3131">
                  <c:v>1.8544731761735989E-2</c:v>
                </c:pt>
                <c:pt idx="3132">
                  <c:v>1.8544671853497618E-2</c:v>
                </c:pt>
                <c:pt idx="3133">
                  <c:v>1.8544602122556597E-2</c:v>
                </c:pt>
                <c:pt idx="3134">
                  <c:v>1.8544532566036054E-2</c:v>
                </c:pt>
                <c:pt idx="3135">
                  <c:v>1.8544453286573059E-2</c:v>
                </c:pt>
                <c:pt idx="3136">
                  <c:v>1.8544393976576146E-2</c:v>
                </c:pt>
                <c:pt idx="3137">
                  <c:v>1.8544324943396973E-2</c:v>
                </c:pt>
                <c:pt idx="3138">
                  <c:v>1.854425608479815E-2</c:v>
                </c:pt>
                <c:pt idx="3139">
                  <c:v>1.8544187400619805E-2</c:v>
                </c:pt>
                <c:pt idx="3140">
                  <c:v>1.8544118890861938E-2</c:v>
                </c:pt>
                <c:pt idx="3141">
                  <c:v>1.8544050555444613E-2</c:v>
                </c:pt>
                <c:pt idx="3142">
                  <c:v>1.8543982394687575E-2</c:v>
                </c:pt>
                <c:pt idx="3143">
                  <c:v>1.8543895015543654E-2</c:v>
                </c:pt>
                <c:pt idx="3144">
                  <c:v>1.854384659627506E-2</c:v>
                </c:pt>
                <c:pt idx="3145">
                  <c:v>1.8543778958779455E-2</c:v>
                </c:pt>
                <c:pt idx="3146">
                  <c:v>1.8543701872362206E-2</c:v>
                </c:pt>
                <c:pt idx="3147">
                  <c:v>1.8543644207289489E-2</c:v>
                </c:pt>
                <c:pt idx="3148">
                  <c:v>1.8543577093055319E-2</c:v>
                </c:pt>
                <c:pt idx="3149">
                  <c:v>1.8543500604719654E-2</c:v>
                </c:pt>
                <c:pt idx="3150">
                  <c:v>1.8543443388168157E-2</c:v>
                </c:pt>
                <c:pt idx="3151">
                  <c:v>1.8543376797355293E-2</c:v>
                </c:pt>
                <c:pt idx="3152">
                  <c:v>1.8543310380882971E-2</c:v>
                </c:pt>
                <c:pt idx="3153">
                  <c:v>1.8543244139150872E-2</c:v>
                </c:pt>
                <c:pt idx="3154">
                  <c:v>1.8543178071679378E-2</c:v>
                </c:pt>
                <c:pt idx="3155">
                  <c:v>1.8543112178708299E-2</c:v>
                </c:pt>
                <c:pt idx="3156">
                  <c:v>1.8543046460237633E-2</c:v>
                </c:pt>
                <c:pt idx="3157">
                  <c:v>1.8542980916187446E-2</c:v>
                </c:pt>
                <c:pt idx="3158">
                  <c:v>1.8542915546557737E-2</c:v>
                </c:pt>
                <c:pt idx="3159">
                  <c:v>1.8542850351268569E-2</c:v>
                </c:pt>
                <c:pt idx="3160">
                  <c:v>1.8542785330639688E-2</c:v>
                </c:pt>
                <c:pt idx="3161">
                  <c:v>1.8542720484351349E-2</c:v>
                </c:pt>
                <c:pt idx="3162">
                  <c:v>1.8542646587942357E-2</c:v>
                </c:pt>
                <c:pt idx="3163">
                  <c:v>1.8542582115514961E-2</c:v>
                </c:pt>
                <c:pt idx="3164">
                  <c:v>1.8542526992328945E-2</c:v>
                </c:pt>
                <c:pt idx="3165">
                  <c:v>1.854246284388239E-2</c:v>
                </c:pt>
                <c:pt idx="3166">
                  <c:v>1.8542398869856314E-2</c:v>
                </c:pt>
                <c:pt idx="3167">
                  <c:v>1.8542335070410587E-2</c:v>
                </c:pt>
                <c:pt idx="3168">
                  <c:v>1.8542271445145531E-2</c:v>
                </c:pt>
                <c:pt idx="3169">
                  <c:v>1.8542198944500043E-2</c:v>
                </c:pt>
                <c:pt idx="3170">
                  <c:v>1.8542144718356468E-2</c:v>
                </c:pt>
                <c:pt idx="3171">
                  <c:v>1.854208161667259E-2</c:v>
                </c:pt>
                <c:pt idx="3172">
                  <c:v>1.8542018689249318E-2</c:v>
                </c:pt>
                <c:pt idx="3173">
                  <c:v>1.8541946986125879E-2</c:v>
                </c:pt>
                <c:pt idx="3174">
                  <c:v>1.8541893358063888E-2</c:v>
                </c:pt>
                <c:pt idx="3175">
                  <c:v>1.8541830954141858E-2</c:v>
                </c:pt>
                <c:pt idx="3176">
                  <c:v>1.8541768724720242E-2</c:v>
                </c:pt>
                <c:pt idx="3177">
                  <c:v>1.8541706669639169E-2</c:v>
                </c:pt>
                <c:pt idx="3178">
                  <c:v>1.8541644789138445E-2</c:v>
                </c:pt>
                <c:pt idx="3179">
                  <c:v>1.8541583082898327E-2</c:v>
                </c:pt>
                <c:pt idx="3180">
                  <c:v>1.8541985871740607E-2</c:v>
                </c:pt>
                <c:pt idx="3181">
                  <c:v>1.854145144291941E-2</c:v>
                </c:pt>
                <c:pt idx="3182">
                  <c:v>1.8541390285120585E-2</c:v>
                </c:pt>
                <c:pt idx="3183">
                  <c:v>1.8541329301662302E-2</c:v>
                </c:pt>
                <c:pt idx="3184">
                  <c:v>1.8541268492704432E-2</c:v>
                </c:pt>
                <c:pt idx="3185">
                  <c:v>1.8541207858246977E-2</c:v>
                </c:pt>
                <c:pt idx="3186">
                  <c:v>1.8541147398130065E-2</c:v>
                </c:pt>
                <c:pt idx="3187">
                  <c:v>1.8541087112673438E-2</c:v>
                </c:pt>
                <c:pt idx="3188">
                  <c:v>1.8541027001557353E-2</c:v>
                </c:pt>
                <c:pt idx="3189">
                  <c:v>1.854096706478181E-2</c:v>
                </c:pt>
                <c:pt idx="3190">
                  <c:v>1.8540907302666554E-2</c:v>
                </c:pt>
                <c:pt idx="3191">
                  <c:v>1.8540847714811903E-2</c:v>
                </c:pt>
                <c:pt idx="3192">
                  <c:v>1.8540788301457667E-2</c:v>
                </c:pt>
                <c:pt idx="3193">
                  <c:v>1.8540712169237139E-2</c:v>
                </c:pt>
                <c:pt idx="3194">
                  <c:v>1.8540653154683895E-2</c:v>
                </c:pt>
                <c:pt idx="3195">
                  <c:v>1.8540594314471193E-2</c:v>
                </c:pt>
                <c:pt idx="3196">
                  <c:v>1.8540535648838841E-2</c:v>
                </c:pt>
                <c:pt idx="3197">
                  <c:v>1.8540477157547031E-2</c:v>
                </c:pt>
                <c:pt idx="3198">
                  <c:v>1.8540418840755635E-2</c:v>
                </c:pt>
                <c:pt idx="3199">
                  <c:v>1.8540360698384717E-2</c:v>
                </c:pt>
                <c:pt idx="3200">
                  <c:v>1.8540302730594149E-2</c:v>
                </c:pt>
                <c:pt idx="3201">
                  <c:v>1.854024493722406E-2</c:v>
                </c:pt>
                <c:pt idx="3202">
                  <c:v>1.8540187318274448E-2</c:v>
                </c:pt>
                <c:pt idx="3203">
                  <c:v>1.8540129873665379E-2</c:v>
                </c:pt>
                <c:pt idx="3204">
                  <c:v>1.8540072603636659E-2</c:v>
                </c:pt>
                <c:pt idx="3205">
                  <c:v>1.8540015508028418E-2</c:v>
                </c:pt>
                <c:pt idx="3206">
                  <c:v>1.8541378670271502E-2</c:v>
                </c:pt>
                <c:pt idx="3207">
                  <c:v>1.8539901840153306E-2</c:v>
                </c:pt>
                <c:pt idx="3208">
                  <c:v>1.8539845267966371E-2</c:v>
                </c:pt>
                <c:pt idx="3209">
                  <c:v>1.8539788870040042E-2</c:v>
                </c:pt>
                <c:pt idx="3210">
                  <c:v>1.8539732646694063E-2</c:v>
                </c:pt>
                <c:pt idx="3211">
                  <c:v>1.8539676597848498E-2</c:v>
                </c:pt>
                <c:pt idx="3212">
                  <c:v>1.8539620723423411E-2</c:v>
                </c:pt>
                <c:pt idx="3213">
                  <c:v>1.8539565023338866E-2</c:v>
                </c:pt>
                <c:pt idx="3214">
                  <c:v>1.8539509497914608E-2</c:v>
                </c:pt>
                <c:pt idx="3215">
                  <c:v>1.8539454146671019E-2</c:v>
                </c:pt>
                <c:pt idx="3216">
                  <c:v>1.8539398970087717E-2</c:v>
                </c:pt>
                <c:pt idx="3217">
                  <c:v>1.8539343967765021E-2</c:v>
                </c:pt>
                <c:pt idx="3218">
                  <c:v>1.8539289140102611E-2</c:v>
                </c:pt>
                <c:pt idx="3219">
                  <c:v>1.8539234486940614E-2</c:v>
                </c:pt>
                <c:pt idx="3220">
                  <c:v>1.8539180008039224E-2</c:v>
                </c:pt>
                <c:pt idx="3221">
                  <c:v>1.8539125703558312E-2</c:v>
                </c:pt>
                <c:pt idx="3222">
                  <c:v>1.8539071573737687E-2</c:v>
                </c:pt>
                <c:pt idx="3223">
                  <c:v>1.8539017618257603E-2</c:v>
                </c:pt>
                <c:pt idx="3224">
                  <c:v>1.8538963837197997E-2</c:v>
                </c:pt>
                <c:pt idx="3225">
                  <c:v>1.8538910230638805E-2</c:v>
                </c:pt>
                <c:pt idx="3226">
                  <c:v>1.8538856798580028E-2</c:v>
                </c:pt>
                <c:pt idx="3227">
                  <c:v>1.8539743059164948E-2</c:v>
                </c:pt>
                <c:pt idx="3228">
                  <c:v>1.8538750457643971E-2</c:v>
                </c:pt>
                <c:pt idx="3229">
                  <c:v>1.8538697548846628E-2</c:v>
                </c:pt>
                <c:pt idx="3230">
                  <c:v>1.8538644814549698E-2</c:v>
                </c:pt>
                <c:pt idx="3231">
                  <c:v>1.8538562298795469E-2</c:v>
                </c:pt>
                <c:pt idx="3232">
                  <c:v>1.8539479609662735E-2</c:v>
                </c:pt>
                <c:pt idx="3233">
                  <c:v>1.8538487658341651E-2</c:v>
                </c:pt>
                <c:pt idx="3234">
                  <c:v>1.8538435621886507E-2</c:v>
                </c:pt>
                <c:pt idx="3235">
                  <c:v>1.8538383759771904E-2</c:v>
                </c:pt>
                <c:pt idx="3236">
                  <c:v>1.8538332072157715E-2</c:v>
                </c:pt>
                <c:pt idx="3237">
                  <c:v>1.853828055904394E-2</c:v>
                </c:pt>
                <c:pt idx="3238">
                  <c:v>1.8538229220270708E-2</c:v>
                </c:pt>
                <c:pt idx="3239">
                  <c:v>1.8538178055997889E-2</c:v>
                </c:pt>
                <c:pt idx="3240">
                  <c:v>1.8538127066305421E-2</c:v>
                </c:pt>
                <c:pt idx="3241">
                  <c:v>1.8538076250873559E-2</c:v>
                </c:pt>
                <c:pt idx="3242">
                  <c:v>1.853802560994211E-2</c:v>
                </c:pt>
                <c:pt idx="3243">
                  <c:v>1.8537975143511076E-2</c:v>
                </c:pt>
                <c:pt idx="3244">
                  <c:v>1.8537924851580456E-2</c:v>
                </c:pt>
                <c:pt idx="3245">
                  <c:v>1.8537874734070314E-2</c:v>
                </c:pt>
                <c:pt idx="3246">
                  <c:v>1.8537824790900714E-2</c:v>
                </c:pt>
                <c:pt idx="3247">
                  <c:v>1.8539670095353955E-2</c:v>
                </c:pt>
                <c:pt idx="3248">
                  <c:v>1.8537725428142693E-2</c:v>
                </c:pt>
                <c:pt idx="3249">
                  <c:v>1.8537676008394399E-2</c:v>
                </c:pt>
                <c:pt idx="3250">
                  <c:v>1.8537626763066584E-2</c:v>
                </c:pt>
                <c:pt idx="3251">
                  <c:v>1.8537577692319118E-2</c:v>
                </c:pt>
                <c:pt idx="3252">
                  <c:v>1.8537528795912195E-2</c:v>
                </c:pt>
                <c:pt idx="3253">
                  <c:v>1.8537480073925749E-2</c:v>
                </c:pt>
                <c:pt idx="3254">
                  <c:v>1.8537431526439718E-2</c:v>
                </c:pt>
                <c:pt idx="3255">
                  <c:v>1.8537383153454101E-2</c:v>
                </c:pt>
                <c:pt idx="3256">
                  <c:v>1.8537334954968898E-2</c:v>
                </c:pt>
                <c:pt idx="3257">
                  <c:v>1.8537286930824237E-2</c:v>
                </c:pt>
                <c:pt idx="3258">
                  <c:v>1.8538660688591779E-2</c:v>
                </c:pt>
                <c:pt idx="3259">
                  <c:v>1.8537191405956222E-2</c:v>
                </c:pt>
                <c:pt idx="3260">
                  <c:v>1.8537143905152931E-2</c:v>
                </c:pt>
                <c:pt idx="3261">
                  <c:v>1.8537096578850054E-2</c:v>
                </c:pt>
                <c:pt idx="3262">
                  <c:v>1.8537049426967656E-2</c:v>
                </c:pt>
                <c:pt idx="3263">
                  <c:v>1.8537002449665607E-2</c:v>
                </c:pt>
                <c:pt idx="3264">
                  <c:v>1.8536955646624165E-2</c:v>
                </c:pt>
                <c:pt idx="3265">
                  <c:v>1.8536909018163072E-2</c:v>
                </c:pt>
                <c:pt idx="3266">
                  <c:v>1.8536862564122458E-2</c:v>
                </c:pt>
                <c:pt idx="3267">
                  <c:v>1.8536816284502322E-2</c:v>
                </c:pt>
                <c:pt idx="3268">
                  <c:v>1.8536770179302664E-2</c:v>
                </c:pt>
                <c:pt idx="3269">
                  <c:v>1.8536724248683356E-2</c:v>
                </c:pt>
                <c:pt idx="3270">
                  <c:v>1.853667849240459E-2</c:v>
                </c:pt>
                <c:pt idx="3271">
                  <c:v>1.8536632910626238E-2</c:v>
                </c:pt>
                <c:pt idx="3272">
                  <c:v>1.8536587503268365E-2</c:v>
                </c:pt>
                <c:pt idx="3273">
                  <c:v>1.8536542270490841E-2</c:v>
                </c:pt>
                <c:pt idx="3274">
                  <c:v>1.8536497211893987E-2</c:v>
                </c:pt>
                <c:pt idx="3275">
                  <c:v>1.8536452328037356E-2</c:v>
                </c:pt>
                <c:pt idx="3276">
                  <c:v>1.8536407618521267E-2</c:v>
                </c:pt>
                <c:pt idx="3277">
                  <c:v>1.8536363083505591E-2</c:v>
                </c:pt>
                <c:pt idx="3278">
                  <c:v>1.8536318722830458E-2</c:v>
                </c:pt>
                <c:pt idx="3279">
                  <c:v>1.8537216386613764E-2</c:v>
                </c:pt>
                <c:pt idx="3280">
                  <c:v>1.8536230524901498E-2</c:v>
                </c:pt>
                <c:pt idx="3281">
                  <c:v>1.8536186687567735E-2</c:v>
                </c:pt>
                <c:pt idx="3282">
                  <c:v>1.8536143024814322E-2</c:v>
                </c:pt>
                <c:pt idx="3283">
                  <c:v>1.8537996059100337E-2</c:v>
                </c:pt>
                <c:pt idx="3284">
                  <c:v>1.853747861934929E-2</c:v>
                </c:pt>
                <c:pt idx="3285">
                  <c:v>1.8536013082997016E-2</c:v>
                </c:pt>
                <c:pt idx="3286">
                  <c:v>1.8535970118005451E-2</c:v>
                </c:pt>
                <c:pt idx="3287">
                  <c:v>1.8535927327434365E-2</c:v>
                </c:pt>
                <c:pt idx="3288">
                  <c:v>1.8535884711363693E-2</c:v>
                </c:pt>
                <c:pt idx="3289">
                  <c:v>1.8535842269633562E-2</c:v>
                </c:pt>
                <c:pt idx="3290">
                  <c:v>1.8535800002483782E-2</c:v>
                </c:pt>
                <c:pt idx="3291">
                  <c:v>1.853575790975448E-2</c:v>
                </c:pt>
                <c:pt idx="3292">
                  <c:v>1.8535715991445656E-2</c:v>
                </c:pt>
                <c:pt idx="3293">
                  <c:v>1.8535674247637246E-2</c:v>
                </c:pt>
                <c:pt idx="3294">
                  <c:v>1.853563267832925E-2</c:v>
                </c:pt>
                <c:pt idx="3295">
                  <c:v>1.853559128328186E-2</c:v>
                </c:pt>
                <c:pt idx="3296">
                  <c:v>1.8535550062814821E-2</c:v>
                </c:pt>
                <c:pt idx="3297">
                  <c:v>1.8535509016688323E-2</c:v>
                </c:pt>
                <c:pt idx="3298">
                  <c:v>1.8537365285602903E-2</c:v>
                </c:pt>
                <c:pt idx="3299">
                  <c:v>1.8535427448016506E-2</c:v>
                </c:pt>
                <c:pt idx="3300">
                  <c:v>1.8535386925231379E-2</c:v>
                </c:pt>
                <c:pt idx="3301">
                  <c:v>1.8535346577106537E-2</c:v>
                </c:pt>
                <c:pt idx="3302">
                  <c:v>1.8535306403322238E-2</c:v>
                </c:pt>
                <c:pt idx="3303">
                  <c:v>1.8535266403958417E-2</c:v>
                </c:pt>
                <c:pt idx="3304">
                  <c:v>1.8535226579015074E-2</c:v>
                </c:pt>
                <c:pt idx="3305">
                  <c:v>1.8535186928732017E-2</c:v>
                </c:pt>
                <c:pt idx="3306">
                  <c:v>1.8535147452709566E-2</c:v>
                </c:pt>
                <c:pt idx="3307">
                  <c:v>1.8535108151187529E-2</c:v>
                </c:pt>
                <c:pt idx="3308">
                  <c:v>1.8535069024165907E-2</c:v>
                </c:pt>
                <c:pt idx="3309">
                  <c:v>1.8535030071484826E-2</c:v>
                </c:pt>
                <c:pt idx="3310">
                  <c:v>1.8534991293464032E-2</c:v>
                </c:pt>
                <c:pt idx="3311">
                  <c:v>1.8534952689623907E-2</c:v>
                </c:pt>
                <c:pt idx="3312">
                  <c:v>1.8534914260364133E-2</c:v>
                </c:pt>
                <c:pt idx="3313">
                  <c:v>1.8534876005604772E-2</c:v>
                </c:pt>
                <c:pt idx="3314">
                  <c:v>1.8534837925345826E-2</c:v>
                </c:pt>
                <c:pt idx="3315">
                  <c:v>1.853480001926755E-2</c:v>
                </c:pt>
                <c:pt idx="3316">
                  <c:v>1.8534762287929496E-2</c:v>
                </c:pt>
                <c:pt idx="3317">
                  <c:v>1.8534724730852048E-2</c:v>
                </c:pt>
                <c:pt idx="3318">
                  <c:v>1.8534687348275014E-2</c:v>
                </c:pt>
                <c:pt idx="3319">
                  <c:v>1.8534650140198394E-2</c:v>
                </c:pt>
                <c:pt idx="3320">
                  <c:v>1.8534613106622189E-2</c:v>
                </c:pt>
                <c:pt idx="3321">
                  <c:v>1.8534576247386525E-2</c:v>
                </c:pt>
                <c:pt idx="3322">
                  <c:v>1.8534539562651275E-2</c:v>
                </c:pt>
                <c:pt idx="3323">
                  <c:v>1.853450305241644E-2</c:v>
                </c:pt>
                <c:pt idx="3324">
                  <c:v>1.8534466716602083E-2</c:v>
                </c:pt>
                <c:pt idx="3325">
                  <c:v>1.8534430555128267E-2</c:v>
                </c:pt>
                <c:pt idx="3326">
                  <c:v>1.853439456807493E-2</c:v>
                </c:pt>
                <c:pt idx="3327">
                  <c:v>1.8534358755681879E-2</c:v>
                </c:pt>
                <c:pt idx="3328">
                  <c:v>1.8534323117709306E-2</c:v>
                </c:pt>
                <c:pt idx="3329">
                  <c:v>1.8535711460210269E-2</c:v>
                </c:pt>
                <c:pt idx="3330">
                  <c:v>1.8534252365025594E-2</c:v>
                </c:pt>
                <c:pt idx="3331">
                  <c:v>1.8535161480635054E-2</c:v>
                </c:pt>
                <c:pt idx="3332">
                  <c:v>1.8534182310103731E-2</c:v>
                </c:pt>
                <c:pt idx="3333">
                  <c:v>1.8534147544233548E-2</c:v>
                </c:pt>
                <c:pt idx="3334">
                  <c:v>1.8534112953023651E-2</c:v>
                </c:pt>
                <c:pt idx="3335">
                  <c:v>1.8534078536154297E-2</c:v>
                </c:pt>
                <c:pt idx="3336">
                  <c:v>1.8535463451037071E-2</c:v>
                </c:pt>
                <c:pt idx="3337">
                  <c:v>1.8534954733802067E-2</c:v>
                </c:pt>
                <c:pt idx="3338">
                  <c:v>1.8535395603649363E-2</c:v>
                </c:pt>
                <c:pt idx="3339">
                  <c:v>1.8534887213998985E-2</c:v>
                </c:pt>
                <c:pt idx="3340">
                  <c:v>1.8534853715754807E-2</c:v>
                </c:pt>
                <c:pt idx="3341">
                  <c:v>1.8534820391984397E-2</c:v>
                </c:pt>
                <c:pt idx="3342">
                  <c:v>1.8534787242741046E-2</c:v>
                </c:pt>
                <c:pt idx="3343">
                  <c:v>1.853522903868754E-2</c:v>
                </c:pt>
                <c:pt idx="3344">
                  <c:v>1.8534721467595716E-2</c:v>
                </c:pt>
                <c:pt idx="3345">
                  <c:v>1.8534688841720381E-2</c:v>
                </c:pt>
                <c:pt idx="3346">
                  <c:v>1.8534656390345461E-2</c:v>
                </c:pt>
                <c:pt idx="3347">
                  <c:v>1.8534624113444309E-2</c:v>
                </c:pt>
                <c:pt idx="3348">
                  <c:v>1.8533624135237403E-2</c:v>
                </c:pt>
                <c:pt idx="3349">
                  <c:v>1.853456008295673E-2</c:v>
                </c:pt>
                <c:pt idx="3350">
                  <c:v>1.8534528329476885E-2</c:v>
                </c:pt>
                <c:pt idx="3351">
                  <c:v>1.8534496750444163E-2</c:v>
                </c:pt>
                <c:pt idx="3352">
                  <c:v>1.8534465345858564E-2</c:v>
                </c:pt>
                <c:pt idx="3353">
                  <c:v>1.8534908994636279E-2</c:v>
                </c:pt>
                <c:pt idx="3354">
                  <c:v>1.8534403060108673E-2</c:v>
                </c:pt>
                <c:pt idx="3355">
                  <c:v>1.853437217894438E-2</c:v>
                </c:pt>
                <c:pt idx="3356">
                  <c:v>1.8534341472253857E-2</c:v>
                </c:pt>
                <c:pt idx="3357">
                  <c:v>1.853478586245183E-2</c:v>
                </c:pt>
                <c:pt idx="3358">
                  <c:v>1.8534280582240825E-2</c:v>
                </c:pt>
                <c:pt idx="3359">
                  <c:v>1.8534250398971608E-2</c:v>
                </c:pt>
                <c:pt idx="3360">
                  <c:v>1.8534220390176159E-2</c:v>
                </c:pt>
                <c:pt idx="3361">
                  <c:v>1.8534190555801189E-2</c:v>
                </c:pt>
                <c:pt idx="3362">
                  <c:v>1.8534160895953278E-2</c:v>
                </c:pt>
                <c:pt idx="3363">
                  <c:v>1.8534131410525845E-2</c:v>
                </c:pt>
                <c:pt idx="3364">
                  <c:v>1.8534102099598826E-2</c:v>
                </c:pt>
                <c:pt idx="3365">
                  <c:v>1.8534072963145576E-2</c:v>
                </c:pt>
                <c:pt idx="3366">
                  <c:v>1.8534044001139449E-2</c:v>
                </c:pt>
                <c:pt idx="3367">
                  <c:v>1.8534015213580446E-2</c:v>
                </c:pt>
                <c:pt idx="3368">
                  <c:v>1.8533986600575147E-2</c:v>
                </c:pt>
                <c:pt idx="3369">
                  <c:v>1.8533958161963682E-2</c:v>
                </c:pt>
                <c:pt idx="3370">
                  <c:v>1.8534404962640139E-2</c:v>
                </c:pt>
                <c:pt idx="3371">
                  <c:v>1.8534376884040693E-2</c:v>
                </c:pt>
                <c:pt idx="3372">
                  <c:v>1.8533873893025188E-2</c:v>
                </c:pt>
                <c:pt idx="3373">
                  <c:v>1.8533846152335443E-2</c:v>
                </c:pt>
                <c:pt idx="3374">
                  <c:v>1.8533818586066175E-2</c:v>
                </c:pt>
                <c:pt idx="3375">
                  <c:v>1.8533791194323967E-2</c:v>
                </c:pt>
                <c:pt idx="3376">
                  <c:v>1.8534239108070061E-2</c:v>
                </c:pt>
                <c:pt idx="3377">
                  <c:v>1.8533736934207568E-2</c:v>
                </c:pt>
                <c:pt idx="3378">
                  <c:v>1.8533710065833375E-2</c:v>
                </c:pt>
                <c:pt idx="3379">
                  <c:v>1.8533683371932952E-2</c:v>
                </c:pt>
                <c:pt idx="3380">
                  <c:v>1.8533656852532943E-2</c:v>
                </c:pt>
                <c:pt idx="3381">
                  <c:v>1.8532668939954533E-2</c:v>
                </c:pt>
                <c:pt idx="3382">
                  <c:v>1.853360433710094E-2</c:v>
                </c:pt>
                <c:pt idx="3383">
                  <c:v>1.8533578341068946E-2</c:v>
                </c:pt>
                <c:pt idx="3384">
                  <c:v>1.8533552519564012E-2</c:v>
                </c:pt>
                <c:pt idx="3385">
                  <c:v>1.8533526872479555E-2</c:v>
                </c:pt>
                <c:pt idx="3386">
                  <c:v>1.8533501399895513E-2</c:v>
                </c:pt>
                <c:pt idx="3387">
                  <c:v>1.8534426625759437E-2</c:v>
                </c:pt>
                <c:pt idx="3388">
                  <c:v>1.8533926242596532E-2</c:v>
                </c:pt>
                <c:pt idx="3389">
                  <c:v>1.8533426028932709E-2</c:v>
                </c:pt>
                <c:pt idx="3390">
                  <c:v>1.8533876541013683E-2</c:v>
                </c:pt>
                <c:pt idx="3391">
                  <c:v>1.8533376653948608E-2</c:v>
                </c:pt>
                <c:pt idx="3392">
                  <c:v>1.8533352228127242E-2</c:v>
                </c:pt>
                <c:pt idx="3393">
                  <c:v>1.8533327976832936E-2</c:v>
                </c:pt>
                <c:pt idx="3394">
                  <c:v>1.8533303900012399E-2</c:v>
                </c:pt>
                <c:pt idx="3395">
                  <c:v>1.8533755340583991E-2</c:v>
                </c:pt>
                <c:pt idx="3396">
                  <c:v>1.8533256269712695E-2</c:v>
                </c:pt>
                <c:pt idx="3397">
                  <c:v>1.8533232716286818E-2</c:v>
                </c:pt>
                <c:pt idx="3398">
                  <c:v>1.8533209337361356E-2</c:v>
                </c:pt>
                <c:pt idx="3399">
                  <c:v>1.8533186132856372E-2</c:v>
                </c:pt>
                <c:pt idx="3400">
                  <c:v>1.8533163102825156E-2</c:v>
                </c:pt>
                <c:pt idx="3401">
                  <c:v>1.8533140247294355E-2</c:v>
                </c:pt>
                <c:pt idx="3402">
                  <c:v>1.8533117566210677E-2</c:v>
                </c:pt>
                <c:pt idx="3403">
                  <c:v>1.8532131450061939E-2</c:v>
                </c:pt>
                <c:pt idx="3404">
                  <c:v>1.8533072727437983E-2</c:v>
                </c:pt>
                <c:pt idx="3405">
                  <c:v>1.8533050569775611E-2</c:v>
                </c:pt>
                <c:pt idx="3406">
                  <c:v>1.8533504053652727E-2</c:v>
                </c:pt>
                <c:pt idx="3407">
                  <c:v>1.8533006777845529E-2</c:v>
                </c:pt>
                <c:pt idx="3408">
                  <c:v>1.8532985143577818E-2</c:v>
                </c:pt>
                <c:pt idx="3409">
                  <c:v>1.8533439184902356E-2</c:v>
                </c:pt>
                <c:pt idx="3410">
                  <c:v>1.8532942398437058E-2</c:v>
                </c:pt>
                <c:pt idx="3411">
                  <c:v>1.8532921287590653E-2</c:v>
                </c:pt>
                <c:pt idx="3412">
                  <c:v>1.8532900351244663E-2</c:v>
                </c:pt>
                <c:pt idx="3413">
                  <c:v>1.8532879589292506E-2</c:v>
                </c:pt>
                <c:pt idx="3414">
                  <c:v>1.8532859001894053E-2</c:v>
                </c:pt>
                <c:pt idx="3415">
                  <c:v>1.8532838588889433E-2</c:v>
                </c:pt>
                <c:pt idx="3416">
                  <c:v>1.8532818350385227E-2</c:v>
                </c:pt>
                <c:pt idx="3417">
                  <c:v>1.853279828635479E-2</c:v>
                </c:pt>
                <c:pt idx="3418">
                  <c:v>1.8532778396798122E-2</c:v>
                </c:pt>
                <c:pt idx="3419">
                  <c:v>1.8532758681715222E-2</c:v>
                </c:pt>
                <c:pt idx="3420">
                  <c:v>1.8532739141079446E-2</c:v>
                </c:pt>
                <c:pt idx="3421">
                  <c:v>1.8532719774917439E-2</c:v>
                </c:pt>
                <c:pt idx="3422">
                  <c:v>1.8533176232822246E-2</c:v>
                </c:pt>
                <c:pt idx="3423">
                  <c:v>1.8533157227145214E-2</c:v>
                </c:pt>
                <c:pt idx="3424">
                  <c:v>1.8532662723274029E-2</c:v>
                </c:pt>
                <c:pt idx="3425">
                  <c:v>1.8532644055007097E-2</c:v>
                </c:pt>
                <c:pt idx="3426">
                  <c:v>1.8532625561240579E-2</c:v>
                </c:pt>
                <c:pt idx="3427">
                  <c:v>1.8532607241867893E-2</c:v>
                </c:pt>
                <c:pt idx="3428">
                  <c:v>1.8533064815626776E-2</c:v>
                </c:pt>
                <c:pt idx="3429">
                  <c:v>1.8532571126623765E-2</c:v>
                </c:pt>
                <c:pt idx="3430">
                  <c:v>1.8532553330672386E-2</c:v>
                </c:pt>
                <c:pt idx="3431">
                  <c:v>1.853253570922142E-2</c:v>
                </c:pt>
                <c:pt idx="3432">
                  <c:v>1.8532518262244224E-2</c:v>
                </c:pt>
                <c:pt idx="3433">
                  <c:v>1.8532976766139075E-2</c:v>
                </c:pt>
                <c:pt idx="3434">
                  <c:v>1.8532483891684493E-2</c:v>
                </c:pt>
                <c:pt idx="3435">
                  <c:v>1.8532466968101957E-2</c:v>
                </c:pt>
                <c:pt idx="3436">
                  <c:v>1.8532450218993191E-2</c:v>
                </c:pt>
                <c:pt idx="3437">
                  <c:v>1.8532433644331547E-2</c:v>
                </c:pt>
                <c:pt idx="3438">
                  <c:v>1.8532417244196964E-2</c:v>
                </c:pt>
                <c:pt idx="3439">
                  <c:v>1.8532401018509503E-2</c:v>
                </c:pt>
                <c:pt idx="3440">
                  <c:v>1.8531902296325953E-2</c:v>
                </c:pt>
                <c:pt idx="3441">
                  <c:v>1.8531410643287671E-2</c:v>
                </c:pt>
                <c:pt idx="3442">
                  <c:v>1.8531394992526984E-2</c:v>
                </c:pt>
                <c:pt idx="3443">
                  <c:v>1.8531377319463971E-2</c:v>
                </c:pt>
                <c:pt idx="3444">
                  <c:v>1.8531364214187107E-2</c:v>
                </c:pt>
                <c:pt idx="3445">
                  <c:v>1.8531349086687854E-2</c:v>
                </c:pt>
                <c:pt idx="3446">
                  <c:v>1.8531334133689015E-2</c:v>
                </c:pt>
                <c:pt idx="3447">
                  <c:v>1.8531317258227986E-2</c:v>
                </c:pt>
                <c:pt idx="3448">
                  <c:v>1.8531304750952771E-2</c:v>
                </c:pt>
                <c:pt idx="3449">
                  <c:v>1.8531290321375238E-2</c:v>
                </c:pt>
                <c:pt idx="3450">
                  <c:v>1.8531276066218183E-2</c:v>
                </c:pt>
                <c:pt idx="3451">
                  <c:v>1.8531261985321734E-2</c:v>
                </c:pt>
                <c:pt idx="3452">
                  <c:v>1.8531248079085572E-2</c:v>
                </c:pt>
                <c:pt idx="3453">
                  <c:v>1.8531234347189951E-2</c:v>
                </c:pt>
                <c:pt idx="3454">
                  <c:v>1.8531216948307616E-2</c:v>
                </c:pt>
                <c:pt idx="3455">
                  <c:v>1.8531207406820016E-2</c:v>
                </c:pt>
                <c:pt idx="3456">
                  <c:v>1.8531194198345702E-2</c:v>
                </c:pt>
                <c:pt idx="3457">
                  <c:v>1.8531181164291866E-2</c:v>
                </c:pt>
                <c:pt idx="3458">
                  <c:v>1.8531166481876582E-2</c:v>
                </c:pt>
                <c:pt idx="3459">
                  <c:v>1.8531155619605499E-2</c:v>
                </c:pt>
                <c:pt idx="3460">
                  <c:v>1.8531143108813097E-2</c:v>
                </c:pt>
                <c:pt idx="3461">
                  <c:v>1.853112902463927E-2</c:v>
                </c:pt>
                <c:pt idx="3462">
                  <c:v>1.8531118610809472E-2</c:v>
                </c:pt>
                <c:pt idx="3463">
                  <c:v>1.8531106623518312E-2</c:v>
                </c:pt>
                <c:pt idx="3464">
                  <c:v>1.853109481064763E-2</c:v>
                </c:pt>
                <c:pt idx="3465">
                  <c:v>1.8531083172117491E-2</c:v>
                </c:pt>
                <c:pt idx="3466">
                  <c:v>1.8531071708167701E-2</c:v>
                </c:pt>
                <c:pt idx="3467">
                  <c:v>1.8531060418718326E-2</c:v>
                </c:pt>
                <c:pt idx="3468">
                  <c:v>1.8531049303529556E-2</c:v>
                </c:pt>
                <c:pt idx="3469">
                  <c:v>1.8531038362921137E-2</c:v>
                </c:pt>
                <c:pt idx="3470">
                  <c:v>1.8531027596733196E-2</c:v>
                </c:pt>
                <c:pt idx="3471">
                  <c:v>1.8531017005045669E-2</c:v>
                </c:pt>
                <c:pt idx="3472">
                  <c:v>1.8531006587698684E-2</c:v>
                </c:pt>
                <c:pt idx="3473">
                  <c:v>1.8530996344932049E-2</c:v>
                </c:pt>
                <c:pt idx="3474">
                  <c:v>1.8530984852525023E-2</c:v>
                </c:pt>
                <c:pt idx="3475">
                  <c:v>1.8530974983539394E-2</c:v>
                </c:pt>
                <c:pt idx="3476">
                  <c:v>1.8530966663234949E-2</c:v>
                </c:pt>
                <c:pt idx="3477">
                  <c:v>1.8530957118310099E-2</c:v>
                </c:pt>
                <c:pt idx="3478">
                  <c:v>1.8530947747645854E-2</c:v>
                </c:pt>
                <c:pt idx="3479">
                  <c:v>1.8530938551482024E-2</c:v>
                </c:pt>
                <c:pt idx="3480">
                  <c:v>1.8530929529898543E-2</c:v>
                </c:pt>
                <c:pt idx="3481">
                  <c:v>1.853091943309515E-2</c:v>
                </c:pt>
                <c:pt idx="3482">
                  <c:v>1.8530912009913081E-2</c:v>
                </c:pt>
                <c:pt idx="3483">
                  <c:v>1.8530903511591035E-2</c:v>
                </c:pt>
                <c:pt idx="3484">
                  <c:v>1.8530895187849339E-2</c:v>
                </c:pt>
                <c:pt idx="3485">
                  <c:v>1.8530885888408122E-2</c:v>
                </c:pt>
                <c:pt idx="3486">
                  <c:v>1.8530879063387573E-2</c:v>
                </c:pt>
                <c:pt idx="3487">
                  <c:v>1.8530871262987247E-2</c:v>
                </c:pt>
                <c:pt idx="3488">
                  <c:v>1.8530863636847528E-2</c:v>
                </c:pt>
                <c:pt idx="3489">
                  <c:v>1.8530856185368094E-2</c:v>
                </c:pt>
                <c:pt idx="3490">
                  <c:v>1.8530848908069331E-2</c:v>
                </c:pt>
                <c:pt idx="3491">
                  <c:v>1.8530841805430853E-2</c:v>
                </c:pt>
                <c:pt idx="3492">
                  <c:v>1.8531310348874896E-2</c:v>
                </c:pt>
                <c:pt idx="3493">
                  <c:v>1.8530827172975606E-2</c:v>
                </c:pt>
                <c:pt idx="3494">
                  <c:v>1.8530820618538613E-2</c:v>
                </c:pt>
                <c:pt idx="3495">
                  <c:v>1.8530814238602034E-2</c:v>
                </c:pt>
                <c:pt idx="3496">
                  <c:v>1.8530808033085933E-2</c:v>
                </c:pt>
                <c:pt idx="3497">
                  <c:v>1.8530802001910374E-2</c:v>
                </c:pt>
                <c:pt idx="3498">
                  <c:v>1.8530796145395101E-2</c:v>
                </c:pt>
                <c:pt idx="3499">
                  <c:v>1.853079046322037E-2</c:v>
                </c:pt>
                <c:pt idx="3500">
                  <c:v>1.8530784955546054E-2</c:v>
                </c:pt>
                <c:pt idx="3501">
                  <c:v>1.8530779622292215E-2</c:v>
                </c:pt>
                <c:pt idx="3502">
                  <c:v>1.8530774463458854E-2</c:v>
                </c:pt>
                <c:pt idx="3503">
                  <c:v>1.8530769479205844E-2</c:v>
                </c:pt>
                <c:pt idx="3504">
                  <c:v>1.8530764669293376E-2</c:v>
                </c:pt>
                <c:pt idx="3505">
                  <c:v>1.8530760033881322E-2</c:v>
                </c:pt>
                <c:pt idx="3506">
                  <c:v>1.8530755572729873E-2</c:v>
                </c:pt>
                <c:pt idx="3507">
                  <c:v>1.8530751286398583E-2</c:v>
                </c:pt>
                <c:pt idx="3508">
                  <c:v>1.8530746031482082E-2</c:v>
                </c:pt>
                <c:pt idx="3509">
                  <c:v>1.853074214363204E-2</c:v>
                </c:pt>
                <c:pt idx="3510">
                  <c:v>1.8530738430442284E-2</c:v>
                </c:pt>
                <c:pt idx="3511">
                  <c:v>1.8530734891353262E-2</c:v>
                </c:pt>
                <c:pt idx="3512">
                  <c:v>1.8530731526924527E-2</c:v>
                </c:pt>
                <c:pt idx="3513">
                  <c:v>1.8530728336996205E-2</c:v>
                </c:pt>
                <c:pt idx="3514">
                  <c:v>1.8530725321488362E-2</c:v>
                </c:pt>
                <c:pt idx="3515">
                  <c:v>1.8530722480480932E-2</c:v>
                </c:pt>
                <c:pt idx="3516">
                  <c:v>1.8530719813734109E-2</c:v>
                </c:pt>
                <c:pt idx="3517">
                  <c:v>1.8530717321567636E-2</c:v>
                </c:pt>
                <c:pt idx="3518">
                  <c:v>1.8532145362033514E-2</c:v>
                </c:pt>
                <c:pt idx="3519">
                  <c:v>1.8530712860735932E-2</c:v>
                </c:pt>
                <c:pt idx="3520">
                  <c:v>1.8530710891750957E-2</c:v>
                </c:pt>
                <c:pt idx="3521">
                  <c:v>1.8530709097426268E-2</c:v>
                </c:pt>
                <c:pt idx="3522">
                  <c:v>1.8530707477601993E-2</c:v>
                </c:pt>
                <c:pt idx="3523">
                  <c:v>1.853070603211826E-2</c:v>
                </c:pt>
                <c:pt idx="3524">
                  <c:v>1.8530704761055006E-2</c:v>
                </c:pt>
                <c:pt idx="3525">
                  <c:v>1.8530703664572101E-2</c:v>
                </c:pt>
                <c:pt idx="3526">
                  <c:v>1.8530702742429739E-2</c:v>
                </c:pt>
                <c:pt idx="3527">
                  <c:v>1.8530701994707854E-2</c:v>
                </c:pt>
                <c:pt idx="3528">
                  <c:v>1.853070142156632E-2</c:v>
                </c:pt>
                <c:pt idx="3529">
                  <c:v>1.8530701022845264E-2</c:v>
                </c:pt>
                <c:pt idx="3530">
                  <c:v>1.8530700798624622E-2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7897728"/>
        <c:axId val="847899264"/>
      </c:lineChart>
      <c:dateAx>
        <c:axId val="847897728"/>
        <c:scaling>
          <c:orientation val="minMax"/>
          <c:max val="49948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899264"/>
        <c:crosses val="autoZero"/>
        <c:auto val="1"/>
        <c:lblOffset val="100"/>
        <c:baseTimeUnit val="days"/>
        <c:majorUnit val="12"/>
        <c:majorTimeUnit val="months"/>
        <c:minorUnit val="1"/>
        <c:minorTimeUnit val="years"/>
      </c:dateAx>
      <c:valAx>
        <c:axId val="847899264"/>
        <c:scaling>
          <c:orientation val="minMax"/>
          <c:max val="2.1999999999999999E-2"/>
          <c:min val="1.099999999999999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4789772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42654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42688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42699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42732</c:v>
                </c:pt>
                <c:pt idx="62">
                  <c:v>42733</c:v>
                </c:pt>
                <c:pt idx="63">
                  <c:v>42734</c:v>
                </c:pt>
                <c:pt idx="64">
                  <c:v>42738</c:v>
                </c:pt>
                <c:pt idx="65">
                  <c:v>42739</c:v>
                </c:pt>
                <c:pt idx="66">
                  <c:v>42740</c:v>
                </c:pt>
                <c:pt idx="67">
                  <c:v>42741</c:v>
                </c:pt>
                <c:pt idx="68">
                  <c:v>42744</c:v>
                </c:pt>
                <c:pt idx="69">
                  <c:v>42745</c:v>
                </c:pt>
                <c:pt idx="70">
                  <c:v>42746</c:v>
                </c:pt>
                <c:pt idx="71">
                  <c:v>42747</c:v>
                </c:pt>
                <c:pt idx="72">
                  <c:v>42748</c:v>
                </c:pt>
                <c:pt idx="73">
                  <c:v>42752</c:v>
                </c:pt>
                <c:pt idx="74">
                  <c:v>42752</c:v>
                </c:pt>
                <c:pt idx="75">
                  <c:v>42753</c:v>
                </c:pt>
                <c:pt idx="76">
                  <c:v>42754</c:v>
                </c:pt>
                <c:pt idx="77">
                  <c:v>42755</c:v>
                </c:pt>
                <c:pt idx="78">
                  <c:v>42758</c:v>
                </c:pt>
                <c:pt idx="79">
                  <c:v>42759</c:v>
                </c:pt>
                <c:pt idx="80">
                  <c:v>42760</c:v>
                </c:pt>
                <c:pt idx="81">
                  <c:v>42761</c:v>
                </c:pt>
                <c:pt idx="82">
                  <c:v>42762</c:v>
                </c:pt>
                <c:pt idx="83">
                  <c:v>42765</c:v>
                </c:pt>
                <c:pt idx="84">
                  <c:v>42766</c:v>
                </c:pt>
                <c:pt idx="85">
                  <c:v>42767</c:v>
                </c:pt>
                <c:pt idx="86">
                  <c:v>42768</c:v>
                </c:pt>
                <c:pt idx="87">
                  <c:v>42769</c:v>
                </c:pt>
                <c:pt idx="88">
                  <c:v>42772</c:v>
                </c:pt>
                <c:pt idx="89">
                  <c:v>42773</c:v>
                </c:pt>
                <c:pt idx="90">
                  <c:v>42774</c:v>
                </c:pt>
                <c:pt idx="91">
                  <c:v>42775</c:v>
                </c:pt>
                <c:pt idx="92">
                  <c:v>42776</c:v>
                </c:pt>
                <c:pt idx="93">
                  <c:v>42779</c:v>
                </c:pt>
                <c:pt idx="94">
                  <c:v>42780</c:v>
                </c:pt>
                <c:pt idx="95">
                  <c:v>42781</c:v>
                </c:pt>
                <c:pt idx="96">
                  <c:v>42782</c:v>
                </c:pt>
                <c:pt idx="97">
                  <c:v>42783</c:v>
                </c:pt>
                <c:pt idx="98">
                  <c:v>42787</c:v>
                </c:pt>
                <c:pt idx="99">
                  <c:v>42787</c:v>
                </c:pt>
                <c:pt idx="100">
                  <c:v>42788</c:v>
                </c:pt>
                <c:pt idx="101">
                  <c:v>42789</c:v>
                </c:pt>
                <c:pt idx="102">
                  <c:v>42790</c:v>
                </c:pt>
                <c:pt idx="103">
                  <c:v>42793</c:v>
                </c:pt>
                <c:pt idx="104">
                  <c:v>42794</c:v>
                </c:pt>
                <c:pt idx="105">
                  <c:v>42795</c:v>
                </c:pt>
                <c:pt idx="106">
                  <c:v>42796</c:v>
                </c:pt>
                <c:pt idx="107">
                  <c:v>42797</c:v>
                </c:pt>
                <c:pt idx="108">
                  <c:v>42800</c:v>
                </c:pt>
                <c:pt idx="109">
                  <c:v>42801</c:v>
                </c:pt>
                <c:pt idx="110">
                  <c:v>42802</c:v>
                </c:pt>
                <c:pt idx="111">
                  <c:v>42803</c:v>
                </c:pt>
                <c:pt idx="112">
                  <c:v>42804</c:v>
                </c:pt>
                <c:pt idx="113">
                  <c:v>42807</c:v>
                </c:pt>
                <c:pt idx="114">
                  <c:v>42808</c:v>
                </c:pt>
                <c:pt idx="115">
                  <c:v>42809</c:v>
                </c:pt>
                <c:pt idx="116">
                  <c:v>42810</c:v>
                </c:pt>
                <c:pt idx="117">
                  <c:v>42811</c:v>
                </c:pt>
                <c:pt idx="118">
                  <c:v>42814</c:v>
                </c:pt>
                <c:pt idx="119">
                  <c:v>42815</c:v>
                </c:pt>
                <c:pt idx="120">
                  <c:v>42816</c:v>
                </c:pt>
                <c:pt idx="121">
                  <c:v>42817</c:v>
                </c:pt>
                <c:pt idx="122">
                  <c:v>42818</c:v>
                </c:pt>
                <c:pt idx="123">
                  <c:v>42821</c:v>
                </c:pt>
                <c:pt idx="124">
                  <c:v>42822</c:v>
                </c:pt>
                <c:pt idx="125">
                  <c:v>42823</c:v>
                </c:pt>
                <c:pt idx="126">
                  <c:v>42824</c:v>
                </c:pt>
                <c:pt idx="127">
                  <c:v>42825</c:v>
                </c:pt>
                <c:pt idx="128">
                  <c:v>42828</c:v>
                </c:pt>
                <c:pt idx="129">
                  <c:v>42829</c:v>
                </c:pt>
                <c:pt idx="130">
                  <c:v>42830</c:v>
                </c:pt>
                <c:pt idx="131">
                  <c:v>42831</c:v>
                </c:pt>
                <c:pt idx="132">
                  <c:v>42832</c:v>
                </c:pt>
                <c:pt idx="133">
                  <c:v>42835</c:v>
                </c:pt>
                <c:pt idx="134">
                  <c:v>42836</c:v>
                </c:pt>
                <c:pt idx="135">
                  <c:v>42837</c:v>
                </c:pt>
                <c:pt idx="136">
                  <c:v>42838</c:v>
                </c:pt>
                <c:pt idx="137">
                  <c:v>42843</c:v>
                </c:pt>
                <c:pt idx="138">
                  <c:v>42844</c:v>
                </c:pt>
                <c:pt idx="139">
                  <c:v>42845</c:v>
                </c:pt>
                <c:pt idx="140">
                  <c:v>42846</c:v>
                </c:pt>
                <c:pt idx="141">
                  <c:v>42849</c:v>
                </c:pt>
                <c:pt idx="142">
                  <c:v>42850</c:v>
                </c:pt>
                <c:pt idx="143">
                  <c:v>42851</c:v>
                </c:pt>
                <c:pt idx="144">
                  <c:v>42852</c:v>
                </c:pt>
                <c:pt idx="145">
                  <c:v>42853</c:v>
                </c:pt>
                <c:pt idx="146">
                  <c:v>42857</c:v>
                </c:pt>
                <c:pt idx="147">
                  <c:v>42858</c:v>
                </c:pt>
                <c:pt idx="148">
                  <c:v>42859</c:v>
                </c:pt>
                <c:pt idx="149">
                  <c:v>42860</c:v>
                </c:pt>
                <c:pt idx="150">
                  <c:v>42863</c:v>
                </c:pt>
                <c:pt idx="151">
                  <c:v>42864</c:v>
                </c:pt>
                <c:pt idx="152">
                  <c:v>42865</c:v>
                </c:pt>
                <c:pt idx="153">
                  <c:v>42866</c:v>
                </c:pt>
                <c:pt idx="154">
                  <c:v>42867</c:v>
                </c:pt>
                <c:pt idx="155">
                  <c:v>42870</c:v>
                </c:pt>
                <c:pt idx="156">
                  <c:v>42871</c:v>
                </c:pt>
                <c:pt idx="157">
                  <c:v>42872</c:v>
                </c:pt>
                <c:pt idx="158">
                  <c:v>42873</c:v>
                </c:pt>
                <c:pt idx="159">
                  <c:v>42874</c:v>
                </c:pt>
                <c:pt idx="160">
                  <c:v>42877</c:v>
                </c:pt>
                <c:pt idx="161">
                  <c:v>42878</c:v>
                </c:pt>
                <c:pt idx="162">
                  <c:v>42879</c:v>
                </c:pt>
                <c:pt idx="163">
                  <c:v>42880</c:v>
                </c:pt>
                <c:pt idx="164">
                  <c:v>42881</c:v>
                </c:pt>
                <c:pt idx="165">
                  <c:v>42885</c:v>
                </c:pt>
                <c:pt idx="166">
                  <c:v>42886</c:v>
                </c:pt>
                <c:pt idx="167">
                  <c:v>42887</c:v>
                </c:pt>
                <c:pt idx="168">
                  <c:v>42888</c:v>
                </c:pt>
                <c:pt idx="169">
                  <c:v>42891</c:v>
                </c:pt>
                <c:pt idx="170">
                  <c:v>42892</c:v>
                </c:pt>
                <c:pt idx="171">
                  <c:v>42893</c:v>
                </c:pt>
                <c:pt idx="172">
                  <c:v>42894</c:v>
                </c:pt>
                <c:pt idx="173">
                  <c:v>42895</c:v>
                </c:pt>
                <c:pt idx="174">
                  <c:v>42898</c:v>
                </c:pt>
                <c:pt idx="175">
                  <c:v>42899</c:v>
                </c:pt>
                <c:pt idx="176">
                  <c:v>42900</c:v>
                </c:pt>
                <c:pt idx="177">
                  <c:v>42901</c:v>
                </c:pt>
                <c:pt idx="178">
                  <c:v>42902</c:v>
                </c:pt>
                <c:pt idx="179">
                  <c:v>42905</c:v>
                </c:pt>
                <c:pt idx="180">
                  <c:v>42906</c:v>
                </c:pt>
                <c:pt idx="181">
                  <c:v>42907</c:v>
                </c:pt>
                <c:pt idx="182">
                  <c:v>42908</c:v>
                </c:pt>
                <c:pt idx="183">
                  <c:v>42909</c:v>
                </c:pt>
                <c:pt idx="184">
                  <c:v>42912</c:v>
                </c:pt>
                <c:pt idx="185">
                  <c:v>42913</c:v>
                </c:pt>
                <c:pt idx="186">
                  <c:v>42914</c:v>
                </c:pt>
                <c:pt idx="187">
                  <c:v>42915</c:v>
                </c:pt>
                <c:pt idx="188">
                  <c:v>42916</c:v>
                </c:pt>
                <c:pt idx="189">
                  <c:v>42919</c:v>
                </c:pt>
                <c:pt idx="190">
                  <c:v>42921</c:v>
                </c:pt>
                <c:pt idx="191">
                  <c:v>42921</c:v>
                </c:pt>
                <c:pt idx="192">
                  <c:v>42922</c:v>
                </c:pt>
                <c:pt idx="193">
                  <c:v>42923</c:v>
                </c:pt>
                <c:pt idx="194">
                  <c:v>42926</c:v>
                </c:pt>
                <c:pt idx="195">
                  <c:v>42927</c:v>
                </c:pt>
                <c:pt idx="196">
                  <c:v>42928</c:v>
                </c:pt>
                <c:pt idx="197">
                  <c:v>42929</c:v>
                </c:pt>
                <c:pt idx="198">
                  <c:v>42930</c:v>
                </c:pt>
                <c:pt idx="199">
                  <c:v>42933</c:v>
                </c:pt>
                <c:pt idx="200">
                  <c:v>42934</c:v>
                </c:pt>
                <c:pt idx="201">
                  <c:v>42935</c:v>
                </c:pt>
                <c:pt idx="202">
                  <c:v>42936</c:v>
                </c:pt>
                <c:pt idx="203">
                  <c:v>42937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42947</c:v>
                </c:pt>
                <c:pt idx="210">
                  <c:v>42948</c:v>
                </c:pt>
                <c:pt idx="211">
                  <c:v>42949</c:v>
                </c:pt>
                <c:pt idx="212">
                  <c:v>42950</c:v>
                </c:pt>
                <c:pt idx="213">
                  <c:v>42951</c:v>
                </c:pt>
                <c:pt idx="214">
                  <c:v>42954</c:v>
                </c:pt>
                <c:pt idx="215">
                  <c:v>42955</c:v>
                </c:pt>
                <c:pt idx="216">
                  <c:v>42956</c:v>
                </c:pt>
                <c:pt idx="217">
                  <c:v>42957</c:v>
                </c:pt>
                <c:pt idx="218">
                  <c:v>42958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42983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42996</c:v>
                </c:pt>
                <c:pt idx="244">
                  <c:v>42997</c:v>
                </c:pt>
                <c:pt idx="245">
                  <c:v>42998</c:v>
                </c:pt>
                <c:pt idx="246">
                  <c:v>42999</c:v>
                </c:pt>
                <c:pt idx="247">
                  <c:v>43000</c:v>
                </c:pt>
                <c:pt idx="248">
                  <c:v>43003</c:v>
                </c:pt>
                <c:pt idx="249">
                  <c:v>43004</c:v>
                </c:pt>
                <c:pt idx="250">
                  <c:v>43005</c:v>
                </c:pt>
                <c:pt idx="251">
                  <c:v>43006</c:v>
                </c:pt>
                <c:pt idx="252">
                  <c:v>43007</c:v>
                </c:pt>
                <c:pt idx="253">
                  <c:v>43010</c:v>
                </c:pt>
                <c:pt idx="254">
                  <c:v>43011</c:v>
                </c:pt>
                <c:pt idx="255">
                  <c:v>43012</c:v>
                </c:pt>
                <c:pt idx="256">
                  <c:v>43013</c:v>
                </c:pt>
                <c:pt idx="257">
                  <c:v>43014</c:v>
                </c:pt>
                <c:pt idx="258">
                  <c:v>43018</c:v>
                </c:pt>
                <c:pt idx="259">
                  <c:v>43018</c:v>
                </c:pt>
                <c:pt idx="260">
                  <c:v>43019</c:v>
                </c:pt>
                <c:pt idx="261">
                  <c:v>43020</c:v>
                </c:pt>
                <c:pt idx="262">
                  <c:v>43021</c:v>
                </c:pt>
                <c:pt idx="263">
                  <c:v>43024</c:v>
                </c:pt>
                <c:pt idx="264">
                  <c:v>43025</c:v>
                </c:pt>
                <c:pt idx="265">
                  <c:v>43026</c:v>
                </c:pt>
                <c:pt idx="266">
                  <c:v>43027</c:v>
                </c:pt>
                <c:pt idx="267">
                  <c:v>43028</c:v>
                </c:pt>
                <c:pt idx="268">
                  <c:v>43031</c:v>
                </c:pt>
                <c:pt idx="269">
                  <c:v>43032</c:v>
                </c:pt>
                <c:pt idx="270">
                  <c:v>43033</c:v>
                </c:pt>
                <c:pt idx="271">
                  <c:v>43034</c:v>
                </c:pt>
                <c:pt idx="272">
                  <c:v>43035</c:v>
                </c:pt>
                <c:pt idx="273">
                  <c:v>43038</c:v>
                </c:pt>
                <c:pt idx="274">
                  <c:v>43039</c:v>
                </c:pt>
                <c:pt idx="275">
                  <c:v>43040</c:v>
                </c:pt>
                <c:pt idx="276">
                  <c:v>43041</c:v>
                </c:pt>
                <c:pt idx="277">
                  <c:v>43042</c:v>
                </c:pt>
                <c:pt idx="278">
                  <c:v>43045</c:v>
                </c:pt>
                <c:pt idx="279">
                  <c:v>43046</c:v>
                </c:pt>
                <c:pt idx="280">
                  <c:v>43047</c:v>
                </c:pt>
                <c:pt idx="281">
                  <c:v>43048</c:v>
                </c:pt>
                <c:pt idx="282">
                  <c:v>43052</c:v>
                </c:pt>
                <c:pt idx="283">
                  <c:v>43052</c:v>
                </c:pt>
                <c:pt idx="284">
                  <c:v>43053</c:v>
                </c:pt>
                <c:pt idx="285">
                  <c:v>43054</c:v>
                </c:pt>
                <c:pt idx="286">
                  <c:v>43055</c:v>
                </c:pt>
                <c:pt idx="287">
                  <c:v>43056</c:v>
                </c:pt>
                <c:pt idx="288">
                  <c:v>43059</c:v>
                </c:pt>
                <c:pt idx="289">
                  <c:v>43060</c:v>
                </c:pt>
                <c:pt idx="290">
                  <c:v>43061</c:v>
                </c:pt>
                <c:pt idx="291">
                  <c:v>43063</c:v>
                </c:pt>
                <c:pt idx="292">
                  <c:v>43063</c:v>
                </c:pt>
                <c:pt idx="293">
                  <c:v>43066</c:v>
                </c:pt>
                <c:pt idx="294">
                  <c:v>43067</c:v>
                </c:pt>
                <c:pt idx="295">
                  <c:v>43068</c:v>
                </c:pt>
                <c:pt idx="296">
                  <c:v>43069</c:v>
                </c:pt>
                <c:pt idx="297">
                  <c:v>43070</c:v>
                </c:pt>
                <c:pt idx="298">
                  <c:v>43073</c:v>
                </c:pt>
                <c:pt idx="299">
                  <c:v>43074</c:v>
                </c:pt>
                <c:pt idx="300">
                  <c:v>43075</c:v>
                </c:pt>
                <c:pt idx="301">
                  <c:v>43076</c:v>
                </c:pt>
                <c:pt idx="302">
                  <c:v>43077</c:v>
                </c:pt>
                <c:pt idx="303">
                  <c:v>43080</c:v>
                </c:pt>
                <c:pt idx="304">
                  <c:v>43081</c:v>
                </c:pt>
                <c:pt idx="305">
                  <c:v>43082</c:v>
                </c:pt>
                <c:pt idx="306">
                  <c:v>43083</c:v>
                </c:pt>
                <c:pt idx="307">
                  <c:v>43084</c:v>
                </c:pt>
                <c:pt idx="308">
                  <c:v>43087</c:v>
                </c:pt>
                <c:pt idx="309">
                  <c:v>43088</c:v>
                </c:pt>
                <c:pt idx="310">
                  <c:v>43089</c:v>
                </c:pt>
                <c:pt idx="311">
                  <c:v>43090</c:v>
                </c:pt>
                <c:pt idx="312">
                  <c:v>43091</c:v>
                </c:pt>
                <c:pt idx="313">
                  <c:v>43096</c:v>
                </c:pt>
                <c:pt idx="314">
                  <c:v>43097</c:v>
                </c:pt>
                <c:pt idx="315">
                  <c:v>43098</c:v>
                </c:pt>
                <c:pt idx="316">
                  <c:v>43102</c:v>
                </c:pt>
                <c:pt idx="317">
                  <c:v>43103</c:v>
                </c:pt>
                <c:pt idx="318">
                  <c:v>43104</c:v>
                </c:pt>
                <c:pt idx="319">
                  <c:v>43105</c:v>
                </c:pt>
                <c:pt idx="320">
                  <c:v>43108</c:v>
                </c:pt>
                <c:pt idx="321">
                  <c:v>43109</c:v>
                </c:pt>
                <c:pt idx="322">
                  <c:v>43110</c:v>
                </c:pt>
                <c:pt idx="323">
                  <c:v>43111</c:v>
                </c:pt>
                <c:pt idx="324">
                  <c:v>43112</c:v>
                </c:pt>
                <c:pt idx="325">
                  <c:v>43116</c:v>
                </c:pt>
                <c:pt idx="326">
                  <c:v>43116</c:v>
                </c:pt>
                <c:pt idx="327">
                  <c:v>43117</c:v>
                </c:pt>
                <c:pt idx="328">
                  <c:v>43118</c:v>
                </c:pt>
                <c:pt idx="329">
                  <c:v>43119</c:v>
                </c:pt>
                <c:pt idx="330">
                  <c:v>43122</c:v>
                </c:pt>
                <c:pt idx="331">
                  <c:v>43123</c:v>
                </c:pt>
                <c:pt idx="332">
                  <c:v>43124</c:v>
                </c:pt>
                <c:pt idx="333">
                  <c:v>43125</c:v>
                </c:pt>
                <c:pt idx="334">
                  <c:v>43126</c:v>
                </c:pt>
                <c:pt idx="335">
                  <c:v>43129</c:v>
                </c:pt>
                <c:pt idx="336">
                  <c:v>43130</c:v>
                </c:pt>
                <c:pt idx="337">
                  <c:v>43131</c:v>
                </c:pt>
                <c:pt idx="338">
                  <c:v>43132</c:v>
                </c:pt>
                <c:pt idx="339">
                  <c:v>43133</c:v>
                </c:pt>
                <c:pt idx="340">
                  <c:v>43136</c:v>
                </c:pt>
                <c:pt idx="341">
                  <c:v>43137</c:v>
                </c:pt>
                <c:pt idx="342">
                  <c:v>43138</c:v>
                </c:pt>
                <c:pt idx="343">
                  <c:v>43139</c:v>
                </c:pt>
                <c:pt idx="344">
                  <c:v>43140</c:v>
                </c:pt>
                <c:pt idx="345">
                  <c:v>43143</c:v>
                </c:pt>
                <c:pt idx="346">
                  <c:v>43144</c:v>
                </c:pt>
                <c:pt idx="347">
                  <c:v>43145</c:v>
                </c:pt>
                <c:pt idx="348">
                  <c:v>43146</c:v>
                </c:pt>
                <c:pt idx="349">
                  <c:v>43147</c:v>
                </c:pt>
                <c:pt idx="350">
                  <c:v>43151</c:v>
                </c:pt>
                <c:pt idx="351">
                  <c:v>43151</c:v>
                </c:pt>
                <c:pt idx="352">
                  <c:v>43152</c:v>
                </c:pt>
                <c:pt idx="353">
                  <c:v>43153</c:v>
                </c:pt>
                <c:pt idx="354">
                  <c:v>43154</c:v>
                </c:pt>
                <c:pt idx="355">
                  <c:v>43157</c:v>
                </c:pt>
                <c:pt idx="356">
                  <c:v>43158</c:v>
                </c:pt>
                <c:pt idx="357">
                  <c:v>43159</c:v>
                </c:pt>
                <c:pt idx="358">
                  <c:v>43160</c:v>
                </c:pt>
                <c:pt idx="359">
                  <c:v>43161</c:v>
                </c:pt>
                <c:pt idx="360">
                  <c:v>43164</c:v>
                </c:pt>
                <c:pt idx="361">
                  <c:v>43165</c:v>
                </c:pt>
                <c:pt idx="362">
                  <c:v>43166</c:v>
                </c:pt>
                <c:pt idx="363">
                  <c:v>43167</c:v>
                </c:pt>
                <c:pt idx="364">
                  <c:v>43168</c:v>
                </c:pt>
                <c:pt idx="365">
                  <c:v>43171</c:v>
                </c:pt>
                <c:pt idx="366">
                  <c:v>43172</c:v>
                </c:pt>
                <c:pt idx="367">
                  <c:v>43173</c:v>
                </c:pt>
                <c:pt idx="368">
                  <c:v>43174</c:v>
                </c:pt>
                <c:pt idx="369">
                  <c:v>43175</c:v>
                </c:pt>
                <c:pt idx="370">
                  <c:v>43178</c:v>
                </c:pt>
                <c:pt idx="371">
                  <c:v>43179</c:v>
                </c:pt>
                <c:pt idx="372">
                  <c:v>43180</c:v>
                </c:pt>
                <c:pt idx="373">
                  <c:v>43181</c:v>
                </c:pt>
                <c:pt idx="374">
                  <c:v>43182</c:v>
                </c:pt>
                <c:pt idx="375">
                  <c:v>43185</c:v>
                </c:pt>
                <c:pt idx="376">
                  <c:v>43186</c:v>
                </c:pt>
                <c:pt idx="377">
                  <c:v>43187</c:v>
                </c:pt>
                <c:pt idx="378">
                  <c:v>43188</c:v>
                </c:pt>
                <c:pt idx="379">
                  <c:v>43193</c:v>
                </c:pt>
                <c:pt idx="380">
                  <c:v>43194</c:v>
                </c:pt>
                <c:pt idx="381">
                  <c:v>43195</c:v>
                </c:pt>
                <c:pt idx="382">
                  <c:v>43196</c:v>
                </c:pt>
                <c:pt idx="383">
                  <c:v>43199</c:v>
                </c:pt>
                <c:pt idx="384">
                  <c:v>43200</c:v>
                </c:pt>
                <c:pt idx="385">
                  <c:v>43201</c:v>
                </c:pt>
                <c:pt idx="386">
                  <c:v>43202</c:v>
                </c:pt>
                <c:pt idx="387">
                  <c:v>43203</c:v>
                </c:pt>
                <c:pt idx="388">
                  <c:v>43206</c:v>
                </c:pt>
                <c:pt idx="389">
                  <c:v>43207</c:v>
                </c:pt>
                <c:pt idx="390">
                  <c:v>43208</c:v>
                </c:pt>
                <c:pt idx="391">
                  <c:v>43209</c:v>
                </c:pt>
                <c:pt idx="392">
                  <c:v>43210</c:v>
                </c:pt>
                <c:pt idx="393">
                  <c:v>43213</c:v>
                </c:pt>
                <c:pt idx="394">
                  <c:v>43214</c:v>
                </c:pt>
                <c:pt idx="395">
                  <c:v>43215</c:v>
                </c:pt>
                <c:pt idx="396">
                  <c:v>43216</c:v>
                </c:pt>
                <c:pt idx="397">
                  <c:v>43217</c:v>
                </c:pt>
                <c:pt idx="398">
                  <c:v>43220</c:v>
                </c:pt>
                <c:pt idx="399">
                  <c:v>43221</c:v>
                </c:pt>
                <c:pt idx="400">
                  <c:v>43222</c:v>
                </c:pt>
                <c:pt idx="401">
                  <c:v>43223</c:v>
                </c:pt>
                <c:pt idx="402">
                  <c:v>43224</c:v>
                </c:pt>
                <c:pt idx="403">
                  <c:v>43228</c:v>
                </c:pt>
                <c:pt idx="404">
                  <c:v>43229</c:v>
                </c:pt>
                <c:pt idx="405">
                  <c:v>43230</c:v>
                </c:pt>
                <c:pt idx="406">
                  <c:v>43231</c:v>
                </c:pt>
                <c:pt idx="407">
                  <c:v>43234</c:v>
                </c:pt>
                <c:pt idx="408">
                  <c:v>43235</c:v>
                </c:pt>
                <c:pt idx="409">
                  <c:v>43236</c:v>
                </c:pt>
                <c:pt idx="410">
                  <c:v>43237</c:v>
                </c:pt>
                <c:pt idx="411">
                  <c:v>43238</c:v>
                </c:pt>
                <c:pt idx="412">
                  <c:v>43241</c:v>
                </c:pt>
                <c:pt idx="413">
                  <c:v>43242</c:v>
                </c:pt>
                <c:pt idx="414">
                  <c:v>43243</c:v>
                </c:pt>
                <c:pt idx="415">
                  <c:v>43244</c:v>
                </c:pt>
                <c:pt idx="416">
                  <c:v>43245</c:v>
                </c:pt>
                <c:pt idx="417">
                  <c:v>43249</c:v>
                </c:pt>
                <c:pt idx="418">
                  <c:v>43250</c:v>
                </c:pt>
                <c:pt idx="419">
                  <c:v>43251</c:v>
                </c:pt>
                <c:pt idx="420">
                  <c:v>43252</c:v>
                </c:pt>
                <c:pt idx="421">
                  <c:v>43255</c:v>
                </c:pt>
                <c:pt idx="422">
                  <c:v>43256</c:v>
                </c:pt>
                <c:pt idx="423">
                  <c:v>43257</c:v>
                </c:pt>
                <c:pt idx="424">
                  <c:v>43258</c:v>
                </c:pt>
                <c:pt idx="425">
                  <c:v>43259</c:v>
                </c:pt>
                <c:pt idx="426">
                  <c:v>43262</c:v>
                </c:pt>
                <c:pt idx="427">
                  <c:v>43263</c:v>
                </c:pt>
                <c:pt idx="428">
                  <c:v>43264</c:v>
                </c:pt>
                <c:pt idx="429">
                  <c:v>43265</c:v>
                </c:pt>
                <c:pt idx="430">
                  <c:v>43266</c:v>
                </c:pt>
                <c:pt idx="431">
                  <c:v>43269</c:v>
                </c:pt>
                <c:pt idx="432">
                  <c:v>43270</c:v>
                </c:pt>
                <c:pt idx="433">
                  <c:v>43271</c:v>
                </c:pt>
                <c:pt idx="434">
                  <c:v>43272</c:v>
                </c:pt>
                <c:pt idx="435">
                  <c:v>43273</c:v>
                </c:pt>
                <c:pt idx="436">
                  <c:v>43276</c:v>
                </c:pt>
                <c:pt idx="437">
                  <c:v>43277</c:v>
                </c:pt>
                <c:pt idx="438">
                  <c:v>43278</c:v>
                </c:pt>
                <c:pt idx="439">
                  <c:v>43279</c:v>
                </c:pt>
                <c:pt idx="440">
                  <c:v>43280</c:v>
                </c:pt>
                <c:pt idx="441">
                  <c:v>43283</c:v>
                </c:pt>
                <c:pt idx="442">
                  <c:v>43284</c:v>
                </c:pt>
                <c:pt idx="443">
                  <c:v>43286</c:v>
                </c:pt>
                <c:pt idx="444">
                  <c:v>43286</c:v>
                </c:pt>
                <c:pt idx="445">
                  <c:v>43287</c:v>
                </c:pt>
                <c:pt idx="446">
                  <c:v>43290</c:v>
                </c:pt>
                <c:pt idx="447">
                  <c:v>43291</c:v>
                </c:pt>
                <c:pt idx="448">
                  <c:v>43292</c:v>
                </c:pt>
                <c:pt idx="449">
                  <c:v>43293</c:v>
                </c:pt>
                <c:pt idx="450">
                  <c:v>43294</c:v>
                </c:pt>
                <c:pt idx="451">
                  <c:v>43297</c:v>
                </c:pt>
                <c:pt idx="452">
                  <c:v>43298</c:v>
                </c:pt>
                <c:pt idx="453">
                  <c:v>43299</c:v>
                </c:pt>
                <c:pt idx="454">
                  <c:v>43300</c:v>
                </c:pt>
                <c:pt idx="455">
                  <c:v>43301</c:v>
                </c:pt>
                <c:pt idx="456">
                  <c:v>43304</c:v>
                </c:pt>
                <c:pt idx="457">
                  <c:v>43305</c:v>
                </c:pt>
                <c:pt idx="458">
                  <c:v>43306</c:v>
                </c:pt>
                <c:pt idx="459">
                  <c:v>43307</c:v>
                </c:pt>
                <c:pt idx="460">
                  <c:v>43308</c:v>
                </c:pt>
                <c:pt idx="461">
                  <c:v>43311</c:v>
                </c:pt>
                <c:pt idx="462">
                  <c:v>43312</c:v>
                </c:pt>
                <c:pt idx="463">
                  <c:v>43313</c:v>
                </c:pt>
                <c:pt idx="464">
                  <c:v>43314</c:v>
                </c:pt>
                <c:pt idx="465">
                  <c:v>43315</c:v>
                </c:pt>
                <c:pt idx="466">
                  <c:v>43318</c:v>
                </c:pt>
                <c:pt idx="467">
                  <c:v>43319</c:v>
                </c:pt>
                <c:pt idx="468">
                  <c:v>43320</c:v>
                </c:pt>
                <c:pt idx="469">
                  <c:v>43321</c:v>
                </c:pt>
                <c:pt idx="470">
                  <c:v>43322</c:v>
                </c:pt>
                <c:pt idx="471">
                  <c:v>43325</c:v>
                </c:pt>
                <c:pt idx="472">
                  <c:v>43326</c:v>
                </c:pt>
                <c:pt idx="473">
                  <c:v>43327</c:v>
                </c:pt>
                <c:pt idx="474">
                  <c:v>43328</c:v>
                </c:pt>
                <c:pt idx="475">
                  <c:v>43329</c:v>
                </c:pt>
                <c:pt idx="476">
                  <c:v>43332</c:v>
                </c:pt>
                <c:pt idx="477">
                  <c:v>43333</c:v>
                </c:pt>
                <c:pt idx="478">
                  <c:v>43334</c:v>
                </c:pt>
                <c:pt idx="479">
                  <c:v>43335</c:v>
                </c:pt>
                <c:pt idx="480">
                  <c:v>43336</c:v>
                </c:pt>
                <c:pt idx="481">
                  <c:v>43340</c:v>
                </c:pt>
                <c:pt idx="482">
                  <c:v>43341</c:v>
                </c:pt>
                <c:pt idx="483">
                  <c:v>43342</c:v>
                </c:pt>
                <c:pt idx="484">
                  <c:v>43343</c:v>
                </c:pt>
                <c:pt idx="485">
                  <c:v>43347</c:v>
                </c:pt>
                <c:pt idx="486">
                  <c:v>43347</c:v>
                </c:pt>
                <c:pt idx="487">
                  <c:v>43348</c:v>
                </c:pt>
                <c:pt idx="488">
                  <c:v>43349</c:v>
                </c:pt>
                <c:pt idx="489">
                  <c:v>43350</c:v>
                </c:pt>
                <c:pt idx="490">
                  <c:v>43353</c:v>
                </c:pt>
                <c:pt idx="491">
                  <c:v>43354</c:v>
                </c:pt>
                <c:pt idx="492">
                  <c:v>43355</c:v>
                </c:pt>
                <c:pt idx="493">
                  <c:v>43356</c:v>
                </c:pt>
                <c:pt idx="494">
                  <c:v>43357</c:v>
                </c:pt>
                <c:pt idx="495">
                  <c:v>43360</c:v>
                </c:pt>
                <c:pt idx="496">
                  <c:v>43361</c:v>
                </c:pt>
                <c:pt idx="497">
                  <c:v>43362</c:v>
                </c:pt>
                <c:pt idx="498">
                  <c:v>43363</c:v>
                </c:pt>
                <c:pt idx="499">
                  <c:v>43364</c:v>
                </c:pt>
                <c:pt idx="500">
                  <c:v>43367</c:v>
                </c:pt>
                <c:pt idx="501">
                  <c:v>43368</c:v>
                </c:pt>
                <c:pt idx="502">
                  <c:v>43369</c:v>
                </c:pt>
                <c:pt idx="503">
                  <c:v>43370</c:v>
                </c:pt>
                <c:pt idx="504">
                  <c:v>43371</c:v>
                </c:pt>
                <c:pt idx="505">
                  <c:v>43374</c:v>
                </c:pt>
                <c:pt idx="506">
                  <c:v>43375</c:v>
                </c:pt>
                <c:pt idx="507">
                  <c:v>43376</c:v>
                </c:pt>
                <c:pt idx="508">
                  <c:v>43377</c:v>
                </c:pt>
                <c:pt idx="509">
                  <c:v>43378</c:v>
                </c:pt>
                <c:pt idx="510">
                  <c:v>43382</c:v>
                </c:pt>
                <c:pt idx="511">
                  <c:v>43382</c:v>
                </c:pt>
                <c:pt idx="512">
                  <c:v>43383</c:v>
                </c:pt>
                <c:pt idx="513">
                  <c:v>43384</c:v>
                </c:pt>
                <c:pt idx="514">
                  <c:v>43385</c:v>
                </c:pt>
                <c:pt idx="515">
                  <c:v>43388</c:v>
                </c:pt>
                <c:pt idx="516">
                  <c:v>43389</c:v>
                </c:pt>
                <c:pt idx="517">
                  <c:v>43390</c:v>
                </c:pt>
                <c:pt idx="518">
                  <c:v>43397</c:v>
                </c:pt>
                <c:pt idx="519">
                  <c:v>43404</c:v>
                </c:pt>
                <c:pt idx="520">
                  <c:v>43411</c:v>
                </c:pt>
                <c:pt idx="521">
                  <c:v>43418</c:v>
                </c:pt>
                <c:pt idx="522">
                  <c:v>43425</c:v>
                </c:pt>
                <c:pt idx="523">
                  <c:v>43432</c:v>
                </c:pt>
                <c:pt idx="524">
                  <c:v>43439</c:v>
                </c:pt>
                <c:pt idx="525">
                  <c:v>43446</c:v>
                </c:pt>
                <c:pt idx="526">
                  <c:v>43453</c:v>
                </c:pt>
                <c:pt idx="527">
                  <c:v>43462</c:v>
                </c:pt>
                <c:pt idx="528">
                  <c:v>43468</c:v>
                </c:pt>
                <c:pt idx="529">
                  <c:v>43474</c:v>
                </c:pt>
                <c:pt idx="530">
                  <c:v>43481</c:v>
                </c:pt>
                <c:pt idx="531">
                  <c:v>43488</c:v>
                </c:pt>
                <c:pt idx="532">
                  <c:v>43495</c:v>
                </c:pt>
                <c:pt idx="533">
                  <c:v>43502</c:v>
                </c:pt>
                <c:pt idx="534">
                  <c:v>43509</c:v>
                </c:pt>
                <c:pt idx="535">
                  <c:v>43516</c:v>
                </c:pt>
                <c:pt idx="536">
                  <c:v>43523</c:v>
                </c:pt>
                <c:pt idx="537">
                  <c:v>43530</c:v>
                </c:pt>
                <c:pt idx="538">
                  <c:v>43537</c:v>
                </c:pt>
                <c:pt idx="539">
                  <c:v>43544</c:v>
                </c:pt>
                <c:pt idx="540">
                  <c:v>43551</c:v>
                </c:pt>
                <c:pt idx="541">
                  <c:v>43558</c:v>
                </c:pt>
                <c:pt idx="542">
                  <c:v>43565</c:v>
                </c:pt>
                <c:pt idx="543">
                  <c:v>43572</c:v>
                </c:pt>
                <c:pt idx="544">
                  <c:v>43580</c:v>
                </c:pt>
                <c:pt idx="545">
                  <c:v>43587</c:v>
                </c:pt>
                <c:pt idx="546">
                  <c:v>43594</c:v>
                </c:pt>
                <c:pt idx="547">
                  <c:v>43601</c:v>
                </c:pt>
                <c:pt idx="548">
                  <c:v>43608</c:v>
                </c:pt>
                <c:pt idx="549">
                  <c:v>43615</c:v>
                </c:pt>
                <c:pt idx="550">
                  <c:v>43622</c:v>
                </c:pt>
                <c:pt idx="551">
                  <c:v>43629</c:v>
                </c:pt>
                <c:pt idx="552">
                  <c:v>43636</c:v>
                </c:pt>
                <c:pt idx="553">
                  <c:v>43643</c:v>
                </c:pt>
                <c:pt idx="554">
                  <c:v>43651</c:v>
                </c:pt>
                <c:pt idx="555">
                  <c:v>43657</c:v>
                </c:pt>
                <c:pt idx="556">
                  <c:v>43664</c:v>
                </c:pt>
                <c:pt idx="557">
                  <c:v>43671</c:v>
                </c:pt>
                <c:pt idx="558">
                  <c:v>43678</c:v>
                </c:pt>
                <c:pt idx="559">
                  <c:v>43685</c:v>
                </c:pt>
                <c:pt idx="560">
                  <c:v>43692</c:v>
                </c:pt>
                <c:pt idx="561">
                  <c:v>43699</c:v>
                </c:pt>
                <c:pt idx="562">
                  <c:v>43706</c:v>
                </c:pt>
                <c:pt idx="563">
                  <c:v>43713</c:v>
                </c:pt>
                <c:pt idx="564">
                  <c:v>43720</c:v>
                </c:pt>
                <c:pt idx="565">
                  <c:v>43727</c:v>
                </c:pt>
                <c:pt idx="566">
                  <c:v>43734</c:v>
                </c:pt>
                <c:pt idx="567">
                  <c:v>43741</c:v>
                </c:pt>
                <c:pt idx="568">
                  <c:v>43748</c:v>
                </c:pt>
                <c:pt idx="569">
                  <c:v>43755</c:v>
                </c:pt>
                <c:pt idx="570">
                  <c:v>43762</c:v>
                </c:pt>
                <c:pt idx="571">
                  <c:v>43769</c:v>
                </c:pt>
                <c:pt idx="572">
                  <c:v>43776</c:v>
                </c:pt>
                <c:pt idx="573">
                  <c:v>43783</c:v>
                </c:pt>
                <c:pt idx="574">
                  <c:v>43790</c:v>
                </c:pt>
                <c:pt idx="575">
                  <c:v>43798</c:v>
                </c:pt>
                <c:pt idx="576">
                  <c:v>43804</c:v>
                </c:pt>
                <c:pt idx="577">
                  <c:v>43811</c:v>
                </c:pt>
                <c:pt idx="578">
                  <c:v>43818</c:v>
                </c:pt>
                <c:pt idx="579">
                  <c:v>43829</c:v>
                </c:pt>
                <c:pt idx="580">
                  <c:v>43833</c:v>
                </c:pt>
                <c:pt idx="581">
                  <c:v>43839</c:v>
                </c:pt>
                <c:pt idx="582">
                  <c:v>43846</c:v>
                </c:pt>
                <c:pt idx="583">
                  <c:v>43853</c:v>
                </c:pt>
                <c:pt idx="584">
                  <c:v>43860</c:v>
                </c:pt>
                <c:pt idx="585">
                  <c:v>43867</c:v>
                </c:pt>
                <c:pt idx="586">
                  <c:v>43874</c:v>
                </c:pt>
                <c:pt idx="587">
                  <c:v>43881</c:v>
                </c:pt>
                <c:pt idx="588">
                  <c:v>43888</c:v>
                </c:pt>
                <c:pt idx="589">
                  <c:v>43895</c:v>
                </c:pt>
                <c:pt idx="590">
                  <c:v>43902</c:v>
                </c:pt>
                <c:pt idx="591">
                  <c:v>43909</c:v>
                </c:pt>
                <c:pt idx="592">
                  <c:v>43916</c:v>
                </c:pt>
                <c:pt idx="593">
                  <c:v>43923</c:v>
                </c:pt>
                <c:pt idx="594">
                  <c:v>43930</c:v>
                </c:pt>
                <c:pt idx="595">
                  <c:v>43937</c:v>
                </c:pt>
                <c:pt idx="596">
                  <c:v>43944</c:v>
                </c:pt>
                <c:pt idx="597">
                  <c:v>43951</c:v>
                </c:pt>
                <c:pt idx="598">
                  <c:v>43958</c:v>
                </c:pt>
                <c:pt idx="599">
                  <c:v>43965</c:v>
                </c:pt>
                <c:pt idx="600">
                  <c:v>43972</c:v>
                </c:pt>
                <c:pt idx="601">
                  <c:v>43979</c:v>
                </c:pt>
                <c:pt idx="602">
                  <c:v>43986</c:v>
                </c:pt>
                <c:pt idx="603">
                  <c:v>43993</c:v>
                </c:pt>
                <c:pt idx="604">
                  <c:v>44000</c:v>
                </c:pt>
                <c:pt idx="605">
                  <c:v>44007</c:v>
                </c:pt>
                <c:pt idx="606">
                  <c:v>44014</c:v>
                </c:pt>
                <c:pt idx="607">
                  <c:v>44021</c:v>
                </c:pt>
                <c:pt idx="608">
                  <c:v>44028</c:v>
                </c:pt>
                <c:pt idx="609">
                  <c:v>44035</c:v>
                </c:pt>
                <c:pt idx="610">
                  <c:v>44042</c:v>
                </c:pt>
                <c:pt idx="611">
                  <c:v>44049</c:v>
                </c:pt>
                <c:pt idx="612">
                  <c:v>44056</c:v>
                </c:pt>
                <c:pt idx="613">
                  <c:v>44063</c:v>
                </c:pt>
                <c:pt idx="614">
                  <c:v>44070</c:v>
                </c:pt>
                <c:pt idx="615">
                  <c:v>44077</c:v>
                </c:pt>
                <c:pt idx="616">
                  <c:v>44084</c:v>
                </c:pt>
                <c:pt idx="617">
                  <c:v>44091</c:v>
                </c:pt>
                <c:pt idx="618">
                  <c:v>44098</c:v>
                </c:pt>
                <c:pt idx="619">
                  <c:v>44105</c:v>
                </c:pt>
                <c:pt idx="620">
                  <c:v>44112</c:v>
                </c:pt>
                <c:pt idx="621">
                  <c:v>44119</c:v>
                </c:pt>
                <c:pt idx="622">
                  <c:v>44126</c:v>
                </c:pt>
                <c:pt idx="623">
                  <c:v>44133</c:v>
                </c:pt>
                <c:pt idx="624">
                  <c:v>44140</c:v>
                </c:pt>
                <c:pt idx="625">
                  <c:v>44147</c:v>
                </c:pt>
                <c:pt idx="626">
                  <c:v>44154</c:v>
                </c:pt>
                <c:pt idx="627">
                  <c:v>44162</c:v>
                </c:pt>
                <c:pt idx="628">
                  <c:v>44168</c:v>
                </c:pt>
                <c:pt idx="629">
                  <c:v>44175</c:v>
                </c:pt>
                <c:pt idx="630">
                  <c:v>44182</c:v>
                </c:pt>
                <c:pt idx="631">
                  <c:v>44189</c:v>
                </c:pt>
                <c:pt idx="632">
                  <c:v>44196</c:v>
                </c:pt>
                <c:pt idx="633">
                  <c:v>44203</c:v>
                </c:pt>
                <c:pt idx="634">
                  <c:v>44210</c:v>
                </c:pt>
                <c:pt idx="635">
                  <c:v>44217</c:v>
                </c:pt>
                <c:pt idx="636">
                  <c:v>44224</c:v>
                </c:pt>
                <c:pt idx="637">
                  <c:v>44231</c:v>
                </c:pt>
                <c:pt idx="638">
                  <c:v>44238</c:v>
                </c:pt>
                <c:pt idx="639">
                  <c:v>44245</c:v>
                </c:pt>
                <c:pt idx="640">
                  <c:v>44252</c:v>
                </c:pt>
                <c:pt idx="641">
                  <c:v>44259</c:v>
                </c:pt>
                <c:pt idx="642">
                  <c:v>44266</c:v>
                </c:pt>
                <c:pt idx="643">
                  <c:v>44273</c:v>
                </c:pt>
                <c:pt idx="644">
                  <c:v>44280</c:v>
                </c:pt>
                <c:pt idx="645">
                  <c:v>44287</c:v>
                </c:pt>
                <c:pt idx="646">
                  <c:v>44294</c:v>
                </c:pt>
                <c:pt idx="647">
                  <c:v>44301</c:v>
                </c:pt>
                <c:pt idx="648">
                  <c:v>44308</c:v>
                </c:pt>
                <c:pt idx="649">
                  <c:v>44315</c:v>
                </c:pt>
                <c:pt idx="650">
                  <c:v>44322</c:v>
                </c:pt>
                <c:pt idx="651">
                  <c:v>44329</c:v>
                </c:pt>
                <c:pt idx="652">
                  <c:v>44336</c:v>
                </c:pt>
                <c:pt idx="653">
                  <c:v>44343</c:v>
                </c:pt>
                <c:pt idx="654">
                  <c:v>44350</c:v>
                </c:pt>
                <c:pt idx="655">
                  <c:v>44357</c:v>
                </c:pt>
                <c:pt idx="656">
                  <c:v>44364</c:v>
                </c:pt>
                <c:pt idx="657">
                  <c:v>44371</c:v>
                </c:pt>
                <c:pt idx="658">
                  <c:v>44378</c:v>
                </c:pt>
                <c:pt idx="659">
                  <c:v>44385</c:v>
                </c:pt>
                <c:pt idx="660">
                  <c:v>44392</c:v>
                </c:pt>
                <c:pt idx="661">
                  <c:v>44399</c:v>
                </c:pt>
                <c:pt idx="662">
                  <c:v>44406</c:v>
                </c:pt>
                <c:pt idx="663">
                  <c:v>44413</c:v>
                </c:pt>
                <c:pt idx="664">
                  <c:v>44420</c:v>
                </c:pt>
                <c:pt idx="665">
                  <c:v>44427</c:v>
                </c:pt>
                <c:pt idx="666">
                  <c:v>44434</c:v>
                </c:pt>
                <c:pt idx="667">
                  <c:v>44441</c:v>
                </c:pt>
                <c:pt idx="668">
                  <c:v>44448</c:v>
                </c:pt>
                <c:pt idx="669">
                  <c:v>44455</c:v>
                </c:pt>
                <c:pt idx="670">
                  <c:v>44462</c:v>
                </c:pt>
                <c:pt idx="671">
                  <c:v>44469</c:v>
                </c:pt>
                <c:pt idx="672">
                  <c:v>44476</c:v>
                </c:pt>
                <c:pt idx="673">
                  <c:v>44483</c:v>
                </c:pt>
                <c:pt idx="674">
                  <c:v>44490</c:v>
                </c:pt>
                <c:pt idx="675">
                  <c:v>44497</c:v>
                </c:pt>
                <c:pt idx="676">
                  <c:v>44504</c:v>
                </c:pt>
                <c:pt idx="677">
                  <c:v>44512</c:v>
                </c:pt>
                <c:pt idx="678">
                  <c:v>44518</c:v>
                </c:pt>
                <c:pt idx="679">
                  <c:v>44526</c:v>
                </c:pt>
                <c:pt idx="680">
                  <c:v>44532</c:v>
                </c:pt>
                <c:pt idx="681">
                  <c:v>44539</c:v>
                </c:pt>
                <c:pt idx="682">
                  <c:v>44546</c:v>
                </c:pt>
                <c:pt idx="683">
                  <c:v>44553</c:v>
                </c:pt>
                <c:pt idx="684">
                  <c:v>44565</c:v>
                </c:pt>
                <c:pt idx="685">
                  <c:v>44568</c:v>
                </c:pt>
                <c:pt idx="686">
                  <c:v>44575</c:v>
                </c:pt>
                <c:pt idx="687">
                  <c:v>44582</c:v>
                </c:pt>
                <c:pt idx="688">
                  <c:v>44589</c:v>
                </c:pt>
                <c:pt idx="689">
                  <c:v>44596</c:v>
                </c:pt>
                <c:pt idx="690">
                  <c:v>44603</c:v>
                </c:pt>
                <c:pt idx="691">
                  <c:v>44610</c:v>
                </c:pt>
                <c:pt idx="692">
                  <c:v>44617</c:v>
                </c:pt>
                <c:pt idx="693">
                  <c:v>44624</c:v>
                </c:pt>
                <c:pt idx="694">
                  <c:v>44631</c:v>
                </c:pt>
                <c:pt idx="695">
                  <c:v>44638</c:v>
                </c:pt>
                <c:pt idx="696">
                  <c:v>44645</c:v>
                </c:pt>
                <c:pt idx="697">
                  <c:v>44652</c:v>
                </c:pt>
                <c:pt idx="698">
                  <c:v>44659</c:v>
                </c:pt>
                <c:pt idx="699">
                  <c:v>44670</c:v>
                </c:pt>
                <c:pt idx="700">
                  <c:v>44673</c:v>
                </c:pt>
                <c:pt idx="701">
                  <c:v>44680</c:v>
                </c:pt>
                <c:pt idx="702">
                  <c:v>44687</c:v>
                </c:pt>
                <c:pt idx="703">
                  <c:v>44694</c:v>
                </c:pt>
                <c:pt idx="704">
                  <c:v>44701</c:v>
                </c:pt>
                <c:pt idx="705">
                  <c:v>44708</c:v>
                </c:pt>
                <c:pt idx="706">
                  <c:v>44715</c:v>
                </c:pt>
                <c:pt idx="707">
                  <c:v>44722</c:v>
                </c:pt>
                <c:pt idx="708">
                  <c:v>44729</c:v>
                </c:pt>
                <c:pt idx="709">
                  <c:v>44736</c:v>
                </c:pt>
                <c:pt idx="710">
                  <c:v>44743</c:v>
                </c:pt>
                <c:pt idx="711">
                  <c:v>44750</c:v>
                </c:pt>
                <c:pt idx="712">
                  <c:v>44757</c:v>
                </c:pt>
                <c:pt idx="713">
                  <c:v>44764</c:v>
                </c:pt>
                <c:pt idx="714">
                  <c:v>44771</c:v>
                </c:pt>
                <c:pt idx="715">
                  <c:v>44778</c:v>
                </c:pt>
                <c:pt idx="716">
                  <c:v>44785</c:v>
                </c:pt>
                <c:pt idx="717">
                  <c:v>44792</c:v>
                </c:pt>
                <c:pt idx="718">
                  <c:v>44799</c:v>
                </c:pt>
                <c:pt idx="719">
                  <c:v>44806</c:v>
                </c:pt>
                <c:pt idx="720">
                  <c:v>44813</c:v>
                </c:pt>
                <c:pt idx="721">
                  <c:v>44820</c:v>
                </c:pt>
                <c:pt idx="722">
                  <c:v>44827</c:v>
                </c:pt>
                <c:pt idx="723">
                  <c:v>44834</c:v>
                </c:pt>
                <c:pt idx="724">
                  <c:v>44841</c:v>
                </c:pt>
                <c:pt idx="725">
                  <c:v>44848</c:v>
                </c:pt>
                <c:pt idx="726">
                  <c:v>44855</c:v>
                </c:pt>
                <c:pt idx="727">
                  <c:v>44862</c:v>
                </c:pt>
                <c:pt idx="728">
                  <c:v>44869</c:v>
                </c:pt>
                <c:pt idx="729">
                  <c:v>44879</c:v>
                </c:pt>
                <c:pt idx="730">
                  <c:v>44883</c:v>
                </c:pt>
                <c:pt idx="731">
                  <c:v>44890</c:v>
                </c:pt>
                <c:pt idx="732">
                  <c:v>44897</c:v>
                </c:pt>
                <c:pt idx="733">
                  <c:v>44904</c:v>
                </c:pt>
                <c:pt idx="734">
                  <c:v>44911</c:v>
                </c:pt>
                <c:pt idx="735">
                  <c:v>44918</c:v>
                </c:pt>
                <c:pt idx="736">
                  <c:v>44925</c:v>
                </c:pt>
                <c:pt idx="737">
                  <c:v>44932</c:v>
                </c:pt>
                <c:pt idx="738">
                  <c:v>44939</c:v>
                </c:pt>
                <c:pt idx="739">
                  <c:v>44946</c:v>
                </c:pt>
                <c:pt idx="740">
                  <c:v>44953</c:v>
                </c:pt>
                <c:pt idx="741">
                  <c:v>44960</c:v>
                </c:pt>
                <c:pt idx="742">
                  <c:v>44967</c:v>
                </c:pt>
                <c:pt idx="743">
                  <c:v>44974</c:v>
                </c:pt>
                <c:pt idx="744">
                  <c:v>44981</c:v>
                </c:pt>
                <c:pt idx="745">
                  <c:v>44988</c:v>
                </c:pt>
                <c:pt idx="746">
                  <c:v>44995</c:v>
                </c:pt>
                <c:pt idx="747">
                  <c:v>45002</c:v>
                </c:pt>
                <c:pt idx="748">
                  <c:v>45009</c:v>
                </c:pt>
                <c:pt idx="749">
                  <c:v>45016</c:v>
                </c:pt>
                <c:pt idx="750">
                  <c:v>45027</c:v>
                </c:pt>
                <c:pt idx="751">
                  <c:v>45030</c:v>
                </c:pt>
                <c:pt idx="752">
                  <c:v>45037</c:v>
                </c:pt>
                <c:pt idx="753">
                  <c:v>45044</c:v>
                </c:pt>
                <c:pt idx="754">
                  <c:v>45051</c:v>
                </c:pt>
                <c:pt idx="755">
                  <c:v>45058</c:v>
                </c:pt>
                <c:pt idx="756">
                  <c:v>45065</c:v>
                </c:pt>
                <c:pt idx="757">
                  <c:v>45072</c:v>
                </c:pt>
                <c:pt idx="758">
                  <c:v>45079</c:v>
                </c:pt>
                <c:pt idx="759">
                  <c:v>45086</c:v>
                </c:pt>
                <c:pt idx="760">
                  <c:v>45093</c:v>
                </c:pt>
                <c:pt idx="761">
                  <c:v>45100</c:v>
                </c:pt>
                <c:pt idx="762">
                  <c:v>45107</c:v>
                </c:pt>
                <c:pt idx="763">
                  <c:v>45114</c:v>
                </c:pt>
                <c:pt idx="764">
                  <c:v>45121</c:v>
                </c:pt>
                <c:pt idx="765">
                  <c:v>45128</c:v>
                </c:pt>
                <c:pt idx="766">
                  <c:v>45135</c:v>
                </c:pt>
                <c:pt idx="767">
                  <c:v>45142</c:v>
                </c:pt>
                <c:pt idx="768">
                  <c:v>45149</c:v>
                </c:pt>
                <c:pt idx="769">
                  <c:v>45156</c:v>
                </c:pt>
                <c:pt idx="770">
                  <c:v>45163</c:v>
                </c:pt>
                <c:pt idx="771">
                  <c:v>45170</c:v>
                </c:pt>
                <c:pt idx="772">
                  <c:v>45177</c:v>
                </c:pt>
                <c:pt idx="773">
                  <c:v>45184</c:v>
                </c:pt>
                <c:pt idx="774">
                  <c:v>45191</c:v>
                </c:pt>
                <c:pt idx="775">
                  <c:v>45198</c:v>
                </c:pt>
                <c:pt idx="776">
                  <c:v>45205</c:v>
                </c:pt>
                <c:pt idx="777">
                  <c:v>45212</c:v>
                </c:pt>
                <c:pt idx="778">
                  <c:v>45219</c:v>
                </c:pt>
                <c:pt idx="779">
                  <c:v>45226</c:v>
                </c:pt>
                <c:pt idx="780">
                  <c:v>45233</c:v>
                </c:pt>
                <c:pt idx="781">
                  <c:v>45243</c:v>
                </c:pt>
                <c:pt idx="782">
                  <c:v>45247</c:v>
                </c:pt>
                <c:pt idx="783">
                  <c:v>45254</c:v>
                </c:pt>
                <c:pt idx="784">
                  <c:v>45261</c:v>
                </c:pt>
                <c:pt idx="785">
                  <c:v>45268</c:v>
                </c:pt>
                <c:pt idx="786">
                  <c:v>45275</c:v>
                </c:pt>
                <c:pt idx="787">
                  <c:v>45282</c:v>
                </c:pt>
                <c:pt idx="788">
                  <c:v>45289</c:v>
                </c:pt>
                <c:pt idx="789">
                  <c:v>45296</c:v>
                </c:pt>
                <c:pt idx="790">
                  <c:v>45303</c:v>
                </c:pt>
                <c:pt idx="791">
                  <c:v>45310</c:v>
                </c:pt>
                <c:pt idx="792">
                  <c:v>45317</c:v>
                </c:pt>
                <c:pt idx="793">
                  <c:v>45324</c:v>
                </c:pt>
                <c:pt idx="794">
                  <c:v>45331</c:v>
                </c:pt>
                <c:pt idx="795">
                  <c:v>45338</c:v>
                </c:pt>
                <c:pt idx="796">
                  <c:v>45345</c:v>
                </c:pt>
                <c:pt idx="797">
                  <c:v>45352</c:v>
                </c:pt>
                <c:pt idx="798">
                  <c:v>45359</c:v>
                </c:pt>
                <c:pt idx="799">
                  <c:v>45366</c:v>
                </c:pt>
                <c:pt idx="800">
                  <c:v>45373</c:v>
                </c:pt>
                <c:pt idx="801">
                  <c:v>45384</c:v>
                </c:pt>
                <c:pt idx="802">
                  <c:v>45387</c:v>
                </c:pt>
                <c:pt idx="803">
                  <c:v>45394</c:v>
                </c:pt>
                <c:pt idx="804">
                  <c:v>45401</c:v>
                </c:pt>
                <c:pt idx="805">
                  <c:v>45408</c:v>
                </c:pt>
                <c:pt idx="806">
                  <c:v>45415</c:v>
                </c:pt>
                <c:pt idx="807">
                  <c:v>45422</c:v>
                </c:pt>
                <c:pt idx="808">
                  <c:v>45429</c:v>
                </c:pt>
                <c:pt idx="809">
                  <c:v>45436</c:v>
                </c:pt>
                <c:pt idx="810">
                  <c:v>45443</c:v>
                </c:pt>
                <c:pt idx="811">
                  <c:v>45450</c:v>
                </c:pt>
                <c:pt idx="812">
                  <c:v>45457</c:v>
                </c:pt>
                <c:pt idx="813">
                  <c:v>45464</c:v>
                </c:pt>
                <c:pt idx="814">
                  <c:v>45471</c:v>
                </c:pt>
                <c:pt idx="815">
                  <c:v>45478</c:v>
                </c:pt>
                <c:pt idx="816">
                  <c:v>45485</c:v>
                </c:pt>
                <c:pt idx="817">
                  <c:v>45492</c:v>
                </c:pt>
                <c:pt idx="818">
                  <c:v>45499</c:v>
                </c:pt>
                <c:pt idx="819">
                  <c:v>45506</c:v>
                </c:pt>
                <c:pt idx="820">
                  <c:v>45513</c:v>
                </c:pt>
                <c:pt idx="821">
                  <c:v>45520</c:v>
                </c:pt>
                <c:pt idx="822">
                  <c:v>45527</c:v>
                </c:pt>
                <c:pt idx="823">
                  <c:v>45534</c:v>
                </c:pt>
                <c:pt idx="824">
                  <c:v>45541</c:v>
                </c:pt>
                <c:pt idx="825">
                  <c:v>45548</c:v>
                </c:pt>
                <c:pt idx="826">
                  <c:v>45555</c:v>
                </c:pt>
                <c:pt idx="827">
                  <c:v>45562</c:v>
                </c:pt>
                <c:pt idx="828">
                  <c:v>45569</c:v>
                </c:pt>
                <c:pt idx="829">
                  <c:v>45576</c:v>
                </c:pt>
                <c:pt idx="830">
                  <c:v>45583</c:v>
                </c:pt>
                <c:pt idx="831">
                  <c:v>45590</c:v>
                </c:pt>
                <c:pt idx="832">
                  <c:v>45597</c:v>
                </c:pt>
                <c:pt idx="833">
                  <c:v>45604</c:v>
                </c:pt>
                <c:pt idx="834">
                  <c:v>45611</c:v>
                </c:pt>
                <c:pt idx="835">
                  <c:v>45618</c:v>
                </c:pt>
                <c:pt idx="836">
                  <c:v>45625</c:v>
                </c:pt>
                <c:pt idx="837">
                  <c:v>45632</c:v>
                </c:pt>
                <c:pt idx="838">
                  <c:v>45639</c:v>
                </c:pt>
                <c:pt idx="839">
                  <c:v>45646</c:v>
                </c:pt>
                <c:pt idx="840">
                  <c:v>45657</c:v>
                </c:pt>
                <c:pt idx="841">
                  <c:v>45664</c:v>
                </c:pt>
                <c:pt idx="842">
                  <c:v>45671</c:v>
                </c:pt>
                <c:pt idx="843">
                  <c:v>45678</c:v>
                </c:pt>
                <c:pt idx="844">
                  <c:v>45685</c:v>
                </c:pt>
                <c:pt idx="845">
                  <c:v>45692</c:v>
                </c:pt>
                <c:pt idx="846">
                  <c:v>45699</c:v>
                </c:pt>
                <c:pt idx="847">
                  <c:v>45706</c:v>
                </c:pt>
                <c:pt idx="848">
                  <c:v>45713</c:v>
                </c:pt>
                <c:pt idx="849">
                  <c:v>45720</c:v>
                </c:pt>
                <c:pt idx="850">
                  <c:v>45727</c:v>
                </c:pt>
                <c:pt idx="851">
                  <c:v>45734</c:v>
                </c:pt>
                <c:pt idx="852">
                  <c:v>45741</c:v>
                </c:pt>
                <c:pt idx="853">
                  <c:v>45748</c:v>
                </c:pt>
                <c:pt idx="854">
                  <c:v>45755</c:v>
                </c:pt>
                <c:pt idx="855">
                  <c:v>45762</c:v>
                </c:pt>
                <c:pt idx="856">
                  <c:v>45771</c:v>
                </c:pt>
                <c:pt idx="857">
                  <c:v>45778</c:v>
                </c:pt>
                <c:pt idx="858">
                  <c:v>45785</c:v>
                </c:pt>
                <c:pt idx="859">
                  <c:v>45792</c:v>
                </c:pt>
                <c:pt idx="860">
                  <c:v>45799</c:v>
                </c:pt>
                <c:pt idx="861">
                  <c:v>45806</c:v>
                </c:pt>
                <c:pt idx="862">
                  <c:v>45813</c:v>
                </c:pt>
                <c:pt idx="863">
                  <c:v>45820</c:v>
                </c:pt>
                <c:pt idx="864">
                  <c:v>45827</c:v>
                </c:pt>
                <c:pt idx="865">
                  <c:v>45834</c:v>
                </c:pt>
                <c:pt idx="866">
                  <c:v>45841</c:v>
                </c:pt>
                <c:pt idx="867">
                  <c:v>45848</c:v>
                </c:pt>
                <c:pt idx="868">
                  <c:v>45855</c:v>
                </c:pt>
                <c:pt idx="869">
                  <c:v>45862</c:v>
                </c:pt>
                <c:pt idx="870">
                  <c:v>45869</c:v>
                </c:pt>
                <c:pt idx="871">
                  <c:v>45876</c:v>
                </c:pt>
                <c:pt idx="872">
                  <c:v>45883</c:v>
                </c:pt>
                <c:pt idx="873">
                  <c:v>45890</c:v>
                </c:pt>
                <c:pt idx="874">
                  <c:v>45897</c:v>
                </c:pt>
                <c:pt idx="875">
                  <c:v>45904</c:v>
                </c:pt>
                <c:pt idx="876">
                  <c:v>45911</c:v>
                </c:pt>
                <c:pt idx="877">
                  <c:v>45918</c:v>
                </c:pt>
                <c:pt idx="878">
                  <c:v>45925</c:v>
                </c:pt>
                <c:pt idx="879">
                  <c:v>45932</c:v>
                </c:pt>
                <c:pt idx="880">
                  <c:v>45939</c:v>
                </c:pt>
                <c:pt idx="881">
                  <c:v>45946</c:v>
                </c:pt>
                <c:pt idx="882">
                  <c:v>45953</c:v>
                </c:pt>
                <c:pt idx="883">
                  <c:v>45960</c:v>
                </c:pt>
                <c:pt idx="884">
                  <c:v>45967</c:v>
                </c:pt>
                <c:pt idx="885">
                  <c:v>45974</c:v>
                </c:pt>
                <c:pt idx="886">
                  <c:v>45981</c:v>
                </c:pt>
                <c:pt idx="887">
                  <c:v>45989</c:v>
                </c:pt>
                <c:pt idx="888">
                  <c:v>45995</c:v>
                </c:pt>
                <c:pt idx="889">
                  <c:v>46002</c:v>
                </c:pt>
                <c:pt idx="890">
                  <c:v>46009</c:v>
                </c:pt>
                <c:pt idx="891">
                  <c:v>46020</c:v>
                </c:pt>
                <c:pt idx="892">
                  <c:v>46024</c:v>
                </c:pt>
                <c:pt idx="893">
                  <c:v>46030</c:v>
                </c:pt>
                <c:pt idx="894">
                  <c:v>46037</c:v>
                </c:pt>
                <c:pt idx="895">
                  <c:v>46044</c:v>
                </c:pt>
                <c:pt idx="896">
                  <c:v>46051</c:v>
                </c:pt>
                <c:pt idx="897">
                  <c:v>46058</c:v>
                </c:pt>
                <c:pt idx="898">
                  <c:v>46065</c:v>
                </c:pt>
                <c:pt idx="899">
                  <c:v>46072</c:v>
                </c:pt>
                <c:pt idx="900">
                  <c:v>46079</c:v>
                </c:pt>
                <c:pt idx="901">
                  <c:v>46086</c:v>
                </c:pt>
                <c:pt idx="902">
                  <c:v>46093</c:v>
                </c:pt>
                <c:pt idx="903">
                  <c:v>46100</c:v>
                </c:pt>
                <c:pt idx="904">
                  <c:v>46107</c:v>
                </c:pt>
                <c:pt idx="905">
                  <c:v>46114</c:v>
                </c:pt>
                <c:pt idx="906">
                  <c:v>46121</c:v>
                </c:pt>
                <c:pt idx="907">
                  <c:v>46128</c:v>
                </c:pt>
                <c:pt idx="908">
                  <c:v>46135</c:v>
                </c:pt>
                <c:pt idx="909">
                  <c:v>46142</c:v>
                </c:pt>
                <c:pt idx="910">
                  <c:v>46149</c:v>
                </c:pt>
                <c:pt idx="911">
                  <c:v>46156</c:v>
                </c:pt>
                <c:pt idx="912">
                  <c:v>46163</c:v>
                </c:pt>
                <c:pt idx="913">
                  <c:v>46170</c:v>
                </c:pt>
                <c:pt idx="914">
                  <c:v>46177</c:v>
                </c:pt>
                <c:pt idx="915">
                  <c:v>46184</c:v>
                </c:pt>
                <c:pt idx="916">
                  <c:v>46191</c:v>
                </c:pt>
                <c:pt idx="917">
                  <c:v>46198</c:v>
                </c:pt>
                <c:pt idx="918">
                  <c:v>46205</c:v>
                </c:pt>
                <c:pt idx="919">
                  <c:v>46212</c:v>
                </c:pt>
                <c:pt idx="920">
                  <c:v>46219</c:v>
                </c:pt>
                <c:pt idx="921">
                  <c:v>46226</c:v>
                </c:pt>
                <c:pt idx="922">
                  <c:v>46233</c:v>
                </c:pt>
                <c:pt idx="923">
                  <c:v>46240</c:v>
                </c:pt>
                <c:pt idx="924">
                  <c:v>46247</c:v>
                </c:pt>
                <c:pt idx="925">
                  <c:v>46254</c:v>
                </c:pt>
                <c:pt idx="926">
                  <c:v>46261</c:v>
                </c:pt>
                <c:pt idx="927">
                  <c:v>46268</c:v>
                </c:pt>
                <c:pt idx="928">
                  <c:v>46275</c:v>
                </c:pt>
                <c:pt idx="929">
                  <c:v>46282</c:v>
                </c:pt>
                <c:pt idx="930">
                  <c:v>46289</c:v>
                </c:pt>
                <c:pt idx="931">
                  <c:v>46296</c:v>
                </c:pt>
                <c:pt idx="932">
                  <c:v>46303</c:v>
                </c:pt>
                <c:pt idx="933">
                  <c:v>46310</c:v>
                </c:pt>
                <c:pt idx="934">
                  <c:v>46317</c:v>
                </c:pt>
                <c:pt idx="935">
                  <c:v>46324</c:v>
                </c:pt>
                <c:pt idx="936">
                  <c:v>46331</c:v>
                </c:pt>
                <c:pt idx="937">
                  <c:v>46338</c:v>
                </c:pt>
                <c:pt idx="938">
                  <c:v>46345</c:v>
                </c:pt>
                <c:pt idx="939">
                  <c:v>46353</c:v>
                </c:pt>
                <c:pt idx="940">
                  <c:v>46359</c:v>
                </c:pt>
                <c:pt idx="941">
                  <c:v>46366</c:v>
                </c:pt>
                <c:pt idx="942">
                  <c:v>46373</c:v>
                </c:pt>
                <c:pt idx="943">
                  <c:v>46380</c:v>
                </c:pt>
                <c:pt idx="944">
                  <c:v>46387</c:v>
                </c:pt>
                <c:pt idx="945">
                  <c:v>46394</c:v>
                </c:pt>
                <c:pt idx="946">
                  <c:v>46401</c:v>
                </c:pt>
                <c:pt idx="947">
                  <c:v>46408</c:v>
                </c:pt>
                <c:pt idx="948">
                  <c:v>46415</c:v>
                </c:pt>
                <c:pt idx="949">
                  <c:v>46422</c:v>
                </c:pt>
                <c:pt idx="950">
                  <c:v>46429</c:v>
                </c:pt>
                <c:pt idx="951">
                  <c:v>46436</c:v>
                </c:pt>
                <c:pt idx="952">
                  <c:v>46443</c:v>
                </c:pt>
                <c:pt idx="953">
                  <c:v>46450</c:v>
                </c:pt>
                <c:pt idx="954">
                  <c:v>46457</c:v>
                </c:pt>
                <c:pt idx="955">
                  <c:v>46464</c:v>
                </c:pt>
                <c:pt idx="956">
                  <c:v>46471</c:v>
                </c:pt>
                <c:pt idx="957">
                  <c:v>46478</c:v>
                </c:pt>
                <c:pt idx="958">
                  <c:v>46485</c:v>
                </c:pt>
                <c:pt idx="959">
                  <c:v>46492</c:v>
                </c:pt>
                <c:pt idx="960">
                  <c:v>46499</c:v>
                </c:pt>
                <c:pt idx="961">
                  <c:v>46506</c:v>
                </c:pt>
                <c:pt idx="962">
                  <c:v>46513</c:v>
                </c:pt>
                <c:pt idx="963">
                  <c:v>46520</c:v>
                </c:pt>
                <c:pt idx="964">
                  <c:v>46527</c:v>
                </c:pt>
                <c:pt idx="965">
                  <c:v>46534</c:v>
                </c:pt>
                <c:pt idx="966">
                  <c:v>46541</c:v>
                </c:pt>
                <c:pt idx="967">
                  <c:v>46548</c:v>
                </c:pt>
                <c:pt idx="968">
                  <c:v>46555</c:v>
                </c:pt>
                <c:pt idx="969">
                  <c:v>46562</c:v>
                </c:pt>
                <c:pt idx="970">
                  <c:v>46569</c:v>
                </c:pt>
                <c:pt idx="971">
                  <c:v>46576</c:v>
                </c:pt>
                <c:pt idx="972">
                  <c:v>46583</c:v>
                </c:pt>
                <c:pt idx="973">
                  <c:v>46590</c:v>
                </c:pt>
                <c:pt idx="974">
                  <c:v>46597</c:v>
                </c:pt>
                <c:pt idx="975">
                  <c:v>46604</c:v>
                </c:pt>
                <c:pt idx="976">
                  <c:v>46611</c:v>
                </c:pt>
                <c:pt idx="977">
                  <c:v>46618</c:v>
                </c:pt>
                <c:pt idx="978">
                  <c:v>46625</c:v>
                </c:pt>
                <c:pt idx="979">
                  <c:v>46632</c:v>
                </c:pt>
                <c:pt idx="980">
                  <c:v>46639</c:v>
                </c:pt>
                <c:pt idx="981">
                  <c:v>46646</c:v>
                </c:pt>
                <c:pt idx="982">
                  <c:v>46653</c:v>
                </c:pt>
                <c:pt idx="983">
                  <c:v>46660</c:v>
                </c:pt>
                <c:pt idx="984">
                  <c:v>46667</c:v>
                </c:pt>
                <c:pt idx="985">
                  <c:v>46674</c:v>
                </c:pt>
                <c:pt idx="986">
                  <c:v>46681</c:v>
                </c:pt>
                <c:pt idx="987">
                  <c:v>46688</c:v>
                </c:pt>
                <c:pt idx="988">
                  <c:v>46695</c:v>
                </c:pt>
                <c:pt idx="989">
                  <c:v>46703</c:v>
                </c:pt>
                <c:pt idx="990">
                  <c:v>46709</c:v>
                </c:pt>
                <c:pt idx="991">
                  <c:v>46717</c:v>
                </c:pt>
                <c:pt idx="992">
                  <c:v>46723</c:v>
                </c:pt>
                <c:pt idx="993">
                  <c:v>46730</c:v>
                </c:pt>
                <c:pt idx="994">
                  <c:v>46737</c:v>
                </c:pt>
                <c:pt idx="995">
                  <c:v>46744</c:v>
                </c:pt>
                <c:pt idx="996">
                  <c:v>46756</c:v>
                </c:pt>
                <c:pt idx="997">
                  <c:v>46759</c:v>
                </c:pt>
                <c:pt idx="998">
                  <c:v>46766</c:v>
                </c:pt>
                <c:pt idx="999">
                  <c:v>46773</c:v>
                </c:pt>
                <c:pt idx="1000">
                  <c:v>46780</c:v>
                </c:pt>
                <c:pt idx="1001">
                  <c:v>46787</c:v>
                </c:pt>
                <c:pt idx="1002">
                  <c:v>46794</c:v>
                </c:pt>
                <c:pt idx="1003">
                  <c:v>46801</c:v>
                </c:pt>
                <c:pt idx="1004">
                  <c:v>46808</c:v>
                </c:pt>
                <c:pt idx="1005">
                  <c:v>46815</c:v>
                </c:pt>
                <c:pt idx="1006">
                  <c:v>46822</c:v>
                </c:pt>
                <c:pt idx="1007">
                  <c:v>46829</c:v>
                </c:pt>
                <c:pt idx="1008">
                  <c:v>46836</c:v>
                </c:pt>
                <c:pt idx="1009">
                  <c:v>46843</c:v>
                </c:pt>
                <c:pt idx="1010">
                  <c:v>46850</c:v>
                </c:pt>
                <c:pt idx="1011">
                  <c:v>46861</c:v>
                </c:pt>
                <c:pt idx="1012">
                  <c:v>46864</c:v>
                </c:pt>
                <c:pt idx="1013">
                  <c:v>46871</c:v>
                </c:pt>
                <c:pt idx="1014">
                  <c:v>46878</c:v>
                </c:pt>
                <c:pt idx="1015">
                  <c:v>46885</c:v>
                </c:pt>
                <c:pt idx="1016">
                  <c:v>46892</c:v>
                </c:pt>
                <c:pt idx="1017">
                  <c:v>46899</c:v>
                </c:pt>
                <c:pt idx="1018">
                  <c:v>46906</c:v>
                </c:pt>
                <c:pt idx="1019">
                  <c:v>46913</c:v>
                </c:pt>
                <c:pt idx="1020">
                  <c:v>46920</c:v>
                </c:pt>
                <c:pt idx="1021">
                  <c:v>46927</c:v>
                </c:pt>
                <c:pt idx="1022">
                  <c:v>46934</c:v>
                </c:pt>
                <c:pt idx="1023">
                  <c:v>46941</c:v>
                </c:pt>
                <c:pt idx="1024">
                  <c:v>46948</c:v>
                </c:pt>
                <c:pt idx="1025">
                  <c:v>46955</c:v>
                </c:pt>
                <c:pt idx="1026">
                  <c:v>46962</c:v>
                </c:pt>
                <c:pt idx="1027">
                  <c:v>46969</c:v>
                </c:pt>
                <c:pt idx="1028">
                  <c:v>46976</c:v>
                </c:pt>
                <c:pt idx="1029">
                  <c:v>46983</c:v>
                </c:pt>
                <c:pt idx="1030">
                  <c:v>46990</c:v>
                </c:pt>
                <c:pt idx="1031">
                  <c:v>46997</c:v>
                </c:pt>
                <c:pt idx="1032">
                  <c:v>47004</c:v>
                </c:pt>
                <c:pt idx="1033">
                  <c:v>47011</c:v>
                </c:pt>
                <c:pt idx="1034">
                  <c:v>47018</c:v>
                </c:pt>
                <c:pt idx="1035">
                  <c:v>47025</c:v>
                </c:pt>
                <c:pt idx="1036">
                  <c:v>47032</c:v>
                </c:pt>
                <c:pt idx="1037">
                  <c:v>47039</c:v>
                </c:pt>
                <c:pt idx="1038">
                  <c:v>47046</c:v>
                </c:pt>
                <c:pt idx="1039">
                  <c:v>47053</c:v>
                </c:pt>
                <c:pt idx="1040">
                  <c:v>47060</c:v>
                </c:pt>
                <c:pt idx="1041">
                  <c:v>47070</c:v>
                </c:pt>
                <c:pt idx="1042">
                  <c:v>47074</c:v>
                </c:pt>
                <c:pt idx="1043">
                  <c:v>47081</c:v>
                </c:pt>
                <c:pt idx="1044">
                  <c:v>47088</c:v>
                </c:pt>
                <c:pt idx="1045">
                  <c:v>47095</c:v>
                </c:pt>
                <c:pt idx="1046">
                  <c:v>47102</c:v>
                </c:pt>
                <c:pt idx="1047">
                  <c:v>47109</c:v>
                </c:pt>
                <c:pt idx="1048">
                  <c:v>47116</c:v>
                </c:pt>
                <c:pt idx="1049">
                  <c:v>47123</c:v>
                </c:pt>
                <c:pt idx="1050">
                  <c:v>47130</c:v>
                </c:pt>
                <c:pt idx="1051">
                  <c:v>47137</c:v>
                </c:pt>
                <c:pt idx="1052">
                  <c:v>47144</c:v>
                </c:pt>
                <c:pt idx="1053">
                  <c:v>47151</c:v>
                </c:pt>
                <c:pt idx="1054">
                  <c:v>47158</c:v>
                </c:pt>
                <c:pt idx="1055">
                  <c:v>47165</c:v>
                </c:pt>
                <c:pt idx="1056">
                  <c:v>47172</c:v>
                </c:pt>
                <c:pt idx="1057">
                  <c:v>47179</c:v>
                </c:pt>
                <c:pt idx="1058">
                  <c:v>47186</c:v>
                </c:pt>
                <c:pt idx="1059">
                  <c:v>47193</c:v>
                </c:pt>
                <c:pt idx="1060">
                  <c:v>47200</c:v>
                </c:pt>
                <c:pt idx="1061">
                  <c:v>47211</c:v>
                </c:pt>
                <c:pt idx="1062">
                  <c:v>47214</c:v>
                </c:pt>
                <c:pt idx="1063">
                  <c:v>47221</c:v>
                </c:pt>
                <c:pt idx="1064">
                  <c:v>47228</c:v>
                </c:pt>
                <c:pt idx="1065">
                  <c:v>47235</c:v>
                </c:pt>
                <c:pt idx="1066">
                  <c:v>47242</c:v>
                </c:pt>
                <c:pt idx="1067">
                  <c:v>47249</c:v>
                </c:pt>
                <c:pt idx="1068">
                  <c:v>47256</c:v>
                </c:pt>
                <c:pt idx="1069">
                  <c:v>47263</c:v>
                </c:pt>
                <c:pt idx="1070">
                  <c:v>47270</c:v>
                </c:pt>
                <c:pt idx="1071">
                  <c:v>47277</c:v>
                </c:pt>
                <c:pt idx="1072">
                  <c:v>47284</c:v>
                </c:pt>
                <c:pt idx="1073">
                  <c:v>47291</c:v>
                </c:pt>
                <c:pt idx="1074">
                  <c:v>47298</c:v>
                </c:pt>
                <c:pt idx="1075">
                  <c:v>47305</c:v>
                </c:pt>
                <c:pt idx="1076">
                  <c:v>47312</c:v>
                </c:pt>
                <c:pt idx="1077">
                  <c:v>47319</c:v>
                </c:pt>
                <c:pt idx="1078">
                  <c:v>47326</c:v>
                </c:pt>
                <c:pt idx="1079">
                  <c:v>47333</c:v>
                </c:pt>
                <c:pt idx="1080">
                  <c:v>47340</c:v>
                </c:pt>
                <c:pt idx="1081">
                  <c:v>47347</c:v>
                </c:pt>
                <c:pt idx="1082">
                  <c:v>47354</c:v>
                </c:pt>
                <c:pt idx="1083">
                  <c:v>47361</c:v>
                </c:pt>
                <c:pt idx="1084">
                  <c:v>47368</c:v>
                </c:pt>
                <c:pt idx="1085">
                  <c:v>47375</c:v>
                </c:pt>
                <c:pt idx="1086">
                  <c:v>47382</c:v>
                </c:pt>
                <c:pt idx="1087">
                  <c:v>47389</c:v>
                </c:pt>
                <c:pt idx="1088">
                  <c:v>47396</c:v>
                </c:pt>
                <c:pt idx="1089">
                  <c:v>47403</c:v>
                </c:pt>
                <c:pt idx="1090">
                  <c:v>47410</c:v>
                </c:pt>
                <c:pt idx="1091">
                  <c:v>47417</c:v>
                </c:pt>
                <c:pt idx="1092">
                  <c:v>47424</c:v>
                </c:pt>
                <c:pt idx="1093">
                  <c:v>47431</c:v>
                </c:pt>
                <c:pt idx="1094">
                  <c:v>47438</c:v>
                </c:pt>
                <c:pt idx="1095">
                  <c:v>47445</c:v>
                </c:pt>
                <c:pt idx="1096">
                  <c:v>47452</c:v>
                </c:pt>
                <c:pt idx="1097">
                  <c:v>47459</c:v>
                </c:pt>
                <c:pt idx="1098">
                  <c:v>47466</c:v>
                </c:pt>
                <c:pt idx="1099">
                  <c:v>47473</c:v>
                </c:pt>
                <c:pt idx="1100">
                  <c:v>47483</c:v>
                </c:pt>
                <c:pt idx="1101">
                  <c:v>47490</c:v>
                </c:pt>
                <c:pt idx="1102">
                  <c:v>47497</c:v>
                </c:pt>
                <c:pt idx="1103">
                  <c:v>47505</c:v>
                </c:pt>
                <c:pt idx="1104">
                  <c:v>47511</c:v>
                </c:pt>
                <c:pt idx="1105">
                  <c:v>47518</c:v>
                </c:pt>
                <c:pt idx="1106">
                  <c:v>47525</c:v>
                </c:pt>
                <c:pt idx="1107">
                  <c:v>47533</c:v>
                </c:pt>
                <c:pt idx="1108">
                  <c:v>47539</c:v>
                </c:pt>
                <c:pt idx="1109">
                  <c:v>47546</c:v>
                </c:pt>
                <c:pt idx="1110">
                  <c:v>47553</c:v>
                </c:pt>
                <c:pt idx="1111">
                  <c:v>47560</c:v>
                </c:pt>
                <c:pt idx="1112">
                  <c:v>47567</c:v>
                </c:pt>
                <c:pt idx="1113">
                  <c:v>47574</c:v>
                </c:pt>
                <c:pt idx="1114">
                  <c:v>47581</c:v>
                </c:pt>
                <c:pt idx="1115">
                  <c:v>47588</c:v>
                </c:pt>
                <c:pt idx="1116">
                  <c:v>47597</c:v>
                </c:pt>
                <c:pt idx="1117">
                  <c:v>47602</c:v>
                </c:pt>
                <c:pt idx="1118">
                  <c:v>47610</c:v>
                </c:pt>
                <c:pt idx="1119">
                  <c:v>47616</c:v>
                </c:pt>
                <c:pt idx="1120">
                  <c:v>47623</c:v>
                </c:pt>
                <c:pt idx="1121">
                  <c:v>47631</c:v>
                </c:pt>
                <c:pt idx="1122">
                  <c:v>47637</c:v>
                </c:pt>
                <c:pt idx="1123">
                  <c:v>47644</c:v>
                </c:pt>
                <c:pt idx="1124">
                  <c:v>47651</c:v>
                </c:pt>
                <c:pt idx="1125">
                  <c:v>47658</c:v>
                </c:pt>
                <c:pt idx="1126">
                  <c:v>47665</c:v>
                </c:pt>
                <c:pt idx="1127">
                  <c:v>47672</c:v>
                </c:pt>
                <c:pt idx="1128">
                  <c:v>47679</c:v>
                </c:pt>
                <c:pt idx="1129">
                  <c:v>47686</c:v>
                </c:pt>
                <c:pt idx="1130">
                  <c:v>47693</c:v>
                </c:pt>
                <c:pt idx="1131">
                  <c:v>47700</c:v>
                </c:pt>
                <c:pt idx="1132">
                  <c:v>47707</c:v>
                </c:pt>
                <c:pt idx="1133">
                  <c:v>47714</c:v>
                </c:pt>
                <c:pt idx="1134">
                  <c:v>47722</c:v>
                </c:pt>
                <c:pt idx="1135">
                  <c:v>47729</c:v>
                </c:pt>
                <c:pt idx="1136">
                  <c:v>47735</c:v>
                </c:pt>
                <c:pt idx="1137">
                  <c:v>47742</c:v>
                </c:pt>
                <c:pt idx="1138">
                  <c:v>47749</c:v>
                </c:pt>
                <c:pt idx="1139">
                  <c:v>47756</c:v>
                </c:pt>
                <c:pt idx="1140">
                  <c:v>47763</c:v>
                </c:pt>
                <c:pt idx="1141">
                  <c:v>47771</c:v>
                </c:pt>
                <c:pt idx="1142">
                  <c:v>47777</c:v>
                </c:pt>
                <c:pt idx="1143">
                  <c:v>47784</c:v>
                </c:pt>
                <c:pt idx="1144">
                  <c:v>47791</c:v>
                </c:pt>
                <c:pt idx="1145">
                  <c:v>47799</c:v>
                </c:pt>
                <c:pt idx="1146">
                  <c:v>47805</c:v>
                </c:pt>
                <c:pt idx="1147">
                  <c:v>47812</c:v>
                </c:pt>
                <c:pt idx="1148">
                  <c:v>47819</c:v>
                </c:pt>
                <c:pt idx="1149">
                  <c:v>47826</c:v>
                </c:pt>
                <c:pt idx="1150">
                  <c:v>47833</c:v>
                </c:pt>
                <c:pt idx="1151">
                  <c:v>47840</c:v>
                </c:pt>
                <c:pt idx="1152">
                  <c:v>47848</c:v>
                </c:pt>
                <c:pt idx="1153">
                  <c:v>47855</c:v>
                </c:pt>
                <c:pt idx="1154">
                  <c:v>47862</c:v>
                </c:pt>
                <c:pt idx="1155">
                  <c:v>47869</c:v>
                </c:pt>
                <c:pt idx="1156">
                  <c:v>47876</c:v>
                </c:pt>
                <c:pt idx="1157">
                  <c:v>47883</c:v>
                </c:pt>
                <c:pt idx="1158">
                  <c:v>47890</c:v>
                </c:pt>
                <c:pt idx="1159">
                  <c:v>47897</c:v>
                </c:pt>
                <c:pt idx="1160">
                  <c:v>47904</c:v>
                </c:pt>
                <c:pt idx="1161">
                  <c:v>47911</c:v>
                </c:pt>
                <c:pt idx="1162">
                  <c:v>47918</c:v>
                </c:pt>
                <c:pt idx="1163">
                  <c:v>47925</c:v>
                </c:pt>
                <c:pt idx="1164">
                  <c:v>47932</c:v>
                </c:pt>
                <c:pt idx="1165">
                  <c:v>47939</c:v>
                </c:pt>
                <c:pt idx="1166">
                  <c:v>47946</c:v>
                </c:pt>
                <c:pt idx="1167">
                  <c:v>47955</c:v>
                </c:pt>
                <c:pt idx="1168">
                  <c:v>47962</c:v>
                </c:pt>
                <c:pt idx="1169">
                  <c:v>47969</c:v>
                </c:pt>
                <c:pt idx="1170">
                  <c:v>47976</c:v>
                </c:pt>
                <c:pt idx="1171">
                  <c:v>47983</c:v>
                </c:pt>
                <c:pt idx="1172">
                  <c:v>47990</c:v>
                </c:pt>
                <c:pt idx="1173">
                  <c:v>47997</c:v>
                </c:pt>
                <c:pt idx="1174">
                  <c:v>48004</c:v>
                </c:pt>
                <c:pt idx="1175">
                  <c:v>48011</c:v>
                </c:pt>
                <c:pt idx="1176">
                  <c:v>48018</c:v>
                </c:pt>
                <c:pt idx="1177">
                  <c:v>48025</c:v>
                </c:pt>
                <c:pt idx="1178">
                  <c:v>48032</c:v>
                </c:pt>
                <c:pt idx="1179">
                  <c:v>48039</c:v>
                </c:pt>
                <c:pt idx="1180">
                  <c:v>48046</c:v>
                </c:pt>
                <c:pt idx="1181">
                  <c:v>48053</c:v>
                </c:pt>
                <c:pt idx="1182">
                  <c:v>48060</c:v>
                </c:pt>
                <c:pt idx="1183">
                  <c:v>48067</c:v>
                </c:pt>
                <c:pt idx="1184">
                  <c:v>48074</c:v>
                </c:pt>
                <c:pt idx="1185">
                  <c:v>48081</c:v>
                </c:pt>
                <c:pt idx="1186">
                  <c:v>48088</c:v>
                </c:pt>
                <c:pt idx="1187">
                  <c:v>48095</c:v>
                </c:pt>
                <c:pt idx="1188">
                  <c:v>48102</c:v>
                </c:pt>
                <c:pt idx="1189">
                  <c:v>48109</c:v>
                </c:pt>
                <c:pt idx="1190">
                  <c:v>48116</c:v>
                </c:pt>
                <c:pt idx="1191">
                  <c:v>48123</c:v>
                </c:pt>
                <c:pt idx="1192">
                  <c:v>48130</c:v>
                </c:pt>
                <c:pt idx="1193">
                  <c:v>48137</c:v>
                </c:pt>
                <c:pt idx="1194">
                  <c:v>48144</c:v>
                </c:pt>
                <c:pt idx="1195">
                  <c:v>48151</c:v>
                </c:pt>
                <c:pt idx="1196">
                  <c:v>48158</c:v>
                </c:pt>
                <c:pt idx="1197">
                  <c:v>48165</c:v>
                </c:pt>
                <c:pt idx="1198">
                  <c:v>48172</c:v>
                </c:pt>
                <c:pt idx="1199">
                  <c:v>48180</c:v>
                </c:pt>
                <c:pt idx="1200">
                  <c:v>48186</c:v>
                </c:pt>
                <c:pt idx="1201">
                  <c:v>48193</c:v>
                </c:pt>
                <c:pt idx="1202">
                  <c:v>48200</c:v>
                </c:pt>
                <c:pt idx="1203">
                  <c:v>48211</c:v>
                </c:pt>
                <c:pt idx="1204">
                  <c:v>48215</c:v>
                </c:pt>
                <c:pt idx="1205">
                  <c:v>48221</c:v>
                </c:pt>
                <c:pt idx="1206">
                  <c:v>48228</c:v>
                </c:pt>
                <c:pt idx="1207">
                  <c:v>48235</c:v>
                </c:pt>
                <c:pt idx="1208">
                  <c:v>48242</c:v>
                </c:pt>
                <c:pt idx="1209">
                  <c:v>48249</c:v>
                </c:pt>
                <c:pt idx="1210">
                  <c:v>48256</c:v>
                </c:pt>
                <c:pt idx="1211">
                  <c:v>48263</c:v>
                </c:pt>
                <c:pt idx="1212">
                  <c:v>48270</c:v>
                </c:pt>
                <c:pt idx="1213">
                  <c:v>48277</c:v>
                </c:pt>
                <c:pt idx="1214">
                  <c:v>48284</c:v>
                </c:pt>
                <c:pt idx="1215">
                  <c:v>48291</c:v>
                </c:pt>
                <c:pt idx="1216">
                  <c:v>48298</c:v>
                </c:pt>
                <c:pt idx="1217">
                  <c:v>48305</c:v>
                </c:pt>
                <c:pt idx="1218">
                  <c:v>48312</c:v>
                </c:pt>
                <c:pt idx="1219">
                  <c:v>48319</c:v>
                </c:pt>
                <c:pt idx="1220">
                  <c:v>48326</c:v>
                </c:pt>
                <c:pt idx="1221">
                  <c:v>48333</c:v>
                </c:pt>
                <c:pt idx="1222">
                  <c:v>48340</c:v>
                </c:pt>
                <c:pt idx="1223">
                  <c:v>48347</c:v>
                </c:pt>
                <c:pt idx="1224">
                  <c:v>48354</c:v>
                </c:pt>
                <c:pt idx="1225">
                  <c:v>48361</c:v>
                </c:pt>
                <c:pt idx="1226">
                  <c:v>48368</c:v>
                </c:pt>
                <c:pt idx="1227">
                  <c:v>48375</c:v>
                </c:pt>
                <c:pt idx="1228">
                  <c:v>48382</c:v>
                </c:pt>
                <c:pt idx="1229">
                  <c:v>48389</c:v>
                </c:pt>
                <c:pt idx="1230">
                  <c:v>48396</c:v>
                </c:pt>
                <c:pt idx="1231">
                  <c:v>48403</c:v>
                </c:pt>
                <c:pt idx="1232">
                  <c:v>48410</c:v>
                </c:pt>
                <c:pt idx="1233">
                  <c:v>48417</c:v>
                </c:pt>
                <c:pt idx="1234">
                  <c:v>48424</c:v>
                </c:pt>
                <c:pt idx="1235">
                  <c:v>48431</c:v>
                </c:pt>
                <c:pt idx="1236">
                  <c:v>48438</c:v>
                </c:pt>
                <c:pt idx="1237">
                  <c:v>48445</c:v>
                </c:pt>
                <c:pt idx="1238">
                  <c:v>48452</c:v>
                </c:pt>
                <c:pt idx="1239">
                  <c:v>48459</c:v>
                </c:pt>
                <c:pt idx="1240">
                  <c:v>48466</c:v>
                </c:pt>
                <c:pt idx="1241">
                  <c:v>48473</c:v>
                </c:pt>
                <c:pt idx="1242">
                  <c:v>48480</c:v>
                </c:pt>
                <c:pt idx="1243">
                  <c:v>48487</c:v>
                </c:pt>
                <c:pt idx="1244">
                  <c:v>48494</c:v>
                </c:pt>
                <c:pt idx="1245">
                  <c:v>48501</c:v>
                </c:pt>
                <c:pt idx="1246">
                  <c:v>48508</c:v>
                </c:pt>
                <c:pt idx="1247">
                  <c:v>48515</c:v>
                </c:pt>
                <c:pt idx="1248">
                  <c:v>48522</c:v>
                </c:pt>
                <c:pt idx="1249">
                  <c:v>48530</c:v>
                </c:pt>
                <c:pt idx="1250">
                  <c:v>48536</c:v>
                </c:pt>
                <c:pt idx="1251">
                  <c:v>48544</c:v>
                </c:pt>
                <c:pt idx="1252">
                  <c:v>48550</c:v>
                </c:pt>
                <c:pt idx="1253">
                  <c:v>48557</c:v>
                </c:pt>
                <c:pt idx="1254">
                  <c:v>48564</c:v>
                </c:pt>
                <c:pt idx="1255">
                  <c:v>48571</c:v>
                </c:pt>
                <c:pt idx="1256">
                  <c:v>48583</c:v>
                </c:pt>
                <c:pt idx="1257">
                  <c:v>48586</c:v>
                </c:pt>
                <c:pt idx="1258">
                  <c:v>48593</c:v>
                </c:pt>
                <c:pt idx="1259">
                  <c:v>48600</c:v>
                </c:pt>
                <c:pt idx="1260">
                  <c:v>48607</c:v>
                </c:pt>
                <c:pt idx="1261">
                  <c:v>48614</c:v>
                </c:pt>
                <c:pt idx="1262">
                  <c:v>48621</c:v>
                </c:pt>
                <c:pt idx="1263">
                  <c:v>48628</c:v>
                </c:pt>
                <c:pt idx="1264">
                  <c:v>48635</c:v>
                </c:pt>
                <c:pt idx="1265">
                  <c:v>48642</c:v>
                </c:pt>
                <c:pt idx="1266">
                  <c:v>48649</c:v>
                </c:pt>
                <c:pt idx="1267">
                  <c:v>48656</c:v>
                </c:pt>
                <c:pt idx="1268">
                  <c:v>48663</c:v>
                </c:pt>
                <c:pt idx="1269">
                  <c:v>48670</c:v>
                </c:pt>
                <c:pt idx="1270">
                  <c:v>48677</c:v>
                </c:pt>
                <c:pt idx="1271">
                  <c:v>48688</c:v>
                </c:pt>
                <c:pt idx="1272">
                  <c:v>48691</c:v>
                </c:pt>
                <c:pt idx="1273">
                  <c:v>48698</c:v>
                </c:pt>
                <c:pt idx="1274">
                  <c:v>48705</c:v>
                </c:pt>
                <c:pt idx="1275">
                  <c:v>48712</c:v>
                </c:pt>
                <c:pt idx="1276">
                  <c:v>48719</c:v>
                </c:pt>
                <c:pt idx="1277">
                  <c:v>48726</c:v>
                </c:pt>
                <c:pt idx="1278">
                  <c:v>48733</c:v>
                </c:pt>
                <c:pt idx="1279">
                  <c:v>48740</c:v>
                </c:pt>
                <c:pt idx="1280">
                  <c:v>48747</c:v>
                </c:pt>
                <c:pt idx="1281">
                  <c:v>48754</c:v>
                </c:pt>
                <c:pt idx="1282">
                  <c:v>48761</c:v>
                </c:pt>
                <c:pt idx="1283">
                  <c:v>48768</c:v>
                </c:pt>
                <c:pt idx="1284">
                  <c:v>48775</c:v>
                </c:pt>
                <c:pt idx="1285">
                  <c:v>48782</c:v>
                </c:pt>
                <c:pt idx="1286">
                  <c:v>48789</c:v>
                </c:pt>
                <c:pt idx="1287">
                  <c:v>48796</c:v>
                </c:pt>
                <c:pt idx="1288">
                  <c:v>48803</c:v>
                </c:pt>
                <c:pt idx="1289">
                  <c:v>48810</c:v>
                </c:pt>
                <c:pt idx="1290">
                  <c:v>48817</c:v>
                </c:pt>
                <c:pt idx="1291">
                  <c:v>48824</c:v>
                </c:pt>
                <c:pt idx="1292">
                  <c:v>48831</c:v>
                </c:pt>
                <c:pt idx="1293">
                  <c:v>48838</c:v>
                </c:pt>
                <c:pt idx="1294">
                  <c:v>48845</c:v>
                </c:pt>
                <c:pt idx="1295">
                  <c:v>48852</c:v>
                </c:pt>
                <c:pt idx="1296">
                  <c:v>48859</c:v>
                </c:pt>
                <c:pt idx="1297">
                  <c:v>48866</c:v>
                </c:pt>
                <c:pt idx="1298">
                  <c:v>48873</c:v>
                </c:pt>
                <c:pt idx="1299">
                  <c:v>48880</c:v>
                </c:pt>
                <c:pt idx="1300">
                  <c:v>48887</c:v>
                </c:pt>
                <c:pt idx="1301">
                  <c:v>48897</c:v>
                </c:pt>
                <c:pt idx="1302">
                  <c:v>48901</c:v>
                </c:pt>
                <c:pt idx="1303">
                  <c:v>48908</c:v>
                </c:pt>
                <c:pt idx="1304">
                  <c:v>48915</c:v>
                </c:pt>
                <c:pt idx="1305">
                  <c:v>48922</c:v>
                </c:pt>
                <c:pt idx="1306">
                  <c:v>48929</c:v>
                </c:pt>
                <c:pt idx="1307">
                  <c:v>48936</c:v>
                </c:pt>
                <c:pt idx="1308">
                  <c:v>48943</c:v>
                </c:pt>
                <c:pt idx="1309">
                  <c:v>48950</c:v>
                </c:pt>
                <c:pt idx="1310">
                  <c:v>48957</c:v>
                </c:pt>
                <c:pt idx="1311">
                  <c:v>48964</c:v>
                </c:pt>
                <c:pt idx="1312">
                  <c:v>48971</c:v>
                </c:pt>
                <c:pt idx="1313">
                  <c:v>48978</c:v>
                </c:pt>
                <c:pt idx="1314">
                  <c:v>48985</c:v>
                </c:pt>
                <c:pt idx="1315">
                  <c:v>48992</c:v>
                </c:pt>
                <c:pt idx="1316">
                  <c:v>48999</c:v>
                </c:pt>
                <c:pt idx="1317">
                  <c:v>49006</c:v>
                </c:pt>
                <c:pt idx="1318">
                  <c:v>49013</c:v>
                </c:pt>
                <c:pt idx="1319">
                  <c:v>49020</c:v>
                </c:pt>
                <c:pt idx="1320">
                  <c:v>49027</c:v>
                </c:pt>
                <c:pt idx="1321">
                  <c:v>49034</c:v>
                </c:pt>
                <c:pt idx="1322">
                  <c:v>49045</c:v>
                </c:pt>
                <c:pt idx="1323">
                  <c:v>49048</c:v>
                </c:pt>
                <c:pt idx="1324">
                  <c:v>49055</c:v>
                </c:pt>
                <c:pt idx="1325">
                  <c:v>49062</c:v>
                </c:pt>
                <c:pt idx="1326">
                  <c:v>49069</c:v>
                </c:pt>
                <c:pt idx="1327">
                  <c:v>49076</c:v>
                </c:pt>
                <c:pt idx="1328">
                  <c:v>49083</c:v>
                </c:pt>
                <c:pt idx="1329">
                  <c:v>49090</c:v>
                </c:pt>
                <c:pt idx="1330">
                  <c:v>49097</c:v>
                </c:pt>
                <c:pt idx="1331">
                  <c:v>49104</c:v>
                </c:pt>
                <c:pt idx="1332">
                  <c:v>49111</c:v>
                </c:pt>
                <c:pt idx="1333">
                  <c:v>49118</c:v>
                </c:pt>
                <c:pt idx="1334">
                  <c:v>49125</c:v>
                </c:pt>
                <c:pt idx="1335">
                  <c:v>49132</c:v>
                </c:pt>
                <c:pt idx="1336">
                  <c:v>49139</c:v>
                </c:pt>
                <c:pt idx="1337">
                  <c:v>49146</c:v>
                </c:pt>
                <c:pt idx="1338">
                  <c:v>49153</c:v>
                </c:pt>
                <c:pt idx="1339">
                  <c:v>49160</c:v>
                </c:pt>
                <c:pt idx="1340">
                  <c:v>49167</c:v>
                </c:pt>
                <c:pt idx="1341">
                  <c:v>49174</c:v>
                </c:pt>
                <c:pt idx="1342">
                  <c:v>49181</c:v>
                </c:pt>
                <c:pt idx="1343">
                  <c:v>49188</c:v>
                </c:pt>
                <c:pt idx="1344">
                  <c:v>49195</c:v>
                </c:pt>
                <c:pt idx="1345">
                  <c:v>49202</c:v>
                </c:pt>
                <c:pt idx="1346">
                  <c:v>49209</c:v>
                </c:pt>
                <c:pt idx="1347">
                  <c:v>49216</c:v>
                </c:pt>
                <c:pt idx="1348">
                  <c:v>49223</c:v>
                </c:pt>
                <c:pt idx="1349">
                  <c:v>49230</c:v>
                </c:pt>
                <c:pt idx="1350">
                  <c:v>49237</c:v>
                </c:pt>
                <c:pt idx="1351">
                  <c:v>49244</c:v>
                </c:pt>
                <c:pt idx="1352">
                  <c:v>49251</c:v>
                </c:pt>
                <c:pt idx="1353">
                  <c:v>49261</c:v>
                </c:pt>
                <c:pt idx="1354">
                  <c:v>49265</c:v>
                </c:pt>
                <c:pt idx="1355">
                  <c:v>49272</c:v>
                </c:pt>
                <c:pt idx="1356">
                  <c:v>49279</c:v>
                </c:pt>
                <c:pt idx="1357">
                  <c:v>49286</c:v>
                </c:pt>
                <c:pt idx="1358">
                  <c:v>49293</c:v>
                </c:pt>
                <c:pt idx="1359">
                  <c:v>49300</c:v>
                </c:pt>
                <c:pt idx="1360">
                  <c:v>49307</c:v>
                </c:pt>
                <c:pt idx="1361">
                  <c:v>49314</c:v>
                </c:pt>
                <c:pt idx="1362">
                  <c:v>49321</c:v>
                </c:pt>
                <c:pt idx="1363">
                  <c:v>49328</c:v>
                </c:pt>
                <c:pt idx="1364">
                  <c:v>49335</c:v>
                </c:pt>
                <c:pt idx="1365">
                  <c:v>49342</c:v>
                </c:pt>
                <c:pt idx="1366">
                  <c:v>49349</c:v>
                </c:pt>
                <c:pt idx="1367">
                  <c:v>49356</c:v>
                </c:pt>
                <c:pt idx="1368">
                  <c:v>49363</c:v>
                </c:pt>
                <c:pt idx="1369">
                  <c:v>49370</c:v>
                </c:pt>
                <c:pt idx="1370">
                  <c:v>49377</c:v>
                </c:pt>
                <c:pt idx="1371">
                  <c:v>49384</c:v>
                </c:pt>
                <c:pt idx="1372">
                  <c:v>49395</c:v>
                </c:pt>
                <c:pt idx="1373">
                  <c:v>49398</c:v>
                </c:pt>
                <c:pt idx="1374">
                  <c:v>49405</c:v>
                </c:pt>
                <c:pt idx="1375">
                  <c:v>49412</c:v>
                </c:pt>
                <c:pt idx="1376">
                  <c:v>49419</c:v>
                </c:pt>
                <c:pt idx="1377">
                  <c:v>49426</c:v>
                </c:pt>
                <c:pt idx="1378">
                  <c:v>49433</c:v>
                </c:pt>
                <c:pt idx="1379">
                  <c:v>49440</c:v>
                </c:pt>
                <c:pt idx="1380">
                  <c:v>49447</c:v>
                </c:pt>
                <c:pt idx="1381">
                  <c:v>49454</c:v>
                </c:pt>
                <c:pt idx="1382">
                  <c:v>49461</c:v>
                </c:pt>
                <c:pt idx="1383">
                  <c:v>49468</c:v>
                </c:pt>
                <c:pt idx="1384">
                  <c:v>49475</c:v>
                </c:pt>
                <c:pt idx="1385">
                  <c:v>49482</c:v>
                </c:pt>
                <c:pt idx="1386">
                  <c:v>49489</c:v>
                </c:pt>
                <c:pt idx="1387">
                  <c:v>49496</c:v>
                </c:pt>
                <c:pt idx="1388">
                  <c:v>49503</c:v>
                </c:pt>
                <c:pt idx="1389">
                  <c:v>49510</c:v>
                </c:pt>
                <c:pt idx="1390">
                  <c:v>49517</c:v>
                </c:pt>
                <c:pt idx="1391">
                  <c:v>49524</c:v>
                </c:pt>
                <c:pt idx="1392">
                  <c:v>49531</c:v>
                </c:pt>
                <c:pt idx="1393">
                  <c:v>49538</c:v>
                </c:pt>
                <c:pt idx="1394">
                  <c:v>49545</c:v>
                </c:pt>
                <c:pt idx="1395">
                  <c:v>49552</c:v>
                </c:pt>
                <c:pt idx="1396">
                  <c:v>49559</c:v>
                </c:pt>
                <c:pt idx="1397">
                  <c:v>49566</c:v>
                </c:pt>
                <c:pt idx="1398">
                  <c:v>49573</c:v>
                </c:pt>
                <c:pt idx="1399">
                  <c:v>49580</c:v>
                </c:pt>
                <c:pt idx="1400">
                  <c:v>49587</c:v>
                </c:pt>
                <c:pt idx="1401">
                  <c:v>49594</c:v>
                </c:pt>
                <c:pt idx="1402">
                  <c:v>49601</c:v>
                </c:pt>
                <c:pt idx="1403">
                  <c:v>49608</c:v>
                </c:pt>
                <c:pt idx="1404">
                  <c:v>49615</c:v>
                </c:pt>
                <c:pt idx="1405">
                  <c:v>49622</c:v>
                </c:pt>
                <c:pt idx="1406">
                  <c:v>49629</c:v>
                </c:pt>
                <c:pt idx="1407">
                  <c:v>49636</c:v>
                </c:pt>
                <c:pt idx="1408">
                  <c:v>49643</c:v>
                </c:pt>
                <c:pt idx="1409">
                  <c:v>49650</c:v>
                </c:pt>
                <c:pt idx="1410">
                  <c:v>49657</c:v>
                </c:pt>
                <c:pt idx="1411">
                  <c:v>49664</c:v>
                </c:pt>
                <c:pt idx="1412">
                  <c:v>49674</c:v>
                </c:pt>
                <c:pt idx="1413">
                  <c:v>49681</c:v>
                </c:pt>
                <c:pt idx="1414">
                  <c:v>49688</c:v>
                </c:pt>
                <c:pt idx="1415">
                  <c:v>49696</c:v>
                </c:pt>
                <c:pt idx="1416">
                  <c:v>49702</c:v>
                </c:pt>
                <c:pt idx="1417">
                  <c:v>49709</c:v>
                </c:pt>
                <c:pt idx="1418">
                  <c:v>49716</c:v>
                </c:pt>
                <c:pt idx="1419">
                  <c:v>49724</c:v>
                </c:pt>
                <c:pt idx="1420">
                  <c:v>49730</c:v>
                </c:pt>
                <c:pt idx="1421">
                  <c:v>49737</c:v>
                </c:pt>
                <c:pt idx="1422">
                  <c:v>49744</c:v>
                </c:pt>
                <c:pt idx="1423">
                  <c:v>49751</c:v>
                </c:pt>
                <c:pt idx="1424">
                  <c:v>49758</c:v>
                </c:pt>
                <c:pt idx="1425">
                  <c:v>49765</c:v>
                </c:pt>
                <c:pt idx="1426">
                  <c:v>49772</c:v>
                </c:pt>
                <c:pt idx="1427">
                  <c:v>49781</c:v>
                </c:pt>
                <c:pt idx="1428">
                  <c:v>49786</c:v>
                </c:pt>
                <c:pt idx="1429">
                  <c:v>49793</c:v>
                </c:pt>
                <c:pt idx="1430">
                  <c:v>49801</c:v>
                </c:pt>
                <c:pt idx="1431">
                  <c:v>49807</c:v>
                </c:pt>
                <c:pt idx="1432">
                  <c:v>49814</c:v>
                </c:pt>
                <c:pt idx="1433">
                  <c:v>49822</c:v>
                </c:pt>
                <c:pt idx="1434">
                  <c:v>49828</c:v>
                </c:pt>
                <c:pt idx="1435">
                  <c:v>49835</c:v>
                </c:pt>
                <c:pt idx="1436">
                  <c:v>49842</c:v>
                </c:pt>
                <c:pt idx="1437">
                  <c:v>49849</c:v>
                </c:pt>
                <c:pt idx="1438">
                  <c:v>49856</c:v>
                </c:pt>
                <c:pt idx="1439">
                  <c:v>49863</c:v>
                </c:pt>
                <c:pt idx="1440">
                  <c:v>49870</c:v>
                </c:pt>
                <c:pt idx="1441">
                  <c:v>49877</c:v>
                </c:pt>
                <c:pt idx="1442">
                  <c:v>49884</c:v>
                </c:pt>
                <c:pt idx="1443">
                  <c:v>49891</c:v>
                </c:pt>
                <c:pt idx="1444">
                  <c:v>49898</c:v>
                </c:pt>
                <c:pt idx="1445">
                  <c:v>49905</c:v>
                </c:pt>
                <c:pt idx="1446">
                  <c:v>49913</c:v>
                </c:pt>
                <c:pt idx="1447">
                  <c:v>49920</c:v>
                </c:pt>
                <c:pt idx="1448">
                  <c:v>49926</c:v>
                </c:pt>
                <c:pt idx="1449">
                  <c:v>49933</c:v>
                </c:pt>
                <c:pt idx="1450">
                  <c:v>49940</c:v>
                </c:pt>
                <c:pt idx="1451">
                  <c:v>49947</c:v>
                </c:pt>
                <c:pt idx="1452">
                  <c:v>49954</c:v>
                </c:pt>
                <c:pt idx="1453">
                  <c:v>49962</c:v>
                </c:pt>
                <c:pt idx="1454">
                  <c:v>49968</c:v>
                </c:pt>
                <c:pt idx="1455">
                  <c:v>49975</c:v>
                </c:pt>
                <c:pt idx="1456">
                  <c:v>49982</c:v>
                </c:pt>
                <c:pt idx="1457">
                  <c:v>49989</c:v>
                </c:pt>
                <c:pt idx="1458">
                  <c:v>49996</c:v>
                </c:pt>
                <c:pt idx="1459">
                  <c:v>50003</c:v>
                </c:pt>
                <c:pt idx="1460">
                  <c:v>50010</c:v>
                </c:pt>
                <c:pt idx="1461">
                  <c:v>50017</c:v>
                </c:pt>
                <c:pt idx="1462">
                  <c:v>50024</c:v>
                </c:pt>
                <c:pt idx="1463">
                  <c:v>50031</c:v>
                </c:pt>
                <c:pt idx="1464">
                  <c:v>50040</c:v>
                </c:pt>
                <c:pt idx="1465">
                  <c:v>50047</c:v>
                </c:pt>
                <c:pt idx="1466">
                  <c:v>50054</c:v>
                </c:pt>
                <c:pt idx="1467">
                  <c:v>50061</c:v>
                </c:pt>
                <c:pt idx="1468">
                  <c:v>50068</c:v>
                </c:pt>
                <c:pt idx="1469">
                  <c:v>50075</c:v>
                </c:pt>
                <c:pt idx="1470">
                  <c:v>50082</c:v>
                </c:pt>
                <c:pt idx="1471">
                  <c:v>50089</c:v>
                </c:pt>
                <c:pt idx="1472">
                  <c:v>50096</c:v>
                </c:pt>
                <c:pt idx="1473">
                  <c:v>50103</c:v>
                </c:pt>
                <c:pt idx="1474">
                  <c:v>50110</c:v>
                </c:pt>
                <c:pt idx="1475">
                  <c:v>50117</c:v>
                </c:pt>
                <c:pt idx="1476">
                  <c:v>50124</c:v>
                </c:pt>
                <c:pt idx="1477">
                  <c:v>50131</c:v>
                </c:pt>
                <c:pt idx="1478">
                  <c:v>50139</c:v>
                </c:pt>
                <c:pt idx="1479">
                  <c:v>50146</c:v>
                </c:pt>
                <c:pt idx="1480">
                  <c:v>50153</c:v>
                </c:pt>
                <c:pt idx="1481">
                  <c:v>50160</c:v>
                </c:pt>
                <c:pt idx="1482">
                  <c:v>50167</c:v>
                </c:pt>
                <c:pt idx="1483">
                  <c:v>50174</c:v>
                </c:pt>
                <c:pt idx="1484">
                  <c:v>50181</c:v>
                </c:pt>
                <c:pt idx="1485">
                  <c:v>50188</c:v>
                </c:pt>
                <c:pt idx="1486">
                  <c:v>50195</c:v>
                </c:pt>
                <c:pt idx="1487">
                  <c:v>50202</c:v>
                </c:pt>
                <c:pt idx="1488">
                  <c:v>50209</c:v>
                </c:pt>
                <c:pt idx="1489">
                  <c:v>50216</c:v>
                </c:pt>
                <c:pt idx="1490">
                  <c:v>50223</c:v>
                </c:pt>
                <c:pt idx="1491">
                  <c:v>50230</c:v>
                </c:pt>
                <c:pt idx="1492">
                  <c:v>50237</c:v>
                </c:pt>
                <c:pt idx="1493">
                  <c:v>50244</c:v>
                </c:pt>
                <c:pt idx="1494">
                  <c:v>50251</c:v>
                </c:pt>
                <c:pt idx="1495">
                  <c:v>50258</c:v>
                </c:pt>
                <c:pt idx="1496">
                  <c:v>50265</c:v>
                </c:pt>
                <c:pt idx="1497">
                  <c:v>50272</c:v>
                </c:pt>
                <c:pt idx="1498">
                  <c:v>50279</c:v>
                </c:pt>
                <c:pt idx="1499">
                  <c:v>50286</c:v>
                </c:pt>
                <c:pt idx="1500">
                  <c:v>50293</c:v>
                </c:pt>
                <c:pt idx="1501">
                  <c:v>50300</c:v>
                </c:pt>
                <c:pt idx="1502">
                  <c:v>50307</c:v>
                </c:pt>
                <c:pt idx="1503">
                  <c:v>50314</c:v>
                </c:pt>
                <c:pt idx="1504">
                  <c:v>50321</c:v>
                </c:pt>
                <c:pt idx="1505">
                  <c:v>50328</c:v>
                </c:pt>
                <c:pt idx="1506">
                  <c:v>50335</c:v>
                </c:pt>
                <c:pt idx="1507">
                  <c:v>50342</c:v>
                </c:pt>
                <c:pt idx="1508">
                  <c:v>50349</c:v>
                </c:pt>
                <c:pt idx="1509">
                  <c:v>50356</c:v>
                </c:pt>
                <c:pt idx="1510">
                  <c:v>50363</c:v>
                </c:pt>
                <c:pt idx="1511">
                  <c:v>50371</c:v>
                </c:pt>
                <c:pt idx="1512">
                  <c:v>50377</c:v>
                </c:pt>
                <c:pt idx="1513">
                  <c:v>50384</c:v>
                </c:pt>
                <c:pt idx="1514">
                  <c:v>50391</c:v>
                </c:pt>
                <c:pt idx="1515">
                  <c:v>50398</c:v>
                </c:pt>
                <c:pt idx="1516">
                  <c:v>50405</c:v>
                </c:pt>
                <c:pt idx="1517">
                  <c:v>50412</c:v>
                </c:pt>
                <c:pt idx="1518">
                  <c:v>50419</c:v>
                </c:pt>
                <c:pt idx="1519">
                  <c:v>50426</c:v>
                </c:pt>
                <c:pt idx="1520">
                  <c:v>50433</c:v>
                </c:pt>
                <c:pt idx="1521">
                  <c:v>50440</c:v>
                </c:pt>
                <c:pt idx="1522">
                  <c:v>50447</c:v>
                </c:pt>
                <c:pt idx="1523">
                  <c:v>50454</c:v>
                </c:pt>
                <c:pt idx="1524">
                  <c:v>50461</c:v>
                </c:pt>
                <c:pt idx="1525">
                  <c:v>50468</c:v>
                </c:pt>
                <c:pt idx="1526">
                  <c:v>50475</c:v>
                </c:pt>
                <c:pt idx="1527">
                  <c:v>50482</c:v>
                </c:pt>
                <c:pt idx="1528">
                  <c:v>50489</c:v>
                </c:pt>
                <c:pt idx="1529">
                  <c:v>50496</c:v>
                </c:pt>
                <c:pt idx="1530">
                  <c:v>50503</c:v>
                </c:pt>
                <c:pt idx="1531">
                  <c:v>50510</c:v>
                </c:pt>
                <c:pt idx="1532">
                  <c:v>50517</c:v>
                </c:pt>
                <c:pt idx="1533">
                  <c:v>50524</c:v>
                </c:pt>
                <c:pt idx="1534">
                  <c:v>50531</c:v>
                </c:pt>
                <c:pt idx="1535">
                  <c:v>50538</c:v>
                </c:pt>
                <c:pt idx="1536">
                  <c:v>50545</c:v>
                </c:pt>
                <c:pt idx="1537">
                  <c:v>50552</c:v>
                </c:pt>
                <c:pt idx="1538">
                  <c:v>50559</c:v>
                </c:pt>
                <c:pt idx="1539">
                  <c:v>50566</c:v>
                </c:pt>
                <c:pt idx="1540">
                  <c:v>50573</c:v>
                </c:pt>
                <c:pt idx="1541">
                  <c:v>50580</c:v>
                </c:pt>
                <c:pt idx="1542">
                  <c:v>50587</c:v>
                </c:pt>
                <c:pt idx="1543">
                  <c:v>50594</c:v>
                </c:pt>
                <c:pt idx="1544">
                  <c:v>50601</c:v>
                </c:pt>
                <c:pt idx="1545">
                  <c:v>50608</c:v>
                </c:pt>
                <c:pt idx="1546">
                  <c:v>50615</c:v>
                </c:pt>
                <c:pt idx="1547">
                  <c:v>50622</c:v>
                </c:pt>
                <c:pt idx="1548">
                  <c:v>50629</c:v>
                </c:pt>
                <c:pt idx="1549">
                  <c:v>50636</c:v>
                </c:pt>
                <c:pt idx="1550">
                  <c:v>50643</c:v>
                </c:pt>
                <c:pt idx="1551">
                  <c:v>50650</c:v>
                </c:pt>
                <c:pt idx="1552">
                  <c:v>50657</c:v>
                </c:pt>
                <c:pt idx="1553">
                  <c:v>50664</c:v>
                </c:pt>
                <c:pt idx="1554">
                  <c:v>50671</c:v>
                </c:pt>
                <c:pt idx="1555">
                  <c:v>50678</c:v>
                </c:pt>
                <c:pt idx="1556">
                  <c:v>50685</c:v>
                </c:pt>
                <c:pt idx="1557">
                  <c:v>50692</c:v>
                </c:pt>
                <c:pt idx="1558">
                  <c:v>50699</c:v>
                </c:pt>
                <c:pt idx="1559">
                  <c:v>50706</c:v>
                </c:pt>
                <c:pt idx="1560">
                  <c:v>50713</c:v>
                </c:pt>
                <c:pt idx="1561">
                  <c:v>50721</c:v>
                </c:pt>
                <c:pt idx="1562">
                  <c:v>50727</c:v>
                </c:pt>
                <c:pt idx="1563">
                  <c:v>50735</c:v>
                </c:pt>
                <c:pt idx="1564">
                  <c:v>50741</c:v>
                </c:pt>
                <c:pt idx="1565">
                  <c:v>50748</c:v>
                </c:pt>
                <c:pt idx="1566">
                  <c:v>50755</c:v>
                </c:pt>
                <c:pt idx="1567">
                  <c:v>50762</c:v>
                </c:pt>
                <c:pt idx="1568">
                  <c:v>50774</c:v>
                </c:pt>
                <c:pt idx="1569">
                  <c:v>50777</c:v>
                </c:pt>
                <c:pt idx="1570">
                  <c:v>50784</c:v>
                </c:pt>
                <c:pt idx="1571">
                  <c:v>50791</c:v>
                </c:pt>
                <c:pt idx="1572">
                  <c:v>50798</c:v>
                </c:pt>
                <c:pt idx="1573">
                  <c:v>50805</c:v>
                </c:pt>
                <c:pt idx="1574">
                  <c:v>50812</c:v>
                </c:pt>
                <c:pt idx="1575">
                  <c:v>50819</c:v>
                </c:pt>
                <c:pt idx="1576">
                  <c:v>50826</c:v>
                </c:pt>
                <c:pt idx="1577">
                  <c:v>50833</c:v>
                </c:pt>
                <c:pt idx="1578">
                  <c:v>50840</c:v>
                </c:pt>
                <c:pt idx="1579">
                  <c:v>50847</c:v>
                </c:pt>
                <c:pt idx="1580">
                  <c:v>50854</c:v>
                </c:pt>
                <c:pt idx="1581">
                  <c:v>50861</c:v>
                </c:pt>
                <c:pt idx="1582">
                  <c:v>50872</c:v>
                </c:pt>
                <c:pt idx="1583">
                  <c:v>50875</c:v>
                </c:pt>
                <c:pt idx="1584">
                  <c:v>50882</c:v>
                </c:pt>
                <c:pt idx="1585">
                  <c:v>50889</c:v>
                </c:pt>
                <c:pt idx="1586">
                  <c:v>50896</c:v>
                </c:pt>
                <c:pt idx="1587">
                  <c:v>50903</c:v>
                </c:pt>
                <c:pt idx="1588">
                  <c:v>50910</c:v>
                </c:pt>
                <c:pt idx="1589">
                  <c:v>50917</c:v>
                </c:pt>
                <c:pt idx="1590">
                  <c:v>50924</c:v>
                </c:pt>
                <c:pt idx="1591">
                  <c:v>50931</c:v>
                </c:pt>
                <c:pt idx="1592">
                  <c:v>50938</c:v>
                </c:pt>
                <c:pt idx="1593">
                  <c:v>50945</c:v>
                </c:pt>
                <c:pt idx="1594">
                  <c:v>50952</c:v>
                </c:pt>
                <c:pt idx="1595">
                  <c:v>50959</c:v>
                </c:pt>
                <c:pt idx="1596">
                  <c:v>50966</c:v>
                </c:pt>
                <c:pt idx="1597">
                  <c:v>50973</c:v>
                </c:pt>
                <c:pt idx="1598">
                  <c:v>50980</c:v>
                </c:pt>
                <c:pt idx="1599">
                  <c:v>50987</c:v>
                </c:pt>
                <c:pt idx="1600">
                  <c:v>50994</c:v>
                </c:pt>
                <c:pt idx="1601">
                  <c:v>51001</c:v>
                </c:pt>
                <c:pt idx="1602">
                  <c:v>51008</c:v>
                </c:pt>
                <c:pt idx="1603">
                  <c:v>51015</c:v>
                </c:pt>
                <c:pt idx="1604">
                  <c:v>51022</c:v>
                </c:pt>
                <c:pt idx="1605">
                  <c:v>51029</c:v>
                </c:pt>
                <c:pt idx="1606">
                  <c:v>51036</c:v>
                </c:pt>
                <c:pt idx="1607">
                  <c:v>51043</c:v>
                </c:pt>
                <c:pt idx="1608">
                  <c:v>51050</c:v>
                </c:pt>
                <c:pt idx="1609">
                  <c:v>51057</c:v>
                </c:pt>
                <c:pt idx="1610">
                  <c:v>51064</c:v>
                </c:pt>
                <c:pt idx="1611">
                  <c:v>51071</c:v>
                </c:pt>
                <c:pt idx="1612">
                  <c:v>51078</c:v>
                </c:pt>
                <c:pt idx="1613">
                  <c:v>51088</c:v>
                </c:pt>
                <c:pt idx="1614">
                  <c:v>51092</c:v>
                </c:pt>
                <c:pt idx="1615">
                  <c:v>51099</c:v>
                </c:pt>
                <c:pt idx="1616">
                  <c:v>51106</c:v>
                </c:pt>
                <c:pt idx="1617">
                  <c:v>51113</c:v>
                </c:pt>
                <c:pt idx="1618">
                  <c:v>51120</c:v>
                </c:pt>
                <c:pt idx="1619">
                  <c:v>51127</c:v>
                </c:pt>
                <c:pt idx="1620">
                  <c:v>51134</c:v>
                </c:pt>
                <c:pt idx="1621">
                  <c:v>51141</c:v>
                </c:pt>
                <c:pt idx="1622">
                  <c:v>51148</c:v>
                </c:pt>
                <c:pt idx="1623">
                  <c:v>51155</c:v>
                </c:pt>
                <c:pt idx="1624">
                  <c:v>51162</c:v>
                </c:pt>
                <c:pt idx="1625">
                  <c:v>51169</c:v>
                </c:pt>
                <c:pt idx="1626">
                  <c:v>51176</c:v>
                </c:pt>
                <c:pt idx="1627">
                  <c:v>51183</c:v>
                </c:pt>
                <c:pt idx="1628">
                  <c:v>51190</c:v>
                </c:pt>
                <c:pt idx="1629">
                  <c:v>51197</c:v>
                </c:pt>
                <c:pt idx="1630">
                  <c:v>51204</c:v>
                </c:pt>
                <c:pt idx="1631">
                  <c:v>51211</c:v>
                </c:pt>
                <c:pt idx="1632">
                  <c:v>51218</c:v>
                </c:pt>
                <c:pt idx="1633">
                  <c:v>51229</c:v>
                </c:pt>
                <c:pt idx="1634">
                  <c:v>51232</c:v>
                </c:pt>
                <c:pt idx="1635">
                  <c:v>51239</c:v>
                </c:pt>
                <c:pt idx="1636">
                  <c:v>51246</c:v>
                </c:pt>
                <c:pt idx="1637">
                  <c:v>51253</c:v>
                </c:pt>
                <c:pt idx="1638">
                  <c:v>51260</c:v>
                </c:pt>
                <c:pt idx="1639">
                  <c:v>51267</c:v>
                </c:pt>
                <c:pt idx="1640">
                  <c:v>51274</c:v>
                </c:pt>
                <c:pt idx="1641">
                  <c:v>51281</c:v>
                </c:pt>
                <c:pt idx="1642">
                  <c:v>51288</c:v>
                </c:pt>
                <c:pt idx="1643">
                  <c:v>51295</c:v>
                </c:pt>
                <c:pt idx="1644">
                  <c:v>51302</c:v>
                </c:pt>
                <c:pt idx="1645">
                  <c:v>51309</c:v>
                </c:pt>
                <c:pt idx="1646">
                  <c:v>51316</c:v>
                </c:pt>
                <c:pt idx="1647">
                  <c:v>51323</c:v>
                </c:pt>
                <c:pt idx="1648">
                  <c:v>51330</c:v>
                </c:pt>
                <c:pt idx="1649">
                  <c:v>51337</c:v>
                </c:pt>
                <c:pt idx="1650">
                  <c:v>51344</c:v>
                </c:pt>
                <c:pt idx="1651">
                  <c:v>51351</c:v>
                </c:pt>
                <c:pt idx="1652">
                  <c:v>51358</c:v>
                </c:pt>
                <c:pt idx="1653">
                  <c:v>51365</c:v>
                </c:pt>
                <c:pt idx="1654">
                  <c:v>51372</c:v>
                </c:pt>
                <c:pt idx="1655">
                  <c:v>51379</c:v>
                </c:pt>
                <c:pt idx="1656">
                  <c:v>51386</c:v>
                </c:pt>
                <c:pt idx="1657">
                  <c:v>51393</c:v>
                </c:pt>
                <c:pt idx="1658">
                  <c:v>51400</c:v>
                </c:pt>
                <c:pt idx="1659">
                  <c:v>51407</c:v>
                </c:pt>
                <c:pt idx="1660">
                  <c:v>51414</c:v>
                </c:pt>
                <c:pt idx="1661">
                  <c:v>51421</c:v>
                </c:pt>
                <c:pt idx="1662">
                  <c:v>51428</c:v>
                </c:pt>
                <c:pt idx="1663">
                  <c:v>51435</c:v>
                </c:pt>
                <c:pt idx="1664">
                  <c:v>51442</c:v>
                </c:pt>
                <c:pt idx="1665">
                  <c:v>51449</c:v>
                </c:pt>
                <c:pt idx="1666">
                  <c:v>51456</c:v>
                </c:pt>
                <c:pt idx="1667">
                  <c:v>51463</c:v>
                </c:pt>
                <c:pt idx="1668">
                  <c:v>51470</c:v>
                </c:pt>
                <c:pt idx="1669">
                  <c:v>51477</c:v>
                </c:pt>
                <c:pt idx="1670">
                  <c:v>51484</c:v>
                </c:pt>
                <c:pt idx="1671">
                  <c:v>51491</c:v>
                </c:pt>
                <c:pt idx="1672">
                  <c:v>51501</c:v>
                </c:pt>
                <c:pt idx="1673">
                  <c:v>51508</c:v>
                </c:pt>
                <c:pt idx="1674">
                  <c:v>51515</c:v>
                </c:pt>
                <c:pt idx="1675">
                  <c:v>51523</c:v>
                </c:pt>
                <c:pt idx="1676">
                  <c:v>51529</c:v>
                </c:pt>
                <c:pt idx="1677">
                  <c:v>51536</c:v>
                </c:pt>
                <c:pt idx="1678">
                  <c:v>51543</c:v>
                </c:pt>
                <c:pt idx="1679">
                  <c:v>51551</c:v>
                </c:pt>
                <c:pt idx="1680">
                  <c:v>51557</c:v>
                </c:pt>
                <c:pt idx="1681">
                  <c:v>51564</c:v>
                </c:pt>
                <c:pt idx="1682">
                  <c:v>51571</c:v>
                </c:pt>
                <c:pt idx="1683">
                  <c:v>51578</c:v>
                </c:pt>
                <c:pt idx="1684">
                  <c:v>51585</c:v>
                </c:pt>
                <c:pt idx="1685">
                  <c:v>51592</c:v>
                </c:pt>
                <c:pt idx="1686">
                  <c:v>51599</c:v>
                </c:pt>
                <c:pt idx="1687">
                  <c:v>51606</c:v>
                </c:pt>
                <c:pt idx="1688">
                  <c:v>51615</c:v>
                </c:pt>
                <c:pt idx="1689">
                  <c:v>51620</c:v>
                </c:pt>
                <c:pt idx="1690">
                  <c:v>51628</c:v>
                </c:pt>
                <c:pt idx="1691">
                  <c:v>51634</c:v>
                </c:pt>
                <c:pt idx="1692">
                  <c:v>51641</c:v>
                </c:pt>
                <c:pt idx="1693">
                  <c:v>51649</c:v>
                </c:pt>
                <c:pt idx="1694">
                  <c:v>51655</c:v>
                </c:pt>
                <c:pt idx="1695">
                  <c:v>51662</c:v>
                </c:pt>
                <c:pt idx="1696">
                  <c:v>51669</c:v>
                </c:pt>
                <c:pt idx="1697">
                  <c:v>51676</c:v>
                </c:pt>
                <c:pt idx="1698">
                  <c:v>51683</c:v>
                </c:pt>
                <c:pt idx="1699">
                  <c:v>51690</c:v>
                </c:pt>
                <c:pt idx="1700">
                  <c:v>51697</c:v>
                </c:pt>
                <c:pt idx="1701">
                  <c:v>51704</c:v>
                </c:pt>
                <c:pt idx="1702">
                  <c:v>51711</c:v>
                </c:pt>
                <c:pt idx="1703">
                  <c:v>51718</c:v>
                </c:pt>
                <c:pt idx="1704">
                  <c:v>51725</c:v>
                </c:pt>
                <c:pt idx="1705">
                  <c:v>51732</c:v>
                </c:pt>
                <c:pt idx="1706">
                  <c:v>51740</c:v>
                </c:pt>
                <c:pt idx="1707">
                  <c:v>51747</c:v>
                </c:pt>
                <c:pt idx="1708">
                  <c:v>51753</c:v>
                </c:pt>
                <c:pt idx="1709">
                  <c:v>51760</c:v>
                </c:pt>
                <c:pt idx="1710">
                  <c:v>51767</c:v>
                </c:pt>
                <c:pt idx="1711">
                  <c:v>51774</c:v>
                </c:pt>
                <c:pt idx="1712">
                  <c:v>51781</c:v>
                </c:pt>
                <c:pt idx="1713">
                  <c:v>51789</c:v>
                </c:pt>
                <c:pt idx="1714">
                  <c:v>51795</c:v>
                </c:pt>
                <c:pt idx="1715">
                  <c:v>51802</c:v>
                </c:pt>
                <c:pt idx="1716">
                  <c:v>51809</c:v>
                </c:pt>
                <c:pt idx="1717">
                  <c:v>51817</c:v>
                </c:pt>
                <c:pt idx="1718">
                  <c:v>51823</c:v>
                </c:pt>
                <c:pt idx="1719">
                  <c:v>51830</c:v>
                </c:pt>
                <c:pt idx="1720">
                  <c:v>51837</c:v>
                </c:pt>
                <c:pt idx="1721">
                  <c:v>51844</c:v>
                </c:pt>
                <c:pt idx="1722">
                  <c:v>51851</c:v>
                </c:pt>
                <c:pt idx="1723">
                  <c:v>51858</c:v>
                </c:pt>
                <c:pt idx="1724">
                  <c:v>51866</c:v>
                </c:pt>
                <c:pt idx="1725">
                  <c:v>51873</c:v>
                </c:pt>
                <c:pt idx="1726">
                  <c:v>51880</c:v>
                </c:pt>
                <c:pt idx="1727">
                  <c:v>51887</c:v>
                </c:pt>
                <c:pt idx="1728">
                  <c:v>51894</c:v>
                </c:pt>
                <c:pt idx="1729">
                  <c:v>51901</c:v>
                </c:pt>
                <c:pt idx="1730">
                  <c:v>51908</c:v>
                </c:pt>
                <c:pt idx="1731">
                  <c:v>51915</c:v>
                </c:pt>
                <c:pt idx="1732">
                  <c:v>51922</c:v>
                </c:pt>
                <c:pt idx="1733">
                  <c:v>51929</c:v>
                </c:pt>
                <c:pt idx="1734">
                  <c:v>51936</c:v>
                </c:pt>
                <c:pt idx="1735">
                  <c:v>51943</c:v>
                </c:pt>
                <c:pt idx="1736">
                  <c:v>51950</c:v>
                </c:pt>
                <c:pt idx="1737">
                  <c:v>51957</c:v>
                </c:pt>
                <c:pt idx="1738">
                  <c:v>51966</c:v>
                </c:pt>
                <c:pt idx="1739">
                  <c:v>51973</c:v>
                </c:pt>
                <c:pt idx="1740">
                  <c:v>51980</c:v>
                </c:pt>
                <c:pt idx="1741">
                  <c:v>51987</c:v>
                </c:pt>
                <c:pt idx="1742">
                  <c:v>51994</c:v>
                </c:pt>
                <c:pt idx="1743">
                  <c:v>52001</c:v>
                </c:pt>
                <c:pt idx="1744">
                  <c:v>52008</c:v>
                </c:pt>
                <c:pt idx="1745">
                  <c:v>52015</c:v>
                </c:pt>
                <c:pt idx="1746">
                  <c:v>52022</c:v>
                </c:pt>
                <c:pt idx="1747">
                  <c:v>52029</c:v>
                </c:pt>
                <c:pt idx="1748">
                  <c:v>52036</c:v>
                </c:pt>
                <c:pt idx="1749">
                  <c:v>52043</c:v>
                </c:pt>
                <c:pt idx="1750">
                  <c:v>52050</c:v>
                </c:pt>
                <c:pt idx="1751">
                  <c:v>52057</c:v>
                </c:pt>
                <c:pt idx="1752">
                  <c:v>52064</c:v>
                </c:pt>
                <c:pt idx="1753">
                  <c:v>52071</c:v>
                </c:pt>
                <c:pt idx="1754">
                  <c:v>52078</c:v>
                </c:pt>
                <c:pt idx="1755">
                  <c:v>52085</c:v>
                </c:pt>
                <c:pt idx="1756">
                  <c:v>52092</c:v>
                </c:pt>
                <c:pt idx="1757">
                  <c:v>52099</c:v>
                </c:pt>
                <c:pt idx="1758">
                  <c:v>52106</c:v>
                </c:pt>
                <c:pt idx="1759">
                  <c:v>52113</c:v>
                </c:pt>
                <c:pt idx="1760">
                  <c:v>52120</c:v>
                </c:pt>
                <c:pt idx="1761">
                  <c:v>52127</c:v>
                </c:pt>
                <c:pt idx="1762">
                  <c:v>52134</c:v>
                </c:pt>
                <c:pt idx="1763">
                  <c:v>52141</c:v>
                </c:pt>
                <c:pt idx="1764">
                  <c:v>52148</c:v>
                </c:pt>
                <c:pt idx="1765">
                  <c:v>52155</c:v>
                </c:pt>
                <c:pt idx="1766">
                  <c:v>52162</c:v>
                </c:pt>
                <c:pt idx="1767">
                  <c:v>52169</c:v>
                </c:pt>
                <c:pt idx="1768">
                  <c:v>52176</c:v>
                </c:pt>
                <c:pt idx="1769">
                  <c:v>52183</c:v>
                </c:pt>
                <c:pt idx="1770">
                  <c:v>52190</c:v>
                </c:pt>
                <c:pt idx="1771">
                  <c:v>52198</c:v>
                </c:pt>
                <c:pt idx="1772">
                  <c:v>52204</c:v>
                </c:pt>
                <c:pt idx="1773">
                  <c:v>52211</c:v>
                </c:pt>
                <c:pt idx="1774">
                  <c:v>52218</c:v>
                </c:pt>
                <c:pt idx="1775">
                  <c:v>52229</c:v>
                </c:pt>
                <c:pt idx="1776">
                  <c:v>52233</c:v>
                </c:pt>
                <c:pt idx="1777">
                  <c:v>52239</c:v>
                </c:pt>
                <c:pt idx="1778">
                  <c:v>52246</c:v>
                </c:pt>
                <c:pt idx="1779">
                  <c:v>52253</c:v>
                </c:pt>
                <c:pt idx="1780">
                  <c:v>52260</c:v>
                </c:pt>
                <c:pt idx="1781">
                  <c:v>52267</c:v>
                </c:pt>
                <c:pt idx="1782">
                  <c:v>52274</c:v>
                </c:pt>
                <c:pt idx="1783">
                  <c:v>52281</c:v>
                </c:pt>
                <c:pt idx="1784">
                  <c:v>52288</c:v>
                </c:pt>
                <c:pt idx="1785">
                  <c:v>52295</c:v>
                </c:pt>
                <c:pt idx="1786">
                  <c:v>52302</c:v>
                </c:pt>
                <c:pt idx="1787">
                  <c:v>52309</c:v>
                </c:pt>
                <c:pt idx="1788">
                  <c:v>52316</c:v>
                </c:pt>
                <c:pt idx="1789">
                  <c:v>52323</c:v>
                </c:pt>
                <c:pt idx="1790">
                  <c:v>52330</c:v>
                </c:pt>
                <c:pt idx="1791">
                  <c:v>52337</c:v>
                </c:pt>
                <c:pt idx="1792">
                  <c:v>52344</c:v>
                </c:pt>
                <c:pt idx="1793">
                  <c:v>52351</c:v>
                </c:pt>
                <c:pt idx="1794">
                  <c:v>52358</c:v>
                </c:pt>
                <c:pt idx="1795">
                  <c:v>52365</c:v>
                </c:pt>
                <c:pt idx="1796">
                  <c:v>52372</c:v>
                </c:pt>
                <c:pt idx="1797">
                  <c:v>52379</c:v>
                </c:pt>
                <c:pt idx="1798">
                  <c:v>52386</c:v>
                </c:pt>
                <c:pt idx="1799">
                  <c:v>52393</c:v>
                </c:pt>
                <c:pt idx="1800">
                  <c:v>52400</c:v>
                </c:pt>
                <c:pt idx="1801">
                  <c:v>52407</c:v>
                </c:pt>
                <c:pt idx="1802">
                  <c:v>52414</c:v>
                </c:pt>
                <c:pt idx="1803">
                  <c:v>52421</c:v>
                </c:pt>
                <c:pt idx="1804">
                  <c:v>52428</c:v>
                </c:pt>
                <c:pt idx="1805">
                  <c:v>52435</c:v>
                </c:pt>
                <c:pt idx="1806">
                  <c:v>52442</c:v>
                </c:pt>
                <c:pt idx="1807">
                  <c:v>52449</c:v>
                </c:pt>
                <c:pt idx="1808">
                  <c:v>52456</c:v>
                </c:pt>
                <c:pt idx="1809">
                  <c:v>52463</c:v>
                </c:pt>
                <c:pt idx="1810">
                  <c:v>52470</c:v>
                </c:pt>
                <c:pt idx="1811">
                  <c:v>52477</c:v>
                </c:pt>
                <c:pt idx="1812">
                  <c:v>52484</c:v>
                </c:pt>
                <c:pt idx="1813">
                  <c:v>52491</c:v>
                </c:pt>
                <c:pt idx="1814">
                  <c:v>52498</c:v>
                </c:pt>
                <c:pt idx="1815">
                  <c:v>52505</c:v>
                </c:pt>
                <c:pt idx="1816">
                  <c:v>52512</c:v>
                </c:pt>
                <c:pt idx="1817">
                  <c:v>52519</c:v>
                </c:pt>
                <c:pt idx="1818">
                  <c:v>52526</c:v>
                </c:pt>
                <c:pt idx="1819">
                  <c:v>52533</c:v>
                </c:pt>
                <c:pt idx="1820">
                  <c:v>52540</c:v>
                </c:pt>
                <c:pt idx="1821">
                  <c:v>52547</c:v>
                </c:pt>
                <c:pt idx="1822">
                  <c:v>52554</c:v>
                </c:pt>
                <c:pt idx="1823">
                  <c:v>52562</c:v>
                </c:pt>
                <c:pt idx="1824">
                  <c:v>52568</c:v>
                </c:pt>
                <c:pt idx="1825">
                  <c:v>52575</c:v>
                </c:pt>
                <c:pt idx="1826">
                  <c:v>52582</c:v>
                </c:pt>
                <c:pt idx="1827">
                  <c:v>52589</c:v>
                </c:pt>
                <c:pt idx="1828">
                  <c:v>52596</c:v>
                </c:pt>
                <c:pt idx="1829">
                  <c:v>52603</c:v>
                </c:pt>
                <c:pt idx="1830">
                  <c:v>52610</c:v>
                </c:pt>
                <c:pt idx="1831">
                  <c:v>52617</c:v>
                </c:pt>
                <c:pt idx="1832">
                  <c:v>52624</c:v>
                </c:pt>
                <c:pt idx="1833">
                  <c:v>52631</c:v>
                </c:pt>
                <c:pt idx="1834">
                  <c:v>52638</c:v>
                </c:pt>
                <c:pt idx="1835">
                  <c:v>52645</c:v>
                </c:pt>
                <c:pt idx="1836">
                  <c:v>52652</c:v>
                </c:pt>
                <c:pt idx="1837">
                  <c:v>52659</c:v>
                </c:pt>
                <c:pt idx="1838">
                  <c:v>52666</c:v>
                </c:pt>
                <c:pt idx="1839">
                  <c:v>52673</c:v>
                </c:pt>
                <c:pt idx="1840">
                  <c:v>52680</c:v>
                </c:pt>
                <c:pt idx="1841">
                  <c:v>52687</c:v>
                </c:pt>
                <c:pt idx="1842">
                  <c:v>52694</c:v>
                </c:pt>
                <c:pt idx="1843">
                  <c:v>52701</c:v>
                </c:pt>
                <c:pt idx="1844">
                  <c:v>52708</c:v>
                </c:pt>
                <c:pt idx="1845">
                  <c:v>52715</c:v>
                </c:pt>
                <c:pt idx="1846">
                  <c:v>52722</c:v>
                </c:pt>
                <c:pt idx="1847">
                  <c:v>52729</c:v>
                </c:pt>
                <c:pt idx="1848">
                  <c:v>52736</c:v>
                </c:pt>
                <c:pt idx="1849">
                  <c:v>52743</c:v>
                </c:pt>
                <c:pt idx="1850">
                  <c:v>52750</c:v>
                </c:pt>
                <c:pt idx="1851">
                  <c:v>52757</c:v>
                </c:pt>
                <c:pt idx="1852">
                  <c:v>52764</c:v>
                </c:pt>
                <c:pt idx="1853">
                  <c:v>52771</c:v>
                </c:pt>
                <c:pt idx="1854">
                  <c:v>52778</c:v>
                </c:pt>
                <c:pt idx="1855">
                  <c:v>52785</c:v>
                </c:pt>
                <c:pt idx="1856">
                  <c:v>52792</c:v>
                </c:pt>
                <c:pt idx="1857">
                  <c:v>52799</c:v>
                </c:pt>
                <c:pt idx="1858">
                  <c:v>52806</c:v>
                </c:pt>
                <c:pt idx="1859">
                  <c:v>52813</c:v>
                </c:pt>
                <c:pt idx="1860">
                  <c:v>52820</c:v>
                </c:pt>
                <c:pt idx="1861">
                  <c:v>52827</c:v>
                </c:pt>
                <c:pt idx="1862">
                  <c:v>52834</c:v>
                </c:pt>
                <c:pt idx="1863">
                  <c:v>52841</c:v>
                </c:pt>
                <c:pt idx="1864">
                  <c:v>52848</c:v>
                </c:pt>
                <c:pt idx="1865">
                  <c:v>52855</c:v>
                </c:pt>
                <c:pt idx="1866">
                  <c:v>52862</c:v>
                </c:pt>
                <c:pt idx="1867">
                  <c:v>52869</c:v>
                </c:pt>
                <c:pt idx="1868">
                  <c:v>52876</c:v>
                </c:pt>
                <c:pt idx="1869">
                  <c:v>52883</c:v>
                </c:pt>
                <c:pt idx="1870">
                  <c:v>52890</c:v>
                </c:pt>
                <c:pt idx="1871">
                  <c:v>52897</c:v>
                </c:pt>
                <c:pt idx="1872">
                  <c:v>52904</c:v>
                </c:pt>
                <c:pt idx="1873">
                  <c:v>52911</c:v>
                </c:pt>
                <c:pt idx="1874">
                  <c:v>52918</c:v>
                </c:pt>
                <c:pt idx="1875">
                  <c:v>52926</c:v>
                </c:pt>
                <c:pt idx="1876">
                  <c:v>52932</c:v>
                </c:pt>
                <c:pt idx="1877">
                  <c:v>52939</c:v>
                </c:pt>
                <c:pt idx="1878">
                  <c:v>52946</c:v>
                </c:pt>
                <c:pt idx="1879">
                  <c:v>52953</c:v>
                </c:pt>
                <c:pt idx="1880">
                  <c:v>52961</c:v>
                </c:pt>
                <c:pt idx="1881">
                  <c:v>52968</c:v>
                </c:pt>
                <c:pt idx="1882">
                  <c:v>52975</c:v>
                </c:pt>
                <c:pt idx="1883">
                  <c:v>52982</c:v>
                </c:pt>
                <c:pt idx="1884">
                  <c:v>52989</c:v>
                </c:pt>
                <c:pt idx="1885">
                  <c:v>52996</c:v>
                </c:pt>
                <c:pt idx="1886">
                  <c:v>53003</c:v>
                </c:pt>
                <c:pt idx="1887">
                  <c:v>53010</c:v>
                </c:pt>
                <c:pt idx="1888">
                  <c:v>53017</c:v>
                </c:pt>
                <c:pt idx="1889">
                  <c:v>53024</c:v>
                </c:pt>
                <c:pt idx="1890">
                  <c:v>53031</c:v>
                </c:pt>
                <c:pt idx="1891">
                  <c:v>53038</c:v>
                </c:pt>
                <c:pt idx="1892">
                  <c:v>53045</c:v>
                </c:pt>
                <c:pt idx="1893">
                  <c:v>53052</c:v>
                </c:pt>
                <c:pt idx="1894">
                  <c:v>53063</c:v>
                </c:pt>
                <c:pt idx="1895">
                  <c:v>53066</c:v>
                </c:pt>
                <c:pt idx="1896">
                  <c:v>53073</c:v>
                </c:pt>
                <c:pt idx="1897">
                  <c:v>53080</c:v>
                </c:pt>
                <c:pt idx="1898">
                  <c:v>53087</c:v>
                </c:pt>
                <c:pt idx="1899">
                  <c:v>53094</c:v>
                </c:pt>
                <c:pt idx="1900">
                  <c:v>53101</c:v>
                </c:pt>
                <c:pt idx="1901">
                  <c:v>53108</c:v>
                </c:pt>
                <c:pt idx="1902">
                  <c:v>53115</c:v>
                </c:pt>
                <c:pt idx="1903">
                  <c:v>53122</c:v>
                </c:pt>
                <c:pt idx="1904">
                  <c:v>53129</c:v>
                </c:pt>
                <c:pt idx="1905">
                  <c:v>53136</c:v>
                </c:pt>
                <c:pt idx="1906">
                  <c:v>53143</c:v>
                </c:pt>
                <c:pt idx="1907">
                  <c:v>53150</c:v>
                </c:pt>
                <c:pt idx="1908">
                  <c:v>53157</c:v>
                </c:pt>
                <c:pt idx="1909">
                  <c:v>53164</c:v>
                </c:pt>
                <c:pt idx="1910">
                  <c:v>53171</c:v>
                </c:pt>
                <c:pt idx="1911">
                  <c:v>53178</c:v>
                </c:pt>
                <c:pt idx="1912">
                  <c:v>53185</c:v>
                </c:pt>
                <c:pt idx="1913">
                  <c:v>53192</c:v>
                </c:pt>
                <c:pt idx="1914">
                  <c:v>53199</c:v>
                </c:pt>
                <c:pt idx="1915">
                  <c:v>53206</c:v>
                </c:pt>
                <c:pt idx="1916">
                  <c:v>53213</c:v>
                </c:pt>
                <c:pt idx="1917">
                  <c:v>53220</c:v>
                </c:pt>
                <c:pt idx="1918">
                  <c:v>53227</c:v>
                </c:pt>
                <c:pt idx="1919">
                  <c:v>53234</c:v>
                </c:pt>
                <c:pt idx="1920">
                  <c:v>53241</c:v>
                </c:pt>
                <c:pt idx="1921">
                  <c:v>53248</c:v>
                </c:pt>
                <c:pt idx="1922">
                  <c:v>53255</c:v>
                </c:pt>
                <c:pt idx="1923">
                  <c:v>53262</c:v>
                </c:pt>
                <c:pt idx="1924">
                  <c:v>53269</c:v>
                </c:pt>
                <c:pt idx="1925">
                  <c:v>53279</c:v>
                </c:pt>
                <c:pt idx="1926">
                  <c:v>53283</c:v>
                </c:pt>
                <c:pt idx="1927">
                  <c:v>53290</c:v>
                </c:pt>
                <c:pt idx="1928">
                  <c:v>53297</c:v>
                </c:pt>
                <c:pt idx="1929">
                  <c:v>53304</c:v>
                </c:pt>
                <c:pt idx="1930">
                  <c:v>53311</c:v>
                </c:pt>
                <c:pt idx="1931">
                  <c:v>53318</c:v>
                </c:pt>
                <c:pt idx="1932">
                  <c:v>53325</c:v>
                </c:pt>
                <c:pt idx="1933">
                  <c:v>53332</c:v>
                </c:pt>
                <c:pt idx="1934">
                  <c:v>53339</c:v>
                </c:pt>
                <c:pt idx="1935">
                  <c:v>53346</c:v>
                </c:pt>
                <c:pt idx="1936">
                  <c:v>53353</c:v>
                </c:pt>
                <c:pt idx="1937">
                  <c:v>53360</c:v>
                </c:pt>
                <c:pt idx="1938">
                  <c:v>53367</c:v>
                </c:pt>
                <c:pt idx="1939">
                  <c:v>53374</c:v>
                </c:pt>
                <c:pt idx="1940">
                  <c:v>53381</c:v>
                </c:pt>
                <c:pt idx="1941">
                  <c:v>53388</c:v>
                </c:pt>
                <c:pt idx="1942">
                  <c:v>53395</c:v>
                </c:pt>
                <c:pt idx="1943">
                  <c:v>53402</c:v>
                </c:pt>
                <c:pt idx="1944">
                  <c:v>53413</c:v>
                </c:pt>
                <c:pt idx="1945">
                  <c:v>53416</c:v>
                </c:pt>
                <c:pt idx="1946">
                  <c:v>53423</c:v>
                </c:pt>
                <c:pt idx="1947">
                  <c:v>53430</c:v>
                </c:pt>
                <c:pt idx="1948">
                  <c:v>53437</c:v>
                </c:pt>
                <c:pt idx="1949">
                  <c:v>53444</c:v>
                </c:pt>
                <c:pt idx="1950">
                  <c:v>53451</c:v>
                </c:pt>
                <c:pt idx="1951">
                  <c:v>53458</c:v>
                </c:pt>
                <c:pt idx="1952">
                  <c:v>53465</c:v>
                </c:pt>
                <c:pt idx="1953">
                  <c:v>53472</c:v>
                </c:pt>
                <c:pt idx="1954">
                  <c:v>53479</c:v>
                </c:pt>
                <c:pt idx="1955">
                  <c:v>53486</c:v>
                </c:pt>
                <c:pt idx="1956">
                  <c:v>53493</c:v>
                </c:pt>
                <c:pt idx="1957">
                  <c:v>53500</c:v>
                </c:pt>
                <c:pt idx="1958">
                  <c:v>53507</c:v>
                </c:pt>
                <c:pt idx="1959">
                  <c:v>53514</c:v>
                </c:pt>
                <c:pt idx="1960">
                  <c:v>53521</c:v>
                </c:pt>
                <c:pt idx="1961">
                  <c:v>53528</c:v>
                </c:pt>
                <c:pt idx="1962">
                  <c:v>53535</c:v>
                </c:pt>
                <c:pt idx="1963">
                  <c:v>53542</c:v>
                </c:pt>
                <c:pt idx="1964">
                  <c:v>53549</c:v>
                </c:pt>
                <c:pt idx="1965">
                  <c:v>53556</c:v>
                </c:pt>
                <c:pt idx="1966">
                  <c:v>53563</c:v>
                </c:pt>
                <c:pt idx="1967">
                  <c:v>53570</c:v>
                </c:pt>
                <c:pt idx="1968">
                  <c:v>53577</c:v>
                </c:pt>
                <c:pt idx="1969">
                  <c:v>53584</c:v>
                </c:pt>
                <c:pt idx="1970">
                  <c:v>53591</c:v>
                </c:pt>
                <c:pt idx="1971">
                  <c:v>53598</c:v>
                </c:pt>
                <c:pt idx="1972">
                  <c:v>53605</c:v>
                </c:pt>
                <c:pt idx="1973">
                  <c:v>53612</c:v>
                </c:pt>
                <c:pt idx="1974">
                  <c:v>53619</c:v>
                </c:pt>
                <c:pt idx="1975">
                  <c:v>53626</c:v>
                </c:pt>
                <c:pt idx="1976">
                  <c:v>53633</c:v>
                </c:pt>
                <c:pt idx="1977">
                  <c:v>53640</c:v>
                </c:pt>
                <c:pt idx="1978">
                  <c:v>53647</c:v>
                </c:pt>
                <c:pt idx="1979">
                  <c:v>53654</c:v>
                </c:pt>
                <c:pt idx="1980">
                  <c:v>53661</c:v>
                </c:pt>
                <c:pt idx="1981">
                  <c:v>53668</c:v>
                </c:pt>
                <c:pt idx="1982">
                  <c:v>53675</c:v>
                </c:pt>
                <c:pt idx="1983">
                  <c:v>53682</c:v>
                </c:pt>
                <c:pt idx="1984">
                  <c:v>53692</c:v>
                </c:pt>
                <c:pt idx="1985">
                  <c:v>53699</c:v>
                </c:pt>
                <c:pt idx="1986">
                  <c:v>53706</c:v>
                </c:pt>
                <c:pt idx="1987">
                  <c:v>53714</c:v>
                </c:pt>
                <c:pt idx="1988">
                  <c:v>53720</c:v>
                </c:pt>
                <c:pt idx="1989">
                  <c:v>53727</c:v>
                </c:pt>
                <c:pt idx="1990">
                  <c:v>53734</c:v>
                </c:pt>
                <c:pt idx="1991">
                  <c:v>53742</c:v>
                </c:pt>
                <c:pt idx="1992">
                  <c:v>53748</c:v>
                </c:pt>
                <c:pt idx="1993">
                  <c:v>53755</c:v>
                </c:pt>
                <c:pt idx="1994">
                  <c:v>53762</c:v>
                </c:pt>
                <c:pt idx="1995">
                  <c:v>53769</c:v>
                </c:pt>
                <c:pt idx="1996">
                  <c:v>53776</c:v>
                </c:pt>
                <c:pt idx="1997">
                  <c:v>53783</c:v>
                </c:pt>
                <c:pt idx="1998">
                  <c:v>53790</c:v>
                </c:pt>
                <c:pt idx="1999">
                  <c:v>53799</c:v>
                </c:pt>
                <c:pt idx="2000">
                  <c:v>53804</c:v>
                </c:pt>
                <c:pt idx="2001">
                  <c:v>53811</c:v>
                </c:pt>
                <c:pt idx="2002">
                  <c:v>53819</c:v>
                </c:pt>
                <c:pt idx="2003">
                  <c:v>53825</c:v>
                </c:pt>
                <c:pt idx="2004">
                  <c:v>53832</c:v>
                </c:pt>
                <c:pt idx="2005">
                  <c:v>53840</c:v>
                </c:pt>
                <c:pt idx="2006">
                  <c:v>53846</c:v>
                </c:pt>
                <c:pt idx="2007">
                  <c:v>53853</c:v>
                </c:pt>
                <c:pt idx="2008">
                  <c:v>53860</c:v>
                </c:pt>
                <c:pt idx="2009">
                  <c:v>53867</c:v>
                </c:pt>
                <c:pt idx="2010">
                  <c:v>53874</c:v>
                </c:pt>
                <c:pt idx="2011">
                  <c:v>53881</c:v>
                </c:pt>
                <c:pt idx="2012">
                  <c:v>53888</c:v>
                </c:pt>
                <c:pt idx="2013">
                  <c:v>53895</c:v>
                </c:pt>
                <c:pt idx="2014">
                  <c:v>53902</c:v>
                </c:pt>
                <c:pt idx="2015">
                  <c:v>53909</c:v>
                </c:pt>
                <c:pt idx="2016">
                  <c:v>53916</c:v>
                </c:pt>
                <c:pt idx="2017">
                  <c:v>53923</c:v>
                </c:pt>
                <c:pt idx="2018">
                  <c:v>53931</c:v>
                </c:pt>
                <c:pt idx="2019">
                  <c:v>53938</c:v>
                </c:pt>
                <c:pt idx="2020">
                  <c:v>53944</c:v>
                </c:pt>
                <c:pt idx="2021">
                  <c:v>53951</c:v>
                </c:pt>
                <c:pt idx="2022">
                  <c:v>53958</c:v>
                </c:pt>
                <c:pt idx="2023">
                  <c:v>53965</c:v>
                </c:pt>
                <c:pt idx="2024">
                  <c:v>53972</c:v>
                </c:pt>
                <c:pt idx="2025">
                  <c:v>53980</c:v>
                </c:pt>
                <c:pt idx="2026">
                  <c:v>53986</c:v>
                </c:pt>
                <c:pt idx="2027">
                  <c:v>53993</c:v>
                </c:pt>
                <c:pt idx="2028">
                  <c:v>54000</c:v>
                </c:pt>
                <c:pt idx="2029">
                  <c:v>54008</c:v>
                </c:pt>
                <c:pt idx="2030">
                  <c:v>54014</c:v>
                </c:pt>
                <c:pt idx="2031">
                  <c:v>54021</c:v>
                </c:pt>
                <c:pt idx="2032">
                  <c:v>54028</c:v>
                </c:pt>
                <c:pt idx="2033">
                  <c:v>54035</c:v>
                </c:pt>
                <c:pt idx="2034">
                  <c:v>54042</c:v>
                </c:pt>
                <c:pt idx="2035">
                  <c:v>54049</c:v>
                </c:pt>
                <c:pt idx="2036">
                  <c:v>54057</c:v>
                </c:pt>
                <c:pt idx="2037">
                  <c:v>54064</c:v>
                </c:pt>
                <c:pt idx="2038">
                  <c:v>54071</c:v>
                </c:pt>
                <c:pt idx="2039">
                  <c:v>54078</c:v>
                </c:pt>
                <c:pt idx="2040">
                  <c:v>54085</c:v>
                </c:pt>
                <c:pt idx="2041">
                  <c:v>54092</c:v>
                </c:pt>
                <c:pt idx="2042">
                  <c:v>54099</c:v>
                </c:pt>
                <c:pt idx="2043">
                  <c:v>54106</c:v>
                </c:pt>
                <c:pt idx="2044">
                  <c:v>54113</c:v>
                </c:pt>
                <c:pt idx="2045">
                  <c:v>54120</c:v>
                </c:pt>
                <c:pt idx="2046">
                  <c:v>54127</c:v>
                </c:pt>
                <c:pt idx="2047">
                  <c:v>54134</c:v>
                </c:pt>
                <c:pt idx="2048">
                  <c:v>54141</c:v>
                </c:pt>
                <c:pt idx="2049">
                  <c:v>54148</c:v>
                </c:pt>
                <c:pt idx="2050">
                  <c:v>54157</c:v>
                </c:pt>
                <c:pt idx="2051">
                  <c:v>54164</c:v>
                </c:pt>
                <c:pt idx="2052">
                  <c:v>54171</c:v>
                </c:pt>
                <c:pt idx="2053">
                  <c:v>54178</c:v>
                </c:pt>
                <c:pt idx="2054">
                  <c:v>54185</c:v>
                </c:pt>
                <c:pt idx="2055">
                  <c:v>54192</c:v>
                </c:pt>
                <c:pt idx="2056">
                  <c:v>54199</c:v>
                </c:pt>
                <c:pt idx="2057">
                  <c:v>54206</c:v>
                </c:pt>
                <c:pt idx="2058">
                  <c:v>54213</c:v>
                </c:pt>
                <c:pt idx="2059">
                  <c:v>54220</c:v>
                </c:pt>
                <c:pt idx="2060">
                  <c:v>54227</c:v>
                </c:pt>
                <c:pt idx="2061">
                  <c:v>54234</c:v>
                </c:pt>
                <c:pt idx="2062">
                  <c:v>54241</c:v>
                </c:pt>
                <c:pt idx="2063">
                  <c:v>54248</c:v>
                </c:pt>
                <c:pt idx="2064">
                  <c:v>54255</c:v>
                </c:pt>
                <c:pt idx="2065">
                  <c:v>54262</c:v>
                </c:pt>
                <c:pt idx="2066">
                  <c:v>54269</c:v>
                </c:pt>
                <c:pt idx="2067">
                  <c:v>54276</c:v>
                </c:pt>
                <c:pt idx="2068">
                  <c:v>54283</c:v>
                </c:pt>
                <c:pt idx="2069">
                  <c:v>54290</c:v>
                </c:pt>
                <c:pt idx="2070">
                  <c:v>54297</c:v>
                </c:pt>
                <c:pt idx="2071">
                  <c:v>54304</c:v>
                </c:pt>
                <c:pt idx="2072">
                  <c:v>54311</c:v>
                </c:pt>
                <c:pt idx="2073">
                  <c:v>54318</c:v>
                </c:pt>
                <c:pt idx="2074">
                  <c:v>54325</c:v>
                </c:pt>
                <c:pt idx="2075">
                  <c:v>54332</c:v>
                </c:pt>
                <c:pt idx="2076">
                  <c:v>54339</c:v>
                </c:pt>
                <c:pt idx="2077">
                  <c:v>54346</c:v>
                </c:pt>
                <c:pt idx="2078">
                  <c:v>54353</c:v>
                </c:pt>
                <c:pt idx="2079">
                  <c:v>54360</c:v>
                </c:pt>
                <c:pt idx="2080">
                  <c:v>54367</c:v>
                </c:pt>
                <c:pt idx="2081">
                  <c:v>54374</c:v>
                </c:pt>
                <c:pt idx="2082">
                  <c:v>54381</c:v>
                </c:pt>
                <c:pt idx="2083">
                  <c:v>54389</c:v>
                </c:pt>
                <c:pt idx="2084">
                  <c:v>54395</c:v>
                </c:pt>
                <c:pt idx="2085">
                  <c:v>54402</c:v>
                </c:pt>
                <c:pt idx="2086">
                  <c:v>54409</c:v>
                </c:pt>
                <c:pt idx="2087">
                  <c:v>54416</c:v>
                </c:pt>
                <c:pt idx="2088">
                  <c:v>54423</c:v>
                </c:pt>
                <c:pt idx="2089">
                  <c:v>54430</c:v>
                </c:pt>
                <c:pt idx="2090">
                  <c:v>54437</c:v>
                </c:pt>
                <c:pt idx="2091">
                  <c:v>54444</c:v>
                </c:pt>
                <c:pt idx="2092">
                  <c:v>54451</c:v>
                </c:pt>
                <c:pt idx="2093">
                  <c:v>54458</c:v>
                </c:pt>
                <c:pt idx="2094">
                  <c:v>54465</c:v>
                </c:pt>
                <c:pt idx="2095">
                  <c:v>54472</c:v>
                </c:pt>
                <c:pt idx="2096">
                  <c:v>54479</c:v>
                </c:pt>
                <c:pt idx="2097">
                  <c:v>54486</c:v>
                </c:pt>
                <c:pt idx="2098">
                  <c:v>54493</c:v>
                </c:pt>
                <c:pt idx="2099">
                  <c:v>54500</c:v>
                </c:pt>
                <c:pt idx="2100">
                  <c:v>54507</c:v>
                </c:pt>
                <c:pt idx="2101">
                  <c:v>54514</c:v>
                </c:pt>
                <c:pt idx="2102">
                  <c:v>54521</c:v>
                </c:pt>
                <c:pt idx="2103">
                  <c:v>54528</c:v>
                </c:pt>
                <c:pt idx="2104">
                  <c:v>54535</c:v>
                </c:pt>
                <c:pt idx="2105">
                  <c:v>54542</c:v>
                </c:pt>
                <c:pt idx="2106">
                  <c:v>54549</c:v>
                </c:pt>
                <c:pt idx="2107">
                  <c:v>54556</c:v>
                </c:pt>
                <c:pt idx="2108">
                  <c:v>54563</c:v>
                </c:pt>
                <c:pt idx="2109">
                  <c:v>54570</c:v>
                </c:pt>
                <c:pt idx="2110">
                  <c:v>54577</c:v>
                </c:pt>
                <c:pt idx="2111">
                  <c:v>54584</c:v>
                </c:pt>
                <c:pt idx="2112">
                  <c:v>54591</c:v>
                </c:pt>
                <c:pt idx="2113">
                  <c:v>54598</c:v>
                </c:pt>
                <c:pt idx="2114">
                  <c:v>54605</c:v>
                </c:pt>
                <c:pt idx="2115">
                  <c:v>54612</c:v>
                </c:pt>
                <c:pt idx="2116">
                  <c:v>54619</c:v>
                </c:pt>
                <c:pt idx="2117">
                  <c:v>54626</c:v>
                </c:pt>
                <c:pt idx="2118">
                  <c:v>54633</c:v>
                </c:pt>
                <c:pt idx="2119">
                  <c:v>54640</c:v>
                </c:pt>
                <c:pt idx="2120">
                  <c:v>54647</c:v>
                </c:pt>
                <c:pt idx="2121">
                  <c:v>54654</c:v>
                </c:pt>
                <c:pt idx="2122">
                  <c:v>54661</c:v>
                </c:pt>
                <c:pt idx="2123">
                  <c:v>54668</c:v>
                </c:pt>
                <c:pt idx="2124">
                  <c:v>54675</c:v>
                </c:pt>
                <c:pt idx="2125">
                  <c:v>54682</c:v>
                </c:pt>
                <c:pt idx="2126">
                  <c:v>54689</c:v>
                </c:pt>
                <c:pt idx="2127">
                  <c:v>54696</c:v>
                </c:pt>
                <c:pt idx="2128">
                  <c:v>54703</c:v>
                </c:pt>
                <c:pt idx="2129">
                  <c:v>54710</c:v>
                </c:pt>
                <c:pt idx="2130">
                  <c:v>54717</c:v>
                </c:pt>
                <c:pt idx="2131">
                  <c:v>54724</c:v>
                </c:pt>
                <c:pt idx="2132">
                  <c:v>54731</c:v>
                </c:pt>
                <c:pt idx="2133">
                  <c:v>54739</c:v>
                </c:pt>
                <c:pt idx="2134">
                  <c:v>54745</c:v>
                </c:pt>
                <c:pt idx="2135">
                  <c:v>54753</c:v>
                </c:pt>
                <c:pt idx="2136">
                  <c:v>54759</c:v>
                </c:pt>
                <c:pt idx="2137">
                  <c:v>54766</c:v>
                </c:pt>
                <c:pt idx="2138">
                  <c:v>54773</c:v>
                </c:pt>
                <c:pt idx="2139">
                  <c:v>54780</c:v>
                </c:pt>
                <c:pt idx="2140">
                  <c:v>54792</c:v>
                </c:pt>
                <c:pt idx="2141">
                  <c:v>54795</c:v>
                </c:pt>
                <c:pt idx="2142">
                  <c:v>54802</c:v>
                </c:pt>
                <c:pt idx="2143">
                  <c:v>54809</c:v>
                </c:pt>
                <c:pt idx="2144">
                  <c:v>54816</c:v>
                </c:pt>
                <c:pt idx="2145">
                  <c:v>54823</c:v>
                </c:pt>
                <c:pt idx="2146">
                  <c:v>54830</c:v>
                </c:pt>
                <c:pt idx="2147">
                  <c:v>54837</c:v>
                </c:pt>
                <c:pt idx="2148">
                  <c:v>54844</c:v>
                </c:pt>
                <c:pt idx="2149">
                  <c:v>54851</c:v>
                </c:pt>
                <c:pt idx="2150">
                  <c:v>54858</c:v>
                </c:pt>
                <c:pt idx="2151">
                  <c:v>54865</c:v>
                </c:pt>
                <c:pt idx="2152">
                  <c:v>54872</c:v>
                </c:pt>
                <c:pt idx="2153">
                  <c:v>54879</c:v>
                </c:pt>
                <c:pt idx="2154">
                  <c:v>54890</c:v>
                </c:pt>
                <c:pt idx="2155">
                  <c:v>54893</c:v>
                </c:pt>
                <c:pt idx="2156">
                  <c:v>54900</c:v>
                </c:pt>
                <c:pt idx="2157">
                  <c:v>54907</c:v>
                </c:pt>
                <c:pt idx="2158">
                  <c:v>54914</c:v>
                </c:pt>
                <c:pt idx="2159">
                  <c:v>54921</c:v>
                </c:pt>
                <c:pt idx="2160">
                  <c:v>54928</c:v>
                </c:pt>
                <c:pt idx="2161">
                  <c:v>54935</c:v>
                </c:pt>
                <c:pt idx="2162">
                  <c:v>54942</c:v>
                </c:pt>
                <c:pt idx="2163">
                  <c:v>54949</c:v>
                </c:pt>
                <c:pt idx="2164">
                  <c:v>54956</c:v>
                </c:pt>
                <c:pt idx="2165">
                  <c:v>54963</c:v>
                </c:pt>
                <c:pt idx="2166">
                  <c:v>54970</c:v>
                </c:pt>
                <c:pt idx="2167">
                  <c:v>54977</c:v>
                </c:pt>
                <c:pt idx="2168">
                  <c:v>54984</c:v>
                </c:pt>
                <c:pt idx="2169">
                  <c:v>54991</c:v>
                </c:pt>
                <c:pt idx="2170">
                  <c:v>54998</c:v>
                </c:pt>
                <c:pt idx="2171">
                  <c:v>55005</c:v>
                </c:pt>
                <c:pt idx="2172">
                  <c:v>55012</c:v>
                </c:pt>
                <c:pt idx="2173">
                  <c:v>55019</c:v>
                </c:pt>
                <c:pt idx="2174">
                  <c:v>55026</c:v>
                </c:pt>
                <c:pt idx="2175">
                  <c:v>55033</c:v>
                </c:pt>
                <c:pt idx="2176">
                  <c:v>55040</c:v>
                </c:pt>
                <c:pt idx="2177">
                  <c:v>55047</c:v>
                </c:pt>
                <c:pt idx="2178">
                  <c:v>55054</c:v>
                </c:pt>
                <c:pt idx="2179">
                  <c:v>55061</c:v>
                </c:pt>
                <c:pt idx="2180">
                  <c:v>55068</c:v>
                </c:pt>
                <c:pt idx="2181">
                  <c:v>55075</c:v>
                </c:pt>
                <c:pt idx="2182">
                  <c:v>55082</c:v>
                </c:pt>
                <c:pt idx="2183">
                  <c:v>55089</c:v>
                </c:pt>
                <c:pt idx="2184">
                  <c:v>55096</c:v>
                </c:pt>
                <c:pt idx="2185">
                  <c:v>55106</c:v>
                </c:pt>
                <c:pt idx="2186">
                  <c:v>55110</c:v>
                </c:pt>
                <c:pt idx="2187">
                  <c:v>55117</c:v>
                </c:pt>
                <c:pt idx="2188">
                  <c:v>55124</c:v>
                </c:pt>
                <c:pt idx="2189">
                  <c:v>55131</c:v>
                </c:pt>
                <c:pt idx="2190">
                  <c:v>55138</c:v>
                </c:pt>
                <c:pt idx="2191">
                  <c:v>55145</c:v>
                </c:pt>
                <c:pt idx="2192">
                  <c:v>55152</c:v>
                </c:pt>
                <c:pt idx="2193">
                  <c:v>55159</c:v>
                </c:pt>
                <c:pt idx="2194">
                  <c:v>55166</c:v>
                </c:pt>
                <c:pt idx="2195">
                  <c:v>55173</c:v>
                </c:pt>
                <c:pt idx="2196">
                  <c:v>55180</c:v>
                </c:pt>
                <c:pt idx="2197">
                  <c:v>55187</c:v>
                </c:pt>
                <c:pt idx="2198">
                  <c:v>55194</c:v>
                </c:pt>
                <c:pt idx="2199">
                  <c:v>55201</c:v>
                </c:pt>
                <c:pt idx="2200">
                  <c:v>55208</c:v>
                </c:pt>
                <c:pt idx="2201">
                  <c:v>55215</c:v>
                </c:pt>
                <c:pt idx="2202">
                  <c:v>55222</c:v>
                </c:pt>
                <c:pt idx="2203">
                  <c:v>55229</c:v>
                </c:pt>
                <c:pt idx="2204">
                  <c:v>55236</c:v>
                </c:pt>
                <c:pt idx="2205">
                  <c:v>55247</c:v>
                </c:pt>
                <c:pt idx="2206">
                  <c:v>55250</c:v>
                </c:pt>
                <c:pt idx="2207">
                  <c:v>55257</c:v>
                </c:pt>
                <c:pt idx="2208">
                  <c:v>55264</c:v>
                </c:pt>
                <c:pt idx="2209">
                  <c:v>55271</c:v>
                </c:pt>
                <c:pt idx="2210">
                  <c:v>55278</c:v>
                </c:pt>
                <c:pt idx="2211">
                  <c:v>55285</c:v>
                </c:pt>
                <c:pt idx="2212">
                  <c:v>55292</c:v>
                </c:pt>
                <c:pt idx="2213">
                  <c:v>55299</c:v>
                </c:pt>
                <c:pt idx="2214">
                  <c:v>55306</c:v>
                </c:pt>
                <c:pt idx="2215">
                  <c:v>55313</c:v>
                </c:pt>
                <c:pt idx="2216">
                  <c:v>55320</c:v>
                </c:pt>
                <c:pt idx="2217">
                  <c:v>55327</c:v>
                </c:pt>
                <c:pt idx="2218">
                  <c:v>55334</c:v>
                </c:pt>
                <c:pt idx="2219">
                  <c:v>55341</c:v>
                </c:pt>
                <c:pt idx="2220">
                  <c:v>55348</c:v>
                </c:pt>
                <c:pt idx="2221">
                  <c:v>55355</c:v>
                </c:pt>
                <c:pt idx="2222">
                  <c:v>55362</c:v>
                </c:pt>
                <c:pt idx="2223">
                  <c:v>55369</c:v>
                </c:pt>
                <c:pt idx="2224">
                  <c:v>55376</c:v>
                </c:pt>
                <c:pt idx="2225">
                  <c:v>55383</c:v>
                </c:pt>
                <c:pt idx="2226">
                  <c:v>55390</c:v>
                </c:pt>
                <c:pt idx="2227">
                  <c:v>55397</c:v>
                </c:pt>
                <c:pt idx="2228">
                  <c:v>55404</c:v>
                </c:pt>
                <c:pt idx="2229">
                  <c:v>55411</c:v>
                </c:pt>
                <c:pt idx="2230">
                  <c:v>55418</c:v>
                </c:pt>
                <c:pt idx="2231">
                  <c:v>55425</c:v>
                </c:pt>
                <c:pt idx="2232">
                  <c:v>55432</c:v>
                </c:pt>
                <c:pt idx="2233">
                  <c:v>55439</c:v>
                </c:pt>
                <c:pt idx="2234">
                  <c:v>55446</c:v>
                </c:pt>
                <c:pt idx="2235">
                  <c:v>55453</c:v>
                </c:pt>
                <c:pt idx="2236">
                  <c:v>55460</c:v>
                </c:pt>
                <c:pt idx="2237">
                  <c:v>55470</c:v>
                </c:pt>
                <c:pt idx="2238">
                  <c:v>55474</c:v>
                </c:pt>
                <c:pt idx="2239">
                  <c:v>55481</c:v>
                </c:pt>
                <c:pt idx="2240">
                  <c:v>55488</c:v>
                </c:pt>
                <c:pt idx="2241">
                  <c:v>55495</c:v>
                </c:pt>
                <c:pt idx="2242">
                  <c:v>55502</c:v>
                </c:pt>
                <c:pt idx="2243">
                  <c:v>55509</c:v>
                </c:pt>
                <c:pt idx="2244">
                  <c:v>55516</c:v>
                </c:pt>
                <c:pt idx="2245">
                  <c:v>55523</c:v>
                </c:pt>
                <c:pt idx="2246">
                  <c:v>55530</c:v>
                </c:pt>
                <c:pt idx="2247">
                  <c:v>55537</c:v>
                </c:pt>
                <c:pt idx="2248">
                  <c:v>55544</c:v>
                </c:pt>
                <c:pt idx="2249">
                  <c:v>55551</c:v>
                </c:pt>
                <c:pt idx="2250">
                  <c:v>55558</c:v>
                </c:pt>
                <c:pt idx="2251">
                  <c:v>55565</c:v>
                </c:pt>
                <c:pt idx="2252">
                  <c:v>55572</c:v>
                </c:pt>
                <c:pt idx="2253">
                  <c:v>55579</c:v>
                </c:pt>
                <c:pt idx="2254">
                  <c:v>55586</c:v>
                </c:pt>
                <c:pt idx="2255">
                  <c:v>55593</c:v>
                </c:pt>
                <c:pt idx="2256">
                  <c:v>55600</c:v>
                </c:pt>
                <c:pt idx="2257">
                  <c:v>55607</c:v>
                </c:pt>
                <c:pt idx="2258">
                  <c:v>55614</c:v>
                </c:pt>
                <c:pt idx="2259">
                  <c:v>55621</c:v>
                </c:pt>
                <c:pt idx="2260">
                  <c:v>55632</c:v>
                </c:pt>
                <c:pt idx="2261">
                  <c:v>55635</c:v>
                </c:pt>
                <c:pt idx="2262">
                  <c:v>55642</c:v>
                </c:pt>
                <c:pt idx="2263">
                  <c:v>55649</c:v>
                </c:pt>
                <c:pt idx="2264">
                  <c:v>55656</c:v>
                </c:pt>
                <c:pt idx="2265">
                  <c:v>55663</c:v>
                </c:pt>
                <c:pt idx="2266">
                  <c:v>55670</c:v>
                </c:pt>
                <c:pt idx="2267">
                  <c:v>55677</c:v>
                </c:pt>
                <c:pt idx="2268">
                  <c:v>55684</c:v>
                </c:pt>
                <c:pt idx="2269">
                  <c:v>55691</c:v>
                </c:pt>
                <c:pt idx="2270">
                  <c:v>55698</c:v>
                </c:pt>
                <c:pt idx="2271">
                  <c:v>55705</c:v>
                </c:pt>
                <c:pt idx="2272">
                  <c:v>55712</c:v>
                </c:pt>
                <c:pt idx="2273">
                  <c:v>55719</c:v>
                </c:pt>
                <c:pt idx="2274">
                  <c:v>55726</c:v>
                </c:pt>
                <c:pt idx="2275">
                  <c:v>55733</c:v>
                </c:pt>
                <c:pt idx="2276">
                  <c:v>55740</c:v>
                </c:pt>
                <c:pt idx="2277">
                  <c:v>55747</c:v>
                </c:pt>
                <c:pt idx="2278">
                  <c:v>55754</c:v>
                </c:pt>
                <c:pt idx="2279">
                  <c:v>55761</c:v>
                </c:pt>
                <c:pt idx="2280">
                  <c:v>55768</c:v>
                </c:pt>
                <c:pt idx="2281">
                  <c:v>55775</c:v>
                </c:pt>
                <c:pt idx="2282">
                  <c:v>55782</c:v>
                </c:pt>
                <c:pt idx="2283">
                  <c:v>55789</c:v>
                </c:pt>
                <c:pt idx="2284">
                  <c:v>55796</c:v>
                </c:pt>
                <c:pt idx="2285">
                  <c:v>55803</c:v>
                </c:pt>
                <c:pt idx="2286">
                  <c:v>55810</c:v>
                </c:pt>
                <c:pt idx="2287">
                  <c:v>55817</c:v>
                </c:pt>
                <c:pt idx="2288">
                  <c:v>55824</c:v>
                </c:pt>
                <c:pt idx="2289">
                  <c:v>55831</c:v>
                </c:pt>
                <c:pt idx="2290">
                  <c:v>55838</c:v>
                </c:pt>
                <c:pt idx="2291">
                  <c:v>55845</c:v>
                </c:pt>
                <c:pt idx="2292">
                  <c:v>55852</c:v>
                </c:pt>
                <c:pt idx="2293">
                  <c:v>55859</c:v>
                </c:pt>
                <c:pt idx="2294">
                  <c:v>55866</c:v>
                </c:pt>
                <c:pt idx="2295">
                  <c:v>55873</c:v>
                </c:pt>
                <c:pt idx="2296">
                  <c:v>55884</c:v>
                </c:pt>
                <c:pt idx="2297">
                  <c:v>55891</c:v>
                </c:pt>
                <c:pt idx="2298">
                  <c:v>55898</c:v>
                </c:pt>
                <c:pt idx="2299">
                  <c:v>55905</c:v>
                </c:pt>
                <c:pt idx="2300">
                  <c:v>55912</c:v>
                </c:pt>
                <c:pt idx="2301">
                  <c:v>55919</c:v>
                </c:pt>
                <c:pt idx="2302">
                  <c:v>55926</c:v>
                </c:pt>
                <c:pt idx="2303">
                  <c:v>55933</c:v>
                </c:pt>
                <c:pt idx="2304">
                  <c:v>55940</c:v>
                </c:pt>
                <c:pt idx="2305">
                  <c:v>55947</c:v>
                </c:pt>
                <c:pt idx="2306">
                  <c:v>55954</c:v>
                </c:pt>
                <c:pt idx="2307">
                  <c:v>55961</c:v>
                </c:pt>
                <c:pt idx="2308">
                  <c:v>55968</c:v>
                </c:pt>
                <c:pt idx="2309">
                  <c:v>55975</c:v>
                </c:pt>
                <c:pt idx="2310">
                  <c:v>55984</c:v>
                </c:pt>
                <c:pt idx="2311">
                  <c:v>55991</c:v>
                </c:pt>
                <c:pt idx="2312">
                  <c:v>55998</c:v>
                </c:pt>
                <c:pt idx="2313">
                  <c:v>56005</c:v>
                </c:pt>
                <c:pt idx="2314">
                  <c:v>56012</c:v>
                </c:pt>
                <c:pt idx="2315">
                  <c:v>56019</c:v>
                </c:pt>
                <c:pt idx="2316">
                  <c:v>56026</c:v>
                </c:pt>
                <c:pt idx="2317">
                  <c:v>56033</c:v>
                </c:pt>
                <c:pt idx="2318">
                  <c:v>56040</c:v>
                </c:pt>
                <c:pt idx="2319">
                  <c:v>56047</c:v>
                </c:pt>
                <c:pt idx="2320">
                  <c:v>56054</c:v>
                </c:pt>
                <c:pt idx="2321">
                  <c:v>56061</c:v>
                </c:pt>
                <c:pt idx="2322">
                  <c:v>56068</c:v>
                </c:pt>
                <c:pt idx="2323">
                  <c:v>56075</c:v>
                </c:pt>
                <c:pt idx="2324">
                  <c:v>56082</c:v>
                </c:pt>
                <c:pt idx="2325">
                  <c:v>56089</c:v>
                </c:pt>
                <c:pt idx="2326">
                  <c:v>56096</c:v>
                </c:pt>
                <c:pt idx="2327">
                  <c:v>56103</c:v>
                </c:pt>
                <c:pt idx="2328">
                  <c:v>56110</c:v>
                </c:pt>
                <c:pt idx="2329">
                  <c:v>56117</c:v>
                </c:pt>
                <c:pt idx="2330">
                  <c:v>56124</c:v>
                </c:pt>
                <c:pt idx="2331">
                  <c:v>56131</c:v>
                </c:pt>
                <c:pt idx="2332">
                  <c:v>56138</c:v>
                </c:pt>
                <c:pt idx="2333">
                  <c:v>56145</c:v>
                </c:pt>
                <c:pt idx="2334">
                  <c:v>56152</c:v>
                </c:pt>
                <c:pt idx="2335">
                  <c:v>56159</c:v>
                </c:pt>
                <c:pt idx="2336">
                  <c:v>56166</c:v>
                </c:pt>
                <c:pt idx="2337">
                  <c:v>56173</c:v>
                </c:pt>
                <c:pt idx="2338">
                  <c:v>56180</c:v>
                </c:pt>
                <c:pt idx="2339">
                  <c:v>56187</c:v>
                </c:pt>
                <c:pt idx="2340">
                  <c:v>56194</c:v>
                </c:pt>
                <c:pt idx="2341">
                  <c:v>56201</c:v>
                </c:pt>
                <c:pt idx="2342">
                  <c:v>56208</c:v>
                </c:pt>
                <c:pt idx="2343">
                  <c:v>56216</c:v>
                </c:pt>
                <c:pt idx="2344">
                  <c:v>56222</c:v>
                </c:pt>
                <c:pt idx="2345">
                  <c:v>56229</c:v>
                </c:pt>
                <c:pt idx="2346">
                  <c:v>56236</c:v>
                </c:pt>
                <c:pt idx="2347">
                  <c:v>56247</c:v>
                </c:pt>
                <c:pt idx="2348">
                  <c:v>56251</c:v>
                </c:pt>
                <c:pt idx="2349">
                  <c:v>56257</c:v>
                </c:pt>
                <c:pt idx="2350">
                  <c:v>56264</c:v>
                </c:pt>
                <c:pt idx="2351">
                  <c:v>56271</c:v>
                </c:pt>
                <c:pt idx="2352">
                  <c:v>56278</c:v>
                </c:pt>
                <c:pt idx="2353">
                  <c:v>56285</c:v>
                </c:pt>
                <c:pt idx="2354">
                  <c:v>56292</c:v>
                </c:pt>
                <c:pt idx="2355">
                  <c:v>56299</c:v>
                </c:pt>
                <c:pt idx="2356">
                  <c:v>56306</c:v>
                </c:pt>
                <c:pt idx="2357">
                  <c:v>56313</c:v>
                </c:pt>
                <c:pt idx="2358">
                  <c:v>56320</c:v>
                </c:pt>
                <c:pt idx="2359">
                  <c:v>56327</c:v>
                </c:pt>
                <c:pt idx="2360">
                  <c:v>56334</c:v>
                </c:pt>
                <c:pt idx="2361">
                  <c:v>56341</c:v>
                </c:pt>
                <c:pt idx="2362">
                  <c:v>56348</c:v>
                </c:pt>
                <c:pt idx="2363">
                  <c:v>56355</c:v>
                </c:pt>
                <c:pt idx="2364">
                  <c:v>56362</c:v>
                </c:pt>
                <c:pt idx="2365">
                  <c:v>56369</c:v>
                </c:pt>
                <c:pt idx="2366">
                  <c:v>56376</c:v>
                </c:pt>
                <c:pt idx="2367">
                  <c:v>56383</c:v>
                </c:pt>
                <c:pt idx="2368">
                  <c:v>56390</c:v>
                </c:pt>
                <c:pt idx="2369">
                  <c:v>56397</c:v>
                </c:pt>
                <c:pt idx="2370">
                  <c:v>56404</c:v>
                </c:pt>
                <c:pt idx="2371">
                  <c:v>56411</c:v>
                </c:pt>
                <c:pt idx="2372">
                  <c:v>56418</c:v>
                </c:pt>
                <c:pt idx="2373">
                  <c:v>56425</c:v>
                </c:pt>
                <c:pt idx="2374">
                  <c:v>56432</c:v>
                </c:pt>
                <c:pt idx="2375">
                  <c:v>56439</c:v>
                </c:pt>
                <c:pt idx="2376">
                  <c:v>56446</c:v>
                </c:pt>
                <c:pt idx="2377">
                  <c:v>56453</c:v>
                </c:pt>
                <c:pt idx="2378">
                  <c:v>56460</c:v>
                </c:pt>
                <c:pt idx="2379">
                  <c:v>56467</c:v>
                </c:pt>
                <c:pt idx="2380">
                  <c:v>56474</c:v>
                </c:pt>
                <c:pt idx="2381">
                  <c:v>56481</c:v>
                </c:pt>
                <c:pt idx="2382">
                  <c:v>56488</c:v>
                </c:pt>
                <c:pt idx="2383">
                  <c:v>56495</c:v>
                </c:pt>
                <c:pt idx="2384">
                  <c:v>56502</c:v>
                </c:pt>
                <c:pt idx="2385">
                  <c:v>56509</c:v>
                </c:pt>
                <c:pt idx="2386">
                  <c:v>56516</c:v>
                </c:pt>
                <c:pt idx="2387">
                  <c:v>56523</c:v>
                </c:pt>
                <c:pt idx="2388">
                  <c:v>56530</c:v>
                </c:pt>
                <c:pt idx="2389">
                  <c:v>56537</c:v>
                </c:pt>
                <c:pt idx="2390">
                  <c:v>56544</c:v>
                </c:pt>
                <c:pt idx="2391">
                  <c:v>56551</c:v>
                </c:pt>
                <c:pt idx="2392">
                  <c:v>56558</c:v>
                </c:pt>
                <c:pt idx="2393">
                  <c:v>56565</c:v>
                </c:pt>
                <c:pt idx="2394">
                  <c:v>56572</c:v>
                </c:pt>
                <c:pt idx="2395">
                  <c:v>56580</c:v>
                </c:pt>
                <c:pt idx="2396">
                  <c:v>56586</c:v>
                </c:pt>
                <c:pt idx="2397">
                  <c:v>56593</c:v>
                </c:pt>
                <c:pt idx="2398">
                  <c:v>56600</c:v>
                </c:pt>
                <c:pt idx="2399">
                  <c:v>56607</c:v>
                </c:pt>
                <c:pt idx="2400">
                  <c:v>56614</c:v>
                </c:pt>
                <c:pt idx="2401">
                  <c:v>56621</c:v>
                </c:pt>
                <c:pt idx="2402">
                  <c:v>56628</c:v>
                </c:pt>
                <c:pt idx="2403">
                  <c:v>56635</c:v>
                </c:pt>
                <c:pt idx="2404">
                  <c:v>56642</c:v>
                </c:pt>
                <c:pt idx="2405">
                  <c:v>56649</c:v>
                </c:pt>
                <c:pt idx="2406">
                  <c:v>56656</c:v>
                </c:pt>
                <c:pt idx="2407">
                  <c:v>56663</c:v>
                </c:pt>
                <c:pt idx="2408">
                  <c:v>56670</c:v>
                </c:pt>
                <c:pt idx="2409">
                  <c:v>56677</c:v>
                </c:pt>
                <c:pt idx="2410">
                  <c:v>56684</c:v>
                </c:pt>
                <c:pt idx="2411">
                  <c:v>56691</c:v>
                </c:pt>
                <c:pt idx="2412">
                  <c:v>56698</c:v>
                </c:pt>
                <c:pt idx="2413">
                  <c:v>56705</c:v>
                </c:pt>
                <c:pt idx="2414">
                  <c:v>56712</c:v>
                </c:pt>
                <c:pt idx="2415">
                  <c:v>56719</c:v>
                </c:pt>
                <c:pt idx="2416">
                  <c:v>56726</c:v>
                </c:pt>
                <c:pt idx="2417">
                  <c:v>56733</c:v>
                </c:pt>
                <c:pt idx="2418">
                  <c:v>56740</c:v>
                </c:pt>
                <c:pt idx="2419">
                  <c:v>56747</c:v>
                </c:pt>
                <c:pt idx="2420">
                  <c:v>56754</c:v>
                </c:pt>
                <c:pt idx="2421">
                  <c:v>56761</c:v>
                </c:pt>
                <c:pt idx="2422">
                  <c:v>56768</c:v>
                </c:pt>
                <c:pt idx="2423">
                  <c:v>56775</c:v>
                </c:pt>
                <c:pt idx="2424">
                  <c:v>56782</c:v>
                </c:pt>
                <c:pt idx="2425">
                  <c:v>56789</c:v>
                </c:pt>
                <c:pt idx="2426">
                  <c:v>56796</c:v>
                </c:pt>
                <c:pt idx="2427">
                  <c:v>56803</c:v>
                </c:pt>
                <c:pt idx="2428">
                  <c:v>56810</c:v>
                </c:pt>
                <c:pt idx="2429">
                  <c:v>56817</c:v>
                </c:pt>
                <c:pt idx="2430">
                  <c:v>56824</c:v>
                </c:pt>
                <c:pt idx="2431">
                  <c:v>56831</c:v>
                </c:pt>
                <c:pt idx="2432">
                  <c:v>56838</c:v>
                </c:pt>
                <c:pt idx="2433">
                  <c:v>56845</c:v>
                </c:pt>
                <c:pt idx="2434">
                  <c:v>56852</c:v>
                </c:pt>
                <c:pt idx="2435">
                  <c:v>56859</c:v>
                </c:pt>
                <c:pt idx="2436">
                  <c:v>56866</c:v>
                </c:pt>
                <c:pt idx="2437">
                  <c:v>56873</c:v>
                </c:pt>
                <c:pt idx="2438">
                  <c:v>56880</c:v>
                </c:pt>
                <c:pt idx="2439">
                  <c:v>56887</c:v>
                </c:pt>
                <c:pt idx="2440">
                  <c:v>56894</c:v>
                </c:pt>
                <c:pt idx="2441">
                  <c:v>56901</c:v>
                </c:pt>
                <c:pt idx="2442">
                  <c:v>56908</c:v>
                </c:pt>
                <c:pt idx="2443">
                  <c:v>56915</c:v>
                </c:pt>
                <c:pt idx="2444">
                  <c:v>56922</c:v>
                </c:pt>
                <c:pt idx="2445">
                  <c:v>56930</c:v>
                </c:pt>
                <c:pt idx="2446">
                  <c:v>56936</c:v>
                </c:pt>
                <c:pt idx="2447">
                  <c:v>56944</c:v>
                </c:pt>
                <c:pt idx="2448">
                  <c:v>56950</c:v>
                </c:pt>
                <c:pt idx="2449">
                  <c:v>56957</c:v>
                </c:pt>
                <c:pt idx="2450">
                  <c:v>56964</c:v>
                </c:pt>
                <c:pt idx="2451">
                  <c:v>56971</c:v>
                </c:pt>
                <c:pt idx="2452">
                  <c:v>56983</c:v>
                </c:pt>
                <c:pt idx="2453">
                  <c:v>56986</c:v>
                </c:pt>
                <c:pt idx="2454">
                  <c:v>56993</c:v>
                </c:pt>
                <c:pt idx="2455">
                  <c:v>57000</c:v>
                </c:pt>
                <c:pt idx="2456">
                  <c:v>57007</c:v>
                </c:pt>
                <c:pt idx="2457">
                  <c:v>57014</c:v>
                </c:pt>
                <c:pt idx="2458">
                  <c:v>57021</c:v>
                </c:pt>
                <c:pt idx="2459">
                  <c:v>57028</c:v>
                </c:pt>
                <c:pt idx="2460">
                  <c:v>57035</c:v>
                </c:pt>
                <c:pt idx="2461">
                  <c:v>57042</c:v>
                </c:pt>
                <c:pt idx="2462">
                  <c:v>57049</c:v>
                </c:pt>
                <c:pt idx="2463">
                  <c:v>57056</c:v>
                </c:pt>
                <c:pt idx="2464">
                  <c:v>57063</c:v>
                </c:pt>
                <c:pt idx="2465">
                  <c:v>57074</c:v>
                </c:pt>
                <c:pt idx="2466">
                  <c:v>57077</c:v>
                </c:pt>
                <c:pt idx="2467">
                  <c:v>57084</c:v>
                </c:pt>
                <c:pt idx="2468">
                  <c:v>57091</c:v>
                </c:pt>
                <c:pt idx="2469">
                  <c:v>57098</c:v>
                </c:pt>
                <c:pt idx="2470">
                  <c:v>57105</c:v>
                </c:pt>
                <c:pt idx="2471">
                  <c:v>57112</c:v>
                </c:pt>
                <c:pt idx="2472">
                  <c:v>57119</c:v>
                </c:pt>
                <c:pt idx="2473">
                  <c:v>57126</c:v>
                </c:pt>
                <c:pt idx="2474">
                  <c:v>57133</c:v>
                </c:pt>
                <c:pt idx="2475">
                  <c:v>57140</c:v>
                </c:pt>
                <c:pt idx="2476">
                  <c:v>57147</c:v>
                </c:pt>
                <c:pt idx="2477">
                  <c:v>57154</c:v>
                </c:pt>
                <c:pt idx="2478">
                  <c:v>57161</c:v>
                </c:pt>
                <c:pt idx="2479">
                  <c:v>57168</c:v>
                </c:pt>
                <c:pt idx="2480">
                  <c:v>57175</c:v>
                </c:pt>
                <c:pt idx="2481">
                  <c:v>57182</c:v>
                </c:pt>
                <c:pt idx="2482">
                  <c:v>57189</c:v>
                </c:pt>
                <c:pt idx="2483">
                  <c:v>57196</c:v>
                </c:pt>
                <c:pt idx="2484">
                  <c:v>57203</c:v>
                </c:pt>
                <c:pt idx="2485">
                  <c:v>57210</c:v>
                </c:pt>
                <c:pt idx="2486">
                  <c:v>57217</c:v>
                </c:pt>
                <c:pt idx="2487">
                  <c:v>57224</c:v>
                </c:pt>
                <c:pt idx="2488">
                  <c:v>57231</c:v>
                </c:pt>
                <c:pt idx="2489">
                  <c:v>57238</c:v>
                </c:pt>
                <c:pt idx="2490">
                  <c:v>57245</c:v>
                </c:pt>
                <c:pt idx="2491">
                  <c:v>57252</c:v>
                </c:pt>
                <c:pt idx="2492">
                  <c:v>57259</c:v>
                </c:pt>
                <c:pt idx="2493">
                  <c:v>57266</c:v>
                </c:pt>
                <c:pt idx="2494">
                  <c:v>57273</c:v>
                </c:pt>
                <c:pt idx="2495">
                  <c:v>57280</c:v>
                </c:pt>
                <c:pt idx="2496">
                  <c:v>57287</c:v>
                </c:pt>
                <c:pt idx="2497">
                  <c:v>57297</c:v>
                </c:pt>
                <c:pt idx="2498">
                  <c:v>57301</c:v>
                </c:pt>
                <c:pt idx="2499">
                  <c:v>57308</c:v>
                </c:pt>
                <c:pt idx="2500">
                  <c:v>57315</c:v>
                </c:pt>
                <c:pt idx="2501">
                  <c:v>57322</c:v>
                </c:pt>
                <c:pt idx="2502">
                  <c:v>57329</c:v>
                </c:pt>
                <c:pt idx="2503">
                  <c:v>57336</c:v>
                </c:pt>
                <c:pt idx="2504">
                  <c:v>57343</c:v>
                </c:pt>
                <c:pt idx="2505">
                  <c:v>57350</c:v>
                </c:pt>
                <c:pt idx="2506">
                  <c:v>57357</c:v>
                </c:pt>
                <c:pt idx="2507">
                  <c:v>57364</c:v>
                </c:pt>
                <c:pt idx="2508">
                  <c:v>57371</c:v>
                </c:pt>
                <c:pt idx="2509">
                  <c:v>57378</c:v>
                </c:pt>
                <c:pt idx="2510">
                  <c:v>57385</c:v>
                </c:pt>
                <c:pt idx="2511">
                  <c:v>57392</c:v>
                </c:pt>
                <c:pt idx="2512">
                  <c:v>57399</c:v>
                </c:pt>
                <c:pt idx="2513">
                  <c:v>57406</c:v>
                </c:pt>
                <c:pt idx="2514">
                  <c:v>57413</c:v>
                </c:pt>
                <c:pt idx="2515">
                  <c:v>57420</c:v>
                </c:pt>
                <c:pt idx="2516">
                  <c:v>57427</c:v>
                </c:pt>
                <c:pt idx="2517">
                  <c:v>57434</c:v>
                </c:pt>
                <c:pt idx="2518">
                  <c:v>57441</c:v>
                </c:pt>
                <c:pt idx="2519">
                  <c:v>57448</c:v>
                </c:pt>
                <c:pt idx="2520">
                  <c:v>57459</c:v>
                </c:pt>
                <c:pt idx="2521">
                  <c:v>57462</c:v>
                </c:pt>
                <c:pt idx="2522">
                  <c:v>57469</c:v>
                </c:pt>
                <c:pt idx="2523">
                  <c:v>57476</c:v>
                </c:pt>
                <c:pt idx="2524">
                  <c:v>57483</c:v>
                </c:pt>
                <c:pt idx="2525">
                  <c:v>57490</c:v>
                </c:pt>
                <c:pt idx="2526">
                  <c:v>57497</c:v>
                </c:pt>
                <c:pt idx="2527">
                  <c:v>57504</c:v>
                </c:pt>
                <c:pt idx="2528">
                  <c:v>57511</c:v>
                </c:pt>
                <c:pt idx="2529">
                  <c:v>57518</c:v>
                </c:pt>
                <c:pt idx="2530">
                  <c:v>57525</c:v>
                </c:pt>
                <c:pt idx="2531">
                  <c:v>57532</c:v>
                </c:pt>
                <c:pt idx="2532">
                  <c:v>57539</c:v>
                </c:pt>
                <c:pt idx="2533">
                  <c:v>57546</c:v>
                </c:pt>
                <c:pt idx="2534">
                  <c:v>57553</c:v>
                </c:pt>
                <c:pt idx="2535">
                  <c:v>57560</c:v>
                </c:pt>
                <c:pt idx="2536">
                  <c:v>57567</c:v>
                </c:pt>
                <c:pt idx="2537">
                  <c:v>57574</c:v>
                </c:pt>
                <c:pt idx="2538">
                  <c:v>57581</c:v>
                </c:pt>
                <c:pt idx="2539">
                  <c:v>57588</c:v>
                </c:pt>
                <c:pt idx="2540">
                  <c:v>57595</c:v>
                </c:pt>
                <c:pt idx="2541">
                  <c:v>57602</c:v>
                </c:pt>
                <c:pt idx="2542">
                  <c:v>57609</c:v>
                </c:pt>
                <c:pt idx="2543">
                  <c:v>57616</c:v>
                </c:pt>
                <c:pt idx="2544">
                  <c:v>57623</c:v>
                </c:pt>
                <c:pt idx="2545">
                  <c:v>57630</c:v>
                </c:pt>
                <c:pt idx="2546">
                  <c:v>57637</c:v>
                </c:pt>
                <c:pt idx="2547">
                  <c:v>57644</c:v>
                </c:pt>
                <c:pt idx="2548">
                  <c:v>57651</c:v>
                </c:pt>
                <c:pt idx="2549">
                  <c:v>57658</c:v>
                </c:pt>
                <c:pt idx="2550">
                  <c:v>57665</c:v>
                </c:pt>
                <c:pt idx="2551">
                  <c:v>57672</c:v>
                </c:pt>
                <c:pt idx="2552">
                  <c:v>57679</c:v>
                </c:pt>
                <c:pt idx="2553">
                  <c:v>57686</c:v>
                </c:pt>
                <c:pt idx="2554">
                  <c:v>57693</c:v>
                </c:pt>
                <c:pt idx="2555">
                  <c:v>57700</c:v>
                </c:pt>
                <c:pt idx="2556">
                  <c:v>57710</c:v>
                </c:pt>
                <c:pt idx="2557">
                  <c:v>57717</c:v>
                </c:pt>
                <c:pt idx="2558">
                  <c:v>57724</c:v>
                </c:pt>
                <c:pt idx="2559">
                  <c:v>57732</c:v>
                </c:pt>
                <c:pt idx="2560">
                  <c:v>57738</c:v>
                </c:pt>
                <c:pt idx="2561">
                  <c:v>57745</c:v>
                </c:pt>
                <c:pt idx="2562">
                  <c:v>57752</c:v>
                </c:pt>
                <c:pt idx="2563">
                  <c:v>57760</c:v>
                </c:pt>
                <c:pt idx="2564">
                  <c:v>57766</c:v>
                </c:pt>
                <c:pt idx="2565">
                  <c:v>57773</c:v>
                </c:pt>
                <c:pt idx="2566">
                  <c:v>57780</c:v>
                </c:pt>
                <c:pt idx="2567">
                  <c:v>57787</c:v>
                </c:pt>
                <c:pt idx="2568">
                  <c:v>57794</c:v>
                </c:pt>
                <c:pt idx="2569">
                  <c:v>57801</c:v>
                </c:pt>
                <c:pt idx="2570">
                  <c:v>57808</c:v>
                </c:pt>
                <c:pt idx="2571">
                  <c:v>57817</c:v>
                </c:pt>
                <c:pt idx="2572">
                  <c:v>57822</c:v>
                </c:pt>
                <c:pt idx="2573">
                  <c:v>57829</c:v>
                </c:pt>
                <c:pt idx="2574">
                  <c:v>57837</c:v>
                </c:pt>
                <c:pt idx="2575">
                  <c:v>57843</c:v>
                </c:pt>
                <c:pt idx="2576">
                  <c:v>57850</c:v>
                </c:pt>
                <c:pt idx="2577">
                  <c:v>57858</c:v>
                </c:pt>
                <c:pt idx="2578">
                  <c:v>57864</c:v>
                </c:pt>
                <c:pt idx="2579">
                  <c:v>57871</c:v>
                </c:pt>
                <c:pt idx="2580">
                  <c:v>57878</c:v>
                </c:pt>
                <c:pt idx="2581">
                  <c:v>57885</c:v>
                </c:pt>
                <c:pt idx="2582">
                  <c:v>57892</c:v>
                </c:pt>
                <c:pt idx="2583">
                  <c:v>57899</c:v>
                </c:pt>
                <c:pt idx="2584">
                  <c:v>57906</c:v>
                </c:pt>
                <c:pt idx="2585">
                  <c:v>57913</c:v>
                </c:pt>
                <c:pt idx="2586">
                  <c:v>57920</c:v>
                </c:pt>
                <c:pt idx="2587">
                  <c:v>57927</c:v>
                </c:pt>
                <c:pt idx="2588">
                  <c:v>57934</c:v>
                </c:pt>
                <c:pt idx="2589">
                  <c:v>57941</c:v>
                </c:pt>
                <c:pt idx="2590">
                  <c:v>57949</c:v>
                </c:pt>
                <c:pt idx="2591">
                  <c:v>57956</c:v>
                </c:pt>
                <c:pt idx="2592">
                  <c:v>57962</c:v>
                </c:pt>
                <c:pt idx="2593">
                  <c:v>57969</c:v>
                </c:pt>
                <c:pt idx="2594">
                  <c:v>57976</c:v>
                </c:pt>
                <c:pt idx="2595">
                  <c:v>57983</c:v>
                </c:pt>
                <c:pt idx="2596">
                  <c:v>57990</c:v>
                </c:pt>
                <c:pt idx="2597">
                  <c:v>57998</c:v>
                </c:pt>
                <c:pt idx="2598">
                  <c:v>58004</c:v>
                </c:pt>
                <c:pt idx="2599">
                  <c:v>58011</c:v>
                </c:pt>
                <c:pt idx="2600">
                  <c:v>58018</c:v>
                </c:pt>
                <c:pt idx="2601">
                  <c:v>58026</c:v>
                </c:pt>
                <c:pt idx="2602">
                  <c:v>58032</c:v>
                </c:pt>
                <c:pt idx="2603">
                  <c:v>58039</c:v>
                </c:pt>
                <c:pt idx="2604">
                  <c:v>58046</c:v>
                </c:pt>
                <c:pt idx="2605">
                  <c:v>58053</c:v>
                </c:pt>
                <c:pt idx="2606">
                  <c:v>58060</c:v>
                </c:pt>
                <c:pt idx="2607">
                  <c:v>58067</c:v>
                </c:pt>
                <c:pt idx="2608">
                  <c:v>58075</c:v>
                </c:pt>
                <c:pt idx="2609">
                  <c:v>58082</c:v>
                </c:pt>
                <c:pt idx="2610">
                  <c:v>58089</c:v>
                </c:pt>
                <c:pt idx="2611">
                  <c:v>58096</c:v>
                </c:pt>
                <c:pt idx="2612">
                  <c:v>58103</c:v>
                </c:pt>
                <c:pt idx="2613">
                  <c:v>58110</c:v>
                </c:pt>
                <c:pt idx="2614">
                  <c:v>58117</c:v>
                </c:pt>
                <c:pt idx="2615">
                  <c:v>58124</c:v>
                </c:pt>
                <c:pt idx="2616">
                  <c:v>58131</c:v>
                </c:pt>
                <c:pt idx="2617">
                  <c:v>58138</c:v>
                </c:pt>
                <c:pt idx="2618">
                  <c:v>58145</c:v>
                </c:pt>
                <c:pt idx="2619">
                  <c:v>58152</c:v>
                </c:pt>
                <c:pt idx="2620">
                  <c:v>58159</c:v>
                </c:pt>
                <c:pt idx="2621">
                  <c:v>58168</c:v>
                </c:pt>
                <c:pt idx="2622">
                  <c:v>58175</c:v>
                </c:pt>
                <c:pt idx="2623">
                  <c:v>58182</c:v>
                </c:pt>
                <c:pt idx="2624">
                  <c:v>58189</c:v>
                </c:pt>
                <c:pt idx="2625">
                  <c:v>58196</c:v>
                </c:pt>
                <c:pt idx="2626">
                  <c:v>58203</c:v>
                </c:pt>
                <c:pt idx="2627">
                  <c:v>58210</c:v>
                </c:pt>
                <c:pt idx="2628">
                  <c:v>58217</c:v>
                </c:pt>
                <c:pt idx="2629">
                  <c:v>58224</c:v>
                </c:pt>
                <c:pt idx="2630">
                  <c:v>58231</c:v>
                </c:pt>
                <c:pt idx="2631">
                  <c:v>58238</c:v>
                </c:pt>
                <c:pt idx="2632">
                  <c:v>58245</c:v>
                </c:pt>
                <c:pt idx="2633">
                  <c:v>58252</c:v>
                </c:pt>
                <c:pt idx="2634">
                  <c:v>58259</c:v>
                </c:pt>
                <c:pt idx="2635">
                  <c:v>58266</c:v>
                </c:pt>
                <c:pt idx="2636">
                  <c:v>58273</c:v>
                </c:pt>
                <c:pt idx="2637">
                  <c:v>58280</c:v>
                </c:pt>
                <c:pt idx="2638">
                  <c:v>58287</c:v>
                </c:pt>
                <c:pt idx="2639">
                  <c:v>58294</c:v>
                </c:pt>
                <c:pt idx="2640">
                  <c:v>58301</c:v>
                </c:pt>
                <c:pt idx="2641">
                  <c:v>58308</c:v>
                </c:pt>
                <c:pt idx="2642">
                  <c:v>58315</c:v>
                </c:pt>
                <c:pt idx="2643">
                  <c:v>58322</c:v>
                </c:pt>
                <c:pt idx="2644">
                  <c:v>58329</c:v>
                </c:pt>
                <c:pt idx="2645">
                  <c:v>58336</c:v>
                </c:pt>
                <c:pt idx="2646">
                  <c:v>58343</c:v>
                </c:pt>
                <c:pt idx="2647">
                  <c:v>58350</c:v>
                </c:pt>
                <c:pt idx="2648">
                  <c:v>58357</c:v>
                </c:pt>
                <c:pt idx="2649">
                  <c:v>58364</c:v>
                </c:pt>
                <c:pt idx="2650">
                  <c:v>58371</c:v>
                </c:pt>
                <c:pt idx="2651">
                  <c:v>58378</c:v>
                </c:pt>
                <c:pt idx="2652">
                  <c:v>58385</c:v>
                </c:pt>
                <c:pt idx="2653">
                  <c:v>58392</c:v>
                </c:pt>
                <c:pt idx="2654">
                  <c:v>58399</c:v>
                </c:pt>
                <c:pt idx="2655">
                  <c:v>58407</c:v>
                </c:pt>
                <c:pt idx="2656">
                  <c:v>58413</c:v>
                </c:pt>
                <c:pt idx="2657">
                  <c:v>58420</c:v>
                </c:pt>
                <c:pt idx="2658">
                  <c:v>58427</c:v>
                </c:pt>
                <c:pt idx="2659">
                  <c:v>58438</c:v>
                </c:pt>
                <c:pt idx="2660">
                  <c:v>58442</c:v>
                </c:pt>
                <c:pt idx="2661">
                  <c:v>58448</c:v>
                </c:pt>
                <c:pt idx="2662">
                  <c:v>58455</c:v>
                </c:pt>
                <c:pt idx="2663">
                  <c:v>58462</c:v>
                </c:pt>
                <c:pt idx="2664">
                  <c:v>58469</c:v>
                </c:pt>
                <c:pt idx="2665">
                  <c:v>58476</c:v>
                </c:pt>
                <c:pt idx="2666">
                  <c:v>58483</c:v>
                </c:pt>
                <c:pt idx="2667">
                  <c:v>58490</c:v>
                </c:pt>
                <c:pt idx="2668">
                  <c:v>58497</c:v>
                </c:pt>
                <c:pt idx="2669">
                  <c:v>58504</c:v>
                </c:pt>
                <c:pt idx="2670">
                  <c:v>58511</c:v>
                </c:pt>
                <c:pt idx="2671">
                  <c:v>58518</c:v>
                </c:pt>
                <c:pt idx="2672">
                  <c:v>58525</c:v>
                </c:pt>
                <c:pt idx="2673">
                  <c:v>58532</c:v>
                </c:pt>
                <c:pt idx="2674">
                  <c:v>58539</c:v>
                </c:pt>
                <c:pt idx="2675">
                  <c:v>58546</c:v>
                </c:pt>
                <c:pt idx="2676">
                  <c:v>58553</c:v>
                </c:pt>
                <c:pt idx="2677">
                  <c:v>58560</c:v>
                </c:pt>
                <c:pt idx="2678">
                  <c:v>58567</c:v>
                </c:pt>
                <c:pt idx="2679">
                  <c:v>58574</c:v>
                </c:pt>
                <c:pt idx="2680">
                  <c:v>58581</c:v>
                </c:pt>
                <c:pt idx="2681">
                  <c:v>58588</c:v>
                </c:pt>
                <c:pt idx="2682">
                  <c:v>58595</c:v>
                </c:pt>
                <c:pt idx="2683">
                  <c:v>58602</c:v>
                </c:pt>
                <c:pt idx="2684">
                  <c:v>58609</c:v>
                </c:pt>
                <c:pt idx="2685">
                  <c:v>58616</c:v>
                </c:pt>
                <c:pt idx="2686">
                  <c:v>58623</c:v>
                </c:pt>
                <c:pt idx="2687">
                  <c:v>58630</c:v>
                </c:pt>
                <c:pt idx="2688">
                  <c:v>58637</c:v>
                </c:pt>
                <c:pt idx="2689">
                  <c:v>58644</c:v>
                </c:pt>
                <c:pt idx="2690">
                  <c:v>58651</c:v>
                </c:pt>
                <c:pt idx="2691">
                  <c:v>58658</c:v>
                </c:pt>
                <c:pt idx="2692">
                  <c:v>58665</c:v>
                </c:pt>
                <c:pt idx="2693">
                  <c:v>58672</c:v>
                </c:pt>
                <c:pt idx="2694">
                  <c:v>58679</c:v>
                </c:pt>
                <c:pt idx="2695">
                  <c:v>58686</c:v>
                </c:pt>
                <c:pt idx="2696">
                  <c:v>58693</c:v>
                </c:pt>
                <c:pt idx="2697">
                  <c:v>58700</c:v>
                </c:pt>
                <c:pt idx="2698">
                  <c:v>58707</c:v>
                </c:pt>
                <c:pt idx="2699">
                  <c:v>58714</c:v>
                </c:pt>
                <c:pt idx="2700">
                  <c:v>58721</c:v>
                </c:pt>
                <c:pt idx="2701">
                  <c:v>58728</c:v>
                </c:pt>
                <c:pt idx="2702">
                  <c:v>58735</c:v>
                </c:pt>
                <c:pt idx="2703">
                  <c:v>58742</c:v>
                </c:pt>
                <c:pt idx="2704">
                  <c:v>58749</c:v>
                </c:pt>
                <c:pt idx="2705">
                  <c:v>58757</c:v>
                </c:pt>
                <c:pt idx="2706">
                  <c:v>58763</c:v>
                </c:pt>
                <c:pt idx="2707">
                  <c:v>58771</c:v>
                </c:pt>
                <c:pt idx="2708">
                  <c:v>58777</c:v>
                </c:pt>
                <c:pt idx="2709">
                  <c:v>58784</c:v>
                </c:pt>
                <c:pt idx="2710">
                  <c:v>58791</c:v>
                </c:pt>
                <c:pt idx="2711">
                  <c:v>58798</c:v>
                </c:pt>
                <c:pt idx="2712">
                  <c:v>58810</c:v>
                </c:pt>
                <c:pt idx="2713">
                  <c:v>58813</c:v>
                </c:pt>
                <c:pt idx="2714">
                  <c:v>58820</c:v>
                </c:pt>
                <c:pt idx="2715">
                  <c:v>58827</c:v>
                </c:pt>
                <c:pt idx="2716">
                  <c:v>58834</c:v>
                </c:pt>
                <c:pt idx="2717">
                  <c:v>58841</c:v>
                </c:pt>
                <c:pt idx="2718">
                  <c:v>58848</c:v>
                </c:pt>
                <c:pt idx="2719">
                  <c:v>58855</c:v>
                </c:pt>
                <c:pt idx="2720">
                  <c:v>58862</c:v>
                </c:pt>
                <c:pt idx="2721">
                  <c:v>58869</c:v>
                </c:pt>
                <c:pt idx="2722">
                  <c:v>58876</c:v>
                </c:pt>
                <c:pt idx="2723">
                  <c:v>58883</c:v>
                </c:pt>
                <c:pt idx="2724">
                  <c:v>58890</c:v>
                </c:pt>
                <c:pt idx="2725">
                  <c:v>58897</c:v>
                </c:pt>
                <c:pt idx="2726">
                  <c:v>58908</c:v>
                </c:pt>
                <c:pt idx="2727">
                  <c:v>58911</c:v>
                </c:pt>
                <c:pt idx="2728">
                  <c:v>58918</c:v>
                </c:pt>
                <c:pt idx="2729">
                  <c:v>58925</c:v>
                </c:pt>
                <c:pt idx="2730">
                  <c:v>58932</c:v>
                </c:pt>
                <c:pt idx="2731">
                  <c:v>58939</c:v>
                </c:pt>
                <c:pt idx="2732">
                  <c:v>58946</c:v>
                </c:pt>
                <c:pt idx="2733">
                  <c:v>58953</c:v>
                </c:pt>
                <c:pt idx="2734">
                  <c:v>58960</c:v>
                </c:pt>
                <c:pt idx="2735">
                  <c:v>58967</c:v>
                </c:pt>
                <c:pt idx="2736">
                  <c:v>58974</c:v>
                </c:pt>
                <c:pt idx="2737">
                  <c:v>58981</c:v>
                </c:pt>
                <c:pt idx="2738">
                  <c:v>58988</c:v>
                </c:pt>
                <c:pt idx="2739">
                  <c:v>58995</c:v>
                </c:pt>
                <c:pt idx="2740">
                  <c:v>59002</c:v>
                </c:pt>
                <c:pt idx="2741">
                  <c:v>59009</c:v>
                </c:pt>
                <c:pt idx="2742">
                  <c:v>59016</c:v>
                </c:pt>
                <c:pt idx="2743">
                  <c:v>59023</c:v>
                </c:pt>
                <c:pt idx="2744">
                  <c:v>59030</c:v>
                </c:pt>
                <c:pt idx="2745">
                  <c:v>59037</c:v>
                </c:pt>
                <c:pt idx="2746">
                  <c:v>59044</c:v>
                </c:pt>
                <c:pt idx="2747">
                  <c:v>59051</c:v>
                </c:pt>
                <c:pt idx="2748">
                  <c:v>59058</c:v>
                </c:pt>
                <c:pt idx="2749">
                  <c:v>59065</c:v>
                </c:pt>
                <c:pt idx="2750">
                  <c:v>59072</c:v>
                </c:pt>
                <c:pt idx="2751">
                  <c:v>59079</c:v>
                </c:pt>
                <c:pt idx="2752">
                  <c:v>59086</c:v>
                </c:pt>
                <c:pt idx="2753">
                  <c:v>59093</c:v>
                </c:pt>
                <c:pt idx="2754">
                  <c:v>59100</c:v>
                </c:pt>
                <c:pt idx="2755">
                  <c:v>59107</c:v>
                </c:pt>
                <c:pt idx="2756">
                  <c:v>59114</c:v>
                </c:pt>
                <c:pt idx="2757">
                  <c:v>59124</c:v>
                </c:pt>
                <c:pt idx="2758">
                  <c:v>59128</c:v>
                </c:pt>
                <c:pt idx="2759">
                  <c:v>59135</c:v>
                </c:pt>
                <c:pt idx="2760">
                  <c:v>59142</c:v>
                </c:pt>
                <c:pt idx="2761">
                  <c:v>59149</c:v>
                </c:pt>
                <c:pt idx="2762">
                  <c:v>59156</c:v>
                </c:pt>
                <c:pt idx="2763">
                  <c:v>59163</c:v>
                </c:pt>
                <c:pt idx="2764">
                  <c:v>59170</c:v>
                </c:pt>
                <c:pt idx="2765">
                  <c:v>59177</c:v>
                </c:pt>
                <c:pt idx="2766">
                  <c:v>59184</c:v>
                </c:pt>
                <c:pt idx="2767">
                  <c:v>59191</c:v>
                </c:pt>
                <c:pt idx="2768">
                  <c:v>59198</c:v>
                </c:pt>
                <c:pt idx="2769">
                  <c:v>59205</c:v>
                </c:pt>
                <c:pt idx="2770">
                  <c:v>59212</c:v>
                </c:pt>
                <c:pt idx="2771">
                  <c:v>59219</c:v>
                </c:pt>
                <c:pt idx="2772">
                  <c:v>59226</c:v>
                </c:pt>
                <c:pt idx="2773">
                  <c:v>59233</c:v>
                </c:pt>
                <c:pt idx="2774">
                  <c:v>59240</c:v>
                </c:pt>
                <c:pt idx="2775">
                  <c:v>59247</c:v>
                </c:pt>
                <c:pt idx="2776">
                  <c:v>59258</c:v>
                </c:pt>
                <c:pt idx="2777">
                  <c:v>59261</c:v>
                </c:pt>
                <c:pt idx="2778">
                  <c:v>59268</c:v>
                </c:pt>
                <c:pt idx="2779">
                  <c:v>59275</c:v>
                </c:pt>
                <c:pt idx="2780">
                  <c:v>59282</c:v>
                </c:pt>
                <c:pt idx="2781">
                  <c:v>59289</c:v>
                </c:pt>
                <c:pt idx="2782">
                  <c:v>59296</c:v>
                </c:pt>
                <c:pt idx="2783">
                  <c:v>59303</c:v>
                </c:pt>
                <c:pt idx="2784">
                  <c:v>59310</c:v>
                </c:pt>
                <c:pt idx="2785">
                  <c:v>59317</c:v>
                </c:pt>
                <c:pt idx="2786">
                  <c:v>59324</c:v>
                </c:pt>
                <c:pt idx="2787">
                  <c:v>59331</c:v>
                </c:pt>
                <c:pt idx="2788">
                  <c:v>59338</c:v>
                </c:pt>
                <c:pt idx="2789">
                  <c:v>59345</c:v>
                </c:pt>
                <c:pt idx="2790">
                  <c:v>59352</c:v>
                </c:pt>
                <c:pt idx="2791">
                  <c:v>59359</c:v>
                </c:pt>
                <c:pt idx="2792">
                  <c:v>59366</c:v>
                </c:pt>
                <c:pt idx="2793">
                  <c:v>59373</c:v>
                </c:pt>
                <c:pt idx="2794">
                  <c:v>59380</c:v>
                </c:pt>
                <c:pt idx="2795">
                  <c:v>59387</c:v>
                </c:pt>
                <c:pt idx="2796">
                  <c:v>59394</c:v>
                </c:pt>
                <c:pt idx="2797">
                  <c:v>59401</c:v>
                </c:pt>
                <c:pt idx="2798">
                  <c:v>59408</c:v>
                </c:pt>
                <c:pt idx="2799">
                  <c:v>59415</c:v>
                </c:pt>
                <c:pt idx="2800">
                  <c:v>59422</c:v>
                </c:pt>
                <c:pt idx="2801">
                  <c:v>59429</c:v>
                </c:pt>
                <c:pt idx="2802">
                  <c:v>59436</c:v>
                </c:pt>
                <c:pt idx="2803">
                  <c:v>59443</c:v>
                </c:pt>
                <c:pt idx="2804">
                  <c:v>59450</c:v>
                </c:pt>
                <c:pt idx="2805">
                  <c:v>59457</c:v>
                </c:pt>
                <c:pt idx="2806">
                  <c:v>59464</c:v>
                </c:pt>
                <c:pt idx="2807">
                  <c:v>59471</c:v>
                </c:pt>
                <c:pt idx="2808">
                  <c:v>59478</c:v>
                </c:pt>
                <c:pt idx="2809">
                  <c:v>59488</c:v>
                </c:pt>
                <c:pt idx="2810">
                  <c:v>59492</c:v>
                </c:pt>
                <c:pt idx="2811">
                  <c:v>59499</c:v>
                </c:pt>
                <c:pt idx="2812">
                  <c:v>59506</c:v>
                </c:pt>
                <c:pt idx="2813">
                  <c:v>59513</c:v>
                </c:pt>
                <c:pt idx="2814">
                  <c:v>59520</c:v>
                </c:pt>
                <c:pt idx="2815">
                  <c:v>59527</c:v>
                </c:pt>
                <c:pt idx="2816">
                  <c:v>59534</c:v>
                </c:pt>
                <c:pt idx="2817">
                  <c:v>59541</c:v>
                </c:pt>
                <c:pt idx="2818">
                  <c:v>59548</c:v>
                </c:pt>
                <c:pt idx="2819">
                  <c:v>59555</c:v>
                </c:pt>
                <c:pt idx="2820">
                  <c:v>59562</c:v>
                </c:pt>
                <c:pt idx="2821">
                  <c:v>59569</c:v>
                </c:pt>
                <c:pt idx="2822">
                  <c:v>59576</c:v>
                </c:pt>
                <c:pt idx="2823">
                  <c:v>59583</c:v>
                </c:pt>
                <c:pt idx="2824">
                  <c:v>59590</c:v>
                </c:pt>
                <c:pt idx="2825">
                  <c:v>59597</c:v>
                </c:pt>
                <c:pt idx="2826">
                  <c:v>59604</c:v>
                </c:pt>
                <c:pt idx="2827">
                  <c:v>59611</c:v>
                </c:pt>
                <c:pt idx="2828">
                  <c:v>59618</c:v>
                </c:pt>
                <c:pt idx="2829">
                  <c:v>59625</c:v>
                </c:pt>
                <c:pt idx="2830">
                  <c:v>59632</c:v>
                </c:pt>
                <c:pt idx="2831">
                  <c:v>59643</c:v>
                </c:pt>
                <c:pt idx="2832">
                  <c:v>59646</c:v>
                </c:pt>
                <c:pt idx="2833">
                  <c:v>59653</c:v>
                </c:pt>
                <c:pt idx="2834">
                  <c:v>59660</c:v>
                </c:pt>
                <c:pt idx="2835">
                  <c:v>59667</c:v>
                </c:pt>
                <c:pt idx="2836">
                  <c:v>59674</c:v>
                </c:pt>
                <c:pt idx="2837">
                  <c:v>59681</c:v>
                </c:pt>
                <c:pt idx="2838">
                  <c:v>59688</c:v>
                </c:pt>
                <c:pt idx="2839">
                  <c:v>59695</c:v>
                </c:pt>
                <c:pt idx="2840">
                  <c:v>59702</c:v>
                </c:pt>
                <c:pt idx="2841">
                  <c:v>59709</c:v>
                </c:pt>
                <c:pt idx="2842">
                  <c:v>59716</c:v>
                </c:pt>
                <c:pt idx="2843">
                  <c:v>59723</c:v>
                </c:pt>
                <c:pt idx="2844">
                  <c:v>59730</c:v>
                </c:pt>
                <c:pt idx="2845">
                  <c:v>59737</c:v>
                </c:pt>
                <c:pt idx="2846">
                  <c:v>59744</c:v>
                </c:pt>
                <c:pt idx="2847">
                  <c:v>59751</c:v>
                </c:pt>
                <c:pt idx="2848">
                  <c:v>59758</c:v>
                </c:pt>
                <c:pt idx="2849">
                  <c:v>59765</c:v>
                </c:pt>
                <c:pt idx="2850">
                  <c:v>59772</c:v>
                </c:pt>
                <c:pt idx="2851">
                  <c:v>59779</c:v>
                </c:pt>
                <c:pt idx="2852">
                  <c:v>59786</c:v>
                </c:pt>
                <c:pt idx="2853">
                  <c:v>59793</c:v>
                </c:pt>
                <c:pt idx="2854">
                  <c:v>59800</c:v>
                </c:pt>
                <c:pt idx="2855">
                  <c:v>59807</c:v>
                </c:pt>
                <c:pt idx="2856">
                  <c:v>59814</c:v>
                </c:pt>
                <c:pt idx="2857">
                  <c:v>59821</c:v>
                </c:pt>
                <c:pt idx="2858">
                  <c:v>59828</c:v>
                </c:pt>
                <c:pt idx="2859">
                  <c:v>59835</c:v>
                </c:pt>
                <c:pt idx="2860">
                  <c:v>59842</c:v>
                </c:pt>
                <c:pt idx="2861">
                  <c:v>59849</c:v>
                </c:pt>
                <c:pt idx="2862">
                  <c:v>59856</c:v>
                </c:pt>
                <c:pt idx="2863">
                  <c:v>59863</c:v>
                </c:pt>
                <c:pt idx="2864">
                  <c:v>59870</c:v>
                </c:pt>
                <c:pt idx="2865">
                  <c:v>59877</c:v>
                </c:pt>
                <c:pt idx="2866">
                  <c:v>59884</c:v>
                </c:pt>
                <c:pt idx="2867">
                  <c:v>59891</c:v>
                </c:pt>
                <c:pt idx="2868">
                  <c:v>59901</c:v>
                </c:pt>
                <c:pt idx="2869">
                  <c:v>59908</c:v>
                </c:pt>
                <c:pt idx="2870">
                  <c:v>59915</c:v>
                </c:pt>
                <c:pt idx="2871">
                  <c:v>59923</c:v>
                </c:pt>
                <c:pt idx="2872">
                  <c:v>59929</c:v>
                </c:pt>
                <c:pt idx="2873">
                  <c:v>59936</c:v>
                </c:pt>
                <c:pt idx="2874">
                  <c:v>59943</c:v>
                </c:pt>
                <c:pt idx="2875">
                  <c:v>59951</c:v>
                </c:pt>
                <c:pt idx="2876">
                  <c:v>59957</c:v>
                </c:pt>
                <c:pt idx="2877">
                  <c:v>59964</c:v>
                </c:pt>
                <c:pt idx="2878">
                  <c:v>59971</c:v>
                </c:pt>
                <c:pt idx="2879">
                  <c:v>59978</c:v>
                </c:pt>
                <c:pt idx="2880">
                  <c:v>59985</c:v>
                </c:pt>
                <c:pt idx="2881">
                  <c:v>59992</c:v>
                </c:pt>
                <c:pt idx="2882">
                  <c:v>60001</c:v>
                </c:pt>
                <c:pt idx="2883">
                  <c:v>60006</c:v>
                </c:pt>
                <c:pt idx="2884">
                  <c:v>60013</c:v>
                </c:pt>
                <c:pt idx="2885">
                  <c:v>60020</c:v>
                </c:pt>
                <c:pt idx="2886">
                  <c:v>60028</c:v>
                </c:pt>
                <c:pt idx="2887">
                  <c:v>60034</c:v>
                </c:pt>
                <c:pt idx="2888">
                  <c:v>60041</c:v>
                </c:pt>
                <c:pt idx="2889">
                  <c:v>60049</c:v>
                </c:pt>
                <c:pt idx="2890">
                  <c:v>60055</c:v>
                </c:pt>
                <c:pt idx="2891">
                  <c:v>60062</c:v>
                </c:pt>
                <c:pt idx="2892">
                  <c:v>60069</c:v>
                </c:pt>
                <c:pt idx="2893">
                  <c:v>60076</c:v>
                </c:pt>
                <c:pt idx="2894">
                  <c:v>60083</c:v>
                </c:pt>
                <c:pt idx="2895">
                  <c:v>60090</c:v>
                </c:pt>
                <c:pt idx="2896">
                  <c:v>60097</c:v>
                </c:pt>
                <c:pt idx="2897">
                  <c:v>60104</c:v>
                </c:pt>
                <c:pt idx="2898">
                  <c:v>60111</c:v>
                </c:pt>
                <c:pt idx="2899">
                  <c:v>60118</c:v>
                </c:pt>
                <c:pt idx="2900">
                  <c:v>60125</c:v>
                </c:pt>
                <c:pt idx="2901">
                  <c:v>60132</c:v>
                </c:pt>
                <c:pt idx="2902">
                  <c:v>60140</c:v>
                </c:pt>
                <c:pt idx="2903">
                  <c:v>60147</c:v>
                </c:pt>
                <c:pt idx="2904">
                  <c:v>60153</c:v>
                </c:pt>
                <c:pt idx="2905">
                  <c:v>60160</c:v>
                </c:pt>
                <c:pt idx="2906">
                  <c:v>60167</c:v>
                </c:pt>
                <c:pt idx="2907">
                  <c:v>60174</c:v>
                </c:pt>
                <c:pt idx="2908">
                  <c:v>60181</c:v>
                </c:pt>
                <c:pt idx="2909">
                  <c:v>60189</c:v>
                </c:pt>
                <c:pt idx="2910">
                  <c:v>60195</c:v>
                </c:pt>
                <c:pt idx="2911">
                  <c:v>60202</c:v>
                </c:pt>
                <c:pt idx="2912">
                  <c:v>60209</c:v>
                </c:pt>
                <c:pt idx="2913">
                  <c:v>60216</c:v>
                </c:pt>
                <c:pt idx="2914">
                  <c:v>60223</c:v>
                </c:pt>
                <c:pt idx="2915">
                  <c:v>60230</c:v>
                </c:pt>
                <c:pt idx="2916">
                  <c:v>60237</c:v>
                </c:pt>
                <c:pt idx="2917">
                  <c:v>60244</c:v>
                </c:pt>
                <c:pt idx="2918">
                  <c:v>60251</c:v>
                </c:pt>
                <c:pt idx="2919">
                  <c:v>60258</c:v>
                </c:pt>
                <c:pt idx="2920">
                  <c:v>60267</c:v>
                </c:pt>
                <c:pt idx="2921">
                  <c:v>60274</c:v>
                </c:pt>
                <c:pt idx="2922">
                  <c:v>60281</c:v>
                </c:pt>
                <c:pt idx="2923">
                  <c:v>60288</c:v>
                </c:pt>
                <c:pt idx="2924">
                  <c:v>60295</c:v>
                </c:pt>
                <c:pt idx="2925">
                  <c:v>60302</c:v>
                </c:pt>
                <c:pt idx="2926">
                  <c:v>60309</c:v>
                </c:pt>
                <c:pt idx="2927">
                  <c:v>60316</c:v>
                </c:pt>
                <c:pt idx="2928">
                  <c:v>60323</c:v>
                </c:pt>
                <c:pt idx="2929">
                  <c:v>60330</c:v>
                </c:pt>
                <c:pt idx="2930">
                  <c:v>60337</c:v>
                </c:pt>
                <c:pt idx="2931">
                  <c:v>60344</c:v>
                </c:pt>
                <c:pt idx="2932">
                  <c:v>60351</c:v>
                </c:pt>
                <c:pt idx="2933">
                  <c:v>60359</c:v>
                </c:pt>
                <c:pt idx="2934">
                  <c:v>60366</c:v>
                </c:pt>
                <c:pt idx="2935">
                  <c:v>60373</c:v>
                </c:pt>
                <c:pt idx="2936">
                  <c:v>60380</c:v>
                </c:pt>
                <c:pt idx="2937">
                  <c:v>60387</c:v>
                </c:pt>
                <c:pt idx="2938">
                  <c:v>60394</c:v>
                </c:pt>
                <c:pt idx="2939">
                  <c:v>60401</c:v>
                </c:pt>
                <c:pt idx="2940">
                  <c:v>60408</c:v>
                </c:pt>
                <c:pt idx="2941">
                  <c:v>60415</c:v>
                </c:pt>
                <c:pt idx="2942">
                  <c:v>60422</c:v>
                </c:pt>
                <c:pt idx="2943">
                  <c:v>60429</c:v>
                </c:pt>
                <c:pt idx="2944">
                  <c:v>60436</c:v>
                </c:pt>
                <c:pt idx="2945">
                  <c:v>60443</c:v>
                </c:pt>
                <c:pt idx="2946">
                  <c:v>60450</c:v>
                </c:pt>
                <c:pt idx="2947">
                  <c:v>60457</c:v>
                </c:pt>
                <c:pt idx="2948">
                  <c:v>60464</c:v>
                </c:pt>
                <c:pt idx="2949">
                  <c:v>60471</c:v>
                </c:pt>
                <c:pt idx="2950">
                  <c:v>60478</c:v>
                </c:pt>
                <c:pt idx="2951">
                  <c:v>60485</c:v>
                </c:pt>
                <c:pt idx="2952">
                  <c:v>60492</c:v>
                </c:pt>
                <c:pt idx="2953">
                  <c:v>60499</c:v>
                </c:pt>
                <c:pt idx="2954">
                  <c:v>60506</c:v>
                </c:pt>
                <c:pt idx="2955">
                  <c:v>60513</c:v>
                </c:pt>
                <c:pt idx="2956">
                  <c:v>60520</c:v>
                </c:pt>
                <c:pt idx="2957">
                  <c:v>60527</c:v>
                </c:pt>
                <c:pt idx="2958">
                  <c:v>60534</c:v>
                </c:pt>
                <c:pt idx="2959">
                  <c:v>60541</c:v>
                </c:pt>
                <c:pt idx="2960">
                  <c:v>60548</c:v>
                </c:pt>
                <c:pt idx="2961">
                  <c:v>60555</c:v>
                </c:pt>
                <c:pt idx="2962">
                  <c:v>60562</c:v>
                </c:pt>
                <c:pt idx="2963">
                  <c:v>60569</c:v>
                </c:pt>
                <c:pt idx="2964">
                  <c:v>60576</c:v>
                </c:pt>
                <c:pt idx="2965">
                  <c:v>60583</c:v>
                </c:pt>
                <c:pt idx="2966">
                  <c:v>60590</c:v>
                </c:pt>
                <c:pt idx="2967">
                  <c:v>60598</c:v>
                </c:pt>
                <c:pt idx="2968">
                  <c:v>60604</c:v>
                </c:pt>
                <c:pt idx="2969">
                  <c:v>60611</c:v>
                </c:pt>
                <c:pt idx="2970">
                  <c:v>60618</c:v>
                </c:pt>
                <c:pt idx="2971">
                  <c:v>60625</c:v>
                </c:pt>
                <c:pt idx="2972">
                  <c:v>60632</c:v>
                </c:pt>
                <c:pt idx="2973">
                  <c:v>60639</c:v>
                </c:pt>
                <c:pt idx="2974">
                  <c:v>60646</c:v>
                </c:pt>
                <c:pt idx="2975">
                  <c:v>60653</c:v>
                </c:pt>
                <c:pt idx="2976">
                  <c:v>60660</c:v>
                </c:pt>
                <c:pt idx="2977">
                  <c:v>60667</c:v>
                </c:pt>
                <c:pt idx="2978">
                  <c:v>60674</c:v>
                </c:pt>
                <c:pt idx="2979">
                  <c:v>60681</c:v>
                </c:pt>
                <c:pt idx="2980">
                  <c:v>60688</c:v>
                </c:pt>
                <c:pt idx="2981">
                  <c:v>60695</c:v>
                </c:pt>
                <c:pt idx="2982">
                  <c:v>60702</c:v>
                </c:pt>
                <c:pt idx="2983">
                  <c:v>60709</c:v>
                </c:pt>
                <c:pt idx="2984">
                  <c:v>60716</c:v>
                </c:pt>
                <c:pt idx="2985">
                  <c:v>60723</c:v>
                </c:pt>
                <c:pt idx="2986">
                  <c:v>60730</c:v>
                </c:pt>
                <c:pt idx="2987">
                  <c:v>60737</c:v>
                </c:pt>
                <c:pt idx="2988">
                  <c:v>60744</c:v>
                </c:pt>
                <c:pt idx="2989">
                  <c:v>60751</c:v>
                </c:pt>
                <c:pt idx="2990">
                  <c:v>60758</c:v>
                </c:pt>
                <c:pt idx="2991">
                  <c:v>60765</c:v>
                </c:pt>
                <c:pt idx="2992">
                  <c:v>60772</c:v>
                </c:pt>
                <c:pt idx="2993">
                  <c:v>60779</c:v>
                </c:pt>
                <c:pt idx="2994">
                  <c:v>60786</c:v>
                </c:pt>
                <c:pt idx="2995">
                  <c:v>60793</c:v>
                </c:pt>
                <c:pt idx="2996">
                  <c:v>60800</c:v>
                </c:pt>
                <c:pt idx="2997">
                  <c:v>60807</c:v>
                </c:pt>
                <c:pt idx="2998">
                  <c:v>60814</c:v>
                </c:pt>
                <c:pt idx="2999">
                  <c:v>60821</c:v>
                </c:pt>
                <c:pt idx="3000">
                  <c:v>60828</c:v>
                </c:pt>
                <c:pt idx="3001">
                  <c:v>60835</c:v>
                </c:pt>
                <c:pt idx="3002">
                  <c:v>60842</c:v>
                </c:pt>
                <c:pt idx="3003">
                  <c:v>60849</c:v>
                </c:pt>
                <c:pt idx="3004">
                  <c:v>60856</c:v>
                </c:pt>
                <c:pt idx="3005">
                  <c:v>60863</c:v>
                </c:pt>
                <c:pt idx="3006">
                  <c:v>60870</c:v>
                </c:pt>
                <c:pt idx="3007">
                  <c:v>60877</c:v>
                </c:pt>
                <c:pt idx="3008">
                  <c:v>60884</c:v>
                </c:pt>
                <c:pt idx="3009">
                  <c:v>60891</c:v>
                </c:pt>
                <c:pt idx="3010">
                  <c:v>60898</c:v>
                </c:pt>
                <c:pt idx="3011">
                  <c:v>60905</c:v>
                </c:pt>
                <c:pt idx="3012">
                  <c:v>60912</c:v>
                </c:pt>
                <c:pt idx="3013">
                  <c:v>60919</c:v>
                </c:pt>
                <c:pt idx="3014">
                  <c:v>60926</c:v>
                </c:pt>
                <c:pt idx="3015">
                  <c:v>60933</c:v>
                </c:pt>
                <c:pt idx="3016">
                  <c:v>60940</c:v>
                </c:pt>
                <c:pt idx="3017">
                  <c:v>60948</c:v>
                </c:pt>
                <c:pt idx="3018">
                  <c:v>60954</c:v>
                </c:pt>
                <c:pt idx="3019">
                  <c:v>60962</c:v>
                </c:pt>
                <c:pt idx="3020">
                  <c:v>60968</c:v>
                </c:pt>
                <c:pt idx="3021">
                  <c:v>60975</c:v>
                </c:pt>
                <c:pt idx="3022">
                  <c:v>60982</c:v>
                </c:pt>
                <c:pt idx="3023">
                  <c:v>60989</c:v>
                </c:pt>
                <c:pt idx="3024">
                  <c:v>61001</c:v>
                </c:pt>
                <c:pt idx="3025">
                  <c:v>61004</c:v>
                </c:pt>
                <c:pt idx="3026">
                  <c:v>61011</c:v>
                </c:pt>
                <c:pt idx="3027">
                  <c:v>61018</c:v>
                </c:pt>
                <c:pt idx="3028">
                  <c:v>61025</c:v>
                </c:pt>
                <c:pt idx="3029">
                  <c:v>61032</c:v>
                </c:pt>
                <c:pt idx="3030">
                  <c:v>61039</c:v>
                </c:pt>
                <c:pt idx="3031">
                  <c:v>61046</c:v>
                </c:pt>
                <c:pt idx="3032">
                  <c:v>61053</c:v>
                </c:pt>
                <c:pt idx="3033">
                  <c:v>61060</c:v>
                </c:pt>
                <c:pt idx="3034">
                  <c:v>61067</c:v>
                </c:pt>
                <c:pt idx="3035">
                  <c:v>61074</c:v>
                </c:pt>
                <c:pt idx="3036">
                  <c:v>61081</c:v>
                </c:pt>
                <c:pt idx="3037">
                  <c:v>61092</c:v>
                </c:pt>
                <c:pt idx="3038">
                  <c:v>61095</c:v>
                </c:pt>
                <c:pt idx="3039">
                  <c:v>61102</c:v>
                </c:pt>
                <c:pt idx="3040">
                  <c:v>61109</c:v>
                </c:pt>
                <c:pt idx="3041">
                  <c:v>61116</c:v>
                </c:pt>
                <c:pt idx="3042">
                  <c:v>61123</c:v>
                </c:pt>
                <c:pt idx="3043">
                  <c:v>61130</c:v>
                </c:pt>
                <c:pt idx="3044">
                  <c:v>61137</c:v>
                </c:pt>
                <c:pt idx="3045">
                  <c:v>61144</c:v>
                </c:pt>
                <c:pt idx="3046">
                  <c:v>61151</c:v>
                </c:pt>
                <c:pt idx="3047">
                  <c:v>61158</c:v>
                </c:pt>
                <c:pt idx="3048">
                  <c:v>61165</c:v>
                </c:pt>
                <c:pt idx="3049">
                  <c:v>61172</c:v>
                </c:pt>
                <c:pt idx="3050">
                  <c:v>61179</c:v>
                </c:pt>
                <c:pt idx="3051">
                  <c:v>61186</c:v>
                </c:pt>
                <c:pt idx="3052">
                  <c:v>61193</c:v>
                </c:pt>
                <c:pt idx="3053">
                  <c:v>61200</c:v>
                </c:pt>
                <c:pt idx="3054">
                  <c:v>61207</c:v>
                </c:pt>
                <c:pt idx="3055">
                  <c:v>61214</c:v>
                </c:pt>
                <c:pt idx="3056">
                  <c:v>61221</c:v>
                </c:pt>
                <c:pt idx="3057">
                  <c:v>61228</c:v>
                </c:pt>
                <c:pt idx="3058">
                  <c:v>61235</c:v>
                </c:pt>
                <c:pt idx="3059">
                  <c:v>61242</c:v>
                </c:pt>
                <c:pt idx="3060">
                  <c:v>61249</c:v>
                </c:pt>
                <c:pt idx="3061">
                  <c:v>61256</c:v>
                </c:pt>
                <c:pt idx="3062">
                  <c:v>61263</c:v>
                </c:pt>
                <c:pt idx="3063">
                  <c:v>61270</c:v>
                </c:pt>
                <c:pt idx="3064">
                  <c:v>61277</c:v>
                </c:pt>
                <c:pt idx="3065">
                  <c:v>61284</c:v>
                </c:pt>
                <c:pt idx="3066">
                  <c:v>61291</c:v>
                </c:pt>
                <c:pt idx="3067">
                  <c:v>61298</c:v>
                </c:pt>
                <c:pt idx="3068">
                  <c:v>61305</c:v>
                </c:pt>
                <c:pt idx="3069">
                  <c:v>61315</c:v>
                </c:pt>
                <c:pt idx="3070">
                  <c:v>61319</c:v>
                </c:pt>
                <c:pt idx="3071">
                  <c:v>61326</c:v>
                </c:pt>
                <c:pt idx="3072">
                  <c:v>61333</c:v>
                </c:pt>
                <c:pt idx="3073">
                  <c:v>61340</c:v>
                </c:pt>
                <c:pt idx="3074">
                  <c:v>61347</c:v>
                </c:pt>
                <c:pt idx="3075">
                  <c:v>61354</c:v>
                </c:pt>
                <c:pt idx="3076">
                  <c:v>61361</c:v>
                </c:pt>
                <c:pt idx="3077">
                  <c:v>61368</c:v>
                </c:pt>
                <c:pt idx="3078">
                  <c:v>61375</c:v>
                </c:pt>
                <c:pt idx="3079">
                  <c:v>61382</c:v>
                </c:pt>
                <c:pt idx="3080">
                  <c:v>61389</c:v>
                </c:pt>
                <c:pt idx="3081">
                  <c:v>61396</c:v>
                </c:pt>
                <c:pt idx="3082">
                  <c:v>61403</c:v>
                </c:pt>
                <c:pt idx="3083">
                  <c:v>61410</c:v>
                </c:pt>
                <c:pt idx="3084">
                  <c:v>61417</c:v>
                </c:pt>
                <c:pt idx="3085">
                  <c:v>61424</c:v>
                </c:pt>
                <c:pt idx="3086">
                  <c:v>61431</c:v>
                </c:pt>
                <c:pt idx="3087">
                  <c:v>61438</c:v>
                </c:pt>
                <c:pt idx="3088">
                  <c:v>61445</c:v>
                </c:pt>
                <c:pt idx="3089">
                  <c:v>61452</c:v>
                </c:pt>
                <c:pt idx="3090">
                  <c:v>61459</c:v>
                </c:pt>
                <c:pt idx="3091">
                  <c:v>61466</c:v>
                </c:pt>
                <c:pt idx="3092">
                  <c:v>61477</c:v>
                </c:pt>
                <c:pt idx="3093">
                  <c:v>61480</c:v>
                </c:pt>
                <c:pt idx="3094">
                  <c:v>61487</c:v>
                </c:pt>
                <c:pt idx="3095">
                  <c:v>61494</c:v>
                </c:pt>
                <c:pt idx="3096">
                  <c:v>61501</c:v>
                </c:pt>
                <c:pt idx="3097">
                  <c:v>61508</c:v>
                </c:pt>
                <c:pt idx="3098">
                  <c:v>61515</c:v>
                </c:pt>
                <c:pt idx="3099">
                  <c:v>61522</c:v>
                </c:pt>
                <c:pt idx="3100">
                  <c:v>61529</c:v>
                </c:pt>
                <c:pt idx="3101">
                  <c:v>61536</c:v>
                </c:pt>
                <c:pt idx="3102">
                  <c:v>61543</c:v>
                </c:pt>
                <c:pt idx="3103">
                  <c:v>61550</c:v>
                </c:pt>
                <c:pt idx="3104">
                  <c:v>61557</c:v>
                </c:pt>
                <c:pt idx="3105">
                  <c:v>61564</c:v>
                </c:pt>
                <c:pt idx="3106">
                  <c:v>61571</c:v>
                </c:pt>
                <c:pt idx="3107">
                  <c:v>61578</c:v>
                </c:pt>
                <c:pt idx="3108">
                  <c:v>61585</c:v>
                </c:pt>
                <c:pt idx="3109">
                  <c:v>61592</c:v>
                </c:pt>
                <c:pt idx="3110">
                  <c:v>61599</c:v>
                </c:pt>
                <c:pt idx="3111">
                  <c:v>61606</c:v>
                </c:pt>
                <c:pt idx="3112">
                  <c:v>61613</c:v>
                </c:pt>
                <c:pt idx="3113">
                  <c:v>61620</c:v>
                </c:pt>
                <c:pt idx="3114">
                  <c:v>61627</c:v>
                </c:pt>
                <c:pt idx="3115">
                  <c:v>61634</c:v>
                </c:pt>
                <c:pt idx="3116">
                  <c:v>61641</c:v>
                </c:pt>
                <c:pt idx="3117">
                  <c:v>61648</c:v>
                </c:pt>
                <c:pt idx="3118">
                  <c:v>61655</c:v>
                </c:pt>
                <c:pt idx="3119">
                  <c:v>61662</c:v>
                </c:pt>
                <c:pt idx="3120">
                  <c:v>61669</c:v>
                </c:pt>
                <c:pt idx="3121">
                  <c:v>61676</c:v>
                </c:pt>
                <c:pt idx="3122">
                  <c:v>61683</c:v>
                </c:pt>
                <c:pt idx="3123">
                  <c:v>61690</c:v>
                </c:pt>
                <c:pt idx="3124">
                  <c:v>61697</c:v>
                </c:pt>
                <c:pt idx="3125">
                  <c:v>61704</c:v>
                </c:pt>
                <c:pt idx="3126">
                  <c:v>61711</c:v>
                </c:pt>
                <c:pt idx="3127">
                  <c:v>61718</c:v>
                </c:pt>
                <c:pt idx="3128">
                  <c:v>61728</c:v>
                </c:pt>
                <c:pt idx="3129">
                  <c:v>61735</c:v>
                </c:pt>
                <c:pt idx="3130">
                  <c:v>61742</c:v>
                </c:pt>
                <c:pt idx="3131">
                  <c:v>61750</c:v>
                </c:pt>
                <c:pt idx="3132">
                  <c:v>61756</c:v>
                </c:pt>
                <c:pt idx="3133">
                  <c:v>61763</c:v>
                </c:pt>
                <c:pt idx="3134">
                  <c:v>61770</c:v>
                </c:pt>
                <c:pt idx="3135">
                  <c:v>61778</c:v>
                </c:pt>
                <c:pt idx="3136">
                  <c:v>61784</c:v>
                </c:pt>
                <c:pt idx="3137">
                  <c:v>61791</c:v>
                </c:pt>
                <c:pt idx="3138">
                  <c:v>61798</c:v>
                </c:pt>
                <c:pt idx="3139">
                  <c:v>61805</c:v>
                </c:pt>
                <c:pt idx="3140">
                  <c:v>61812</c:v>
                </c:pt>
                <c:pt idx="3141">
                  <c:v>61819</c:v>
                </c:pt>
                <c:pt idx="3142">
                  <c:v>61826</c:v>
                </c:pt>
                <c:pt idx="3143">
                  <c:v>61835</c:v>
                </c:pt>
                <c:pt idx="3144">
                  <c:v>61840</c:v>
                </c:pt>
                <c:pt idx="3145">
                  <c:v>61847</c:v>
                </c:pt>
                <c:pt idx="3146">
                  <c:v>61855</c:v>
                </c:pt>
                <c:pt idx="3147">
                  <c:v>61861</c:v>
                </c:pt>
                <c:pt idx="3148">
                  <c:v>61868</c:v>
                </c:pt>
                <c:pt idx="3149">
                  <c:v>61876</c:v>
                </c:pt>
                <c:pt idx="3150">
                  <c:v>61882</c:v>
                </c:pt>
                <c:pt idx="3151">
                  <c:v>61889</c:v>
                </c:pt>
                <c:pt idx="3152">
                  <c:v>61896</c:v>
                </c:pt>
                <c:pt idx="3153">
                  <c:v>61903</c:v>
                </c:pt>
                <c:pt idx="3154">
                  <c:v>61910</c:v>
                </c:pt>
                <c:pt idx="3155">
                  <c:v>61917</c:v>
                </c:pt>
                <c:pt idx="3156">
                  <c:v>61924</c:v>
                </c:pt>
                <c:pt idx="3157">
                  <c:v>61931</c:v>
                </c:pt>
                <c:pt idx="3158">
                  <c:v>61938</c:v>
                </c:pt>
                <c:pt idx="3159">
                  <c:v>61945</c:v>
                </c:pt>
                <c:pt idx="3160">
                  <c:v>61952</c:v>
                </c:pt>
                <c:pt idx="3161">
                  <c:v>61959</c:v>
                </c:pt>
                <c:pt idx="3162">
                  <c:v>61967</c:v>
                </c:pt>
                <c:pt idx="3163">
                  <c:v>61974</c:v>
                </c:pt>
                <c:pt idx="3164">
                  <c:v>61980</c:v>
                </c:pt>
                <c:pt idx="3165">
                  <c:v>61987</c:v>
                </c:pt>
                <c:pt idx="3166">
                  <c:v>61994</c:v>
                </c:pt>
                <c:pt idx="3167">
                  <c:v>62001</c:v>
                </c:pt>
                <c:pt idx="3168">
                  <c:v>62008</c:v>
                </c:pt>
                <c:pt idx="3169">
                  <c:v>62016</c:v>
                </c:pt>
                <c:pt idx="3170">
                  <c:v>62022</c:v>
                </c:pt>
                <c:pt idx="3171">
                  <c:v>62029</c:v>
                </c:pt>
                <c:pt idx="3172">
                  <c:v>62036</c:v>
                </c:pt>
                <c:pt idx="3173">
                  <c:v>62044</c:v>
                </c:pt>
                <c:pt idx="3174">
                  <c:v>62050</c:v>
                </c:pt>
                <c:pt idx="3175">
                  <c:v>62057</c:v>
                </c:pt>
                <c:pt idx="3176">
                  <c:v>62064</c:v>
                </c:pt>
                <c:pt idx="3177">
                  <c:v>62071</c:v>
                </c:pt>
                <c:pt idx="3178">
                  <c:v>62078</c:v>
                </c:pt>
                <c:pt idx="3179">
                  <c:v>62085</c:v>
                </c:pt>
                <c:pt idx="3180">
                  <c:v>62093</c:v>
                </c:pt>
                <c:pt idx="3181">
                  <c:v>62100</c:v>
                </c:pt>
                <c:pt idx="3182">
                  <c:v>62107</c:v>
                </c:pt>
                <c:pt idx="3183">
                  <c:v>62114</c:v>
                </c:pt>
                <c:pt idx="3184">
                  <c:v>62121</c:v>
                </c:pt>
                <c:pt idx="3185">
                  <c:v>62128</c:v>
                </c:pt>
                <c:pt idx="3186">
                  <c:v>62135</c:v>
                </c:pt>
                <c:pt idx="3187">
                  <c:v>62142</c:v>
                </c:pt>
                <c:pt idx="3188">
                  <c:v>62149</c:v>
                </c:pt>
                <c:pt idx="3189">
                  <c:v>62156</c:v>
                </c:pt>
                <c:pt idx="3190">
                  <c:v>62163</c:v>
                </c:pt>
                <c:pt idx="3191">
                  <c:v>62170</c:v>
                </c:pt>
                <c:pt idx="3192">
                  <c:v>62177</c:v>
                </c:pt>
                <c:pt idx="3193">
                  <c:v>62186</c:v>
                </c:pt>
                <c:pt idx="3194">
                  <c:v>62193</c:v>
                </c:pt>
                <c:pt idx="3195">
                  <c:v>62200</c:v>
                </c:pt>
                <c:pt idx="3196">
                  <c:v>62207</c:v>
                </c:pt>
                <c:pt idx="3197">
                  <c:v>62214</c:v>
                </c:pt>
                <c:pt idx="3198">
                  <c:v>62221</c:v>
                </c:pt>
                <c:pt idx="3199">
                  <c:v>62228</c:v>
                </c:pt>
                <c:pt idx="3200">
                  <c:v>62235</c:v>
                </c:pt>
                <c:pt idx="3201">
                  <c:v>62242</c:v>
                </c:pt>
                <c:pt idx="3202">
                  <c:v>62249</c:v>
                </c:pt>
                <c:pt idx="3203">
                  <c:v>62256</c:v>
                </c:pt>
                <c:pt idx="3204">
                  <c:v>62263</c:v>
                </c:pt>
                <c:pt idx="3205">
                  <c:v>62270</c:v>
                </c:pt>
                <c:pt idx="3206">
                  <c:v>62277</c:v>
                </c:pt>
                <c:pt idx="3207">
                  <c:v>62284</c:v>
                </c:pt>
                <c:pt idx="3208">
                  <c:v>62291</c:v>
                </c:pt>
                <c:pt idx="3209">
                  <c:v>62298</c:v>
                </c:pt>
                <c:pt idx="3210">
                  <c:v>62305</c:v>
                </c:pt>
                <c:pt idx="3211">
                  <c:v>62312</c:v>
                </c:pt>
                <c:pt idx="3212">
                  <c:v>62319</c:v>
                </c:pt>
                <c:pt idx="3213">
                  <c:v>62326</c:v>
                </c:pt>
                <c:pt idx="3214">
                  <c:v>62333</c:v>
                </c:pt>
                <c:pt idx="3215">
                  <c:v>62340</c:v>
                </c:pt>
                <c:pt idx="3216">
                  <c:v>62347</c:v>
                </c:pt>
                <c:pt idx="3217">
                  <c:v>62354</c:v>
                </c:pt>
                <c:pt idx="3218">
                  <c:v>62361</c:v>
                </c:pt>
                <c:pt idx="3219">
                  <c:v>62368</c:v>
                </c:pt>
                <c:pt idx="3220">
                  <c:v>62375</c:v>
                </c:pt>
                <c:pt idx="3221">
                  <c:v>62382</c:v>
                </c:pt>
                <c:pt idx="3222">
                  <c:v>62389</c:v>
                </c:pt>
                <c:pt idx="3223">
                  <c:v>62396</c:v>
                </c:pt>
                <c:pt idx="3224">
                  <c:v>62403</c:v>
                </c:pt>
                <c:pt idx="3225">
                  <c:v>62410</c:v>
                </c:pt>
                <c:pt idx="3226">
                  <c:v>62417</c:v>
                </c:pt>
                <c:pt idx="3227">
                  <c:v>62425</c:v>
                </c:pt>
                <c:pt idx="3228">
                  <c:v>62431</c:v>
                </c:pt>
                <c:pt idx="3229">
                  <c:v>62438</c:v>
                </c:pt>
                <c:pt idx="3230">
                  <c:v>62445</c:v>
                </c:pt>
                <c:pt idx="3231">
                  <c:v>62456</c:v>
                </c:pt>
                <c:pt idx="3232">
                  <c:v>62460</c:v>
                </c:pt>
                <c:pt idx="3233">
                  <c:v>62466</c:v>
                </c:pt>
                <c:pt idx="3234">
                  <c:v>62473</c:v>
                </c:pt>
                <c:pt idx="3235">
                  <c:v>62480</c:v>
                </c:pt>
                <c:pt idx="3236">
                  <c:v>62487</c:v>
                </c:pt>
                <c:pt idx="3237">
                  <c:v>62494</c:v>
                </c:pt>
                <c:pt idx="3238">
                  <c:v>62501</c:v>
                </c:pt>
                <c:pt idx="3239">
                  <c:v>62508</c:v>
                </c:pt>
                <c:pt idx="3240">
                  <c:v>62515</c:v>
                </c:pt>
                <c:pt idx="3241">
                  <c:v>62522</c:v>
                </c:pt>
                <c:pt idx="3242">
                  <c:v>62529</c:v>
                </c:pt>
                <c:pt idx="3243">
                  <c:v>62536</c:v>
                </c:pt>
                <c:pt idx="3244">
                  <c:v>62543</c:v>
                </c:pt>
                <c:pt idx="3245">
                  <c:v>62550</c:v>
                </c:pt>
                <c:pt idx="3246">
                  <c:v>62557</c:v>
                </c:pt>
                <c:pt idx="3247">
                  <c:v>62564</c:v>
                </c:pt>
                <c:pt idx="3248">
                  <c:v>62571</c:v>
                </c:pt>
                <c:pt idx="3249">
                  <c:v>62578</c:v>
                </c:pt>
                <c:pt idx="3250">
                  <c:v>62585</c:v>
                </c:pt>
                <c:pt idx="3251">
                  <c:v>62592</c:v>
                </c:pt>
                <c:pt idx="3252">
                  <c:v>62599</c:v>
                </c:pt>
                <c:pt idx="3253">
                  <c:v>62606</c:v>
                </c:pt>
                <c:pt idx="3254">
                  <c:v>62613</c:v>
                </c:pt>
                <c:pt idx="3255">
                  <c:v>62620</c:v>
                </c:pt>
                <c:pt idx="3256">
                  <c:v>62627</c:v>
                </c:pt>
                <c:pt idx="3257">
                  <c:v>62634</c:v>
                </c:pt>
                <c:pt idx="3258">
                  <c:v>62641</c:v>
                </c:pt>
                <c:pt idx="3259">
                  <c:v>62648</c:v>
                </c:pt>
                <c:pt idx="3260">
                  <c:v>62655</c:v>
                </c:pt>
                <c:pt idx="3261">
                  <c:v>62662</c:v>
                </c:pt>
                <c:pt idx="3262">
                  <c:v>62669</c:v>
                </c:pt>
                <c:pt idx="3263">
                  <c:v>62676</c:v>
                </c:pt>
                <c:pt idx="3264">
                  <c:v>62683</c:v>
                </c:pt>
                <c:pt idx="3265">
                  <c:v>62690</c:v>
                </c:pt>
                <c:pt idx="3266">
                  <c:v>62697</c:v>
                </c:pt>
                <c:pt idx="3267">
                  <c:v>62704</c:v>
                </c:pt>
                <c:pt idx="3268">
                  <c:v>62711</c:v>
                </c:pt>
                <c:pt idx="3269">
                  <c:v>62718</c:v>
                </c:pt>
                <c:pt idx="3270">
                  <c:v>62725</c:v>
                </c:pt>
                <c:pt idx="3271">
                  <c:v>62732</c:v>
                </c:pt>
                <c:pt idx="3272">
                  <c:v>62739</c:v>
                </c:pt>
                <c:pt idx="3273">
                  <c:v>62746</c:v>
                </c:pt>
                <c:pt idx="3274">
                  <c:v>62753</c:v>
                </c:pt>
                <c:pt idx="3275">
                  <c:v>62760</c:v>
                </c:pt>
                <c:pt idx="3276">
                  <c:v>62767</c:v>
                </c:pt>
                <c:pt idx="3277">
                  <c:v>62774</c:v>
                </c:pt>
                <c:pt idx="3278">
                  <c:v>62781</c:v>
                </c:pt>
                <c:pt idx="3279">
                  <c:v>62789</c:v>
                </c:pt>
                <c:pt idx="3280">
                  <c:v>62795</c:v>
                </c:pt>
                <c:pt idx="3281">
                  <c:v>62802</c:v>
                </c:pt>
                <c:pt idx="3282">
                  <c:v>62809</c:v>
                </c:pt>
                <c:pt idx="3283">
                  <c:v>62816</c:v>
                </c:pt>
                <c:pt idx="3284">
                  <c:v>62823</c:v>
                </c:pt>
                <c:pt idx="3285">
                  <c:v>62830</c:v>
                </c:pt>
                <c:pt idx="3286">
                  <c:v>62837</c:v>
                </c:pt>
                <c:pt idx="3287">
                  <c:v>62844</c:v>
                </c:pt>
                <c:pt idx="3288">
                  <c:v>62851</c:v>
                </c:pt>
                <c:pt idx="3289">
                  <c:v>62858</c:v>
                </c:pt>
                <c:pt idx="3290">
                  <c:v>62865</c:v>
                </c:pt>
                <c:pt idx="3291">
                  <c:v>62872</c:v>
                </c:pt>
                <c:pt idx="3292">
                  <c:v>62879</c:v>
                </c:pt>
                <c:pt idx="3293">
                  <c:v>62886</c:v>
                </c:pt>
                <c:pt idx="3294">
                  <c:v>62893</c:v>
                </c:pt>
                <c:pt idx="3295">
                  <c:v>62900</c:v>
                </c:pt>
                <c:pt idx="3296">
                  <c:v>62907</c:v>
                </c:pt>
                <c:pt idx="3297">
                  <c:v>62914</c:v>
                </c:pt>
                <c:pt idx="3298">
                  <c:v>62921</c:v>
                </c:pt>
                <c:pt idx="3299">
                  <c:v>62928</c:v>
                </c:pt>
                <c:pt idx="3300">
                  <c:v>62935</c:v>
                </c:pt>
                <c:pt idx="3301">
                  <c:v>62942</c:v>
                </c:pt>
                <c:pt idx="3302">
                  <c:v>62949</c:v>
                </c:pt>
                <c:pt idx="3303">
                  <c:v>62956</c:v>
                </c:pt>
                <c:pt idx="3304">
                  <c:v>62963</c:v>
                </c:pt>
                <c:pt idx="3305">
                  <c:v>62970</c:v>
                </c:pt>
                <c:pt idx="3306">
                  <c:v>62977</c:v>
                </c:pt>
                <c:pt idx="3307">
                  <c:v>62984</c:v>
                </c:pt>
                <c:pt idx="3308">
                  <c:v>62991</c:v>
                </c:pt>
                <c:pt idx="3309">
                  <c:v>62998</c:v>
                </c:pt>
                <c:pt idx="3310">
                  <c:v>63005</c:v>
                </c:pt>
                <c:pt idx="3311">
                  <c:v>63012</c:v>
                </c:pt>
                <c:pt idx="3312">
                  <c:v>63019</c:v>
                </c:pt>
                <c:pt idx="3313">
                  <c:v>63026</c:v>
                </c:pt>
                <c:pt idx="3314">
                  <c:v>63033</c:v>
                </c:pt>
                <c:pt idx="3315">
                  <c:v>63040</c:v>
                </c:pt>
                <c:pt idx="3316">
                  <c:v>63047</c:v>
                </c:pt>
                <c:pt idx="3317">
                  <c:v>63054</c:v>
                </c:pt>
                <c:pt idx="3318">
                  <c:v>63061</c:v>
                </c:pt>
                <c:pt idx="3319">
                  <c:v>63068</c:v>
                </c:pt>
                <c:pt idx="3320">
                  <c:v>63075</c:v>
                </c:pt>
                <c:pt idx="3321">
                  <c:v>63082</c:v>
                </c:pt>
                <c:pt idx="3322">
                  <c:v>63089</c:v>
                </c:pt>
                <c:pt idx="3323">
                  <c:v>63096</c:v>
                </c:pt>
                <c:pt idx="3324">
                  <c:v>63103</c:v>
                </c:pt>
                <c:pt idx="3325">
                  <c:v>63110</c:v>
                </c:pt>
                <c:pt idx="3326">
                  <c:v>63117</c:v>
                </c:pt>
                <c:pt idx="3327">
                  <c:v>63124</c:v>
                </c:pt>
                <c:pt idx="3328">
                  <c:v>63131</c:v>
                </c:pt>
                <c:pt idx="3329">
                  <c:v>63138</c:v>
                </c:pt>
                <c:pt idx="3330">
                  <c:v>63145</c:v>
                </c:pt>
                <c:pt idx="3331">
                  <c:v>63153</c:v>
                </c:pt>
                <c:pt idx="3332">
                  <c:v>63159</c:v>
                </c:pt>
                <c:pt idx="3333">
                  <c:v>63166</c:v>
                </c:pt>
                <c:pt idx="3334">
                  <c:v>63173</c:v>
                </c:pt>
                <c:pt idx="3335">
                  <c:v>63180</c:v>
                </c:pt>
                <c:pt idx="3336">
                  <c:v>63188</c:v>
                </c:pt>
                <c:pt idx="3337">
                  <c:v>63195</c:v>
                </c:pt>
                <c:pt idx="3338">
                  <c:v>63202</c:v>
                </c:pt>
                <c:pt idx="3339">
                  <c:v>63209</c:v>
                </c:pt>
                <c:pt idx="3340">
                  <c:v>63216</c:v>
                </c:pt>
                <c:pt idx="3341">
                  <c:v>63223</c:v>
                </c:pt>
                <c:pt idx="3342">
                  <c:v>63230</c:v>
                </c:pt>
                <c:pt idx="3343">
                  <c:v>63237</c:v>
                </c:pt>
                <c:pt idx="3344">
                  <c:v>63244</c:v>
                </c:pt>
                <c:pt idx="3345">
                  <c:v>63251</c:v>
                </c:pt>
                <c:pt idx="3346">
                  <c:v>63258</c:v>
                </c:pt>
                <c:pt idx="3347">
                  <c:v>63265</c:v>
                </c:pt>
                <c:pt idx="3348">
                  <c:v>63276</c:v>
                </c:pt>
                <c:pt idx="3349">
                  <c:v>63279</c:v>
                </c:pt>
                <c:pt idx="3350">
                  <c:v>63286</c:v>
                </c:pt>
                <c:pt idx="3351">
                  <c:v>63293</c:v>
                </c:pt>
                <c:pt idx="3352">
                  <c:v>63300</c:v>
                </c:pt>
                <c:pt idx="3353">
                  <c:v>63307</c:v>
                </c:pt>
                <c:pt idx="3354">
                  <c:v>63314</c:v>
                </c:pt>
                <c:pt idx="3355">
                  <c:v>63321</c:v>
                </c:pt>
                <c:pt idx="3356">
                  <c:v>63328</c:v>
                </c:pt>
                <c:pt idx="3357">
                  <c:v>63335</c:v>
                </c:pt>
                <c:pt idx="3358">
                  <c:v>63342</c:v>
                </c:pt>
                <c:pt idx="3359">
                  <c:v>63349</c:v>
                </c:pt>
                <c:pt idx="3360">
                  <c:v>63356</c:v>
                </c:pt>
                <c:pt idx="3361">
                  <c:v>63363</c:v>
                </c:pt>
                <c:pt idx="3362">
                  <c:v>63370</c:v>
                </c:pt>
                <c:pt idx="3363">
                  <c:v>63377</c:v>
                </c:pt>
                <c:pt idx="3364">
                  <c:v>63384</c:v>
                </c:pt>
                <c:pt idx="3365">
                  <c:v>63391</c:v>
                </c:pt>
                <c:pt idx="3366">
                  <c:v>63398</c:v>
                </c:pt>
                <c:pt idx="3367">
                  <c:v>63405</c:v>
                </c:pt>
                <c:pt idx="3368">
                  <c:v>63412</c:v>
                </c:pt>
                <c:pt idx="3369">
                  <c:v>63419</c:v>
                </c:pt>
                <c:pt idx="3370">
                  <c:v>63426</c:v>
                </c:pt>
                <c:pt idx="3371">
                  <c:v>63433</c:v>
                </c:pt>
                <c:pt idx="3372">
                  <c:v>63440</c:v>
                </c:pt>
                <c:pt idx="3373">
                  <c:v>63447</c:v>
                </c:pt>
                <c:pt idx="3374">
                  <c:v>63454</c:v>
                </c:pt>
                <c:pt idx="3375">
                  <c:v>63461</c:v>
                </c:pt>
                <c:pt idx="3376">
                  <c:v>63468</c:v>
                </c:pt>
                <c:pt idx="3377">
                  <c:v>63475</c:v>
                </c:pt>
                <c:pt idx="3378">
                  <c:v>63482</c:v>
                </c:pt>
                <c:pt idx="3379">
                  <c:v>63489</c:v>
                </c:pt>
                <c:pt idx="3380">
                  <c:v>63496</c:v>
                </c:pt>
                <c:pt idx="3381">
                  <c:v>63506</c:v>
                </c:pt>
                <c:pt idx="3382">
                  <c:v>63510</c:v>
                </c:pt>
                <c:pt idx="3383">
                  <c:v>63517</c:v>
                </c:pt>
                <c:pt idx="3384">
                  <c:v>63524</c:v>
                </c:pt>
                <c:pt idx="3385">
                  <c:v>63531</c:v>
                </c:pt>
                <c:pt idx="3386">
                  <c:v>63538</c:v>
                </c:pt>
                <c:pt idx="3387">
                  <c:v>63545</c:v>
                </c:pt>
                <c:pt idx="3388">
                  <c:v>63552</c:v>
                </c:pt>
                <c:pt idx="3389">
                  <c:v>63559</c:v>
                </c:pt>
                <c:pt idx="3390">
                  <c:v>63566</c:v>
                </c:pt>
                <c:pt idx="3391">
                  <c:v>63573</c:v>
                </c:pt>
                <c:pt idx="3392">
                  <c:v>63580</c:v>
                </c:pt>
                <c:pt idx="3393">
                  <c:v>63587</c:v>
                </c:pt>
                <c:pt idx="3394">
                  <c:v>63594</c:v>
                </c:pt>
                <c:pt idx="3395">
                  <c:v>63601</c:v>
                </c:pt>
                <c:pt idx="3396">
                  <c:v>63608</c:v>
                </c:pt>
                <c:pt idx="3397">
                  <c:v>63615</c:v>
                </c:pt>
                <c:pt idx="3398">
                  <c:v>63622</c:v>
                </c:pt>
                <c:pt idx="3399">
                  <c:v>63629</c:v>
                </c:pt>
                <c:pt idx="3400">
                  <c:v>63636</c:v>
                </c:pt>
                <c:pt idx="3401">
                  <c:v>63643</c:v>
                </c:pt>
                <c:pt idx="3402">
                  <c:v>63650</c:v>
                </c:pt>
                <c:pt idx="3403">
                  <c:v>63661</c:v>
                </c:pt>
                <c:pt idx="3404">
                  <c:v>63664</c:v>
                </c:pt>
                <c:pt idx="3405">
                  <c:v>63671</c:v>
                </c:pt>
                <c:pt idx="3406">
                  <c:v>63678</c:v>
                </c:pt>
                <c:pt idx="3407">
                  <c:v>63685</c:v>
                </c:pt>
                <c:pt idx="3408">
                  <c:v>63692</c:v>
                </c:pt>
                <c:pt idx="3409">
                  <c:v>63699</c:v>
                </c:pt>
                <c:pt idx="3410">
                  <c:v>63706</c:v>
                </c:pt>
                <c:pt idx="3411">
                  <c:v>63713</c:v>
                </c:pt>
                <c:pt idx="3412">
                  <c:v>63720</c:v>
                </c:pt>
                <c:pt idx="3413">
                  <c:v>63727</c:v>
                </c:pt>
                <c:pt idx="3414">
                  <c:v>63734</c:v>
                </c:pt>
                <c:pt idx="3415">
                  <c:v>63741</c:v>
                </c:pt>
                <c:pt idx="3416">
                  <c:v>63748</c:v>
                </c:pt>
                <c:pt idx="3417">
                  <c:v>63755</c:v>
                </c:pt>
                <c:pt idx="3418">
                  <c:v>63762</c:v>
                </c:pt>
                <c:pt idx="3419">
                  <c:v>63769</c:v>
                </c:pt>
                <c:pt idx="3420">
                  <c:v>63776</c:v>
                </c:pt>
                <c:pt idx="3421">
                  <c:v>63783</c:v>
                </c:pt>
                <c:pt idx="3422">
                  <c:v>63790</c:v>
                </c:pt>
                <c:pt idx="3423">
                  <c:v>63797</c:v>
                </c:pt>
                <c:pt idx="3424">
                  <c:v>63804</c:v>
                </c:pt>
                <c:pt idx="3425">
                  <c:v>63811</c:v>
                </c:pt>
                <c:pt idx="3426">
                  <c:v>63818</c:v>
                </c:pt>
                <c:pt idx="3427">
                  <c:v>63825</c:v>
                </c:pt>
                <c:pt idx="3428">
                  <c:v>63832</c:v>
                </c:pt>
                <c:pt idx="3429">
                  <c:v>63839</c:v>
                </c:pt>
                <c:pt idx="3430">
                  <c:v>63846</c:v>
                </c:pt>
                <c:pt idx="3431">
                  <c:v>63853</c:v>
                </c:pt>
                <c:pt idx="3432">
                  <c:v>63860</c:v>
                </c:pt>
                <c:pt idx="3433">
                  <c:v>63867</c:v>
                </c:pt>
                <c:pt idx="3434">
                  <c:v>63874</c:v>
                </c:pt>
                <c:pt idx="3435">
                  <c:v>63881</c:v>
                </c:pt>
                <c:pt idx="3436">
                  <c:v>63888</c:v>
                </c:pt>
                <c:pt idx="3437">
                  <c:v>63895</c:v>
                </c:pt>
                <c:pt idx="3438">
                  <c:v>63902</c:v>
                </c:pt>
                <c:pt idx="3439">
                  <c:v>63909</c:v>
                </c:pt>
                <c:pt idx="3440">
                  <c:v>63919</c:v>
                </c:pt>
                <c:pt idx="3441">
                  <c:v>63926</c:v>
                </c:pt>
                <c:pt idx="3442">
                  <c:v>63933</c:v>
                </c:pt>
                <c:pt idx="3443">
                  <c:v>63941</c:v>
                </c:pt>
                <c:pt idx="3444">
                  <c:v>63947</c:v>
                </c:pt>
                <c:pt idx="3445">
                  <c:v>63954</c:v>
                </c:pt>
                <c:pt idx="3446">
                  <c:v>63961</c:v>
                </c:pt>
                <c:pt idx="3447">
                  <c:v>63969</c:v>
                </c:pt>
                <c:pt idx="3448">
                  <c:v>63975</c:v>
                </c:pt>
                <c:pt idx="3449">
                  <c:v>63982</c:v>
                </c:pt>
                <c:pt idx="3450">
                  <c:v>63989</c:v>
                </c:pt>
                <c:pt idx="3451">
                  <c:v>63996</c:v>
                </c:pt>
                <c:pt idx="3452">
                  <c:v>64003</c:v>
                </c:pt>
                <c:pt idx="3453">
                  <c:v>64010</c:v>
                </c:pt>
                <c:pt idx="3454">
                  <c:v>64019</c:v>
                </c:pt>
                <c:pt idx="3455">
                  <c:v>64024</c:v>
                </c:pt>
                <c:pt idx="3456">
                  <c:v>64031</c:v>
                </c:pt>
                <c:pt idx="3457">
                  <c:v>64038</c:v>
                </c:pt>
                <c:pt idx="3458">
                  <c:v>64046</c:v>
                </c:pt>
                <c:pt idx="3459">
                  <c:v>64052</c:v>
                </c:pt>
                <c:pt idx="3460">
                  <c:v>64059</c:v>
                </c:pt>
                <c:pt idx="3461">
                  <c:v>64067</c:v>
                </c:pt>
                <c:pt idx="3462">
                  <c:v>64073</c:v>
                </c:pt>
                <c:pt idx="3463">
                  <c:v>64080</c:v>
                </c:pt>
                <c:pt idx="3464">
                  <c:v>64087</c:v>
                </c:pt>
                <c:pt idx="3465">
                  <c:v>64094</c:v>
                </c:pt>
                <c:pt idx="3466">
                  <c:v>64101</c:v>
                </c:pt>
                <c:pt idx="3467">
                  <c:v>64108</c:v>
                </c:pt>
                <c:pt idx="3468">
                  <c:v>64115</c:v>
                </c:pt>
                <c:pt idx="3469">
                  <c:v>64122</c:v>
                </c:pt>
                <c:pt idx="3470">
                  <c:v>64129</c:v>
                </c:pt>
                <c:pt idx="3471">
                  <c:v>64136</c:v>
                </c:pt>
                <c:pt idx="3472">
                  <c:v>64143</c:v>
                </c:pt>
                <c:pt idx="3473">
                  <c:v>64150</c:v>
                </c:pt>
                <c:pt idx="3474">
                  <c:v>64158</c:v>
                </c:pt>
                <c:pt idx="3475">
                  <c:v>64165</c:v>
                </c:pt>
                <c:pt idx="3476">
                  <c:v>64171</c:v>
                </c:pt>
                <c:pt idx="3477">
                  <c:v>64178</c:v>
                </c:pt>
                <c:pt idx="3478">
                  <c:v>64185</c:v>
                </c:pt>
                <c:pt idx="3479">
                  <c:v>64192</c:v>
                </c:pt>
                <c:pt idx="3480">
                  <c:v>64199</c:v>
                </c:pt>
                <c:pt idx="3481">
                  <c:v>64207</c:v>
                </c:pt>
                <c:pt idx="3482">
                  <c:v>64213</c:v>
                </c:pt>
                <c:pt idx="3483">
                  <c:v>64220</c:v>
                </c:pt>
                <c:pt idx="3484">
                  <c:v>64227</c:v>
                </c:pt>
                <c:pt idx="3485">
                  <c:v>64235</c:v>
                </c:pt>
                <c:pt idx="3486">
                  <c:v>64241</c:v>
                </c:pt>
                <c:pt idx="3487">
                  <c:v>64248</c:v>
                </c:pt>
                <c:pt idx="3488">
                  <c:v>64255</c:v>
                </c:pt>
                <c:pt idx="3489">
                  <c:v>64262</c:v>
                </c:pt>
                <c:pt idx="3490">
                  <c:v>64269</c:v>
                </c:pt>
                <c:pt idx="3491">
                  <c:v>64276</c:v>
                </c:pt>
                <c:pt idx="3492">
                  <c:v>64284</c:v>
                </c:pt>
                <c:pt idx="3493">
                  <c:v>64291</c:v>
                </c:pt>
                <c:pt idx="3494">
                  <c:v>64298</c:v>
                </c:pt>
                <c:pt idx="3495">
                  <c:v>64305</c:v>
                </c:pt>
                <c:pt idx="3496">
                  <c:v>64312</c:v>
                </c:pt>
                <c:pt idx="3497">
                  <c:v>64319</c:v>
                </c:pt>
                <c:pt idx="3498">
                  <c:v>64326</c:v>
                </c:pt>
                <c:pt idx="3499">
                  <c:v>64333</c:v>
                </c:pt>
                <c:pt idx="3500">
                  <c:v>64340</c:v>
                </c:pt>
                <c:pt idx="3501">
                  <c:v>64347</c:v>
                </c:pt>
                <c:pt idx="3502">
                  <c:v>64354</c:v>
                </c:pt>
                <c:pt idx="3503">
                  <c:v>64361</c:v>
                </c:pt>
                <c:pt idx="3504">
                  <c:v>64368</c:v>
                </c:pt>
                <c:pt idx="3505">
                  <c:v>64375</c:v>
                </c:pt>
                <c:pt idx="3506">
                  <c:v>64382</c:v>
                </c:pt>
                <c:pt idx="3507">
                  <c:v>64389</c:v>
                </c:pt>
                <c:pt idx="3508">
                  <c:v>64398</c:v>
                </c:pt>
                <c:pt idx="3509">
                  <c:v>64405</c:v>
                </c:pt>
                <c:pt idx="3510">
                  <c:v>64412</c:v>
                </c:pt>
                <c:pt idx="3511">
                  <c:v>64419</c:v>
                </c:pt>
                <c:pt idx="3512">
                  <c:v>64426</c:v>
                </c:pt>
                <c:pt idx="3513">
                  <c:v>64433</c:v>
                </c:pt>
                <c:pt idx="3514">
                  <c:v>64440</c:v>
                </c:pt>
                <c:pt idx="3515">
                  <c:v>64447</c:v>
                </c:pt>
                <c:pt idx="3516">
                  <c:v>64454</c:v>
                </c:pt>
                <c:pt idx="3517">
                  <c:v>64461</c:v>
                </c:pt>
                <c:pt idx="3518">
                  <c:v>64468</c:v>
                </c:pt>
                <c:pt idx="3519">
                  <c:v>64475</c:v>
                </c:pt>
                <c:pt idx="3520">
                  <c:v>64482</c:v>
                </c:pt>
                <c:pt idx="3521">
                  <c:v>64489</c:v>
                </c:pt>
                <c:pt idx="3522">
                  <c:v>64496</c:v>
                </c:pt>
                <c:pt idx="3523">
                  <c:v>64503</c:v>
                </c:pt>
                <c:pt idx="3524">
                  <c:v>64510</c:v>
                </c:pt>
                <c:pt idx="3525">
                  <c:v>64517</c:v>
                </c:pt>
                <c:pt idx="3526">
                  <c:v>64524</c:v>
                </c:pt>
                <c:pt idx="3527">
                  <c:v>64531</c:v>
                </c:pt>
                <c:pt idx="3528">
                  <c:v>64538</c:v>
                </c:pt>
                <c:pt idx="3529">
                  <c:v>64545</c:v>
                </c:pt>
                <c:pt idx="3530">
                  <c:v>64552</c:v>
                </c:pt>
                <c:pt idx="3531">
                  <c:v>64559</c:v>
                </c:pt>
                <c:pt idx="3532">
                  <c:v>64566</c:v>
                </c:pt>
                <c:pt idx="3533">
                  <c:v>64573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1.551199999999992E-2</c:v>
                </c:pt>
                <c:pt idx="1">
                  <c:v>1.5545029566003649E-2</c:v>
                </c:pt>
                <c:pt idx="2">
                  <c:v>1.555456415442808E-2</c:v>
                </c:pt>
                <c:pt idx="3">
                  <c:v>1.5564103781073528E-2</c:v>
                </c:pt>
                <c:pt idx="4">
                  <c:v>1.5573644203188092E-2</c:v>
                </c:pt>
                <c:pt idx="5">
                  <c:v>1.5596173188334294E-2</c:v>
                </c:pt>
                <c:pt idx="6">
                  <c:v>1.5621209738184861E-2</c:v>
                </c:pt>
                <c:pt idx="7">
                  <c:v>1.5621209738184861E-2</c:v>
                </c:pt>
                <c:pt idx="8">
                  <c:v>1.5630665826292908E-2</c:v>
                </c:pt>
                <c:pt idx="9">
                  <c:v>1.5640093006099448E-2</c:v>
                </c:pt>
                <c:pt idx="10">
                  <c:v>1.5657505894063447E-2</c:v>
                </c:pt>
                <c:pt idx="11">
                  <c:v>1.5677427759320708E-2</c:v>
                </c:pt>
                <c:pt idx="12">
                  <c:v>1.5686646734028715E-2</c:v>
                </c:pt>
                <c:pt idx="13">
                  <c:v>1.5695811333928944E-2</c:v>
                </c:pt>
                <c:pt idx="14">
                  <c:v>1.5704917314078585E-2</c:v>
                </c:pt>
                <c:pt idx="15">
                  <c:v>1.5720932305678375E-2</c:v>
                </c:pt>
                <c:pt idx="16">
                  <c:v>1.5740670133300379E-2</c:v>
                </c:pt>
                <c:pt idx="17">
                  <c:v>1.5749419335582934E-2</c:v>
                </c:pt>
                <c:pt idx="18">
                  <c:v>1.57580844455175E-2</c:v>
                </c:pt>
                <c:pt idx="19">
                  <c:v>1.5766661217209484E-2</c:v>
                </c:pt>
                <c:pt idx="20">
                  <c:v>1.5780706813623157E-2</c:v>
                </c:pt>
                <c:pt idx="21">
                  <c:v>1.579999999945789E-2</c:v>
                </c:pt>
                <c:pt idx="22">
                  <c:v>1.5808074520473534E-2</c:v>
                </c:pt>
                <c:pt idx="23">
                  <c:v>1.5816054024267914E-2</c:v>
                </c:pt>
                <c:pt idx="24">
                  <c:v>1.5823953063536508E-2</c:v>
                </c:pt>
                <c:pt idx="25">
                  <c:v>1.5836111801629478E-2</c:v>
                </c:pt>
                <c:pt idx="26">
                  <c:v>1.5855035645882937E-2</c:v>
                </c:pt>
                <c:pt idx="27">
                  <c:v>1.5862750669456138E-2</c:v>
                </c:pt>
                <c:pt idx="28">
                  <c:v>1.5870472554475545E-2</c:v>
                </c:pt>
                <c:pt idx="29">
                  <c:v>1.5885150444431673E-2</c:v>
                </c:pt>
                <c:pt idx="30">
                  <c:v>1.5909694374072407E-2</c:v>
                </c:pt>
                <c:pt idx="31">
                  <c:v>1.5909694374072407E-2</c:v>
                </c:pt>
                <c:pt idx="32">
                  <c:v>1.591776311789278E-2</c:v>
                </c:pt>
                <c:pt idx="33">
                  <c:v>1.5925940624231055E-2</c:v>
                </c:pt>
                <c:pt idx="34">
                  <c:v>1.593424145231688E-2</c:v>
                </c:pt>
                <c:pt idx="35">
                  <c:v>1.5949390232379297E-2</c:v>
                </c:pt>
                <c:pt idx="36">
                  <c:v>1.5968969185486466E-2</c:v>
                </c:pt>
                <c:pt idx="37">
                  <c:v>1.597810502981124E-2</c:v>
                </c:pt>
                <c:pt idx="38">
                  <c:v>1.5991885779143448E-2</c:v>
                </c:pt>
                <c:pt idx="39">
                  <c:v>1.6017203754081319E-2</c:v>
                </c:pt>
                <c:pt idx="40">
                  <c:v>1.6017203754081319E-2</c:v>
                </c:pt>
                <c:pt idx="41">
                  <c:v>1.6037854305430213E-2</c:v>
                </c:pt>
                <c:pt idx="42">
                  <c:v>1.6048770828478803E-2</c:v>
                </c:pt>
                <c:pt idx="43">
                  <c:v>1.6059999999999981E-2</c:v>
                </c:pt>
                <c:pt idx="44">
                  <c:v>1.6071547331139923E-2</c:v>
                </c:pt>
                <c:pt idx="45">
                  <c:v>1.609847276937787E-2</c:v>
                </c:pt>
                <c:pt idx="46">
                  <c:v>1.6120213241764894E-2</c:v>
                </c:pt>
                <c:pt idx="47">
                  <c:v>1.6132799954021681E-2</c:v>
                </c:pt>
                <c:pt idx="48">
                  <c:v>1.6145475188851628E-2</c:v>
                </c:pt>
                <c:pt idx="49">
                  <c:v>1.6158199157205972E-2</c:v>
                </c:pt>
                <c:pt idx="50">
                  <c:v>1.6187579759569592E-2</c:v>
                </c:pt>
                <c:pt idx="51">
                  <c:v>1.6208786514489492E-2</c:v>
                </c:pt>
                <c:pt idx="52">
                  <c:v>1.6221157244394057E-2</c:v>
                </c:pt>
                <c:pt idx="53">
                  <c:v>1.6233337931519518E-2</c:v>
                </c:pt>
                <c:pt idx="54">
                  <c:v>1.624528877307577E-2</c:v>
                </c:pt>
                <c:pt idx="55">
                  <c:v>1.62711194168083E-2</c:v>
                </c:pt>
                <c:pt idx="56">
                  <c:v>1.6289997568528218E-2</c:v>
                </c:pt>
                <c:pt idx="57">
                  <c:v>1.6300202082719237E-2</c:v>
                </c:pt>
                <c:pt idx="58">
                  <c:v>1.6309937901742975E-2</c:v>
                </c:pt>
                <c:pt idx="59">
                  <c:v>1.6319165213151299E-2</c:v>
                </c:pt>
                <c:pt idx="60">
                  <c:v>1.6340629696805758E-2</c:v>
                </c:pt>
                <c:pt idx="61">
                  <c:v>1.6361620860346409E-2</c:v>
                </c:pt>
                <c:pt idx="62">
                  <c:v>1.6366173836991973E-2</c:v>
                </c:pt>
                <c:pt idx="63">
                  <c:v>1.6370000000000034E-2</c:v>
                </c:pt>
                <c:pt idx="64">
                  <c:v>1.6377234542434147E-2</c:v>
                </c:pt>
                <c:pt idx="65">
                  <c:v>1.6377313539823381E-2</c:v>
                </c:pt>
                <c:pt idx="66">
                  <c:v>1.6376754073808387E-2</c:v>
                </c:pt>
                <c:pt idx="67">
                  <c:v>1.6364497634763647E-2</c:v>
                </c:pt>
                <c:pt idx="68">
                  <c:v>1.6368753608374354E-2</c:v>
                </c:pt>
                <c:pt idx="69">
                  <c:v>1.6365468356690945E-2</c:v>
                </c:pt>
                <c:pt idx="70">
                  <c:v>1.636173125867886E-2</c:v>
                </c:pt>
                <c:pt idx="71">
                  <c:v>1.6357573418702982E-2</c:v>
                </c:pt>
                <c:pt idx="72">
                  <c:v>1.6327822476502597E-2</c:v>
                </c:pt>
                <c:pt idx="73">
                  <c:v>1.6331561738217815E-2</c:v>
                </c:pt>
                <c:pt idx="74">
                  <c:v>1.6331561738217815E-2</c:v>
                </c:pt>
                <c:pt idx="75">
                  <c:v>1.6325532632146436E-2</c:v>
                </c:pt>
                <c:pt idx="76">
                  <c:v>1.6319300509444704E-2</c:v>
                </c:pt>
                <c:pt idx="77">
                  <c:v>1.6293964423356358E-2</c:v>
                </c:pt>
                <c:pt idx="78">
                  <c:v>1.6292963875892342E-2</c:v>
                </c:pt>
                <c:pt idx="79">
                  <c:v>1.6286183181171456E-2</c:v>
                </c:pt>
                <c:pt idx="80">
                  <c:v>1.6279386068854297E-2</c:v>
                </c:pt>
                <c:pt idx="81">
                  <c:v>1.6272603635951868E-2</c:v>
                </c:pt>
                <c:pt idx="82">
                  <c:v>1.624765744341489E-2</c:v>
                </c:pt>
                <c:pt idx="83">
                  <c:v>1.6246242609554942E-2</c:v>
                </c:pt>
                <c:pt idx="84">
                  <c:v>1.6239999999999956E-2</c:v>
                </c:pt>
                <c:pt idx="85">
                  <c:v>1.6233951777769401E-2</c:v>
                </c:pt>
                <c:pt idx="86">
                  <c:v>1.6228094749004291E-2</c:v>
                </c:pt>
                <c:pt idx="87">
                  <c:v>1.6207269323766642E-2</c:v>
                </c:pt>
                <c:pt idx="88">
                  <c:v>1.6206377558187549E-2</c:v>
                </c:pt>
                <c:pt idx="89">
                  <c:v>1.620132574164394E-2</c:v>
                </c:pt>
                <c:pt idx="90">
                  <c:v>1.619640481859495E-2</c:v>
                </c:pt>
                <c:pt idx="91">
                  <c:v>1.6191604740010697E-2</c:v>
                </c:pt>
                <c:pt idx="92">
                  <c:v>1.6174117984377474E-2</c:v>
                </c:pt>
                <c:pt idx="93">
                  <c:v>1.6173411897827381E-2</c:v>
                </c:pt>
                <c:pt idx="94">
                  <c:v>1.6169065314078017E-2</c:v>
                </c:pt>
                <c:pt idx="95">
                  <c:v>1.616477928525192E-2</c:v>
                </c:pt>
                <c:pt idx="96">
                  <c:v>1.6160543763780615E-2</c:v>
                </c:pt>
                <c:pt idx="97">
                  <c:v>1.6139158583141199E-2</c:v>
                </c:pt>
                <c:pt idx="98">
                  <c:v>1.613977211412617E-2</c:v>
                </c:pt>
                <c:pt idx="99">
                  <c:v>1.613977211412617E-2</c:v>
                </c:pt>
                <c:pt idx="100">
                  <c:v>1.613562864758512E-2</c:v>
                </c:pt>
                <c:pt idx="101">
                  <c:v>1.6131465360235183E-2</c:v>
                </c:pt>
                <c:pt idx="102">
                  <c:v>1.6115952881781519E-2</c:v>
                </c:pt>
                <c:pt idx="103">
                  <c:v>1.6114413081098615E-2</c:v>
                </c:pt>
                <c:pt idx="104">
                  <c:v>1.6110000000000037E-2</c:v>
                </c:pt>
                <c:pt idx="105">
                  <c:v>1.6105509398828245E-2</c:v>
                </c:pt>
                <c:pt idx="106">
                  <c:v>1.6100944109190631E-2</c:v>
                </c:pt>
                <c:pt idx="107">
                  <c:v>1.6084422765027293E-2</c:v>
                </c:pt>
                <c:pt idx="108">
                  <c:v>1.6082044202951791E-2</c:v>
                </c:pt>
                <c:pt idx="109">
                  <c:v>1.6077186572933892E-2</c:v>
                </c:pt>
                <c:pt idx="110">
                  <c:v>1.607228669458929E-2</c:v>
                </c:pt>
                <c:pt idx="111">
                  <c:v>1.6067349974274121E-2</c:v>
                </c:pt>
                <c:pt idx="112">
                  <c:v>1.6050352324989893E-2</c:v>
                </c:pt>
                <c:pt idx="113">
                  <c:v>1.6047342796822919E-2</c:v>
                </c:pt>
                <c:pt idx="114">
                  <c:v>1.6042302958368185E-2</c:v>
                </c:pt>
                <c:pt idx="115">
                  <c:v>1.6037258713883281E-2</c:v>
                </c:pt>
                <c:pt idx="116">
                  <c:v>1.60322154689817E-2</c:v>
                </c:pt>
                <c:pt idx="117">
                  <c:v>1.6015576073851154E-2</c:v>
                </c:pt>
                <c:pt idx="118">
                  <c:v>1.6012160593682195E-2</c:v>
                </c:pt>
                <c:pt idx="119">
                  <c:v>1.6007203427108638E-2</c:v>
                </c:pt>
                <c:pt idx="120">
                  <c:v>1.6002279691533328E-2</c:v>
                </c:pt>
                <c:pt idx="121">
                  <c:v>1.5997394791823168E-2</c:v>
                </c:pt>
                <c:pt idx="122">
                  <c:v>1.5981938150935602E-2</c:v>
                </c:pt>
                <c:pt idx="123">
                  <c:v>1.597835164546867E-2</c:v>
                </c:pt>
                <c:pt idx="124">
                  <c:v>1.597374199462287E-2</c:v>
                </c:pt>
                <c:pt idx="125">
                  <c:v>1.596920360680433E-2</c:v>
                </c:pt>
                <c:pt idx="126">
                  <c:v>1.5969612056007294E-2</c:v>
                </c:pt>
                <c:pt idx="127">
                  <c:v>1.5969999999999991E-2</c:v>
                </c:pt>
                <c:pt idx="128">
                  <c:v>1.5947650262161259E-2</c:v>
                </c:pt>
                <c:pt idx="129">
                  <c:v>1.5943567340575997E-2</c:v>
                </c:pt>
                <c:pt idx="130">
                  <c:v>1.5939560400406963E-2</c:v>
                </c:pt>
                <c:pt idx="131">
                  <c:v>1.5935629488192268E-2</c:v>
                </c:pt>
                <c:pt idx="132">
                  <c:v>1.5924191555677859E-2</c:v>
                </c:pt>
                <c:pt idx="133">
                  <c:v>1.5920667050206026E-2</c:v>
                </c:pt>
                <c:pt idx="134">
                  <c:v>1.5917116976406385E-2</c:v>
                </c:pt>
                <c:pt idx="135">
                  <c:v>1.5913643210135806E-2</c:v>
                </c:pt>
                <c:pt idx="136">
                  <c:v>1.5910245798048474E-2</c:v>
                </c:pt>
                <c:pt idx="137">
                  <c:v>1.5894405684434496E-2</c:v>
                </c:pt>
                <c:pt idx="138">
                  <c:v>1.5891467378128504E-2</c:v>
                </c:pt>
                <c:pt idx="139">
                  <c:v>1.5888605753057901E-2</c:v>
                </c:pt>
                <c:pt idx="140">
                  <c:v>1.5881259590445295E-2</c:v>
                </c:pt>
                <c:pt idx="141">
                  <c:v>1.5877927001180174E-2</c:v>
                </c:pt>
                <c:pt idx="142">
                  <c:v>1.587544948447419E-2</c:v>
                </c:pt>
                <c:pt idx="143">
                  <c:v>1.587304892999877E-2</c:v>
                </c:pt>
                <c:pt idx="144">
                  <c:v>1.5870725384646813E-2</c:v>
                </c:pt>
                <c:pt idx="145">
                  <c:v>1.5865388453946961E-2</c:v>
                </c:pt>
                <c:pt idx="146">
                  <c:v>1.5860264437196511E-2</c:v>
                </c:pt>
                <c:pt idx="147">
                  <c:v>1.5858403932304005E-2</c:v>
                </c:pt>
                <c:pt idx="148">
                  <c:v>1.5856620765270359E-2</c:v>
                </c:pt>
                <c:pt idx="149">
                  <c:v>1.585260084173807E-2</c:v>
                </c:pt>
                <c:pt idx="150">
                  <c:v>1.5850262416637218E-2</c:v>
                </c:pt>
                <c:pt idx="151">
                  <c:v>1.5848866644735213E-2</c:v>
                </c:pt>
                <c:pt idx="152">
                  <c:v>1.5847548493150617E-2</c:v>
                </c:pt>
                <c:pt idx="153">
                  <c:v>1.5846308009021613E-2</c:v>
                </c:pt>
                <c:pt idx="154">
                  <c:v>1.5844915913448134E-2</c:v>
                </c:pt>
                <c:pt idx="155">
                  <c:v>1.5842123690451074E-2</c:v>
                </c:pt>
                <c:pt idx="156">
                  <c:v>1.5841272251299346E-2</c:v>
                </c:pt>
                <c:pt idx="157">
                  <c:v>1.5840498762808554E-2</c:v>
                </c:pt>
                <c:pt idx="158">
                  <c:v>1.5839803272242593E-2</c:v>
                </c:pt>
                <c:pt idx="159">
                  <c:v>1.5840346650245564E-2</c:v>
                </c:pt>
                <c:pt idx="160">
                  <c:v>1.5837802235135839E-2</c:v>
                </c:pt>
                <c:pt idx="161">
                  <c:v>1.5837497443784668E-2</c:v>
                </c:pt>
                <c:pt idx="162">
                  <c:v>1.5837270934322304E-2</c:v>
                </c:pt>
                <c:pt idx="163">
                  <c:v>1.5837122754139218E-2</c:v>
                </c:pt>
                <c:pt idx="164">
                  <c:v>1.5840975553996051E-2</c:v>
                </c:pt>
                <c:pt idx="165">
                  <c:v>1.5837558452393243E-2</c:v>
                </c:pt>
                <c:pt idx="166">
                  <c:v>1.5837881244130474E-2</c:v>
                </c:pt>
                <c:pt idx="167">
                  <c:v>1.5838282697400442E-2</c:v>
                </c:pt>
                <c:pt idx="168">
                  <c:v>1.5842622808975616E-2</c:v>
                </c:pt>
                <c:pt idx="169">
                  <c:v>1.5840676076863278E-2</c:v>
                </c:pt>
                <c:pt idx="170">
                  <c:v>1.5841471551252106E-2</c:v>
                </c:pt>
                <c:pt idx="171">
                  <c:v>1.5842345972686432E-2</c:v>
                </c:pt>
                <c:pt idx="172">
                  <c:v>1.5843299388817792E-2</c:v>
                </c:pt>
                <c:pt idx="173">
                  <c:v>1.5849500629524997E-2</c:v>
                </c:pt>
                <c:pt idx="174">
                  <c:v>1.5847903953995157E-2</c:v>
                </c:pt>
                <c:pt idx="175">
                  <c:v>1.5849253059038948E-2</c:v>
                </c:pt>
                <c:pt idx="176">
                  <c:v>1.5850681445083569E-2</c:v>
                </c:pt>
                <c:pt idx="177">
                  <c:v>1.5852189159913047E-2</c:v>
                </c:pt>
                <c:pt idx="178">
                  <c:v>1.5860226617054003E-2</c:v>
                </c:pt>
                <c:pt idx="179">
                  <c:v>1.5859014263427069E-2</c:v>
                </c:pt>
                <c:pt idx="180">
                  <c:v>1.5860919339609356E-2</c:v>
                </c:pt>
                <c:pt idx="181">
                  <c:v>1.586290403168273E-2</c:v>
                </c:pt>
                <c:pt idx="182">
                  <c:v>1.5864968387565459E-2</c:v>
                </c:pt>
                <c:pt idx="183">
                  <c:v>1.5874817082474704E-2</c:v>
                </c:pt>
                <c:pt idx="184">
                  <c:v>1.5874023408240651E-2</c:v>
                </c:pt>
                <c:pt idx="185">
                  <c:v>1.5876486802628195E-2</c:v>
                </c:pt>
                <c:pt idx="186">
                  <c:v>1.5879030148744484E-2</c:v>
                </c:pt>
                <c:pt idx="187">
                  <c:v>1.5881653494644446E-2</c:v>
                </c:pt>
                <c:pt idx="188">
                  <c:v>1.5880000000001084E-2</c:v>
                </c:pt>
                <c:pt idx="189">
                  <c:v>1.5892930534206554E-2</c:v>
                </c:pt>
                <c:pt idx="190">
                  <c:v>1.5899016509748381E-2</c:v>
                </c:pt>
                <c:pt idx="191">
                  <c:v>1.5899016509748381E-2</c:v>
                </c:pt>
                <c:pt idx="192">
                  <c:v>1.5902165373510555E-2</c:v>
                </c:pt>
                <c:pt idx="193">
                  <c:v>1.5915391118756537E-2</c:v>
                </c:pt>
                <c:pt idx="194">
                  <c:v>1.5915426715261527E-2</c:v>
                </c:pt>
                <c:pt idx="195">
                  <c:v>1.5918899960877246E-2</c:v>
                </c:pt>
                <c:pt idx="196">
                  <c:v>1.5922432945926747E-2</c:v>
                </c:pt>
                <c:pt idx="197">
                  <c:v>1.5926023958069514E-2</c:v>
                </c:pt>
                <c:pt idx="198">
                  <c:v>1.5940591285134368E-2</c:v>
                </c:pt>
                <c:pt idx="199">
                  <c:v>1.5940934030234926E-2</c:v>
                </c:pt>
                <c:pt idx="200">
                  <c:v>1.5944789492197985E-2</c:v>
                </c:pt>
                <c:pt idx="201">
                  <c:v>1.5948692706876794E-2</c:v>
                </c:pt>
                <c:pt idx="202">
                  <c:v>1.5952641961810829E-2</c:v>
                </c:pt>
                <c:pt idx="203">
                  <c:v>1.5968297882851517E-2</c:v>
                </c:pt>
                <c:pt idx="204">
                  <c:v>1.596886513416395E-2</c:v>
                </c:pt>
                <c:pt idx="205">
                  <c:v>1.5973018902728345E-2</c:v>
                </c:pt>
                <c:pt idx="206">
                  <c:v>1.5977208436331013E-2</c:v>
                </c:pt>
                <c:pt idx="207">
                  <c:v>1.598143202235287E-2</c:v>
                </c:pt>
                <c:pt idx="208">
                  <c:v>1.5997926680003931E-2</c:v>
                </c:pt>
                <c:pt idx="209">
                  <c:v>1.5998632637358394E-2</c:v>
                </c:pt>
                <c:pt idx="210">
                  <c:v>1.6003000795289542E-2</c:v>
                </c:pt>
                <c:pt idx="211">
                  <c:v>1.6007392729376967E-2</c:v>
                </c:pt>
                <c:pt idx="212">
                  <c:v>1.6011806726814331E-2</c:v>
                </c:pt>
                <c:pt idx="213">
                  <c:v>1.6028893388924638E-2</c:v>
                </c:pt>
                <c:pt idx="214">
                  <c:v>1.6029649092916615E-2</c:v>
                </c:pt>
                <c:pt idx="215">
                  <c:v>1.6034147713987451E-2</c:v>
                </c:pt>
                <c:pt idx="216">
                  <c:v>1.6038658120954601E-2</c:v>
                </c:pt>
                <c:pt idx="217">
                  <c:v>1.6043178600804335E-2</c:v>
                </c:pt>
                <c:pt idx="218">
                  <c:v>1.6060613656628239E-2</c:v>
                </c:pt>
                <c:pt idx="219">
                  <c:v>1.6061326987680927E-2</c:v>
                </c:pt>
                <c:pt idx="220">
                  <c:v>1.6065872135662306E-2</c:v>
                </c:pt>
                <c:pt idx="221">
                  <c:v>1.6070417077797605E-2</c:v>
                </c:pt>
                <c:pt idx="222">
                  <c:v>1.6074960100856066E-2</c:v>
                </c:pt>
                <c:pt idx="223">
                  <c:v>1.6092503058680652E-2</c:v>
                </c:pt>
                <c:pt idx="224">
                  <c:v>1.6093078736639888E-2</c:v>
                </c:pt>
                <c:pt idx="225">
                  <c:v>1.6097586464781769E-2</c:v>
                </c:pt>
                <c:pt idx="226">
                  <c:v>1.6102081993817265E-2</c:v>
                </c:pt>
                <c:pt idx="227">
                  <c:v>1.6106563610301869E-2</c:v>
                </c:pt>
                <c:pt idx="228">
                  <c:v>1.6130404058906526E-2</c:v>
                </c:pt>
                <c:pt idx="229">
                  <c:v>1.6128703031775622E-2</c:v>
                </c:pt>
                <c:pt idx="230">
                  <c:v>1.6133065188933631E-2</c:v>
                </c:pt>
                <c:pt idx="231">
                  <c:v>1.6137401438596096E-2</c:v>
                </c:pt>
                <c:pt idx="232">
                  <c:v>1.616075926992306E-2</c:v>
                </c:pt>
                <c:pt idx="233">
                  <c:v>1.6158634094820441E-2</c:v>
                </c:pt>
                <c:pt idx="234">
                  <c:v>1.6158634094820441E-2</c:v>
                </c:pt>
                <c:pt idx="235">
                  <c:v>1.6162778911346386E-2</c:v>
                </c:pt>
                <c:pt idx="236">
                  <c:v>1.6166885824079786E-2</c:v>
                </c:pt>
                <c:pt idx="237">
                  <c:v>1.6183340722056648E-2</c:v>
                </c:pt>
                <c:pt idx="238">
                  <c:v>1.6182900159604306E-2</c:v>
                </c:pt>
                <c:pt idx="239">
                  <c:v>1.6186791845065645E-2</c:v>
                </c:pt>
                <c:pt idx="240">
                  <c:v>1.619063534325758E-2</c:v>
                </c:pt>
                <c:pt idx="241">
                  <c:v>1.6194428940194877E-2</c:v>
                </c:pt>
                <c:pt idx="242">
                  <c:v>1.6210060965498593E-2</c:v>
                </c:pt>
                <c:pt idx="243">
                  <c:v>1.6209070035049507E-2</c:v>
                </c:pt>
                <c:pt idx="244">
                  <c:v>1.621258841530733E-2</c:v>
                </c:pt>
                <c:pt idx="245">
                  <c:v>1.6216046610036484E-2</c:v>
                </c:pt>
                <c:pt idx="246">
                  <c:v>1.6219442905140269E-2</c:v>
                </c:pt>
                <c:pt idx="247">
                  <c:v>1.6234027174673198E-2</c:v>
                </c:pt>
                <c:pt idx="248">
                  <c:v>1.6232374806967133E-2</c:v>
                </c:pt>
                <c:pt idx="249">
                  <c:v>1.6235435892109865E-2</c:v>
                </c:pt>
                <c:pt idx="250">
                  <c:v>1.6238424792833061E-2</c:v>
                </c:pt>
                <c:pt idx="251">
                  <c:v>1.6241339794980013E-2</c:v>
                </c:pt>
                <c:pt idx="252">
                  <c:v>1.6238823804905069E-2</c:v>
                </c:pt>
                <c:pt idx="253">
                  <c:v>1.6252263829372258E-2</c:v>
                </c:pt>
                <c:pt idx="254">
                  <c:v>1.6254826750070284E-2</c:v>
                </c:pt>
                <c:pt idx="255">
                  <c:v>1.6257330599092755E-2</c:v>
                </c:pt>
                <c:pt idx="256">
                  <c:v>1.625977949190403E-2</c:v>
                </c:pt>
                <c:pt idx="257">
                  <c:v>1.6276631728383031E-2</c:v>
                </c:pt>
                <c:pt idx="258">
                  <c:v>1.6271343657420934E-2</c:v>
                </c:pt>
                <c:pt idx="259">
                  <c:v>1.6271343657420934E-2</c:v>
                </c:pt>
                <c:pt idx="260">
                  <c:v>1.6273549240365049E-2</c:v>
                </c:pt>
                <c:pt idx="261">
                  <c:v>1.6275728676633329E-2</c:v>
                </c:pt>
                <c:pt idx="262">
                  <c:v>1.6286850448233366E-2</c:v>
                </c:pt>
                <c:pt idx="263">
                  <c:v>1.6284267271716914E-2</c:v>
                </c:pt>
                <c:pt idx="264">
                  <c:v>1.6286377712500362E-2</c:v>
                </c:pt>
                <c:pt idx="265">
                  <c:v>1.628848670201621E-2</c:v>
                </c:pt>
                <c:pt idx="266">
                  <c:v>1.629059835628946E-2</c:v>
                </c:pt>
                <c:pt idx="267">
                  <c:v>1.6300962584311719E-2</c:v>
                </c:pt>
                <c:pt idx="268">
                  <c:v>1.6299153942665144E-2</c:v>
                </c:pt>
                <c:pt idx="269">
                  <c:v>1.630134066231784E-2</c:v>
                </c:pt>
                <c:pt idx="270">
                  <c:v>1.6303554743616198E-2</c:v>
                </c:pt>
                <c:pt idx="271">
                  <c:v>1.6305800302838382E-2</c:v>
                </c:pt>
                <c:pt idx="272">
                  <c:v>1.6315625801204187E-2</c:v>
                </c:pt>
                <c:pt idx="273">
                  <c:v>1.6315179645927103E-2</c:v>
                </c:pt>
                <c:pt idx="274">
                  <c:v>1.6317644340366221E-2</c:v>
                </c:pt>
                <c:pt idx="275">
                  <c:v>1.6320161694153342E-2</c:v>
                </c:pt>
                <c:pt idx="276">
                  <c:v>1.6322718238176617E-2</c:v>
                </c:pt>
                <c:pt idx="277">
                  <c:v>1.6332149957287302E-2</c:v>
                </c:pt>
                <c:pt idx="278">
                  <c:v>1.633299658629072E-2</c:v>
                </c:pt>
                <c:pt idx="279">
                  <c:v>1.6335494282223102E-2</c:v>
                </c:pt>
                <c:pt idx="280">
                  <c:v>1.6337929247481127E-2</c:v>
                </c:pt>
                <c:pt idx="281">
                  <c:v>1.6340284494666357E-2</c:v>
                </c:pt>
                <c:pt idx="282">
                  <c:v>1.6348568550051037E-2</c:v>
                </c:pt>
                <c:pt idx="283">
                  <c:v>1.6348568550051037E-2</c:v>
                </c:pt>
                <c:pt idx="284">
                  <c:v>1.6350270391481556E-2</c:v>
                </c:pt>
                <c:pt idx="285">
                  <c:v>1.6351790588072193E-2</c:v>
                </c:pt>
                <c:pt idx="286">
                  <c:v>1.635311215183801E-2</c:v>
                </c:pt>
                <c:pt idx="287">
                  <c:v>1.6359777774432194E-2</c:v>
                </c:pt>
                <c:pt idx="288">
                  <c:v>1.6356072320494616E-2</c:v>
                </c:pt>
                <c:pt idx="289">
                  <c:v>1.6356145902430341E-2</c:v>
                </c:pt>
                <c:pt idx="290">
                  <c:v>1.6358525704407361E-2</c:v>
                </c:pt>
                <c:pt idx="291">
                  <c:v>1.6359514323181407E-2</c:v>
                </c:pt>
                <c:pt idx="292">
                  <c:v>1.6359514323181407E-2</c:v>
                </c:pt>
                <c:pt idx="293">
                  <c:v>1.6349681124238773E-2</c:v>
                </c:pt>
                <c:pt idx="294">
                  <c:v>1.634729408023259E-2</c:v>
                </c:pt>
                <c:pt idx="295">
                  <c:v>1.6344487577264373E-2</c:v>
                </c:pt>
                <c:pt idx="296">
                  <c:v>1.6341244631898542E-2</c:v>
                </c:pt>
                <c:pt idx="297">
                  <c:v>1.6342148556191767E-2</c:v>
                </c:pt>
                <c:pt idx="298">
                  <c:v>1.6324196880456356E-2</c:v>
                </c:pt>
                <c:pt idx="299">
                  <c:v>1.6319115646879993E-2</c:v>
                </c:pt>
                <c:pt idx="300">
                  <c:v>1.6313790497944486E-2</c:v>
                </c:pt>
                <c:pt idx="301">
                  <c:v>1.6308263334028236E-2</c:v>
                </c:pt>
                <c:pt idx="302">
                  <c:v>1.6306854720492751E-2</c:v>
                </c:pt>
                <c:pt idx="303">
                  <c:v>1.6284972507254612E-2</c:v>
                </c:pt>
                <c:pt idx="304">
                  <c:v>1.6279063744424796E-2</c:v>
                </c:pt>
                <c:pt idx="305">
                  <c:v>1.6273204350404732E-2</c:v>
                </c:pt>
                <c:pt idx="306">
                  <c:v>1.6267436219115302E-2</c:v>
                </c:pt>
                <c:pt idx="307">
                  <c:v>1.6265819163966119E-2</c:v>
                </c:pt>
                <c:pt idx="308">
                  <c:v>1.6246114167703593E-2</c:v>
                </c:pt>
                <c:pt idx="309">
                  <c:v>1.6241430727805994E-2</c:v>
                </c:pt>
                <c:pt idx="310">
                  <c:v>1.623708989656918E-2</c:v>
                </c:pt>
                <c:pt idx="311">
                  <c:v>1.6233133562895356E-2</c:v>
                </c:pt>
                <c:pt idx="312">
                  <c:v>1.623333487663392E-2</c:v>
                </c:pt>
                <c:pt idx="313">
                  <c:v>1.6219815779605379E-2</c:v>
                </c:pt>
                <c:pt idx="314">
                  <c:v>1.6219723820745786E-2</c:v>
                </c:pt>
                <c:pt idx="315">
                  <c:v>1.6223693165812791E-2</c:v>
                </c:pt>
                <c:pt idx="316">
                  <c:v>1.6230118931217258E-2</c:v>
                </c:pt>
                <c:pt idx="317">
                  <c:v>1.6234232299354542E-2</c:v>
                </c:pt>
                <c:pt idx="318">
                  <c:v>1.6238952334731226E-2</c:v>
                </c:pt>
                <c:pt idx="319">
                  <c:v>1.624704256623509E-2</c:v>
                </c:pt>
                <c:pt idx="320">
                  <c:v>1.6263279829718699E-2</c:v>
                </c:pt>
                <c:pt idx="321">
                  <c:v>1.6270568713612082E-2</c:v>
                </c:pt>
                <c:pt idx="322">
                  <c:v>1.6278278469987757E-2</c:v>
                </c:pt>
                <c:pt idx="323">
                  <c:v>1.6286378132509376E-2</c:v>
                </c:pt>
                <c:pt idx="324">
                  <c:v>1.6296960978090188E-2</c:v>
                </c:pt>
                <c:pt idx="325">
                  <c:v>1.6331641172863197E-2</c:v>
                </c:pt>
                <c:pt idx="326">
                  <c:v>1.6331641172863197E-2</c:v>
                </c:pt>
                <c:pt idx="327">
                  <c:v>1.6341429942464555E-2</c:v>
                </c:pt>
                <c:pt idx="328">
                  <c:v>1.6351391833463024E-2</c:v>
                </c:pt>
                <c:pt idx="329">
                  <c:v>1.6363535787180698E-2</c:v>
                </c:pt>
                <c:pt idx="330">
                  <c:v>1.6392351129378098E-2</c:v>
                </c:pt>
                <c:pt idx="331">
                  <c:v>1.640271400515269E-2</c:v>
                </c:pt>
                <c:pt idx="332">
                  <c:v>1.6413064144764032E-2</c:v>
                </c:pt>
                <c:pt idx="333">
                  <c:v>1.6423370567537884E-2</c:v>
                </c:pt>
                <c:pt idx="334">
                  <c:v>1.6434244464611614E-2</c:v>
                </c:pt>
                <c:pt idx="335">
                  <c:v>1.6463539432795923E-2</c:v>
                </c:pt>
                <c:pt idx="336">
                  <c:v>1.6473162517676762E-2</c:v>
                </c:pt>
                <c:pt idx="337">
                  <c:v>1.6482555975988227E-2</c:v>
                </c:pt>
                <c:pt idx="338">
                  <c:v>1.6491695821112911E-2</c:v>
                </c:pt>
                <c:pt idx="339">
                  <c:v>1.6500530003738072E-2</c:v>
                </c:pt>
                <c:pt idx="340">
                  <c:v>1.6525869536088547E-2</c:v>
                </c:pt>
                <c:pt idx="341">
                  <c:v>1.6533871675105279E-2</c:v>
                </c:pt>
                <c:pt idx="342">
                  <c:v>1.6541679350683344E-2</c:v>
                </c:pt>
                <c:pt idx="343">
                  <c:v>1.6549303589879487E-2</c:v>
                </c:pt>
                <c:pt idx="344">
                  <c:v>1.6556079035459113E-2</c:v>
                </c:pt>
                <c:pt idx="345">
                  <c:v>1.6578186738979539E-2</c:v>
                </c:pt>
                <c:pt idx="346">
                  <c:v>1.6585059216862756E-2</c:v>
                </c:pt>
                <c:pt idx="347">
                  <c:v>1.6591814429306531E-2</c:v>
                </c:pt>
                <c:pt idx="348">
                  <c:v>1.6598463406080843E-2</c:v>
                </c:pt>
                <c:pt idx="349">
                  <c:v>1.6603142986230331E-2</c:v>
                </c:pt>
                <c:pt idx="350">
                  <c:v>1.6630500819288883E-2</c:v>
                </c:pt>
                <c:pt idx="351">
                  <c:v>1.6630500819288883E-2</c:v>
                </c:pt>
                <c:pt idx="352">
                  <c:v>1.6636744024921137E-2</c:v>
                </c:pt>
                <c:pt idx="353">
                  <c:v>1.6642958211944066E-2</c:v>
                </c:pt>
                <c:pt idx="354">
                  <c:v>1.6647404215692291E-2</c:v>
                </c:pt>
                <c:pt idx="355">
                  <c:v>1.6667745421213305E-2</c:v>
                </c:pt>
                <c:pt idx="356">
                  <c:v>1.6673980003031566E-2</c:v>
                </c:pt>
                <c:pt idx="357">
                  <c:v>1.6680251763291631E-2</c:v>
                </c:pt>
                <c:pt idx="358">
                  <c:v>1.6686568968246718E-2</c:v>
                </c:pt>
                <c:pt idx="359">
                  <c:v>1.6690684687323525E-2</c:v>
                </c:pt>
                <c:pt idx="360">
                  <c:v>1.6712208481452752E-2</c:v>
                </c:pt>
                <c:pt idx="361">
                  <c:v>1.6718683174706626E-2</c:v>
                </c:pt>
                <c:pt idx="362">
                  <c:v>1.6725172650091526E-2</c:v>
                </c:pt>
                <c:pt idx="363">
                  <c:v>1.6731671335432838E-2</c:v>
                </c:pt>
                <c:pt idx="364">
                  <c:v>1.6735447706202451E-2</c:v>
                </c:pt>
                <c:pt idx="365">
                  <c:v>1.6757646727823063E-2</c:v>
                </c:pt>
                <c:pt idx="366">
                  <c:v>1.6764107875279467E-2</c:v>
                </c:pt>
                <c:pt idx="367">
                  <c:v>1.677054479661777E-2</c:v>
                </c:pt>
                <c:pt idx="368">
                  <c:v>1.6776951918658582E-2</c:v>
                </c:pt>
                <c:pt idx="369">
                  <c:v>1.6780136388912764E-2</c:v>
                </c:pt>
                <c:pt idx="370">
                  <c:v>1.6802170945395298E-2</c:v>
                </c:pt>
                <c:pt idx="371">
                  <c:v>1.6808345468424277E-2</c:v>
                </c:pt>
                <c:pt idx="372">
                  <c:v>1.6814456750212189E-2</c:v>
                </c:pt>
                <c:pt idx="373">
                  <c:v>1.6820499216647997E-2</c:v>
                </c:pt>
                <c:pt idx="374">
                  <c:v>1.6822849437935262E-2</c:v>
                </c:pt>
                <c:pt idx="375">
                  <c:v>1.6843869442509478E-2</c:v>
                </c:pt>
                <c:pt idx="376">
                  <c:v>1.6849484216437904E-2</c:v>
                </c:pt>
                <c:pt idx="377">
                  <c:v>1.6854996727961542E-2</c:v>
                </c:pt>
                <c:pt idx="378">
                  <c:v>1.6860401402217732E-2</c:v>
                </c:pt>
                <c:pt idx="379">
                  <c:v>1.6885733868797617E-2</c:v>
                </c:pt>
                <c:pt idx="380">
                  <c:v>1.6890463099908885E-2</c:v>
                </c:pt>
                <c:pt idx="381">
                  <c:v>1.6895080541469827E-2</c:v>
                </c:pt>
                <c:pt idx="382">
                  <c:v>1.6895238055671186E-2</c:v>
                </c:pt>
                <c:pt idx="383">
                  <c:v>1.6912437824694135E-2</c:v>
                </c:pt>
                <c:pt idx="384">
                  <c:v>1.6916500378233078E-2</c:v>
                </c:pt>
                <c:pt idx="385">
                  <c:v>1.6920452766404782E-2</c:v>
                </c:pt>
                <c:pt idx="386">
                  <c:v>1.6924295260050352E-2</c:v>
                </c:pt>
                <c:pt idx="387">
                  <c:v>1.6923387979070111E-2</c:v>
                </c:pt>
                <c:pt idx="388">
                  <c:v>1.6938571707601727E-2</c:v>
                </c:pt>
                <c:pt idx="389">
                  <c:v>1.6941868792636747E-2</c:v>
                </c:pt>
                <c:pt idx="390">
                  <c:v>1.6945057609029934E-2</c:v>
                </c:pt>
                <c:pt idx="391">
                  <c:v>1.6938464804830831E-2</c:v>
                </c:pt>
                <c:pt idx="392">
                  <c:v>1.6943798097037555E-2</c:v>
                </c:pt>
                <c:pt idx="393">
                  <c:v>1.6959387151808374E-2</c:v>
                </c:pt>
                <c:pt idx="394">
                  <c:v>1.6961932051144681E-2</c:v>
                </c:pt>
                <c:pt idx="395">
                  <c:v>1.6964370580454337E-2</c:v>
                </c:pt>
                <c:pt idx="396">
                  <c:v>1.6966703011116975E-2</c:v>
                </c:pt>
                <c:pt idx="397">
                  <c:v>1.6963851703797612E-2</c:v>
                </c:pt>
                <c:pt idx="398">
                  <c:v>1.6974977176142436E-2</c:v>
                </c:pt>
                <c:pt idx="399">
                  <c:v>1.6976783185516268E-2</c:v>
                </c:pt>
                <c:pt idx="400">
                  <c:v>1.6978484725269419E-2</c:v>
                </c:pt>
                <c:pt idx="401">
                  <c:v>1.6980082067028994E-2</c:v>
                </c:pt>
                <c:pt idx="402">
                  <c:v>1.6973755068184097E-2</c:v>
                </c:pt>
                <c:pt idx="403">
                  <c:v>1.6986515315250694E-2</c:v>
                </c:pt>
                <c:pt idx="404">
                  <c:v>1.6987493175114571E-2</c:v>
                </c:pt>
                <c:pt idx="405">
                  <c:v>1.6988368739316972E-2</c:v>
                </c:pt>
                <c:pt idx="406">
                  <c:v>1.6983817601917819E-2</c:v>
                </c:pt>
                <c:pt idx="407">
                  <c:v>1.6990853477856605E-2</c:v>
                </c:pt>
                <c:pt idx="408">
                  <c:v>1.6991221642786599E-2</c:v>
                </c:pt>
                <c:pt idx="409">
                  <c:v>1.6991489143889291E-2</c:v>
                </c:pt>
                <c:pt idx="410">
                  <c:v>1.6991656253245783E-2</c:v>
                </c:pt>
                <c:pt idx="411">
                  <c:v>1.6986345559246847E-2</c:v>
                </c:pt>
                <c:pt idx="412">
                  <c:v>1.6991326215889214E-2</c:v>
                </c:pt>
                <c:pt idx="413">
                  <c:v>1.6990995448785209E-2</c:v>
                </c:pt>
                <c:pt idx="414">
                  <c:v>1.6990565923050118E-2</c:v>
                </c:pt>
                <c:pt idx="415">
                  <c:v>1.6990037910972002E-2</c:v>
                </c:pt>
                <c:pt idx="416">
                  <c:v>1.6981359053483778E-2</c:v>
                </c:pt>
                <c:pt idx="417">
                  <c:v>1.6985930087499504E-2</c:v>
                </c:pt>
                <c:pt idx="418">
                  <c:v>1.6984816876990085E-2</c:v>
                </c:pt>
                <c:pt idx="419">
                  <c:v>1.6983607086936744E-2</c:v>
                </c:pt>
                <c:pt idx="420">
                  <c:v>1.6976955551353864E-2</c:v>
                </c:pt>
                <c:pt idx="421">
                  <c:v>1.6977807581850166E-2</c:v>
                </c:pt>
                <c:pt idx="422">
                  <c:v>1.6976118982229269E-2</c:v>
                </c:pt>
                <c:pt idx="423">
                  <c:v>1.6974335438506256E-2</c:v>
                </c:pt>
                <c:pt idx="424">
                  <c:v>1.6972457223343462E-2</c:v>
                </c:pt>
                <c:pt idx="425">
                  <c:v>1.6965223419812721E-2</c:v>
                </c:pt>
                <c:pt idx="426">
                  <c:v>1.6964003102417295E-2</c:v>
                </c:pt>
                <c:pt idx="427">
                  <c:v>1.6961655620858895E-2</c:v>
                </c:pt>
                <c:pt idx="428">
                  <c:v>1.695921510435023E-2</c:v>
                </c:pt>
                <c:pt idx="429">
                  <c:v>1.6956681825722266E-2</c:v>
                </c:pt>
                <c:pt idx="430">
                  <c:v>1.694892386492523E-2</c:v>
                </c:pt>
                <c:pt idx="431">
                  <c:v>1.6945626547441934E-2</c:v>
                </c:pt>
                <c:pt idx="432">
                  <c:v>1.6942633551482369E-2</c:v>
                </c:pt>
                <c:pt idx="433">
                  <c:v>1.6939549430865394E-2</c:v>
                </c:pt>
                <c:pt idx="434">
                  <c:v>1.6936374458578124E-2</c:v>
                </c:pt>
                <c:pt idx="435">
                  <c:v>1.6928149955938526E-2</c:v>
                </c:pt>
                <c:pt idx="436">
                  <c:v>1.6922771513208992E-2</c:v>
                </c:pt>
                <c:pt idx="437">
                  <c:v>1.6919146378113651E-2</c:v>
                </c:pt>
                <c:pt idx="438">
                  <c:v>1.6915432029709347E-2</c:v>
                </c:pt>
                <c:pt idx="439">
                  <c:v>1.6911628741126866E-2</c:v>
                </c:pt>
                <c:pt idx="440">
                  <c:v>1.6910139821557816E-2</c:v>
                </c:pt>
                <c:pt idx="441">
                  <c:v>1.6895538501512097E-2</c:v>
                </c:pt>
                <c:pt idx="442">
                  <c:v>1.6891304001029676E-2</c:v>
                </c:pt>
                <c:pt idx="443">
                  <c:v>1.6882593167980828E-2</c:v>
                </c:pt>
                <c:pt idx="444">
                  <c:v>1.6882593167980828E-2</c:v>
                </c:pt>
                <c:pt idx="445">
                  <c:v>1.6873638207639367E-2</c:v>
                </c:pt>
                <c:pt idx="446">
                  <c:v>1.6864254463699661E-2</c:v>
                </c:pt>
                <c:pt idx="447">
                  <c:v>1.6859489214950205E-2</c:v>
                </c:pt>
                <c:pt idx="448">
                  <c:v>1.6854655329155109E-2</c:v>
                </c:pt>
                <c:pt idx="449">
                  <c:v>1.6849754602292981E-2</c:v>
                </c:pt>
                <c:pt idx="450">
                  <c:v>1.6840606289481468E-2</c:v>
                </c:pt>
                <c:pt idx="451">
                  <c:v>1.6829519202972976E-2</c:v>
                </c:pt>
                <c:pt idx="452">
                  <c:v>1.6824311209665134E-2</c:v>
                </c:pt>
                <c:pt idx="453">
                  <c:v>1.6819047150671278E-2</c:v>
                </c:pt>
                <c:pt idx="454">
                  <c:v>1.6813728821796999E-2</c:v>
                </c:pt>
                <c:pt idx="455">
                  <c:v>1.6804511779500479E-2</c:v>
                </c:pt>
                <c:pt idx="456">
                  <c:v>1.6791948722550232E-2</c:v>
                </c:pt>
                <c:pt idx="457">
                  <c:v>1.6786385980293708E-2</c:v>
                </c:pt>
                <c:pt idx="458">
                  <c:v>1.6780779742342902E-2</c:v>
                </c:pt>
                <c:pt idx="459">
                  <c:v>1.6775131804279586E-2</c:v>
                </c:pt>
                <c:pt idx="460">
                  <c:v>1.6765967339999639E-2</c:v>
                </c:pt>
                <c:pt idx="461">
                  <c:v>1.6752158961311821E-2</c:v>
                </c:pt>
                <c:pt idx="462">
                  <c:v>1.6746329455172203E-2</c:v>
                </c:pt>
                <c:pt idx="463">
                  <c:v>1.6740469021654009E-2</c:v>
                </c:pt>
                <c:pt idx="464">
                  <c:v>1.6734579456080145E-2</c:v>
                </c:pt>
                <c:pt idx="465">
                  <c:v>1.6725585560086235E-2</c:v>
                </c:pt>
                <c:pt idx="466">
                  <c:v>1.6710765778288585E-2</c:v>
                </c:pt>
                <c:pt idx="467">
                  <c:v>1.6704757480876988E-2</c:v>
                </c:pt>
                <c:pt idx="468">
                  <c:v>1.6698730822500042E-2</c:v>
                </c:pt>
                <c:pt idx="469">
                  <c:v>1.6692687598193971E-2</c:v>
                </c:pt>
                <c:pt idx="470">
                  <c:v>1.6683978942513958E-2</c:v>
                </c:pt>
                <c:pt idx="471">
                  <c:v>1.6668384940926106E-2</c:v>
                </c:pt>
                <c:pt idx="472">
                  <c:v>1.6662285811033902E-2</c:v>
                </c:pt>
                <c:pt idx="473">
                  <c:v>1.6656180884534452E-2</c:v>
                </c:pt>
                <c:pt idx="474">
                  <c:v>1.6650071956162853E-2</c:v>
                </c:pt>
                <c:pt idx="475">
                  <c:v>1.6641759894282685E-2</c:v>
                </c:pt>
                <c:pt idx="476">
                  <c:v>1.6625632117134678E-2</c:v>
                </c:pt>
                <c:pt idx="477">
                  <c:v>1.6619530098904139E-2</c:v>
                </c:pt>
                <c:pt idx="478">
                  <c:v>1.6613434846295967E-2</c:v>
                </c:pt>
                <c:pt idx="479">
                  <c:v>1.6607348153739748E-2</c:v>
                </c:pt>
                <c:pt idx="480">
                  <c:v>1.6598712203116445E-2</c:v>
                </c:pt>
                <c:pt idx="481">
                  <c:v>1.6577105893752737E-2</c:v>
                </c:pt>
                <c:pt idx="482">
                  <c:v>1.6571108242116907E-2</c:v>
                </c:pt>
                <c:pt idx="483">
                  <c:v>1.6565131710337848E-2</c:v>
                </c:pt>
                <c:pt idx="484">
                  <c:v>1.655983751791033E-2</c:v>
                </c:pt>
                <c:pt idx="485">
                  <c:v>1.6535628640992686E-2</c:v>
                </c:pt>
                <c:pt idx="486">
                  <c:v>1.6535628640992686E-2</c:v>
                </c:pt>
                <c:pt idx="487">
                  <c:v>1.6529816502806501E-2</c:v>
                </c:pt>
                <c:pt idx="488">
                  <c:v>1.6524038042254365E-2</c:v>
                </c:pt>
                <c:pt idx="489">
                  <c:v>1.6517550707243221E-2</c:v>
                </c:pt>
                <c:pt idx="490">
                  <c:v>1.6501296852058527E-2</c:v>
                </c:pt>
                <c:pt idx="491">
                  <c:v>1.6495713686109456E-2</c:v>
                </c:pt>
                <c:pt idx="492">
                  <c:v>1.6490174960115223E-2</c:v>
                </c:pt>
                <c:pt idx="493">
                  <c:v>1.6484682467672117E-2</c:v>
                </c:pt>
                <c:pt idx="494">
                  <c:v>1.6479003972894039E-2</c:v>
                </c:pt>
                <c:pt idx="495">
                  <c:v>1.6463210704216222E-2</c:v>
                </c:pt>
                <c:pt idx="496">
                  <c:v>1.6457976282358729E-2</c:v>
                </c:pt>
                <c:pt idx="497">
                  <c:v>1.6452798854971314E-2</c:v>
                </c:pt>
                <c:pt idx="498">
                  <c:v>1.6447680215438042E-2</c:v>
                </c:pt>
                <c:pt idx="499">
                  <c:v>1.644290534077391E-2</c:v>
                </c:pt>
                <c:pt idx="500">
                  <c:v>1.6427829402628619E-2</c:v>
                </c:pt>
                <c:pt idx="501">
                  <c:v>1.6423031602241723E-2</c:v>
                </c:pt>
                <c:pt idx="502">
                  <c:v>1.6418303349496993E-2</c:v>
                </c:pt>
                <c:pt idx="503">
                  <c:v>1.6413646437616652E-2</c:v>
                </c:pt>
                <c:pt idx="504">
                  <c:v>1.6409866656472396E-2</c:v>
                </c:pt>
                <c:pt idx="505">
                  <c:v>1.6395759942161487E-2</c:v>
                </c:pt>
                <c:pt idx="506">
                  <c:v>1.6391475241955455E-2</c:v>
                </c:pt>
                <c:pt idx="507">
                  <c:v>1.6387264905535125E-2</c:v>
                </c:pt>
                <c:pt idx="508">
                  <c:v>1.6383128652198136E-2</c:v>
                </c:pt>
                <c:pt idx="509">
                  <c:v>1.6380381786192368E-2</c:v>
                </c:pt>
                <c:pt idx="510">
                  <c:v>1.6363548808650867E-2</c:v>
                </c:pt>
                <c:pt idx="511">
                  <c:v>1.6363548808650867E-2</c:v>
                </c:pt>
                <c:pt idx="512">
                  <c:v>1.6359851160233932E-2</c:v>
                </c:pt>
                <c:pt idx="513">
                  <c:v>1.6356225630563697E-2</c:v>
                </c:pt>
                <c:pt idx="514">
                  <c:v>1.635540541539705E-2</c:v>
                </c:pt>
                <c:pt idx="515">
                  <c:v>1.6342439088853584E-2</c:v>
                </c:pt>
                <c:pt idx="516">
                  <c:v>1.633916994521286E-2</c:v>
                </c:pt>
                <c:pt idx="517">
                  <c:v>1.6335971237370697E-2</c:v>
                </c:pt>
                <c:pt idx="518">
                  <c:v>1.6315528931357272E-2</c:v>
                </c:pt>
                <c:pt idx="519">
                  <c:v>1.6298428080457325E-2</c:v>
                </c:pt>
                <c:pt idx="520">
                  <c:v>1.6284572563537453E-2</c:v>
                </c:pt>
                <c:pt idx="521">
                  <c:v>1.6273866296913957E-2</c:v>
                </c:pt>
                <c:pt idx="522">
                  <c:v>1.6266213231289663E-2</c:v>
                </c:pt>
                <c:pt idx="523">
                  <c:v>1.6263716954633117E-2</c:v>
                </c:pt>
                <c:pt idx="524">
                  <c:v>1.6259682660062856E-2</c:v>
                </c:pt>
                <c:pt idx="525">
                  <c:v>1.6260613201538182E-2</c:v>
                </c:pt>
                <c:pt idx="526">
                  <c:v>1.6264213032692005E-2</c:v>
                </c:pt>
                <c:pt idx="527">
                  <c:v>1.6278142476533572E-2</c:v>
                </c:pt>
                <c:pt idx="528">
                  <c:v>1.6280469362534154E-2</c:v>
                </c:pt>
                <c:pt idx="529">
                  <c:v>1.629006915100778E-2</c:v>
                </c:pt>
                <c:pt idx="530">
                  <c:v>1.6303387107857992E-2</c:v>
                </c:pt>
                <c:pt idx="531">
                  <c:v>1.6318894909941567E-2</c:v>
                </c:pt>
                <c:pt idx="532">
                  <c:v>1.633649670372956E-2</c:v>
                </c:pt>
                <c:pt idx="533">
                  <c:v>1.6356096642485177E-2</c:v>
                </c:pt>
                <c:pt idx="534">
                  <c:v>1.6377598884305671E-2</c:v>
                </c:pt>
                <c:pt idx="535">
                  <c:v>1.640090759025864E-2</c:v>
                </c:pt>
                <c:pt idx="536">
                  <c:v>1.642592692260721E-2</c:v>
                </c:pt>
                <c:pt idx="537">
                  <c:v>1.645594030751232E-2</c:v>
                </c:pt>
                <c:pt idx="538">
                  <c:v>1.6484111400905003E-2</c:v>
                </c:pt>
                <c:pt idx="539">
                  <c:v>1.6513698140684249E-2</c:v>
                </c:pt>
                <c:pt idx="540">
                  <c:v>1.654460493529069E-2</c:v>
                </c:pt>
                <c:pt idx="541">
                  <c:v>1.6576736186821619E-2</c:v>
                </c:pt>
                <c:pt idx="542">
                  <c:v>1.6623533733225816E-2</c:v>
                </c:pt>
                <c:pt idx="543">
                  <c:v>1.6644289630126635E-2</c:v>
                </c:pt>
                <c:pt idx="544">
                  <c:v>1.6691314553650187E-2</c:v>
                </c:pt>
                <c:pt idx="545">
                  <c:v>1.6730744954347076E-2</c:v>
                </c:pt>
                <c:pt idx="546">
                  <c:v>1.6764286385868483E-2</c:v>
                </c:pt>
                <c:pt idx="547">
                  <c:v>1.6801759428285604E-2</c:v>
                </c:pt>
                <c:pt idx="548">
                  <c:v>1.6842944813191752E-2</c:v>
                </c:pt>
                <c:pt idx="549">
                  <c:v>1.6868769152514455E-2</c:v>
                </c:pt>
                <c:pt idx="550">
                  <c:v>1.691698506075889E-2</c:v>
                </c:pt>
                <c:pt idx="551">
                  <c:v>1.6956011803697948E-2</c:v>
                </c:pt>
                <c:pt idx="552">
                  <c:v>1.6995188958399618E-2</c:v>
                </c:pt>
                <c:pt idx="553">
                  <c:v>1.7034421290073189E-2</c:v>
                </c:pt>
                <c:pt idx="554">
                  <c:v>1.7076394772702338E-2</c:v>
                </c:pt>
                <c:pt idx="555">
                  <c:v>1.7112670470217313E-2</c:v>
                </c:pt>
                <c:pt idx="556">
                  <c:v>1.7151496774219621E-2</c:v>
                </c:pt>
                <c:pt idx="557">
                  <c:v>1.718999716651691E-2</c:v>
                </c:pt>
                <c:pt idx="558">
                  <c:v>1.7228076338209282E-2</c:v>
                </c:pt>
                <c:pt idx="559">
                  <c:v>1.7265638966283345E-2</c:v>
                </c:pt>
                <c:pt idx="560">
                  <c:v>1.7302589714059669E-2</c:v>
                </c:pt>
                <c:pt idx="561">
                  <c:v>1.7338833231735209E-2</c:v>
                </c:pt>
                <c:pt idx="562">
                  <c:v>1.7367787296867904E-2</c:v>
                </c:pt>
                <c:pt idx="563">
                  <c:v>1.7410870168726594E-2</c:v>
                </c:pt>
                <c:pt idx="564">
                  <c:v>1.7442366723144028E-2</c:v>
                </c:pt>
                <c:pt idx="565">
                  <c:v>1.7474827583899483E-2</c:v>
                </c:pt>
                <c:pt idx="566">
                  <c:v>1.7506104293959612E-2</c:v>
                </c:pt>
                <c:pt idx="567">
                  <c:v>1.753610528718192E-2</c:v>
                </c:pt>
                <c:pt idx="568">
                  <c:v>1.7566401372047603E-2</c:v>
                </c:pt>
                <c:pt idx="569">
                  <c:v>1.759224532376533E-2</c:v>
                </c:pt>
                <c:pt idx="570">
                  <c:v>1.7618466496072249E-2</c:v>
                </c:pt>
                <c:pt idx="571">
                  <c:v>1.7639365864716469E-2</c:v>
                </c:pt>
                <c:pt idx="572">
                  <c:v>1.7667424364228929E-2</c:v>
                </c:pt>
                <c:pt idx="573">
                  <c:v>1.7690246371692336E-2</c:v>
                </c:pt>
                <c:pt idx="574">
                  <c:v>1.77120206487974E-2</c:v>
                </c:pt>
                <c:pt idx="575">
                  <c:v>1.7734532342906898E-2</c:v>
                </c:pt>
                <c:pt idx="576">
                  <c:v>1.7752596716919825E-2</c:v>
                </c:pt>
                <c:pt idx="577">
                  <c:v>1.7771483876750069E-2</c:v>
                </c:pt>
                <c:pt idx="578">
                  <c:v>1.7789494043021239E-2</c:v>
                </c:pt>
                <c:pt idx="579">
                  <c:v>1.7814140697597985E-2</c:v>
                </c:pt>
                <c:pt idx="580">
                  <c:v>1.7824352771867606E-2</c:v>
                </c:pt>
                <c:pt idx="581">
                  <c:v>1.7838689594715771E-2</c:v>
                </c:pt>
                <c:pt idx="582">
                  <c:v>1.7854567647447823E-2</c:v>
                </c:pt>
                <c:pt idx="583">
                  <c:v>1.7867884604410772E-2</c:v>
                </c:pt>
                <c:pt idx="584">
                  <c:v>1.787874589055858E-2</c:v>
                </c:pt>
                <c:pt idx="585">
                  <c:v>1.789459669730839E-2</c:v>
                </c:pt>
                <c:pt idx="586">
                  <c:v>1.7908058666053564E-2</c:v>
                </c:pt>
                <c:pt idx="587">
                  <c:v>1.7919167684071879E-2</c:v>
                </c:pt>
                <c:pt idx="588">
                  <c:v>1.7927943915269823E-2</c:v>
                </c:pt>
                <c:pt idx="589">
                  <c:v>1.7939091077610846E-2</c:v>
                </c:pt>
                <c:pt idx="590">
                  <c:v>1.7949863466137472E-2</c:v>
                </c:pt>
                <c:pt idx="591">
                  <c:v>1.7960304166925126E-2</c:v>
                </c:pt>
                <c:pt idx="592">
                  <c:v>1.7970456268200274E-2</c:v>
                </c:pt>
                <c:pt idx="593">
                  <c:v>1.7984491692070958E-2</c:v>
                </c:pt>
                <c:pt idx="594">
                  <c:v>1.799006703509537E-2</c:v>
                </c:pt>
                <c:pt idx="595">
                  <c:v>1.7999611886819054E-2</c:v>
                </c:pt>
                <c:pt idx="596">
                  <c:v>1.8009040511064025E-2</c:v>
                </c:pt>
                <c:pt idx="597">
                  <c:v>1.8018396005186767E-2</c:v>
                </c:pt>
                <c:pt idx="598">
                  <c:v>1.8027721468172917E-2</c:v>
                </c:pt>
                <c:pt idx="599">
                  <c:v>1.8037060000617347E-2</c:v>
                </c:pt>
                <c:pt idx="600">
                  <c:v>1.8046454704718037E-2</c:v>
                </c:pt>
                <c:pt idx="601">
                  <c:v>1.8055948684292705E-2</c:v>
                </c:pt>
                <c:pt idx="602">
                  <c:v>1.806558504481167E-2</c:v>
                </c:pt>
                <c:pt idx="603">
                  <c:v>1.8075406893449306E-2</c:v>
                </c:pt>
                <c:pt idx="604">
                  <c:v>1.8085457339154794E-2</c:v>
                </c:pt>
                <c:pt idx="605">
                  <c:v>1.8095779492741021E-2</c:v>
                </c:pt>
                <c:pt idx="606">
                  <c:v>1.8106416466991911E-2</c:v>
                </c:pt>
                <c:pt idx="607">
                  <c:v>1.8117411376787677E-2</c:v>
                </c:pt>
                <c:pt idx="608">
                  <c:v>1.8128807339250243E-2</c:v>
                </c:pt>
                <c:pt idx="609">
                  <c:v>1.8140647473905754E-2</c:v>
                </c:pt>
                <c:pt idx="610">
                  <c:v>1.8152974902865462E-2</c:v>
                </c:pt>
                <c:pt idx="611">
                  <c:v>1.8165832751025453E-2</c:v>
                </c:pt>
                <c:pt idx="612">
                  <c:v>1.8179264146286987E-2</c:v>
                </c:pt>
                <c:pt idx="613">
                  <c:v>1.8193312219791237E-2</c:v>
                </c:pt>
                <c:pt idx="614">
                  <c:v>1.8208020106175546E-2</c:v>
                </c:pt>
                <c:pt idx="615">
                  <c:v>1.8223430943847391E-2</c:v>
                </c:pt>
                <c:pt idx="616">
                  <c:v>1.8239587875277626E-2</c:v>
                </c:pt>
                <c:pt idx="617">
                  <c:v>1.8256534047310157E-2</c:v>
                </c:pt>
                <c:pt idx="618">
                  <c:v>1.8274312611492198E-2</c:v>
                </c:pt>
                <c:pt idx="619">
                  <c:v>1.8292966684904287E-2</c:v>
                </c:pt>
                <c:pt idx="620">
                  <c:v>1.83125193138267E-2</c:v>
                </c:pt>
                <c:pt idx="621">
                  <c:v>1.8332940867326335E-2</c:v>
                </c:pt>
                <c:pt idx="622">
                  <c:v>1.8354193177667046E-2</c:v>
                </c:pt>
                <c:pt idx="623">
                  <c:v>1.8376238076003866E-2</c:v>
                </c:pt>
                <c:pt idx="624">
                  <c:v>1.8399037392074886E-2</c:v>
                </c:pt>
                <c:pt idx="625">
                  <c:v>1.8422552953907129E-2</c:v>
                </c:pt>
                <c:pt idx="626">
                  <c:v>1.844674658753644E-2</c:v>
                </c:pt>
                <c:pt idx="627">
                  <c:v>1.8480690756364902E-2</c:v>
                </c:pt>
                <c:pt idx="628">
                  <c:v>1.8497015362802207E-2</c:v>
                </c:pt>
                <c:pt idx="629">
                  <c:v>1.8523014144244662E-2</c:v>
                </c:pt>
                <c:pt idx="630">
                  <c:v>1.8549538276638682E-2</c:v>
                </c:pt>
                <c:pt idx="631">
                  <c:v>1.8590628970572537E-2</c:v>
                </c:pt>
                <c:pt idx="632">
                  <c:v>1.8601184654323623E-2</c:v>
                </c:pt>
                <c:pt idx="633">
                  <c:v>1.8631880886506611E-2</c:v>
                </c:pt>
                <c:pt idx="634">
                  <c:v>1.8660124512169057E-2</c:v>
                </c:pt>
                <c:pt idx="635">
                  <c:v>1.8688702515427799E-2</c:v>
                </c:pt>
                <c:pt idx="636">
                  <c:v>1.8717576690228409E-2</c:v>
                </c:pt>
                <c:pt idx="637">
                  <c:v>1.8746708826408619E-2</c:v>
                </c:pt>
                <c:pt idx="638">
                  <c:v>1.8776060709592327E-2</c:v>
                </c:pt>
                <c:pt idx="639">
                  <c:v>1.8805594121099146E-2</c:v>
                </c:pt>
                <c:pt idx="640">
                  <c:v>1.8835270837869074E-2</c:v>
                </c:pt>
                <c:pt idx="641">
                  <c:v>1.8865052632398318E-2</c:v>
                </c:pt>
                <c:pt idx="642">
                  <c:v>1.8894901272694404E-2</c:v>
                </c:pt>
                <c:pt idx="643">
                  <c:v>1.8924778522242003E-2</c:v>
                </c:pt>
                <c:pt idx="644">
                  <c:v>1.8954646139985647E-2</c:v>
                </c:pt>
                <c:pt idx="645">
                  <c:v>1.8984465880325548E-2</c:v>
                </c:pt>
                <c:pt idx="646">
                  <c:v>1.9014199493129005E-2</c:v>
                </c:pt>
                <c:pt idx="647">
                  <c:v>1.9053698773180826E-2</c:v>
                </c:pt>
                <c:pt idx="648">
                  <c:v>1.9073255313096938E-2</c:v>
                </c:pt>
                <c:pt idx="649">
                  <c:v>1.9102500997632086E-2</c:v>
                </c:pt>
                <c:pt idx="650">
                  <c:v>1.9131507509496305E-2</c:v>
                </c:pt>
                <c:pt idx="651">
                  <c:v>1.9160236576564179E-2</c:v>
                </c:pt>
                <c:pt idx="652">
                  <c:v>1.9188649922549463E-2</c:v>
                </c:pt>
                <c:pt idx="653">
                  <c:v>1.9216709267115883E-2</c:v>
                </c:pt>
                <c:pt idx="654">
                  <c:v>1.9244376326006361E-2</c:v>
                </c:pt>
                <c:pt idx="655">
                  <c:v>1.9271612811184044E-2</c:v>
                </c:pt>
                <c:pt idx="656">
                  <c:v>1.9298380430989335E-2</c:v>
                </c:pt>
                <c:pt idx="657">
                  <c:v>1.9324640890311159E-2</c:v>
                </c:pt>
                <c:pt idx="658">
                  <c:v>1.9350355890771775E-2</c:v>
                </c:pt>
                <c:pt idx="659">
                  <c:v>1.9375487130928737E-2</c:v>
                </c:pt>
                <c:pt idx="660">
                  <c:v>1.9399996306487945E-2</c:v>
                </c:pt>
                <c:pt idx="661">
                  <c:v>1.9423845110534726E-2</c:v>
                </c:pt>
                <c:pt idx="662">
                  <c:v>1.9446995233777332E-2</c:v>
                </c:pt>
                <c:pt idx="663">
                  <c:v>1.9469408364805176E-2</c:v>
                </c:pt>
                <c:pt idx="664">
                  <c:v>1.9491046190363005E-2</c:v>
                </c:pt>
                <c:pt idx="665">
                  <c:v>1.9511870395637357E-2</c:v>
                </c:pt>
                <c:pt idx="666">
                  <c:v>1.9531842664561202E-2</c:v>
                </c:pt>
                <c:pt idx="667">
                  <c:v>1.9550924680128645E-2</c:v>
                </c:pt>
                <c:pt idx="668">
                  <c:v>1.9569078124727808E-2</c:v>
                </c:pt>
                <c:pt idx="669">
                  <c:v>1.9586264680487509E-2</c:v>
                </c:pt>
                <c:pt idx="670">
                  <c:v>1.9602446029636223E-2</c:v>
                </c:pt>
                <c:pt idx="671">
                  <c:v>1.9617583854879401E-2</c:v>
                </c:pt>
                <c:pt idx="672">
                  <c:v>1.9631652668014594E-2</c:v>
                </c:pt>
                <c:pt idx="673">
                  <c:v>1.9644678296337176E-2</c:v>
                </c:pt>
                <c:pt idx="674">
                  <c:v>1.965669940032886E-2</c:v>
                </c:pt>
                <c:pt idx="675">
                  <c:v>1.9667754645408573E-2</c:v>
                </c:pt>
                <c:pt idx="676">
                  <c:v>1.9677882701554433E-2</c:v>
                </c:pt>
                <c:pt idx="677">
                  <c:v>1.9689429272463768E-2</c:v>
                </c:pt>
                <c:pt idx="678">
                  <c:v>1.9695511947585426E-2</c:v>
                </c:pt>
                <c:pt idx="679">
                  <c:v>1.9705008481487863E-2</c:v>
                </c:pt>
                <c:pt idx="680">
                  <c:v>1.9709896575970082E-2</c:v>
                </c:pt>
                <c:pt idx="681">
                  <c:v>1.9715968872044048E-2</c:v>
                </c:pt>
                <c:pt idx="682">
                  <c:v>1.9721346075452287E-2</c:v>
                </c:pt>
                <c:pt idx="683">
                  <c:v>1.9726066878727376E-2</c:v>
                </c:pt>
                <c:pt idx="684">
                  <c:v>1.9732744008765513E-2</c:v>
                </c:pt>
                <c:pt idx="685">
                  <c:v>1.9734791695531755E-2</c:v>
                </c:pt>
                <c:pt idx="686">
                  <c:v>1.9738001893149927E-2</c:v>
                </c:pt>
                <c:pt idx="687">
                  <c:v>1.9740094279928396E-2</c:v>
                </c:pt>
                <c:pt idx="688">
                  <c:v>1.9742051568290737E-2</c:v>
                </c:pt>
                <c:pt idx="689">
                  <c:v>1.9743597513686848E-2</c:v>
                </c:pt>
                <c:pt idx="690">
                  <c:v>1.9744770611826022E-2</c:v>
                </c:pt>
                <c:pt idx="691">
                  <c:v>1.9745947004433592E-2</c:v>
                </c:pt>
                <c:pt idx="692">
                  <c:v>1.9746152252166686E-2</c:v>
                </c:pt>
                <c:pt idx="693">
                  <c:v>1.9746437788392631E-2</c:v>
                </c:pt>
                <c:pt idx="694">
                  <c:v>1.9746504465182713E-2</c:v>
                </c:pt>
                <c:pt idx="695">
                  <c:v>1.9746390780170139E-2</c:v>
                </c:pt>
                <c:pt idx="696">
                  <c:v>1.9746135231083723E-2</c:v>
                </c:pt>
                <c:pt idx="697">
                  <c:v>1.9745776315685613E-2</c:v>
                </c:pt>
                <c:pt idx="698">
                  <c:v>1.9745859310136331E-2</c:v>
                </c:pt>
                <c:pt idx="699">
                  <c:v>1.9743536401410175E-2</c:v>
                </c:pt>
                <c:pt idx="700">
                  <c:v>1.974446434885594E-2</c:v>
                </c:pt>
                <c:pt idx="701">
                  <c:v>1.9742247622226903E-2</c:v>
                </c:pt>
                <c:pt idx="702">
                  <c:v>1.9743778663331886E-2</c:v>
                </c:pt>
                <c:pt idx="703">
                  <c:v>1.9743608000861137E-2</c:v>
                </c:pt>
                <c:pt idx="704">
                  <c:v>1.9743603455252778E-2</c:v>
                </c:pt>
                <c:pt idx="705">
                  <c:v>1.9744607523001733E-2</c:v>
                </c:pt>
                <c:pt idx="706">
                  <c:v>1.9744246705065648E-2</c:v>
                </c:pt>
                <c:pt idx="707">
                  <c:v>1.9744971496149694E-2</c:v>
                </c:pt>
                <c:pt idx="708">
                  <c:v>1.9746016395609075E-2</c:v>
                </c:pt>
                <c:pt idx="709">
                  <c:v>1.974741990216234E-2</c:v>
                </c:pt>
                <c:pt idx="710">
                  <c:v>1.9749220515105012E-2</c:v>
                </c:pt>
                <c:pt idx="711">
                  <c:v>1.9751456734452475E-2</c:v>
                </c:pt>
                <c:pt idx="712">
                  <c:v>1.9754167061101582E-2</c:v>
                </c:pt>
                <c:pt idx="713">
                  <c:v>1.9757389997004701E-2</c:v>
                </c:pt>
                <c:pt idx="714">
                  <c:v>1.9761164045359839E-2</c:v>
                </c:pt>
                <c:pt idx="715">
                  <c:v>1.9765527710816279E-2</c:v>
                </c:pt>
                <c:pt idx="716">
                  <c:v>1.9770519499692375E-2</c:v>
                </c:pt>
                <c:pt idx="717">
                  <c:v>1.9776177920211E-2</c:v>
                </c:pt>
                <c:pt idx="718">
                  <c:v>1.9784117371749625E-2</c:v>
                </c:pt>
                <c:pt idx="719">
                  <c:v>1.9791290788353608E-2</c:v>
                </c:pt>
                <c:pt idx="720">
                  <c:v>1.9797538087744152E-2</c:v>
                </c:pt>
                <c:pt idx="721">
                  <c:v>1.9806248164171238E-2</c:v>
                </c:pt>
                <c:pt idx="722">
                  <c:v>1.9815817451153236E-2</c:v>
                </c:pt>
                <c:pt idx="723">
                  <c:v>1.9820592221874853E-2</c:v>
                </c:pt>
                <c:pt idx="724">
                  <c:v>1.983963983222474E-2</c:v>
                </c:pt>
                <c:pt idx="725">
                  <c:v>1.9849942283145555E-2</c:v>
                </c:pt>
                <c:pt idx="726">
                  <c:v>1.9863080771376437E-2</c:v>
                </c:pt>
                <c:pt idx="727">
                  <c:v>1.9877051884829931E-2</c:v>
                </c:pt>
                <c:pt idx="728">
                  <c:v>1.9891825400421403E-2</c:v>
                </c:pt>
                <c:pt idx="729">
                  <c:v>1.9909778538856841E-2</c:v>
                </c:pt>
                <c:pt idx="730">
                  <c:v>1.9923658746408741E-2</c:v>
                </c:pt>
                <c:pt idx="731">
                  <c:v>1.9940658130657776E-2</c:v>
                </c:pt>
                <c:pt idx="732">
                  <c:v>1.9958339024303301E-2</c:v>
                </c:pt>
                <c:pt idx="733">
                  <c:v>1.9976671202937928E-2</c:v>
                </c:pt>
                <c:pt idx="734">
                  <c:v>1.9995624441248614E-2</c:v>
                </c:pt>
                <c:pt idx="735">
                  <c:v>2.0019995420599453E-2</c:v>
                </c:pt>
                <c:pt idx="736">
                  <c:v>2.0027978749655482E-2</c:v>
                </c:pt>
                <c:pt idx="737">
                  <c:v>2.0055908243556155E-2</c:v>
                </c:pt>
                <c:pt idx="738">
                  <c:v>2.0079503735015679E-2</c:v>
                </c:pt>
                <c:pt idx="739">
                  <c:v>2.0098648555169966E-2</c:v>
                </c:pt>
                <c:pt idx="740">
                  <c:v>2.0120693346201503E-2</c:v>
                </c:pt>
                <c:pt idx="741">
                  <c:v>2.0143147579375138E-2</c:v>
                </c:pt>
                <c:pt idx="742">
                  <c:v>2.0165981015982552E-2</c:v>
                </c:pt>
                <c:pt idx="743">
                  <c:v>2.019164301977135E-2</c:v>
                </c:pt>
                <c:pt idx="744">
                  <c:v>2.0212664533023939E-2</c:v>
                </c:pt>
                <c:pt idx="745">
                  <c:v>2.023645412407787E-2</c:v>
                </c:pt>
                <c:pt idx="746">
                  <c:v>2.0260501939613162E-2</c:v>
                </c:pt>
                <c:pt idx="747">
                  <c:v>2.0284777728380027E-2</c:v>
                </c:pt>
                <c:pt idx="748">
                  <c:v>2.0309251236363367E-2</c:v>
                </c:pt>
                <c:pt idx="749">
                  <c:v>2.0324193744118063E-2</c:v>
                </c:pt>
                <c:pt idx="750">
                  <c:v>2.0370488390338164E-2</c:v>
                </c:pt>
                <c:pt idx="751">
                  <c:v>2.0383555492696138E-2</c:v>
                </c:pt>
                <c:pt idx="752">
                  <c:v>2.0408517280029292E-2</c:v>
                </c:pt>
                <c:pt idx="753">
                  <c:v>2.0435857814597641E-2</c:v>
                </c:pt>
                <c:pt idx="754">
                  <c:v>2.0460856141449445E-2</c:v>
                </c:pt>
                <c:pt idx="755">
                  <c:v>2.0483559986833627E-2</c:v>
                </c:pt>
                <c:pt idx="756">
                  <c:v>2.0508525755164549E-2</c:v>
                </c:pt>
                <c:pt idx="757">
                  <c:v>2.0535635116657992E-2</c:v>
                </c:pt>
                <c:pt idx="758">
                  <c:v>2.0558202911263781E-2</c:v>
                </c:pt>
                <c:pt idx="759">
                  <c:v>2.0582853728667021E-2</c:v>
                </c:pt>
                <c:pt idx="760">
                  <c:v>2.0607338987149792E-2</c:v>
                </c:pt>
                <c:pt idx="761">
                  <c:v>2.0631628394222484E-2</c:v>
                </c:pt>
                <c:pt idx="762">
                  <c:v>2.0649538610900554E-2</c:v>
                </c:pt>
                <c:pt idx="763">
                  <c:v>2.0679498470079979E-2</c:v>
                </c:pt>
                <c:pt idx="764">
                  <c:v>2.0703018539984096E-2</c:v>
                </c:pt>
                <c:pt idx="765">
                  <c:v>2.0726221560872508E-2</c:v>
                </c:pt>
                <c:pt idx="766">
                  <c:v>2.0749077226819162E-2</c:v>
                </c:pt>
                <c:pt idx="767">
                  <c:v>2.0771555229474659E-2</c:v>
                </c:pt>
                <c:pt idx="768">
                  <c:v>2.079362525817733E-2</c:v>
                </c:pt>
                <c:pt idx="769">
                  <c:v>2.0815257000070652E-2</c:v>
                </c:pt>
                <c:pt idx="770">
                  <c:v>2.0838130105864324E-2</c:v>
                </c:pt>
                <c:pt idx="771">
                  <c:v>2.0858749882806962E-2</c:v>
                </c:pt>
                <c:pt idx="772">
                  <c:v>2.087721934616913E-2</c:v>
                </c:pt>
                <c:pt idx="773">
                  <c:v>2.0896794773048601E-2</c:v>
                </c:pt>
                <c:pt idx="774">
                  <c:v>2.0915780320723842E-2</c:v>
                </c:pt>
                <c:pt idx="775">
                  <c:v>2.0934145666181653E-2</c:v>
                </c:pt>
                <c:pt idx="776">
                  <c:v>2.0951868789126037E-2</c:v>
                </c:pt>
                <c:pt idx="777">
                  <c:v>2.0970360774174676E-2</c:v>
                </c:pt>
                <c:pt idx="778">
                  <c:v>2.0985441454409271E-2</c:v>
                </c:pt>
                <c:pt idx="779">
                  <c:v>2.1001330001755514E-2</c:v>
                </c:pt>
                <c:pt idx="780">
                  <c:v>2.1016646032841532E-2</c:v>
                </c:pt>
                <c:pt idx="781">
                  <c:v>2.103632100897725E-2</c:v>
                </c:pt>
                <c:pt idx="782">
                  <c:v>2.1045638581238247E-2</c:v>
                </c:pt>
                <c:pt idx="783">
                  <c:v>2.1059354121167544E-2</c:v>
                </c:pt>
                <c:pt idx="784">
                  <c:v>2.1072575189866449E-2</c:v>
                </c:pt>
                <c:pt idx="785">
                  <c:v>2.1085321303300045E-2</c:v>
                </c:pt>
                <c:pt idx="786">
                  <c:v>2.1097611979121224E-2</c:v>
                </c:pt>
                <c:pt idx="787">
                  <c:v>2.110946673658029E-2</c:v>
                </c:pt>
                <c:pt idx="788">
                  <c:v>2.1122014840758926E-2</c:v>
                </c:pt>
                <c:pt idx="789">
                  <c:v>2.1131946580888065E-2</c:v>
                </c:pt>
                <c:pt idx="790">
                  <c:v>2.1142610713463211E-2</c:v>
                </c:pt>
                <c:pt idx="791">
                  <c:v>2.1153994009552628E-2</c:v>
                </c:pt>
                <c:pt idx="792">
                  <c:v>2.1162885023438601E-2</c:v>
                </c:pt>
                <c:pt idx="793">
                  <c:v>2.1172534253997153E-2</c:v>
                </c:pt>
                <c:pt idx="794">
                  <c:v>2.1181884238866331E-2</c:v>
                </c:pt>
                <c:pt idx="795">
                  <c:v>2.1192014384984748E-2</c:v>
                </c:pt>
                <c:pt idx="796">
                  <c:v>2.119976458938903E-2</c:v>
                </c:pt>
                <c:pt idx="797">
                  <c:v>2.1208334016297486E-2</c:v>
                </c:pt>
                <c:pt idx="798">
                  <c:v>2.1216682319925826E-2</c:v>
                </c:pt>
                <c:pt idx="799">
                  <c:v>2.122482903300936E-2</c:v>
                </c:pt>
                <c:pt idx="800">
                  <c:v>2.1232793689049012E-2</c:v>
                </c:pt>
                <c:pt idx="801">
                  <c:v>2.1242815074027116E-2</c:v>
                </c:pt>
                <c:pt idx="802">
                  <c:v>2.1248254967605539E-2</c:v>
                </c:pt>
                <c:pt idx="803">
                  <c:v>2.1255790660632285E-2</c:v>
                </c:pt>
                <c:pt idx="804">
                  <c:v>2.1264338590797714E-2</c:v>
                </c:pt>
                <c:pt idx="805">
                  <c:v>2.1270569835289996E-2</c:v>
                </c:pt>
                <c:pt idx="806">
                  <c:v>2.1278996015978692E-2</c:v>
                </c:pt>
                <c:pt idx="807">
                  <c:v>2.128508964334213E-2</c:v>
                </c:pt>
                <c:pt idx="808">
                  <c:v>2.1292301130303726E-2</c:v>
                </c:pt>
                <c:pt idx="809">
                  <c:v>2.1300699609934203E-2</c:v>
                </c:pt>
                <c:pt idx="810">
                  <c:v>2.1303103882215079E-2</c:v>
                </c:pt>
                <c:pt idx="811">
                  <c:v>2.1313976394557912E-2</c:v>
                </c:pt>
                <c:pt idx="812">
                  <c:v>2.1321280218063149E-2</c:v>
                </c:pt>
                <c:pt idx="813">
                  <c:v>2.1328655977852891E-2</c:v>
                </c:pt>
                <c:pt idx="814">
                  <c:v>2.133612321594789E-2</c:v>
                </c:pt>
                <c:pt idx="815">
                  <c:v>2.1343701474972013E-2</c:v>
                </c:pt>
                <c:pt idx="816">
                  <c:v>2.135141029817381E-2</c:v>
                </c:pt>
                <c:pt idx="817">
                  <c:v>2.1359269229448936E-2</c:v>
                </c:pt>
                <c:pt idx="818">
                  <c:v>2.136729781336847E-2</c:v>
                </c:pt>
                <c:pt idx="819">
                  <c:v>2.1375515595208554E-2</c:v>
                </c:pt>
                <c:pt idx="820">
                  <c:v>2.138394212098739E-2</c:v>
                </c:pt>
                <c:pt idx="821">
                  <c:v>2.1392596937502298E-2</c:v>
                </c:pt>
                <c:pt idx="822">
                  <c:v>2.1402991613832405E-2</c:v>
                </c:pt>
                <c:pt idx="823">
                  <c:v>2.140612984391321E-2</c:v>
                </c:pt>
                <c:pt idx="824">
                  <c:v>2.1420126612056462E-2</c:v>
                </c:pt>
                <c:pt idx="825">
                  <c:v>2.1429890076658055E-2</c:v>
                </c:pt>
                <c:pt idx="826">
                  <c:v>2.1439979579305258E-2</c:v>
                </c:pt>
                <c:pt idx="827">
                  <c:v>2.1450414672502641E-2</c:v>
                </c:pt>
                <c:pt idx="828">
                  <c:v>2.1461212808109673E-2</c:v>
                </c:pt>
                <c:pt idx="829">
                  <c:v>2.1474049838328849E-2</c:v>
                </c:pt>
                <c:pt idx="830">
                  <c:v>2.1483878319360196E-2</c:v>
                </c:pt>
                <c:pt idx="831">
                  <c:v>2.1495717511452715E-2</c:v>
                </c:pt>
                <c:pt idx="832">
                  <c:v>2.1507875362764356E-2</c:v>
                </c:pt>
                <c:pt idx="833">
                  <c:v>2.1520337649016032E-2</c:v>
                </c:pt>
                <c:pt idx="834">
                  <c:v>2.1533090145506112E-2</c:v>
                </c:pt>
                <c:pt idx="835">
                  <c:v>2.1546118627070114E-2</c:v>
                </c:pt>
                <c:pt idx="836">
                  <c:v>2.15540207283599E-2</c:v>
                </c:pt>
                <c:pt idx="837">
                  <c:v>2.1572946642200524E-2</c:v>
                </c:pt>
                <c:pt idx="838">
                  <c:v>2.1586717722765675E-2</c:v>
                </c:pt>
                <c:pt idx="839">
                  <c:v>2.1600707882332083E-2</c:v>
                </c:pt>
                <c:pt idx="840">
                  <c:v>2.1619439779260556E-2</c:v>
                </c:pt>
                <c:pt idx="841">
                  <c:v>2.1633921655887983E-2</c:v>
                </c:pt>
                <c:pt idx="842">
                  <c:v>2.1648574736421913E-2</c:v>
                </c:pt>
                <c:pt idx="843">
                  <c:v>2.1663384714090909E-2</c:v>
                </c:pt>
                <c:pt idx="844">
                  <c:v>2.1678337281360083E-2</c:v>
                </c:pt>
                <c:pt idx="845">
                  <c:v>2.1693418129910311E-2</c:v>
                </c:pt>
                <c:pt idx="846">
                  <c:v>2.170861295061784E-2</c:v>
                </c:pt>
                <c:pt idx="847">
                  <c:v>2.1723907433538754E-2</c:v>
                </c:pt>
                <c:pt idx="848">
                  <c:v>2.1739287267892111E-2</c:v>
                </c:pt>
                <c:pt idx="849">
                  <c:v>2.1754738142048764E-2</c:v>
                </c:pt>
                <c:pt idx="850">
                  <c:v>2.1770245743517803E-2</c:v>
                </c:pt>
                <c:pt idx="851">
                  <c:v>2.1785795758939741E-2</c:v>
                </c:pt>
                <c:pt idx="852">
                  <c:v>2.1801373874077982E-2</c:v>
                </c:pt>
                <c:pt idx="853">
                  <c:v>2.1816965773814895E-2</c:v>
                </c:pt>
                <c:pt idx="854">
                  <c:v>2.1832557142148282E-2</c:v>
                </c:pt>
                <c:pt idx="855">
                  <c:v>2.1848133662189649E-2</c:v>
                </c:pt>
                <c:pt idx="856">
                  <c:v>2.1868115756516669E-2</c:v>
                </c:pt>
                <c:pt idx="857">
                  <c:v>2.1883604571492032E-2</c:v>
                </c:pt>
                <c:pt idx="858">
                  <c:v>2.1899031490766118E-2</c:v>
                </c:pt>
                <c:pt idx="859">
                  <c:v>2.1914382193693654E-2</c:v>
                </c:pt>
                <c:pt idx="860">
                  <c:v>2.1929642358772851E-2</c:v>
                </c:pt>
                <c:pt idx="861">
                  <c:v>2.1944797663657433E-2</c:v>
                </c:pt>
                <c:pt idx="862">
                  <c:v>2.1959833785168931E-2</c:v>
                </c:pt>
                <c:pt idx="863">
                  <c:v>2.1974736399315485E-2</c:v>
                </c:pt>
                <c:pt idx="864">
                  <c:v>2.1989491181307191E-2</c:v>
                </c:pt>
                <c:pt idx="865">
                  <c:v>2.2004083805576904E-2</c:v>
                </c:pt>
                <c:pt idx="866">
                  <c:v>2.2023076817871946E-2</c:v>
                </c:pt>
                <c:pt idx="867">
                  <c:v>2.2032725274932247E-2</c:v>
                </c:pt>
                <c:pt idx="868">
                  <c:v>2.2046745465206963E-2</c:v>
                </c:pt>
                <c:pt idx="869">
                  <c:v>2.2060546188192406E-2</c:v>
                </c:pt>
                <c:pt idx="870">
                  <c:v>2.2074113114806875E-2</c:v>
                </c:pt>
                <c:pt idx="871">
                  <c:v>2.2087431915354581E-2</c:v>
                </c:pt>
                <c:pt idx="872">
                  <c:v>2.2100488259559382E-2</c:v>
                </c:pt>
                <c:pt idx="873">
                  <c:v>2.2113267816601129E-2</c:v>
                </c:pt>
                <c:pt idx="874">
                  <c:v>2.2125756255154002E-2</c:v>
                </c:pt>
                <c:pt idx="875">
                  <c:v>2.2137939243427229E-2</c:v>
                </c:pt>
                <c:pt idx="876">
                  <c:v>2.2149802449206051E-2</c:v>
                </c:pt>
                <c:pt idx="877">
                  <c:v>2.2161331539898153E-2</c:v>
                </c:pt>
                <c:pt idx="878">
                  <c:v>2.2172512182578992E-2</c:v>
                </c:pt>
                <c:pt idx="879">
                  <c:v>2.2183330124068663E-2</c:v>
                </c:pt>
                <c:pt idx="880">
                  <c:v>2.2193778083538084E-2</c:v>
                </c:pt>
                <c:pt idx="881">
                  <c:v>2.2203861064928183E-2</c:v>
                </c:pt>
                <c:pt idx="882">
                  <c:v>2.22135853232668E-2</c:v>
                </c:pt>
                <c:pt idx="883">
                  <c:v>2.2222957114211624E-2</c:v>
                </c:pt>
                <c:pt idx="884">
                  <c:v>2.2231982694026545E-2</c:v>
                </c:pt>
                <c:pt idx="885">
                  <c:v>2.2240668319560852E-2</c:v>
                </c:pt>
                <c:pt idx="886">
                  <c:v>2.2249020248228196E-2</c:v>
                </c:pt>
                <c:pt idx="887">
                  <c:v>2.2260209387414708E-2</c:v>
                </c:pt>
                <c:pt idx="888">
                  <c:v>2.2264748047308394E-2</c:v>
                </c:pt>
                <c:pt idx="889">
                  <c:v>2.227213643518141E-2</c:v>
                </c:pt>
                <c:pt idx="890">
                  <c:v>2.2279216161066619E-2</c:v>
                </c:pt>
                <c:pt idx="891">
                  <c:v>2.228973287822884E-2</c:v>
                </c:pt>
                <c:pt idx="892">
                  <c:v>2.229524735431335E-2</c:v>
                </c:pt>
                <c:pt idx="893">
                  <c:v>2.2298665968265952E-2</c:v>
                </c:pt>
                <c:pt idx="894">
                  <c:v>2.2304573649818017E-2</c:v>
                </c:pt>
                <c:pt idx="895">
                  <c:v>2.2310203973274791E-2</c:v>
                </c:pt>
                <c:pt idx="896">
                  <c:v>2.2315563200602136E-2</c:v>
                </c:pt>
                <c:pt idx="897">
                  <c:v>2.2320657594121333E-2</c:v>
                </c:pt>
                <c:pt idx="898">
                  <c:v>2.2325493416492256E-2</c:v>
                </c:pt>
                <c:pt idx="899">
                  <c:v>2.233007693069693E-2</c:v>
                </c:pt>
                <c:pt idx="900">
                  <c:v>2.2334414400023546E-2</c:v>
                </c:pt>
                <c:pt idx="901">
                  <c:v>2.2338512088052001E-2</c:v>
                </c:pt>
                <c:pt idx="902">
                  <c:v>2.2342376258637043E-2</c:v>
                </c:pt>
                <c:pt idx="903">
                  <c:v>2.2346013175895359E-2</c:v>
                </c:pt>
                <c:pt idx="904">
                  <c:v>2.2352584468268915E-2</c:v>
                </c:pt>
                <c:pt idx="905">
                  <c:v>2.2352630308118342E-2</c:v>
                </c:pt>
                <c:pt idx="906">
                  <c:v>2.2355623052494385E-2</c:v>
                </c:pt>
                <c:pt idx="907">
                  <c:v>2.2358413602341257E-2</c:v>
                </c:pt>
                <c:pt idx="908">
                  <c:v>2.2361008222873492E-2</c:v>
                </c:pt>
                <c:pt idx="909">
                  <c:v>2.2363413179488058E-2</c:v>
                </c:pt>
                <c:pt idx="910">
                  <c:v>2.2365634737750339E-2</c:v>
                </c:pt>
                <c:pt idx="911">
                  <c:v>2.2367679163384054E-2</c:v>
                </c:pt>
                <c:pt idx="912">
                  <c:v>2.2369552722258344E-2</c:v>
                </c:pt>
                <c:pt idx="913">
                  <c:v>2.2371261680378566E-2</c:v>
                </c:pt>
                <c:pt idx="914">
                  <c:v>2.237281230387491E-2</c:v>
                </c:pt>
                <c:pt idx="915">
                  <c:v>2.2374210858992983E-2</c:v>
                </c:pt>
                <c:pt idx="916">
                  <c:v>2.2375463612083507E-2</c:v>
                </c:pt>
                <c:pt idx="917">
                  <c:v>2.2376576829593351E-2</c:v>
                </c:pt>
                <c:pt idx="918">
                  <c:v>2.2377556778057205E-2</c:v>
                </c:pt>
                <c:pt idx="919">
                  <c:v>2.23784097240886E-2</c:v>
                </c:pt>
                <c:pt idx="920">
                  <c:v>2.2379141934371141E-2</c:v>
                </c:pt>
                <c:pt idx="921">
                  <c:v>2.2379759675652176E-2</c:v>
                </c:pt>
                <c:pt idx="922">
                  <c:v>2.2380269214734884E-2</c:v>
                </c:pt>
                <c:pt idx="923">
                  <c:v>2.2380676818470852E-2</c:v>
                </c:pt>
                <c:pt idx="924">
                  <c:v>2.2380988753754154E-2</c:v>
                </c:pt>
                <c:pt idx="925">
                  <c:v>2.2381211287515437E-2</c:v>
                </c:pt>
                <c:pt idx="926">
                  <c:v>2.2381350686715346E-2</c:v>
                </c:pt>
                <c:pt idx="927">
                  <c:v>2.2381413218339717E-2</c:v>
                </c:pt>
                <c:pt idx="928">
                  <c:v>2.2381405149394754E-2</c:v>
                </c:pt>
                <c:pt idx="929">
                  <c:v>2.2381332746901985E-2</c:v>
                </c:pt>
                <c:pt idx="930">
                  <c:v>2.238120227789455E-2</c:v>
                </c:pt>
                <c:pt idx="931">
                  <c:v>2.2381020009462751E-2</c:v>
                </c:pt>
                <c:pt idx="932">
                  <c:v>2.238079223422846E-2</c:v>
                </c:pt>
                <c:pt idx="933">
                  <c:v>2.2380525311797562E-2</c:v>
                </c:pt>
                <c:pt idx="934">
                  <c:v>2.2380225612627754E-2</c:v>
                </c:pt>
                <c:pt idx="935">
                  <c:v>2.2379899507173003E-2</c:v>
                </c:pt>
                <c:pt idx="936">
                  <c:v>2.2379553365881811E-2</c:v>
                </c:pt>
                <c:pt idx="937">
                  <c:v>2.2379193559194793E-2</c:v>
                </c:pt>
                <c:pt idx="938">
                  <c:v>2.237882645754511E-2</c:v>
                </c:pt>
                <c:pt idx="939">
                  <c:v>2.237970617343436E-2</c:v>
                </c:pt>
                <c:pt idx="940">
                  <c:v>2.2378095851042033E-2</c:v>
                </c:pt>
                <c:pt idx="941">
                  <c:v>2.2377745087008762E-2</c:v>
                </c:pt>
                <c:pt idx="942">
                  <c:v>2.2377412509652642E-2</c:v>
                </c:pt>
                <c:pt idx="943">
                  <c:v>2.2380460585099064E-2</c:v>
                </c:pt>
                <c:pt idx="944">
                  <c:v>2.2376152320425013E-2</c:v>
                </c:pt>
                <c:pt idx="945">
                  <c:v>2.2376587601510189E-2</c:v>
                </c:pt>
                <c:pt idx="946">
                  <c:v>2.2376391474701367E-2</c:v>
                </c:pt>
                <c:pt idx="947">
                  <c:v>2.2376245386472732E-2</c:v>
                </c:pt>
                <c:pt idx="948">
                  <c:v>2.237615570720379E-2</c:v>
                </c:pt>
                <c:pt idx="949">
                  <c:v>2.2376128807279967E-2</c:v>
                </c:pt>
                <c:pt idx="950">
                  <c:v>2.2376171057098295E-2</c:v>
                </c:pt>
                <c:pt idx="951">
                  <c:v>2.2376288827068727E-2</c:v>
                </c:pt>
                <c:pt idx="952">
                  <c:v>2.2376488487621148E-2</c:v>
                </c:pt>
                <c:pt idx="953">
                  <c:v>2.2379079200650704E-2</c:v>
                </c:pt>
                <c:pt idx="954">
                  <c:v>2.2379500462945318E-2</c:v>
                </c:pt>
                <c:pt idx="955">
                  <c:v>2.2380024252292647E-2</c:v>
                </c:pt>
                <c:pt idx="956">
                  <c:v>2.2380656888503239E-2</c:v>
                </c:pt>
                <c:pt idx="957">
                  <c:v>2.2381404691437165E-2</c:v>
                </c:pt>
                <c:pt idx="958">
                  <c:v>2.2382273981011835E-2</c:v>
                </c:pt>
                <c:pt idx="959">
                  <c:v>2.2384126932215479E-2</c:v>
                </c:pt>
                <c:pt idx="960">
                  <c:v>2.2384402300084556E-2</c:v>
                </c:pt>
                <c:pt idx="961">
                  <c:v>2.2383021646200096E-2</c:v>
                </c:pt>
                <c:pt idx="962">
                  <c:v>2.2387092406499789E-2</c:v>
                </c:pt>
                <c:pt idx="963">
                  <c:v>2.2388663930588693E-2</c:v>
                </c:pt>
                <c:pt idx="964">
                  <c:v>2.2390394862471519E-2</c:v>
                </c:pt>
                <c:pt idx="965">
                  <c:v>2.239324761310613E-2</c:v>
                </c:pt>
                <c:pt idx="966">
                  <c:v>2.2394360231946256E-2</c:v>
                </c:pt>
                <c:pt idx="967">
                  <c:v>2.2396607311032973E-2</c:v>
                </c:pt>
                <c:pt idx="968">
                  <c:v>2.2399039080924731E-2</c:v>
                </c:pt>
                <c:pt idx="969">
                  <c:v>2.2401661862749715E-2</c:v>
                </c:pt>
                <c:pt idx="970">
                  <c:v>2.2404481977809452E-2</c:v>
                </c:pt>
                <c:pt idx="971">
                  <c:v>2.2407505747591188E-2</c:v>
                </c:pt>
                <c:pt idx="972">
                  <c:v>2.2410739493779405E-2</c:v>
                </c:pt>
                <c:pt idx="973">
                  <c:v>2.2414189538271234E-2</c:v>
                </c:pt>
                <c:pt idx="974">
                  <c:v>2.2417862203187335E-2</c:v>
                </c:pt>
                <c:pt idx="975">
                  <c:v>2.2421763810887518E-2</c:v>
                </c:pt>
                <c:pt idx="976">
                  <c:v>2.2425900683984642E-2</c:v>
                </c:pt>
                <c:pt idx="977">
                  <c:v>2.2430279145358542E-2</c:v>
                </c:pt>
                <c:pt idx="978">
                  <c:v>2.243611336476721E-2</c:v>
                </c:pt>
                <c:pt idx="979">
                  <c:v>2.2441014518147156E-2</c:v>
                </c:pt>
                <c:pt idx="980">
                  <c:v>2.2444927292274409E-2</c:v>
                </c:pt>
                <c:pt idx="981">
                  <c:v>2.2450335341442459E-2</c:v>
                </c:pt>
                <c:pt idx="982">
                  <c:v>2.2456016597841917E-2</c:v>
                </c:pt>
                <c:pt idx="983">
                  <c:v>2.245805590710815E-2</c:v>
                </c:pt>
                <c:pt idx="984">
                  <c:v>2.2469551207109147E-2</c:v>
                </c:pt>
                <c:pt idx="985">
                  <c:v>2.2474740238134904E-2</c:v>
                </c:pt>
                <c:pt idx="986">
                  <c:v>2.248153181394295E-2</c:v>
                </c:pt>
                <c:pt idx="987">
                  <c:v>2.2488588875862133E-2</c:v>
                </c:pt>
                <c:pt idx="988">
                  <c:v>2.2495905483098946E-2</c:v>
                </c:pt>
                <c:pt idx="989">
                  <c:v>2.250315746433517E-2</c:v>
                </c:pt>
                <c:pt idx="990">
                  <c:v>2.2511293570491094E-2</c:v>
                </c:pt>
                <c:pt idx="991">
                  <c:v>2.251907389480981E-2</c:v>
                </c:pt>
                <c:pt idx="992">
                  <c:v>2.2527648550122556E-2</c:v>
                </c:pt>
                <c:pt idx="993">
                  <c:v>2.2536173772607686E-2</c:v>
                </c:pt>
                <c:pt idx="994">
                  <c:v>2.254492289578211E-2</c:v>
                </c:pt>
                <c:pt idx="995">
                  <c:v>2.2556892833362527E-2</c:v>
                </c:pt>
                <c:pt idx="996">
                  <c:v>2.256671439449948E-2</c:v>
                </c:pt>
                <c:pt idx="997">
                  <c:v>2.2572287725891996E-2</c:v>
                </c:pt>
                <c:pt idx="998">
                  <c:v>2.258342489878358E-2</c:v>
                </c:pt>
                <c:pt idx="999">
                  <c:v>2.2591688335298489E-2</c:v>
                </c:pt>
                <c:pt idx="1000">
                  <c:v>2.2601673583267121E-2</c:v>
                </c:pt>
                <c:pt idx="1001">
                  <c:v>2.2611840850352265E-2</c:v>
                </c:pt>
                <c:pt idx="1002">
                  <c:v>2.2622184179086371E-2</c:v>
                </c:pt>
                <c:pt idx="1003">
                  <c:v>2.2634273381695883E-2</c:v>
                </c:pt>
                <c:pt idx="1004">
                  <c:v>2.2643375190863967E-2</c:v>
                </c:pt>
                <c:pt idx="1005">
                  <c:v>2.2654210958175401E-2</c:v>
                </c:pt>
                <c:pt idx="1006">
                  <c:v>2.2665198955652312E-2</c:v>
                </c:pt>
                <c:pt idx="1007">
                  <c:v>2.2676333224972471E-2</c:v>
                </c:pt>
                <c:pt idx="1008">
                  <c:v>2.2687607807614352E-2</c:v>
                </c:pt>
                <c:pt idx="1009">
                  <c:v>2.2692580925830402E-2</c:v>
                </c:pt>
                <c:pt idx="1010">
                  <c:v>2.2710554077733237E-2</c:v>
                </c:pt>
                <c:pt idx="1011">
                  <c:v>2.2725691265358745E-2</c:v>
                </c:pt>
                <c:pt idx="1012">
                  <c:v>2.2733990093545493E-2</c:v>
                </c:pt>
                <c:pt idx="1013">
                  <c:v>2.2745876857438899E-2</c:v>
                </c:pt>
                <c:pt idx="1014">
                  <c:v>2.2759494307119873E-2</c:v>
                </c:pt>
                <c:pt idx="1015">
                  <c:v>2.2769958097788933E-2</c:v>
                </c:pt>
                <c:pt idx="1016">
                  <c:v>2.278214065372388E-2</c:v>
                </c:pt>
                <c:pt idx="1017">
                  <c:v>2.2796041855126976E-2</c:v>
                </c:pt>
                <c:pt idx="1018">
                  <c:v>2.2806759833848597E-2</c:v>
                </c:pt>
                <c:pt idx="1019">
                  <c:v>2.2819184535925376E-2</c:v>
                </c:pt>
                <c:pt idx="1020">
                  <c:v>2.283167803080946E-2</c:v>
                </c:pt>
                <c:pt idx="1021">
                  <c:v>2.2844234356748129E-2</c:v>
                </c:pt>
                <c:pt idx="1022">
                  <c:v>2.2851938956431821E-2</c:v>
                </c:pt>
                <c:pt idx="1023">
                  <c:v>2.2869511653345775E-2</c:v>
                </c:pt>
                <c:pt idx="1024">
                  <c:v>2.2882220699056315E-2</c:v>
                </c:pt>
                <c:pt idx="1025">
                  <c:v>2.2894968725918237E-2</c:v>
                </c:pt>
                <c:pt idx="1026">
                  <c:v>2.2907749770717099E-2</c:v>
                </c:pt>
                <c:pt idx="1027">
                  <c:v>2.2920557869939188E-2</c:v>
                </c:pt>
                <c:pt idx="1028">
                  <c:v>2.2933387059768467E-2</c:v>
                </c:pt>
                <c:pt idx="1029">
                  <c:v>2.2946231376085494E-2</c:v>
                </c:pt>
                <c:pt idx="1030">
                  <c:v>2.2960717857432471E-2</c:v>
                </c:pt>
                <c:pt idx="1031">
                  <c:v>2.2973573606454533E-2</c:v>
                </c:pt>
                <c:pt idx="1032">
                  <c:v>2.298479543819984E-2</c:v>
                </c:pt>
                <c:pt idx="1033">
                  <c:v>2.2997640613178237E-2</c:v>
                </c:pt>
                <c:pt idx="1034">
                  <c:v>2.3010471089472944E-2</c:v>
                </c:pt>
                <c:pt idx="1035">
                  <c:v>2.3018397033402856E-2</c:v>
                </c:pt>
                <c:pt idx="1036">
                  <c:v>2.30376888693688E-2</c:v>
                </c:pt>
                <c:pt idx="1037">
                  <c:v>2.3048811537427515E-2</c:v>
                </c:pt>
                <c:pt idx="1038">
                  <c:v>2.3061522347434662E-2</c:v>
                </c:pt>
                <c:pt idx="1039">
                  <c:v>2.30741906069553E-2</c:v>
                </c:pt>
                <c:pt idx="1040">
                  <c:v>2.3086811672132897E-2</c:v>
                </c:pt>
                <c:pt idx="1041">
                  <c:v>2.3101537654409175E-2</c:v>
                </c:pt>
                <c:pt idx="1042">
                  <c:v>2.3111893642894819E-2</c:v>
                </c:pt>
                <c:pt idx="1043">
                  <c:v>2.3124345259638711E-2</c:v>
                </c:pt>
                <c:pt idx="1044">
                  <c:v>2.3136731104362186E-2</c:v>
                </c:pt>
                <c:pt idx="1045">
                  <c:v>2.3149046532097452E-2</c:v>
                </c:pt>
                <c:pt idx="1046">
                  <c:v>2.3161286897663485E-2</c:v>
                </c:pt>
                <c:pt idx="1047">
                  <c:v>2.3173447555667335E-2</c:v>
                </c:pt>
                <c:pt idx="1048">
                  <c:v>2.3185523860511304E-2</c:v>
                </c:pt>
                <c:pt idx="1049">
                  <c:v>2.3197511166394048E-2</c:v>
                </c:pt>
                <c:pt idx="1050">
                  <c:v>2.3209404827314924E-2</c:v>
                </c:pt>
                <c:pt idx="1051">
                  <c:v>2.3222729467383397E-2</c:v>
                </c:pt>
                <c:pt idx="1052">
                  <c:v>2.3232892629302747E-2</c:v>
                </c:pt>
                <c:pt idx="1053">
                  <c:v>2.3244477477414188E-2</c:v>
                </c:pt>
                <c:pt idx="1054">
                  <c:v>2.3255950094662331E-2</c:v>
                </c:pt>
                <c:pt idx="1055">
                  <c:v>2.3268790075403927E-2</c:v>
                </c:pt>
                <c:pt idx="1056">
                  <c:v>2.3278540048692863E-2</c:v>
                </c:pt>
                <c:pt idx="1057">
                  <c:v>2.3289648091116184E-2</c:v>
                </c:pt>
                <c:pt idx="1058">
                  <c:v>2.3300625313970483E-2</c:v>
                </c:pt>
                <c:pt idx="1059">
                  <c:v>2.3311467069681666E-2</c:v>
                </c:pt>
                <c:pt idx="1060">
                  <c:v>2.3322168710528831E-2</c:v>
                </c:pt>
                <c:pt idx="1061">
                  <c:v>2.3335894034676355E-2</c:v>
                </c:pt>
                <c:pt idx="1062">
                  <c:v>2.3343133056052921E-2</c:v>
                </c:pt>
                <c:pt idx="1063">
                  <c:v>2.3353386464611527E-2</c:v>
                </c:pt>
                <c:pt idx="1064">
                  <c:v>2.3364841214561699E-2</c:v>
                </c:pt>
                <c:pt idx="1065">
                  <c:v>2.3373412512117369E-2</c:v>
                </c:pt>
                <c:pt idx="1066">
                  <c:v>2.3384504679081174E-2</c:v>
                </c:pt>
                <c:pt idx="1067">
                  <c:v>2.3392766543917566E-2</c:v>
                </c:pt>
                <c:pt idx="1068">
                  <c:v>2.3402179932477979E-2</c:v>
                </c:pt>
                <c:pt idx="1069">
                  <c:v>2.3412691319436189E-2</c:v>
                </c:pt>
                <c:pt idx="1070">
                  <c:v>2.3420456211276131E-2</c:v>
                </c:pt>
                <c:pt idx="1071">
                  <c:v>2.3429309803840608E-2</c:v>
                </c:pt>
                <c:pt idx="1072">
                  <c:v>2.3437967499967269E-2</c:v>
                </c:pt>
                <c:pt idx="1073">
                  <c:v>2.34464246506839E-2</c:v>
                </c:pt>
                <c:pt idx="1074">
                  <c:v>2.3451084668798857E-2</c:v>
                </c:pt>
                <c:pt idx="1075">
                  <c:v>2.3462718719814799E-2</c:v>
                </c:pt>
                <c:pt idx="1076">
                  <c:v>2.3470546340131737E-2</c:v>
                </c:pt>
                <c:pt idx="1077">
                  <c:v>2.3478154818862489E-2</c:v>
                </c:pt>
                <c:pt idx="1078">
                  <c:v>2.3485539506939875E-2</c:v>
                </c:pt>
                <c:pt idx="1079">
                  <c:v>2.3492695755307609E-2</c:v>
                </c:pt>
                <c:pt idx="1080">
                  <c:v>2.3499618914931394E-2</c:v>
                </c:pt>
                <c:pt idx="1081">
                  <c:v>2.3506304336808524E-2</c:v>
                </c:pt>
                <c:pt idx="1082">
                  <c:v>2.3513794898858388E-2</c:v>
                </c:pt>
                <c:pt idx="1083">
                  <c:v>2.3515846503629961E-2</c:v>
                </c:pt>
                <c:pt idx="1084">
                  <c:v>2.3524887686646224E-2</c:v>
                </c:pt>
                <c:pt idx="1085">
                  <c:v>2.3530575668539014E-2</c:v>
                </c:pt>
                <c:pt idx="1086">
                  <c:v>2.3536002668542409E-2</c:v>
                </c:pt>
                <c:pt idx="1087">
                  <c:v>2.3541164038082998E-2</c:v>
                </c:pt>
                <c:pt idx="1088">
                  <c:v>2.3546056775324623E-2</c:v>
                </c:pt>
                <c:pt idx="1089">
                  <c:v>2.3551601136253857E-2</c:v>
                </c:pt>
                <c:pt idx="1090">
                  <c:v>2.3555052339224718E-2</c:v>
                </c:pt>
                <c:pt idx="1091">
                  <c:v>2.3559165629712008E-2</c:v>
                </c:pt>
                <c:pt idx="1092">
                  <c:v>2.3563029568922454E-2</c:v>
                </c:pt>
                <c:pt idx="1093">
                  <c:v>2.3567501513757857E-2</c:v>
                </c:pt>
                <c:pt idx="1094">
                  <c:v>2.357003032421956E-2</c:v>
                </c:pt>
                <c:pt idx="1095">
                  <c:v>2.3573177606287653E-2</c:v>
                </c:pt>
                <c:pt idx="1096">
                  <c:v>2.3573658864698459E-2</c:v>
                </c:pt>
                <c:pt idx="1097">
                  <c:v>2.3578792145968568E-2</c:v>
                </c:pt>
                <c:pt idx="1098">
                  <c:v>2.3581269870913892E-2</c:v>
                </c:pt>
                <c:pt idx="1099">
                  <c:v>2.358353487781854E-2</c:v>
                </c:pt>
                <c:pt idx="1100">
                  <c:v>2.3584891929805212E-2</c:v>
                </c:pt>
                <c:pt idx="1101">
                  <c:v>2.3586682561235302E-2</c:v>
                </c:pt>
                <c:pt idx="1102">
                  <c:v>2.3588277356238429E-2</c:v>
                </c:pt>
                <c:pt idx="1103">
                  <c:v>2.3589866930381315E-2</c:v>
                </c:pt>
                <c:pt idx="1104">
                  <c:v>2.3590900487892672E-2</c:v>
                </c:pt>
                <c:pt idx="1105">
                  <c:v>2.3591939350346487E-2</c:v>
                </c:pt>
                <c:pt idx="1106">
                  <c:v>2.3592803427959018E-2</c:v>
                </c:pt>
                <c:pt idx="1107">
                  <c:v>2.3593583674603298E-2</c:v>
                </c:pt>
                <c:pt idx="1108">
                  <c:v>2.3594028281548531E-2</c:v>
                </c:pt>
                <c:pt idx="1109">
                  <c:v>2.3594399584214297E-2</c:v>
                </c:pt>
                <c:pt idx="1110">
                  <c:v>2.359461715539991E-2</c:v>
                </c:pt>
                <c:pt idx="1111">
                  <c:v>2.3594686258657602E-2</c:v>
                </c:pt>
                <c:pt idx="1112">
                  <c:v>2.3594612157607706E-2</c:v>
                </c:pt>
                <c:pt idx="1113">
                  <c:v>2.3594400115931433E-2</c:v>
                </c:pt>
                <c:pt idx="1114">
                  <c:v>2.3594055397363659E-2</c:v>
                </c:pt>
                <c:pt idx="1115">
                  <c:v>2.3593583265685687E-2</c:v>
                </c:pt>
                <c:pt idx="1116">
                  <c:v>2.3592797491205245E-2</c:v>
                </c:pt>
                <c:pt idx="1117">
                  <c:v>2.3592277818317728E-2</c:v>
                </c:pt>
                <c:pt idx="1118">
                  <c:v>2.3591328684196292E-2</c:v>
                </c:pt>
                <c:pt idx="1119">
                  <c:v>2.3590525884757969E-2</c:v>
                </c:pt>
                <c:pt idx="1120">
                  <c:v>2.3589495645419747E-2</c:v>
                </c:pt>
                <c:pt idx="1121">
                  <c:v>2.3588201193349392E-2</c:v>
                </c:pt>
                <c:pt idx="1122">
                  <c:v>2.3587152941260424E-2</c:v>
                </c:pt>
                <c:pt idx="1123">
                  <c:v>2.3585851004304371E-2</c:v>
                </c:pt>
                <c:pt idx="1124">
                  <c:v>2.3584469029336155E-2</c:v>
                </c:pt>
                <c:pt idx="1125">
                  <c:v>2.358301228027505E-2</c:v>
                </c:pt>
                <c:pt idx="1126">
                  <c:v>2.3581486021026752E-2</c:v>
                </c:pt>
                <c:pt idx="1127">
                  <c:v>2.3579895515481182E-2</c:v>
                </c:pt>
                <c:pt idx="1128">
                  <c:v>2.3578246027506588E-2</c:v>
                </c:pt>
                <c:pt idx="1129">
                  <c:v>2.3576542820949536E-2</c:v>
                </c:pt>
                <c:pt idx="1130">
                  <c:v>2.3574791159629217E-2</c:v>
                </c:pt>
                <c:pt idx="1131">
                  <c:v>2.3572996307335687E-2</c:v>
                </c:pt>
                <c:pt idx="1132">
                  <c:v>2.3571163527828346E-2</c:v>
                </c:pt>
                <c:pt idx="1133">
                  <c:v>2.3569298084832439E-2</c:v>
                </c:pt>
                <c:pt idx="1134">
                  <c:v>2.3567132906125648E-2</c:v>
                </c:pt>
                <c:pt idx="1135">
                  <c:v>2.3565215194563276E-2</c:v>
                </c:pt>
                <c:pt idx="1136">
                  <c:v>2.3563558411629087E-2</c:v>
                </c:pt>
                <c:pt idx="1137">
                  <c:v>2.3561614951204825E-2</c:v>
                </c:pt>
                <c:pt idx="1138">
                  <c:v>2.3559665145362126E-2</c:v>
                </c:pt>
                <c:pt idx="1139">
                  <c:v>2.3557714257596053E-2</c:v>
                </c:pt>
                <c:pt idx="1140">
                  <c:v>2.355576665192129E-2</c:v>
                </c:pt>
                <c:pt idx="1141">
                  <c:v>2.3553545766221286E-2</c:v>
                </c:pt>
                <c:pt idx="1142">
                  <c:v>2.3551883452311531E-2</c:v>
                </c:pt>
                <c:pt idx="1143">
                  <c:v>2.3549947591947246E-2</c:v>
                </c:pt>
                <c:pt idx="1144">
                  <c:v>2.3548015380258407E-2</c:v>
                </c:pt>
                <c:pt idx="1145">
                  <c:v>2.3545811435210028E-2</c:v>
                </c:pt>
                <c:pt idx="1146">
                  <c:v>2.3544161370060306E-2</c:v>
                </c:pt>
                <c:pt idx="1147">
                  <c:v>2.3542239305129418E-2</c:v>
                </c:pt>
                <c:pt idx="1148">
                  <c:v>2.3540320356032259E-2</c:v>
                </c:pt>
                <c:pt idx="1149">
                  <c:v>2.3538404389560535E-2</c:v>
                </c:pt>
                <c:pt idx="1150">
                  <c:v>2.3536491272507048E-2</c:v>
                </c:pt>
                <c:pt idx="1151">
                  <c:v>2.3534580871665912E-2</c:v>
                </c:pt>
                <c:pt idx="1152">
                  <c:v>2.3532400711518811E-2</c:v>
                </c:pt>
                <c:pt idx="1153">
                  <c:v>2.3530495682587714E-2</c:v>
                </c:pt>
                <c:pt idx="1154">
                  <c:v>2.3528592951228725E-2</c:v>
                </c:pt>
                <c:pt idx="1155">
                  <c:v>2.3526692384240551E-2</c:v>
                </c:pt>
                <c:pt idx="1156">
                  <c:v>2.3524793848422133E-2</c:v>
                </c:pt>
                <c:pt idx="1157">
                  <c:v>2.3522897210573931E-2</c:v>
                </c:pt>
                <c:pt idx="1158">
                  <c:v>2.352100233749773E-2</c:v>
                </c:pt>
                <c:pt idx="1159">
                  <c:v>2.3519109095995312E-2</c:v>
                </c:pt>
                <c:pt idx="1160">
                  <c:v>2.3517217352870642E-2</c:v>
                </c:pt>
                <c:pt idx="1161">
                  <c:v>2.3515954900456739E-2</c:v>
                </c:pt>
                <c:pt idx="1162">
                  <c:v>2.3514065593501922E-2</c:v>
                </c:pt>
                <c:pt idx="1163">
                  <c:v>2.3512177374868014E-2</c:v>
                </c:pt>
                <c:pt idx="1164">
                  <c:v>2.3510290111717447E-2</c:v>
                </c:pt>
                <c:pt idx="1165">
                  <c:v>2.3508403671214408E-2</c:v>
                </c:pt>
                <c:pt idx="1166">
                  <c:v>2.3506517920523506E-2</c:v>
                </c:pt>
                <c:pt idx="1167">
                  <c:v>2.3505347682841279E-2</c:v>
                </c:pt>
                <c:pt idx="1168">
                  <c:v>2.3503462566549085E-2</c:v>
                </c:pt>
                <c:pt idx="1169">
                  <c:v>2.3502203985043723E-2</c:v>
                </c:pt>
                <c:pt idx="1170">
                  <c:v>2.3499692912880735E-2</c:v>
                </c:pt>
                <c:pt idx="1171">
                  <c:v>2.3497808111253356E-2</c:v>
                </c:pt>
                <c:pt idx="1172">
                  <c:v>2.3495923150264754E-2</c:v>
                </c:pt>
                <c:pt idx="1173">
                  <c:v>2.3492161984921267E-2</c:v>
                </c:pt>
                <c:pt idx="1174">
                  <c:v>2.3492152221713383E-2</c:v>
                </c:pt>
                <c:pt idx="1175">
                  <c:v>2.349026598990785E-2</c:v>
                </c:pt>
                <c:pt idx="1176">
                  <c:v>2.3488379070255149E-2</c:v>
                </c:pt>
                <c:pt idx="1177">
                  <c:v>2.3486491330636398E-2</c:v>
                </c:pt>
                <c:pt idx="1178">
                  <c:v>2.3485226553366205E-2</c:v>
                </c:pt>
                <c:pt idx="1179">
                  <c:v>2.3482712863030428E-2</c:v>
                </c:pt>
                <c:pt idx="1180">
                  <c:v>2.3480821870810006E-2</c:v>
                </c:pt>
                <c:pt idx="1181">
                  <c:v>2.3478929530157788E-2</c:v>
                </c:pt>
                <c:pt idx="1182">
                  <c:v>2.3475167527520043E-2</c:v>
                </c:pt>
                <c:pt idx="1183">
                  <c:v>2.3475140275102623E-2</c:v>
                </c:pt>
                <c:pt idx="1184">
                  <c:v>2.3473243096474947E-2</c:v>
                </c:pt>
                <c:pt idx="1185">
                  <c:v>2.3471344040965143E-2</c:v>
                </c:pt>
                <c:pt idx="1186">
                  <c:v>2.347006445082123E-2</c:v>
                </c:pt>
                <c:pt idx="1187">
                  <c:v>2.346816092837067E-2</c:v>
                </c:pt>
                <c:pt idx="1188">
                  <c:v>2.3465634292051035E-2</c:v>
                </c:pt>
                <c:pt idx="1189">
                  <c:v>2.3463726407925135E-2</c:v>
                </c:pt>
                <c:pt idx="1190">
                  <c:v>2.3461815986377872E-2</c:v>
                </c:pt>
                <c:pt idx="1191">
                  <c:v>2.3459902895817772E-2</c:v>
                </c:pt>
                <c:pt idx="1192">
                  <c:v>2.3458606607552154E-2</c:v>
                </c:pt>
                <c:pt idx="1193">
                  <c:v>2.3456068439118224E-2</c:v>
                </c:pt>
                <c:pt idx="1194">
                  <c:v>2.3454147064985383E-2</c:v>
                </c:pt>
                <c:pt idx="1195">
                  <c:v>2.3450367117912232E-2</c:v>
                </c:pt>
                <c:pt idx="1196">
                  <c:v>2.3450296025233946E-2</c:v>
                </c:pt>
                <c:pt idx="1197">
                  <c:v>2.3448366359646845E-2</c:v>
                </c:pt>
                <c:pt idx="1198">
                  <c:v>2.344643393027402E-2</c:v>
                </c:pt>
                <c:pt idx="1199">
                  <c:v>2.3444222055354492E-2</c:v>
                </c:pt>
                <c:pt idx="1200">
                  <c:v>2.3442560780233549E-2</c:v>
                </c:pt>
                <c:pt idx="1201">
                  <c:v>2.3440620059598263E-2</c:v>
                </c:pt>
                <c:pt idx="1202">
                  <c:v>2.3438676575241121E-2</c:v>
                </c:pt>
                <c:pt idx="1203">
                  <c:v>2.3434385263557553E-2</c:v>
                </c:pt>
                <c:pt idx="1204">
                  <c:v>2.3434502659568465E-2</c:v>
                </c:pt>
                <c:pt idx="1205">
                  <c:v>2.3432829539998836E-2</c:v>
                </c:pt>
                <c:pt idx="1206">
                  <c:v>2.3431490050331797E-2</c:v>
                </c:pt>
                <c:pt idx="1207">
                  <c:v>2.3428917698189881E-2</c:v>
                </c:pt>
                <c:pt idx="1208">
                  <c:v>2.3426957631839784E-2</c:v>
                </c:pt>
                <c:pt idx="1209">
                  <c:v>2.3424994801881E-2</c:v>
                </c:pt>
                <c:pt idx="1210">
                  <c:v>2.3423029208329598E-2</c:v>
                </c:pt>
                <c:pt idx="1211">
                  <c:v>2.3421674282455021E-2</c:v>
                </c:pt>
                <c:pt idx="1212">
                  <c:v>2.3419089730514767E-2</c:v>
                </c:pt>
                <c:pt idx="1213">
                  <c:v>2.3415277469487617E-2</c:v>
                </c:pt>
                <c:pt idx="1214">
                  <c:v>2.3413301794926244E-2</c:v>
                </c:pt>
                <c:pt idx="1215">
                  <c:v>2.3411323357351601E-2</c:v>
                </c:pt>
                <c:pt idx="1216">
                  <c:v>2.3409342156779672E-2</c:v>
                </c:pt>
                <c:pt idx="1217">
                  <c:v>2.3407358193226886E-2</c:v>
                </c:pt>
                <c:pt idx="1218">
                  <c:v>2.3405371466709669E-2</c:v>
                </c:pt>
                <c:pt idx="1219">
                  <c:v>2.3405825340961188E-2</c:v>
                </c:pt>
                <c:pt idx="1220">
                  <c:v>2.3401389724846761E-2</c:v>
                </c:pt>
                <c:pt idx="1221">
                  <c:v>2.3399394709533918E-2</c:v>
                </c:pt>
                <c:pt idx="1222">
                  <c:v>2.3397396931322128E-2</c:v>
                </c:pt>
                <c:pt idx="1223">
                  <c:v>2.3395396390227811E-2</c:v>
                </c:pt>
                <c:pt idx="1224">
                  <c:v>2.3393393086266739E-2</c:v>
                </c:pt>
                <c:pt idx="1225">
                  <c:v>2.3391387019456426E-2</c:v>
                </c:pt>
                <c:pt idx="1226">
                  <c:v>2.3389378189812647E-2</c:v>
                </c:pt>
                <c:pt idx="1227">
                  <c:v>2.3387366597352043E-2</c:v>
                </c:pt>
                <c:pt idx="1228">
                  <c:v>2.3385352242091258E-2</c:v>
                </c:pt>
                <c:pt idx="1229">
                  <c:v>2.3383335124046497E-2</c:v>
                </c:pt>
                <c:pt idx="1230">
                  <c:v>2.3381315243234627E-2</c:v>
                </c:pt>
                <c:pt idx="1231">
                  <c:v>2.3379292599672509E-2</c:v>
                </c:pt>
                <c:pt idx="1232">
                  <c:v>2.337726719337635E-2</c:v>
                </c:pt>
                <c:pt idx="1233">
                  <c:v>2.3375239024363014E-2</c:v>
                </c:pt>
                <c:pt idx="1234">
                  <c:v>2.3373208092648923E-2</c:v>
                </c:pt>
                <c:pt idx="1235">
                  <c:v>2.3371174398251159E-2</c:v>
                </c:pt>
                <c:pt idx="1236">
                  <c:v>2.3369137941185714E-2</c:v>
                </c:pt>
                <c:pt idx="1237">
                  <c:v>2.3367098721470324E-2</c:v>
                </c:pt>
                <c:pt idx="1238">
                  <c:v>2.3365056739120978E-2</c:v>
                </c:pt>
                <c:pt idx="1239">
                  <c:v>2.3363011994154755E-2</c:v>
                </c:pt>
                <c:pt idx="1240">
                  <c:v>2.3360964486588302E-2</c:v>
                </c:pt>
                <c:pt idx="1241">
                  <c:v>2.3358914216438702E-2</c:v>
                </c:pt>
                <c:pt idx="1242">
                  <c:v>2.3356861183722377E-2</c:v>
                </c:pt>
                <c:pt idx="1243">
                  <c:v>2.3354805388456631E-2</c:v>
                </c:pt>
                <c:pt idx="1244">
                  <c:v>2.3352746830658324E-2</c:v>
                </c:pt>
                <c:pt idx="1245">
                  <c:v>2.3350685510344103E-2</c:v>
                </c:pt>
                <c:pt idx="1246">
                  <c:v>2.3348621427530834E-2</c:v>
                </c:pt>
                <c:pt idx="1247">
                  <c:v>2.334655458223581E-2</c:v>
                </c:pt>
                <c:pt idx="1248">
                  <c:v>2.3344484974475683E-2</c:v>
                </c:pt>
                <c:pt idx="1249">
                  <c:v>2.3343318256926631E-2</c:v>
                </c:pt>
                <c:pt idx="1250">
                  <c:v>2.3340337471629096E-2</c:v>
                </c:pt>
                <c:pt idx="1251">
                  <c:v>2.3339163118261883E-2</c:v>
                </c:pt>
                <c:pt idx="1252">
                  <c:v>2.3336178919127287E-2</c:v>
                </c:pt>
                <c:pt idx="1253">
                  <c:v>2.3334095499298303E-2</c:v>
                </c:pt>
                <c:pt idx="1254">
                  <c:v>2.3332009317106921E-2</c:v>
                </c:pt>
                <c:pt idx="1255">
                  <c:v>2.3329920372569792E-2</c:v>
                </c:pt>
                <c:pt idx="1256">
                  <c:v>2.3326332898160419E-2</c:v>
                </c:pt>
                <c:pt idx="1257">
                  <c:v>2.3326631397481454E-2</c:v>
                </c:pt>
                <c:pt idx="1258">
                  <c:v>2.3325131085349202E-2</c:v>
                </c:pt>
                <c:pt idx="1259">
                  <c:v>2.3322432056086074E-2</c:v>
                </c:pt>
                <c:pt idx="1260">
                  <c:v>2.3320328241503475E-2</c:v>
                </c:pt>
                <c:pt idx="1261">
                  <c:v>2.3318221664354027E-2</c:v>
                </c:pt>
                <c:pt idx="1262">
                  <c:v>2.3316112324655369E-2</c:v>
                </c:pt>
                <c:pt idx="1263">
                  <c:v>2.3314596538707447E-2</c:v>
                </c:pt>
                <c:pt idx="1264">
                  <c:v>2.3311885357679255E-2</c:v>
                </c:pt>
                <c:pt idx="1265">
                  <c:v>2.3309767730437084E-2</c:v>
                </c:pt>
                <c:pt idx="1266">
                  <c:v>2.3307647340715189E-2</c:v>
                </c:pt>
                <c:pt idx="1267">
                  <c:v>2.3305524188531424E-2</c:v>
                </c:pt>
                <c:pt idx="1268">
                  <c:v>2.3303398273903219E-2</c:v>
                </c:pt>
                <c:pt idx="1269">
                  <c:v>2.3301269596847994E-2</c:v>
                </c:pt>
                <c:pt idx="1270">
                  <c:v>2.3299732141428532E-2</c:v>
                </c:pt>
                <c:pt idx="1271">
                  <c:v>2.3294596232803111E-2</c:v>
                </c:pt>
                <c:pt idx="1272">
                  <c:v>2.3294866991296861E-2</c:v>
                </c:pt>
                <c:pt idx="1273">
                  <c:v>2.3290948278659858E-2</c:v>
                </c:pt>
                <c:pt idx="1274">
                  <c:v>2.329058477578454E-2</c:v>
                </c:pt>
                <c:pt idx="1275">
                  <c:v>2.3288439524537925E-2</c:v>
                </c:pt>
                <c:pt idx="1276">
                  <c:v>2.3286291510988225E-2</c:v>
                </c:pt>
                <c:pt idx="1277">
                  <c:v>2.3284732378968595E-2</c:v>
                </c:pt>
                <c:pt idx="1278">
                  <c:v>2.3281987197049055E-2</c:v>
                </c:pt>
                <c:pt idx="1279">
                  <c:v>2.3279830896695521E-2</c:v>
                </c:pt>
                <c:pt idx="1280">
                  <c:v>2.3277671834109913E-2</c:v>
                </c:pt>
                <c:pt idx="1281">
                  <c:v>2.3275510009310083E-2</c:v>
                </c:pt>
                <c:pt idx="1282">
                  <c:v>2.3273345422313681E-2</c:v>
                </c:pt>
                <c:pt idx="1283">
                  <c:v>2.3271178073138565E-2</c:v>
                </c:pt>
                <c:pt idx="1284">
                  <c:v>2.3269007961802375E-2</c:v>
                </c:pt>
                <c:pt idx="1285">
                  <c:v>2.3266835088323848E-2</c:v>
                </c:pt>
                <c:pt idx="1286">
                  <c:v>2.3264659452720403E-2</c:v>
                </c:pt>
                <c:pt idx="1287">
                  <c:v>2.3262481055009901E-2</c:v>
                </c:pt>
                <c:pt idx="1288">
                  <c:v>2.3260299895210421E-2</c:v>
                </c:pt>
                <c:pt idx="1289">
                  <c:v>2.3258115973340047E-2</c:v>
                </c:pt>
                <c:pt idx="1290">
                  <c:v>2.3256516565952335E-2</c:v>
                </c:pt>
                <c:pt idx="1291">
                  <c:v>2.3254326782913958E-2</c:v>
                </c:pt>
                <c:pt idx="1292">
                  <c:v>2.3251547635484957E-2</c:v>
                </c:pt>
                <c:pt idx="1293">
                  <c:v>2.3249352665511768E-2</c:v>
                </c:pt>
                <c:pt idx="1294">
                  <c:v>2.3247154933558504E-2</c:v>
                </c:pt>
                <c:pt idx="1295">
                  <c:v>2.3243197627016553E-2</c:v>
                </c:pt>
                <c:pt idx="1296">
                  <c:v>2.324333643540559E-2</c:v>
                </c:pt>
                <c:pt idx="1297">
                  <c:v>2.3240545165996884E-2</c:v>
                </c:pt>
                <c:pt idx="1298">
                  <c:v>2.3238336386303456E-2</c:v>
                </c:pt>
                <c:pt idx="1299">
                  <c:v>2.3236124844720787E-2</c:v>
                </c:pt>
                <c:pt idx="1300">
                  <c:v>2.3233910541266733E-2</c:v>
                </c:pt>
                <c:pt idx="1301">
                  <c:v>2.3229575607902897E-2</c:v>
                </c:pt>
                <c:pt idx="1302">
                  <c:v>2.3229473648818302E-2</c:v>
                </c:pt>
                <c:pt idx="1303">
                  <c:v>2.3227251059860735E-2</c:v>
                </c:pt>
                <c:pt idx="1304">
                  <c:v>2.3225025709105184E-2</c:v>
                </c:pt>
                <c:pt idx="1305">
                  <c:v>2.3222797596570165E-2</c:v>
                </c:pt>
                <c:pt idx="1306">
                  <c:v>2.322056672227419E-2</c:v>
                </c:pt>
                <c:pt idx="1307">
                  <c:v>2.3219496126831881E-2</c:v>
                </c:pt>
                <c:pt idx="1308">
                  <c:v>2.3214353088854171E-2</c:v>
                </c:pt>
                <c:pt idx="1309">
                  <c:v>2.3213857529003921E-2</c:v>
                </c:pt>
                <c:pt idx="1310">
                  <c:v>2.3212196112050651E-2</c:v>
                </c:pt>
                <c:pt idx="1311">
                  <c:v>2.3209370925023596E-2</c:v>
                </c:pt>
                <c:pt idx="1312">
                  <c:v>2.3207123480549149E-2</c:v>
                </c:pt>
                <c:pt idx="1313">
                  <c:v>2.3204873274442907E-2</c:v>
                </c:pt>
                <c:pt idx="1314">
                  <c:v>2.3202620306723602E-2</c:v>
                </c:pt>
                <c:pt idx="1315">
                  <c:v>2.320094337844986E-2</c:v>
                </c:pt>
                <c:pt idx="1316">
                  <c:v>2.3198106086520724E-2</c:v>
                </c:pt>
                <c:pt idx="1317">
                  <c:v>2.31958448340744E-2</c:v>
                </c:pt>
                <c:pt idx="1318">
                  <c:v>2.3193580820089287E-2</c:v>
                </c:pt>
                <c:pt idx="1319">
                  <c:v>2.3191314044584764E-2</c:v>
                </c:pt>
                <c:pt idx="1320">
                  <c:v>2.3189621601438084E-2</c:v>
                </c:pt>
                <c:pt idx="1321">
                  <c:v>2.3185041904162679E-2</c:v>
                </c:pt>
                <c:pt idx="1322">
                  <c:v>2.3182043421705358E-2</c:v>
                </c:pt>
                <c:pt idx="1323">
                  <c:v>2.3182219327744426E-2</c:v>
                </c:pt>
                <c:pt idx="1324">
                  <c:v>2.3179938744922544E-2</c:v>
                </c:pt>
                <c:pt idx="1325">
                  <c:v>2.3177655400693865E-2</c:v>
                </c:pt>
                <c:pt idx="1326">
                  <c:v>2.3175944335023648E-2</c:v>
                </c:pt>
                <c:pt idx="1327">
                  <c:v>2.3173080428090603E-2</c:v>
                </c:pt>
                <c:pt idx="1328">
                  <c:v>2.3170788799754136E-2</c:v>
                </c:pt>
                <c:pt idx="1329">
                  <c:v>2.3169068420914044E-2</c:v>
                </c:pt>
                <c:pt idx="1330">
                  <c:v>2.3166197259105629E-2</c:v>
                </c:pt>
                <c:pt idx="1331">
                  <c:v>2.3163897346831705E-2</c:v>
                </c:pt>
                <c:pt idx="1332">
                  <c:v>2.3161594673283409E-2</c:v>
                </c:pt>
                <c:pt idx="1333">
                  <c:v>2.3159289238479257E-2</c:v>
                </c:pt>
                <c:pt idx="1334">
                  <c:v>2.3155264113528071E-2</c:v>
                </c:pt>
                <c:pt idx="1335">
                  <c:v>2.3154670085181142E-2</c:v>
                </c:pt>
                <c:pt idx="1336">
                  <c:v>2.315235636672508E-2</c:v>
                </c:pt>
                <c:pt idx="1337">
                  <c:v>2.3150039887089829E-2</c:v>
                </c:pt>
                <c:pt idx="1338">
                  <c:v>2.314772064629456E-2</c:v>
                </c:pt>
                <c:pt idx="1339">
                  <c:v>2.3145398644358217E-2</c:v>
                </c:pt>
                <c:pt idx="1340">
                  <c:v>2.3143073881300408E-2</c:v>
                </c:pt>
                <c:pt idx="1341">
                  <c:v>2.31407463571403E-2</c:v>
                </c:pt>
                <c:pt idx="1342">
                  <c:v>2.3138985606590536E-2</c:v>
                </c:pt>
                <c:pt idx="1343">
                  <c:v>2.3136652214848751E-2</c:v>
                </c:pt>
                <c:pt idx="1344">
                  <c:v>2.3133747218236533E-2</c:v>
                </c:pt>
                <c:pt idx="1345">
                  <c:v>2.3131408649858895E-2</c:v>
                </c:pt>
                <c:pt idx="1346">
                  <c:v>2.3129067320475011E-2</c:v>
                </c:pt>
                <c:pt idx="1347">
                  <c:v>2.3125019758181983E-2</c:v>
                </c:pt>
                <c:pt idx="1348">
                  <c:v>2.3124943838466631E-2</c:v>
                </c:pt>
                <c:pt idx="1349">
                  <c:v>2.3122026766479724E-2</c:v>
                </c:pt>
                <c:pt idx="1350">
                  <c:v>2.3119674393265139E-2</c:v>
                </c:pt>
                <c:pt idx="1351">
                  <c:v>2.3117319259141015E-2</c:v>
                </c:pt>
                <c:pt idx="1352">
                  <c:v>2.3114961364127391E-2</c:v>
                </c:pt>
                <c:pt idx="1353">
                  <c:v>2.3110456970938362E-2</c:v>
                </c:pt>
                <c:pt idx="1354">
                  <c:v>2.3110237291508524E-2</c:v>
                </c:pt>
                <c:pt idx="1355">
                  <c:v>2.3107871113942489E-2</c:v>
                </c:pt>
                <c:pt idx="1356">
                  <c:v>2.3105502175564493E-2</c:v>
                </c:pt>
                <c:pt idx="1357">
                  <c:v>2.3103130476394795E-2</c:v>
                </c:pt>
                <c:pt idx="1358">
                  <c:v>2.3100756016452124E-2</c:v>
                </c:pt>
                <c:pt idx="1359">
                  <c:v>2.3098378795757171E-2</c:v>
                </c:pt>
                <c:pt idx="1360">
                  <c:v>2.3095998814328233E-2</c:v>
                </c:pt>
                <c:pt idx="1361">
                  <c:v>2.3093616072185782E-2</c:v>
                </c:pt>
                <c:pt idx="1362">
                  <c:v>2.3091230569349645E-2</c:v>
                </c:pt>
                <c:pt idx="1363">
                  <c:v>2.3089404553049687E-2</c:v>
                </c:pt>
                <c:pt idx="1364">
                  <c:v>2.3086451281674056E-2</c:v>
                </c:pt>
                <c:pt idx="1365">
                  <c:v>2.3084057496874248E-2</c:v>
                </c:pt>
                <c:pt idx="1366">
                  <c:v>2.3081660951459596E-2</c:v>
                </c:pt>
                <c:pt idx="1367">
                  <c:v>2.3079822496647438E-2</c:v>
                </c:pt>
                <c:pt idx="1368">
                  <c:v>2.3076859578864174E-2</c:v>
                </c:pt>
                <c:pt idx="1369">
                  <c:v>2.3074454751723046E-2</c:v>
                </c:pt>
                <c:pt idx="1370">
                  <c:v>2.3072047164046792E-2</c:v>
                </c:pt>
                <c:pt idx="1371">
                  <c:v>2.3069636815854364E-2</c:v>
                </c:pt>
                <c:pt idx="1372">
                  <c:v>2.3065284636124617E-2</c:v>
                </c:pt>
                <c:pt idx="1373">
                  <c:v>2.3064807838001571E-2</c:v>
                </c:pt>
                <c:pt idx="1374">
                  <c:v>2.3062389208381502E-2</c:v>
                </c:pt>
                <c:pt idx="1375">
                  <c:v>2.3060525869923975E-2</c:v>
                </c:pt>
                <c:pt idx="1376">
                  <c:v>2.3057543667852901E-2</c:v>
                </c:pt>
                <c:pt idx="1377">
                  <c:v>2.3055116756984882E-2</c:v>
                </c:pt>
                <c:pt idx="1378">
                  <c:v>2.3053244084890543E-2</c:v>
                </c:pt>
                <c:pt idx="1379">
                  <c:v>2.3050254654140508E-2</c:v>
                </c:pt>
                <c:pt idx="1380">
                  <c:v>2.3047819462204671E-2</c:v>
                </c:pt>
                <c:pt idx="1381">
                  <c:v>2.3045937455239442E-2</c:v>
                </c:pt>
                <c:pt idx="1382">
                  <c:v>2.3042940797406094E-2</c:v>
                </c:pt>
                <c:pt idx="1383">
                  <c:v>2.3040497324583652E-2</c:v>
                </c:pt>
                <c:pt idx="1384">
                  <c:v>2.3038051091506185E-2</c:v>
                </c:pt>
                <c:pt idx="1385">
                  <c:v>2.3035602098193522E-2</c:v>
                </c:pt>
                <c:pt idx="1386">
                  <c:v>2.3033150344666128E-2</c:v>
                </c:pt>
                <c:pt idx="1387">
                  <c:v>2.3030695830944265E-2</c:v>
                </c:pt>
                <c:pt idx="1388">
                  <c:v>2.3028238557048185E-2</c:v>
                </c:pt>
                <c:pt idx="1389">
                  <c:v>2.3025778522998148E-2</c:v>
                </c:pt>
                <c:pt idx="1390">
                  <c:v>2.3023315728814848E-2</c:v>
                </c:pt>
                <c:pt idx="1391">
                  <c:v>2.3020850174517663E-2</c:v>
                </c:pt>
                <c:pt idx="1392">
                  <c:v>2.3018381860127942E-2</c:v>
                </c:pt>
                <c:pt idx="1393">
                  <c:v>2.3015910785665505E-2</c:v>
                </c:pt>
                <c:pt idx="1394">
                  <c:v>2.3013988313380158E-2</c:v>
                </c:pt>
                <c:pt idx="1395">
                  <c:v>2.3009307267411749E-2</c:v>
                </c:pt>
                <c:pt idx="1396">
                  <c:v>2.3008481002047519E-2</c:v>
                </c:pt>
                <c:pt idx="1397">
                  <c:v>2.3005998887499619E-2</c:v>
                </c:pt>
                <c:pt idx="1398">
                  <c:v>2.3003514012981154E-2</c:v>
                </c:pt>
                <c:pt idx="1399">
                  <c:v>2.300157597098712E-2</c:v>
                </c:pt>
                <c:pt idx="1400">
                  <c:v>2.299853596815488E-2</c:v>
                </c:pt>
                <c:pt idx="1401">
                  <c:v>2.29965915110634E-2</c:v>
                </c:pt>
                <c:pt idx="1402">
                  <c:v>2.2993546324468317E-2</c:v>
                </c:pt>
                <c:pt idx="1403">
                  <c:v>2.2991046787112151E-2</c:v>
                </c:pt>
                <c:pt idx="1404">
                  <c:v>2.2988543903349888E-2</c:v>
                </c:pt>
                <c:pt idx="1405">
                  <c:v>2.298603752113422E-2</c:v>
                </c:pt>
                <c:pt idx="1406">
                  <c:v>2.2983527488420447E-2</c:v>
                </c:pt>
                <c:pt idx="1407">
                  <c:v>2.2981013653164521E-2</c:v>
                </c:pt>
                <c:pt idx="1408">
                  <c:v>2.2976858918604955E-2</c:v>
                </c:pt>
                <c:pt idx="1409">
                  <c:v>2.2975973966860495E-2</c:v>
                </c:pt>
                <c:pt idx="1410">
                  <c:v>2.2973447811732581E-2</c:v>
                </c:pt>
                <c:pt idx="1411">
                  <c:v>2.29709172459042E-2</c:v>
                </c:pt>
                <c:pt idx="1412">
                  <c:v>2.2966751111109997E-2</c:v>
                </c:pt>
                <c:pt idx="1413">
                  <c:v>2.2964209817228437E-2</c:v>
                </c:pt>
                <c:pt idx="1414">
                  <c:v>2.2961663607524375E-2</c:v>
                </c:pt>
                <c:pt idx="1415">
                  <c:v>2.2958747438657553E-2</c:v>
                </c:pt>
                <c:pt idx="1416">
                  <c:v>2.2956555830905664E-2</c:v>
                </c:pt>
                <c:pt idx="1417">
                  <c:v>2.2953993959123408E-2</c:v>
                </c:pt>
                <c:pt idx="1418">
                  <c:v>2.2951426561782999E-2</c:v>
                </c:pt>
                <c:pt idx="1419">
                  <c:v>2.2948485431868303E-2</c:v>
                </c:pt>
                <c:pt idx="1420">
                  <c:v>2.2946274580711294E-2</c:v>
                </c:pt>
                <c:pt idx="1421">
                  <c:v>2.2943152644468494E-2</c:v>
                </c:pt>
                <c:pt idx="1422">
                  <c:v>2.294056236675672E-2</c:v>
                </c:pt>
                <c:pt idx="1423">
                  <c:v>2.2937965813901253E-2</c:v>
                </c:pt>
                <c:pt idx="1424">
                  <c:v>2.2935362833072452E-2</c:v>
                </c:pt>
                <c:pt idx="1425">
                  <c:v>2.2932753271441779E-2</c:v>
                </c:pt>
                <c:pt idx="1426">
                  <c:v>2.2930136976183312E-2</c:v>
                </c:pt>
                <c:pt idx="1427">
                  <c:v>2.2926763027737971E-2</c:v>
                </c:pt>
                <c:pt idx="1428">
                  <c:v>2.2924883573484812E-2</c:v>
                </c:pt>
                <c:pt idx="1429">
                  <c:v>2.292224616040061E-2</c:v>
                </c:pt>
                <c:pt idx="1430">
                  <c:v>2.2919222971332975E-2</c:v>
                </c:pt>
                <c:pt idx="1431">
                  <c:v>2.2916949146665571E-2</c:v>
                </c:pt>
                <c:pt idx="1432">
                  <c:v>2.2914289240380425E-2</c:v>
                </c:pt>
                <c:pt idx="1433">
                  <c:v>2.2911239783433304E-2</c:v>
                </c:pt>
                <c:pt idx="1434">
                  <c:v>2.2908945864905515E-2</c:v>
                </c:pt>
                <c:pt idx="1435">
                  <c:v>2.2906262090092392E-2</c:v>
                </c:pt>
                <c:pt idx="1436">
                  <c:v>2.2903570053483421E-2</c:v>
                </c:pt>
                <c:pt idx="1437">
                  <c:v>2.2900869602271293E-2</c:v>
                </c:pt>
                <c:pt idx="1438">
                  <c:v>2.2898160583651565E-2</c:v>
                </c:pt>
                <c:pt idx="1439">
                  <c:v>2.2895442844820431E-2</c:v>
                </c:pt>
                <c:pt idx="1440">
                  <c:v>2.289271623297651E-2</c:v>
                </c:pt>
                <c:pt idx="1441">
                  <c:v>2.2889980595320818E-2</c:v>
                </c:pt>
                <c:pt idx="1442">
                  <c:v>2.288723577905569E-2</c:v>
                </c:pt>
                <c:pt idx="1443">
                  <c:v>2.2884481631385439E-2</c:v>
                </c:pt>
                <c:pt idx="1444">
                  <c:v>2.2881717999515893E-2</c:v>
                </c:pt>
                <c:pt idx="1445">
                  <c:v>2.2878944730655749E-2</c:v>
                </c:pt>
                <c:pt idx="1446">
                  <c:v>2.2875763284134727E-2</c:v>
                </c:pt>
                <c:pt idx="1447">
                  <c:v>2.2872968850086405E-2</c:v>
                </c:pt>
                <c:pt idx="1448">
                  <c:v>2.2870565574242864E-2</c:v>
                </c:pt>
                <c:pt idx="1449">
                  <c:v>2.2867752229541117E-2</c:v>
                </c:pt>
                <c:pt idx="1450">
                  <c:v>2.2864928483919567E-2</c:v>
                </c:pt>
                <c:pt idx="1451">
                  <c:v>2.2862094184598079E-2</c:v>
                </c:pt>
                <c:pt idx="1452">
                  <c:v>2.2859249194843067E-2</c:v>
                </c:pt>
                <c:pt idx="1453">
                  <c:v>2.2855984641468263E-2</c:v>
                </c:pt>
                <c:pt idx="1454">
                  <c:v>2.2853527030897106E-2</c:v>
                </c:pt>
                <c:pt idx="1455">
                  <c:v>2.2850649856814561E-2</c:v>
                </c:pt>
                <c:pt idx="1456">
                  <c:v>2.2847761954781106E-2</c:v>
                </c:pt>
                <c:pt idx="1457">
                  <c:v>2.2844863324888939E-2</c:v>
                </c:pt>
                <c:pt idx="1458">
                  <c:v>2.2841953967230259E-2</c:v>
                </c:pt>
                <c:pt idx="1459">
                  <c:v>2.2839033881898587E-2</c:v>
                </c:pt>
                <c:pt idx="1460">
                  <c:v>2.2836103068986556E-2</c:v>
                </c:pt>
                <c:pt idx="1461">
                  <c:v>2.2833161528587897E-2</c:v>
                </c:pt>
                <c:pt idx="1462">
                  <c:v>2.2830209260796128E-2</c:v>
                </c:pt>
                <c:pt idx="1463">
                  <c:v>2.2827246265706296E-2</c:v>
                </c:pt>
                <c:pt idx="1464">
                  <c:v>2.282342093818087E-2</c:v>
                </c:pt>
                <c:pt idx="1465">
                  <c:v>2.282043342390655E-2</c:v>
                </c:pt>
                <c:pt idx="1466">
                  <c:v>2.2817435182645583E-2</c:v>
                </c:pt>
                <c:pt idx="1467">
                  <c:v>2.2814426214493463E-2</c:v>
                </c:pt>
                <c:pt idx="1468">
                  <c:v>2.2811406519546332E-2</c:v>
                </c:pt>
                <c:pt idx="1469">
                  <c:v>2.2808376097900325E-2</c:v>
                </c:pt>
                <c:pt idx="1470">
                  <c:v>2.2805334949652686E-2</c:v>
                </c:pt>
                <c:pt idx="1471">
                  <c:v>2.2802283074899992E-2</c:v>
                </c:pt>
                <c:pt idx="1472">
                  <c:v>2.2799220473739262E-2</c:v>
                </c:pt>
                <c:pt idx="1473">
                  <c:v>2.2796147146269267E-2</c:v>
                </c:pt>
                <c:pt idx="1474">
                  <c:v>2.2793063092587024E-2</c:v>
                </c:pt>
                <c:pt idx="1475">
                  <c:v>2.2789968312791745E-2</c:v>
                </c:pt>
                <c:pt idx="1476">
                  <c:v>2.2786862806981757E-2</c:v>
                </c:pt>
                <c:pt idx="1477">
                  <c:v>2.278374657525627E-2</c:v>
                </c:pt>
                <c:pt idx="1478">
                  <c:v>2.2780172033922876E-2</c:v>
                </c:pt>
                <c:pt idx="1479">
                  <c:v>2.2777032818427981E-2</c:v>
                </c:pt>
                <c:pt idx="1480">
                  <c:v>2.2775813591571326E-2</c:v>
                </c:pt>
                <c:pt idx="1481">
                  <c:v>2.27707222107324E-2</c:v>
                </c:pt>
                <c:pt idx="1482">
                  <c:v>2.2767550818733415E-2</c:v>
                </c:pt>
                <c:pt idx="1483">
                  <c:v>2.2764368701434987E-2</c:v>
                </c:pt>
                <c:pt idx="1484">
                  <c:v>2.2761175858938512E-2</c:v>
                </c:pt>
                <c:pt idx="1485">
                  <c:v>2.2757972291346268E-2</c:v>
                </c:pt>
                <c:pt idx="1486">
                  <c:v>2.2754757998760311E-2</c:v>
                </c:pt>
                <c:pt idx="1487">
                  <c:v>2.275153298128291E-2</c:v>
                </c:pt>
                <c:pt idx="1488">
                  <c:v>2.2748297239017438E-2</c:v>
                </c:pt>
                <c:pt idx="1489">
                  <c:v>2.2745050772067048E-2</c:v>
                </c:pt>
                <c:pt idx="1490">
                  <c:v>2.2741793580534665E-2</c:v>
                </c:pt>
                <c:pt idx="1491">
                  <c:v>2.2738525664525198E-2</c:v>
                </c:pt>
                <c:pt idx="1492">
                  <c:v>2.273524702414223E-2</c:v>
                </c:pt>
                <c:pt idx="1493">
                  <c:v>2.2731957659490667E-2</c:v>
                </c:pt>
                <c:pt idx="1494">
                  <c:v>2.2728657570675409E-2</c:v>
                </c:pt>
                <c:pt idx="1495">
                  <c:v>2.272534675780136E-2</c:v>
                </c:pt>
                <c:pt idx="1496">
                  <c:v>2.2722025220974735E-2</c:v>
                </c:pt>
                <c:pt idx="1497">
                  <c:v>2.2718692960301313E-2</c:v>
                </c:pt>
                <c:pt idx="1498">
                  <c:v>2.2715349975887311E-2</c:v>
                </c:pt>
                <c:pt idx="1499">
                  <c:v>2.2711996267839603E-2</c:v>
                </c:pt>
                <c:pt idx="1500">
                  <c:v>2.2708631836264839E-2</c:v>
                </c:pt>
                <c:pt idx="1501">
                  <c:v>2.2705256681270776E-2</c:v>
                </c:pt>
                <c:pt idx="1502">
                  <c:v>2.2701870802964499E-2</c:v>
                </c:pt>
                <c:pt idx="1503">
                  <c:v>2.2698474201454637E-2</c:v>
                </c:pt>
                <c:pt idx="1504">
                  <c:v>2.2695066876849378E-2</c:v>
                </c:pt>
                <c:pt idx="1505">
                  <c:v>2.2691648829257349E-2</c:v>
                </c:pt>
                <c:pt idx="1506">
                  <c:v>2.2688220058787824E-2</c:v>
                </c:pt>
                <c:pt idx="1507">
                  <c:v>2.2684780565549876E-2</c:v>
                </c:pt>
                <c:pt idx="1508">
                  <c:v>2.2681330349653223E-2</c:v>
                </c:pt>
                <c:pt idx="1509">
                  <c:v>2.2677869411208459E-2</c:v>
                </c:pt>
                <c:pt idx="1510">
                  <c:v>2.2674397750325523E-2</c:v>
                </c:pt>
                <c:pt idx="1511">
                  <c:v>2.2671321881819487E-2</c:v>
                </c:pt>
                <c:pt idx="1512">
                  <c:v>2.2667422261688625E-2</c:v>
                </c:pt>
                <c:pt idx="1513">
                  <c:v>2.2663918434157607E-2</c:v>
                </c:pt>
                <c:pt idx="1514">
                  <c:v>2.266040388463365E-2</c:v>
                </c:pt>
                <c:pt idx="1515">
                  <c:v>2.2659121243104239E-2</c:v>
                </c:pt>
                <c:pt idx="1516">
                  <c:v>2.2652894852505774E-2</c:v>
                </c:pt>
                <c:pt idx="1517">
                  <c:v>2.2649795905226547E-2</c:v>
                </c:pt>
                <c:pt idx="1518">
                  <c:v>2.26462384688552E-2</c:v>
                </c:pt>
                <c:pt idx="1519">
                  <c:v>2.2642670311055289E-2</c:v>
                </c:pt>
                <c:pt idx="1520">
                  <c:v>2.2639091431940036E-2</c:v>
                </c:pt>
                <c:pt idx="1521">
                  <c:v>2.2635501831624414E-2</c:v>
                </c:pt>
                <c:pt idx="1522">
                  <c:v>2.2631901510222093E-2</c:v>
                </c:pt>
                <c:pt idx="1523">
                  <c:v>2.2628290467848259E-2</c:v>
                </c:pt>
                <c:pt idx="1524">
                  <c:v>2.2624668704618336E-2</c:v>
                </c:pt>
                <c:pt idx="1525">
                  <c:v>2.2621036220647515E-2</c:v>
                </c:pt>
                <c:pt idx="1526">
                  <c:v>2.2617393016052083E-2</c:v>
                </c:pt>
                <c:pt idx="1527">
                  <c:v>2.2613739090947681E-2</c:v>
                </c:pt>
                <c:pt idx="1528">
                  <c:v>2.2610074445451472E-2</c:v>
                </c:pt>
                <c:pt idx="1529">
                  <c:v>2.2606399079680182E-2</c:v>
                </c:pt>
                <c:pt idx="1530">
                  <c:v>2.2604447825911693E-2</c:v>
                </c:pt>
                <c:pt idx="1531">
                  <c:v>2.259901618778147E-2</c:v>
                </c:pt>
                <c:pt idx="1532">
                  <c:v>2.2595308661889916E-2</c:v>
                </c:pt>
                <c:pt idx="1533">
                  <c:v>2.259159041619414E-2</c:v>
                </c:pt>
                <c:pt idx="1534">
                  <c:v>2.2587861450812839E-2</c:v>
                </c:pt>
                <c:pt idx="1535">
                  <c:v>2.2584121765865373E-2</c:v>
                </c:pt>
                <c:pt idx="1536">
                  <c:v>2.2580371361470661E-2</c:v>
                </c:pt>
                <c:pt idx="1537">
                  <c:v>2.2576610237748276E-2</c:v>
                </c:pt>
                <c:pt idx="1538">
                  <c:v>2.257283839481845E-2</c:v>
                </c:pt>
                <c:pt idx="1539">
                  <c:v>2.2569055832801201E-2</c:v>
                </c:pt>
                <c:pt idx="1540">
                  <c:v>2.2565262551817851E-2</c:v>
                </c:pt>
                <c:pt idx="1541">
                  <c:v>2.2561458551988853E-2</c:v>
                </c:pt>
                <c:pt idx="1542">
                  <c:v>2.2557643833435538E-2</c:v>
                </c:pt>
                <c:pt idx="1543">
                  <c:v>2.2553818396280109E-2</c:v>
                </c:pt>
                <c:pt idx="1544">
                  <c:v>2.2549982240644327E-2</c:v>
                </c:pt>
                <c:pt idx="1545">
                  <c:v>2.2546135366650403E-2</c:v>
                </c:pt>
                <c:pt idx="1546">
                  <c:v>2.2542277774420971E-2</c:v>
                </c:pt>
                <c:pt idx="1547">
                  <c:v>2.2538409464079333E-2</c:v>
                </c:pt>
                <c:pt idx="1548">
                  <c:v>2.2534530435749225E-2</c:v>
                </c:pt>
                <c:pt idx="1549">
                  <c:v>2.2530640689553731E-2</c:v>
                </c:pt>
                <c:pt idx="1550">
                  <c:v>2.252674022561724E-2</c:v>
                </c:pt>
                <c:pt idx="1551">
                  <c:v>2.2522829044064364E-2</c:v>
                </c:pt>
                <c:pt idx="1552">
                  <c:v>2.2518907145019716E-2</c:v>
                </c:pt>
                <c:pt idx="1553">
                  <c:v>2.2514974528608348E-2</c:v>
                </c:pt>
                <c:pt idx="1554">
                  <c:v>2.2511031194955532E-2</c:v>
                </c:pt>
                <c:pt idx="1555">
                  <c:v>2.2507077144187409E-2</c:v>
                </c:pt>
                <c:pt idx="1556">
                  <c:v>2.2503112376430347E-2</c:v>
                </c:pt>
                <c:pt idx="1557">
                  <c:v>2.2499136891810056E-2</c:v>
                </c:pt>
                <c:pt idx="1558">
                  <c:v>2.2495150690453988E-2</c:v>
                </c:pt>
                <c:pt idx="1559">
                  <c:v>2.2491153772488951E-2</c:v>
                </c:pt>
                <c:pt idx="1560">
                  <c:v>2.2487146138042841E-2</c:v>
                </c:pt>
                <c:pt idx="1561">
                  <c:v>2.2483357864349025E-2</c:v>
                </c:pt>
                <c:pt idx="1562">
                  <c:v>2.2479098720218117E-2</c:v>
                </c:pt>
                <c:pt idx="1563">
                  <c:v>2.2475281893711944E-2</c:v>
                </c:pt>
                <c:pt idx="1564">
                  <c:v>2.2471008438006725E-2</c:v>
                </c:pt>
                <c:pt idx="1565">
                  <c:v>2.2466947223078758E-2</c:v>
                </c:pt>
                <c:pt idx="1566">
                  <c:v>2.2462875292441262E-2</c:v>
                </c:pt>
                <c:pt idx="1567">
                  <c:v>2.2458792646224766E-2</c:v>
                </c:pt>
                <c:pt idx="1568">
                  <c:v>2.2451768894391252E-2</c:v>
                </c:pt>
                <c:pt idx="1569">
                  <c:v>2.2450796774018643E-2</c:v>
                </c:pt>
                <c:pt idx="1570">
                  <c:v>2.2447071640140204E-2</c:v>
                </c:pt>
                <c:pt idx="1571">
                  <c:v>2.2442549335017475E-2</c:v>
                </c:pt>
                <c:pt idx="1572">
                  <c:v>2.2438409541278275E-2</c:v>
                </c:pt>
                <c:pt idx="1573">
                  <c:v>2.2434259031557074E-2</c:v>
                </c:pt>
                <c:pt idx="1574">
                  <c:v>2.2430097805986308E-2</c:v>
                </c:pt>
                <c:pt idx="1575">
                  <c:v>2.2426313986175807E-2</c:v>
                </c:pt>
                <c:pt idx="1576">
                  <c:v>2.2421743207832523E-2</c:v>
                </c:pt>
                <c:pt idx="1577">
                  <c:v>2.2417549835517199E-2</c:v>
                </c:pt>
                <c:pt idx="1578">
                  <c:v>2.2413345747888766E-2</c:v>
                </c:pt>
                <c:pt idx="1579">
                  <c:v>2.2409130945082269E-2</c:v>
                </c:pt>
                <c:pt idx="1580">
                  <c:v>2.2404905427232533E-2</c:v>
                </c:pt>
                <c:pt idx="1581">
                  <c:v>2.2401051168829497E-2</c:v>
                </c:pt>
                <c:pt idx="1582">
                  <c:v>2.2393610165549568E-2</c:v>
                </c:pt>
                <c:pt idx="1583">
                  <c:v>2.2392164584781497E-2</c:v>
                </c:pt>
                <c:pt idx="1584">
                  <c:v>2.2387896208118152E-2</c:v>
                </c:pt>
                <c:pt idx="1585">
                  <c:v>2.2383617117092657E-2</c:v>
                </c:pt>
                <c:pt idx="1586">
                  <c:v>2.2379704147077052E-2</c:v>
                </c:pt>
                <c:pt idx="1587">
                  <c:v>2.2375026792505189E-2</c:v>
                </c:pt>
                <c:pt idx="1588">
                  <c:v>2.2370715559218306E-2</c:v>
                </c:pt>
                <c:pt idx="1589">
                  <c:v>2.2366767356698104E-2</c:v>
                </c:pt>
                <c:pt idx="1590">
                  <c:v>2.2362060951351105E-2</c:v>
                </c:pt>
                <c:pt idx="1591">
                  <c:v>2.2357717577047836E-2</c:v>
                </c:pt>
                <c:pt idx="1592">
                  <c:v>2.235336348935036E-2</c:v>
                </c:pt>
                <c:pt idx="1593">
                  <c:v>2.2348998688398517E-2</c:v>
                </c:pt>
                <c:pt idx="1594">
                  <c:v>2.2344623174332136E-2</c:v>
                </c:pt>
                <c:pt idx="1595">
                  <c:v>2.2340236947291488E-2</c:v>
                </c:pt>
                <c:pt idx="1596">
                  <c:v>2.2335840007417493E-2</c:v>
                </c:pt>
                <c:pt idx="1597">
                  <c:v>2.2331432354851292E-2</c:v>
                </c:pt>
                <c:pt idx="1598">
                  <c:v>2.2327378430129004E-2</c:v>
                </c:pt>
                <c:pt idx="1599">
                  <c:v>2.2322584912207059E-2</c:v>
                </c:pt>
                <c:pt idx="1600">
                  <c:v>2.2318145122413268E-2</c:v>
                </c:pt>
                <c:pt idx="1601">
                  <c:v>2.2313694620494227E-2</c:v>
                </c:pt>
                <c:pt idx="1602">
                  <c:v>2.2309593696345293E-2</c:v>
                </c:pt>
                <c:pt idx="1603">
                  <c:v>2.2305120731463547E-2</c:v>
                </c:pt>
                <c:pt idx="1604">
                  <c:v>2.2300278843416857E-2</c:v>
                </c:pt>
                <c:pt idx="1605">
                  <c:v>2.2295785494428708E-2</c:v>
                </c:pt>
                <c:pt idx="1606">
                  <c:v>2.2291281434033215E-2</c:v>
                </c:pt>
                <c:pt idx="1607">
                  <c:v>2.228570088653534E-2</c:v>
                </c:pt>
                <c:pt idx="1608">
                  <c:v>2.2282595225637081E-2</c:v>
                </c:pt>
                <c:pt idx="1609">
                  <c:v>2.2277704985845422E-2</c:v>
                </c:pt>
                <c:pt idx="1610">
                  <c:v>2.2273158081266356E-2</c:v>
                </c:pt>
                <c:pt idx="1611">
                  <c:v>2.2268600466005255E-2</c:v>
                </c:pt>
                <c:pt idx="1612">
                  <c:v>2.2264032140208039E-2</c:v>
                </c:pt>
                <c:pt idx="1613">
                  <c:v>2.2257138916700829E-2</c:v>
                </c:pt>
                <c:pt idx="1614">
                  <c:v>2.2254863357592282E-2</c:v>
                </c:pt>
                <c:pt idx="1615">
                  <c:v>2.2250262901067998E-2</c:v>
                </c:pt>
                <c:pt idx="1616">
                  <c:v>2.2245651734595469E-2</c:v>
                </c:pt>
                <c:pt idx="1617">
                  <c:v>2.2241029858323033E-2</c:v>
                </c:pt>
                <c:pt idx="1618">
                  <c:v>2.2236397272398789E-2</c:v>
                </c:pt>
                <c:pt idx="1619">
                  <c:v>2.2231753976971073E-2</c:v>
                </c:pt>
                <c:pt idx="1620">
                  <c:v>2.2227099972189732E-2</c:v>
                </c:pt>
                <c:pt idx="1621">
                  <c:v>2.22224352582031E-2</c:v>
                </c:pt>
                <c:pt idx="1622">
                  <c:v>2.221775983516059E-2</c:v>
                </c:pt>
                <c:pt idx="1623">
                  <c:v>2.2213412047361315E-2</c:v>
                </c:pt>
                <c:pt idx="1624">
                  <c:v>2.2208376862510187E-2</c:v>
                </c:pt>
                <c:pt idx="1625">
                  <c:v>2.220366931320265E-2</c:v>
                </c:pt>
                <c:pt idx="1626">
                  <c:v>2.2198951055441479E-2</c:v>
                </c:pt>
                <c:pt idx="1627">
                  <c:v>2.2194556224148499E-2</c:v>
                </c:pt>
                <c:pt idx="1628">
                  <c:v>2.2189482415163969E-2</c:v>
                </c:pt>
                <c:pt idx="1629">
                  <c:v>2.2184732032951255E-2</c:v>
                </c:pt>
                <c:pt idx="1630">
                  <c:v>2.2179970942892157E-2</c:v>
                </c:pt>
                <c:pt idx="1631">
                  <c:v>2.2175199145139584E-2</c:v>
                </c:pt>
                <c:pt idx="1632">
                  <c:v>2.2170416639846216E-2</c:v>
                </c:pt>
                <c:pt idx="1633">
                  <c:v>2.2162224978951525E-2</c:v>
                </c:pt>
                <c:pt idx="1634">
                  <c:v>2.2160819507251538E-2</c:v>
                </c:pt>
                <c:pt idx="1635">
                  <c:v>2.2156004880257773E-2</c:v>
                </c:pt>
                <c:pt idx="1636">
                  <c:v>2.2151504176065019E-2</c:v>
                </c:pt>
                <c:pt idx="1637">
                  <c:v>2.2146343505650187E-2</c:v>
                </c:pt>
                <c:pt idx="1638">
                  <c:v>2.2141819269481788E-2</c:v>
                </c:pt>
                <c:pt idx="1639">
                  <c:v>2.2136639304581748E-2</c:v>
                </c:pt>
                <c:pt idx="1640">
                  <c:v>2.2131771144513552E-2</c:v>
                </c:pt>
                <c:pt idx="1641">
                  <c:v>2.2127211607229153E-2</c:v>
                </c:pt>
                <c:pt idx="1642">
                  <c:v>2.2122002706089626E-2</c:v>
                </c:pt>
                <c:pt idx="1643">
                  <c:v>2.2117102428047319E-2</c:v>
                </c:pt>
                <c:pt idx="1644">
                  <c:v>2.2112191444327359E-2</c:v>
                </c:pt>
                <c:pt idx="1645">
                  <c:v>2.2107269755087443E-2</c:v>
                </c:pt>
                <c:pt idx="1646">
                  <c:v>2.2101394784073795E-2</c:v>
                </c:pt>
                <c:pt idx="1647">
                  <c:v>2.2097394260678731E-2</c:v>
                </c:pt>
                <c:pt idx="1648">
                  <c:v>2.2092440455826628E-2</c:v>
                </c:pt>
                <c:pt idx="1649">
                  <c:v>2.2087475946087957E-2</c:v>
                </c:pt>
                <c:pt idx="1650">
                  <c:v>2.208250073162172E-2</c:v>
                </c:pt>
                <c:pt idx="1651">
                  <c:v>2.2077514812587566E-2</c:v>
                </c:pt>
                <c:pt idx="1652">
                  <c:v>2.2072518189144939E-2</c:v>
                </c:pt>
                <c:pt idx="1653">
                  <c:v>2.2067510861455013E-2</c:v>
                </c:pt>
                <c:pt idx="1654">
                  <c:v>2.2062798309457659E-2</c:v>
                </c:pt>
                <c:pt idx="1655">
                  <c:v>2.2056550322057028E-2</c:v>
                </c:pt>
                <c:pt idx="1656">
                  <c:v>2.2052424654504306E-2</c:v>
                </c:pt>
                <c:pt idx="1657">
                  <c:v>2.2047374511431534E-2</c:v>
                </c:pt>
                <c:pt idx="1658">
                  <c:v>2.2042313664917358E-2</c:v>
                </c:pt>
                <c:pt idx="1659">
                  <c:v>2.2037242115123829E-2</c:v>
                </c:pt>
                <c:pt idx="1660">
                  <c:v>2.2032160014505128E-2</c:v>
                </c:pt>
                <c:pt idx="1661">
                  <c:v>2.2027366383536574E-2</c:v>
                </c:pt>
                <c:pt idx="1662">
                  <c:v>2.2021967359530919E-2</c:v>
                </c:pt>
                <c:pt idx="1663">
                  <c:v>2.2016858632938858E-2</c:v>
                </c:pt>
                <c:pt idx="1664">
                  <c:v>2.2011742858754204E-2</c:v>
                </c:pt>
                <c:pt idx="1665">
                  <c:v>2.2006916949151821E-2</c:v>
                </c:pt>
                <c:pt idx="1666">
                  <c:v>2.2001493822933409E-2</c:v>
                </c:pt>
                <c:pt idx="1667">
                  <c:v>2.1996362388912821E-2</c:v>
                </c:pt>
                <c:pt idx="1668">
                  <c:v>2.1990341297315159E-2</c:v>
                </c:pt>
                <c:pt idx="1669">
                  <c:v>2.1986090257547587E-2</c:v>
                </c:pt>
                <c:pt idx="1670">
                  <c:v>2.1980951387707625E-2</c:v>
                </c:pt>
                <c:pt idx="1671">
                  <c:v>2.197581186673337E-2</c:v>
                </c:pt>
                <c:pt idx="1672">
                  <c:v>2.1967877546499367E-2</c:v>
                </c:pt>
                <c:pt idx="1673">
                  <c:v>2.1962739264453603E-2</c:v>
                </c:pt>
                <c:pt idx="1674">
                  <c:v>2.195760327325064E-2</c:v>
                </c:pt>
                <c:pt idx="1675">
                  <c:v>2.1951737552432862E-2</c:v>
                </c:pt>
                <c:pt idx="1676">
                  <c:v>2.1947341837514008E-2</c:v>
                </c:pt>
                <c:pt idx="1677">
                  <c:v>2.1942218230005337E-2</c:v>
                </c:pt>
                <c:pt idx="1678">
                  <c:v>2.193710058738815E-2</c:v>
                </c:pt>
                <c:pt idx="1679">
                  <c:v>2.1931260335123229E-2</c:v>
                </c:pt>
                <c:pt idx="1680">
                  <c:v>2.1926886870673019E-2</c:v>
                </c:pt>
                <c:pt idx="1681">
                  <c:v>2.1921792633451152E-2</c:v>
                </c:pt>
                <c:pt idx="1682">
                  <c:v>2.1916708034873361E-2</c:v>
                </c:pt>
                <c:pt idx="1683">
                  <c:v>2.1911633993331361E-2</c:v>
                </c:pt>
                <c:pt idx="1684">
                  <c:v>2.1906571427199574E-2</c:v>
                </c:pt>
                <c:pt idx="1685">
                  <c:v>2.19015212548338E-2</c:v>
                </c:pt>
                <c:pt idx="1686">
                  <c:v>2.1896484394572101E-2</c:v>
                </c:pt>
                <c:pt idx="1687">
                  <c:v>2.1891461764734804E-2</c:v>
                </c:pt>
                <c:pt idx="1688">
                  <c:v>2.1885026485661124E-2</c:v>
                </c:pt>
                <c:pt idx="1689">
                  <c:v>2.1881462869524259E-2</c:v>
                </c:pt>
                <c:pt idx="1690">
                  <c:v>2.1875779248110749E-2</c:v>
                </c:pt>
                <c:pt idx="1691">
                  <c:v>2.1871531915411503E-2</c:v>
                </c:pt>
                <c:pt idx="1692">
                  <c:v>2.186659421188129E-2</c:v>
                </c:pt>
                <c:pt idx="1693">
                  <c:v>2.1860975347073337E-2</c:v>
                </c:pt>
                <c:pt idx="1694">
                  <c:v>2.1856778942952924E-2</c:v>
                </c:pt>
                <c:pt idx="1695">
                  <c:v>2.185190321393634E-2</c:v>
                </c:pt>
                <c:pt idx="1696">
                  <c:v>2.1847049979445449E-2</c:v>
                </c:pt>
                <c:pt idx="1697">
                  <c:v>2.1842220157629974E-2</c:v>
                </c:pt>
                <c:pt idx="1698">
                  <c:v>2.183741466662343E-2</c:v>
                </c:pt>
                <c:pt idx="1699">
                  <c:v>2.1832634424544216E-2</c:v>
                </c:pt>
                <c:pt idx="1700">
                  <c:v>2.1827880349494969E-2</c:v>
                </c:pt>
                <c:pt idx="1701">
                  <c:v>2.1823153359562777E-2</c:v>
                </c:pt>
                <c:pt idx="1702">
                  <c:v>2.1818454372819613E-2</c:v>
                </c:pt>
                <c:pt idx="1703">
                  <c:v>2.1813784307322778E-2</c:v>
                </c:pt>
                <c:pt idx="1704">
                  <c:v>2.1809144081115121E-2</c:v>
                </c:pt>
                <c:pt idx="1705">
                  <c:v>2.1804534612224813E-2</c:v>
                </c:pt>
                <c:pt idx="1706">
                  <c:v>2.1799305487426767E-2</c:v>
                </c:pt>
                <c:pt idx="1707">
                  <c:v>2.1794765018328641E-2</c:v>
                </c:pt>
                <c:pt idx="1708">
                  <c:v>2.1790899929532554E-2</c:v>
                </c:pt>
                <c:pt idx="1709">
                  <c:v>2.1786422669918759E-2</c:v>
                </c:pt>
                <c:pt idx="1710">
                  <c:v>2.1781980757559511E-2</c:v>
                </c:pt>
                <c:pt idx="1711">
                  <c:v>2.1777575110403052E-2</c:v>
                </c:pt>
                <c:pt idx="1712">
                  <c:v>2.1773206493317217E-2</c:v>
                </c:pt>
                <c:pt idx="1713">
                  <c:v>2.1768259317833039E-2</c:v>
                </c:pt>
                <c:pt idx="1714">
                  <c:v>2.176458080663898E-2</c:v>
                </c:pt>
                <c:pt idx="1715">
                  <c:v>2.1760323736092383E-2</c:v>
                </c:pt>
                <c:pt idx="1716">
                  <c:v>2.1756103846777907E-2</c:v>
                </c:pt>
                <c:pt idx="1717">
                  <c:v>2.1751326643573928E-2</c:v>
                </c:pt>
                <c:pt idx="1718">
                  <c:v>2.1747775609983134E-2</c:v>
                </c:pt>
                <c:pt idx="1719">
                  <c:v>2.1743667261581494E-2</c:v>
                </c:pt>
                <c:pt idx="1720">
                  <c:v>2.1739596092569941E-2</c:v>
                </c:pt>
                <c:pt idx="1721">
                  <c:v>2.1735562102497986E-2</c:v>
                </c:pt>
                <c:pt idx="1722">
                  <c:v>2.1731565290919078E-2</c:v>
                </c:pt>
                <c:pt idx="1723">
                  <c:v>2.1727605657391496E-2</c:v>
                </c:pt>
                <c:pt idx="1724">
                  <c:v>2.172312588551421E-2</c:v>
                </c:pt>
                <c:pt idx="1725">
                  <c:v>2.171924591776964E-2</c:v>
                </c:pt>
                <c:pt idx="1726">
                  <c:v>2.1715403126713537E-2</c:v>
                </c:pt>
                <c:pt idx="1727">
                  <c:v>2.1711597511921036E-2</c:v>
                </c:pt>
                <c:pt idx="1728">
                  <c:v>2.1707829072970992E-2</c:v>
                </c:pt>
                <c:pt idx="1729">
                  <c:v>2.1704097809446647E-2</c:v>
                </c:pt>
                <c:pt idx="1730">
                  <c:v>2.1700403720935617E-2</c:v>
                </c:pt>
                <c:pt idx="1731">
                  <c:v>2.1696746807028582E-2</c:v>
                </c:pt>
                <c:pt idx="1732">
                  <c:v>2.1693127067321488E-2</c:v>
                </c:pt>
                <c:pt idx="1733">
                  <c:v>2.1689544501413992E-2</c:v>
                </c:pt>
                <c:pt idx="1734">
                  <c:v>2.1685999108909483E-2</c:v>
                </c:pt>
                <c:pt idx="1735">
                  <c:v>2.1682490889416161E-2</c:v>
                </c:pt>
                <c:pt idx="1736">
                  <c:v>2.1679019842545739E-2</c:v>
                </c:pt>
                <c:pt idx="1737">
                  <c:v>2.1675585967914301E-2</c:v>
                </c:pt>
                <c:pt idx="1738">
                  <c:v>2.1671225606067591E-2</c:v>
                </c:pt>
                <c:pt idx="1739">
                  <c:v>2.1667876695134695E-2</c:v>
                </c:pt>
                <c:pt idx="1740">
                  <c:v>2.1664564955207802E-2</c:v>
                </c:pt>
                <c:pt idx="1741">
                  <c:v>2.1661290385921607E-2</c:v>
                </c:pt>
                <c:pt idx="1742">
                  <c:v>2.1658052986913229E-2</c:v>
                </c:pt>
                <c:pt idx="1743">
                  <c:v>2.1654852757824597E-2</c:v>
                </c:pt>
                <c:pt idx="1744">
                  <c:v>2.1651689698302237E-2</c:v>
                </c:pt>
                <c:pt idx="1745">
                  <c:v>2.1648563807995749E-2</c:v>
                </c:pt>
                <c:pt idx="1746">
                  <c:v>2.164547508655976E-2</c:v>
                </c:pt>
                <c:pt idx="1747">
                  <c:v>2.1642423533652411E-2</c:v>
                </c:pt>
                <c:pt idx="1748">
                  <c:v>2.1639409148936001E-2</c:v>
                </c:pt>
                <c:pt idx="1749">
                  <c:v>2.1636431932077857E-2</c:v>
                </c:pt>
                <c:pt idx="1750">
                  <c:v>2.1634872137135858E-2</c:v>
                </c:pt>
                <c:pt idx="1751">
                  <c:v>2.163058900062105E-2</c:v>
                </c:pt>
                <c:pt idx="1752">
                  <c:v>2.1627723285376769E-2</c:v>
                </c:pt>
                <c:pt idx="1753">
                  <c:v>2.1624894736697327E-2</c:v>
                </c:pt>
                <c:pt idx="1754">
                  <c:v>2.1622103354270644E-2</c:v>
                </c:pt>
                <c:pt idx="1755">
                  <c:v>2.1619349137787052E-2</c:v>
                </c:pt>
                <c:pt idx="1756">
                  <c:v>2.161663208694279E-2</c:v>
                </c:pt>
                <c:pt idx="1757">
                  <c:v>2.1613952201437175E-2</c:v>
                </c:pt>
                <c:pt idx="1758">
                  <c:v>2.1611309480973451E-2</c:v>
                </c:pt>
                <c:pt idx="1759">
                  <c:v>2.1608703925259688E-2</c:v>
                </c:pt>
                <c:pt idx="1760">
                  <c:v>2.1606135534007025E-2</c:v>
                </c:pt>
                <c:pt idx="1761">
                  <c:v>2.1603604306932287E-2</c:v>
                </c:pt>
                <c:pt idx="1762">
                  <c:v>2.1601110243754936E-2</c:v>
                </c:pt>
                <c:pt idx="1763">
                  <c:v>2.1598653344199241E-2</c:v>
                </c:pt>
                <c:pt idx="1764">
                  <c:v>2.1596233607993426E-2</c:v>
                </c:pt>
                <c:pt idx="1765">
                  <c:v>2.1593851034870083E-2</c:v>
                </c:pt>
                <c:pt idx="1766">
                  <c:v>2.1591505624565317E-2</c:v>
                </c:pt>
                <c:pt idx="1767">
                  <c:v>2.1589197376820048E-2</c:v>
                </c:pt>
                <c:pt idx="1768">
                  <c:v>2.1586926291378913E-2</c:v>
                </c:pt>
                <c:pt idx="1769">
                  <c:v>2.1584692367990505E-2</c:v>
                </c:pt>
                <c:pt idx="1770">
                  <c:v>2.1582495606407782E-2</c:v>
                </c:pt>
                <c:pt idx="1771">
                  <c:v>2.1581056352009936E-2</c:v>
                </c:pt>
                <c:pt idx="1772">
                  <c:v>2.1578213567692284E-2</c:v>
                </c:pt>
                <c:pt idx="1773">
                  <c:v>2.1576128290085584E-2</c:v>
                </c:pt>
                <c:pt idx="1774">
                  <c:v>2.1574080173337604E-2</c:v>
                </c:pt>
                <c:pt idx="1775">
                  <c:v>2.1570936783720841E-2</c:v>
                </c:pt>
                <c:pt idx="1776">
                  <c:v>2.1570867645432652E-2</c:v>
                </c:pt>
                <c:pt idx="1777">
                  <c:v>2.1568158786000324E-2</c:v>
                </c:pt>
                <c:pt idx="1778">
                  <c:v>2.1566259310462368E-2</c:v>
                </c:pt>
                <c:pt idx="1779">
                  <c:v>2.1564396994691624E-2</c:v>
                </c:pt>
                <c:pt idx="1780">
                  <c:v>2.1562571838481783E-2</c:v>
                </c:pt>
                <c:pt idx="1781">
                  <c:v>2.1560783841631154E-2</c:v>
                </c:pt>
                <c:pt idx="1782">
                  <c:v>2.1559033003942185E-2</c:v>
                </c:pt>
                <c:pt idx="1783">
                  <c:v>2.1557319325221067E-2</c:v>
                </c:pt>
                <c:pt idx="1784">
                  <c:v>2.1555642805277921E-2</c:v>
                </c:pt>
                <c:pt idx="1785">
                  <c:v>2.1555648309740782E-2</c:v>
                </c:pt>
                <c:pt idx="1786">
                  <c:v>2.1554053785906292E-2</c:v>
                </c:pt>
                <c:pt idx="1787">
                  <c:v>2.1552496426894108E-2</c:v>
                </c:pt>
                <c:pt idx="1788">
                  <c:v>2.1550976232530238E-2</c:v>
                </c:pt>
                <c:pt idx="1789">
                  <c:v>2.1549493202645254E-2</c:v>
                </c:pt>
                <c:pt idx="1790">
                  <c:v>2.1548047337073637E-2</c:v>
                </c:pt>
                <c:pt idx="1791">
                  <c:v>2.1547202853574181E-2</c:v>
                </c:pt>
                <c:pt idx="1792">
                  <c:v>2.1545267098230358E-2</c:v>
                </c:pt>
                <c:pt idx="1793">
                  <c:v>2.1542226241573519E-2</c:v>
                </c:pt>
                <c:pt idx="1794">
                  <c:v>2.1542635514760308E-2</c:v>
                </c:pt>
                <c:pt idx="1795">
                  <c:v>2.1541375468420866E-2</c:v>
                </c:pt>
                <c:pt idx="1796">
                  <c:v>2.1540152585489646E-2</c:v>
                </c:pt>
                <c:pt idx="1797">
                  <c:v>2.1539546557632662E-2</c:v>
                </c:pt>
                <c:pt idx="1798">
                  <c:v>2.1537818309310772E-2</c:v>
                </c:pt>
                <c:pt idx="1799">
                  <c:v>2.1536706915802895E-2</c:v>
                </c:pt>
                <c:pt idx="1800">
                  <c:v>2.1535632685183003E-2</c:v>
                </c:pt>
                <c:pt idx="1801">
                  <c:v>2.1534595617330756E-2</c:v>
                </c:pt>
                <c:pt idx="1802">
                  <c:v>2.1534188359190756E-2</c:v>
                </c:pt>
                <c:pt idx="1803">
                  <c:v>2.1532632969471961E-2</c:v>
                </c:pt>
                <c:pt idx="1804">
                  <c:v>2.1531707389246452E-2</c:v>
                </c:pt>
                <c:pt idx="1805">
                  <c:v>2.1530818971350896E-2</c:v>
                </c:pt>
                <c:pt idx="1806">
                  <c:v>2.1528160205802418E-2</c:v>
                </c:pt>
                <c:pt idx="1807">
                  <c:v>2.1529153622158653E-2</c:v>
                </c:pt>
                <c:pt idx="1808">
                  <c:v>2.1528376690676025E-2</c:v>
                </c:pt>
                <c:pt idx="1809">
                  <c:v>2.152763692115256E-2</c:v>
                </c:pt>
                <c:pt idx="1810">
                  <c:v>2.1527547803093558E-2</c:v>
                </c:pt>
                <c:pt idx="1811">
                  <c:v>2.1526884972436208E-2</c:v>
                </c:pt>
                <c:pt idx="1812">
                  <c:v>2.1525640583530174E-2</c:v>
                </c:pt>
                <c:pt idx="1813">
                  <c:v>2.1525049461058335E-2</c:v>
                </c:pt>
                <c:pt idx="1814">
                  <c:v>2.1524495500174649E-2</c:v>
                </c:pt>
                <c:pt idx="1815">
                  <c:v>2.1523978700816557E-2</c:v>
                </c:pt>
                <c:pt idx="1816">
                  <c:v>2.1524128276593984E-2</c:v>
                </c:pt>
                <c:pt idx="1817">
                  <c:v>2.1523056586452777E-2</c:v>
                </c:pt>
                <c:pt idx="1818">
                  <c:v>2.1522651271343694E-2</c:v>
                </c:pt>
                <c:pt idx="1819">
                  <c:v>2.1522283117555153E-2</c:v>
                </c:pt>
                <c:pt idx="1820">
                  <c:v>2.1521952125046099E-2</c:v>
                </c:pt>
                <c:pt idx="1821">
                  <c:v>2.1521658293779389E-2</c:v>
                </c:pt>
                <c:pt idx="1822">
                  <c:v>2.1521401623722007E-2</c:v>
                </c:pt>
                <c:pt idx="1823">
                  <c:v>2.1520506033246626E-2</c:v>
                </c:pt>
                <c:pt idx="1824">
                  <c:v>2.1520999767126618E-2</c:v>
                </c:pt>
                <c:pt idx="1825">
                  <c:v>2.1520854580543425E-2</c:v>
                </c:pt>
                <c:pt idx="1826">
                  <c:v>2.1520746555080288E-2</c:v>
                </c:pt>
                <c:pt idx="1827">
                  <c:v>2.1521992464014875E-2</c:v>
                </c:pt>
                <c:pt idx="1828">
                  <c:v>2.1518660974159162E-2</c:v>
                </c:pt>
                <c:pt idx="1829">
                  <c:v>2.1520645445311685E-2</c:v>
                </c:pt>
                <c:pt idx="1830">
                  <c:v>2.1521352274885587E-2</c:v>
                </c:pt>
                <c:pt idx="1831">
                  <c:v>2.1520763844289047E-2</c:v>
                </c:pt>
                <c:pt idx="1832">
                  <c:v>2.1520878785438471E-2</c:v>
                </c:pt>
                <c:pt idx="1833">
                  <c:v>2.1521030887710336E-2</c:v>
                </c:pt>
                <c:pt idx="1834">
                  <c:v>2.1521220151122233E-2</c:v>
                </c:pt>
                <c:pt idx="1835">
                  <c:v>2.1522126103940407E-2</c:v>
                </c:pt>
                <c:pt idx="1836">
                  <c:v>2.1521710161453676E-2</c:v>
                </c:pt>
                <c:pt idx="1837">
                  <c:v>2.1519957996997224E-2</c:v>
                </c:pt>
                <c:pt idx="1838">
                  <c:v>2.1520287883540951E-2</c:v>
                </c:pt>
                <c:pt idx="1839">
                  <c:v>2.1520654924766638E-2</c:v>
                </c:pt>
                <c:pt idx="1840">
                  <c:v>2.1521059120715898E-2</c:v>
                </c:pt>
                <c:pt idx="1841">
                  <c:v>2.1521500471432965E-2</c:v>
                </c:pt>
                <c:pt idx="1842">
                  <c:v>2.15247703281829E-2</c:v>
                </c:pt>
                <c:pt idx="1843">
                  <c:v>2.1522494637370045E-2</c:v>
                </c:pt>
                <c:pt idx="1844">
                  <c:v>2.1523047452700218E-2</c:v>
                </c:pt>
                <c:pt idx="1845">
                  <c:v>2.1523637423017855E-2</c:v>
                </c:pt>
                <c:pt idx="1846">
                  <c:v>2.1524264548388669E-2</c:v>
                </c:pt>
                <c:pt idx="1847">
                  <c:v>2.1524928828881854E-2</c:v>
                </c:pt>
                <c:pt idx="1848">
                  <c:v>2.1525630264571004E-2</c:v>
                </c:pt>
                <c:pt idx="1849">
                  <c:v>2.1526368855533422E-2</c:v>
                </c:pt>
                <c:pt idx="1850">
                  <c:v>2.1527144601851234E-2</c:v>
                </c:pt>
                <c:pt idx="1851">
                  <c:v>2.1527957503609852E-2</c:v>
                </c:pt>
                <c:pt idx="1852">
                  <c:v>2.1528807560899289E-2</c:v>
                </c:pt>
                <c:pt idx="1853">
                  <c:v>2.1529694773813494E-2</c:v>
                </c:pt>
                <c:pt idx="1854">
                  <c:v>2.1530619142450799E-2</c:v>
                </c:pt>
                <c:pt idx="1855">
                  <c:v>2.153158066691304E-2</c:v>
                </c:pt>
                <c:pt idx="1856">
                  <c:v>2.1532579347307533E-2</c:v>
                </c:pt>
                <c:pt idx="1857">
                  <c:v>2.1533615183743336E-2</c:v>
                </c:pt>
                <c:pt idx="1858">
                  <c:v>2.1534688176336084E-2</c:v>
                </c:pt>
                <c:pt idx="1859">
                  <c:v>2.1535798325204043E-2</c:v>
                </c:pt>
                <c:pt idx="1860">
                  <c:v>2.1536945630469848E-2</c:v>
                </c:pt>
                <c:pt idx="1861">
                  <c:v>2.1538130092260743E-2</c:v>
                </c:pt>
                <c:pt idx="1862">
                  <c:v>2.1539351710707252E-2</c:v>
                </c:pt>
                <c:pt idx="1863">
                  <c:v>2.1540610485945379E-2</c:v>
                </c:pt>
                <c:pt idx="1864">
                  <c:v>2.1541906418113311E-2</c:v>
                </c:pt>
                <c:pt idx="1865">
                  <c:v>2.1543239507354719E-2</c:v>
                </c:pt>
                <c:pt idx="1866">
                  <c:v>2.1544609753817424E-2</c:v>
                </c:pt>
                <c:pt idx="1867">
                  <c:v>2.1546017157652544E-2</c:v>
                </c:pt>
                <c:pt idx="1868">
                  <c:v>2.1547461719016222E-2</c:v>
                </c:pt>
                <c:pt idx="1869">
                  <c:v>2.1548943438067677E-2</c:v>
                </c:pt>
                <c:pt idx="1870">
                  <c:v>2.1550462314970941E-2</c:v>
                </c:pt>
                <c:pt idx="1871">
                  <c:v>2.1552018349894429E-2</c:v>
                </c:pt>
                <c:pt idx="1872">
                  <c:v>2.1553611543009395E-2</c:v>
                </c:pt>
                <c:pt idx="1873">
                  <c:v>2.1557587757781209E-2</c:v>
                </c:pt>
                <c:pt idx="1874">
                  <c:v>2.1556909404524448E-2</c:v>
                </c:pt>
                <c:pt idx="1875">
                  <c:v>2.1560436050138489E-2</c:v>
                </c:pt>
                <c:pt idx="1876">
                  <c:v>2.1560355900975749E-2</c:v>
                </c:pt>
                <c:pt idx="1877">
                  <c:v>2.1562134887776249E-2</c:v>
                </c:pt>
                <c:pt idx="1878">
                  <c:v>2.1563951033887557E-2</c:v>
                </c:pt>
                <c:pt idx="1879">
                  <c:v>2.1565804339510497E-2</c:v>
                </c:pt>
                <c:pt idx="1880">
                  <c:v>2.1567166828117247E-2</c:v>
                </c:pt>
                <c:pt idx="1881">
                  <c:v>2.1571509421812702E-2</c:v>
                </c:pt>
                <c:pt idx="1882">
                  <c:v>2.1574292568539349E-2</c:v>
                </c:pt>
                <c:pt idx="1883">
                  <c:v>2.1575497860485439E-2</c:v>
                </c:pt>
                <c:pt idx="1884">
                  <c:v>2.15775478273178E-2</c:v>
                </c:pt>
                <c:pt idx="1885">
                  <c:v>2.1579634959450318E-2</c:v>
                </c:pt>
                <c:pt idx="1886">
                  <c:v>2.1581759257115175E-2</c:v>
                </c:pt>
                <c:pt idx="1887">
                  <c:v>2.1584742123523699E-2</c:v>
                </c:pt>
                <c:pt idx="1888">
                  <c:v>2.1586119349990912E-2</c:v>
                </c:pt>
                <c:pt idx="1889">
                  <c:v>2.1588355145685762E-2</c:v>
                </c:pt>
                <c:pt idx="1890">
                  <c:v>2.1590628107883293E-2</c:v>
                </c:pt>
                <c:pt idx="1891">
                  <c:v>2.1592938236835293E-2</c:v>
                </c:pt>
                <c:pt idx="1892">
                  <c:v>2.1596120884819506E-2</c:v>
                </c:pt>
                <c:pt idx="1893">
                  <c:v>2.1595157358926004E-2</c:v>
                </c:pt>
                <c:pt idx="1894">
                  <c:v>2.1599807914019158E-2</c:v>
                </c:pt>
                <c:pt idx="1895">
                  <c:v>2.1602550425390592E-2</c:v>
                </c:pt>
                <c:pt idx="1896">
                  <c:v>2.1605046392052719E-2</c:v>
                </c:pt>
                <c:pt idx="1897">
                  <c:v>2.1607579527072828E-2</c:v>
                </c:pt>
                <c:pt idx="1898">
                  <c:v>2.1611001995552305E-2</c:v>
                </c:pt>
                <c:pt idx="1899">
                  <c:v>2.1612757303318735E-2</c:v>
                </c:pt>
                <c:pt idx="1900">
                  <c:v>2.1615401945120197E-2</c:v>
                </c:pt>
                <c:pt idx="1901">
                  <c:v>2.1618944357967226E-2</c:v>
                </c:pt>
                <c:pt idx="1902">
                  <c:v>2.1620802737551022E-2</c:v>
                </c:pt>
                <c:pt idx="1903">
                  <c:v>2.1623558888781098E-2</c:v>
                </c:pt>
                <c:pt idx="1904">
                  <c:v>2.1626352210427895E-2</c:v>
                </c:pt>
                <c:pt idx="1905">
                  <c:v>2.1629182702802438E-2</c:v>
                </c:pt>
                <c:pt idx="1906">
                  <c:v>2.1629428077213828E-2</c:v>
                </c:pt>
                <c:pt idx="1907">
                  <c:v>2.1634955200998066E-2</c:v>
                </c:pt>
                <c:pt idx="1908">
                  <c:v>2.1637897207460819E-2</c:v>
                </c:pt>
                <c:pt idx="1909">
                  <c:v>2.1640876385935089E-2</c:v>
                </c:pt>
                <c:pt idx="1910">
                  <c:v>2.1643892736752383E-2</c:v>
                </c:pt>
                <c:pt idx="1911">
                  <c:v>2.164694626024791E-2</c:v>
                </c:pt>
                <c:pt idx="1912">
                  <c:v>2.1650036956761889E-2</c:v>
                </c:pt>
                <c:pt idx="1913">
                  <c:v>2.165316482663715E-2</c:v>
                </c:pt>
                <c:pt idx="1914">
                  <c:v>2.1657227265275584E-2</c:v>
                </c:pt>
                <c:pt idx="1915">
                  <c:v>2.1660432329018035E-2</c:v>
                </c:pt>
                <c:pt idx="1916">
                  <c:v>2.1662771479932785E-2</c:v>
                </c:pt>
                <c:pt idx="1917">
                  <c:v>2.1666048046774938E-2</c:v>
                </c:pt>
                <c:pt idx="1918">
                  <c:v>2.16693617887594E-2</c:v>
                </c:pt>
                <c:pt idx="1919">
                  <c:v>2.1669979621826842E-2</c:v>
                </c:pt>
                <c:pt idx="1920">
                  <c:v>2.1677014456168119E-2</c:v>
                </c:pt>
                <c:pt idx="1921">
                  <c:v>2.1679522926598114E-2</c:v>
                </c:pt>
                <c:pt idx="1922">
                  <c:v>2.1682979672791161E-2</c:v>
                </c:pt>
                <c:pt idx="1923">
                  <c:v>2.1686469082460927E-2</c:v>
                </c:pt>
                <c:pt idx="1924">
                  <c:v>2.1689989839504219E-2</c:v>
                </c:pt>
                <c:pt idx="1925">
                  <c:v>2.1693220229382346E-2</c:v>
                </c:pt>
                <c:pt idx="1926">
                  <c:v>2.1697120131215834E-2</c:v>
                </c:pt>
                <c:pt idx="1927">
                  <c:v>2.1700727033597836E-2</c:v>
                </c:pt>
                <c:pt idx="1928">
                  <c:v>2.1704360018778537E-2</c:v>
                </c:pt>
                <c:pt idx="1929">
                  <c:v>2.1708017770572411E-2</c:v>
                </c:pt>
                <c:pt idx="1930">
                  <c:v>2.1711698972778037E-2</c:v>
                </c:pt>
                <c:pt idx="1931">
                  <c:v>2.1715402309174164E-2</c:v>
                </c:pt>
                <c:pt idx="1932">
                  <c:v>2.1719126463523863E-2</c:v>
                </c:pt>
                <c:pt idx="1933">
                  <c:v>2.1722870119569953E-2</c:v>
                </c:pt>
                <c:pt idx="1934">
                  <c:v>2.1726631961038474E-2</c:v>
                </c:pt>
                <c:pt idx="1935">
                  <c:v>2.173134536480777E-2</c:v>
                </c:pt>
                <c:pt idx="1936">
                  <c:v>2.1734204935049409E-2</c:v>
                </c:pt>
                <c:pt idx="1937">
                  <c:v>2.1738013434948075E-2</c:v>
                </c:pt>
                <c:pt idx="1938">
                  <c:v>2.1741834854980803E-2</c:v>
                </c:pt>
                <c:pt idx="1939">
                  <c:v>2.1746602666500907E-2</c:v>
                </c:pt>
                <c:pt idx="1940">
                  <c:v>2.1749511189947283E-2</c:v>
                </c:pt>
                <c:pt idx="1941">
                  <c:v>2.1753363472081115E-2</c:v>
                </c:pt>
                <c:pt idx="1942">
                  <c:v>2.1757223408748954E-2</c:v>
                </c:pt>
                <c:pt idx="1943">
                  <c:v>2.1761089683500205E-2</c:v>
                </c:pt>
                <c:pt idx="1944">
                  <c:v>2.1765310740277335E-2</c:v>
                </c:pt>
                <c:pt idx="1945">
                  <c:v>2.176604062985512E-2</c:v>
                </c:pt>
                <c:pt idx="1946">
                  <c:v>2.1772713371454814E-2</c:v>
                </c:pt>
                <c:pt idx="1947">
                  <c:v>2.1777521570354199E-2</c:v>
                </c:pt>
                <c:pt idx="1948">
                  <c:v>2.1780470051350476E-2</c:v>
                </c:pt>
                <c:pt idx="1949">
                  <c:v>2.1784346708022227E-2</c:v>
                </c:pt>
                <c:pt idx="1950">
                  <c:v>2.178914681691916E-2</c:v>
                </c:pt>
                <c:pt idx="1951">
                  <c:v>2.179209007185182E-2</c:v>
                </c:pt>
                <c:pt idx="1952">
                  <c:v>2.1795954145765194E-2</c:v>
                </c:pt>
                <c:pt idx="1953">
                  <c:v>2.1800733636925664E-2</c:v>
                </c:pt>
                <c:pt idx="1954">
                  <c:v>2.180366049432372E-2</c:v>
                </c:pt>
                <c:pt idx="1955">
                  <c:v>2.1807500135603085E-2</c:v>
                </c:pt>
                <c:pt idx="1956">
                  <c:v>2.1811328999271275E-2</c:v>
                </c:pt>
                <c:pt idx="1957">
                  <c:v>2.1815145768596066E-2</c:v>
                </c:pt>
                <c:pt idx="1958">
                  <c:v>2.1816205656444546E-2</c:v>
                </c:pt>
                <c:pt idx="1959">
                  <c:v>2.1822737757185469E-2</c:v>
                </c:pt>
                <c:pt idx="1960">
                  <c:v>2.182651034288674E-2</c:v>
                </c:pt>
                <c:pt idx="1961">
                  <c:v>2.1830265567118805E-2</c:v>
                </c:pt>
                <c:pt idx="1962">
                  <c:v>2.1834002113052503E-2</c:v>
                </c:pt>
                <c:pt idx="1963">
                  <c:v>2.1837718663839517E-2</c:v>
                </c:pt>
                <c:pt idx="1964">
                  <c:v>2.1841413902614105E-2</c:v>
                </c:pt>
                <c:pt idx="1965">
                  <c:v>2.184508651249201E-2</c:v>
                </c:pt>
                <c:pt idx="1966">
                  <c:v>2.1849634185945734E-2</c:v>
                </c:pt>
                <c:pt idx="1967">
                  <c:v>2.1849666644620618E-2</c:v>
                </c:pt>
                <c:pt idx="1968">
                  <c:v>2.1855955399637077E-2</c:v>
                </c:pt>
                <c:pt idx="1969">
                  <c:v>2.1859524324733676E-2</c:v>
                </c:pt>
                <c:pt idx="1970">
                  <c:v>2.1863064036251361E-2</c:v>
                </c:pt>
                <c:pt idx="1971">
                  <c:v>2.1866573217204158E-2</c:v>
                </c:pt>
                <c:pt idx="1972">
                  <c:v>2.1870050770036665E-2</c:v>
                </c:pt>
                <c:pt idx="1973">
                  <c:v>2.1874381121089002E-2</c:v>
                </c:pt>
                <c:pt idx="1974">
                  <c:v>2.1876910331682778E-2</c:v>
                </c:pt>
                <c:pt idx="1975">
                  <c:v>2.1880292339842733E-2</c:v>
                </c:pt>
                <c:pt idx="1976">
                  <c:v>2.1883642499129722E-2</c:v>
                </c:pt>
                <c:pt idx="1977">
                  <c:v>2.1887837164225696E-2</c:v>
                </c:pt>
                <c:pt idx="1978">
                  <c:v>2.1890247269810394E-2</c:v>
                </c:pt>
                <c:pt idx="1979">
                  <c:v>2.1893501880575046E-2</c:v>
                </c:pt>
                <c:pt idx="1980">
                  <c:v>2.1894113301598808E-2</c:v>
                </c:pt>
                <c:pt idx="1981">
                  <c:v>2.1899915551401739E-2</c:v>
                </c:pt>
                <c:pt idx="1982">
                  <c:v>2.190307461085261E-2</c:v>
                </c:pt>
                <c:pt idx="1983">
                  <c:v>2.1906201819258952E-2</c:v>
                </c:pt>
                <c:pt idx="1984">
                  <c:v>2.1908891756659322E-2</c:v>
                </c:pt>
                <c:pt idx="1985">
                  <c:v>2.1911945793981757E-2</c:v>
                </c:pt>
                <c:pt idx="1986">
                  <c:v>2.191496798307515E-2</c:v>
                </c:pt>
                <c:pt idx="1987">
                  <c:v>2.191838291526927E-2</c:v>
                </c:pt>
                <c:pt idx="1988">
                  <c:v>2.1920916815433154E-2</c:v>
                </c:pt>
                <c:pt idx="1989">
                  <c:v>2.1923843458134487E-2</c:v>
                </c:pt>
                <c:pt idx="1990">
                  <c:v>2.1926738251478919E-2</c:v>
                </c:pt>
                <c:pt idx="1991">
                  <c:v>2.193000758716613E-2</c:v>
                </c:pt>
                <c:pt idx="1992">
                  <c:v>2.1932432289004235E-2</c:v>
                </c:pt>
                <c:pt idx="1993">
                  <c:v>2.1936073851279225E-2</c:v>
                </c:pt>
                <c:pt idx="1994">
                  <c:v>2.1938839136041926E-2</c:v>
                </c:pt>
                <c:pt idx="1995">
                  <c:v>2.1941572568189002E-2</c:v>
                </c:pt>
                <c:pt idx="1996">
                  <c:v>2.1944274147461206E-2</c:v>
                </c:pt>
                <c:pt idx="1997">
                  <c:v>2.1946943873601476E-2</c:v>
                </c:pt>
                <c:pt idx="1998">
                  <c:v>2.1949581746356021E-2</c:v>
                </c:pt>
                <c:pt idx="1999">
                  <c:v>2.1952926491662316E-2</c:v>
                </c:pt>
                <c:pt idx="2000">
                  <c:v>2.1954761930708312E-2</c:v>
                </c:pt>
                <c:pt idx="2001">
                  <c:v>2.1957304241813774E-2</c:v>
                </c:pt>
                <c:pt idx="2002">
                  <c:v>2.1960170734854519E-2</c:v>
                </c:pt>
                <c:pt idx="2003">
                  <c:v>2.1962293300675329E-2</c:v>
                </c:pt>
                <c:pt idx="2004">
                  <c:v>2.1964740047956833E-2</c:v>
                </c:pt>
                <c:pt idx="2005">
                  <c:v>2.1967497324334326E-2</c:v>
                </c:pt>
                <c:pt idx="2006">
                  <c:v>2.1969537977059157E-2</c:v>
                </c:pt>
                <c:pt idx="2007">
                  <c:v>2.1971889158424168E-2</c:v>
                </c:pt>
                <c:pt idx="2008">
                  <c:v>2.197420848403224E-2</c:v>
                </c:pt>
                <c:pt idx="2009">
                  <c:v>2.1976495953663439E-2</c:v>
                </c:pt>
                <c:pt idx="2010">
                  <c:v>2.1978751567100014E-2</c:v>
                </c:pt>
                <c:pt idx="2011">
                  <c:v>2.1980975324127714E-2</c:v>
                </c:pt>
                <c:pt idx="2012">
                  <c:v>2.1983167224535558E-2</c:v>
                </c:pt>
                <c:pt idx="2013">
                  <c:v>2.1985327268114314E-2</c:v>
                </c:pt>
                <c:pt idx="2014">
                  <c:v>2.198745545465956E-2</c:v>
                </c:pt>
                <c:pt idx="2015">
                  <c:v>2.1989551783968608E-2</c:v>
                </c:pt>
                <c:pt idx="2016">
                  <c:v>2.1991616255842061E-2</c:v>
                </c:pt>
                <c:pt idx="2017">
                  <c:v>2.1993648870084009E-2</c:v>
                </c:pt>
                <c:pt idx="2018">
                  <c:v>2.1995932848196658E-2</c:v>
                </c:pt>
                <c:pt idx="2019">
                  <c:v>2.1997897195438466E-2</c:v>
                </c:pt>
                <c:pt idx="2020">
                  <c:v>2.1999555565103229E-2</c:v>
                </c:pt>
                <c:pt idx="2021">
                  <c:v>2.2001460746917067E-2</c:v>
                </c:pt>
                <c:pt idx="2022">
                  <c:v>2.2003334070163541E-2</c:v>
                </c:pt>
                <c:pt idx="2023">
                  <c:v>2.2005175534663989E-2</c:v>
                </c:pt>
                <c:pt idx="2024">
                  <c:v>2.2006985140244781E-2</c:v>
                </c:pt>
                <c:pt idx="2025">
                  <c:v>2.2009014249764751E-2</c:v>
                </c:pt>
                <c:pt idx="2026">
                  <c:v>2.2010508773959641E-2</c:v>
                </c:pt>
                <c:pt idx="2027">
                  <c:v>2.2012222801758682E-2</c:v>
                </c:pt>
                <c:pt idx="2028">
                  <c:v>2.2013904969967562E-2</c:v>
                </c:pt>
                <c:pt idx="2029">
                  <c:v>2.2015788435972579E-2</c:v>
                </c:pt>
                <c:pt idx="2030">
                  <c:v>2.2017173726978419E-2</c:v>
                </c:pt>
                <c:pt idx="2031">
                  <c:v>2.201876031546917E-2</c:v>
                </c:pt>
                <c:pt idx="2032">
                  <c:v>2.2020315043748403E-2</c:v>
                </c:pt>
                <c:pt idx="2033">
                  <c:v>2.2021837911668257E-2</c:v>
                </c:pt>
                <c:pt idx="2034">
                  <c:v>2.2023328919083714E-2</c:v>
                </c:pt>
                <c:pt idx="2035">
                  <c:v>2.2024788065853465E-2</c:v>
                </c:pt>
                <c:pt idx="2036">
                  <c:v>2.2026416648948076E-2</c:v>
                </c:pt>
                <c:pt idx="2037">
                  <c:v>2.2027807522441614E-2</c:v>
                </c:pt>
                <c:pt idx="2038">
                  <c:v>2.2029166534863993E-2</c:v>
                </c:pt>
                <c:pt idx="2039">
                  <c:v>2.2030493686085478E-2</c:v>
                </c:pt>
                <c:pt idx="2040">
                  <c:v>2.2031788975979839E-2</c:v>
                </c:pt>
                <c:pt idx="2041">
                  <c:v>2.2033052404423888E-2</c:v>
                </c:pt>
                <c:pt idx="2042">
                  <c:v>2.2034283971298384E-2</c:v>
                </c:pt>
                <c:pt idx="2043">
                  <c:v>2.203548367648538E-2</c:v>
                </c:pt>
                <c:pt idx="2044">
                  <c:v>2.203665151987131E-2</c:v>
                </c:pt>
                <c:pt idx="2045">
                  <c:v>2.203705768833715E-2</c:v>
                </c:pt>
                <c:pt idx="2046">
                  <c:v>2.2038164016692983E-2</c:v>
                </c:pt>
                <c:pt idx="2047">
                  <c:v>2.2039238484856519E-2</c:v>
                </c:pt>
                <c:pt idx="2048">
                  <c:v>2.2040281092725492E-2</c:v>
                </c:pt>
                <c:pt idx="2049">
                  <c:v>2.2041291840200906E-2</c:v>
                </c:pt>
                <c:pt idx="2050">
                  <c:v>2.2042544557243773E-2</c:v>
                </c:pt>
                <c:pt idx="2051">
                  <c:v>2.2046344961311071E-2</c:v>
                </c:pt>
                <c:pt idx="2052">
                  <c:v>2.2044388543275915E-2</c:v>
                </c:pt>
                <c:pt idx="2053">
                  <c:v>2.2045262745160495E-2</c:v>
                </c:pt>
                <c:pt idx="2054">
                  <c:v>2.2046105086180007E-2</c:v>
                </c:pt>
                <c:pt idx="2055">
                  <c:v>2.2046915566253635E-2</c:v>
                </c:pt>
                <c:pt idx="2056">
                  <c:v>2.204769418530517E-2</c:v>
                </c:pt>
                <c:pt idx="2057">
                  <c:v>2.2048440943260587E-2</c:v>
                </c:pt>
                <c:pt idx="2058">
                  <c:v>2.2049155840049368E-2</c:v>
                </c:pt>
                <c:pt idx="2059">
                  <c:v>2.2049838875603186E-2</c:v>
                </c:pt>
                <c:pt idx="2060">
                  <c:v>2.2050490049857867E-2</c:v>
                </c:pt>
                <c:pt idx="2061">
                  <c:v>2.2051109362751436E-2</c:v>
                </c:pt>
                <c:pt idx="2062">
                  <c:v>2.2051696814225422E-2</c:v>
                </c:pt>
                <c:pt idx="2063">
                  <c:v>2.2052252404223323E-2</c:v>
                </c:pt>
                <c:pt idx="2064">
                  <c:v>2.2052776132693668E-2</c:v>
                </c:pt>
                <c:pt idx="2065">
                  <c:v>2.2053267999586089E-2</c:v>
                </c:pt>
                <c:pt idx="2066">
                  <c:v>2.2053728004853938E-2</c:v>
                </c:pt>
                <c:pt idx="2067">
                  <c:v>2.2054156148453637E-2</c:v>
                </c:pt>
                <c:pt idx="2068">
                  <c:v>2.2054552430345101E-2</c:v>
                </c:pt>
                <c:pt idx="2069">
                  <c:v>2.2054916850490013E-2</c:v>
                </c:pt>
                <c:pt idx="2070">
                  <c:v>2.2055249408854418E-2</c:v>
                </c:pt>
                <c:pt idx="2071">
                  <c:v>2.205555010540635E-2</c:v>
                </c:pt>
                <c:pt idx="2072">
                  <c:v>2.2055818940117995E-2</c:v>
                </c:pt>
                <c:pt idx="2073">
                  <c:v>2.2056055912963068E-2</c:v>
                </c:pt>
                <c:pt idx="2074">
                  <c:v>2.205626102391945E-2</c:v>
                </c:pt>
                <c:pt idx="2075">
                  <c:v>2.2056434272967655E-2</c:v>
                </c:pt>
                <c:pt idx="2076">
                  <c:v>2.2056575660091469E-2</c:v>
                </c:pt>
                <c:pt idx="2077">
                  <c:v>2.2056685185277106E-2</c:v>
                </c:pt>
                <c:pt idx="2078">
                  <c:v>2.20567628485147E-2</c:v>
                </c:pt>
                <c:pt idx="2079">
                  <c:v>2.2056808649796152E-2</c:v>
                </c:pt>
                <c:pt idx="2080">
                  <c:v>2.2056822589117956E-2</c:v>
                </c:pt>
                <c:pt idx="2081">
                  <c:v>2.2056804666478146E-2</c:v>
                </c:pt>
                <c:pt idx="2082">
                  <c:v>2.2056754881878689E-2</c:v>
                </c:pt>
                <c:pt idx="2083">
                  <c:v>2.2057945854204244E-2</c:v>
                </c:pt>
                <c:pt idx="2084">
                  <c:v>2.2056559726822519E-2</c:v>
                </c:pt>
                <c:pt idx="2085">
                  <c:v>2.205641435638464E-2</c:v>
                </c:pt>
                <c:pt idx="2086">
                  <c:v>2.2056237124023909E-2</c:v>
                </c:pt>
                <c:pt idx="2087">
                  <c:v>2.2059199695742961E-2</c:v>
                </c:pt>
                <c:pt idx="2088">
                  <c:v>2.205515444870847E-2</c:v>
                </c:pt>
                <c:pt idx="2089">
                  <c:v>2.2055514255588771E-2</c:v>
                </c:pt>
                <c:pt idx="2090">
                  <c:v>2.2055209575735479E-2</c:v>
                </c:pt>
                <c:pt idx="2091">
                  <c:v>2.2054873034073653E-2</c:v>
                </c:pt>
                <c:pt idx="2092">
                  <c:v>2.2054504630635269E-2</c:v>
                </c:pt>
                <c:pt idx="2093">
                  <c:v>2.205410436545558E-2</c:v>
                </c:pt>
                <c:pt idx="2094">
                  <c:v>2.2053672238571825E-2</c:v>
                </c:pt>
                <c:pt idx="2095">
                  <c:v>2.2053208250025394E-2</c:v>
                </c:pt>
                <c:pt idx="2096">
                  <c:v>2.20527123998603E-2</c:v>
                </c:pt>
                <c:pt idx="2097">
                  <c:v>2.2052184688123418E-2</c:v>
                </c:pt>
                <c:pt idx="2098">
                  <c:v>2.2051625114864675E-2</c:v>
                </c:pt>
                <c:pt idx="2099">
                  <c:v>2.2051033680137288E-2</c:v>
                </c:pt>
                <c:pt idx="2100">
                  <c:v>2.2050410383997548E-2</c:v>
                </c:pt>
                <c:pt idx="2101">
                  <c:v>2.2049755226504139E-2</c:v>
                </c:pt>
                <c:pt idx="2102">
                  <c:v>2.2051467659605681E-2</c:v>
                </c:pt>
                <c:pt idx="2103">
                  <c:v>2.2048349327707963E-2</c:v>
                </c:pt>
                <c:pt idx="2104">
                  <c:v>2.2047598586538351E-2</c:v>
                </c:pt>
                <c:pt idx="2105">
                  <c:v>2.2046815984282035E-2</c:v>
                </c:pt>
                <c:pt idx="2106">
                  <c:v>2.2046001521012826E-2</c:v>
                </c:pt>
                <c:pt idx="2107">
                  <c:v>2.2045155196807806E-2</c:v>
                </c:pt>
                <c:pt idx="2108">
                  <c:v>2.2044277011747791E-2</c:v>
                </c:pt>
                <c:pt idx="2109">
                  <c:v>2.2043366965915346E-2</c:v>
                </c:pt>
                <c:pt idx="2110">
                  <c:v>2.2042425059397196E-2</c:v>
                </c:pt>
                <c:pt idx="2111">
                  <c:v>2.2041451292282254E-2</c:v>
                </c:pt>
                <c:pt idx="2112">
                  <c:v>2.2040445664663157E-2</c:v>
                </c:pt>
                <c:pt idx="2113">
                  <c:v>2.2039408176635175E-2</c:v>
                </c:pt>
                <c:pt idx="2114">
                  <c:v>2.2038338828296422E-2</c:v>
                </c:pt>
                <c:pt idx="2115">
                  <c:v>2.2037237619748511E-2</c:v>
                </c:pt>
                <c:pt idx="2116">
                  <c:v>2.2036104551095691E-2</c:v>
                </c:pt>
                <c:pt idx="2117">
                  <c:v>2.2034939622445487E-2</c:v>
                </c:pt>
                <c:pt idx="2118">
                  <c:v>2.2033742833908285E-2</c:v>
                </c:pt>
                <c:pt idx="2119">
                  <c:v>2.2032514185597523E-2</c:v>
                </c:pt>
                <c:pt idx="2120">
                  <c:v>2.2031253677629273E-2</c:v>
                </c:pt>
                <c:pt idx="2121">
                  <c:v>2.2029961310123986E-2</c:v>
                </c:pt>
                <c:pt idx="2122">
                  <c:v>2.2028637083203212E-2</c:v>
                </c:pt>
                <c:pt idx="2123">
                  <c:v>2.2027280996992651E-2</c:v>
                </c:pt>
                <c:pt idx="2124">
                  <c:v>2.2025893051621524E-2</c:v>
                </c:pt>
                <c:pt idx="2125">
                  <c:v>2.2024473247220573E-2</c:v>
                </c:pt>
                <c:pt idx="2126">
                  <c:v>2.2023021583924919E-2</c:v>
                </c:pt>
                <c:pt idx="2127">
                  <c:v>2.2021538061871883E-2</c:v>
                </c:pt>
                <c:pt idx="2128">
                  <c:v>2.2020022681202057E-2</c:v>
                </c:pt>
                <c:pt idx="2129">
                  <c:v>2.2018475442059333E-2</c:v>
                </c:pt>
                <c:pt idx="2130">
                  <c:v>2.2016896344590437E-2</c:v>
                </c:pt>
                <c:pt idx="2131">
                  <c:v>2.2015285388944737E-2</c:v>
                </c:pt>
                <c:pt idx="2132">
                  <c:v>2.2013642575274869E-2</c:v>
                </c:pt>
                <c:pt idx="2133">
                  <c:v>2.201277990753326E-2</c:v>
                </c:pt>
                <c:pt idx="2134">
                  <c:v>2.2010261374489647E-2</c:v>
                </c:pt>
                <c:pt idx="2135">
                  <c:v>2.2009316368500571E-2</c:v>
                </c:pt>
                <c:pt idx="2136">
                  <c:v>2.2006752743516163E-2</c:v>
                </c:pt>
                <c:pt idx="2137">
                  <c:v>2.2004950642122684E-2</c:v>
                </c:pt>
                <c:pt idx="2138">
                  <c:v>2.2003116683685077E-2</c:v>
                </c:pt>
                <c:pt idx="2139">
                  <c:v>2.2001250868377013E-2</c:v>
                </c:pt>
                <c:pt idx="2140">
                  <c:v>2.1997978212375473E-2</c:v>
                </c:pt>
                <c:pt idx="2141">
                  <c:v>2.1998161088873459E-2</c:v>
                </c:pt>
                <c:pt idx="2142">
                  <c:v>2.1996695489885875E-2</c:v>
                </c:pt>
                <c:pt idx="2143">
                  <c:v>2.1994187779546565E-2</c:v>
                </c:pt>
                <c:pt idx="2144">
                  <c:v>2.199215333519625E-2</c:v>
                </c:pt>
                <c:pt idx="2145">
                  <c:v>2.1990087031312069E-2</c:v>
                </c:pt>
                <c:pt idx="2146">
                  <c:v>2.19879888680907E-2</c:v>
                </c:pt>
                <c:pt idx="2147">
                  <c:v>2.1986351968443906E-2</c:v>
                </c:pt>
                <c:pt idx="2148">
                  <c:v>2.1983696964440566E-2</c:v>
                </c:pt>
                <c:pt idx="2149">
                  <c:v>2.1981503224420409E-2</c:v>
                </c:pt>
                <c:pt idx="2150">
                  <c:v>2.1979277625881376E-2</c:v>
                </c:pt>
                <c:pt idx="2151">
                  <c:v>2.1977020169035834E-2</c:v>
                </c:pt>
                <c:pt idx="2152">
                  <c:v>2.1974730854098758E-2</c:v>
                </c:pt>
                <c:pt idx="2153">
                  <c:v>2.1972888337820053E-2</c:v>
                </c:pt>
                <c:pt idx="2154">
                  <c:v>2.1967747407017055E-2</c:v>
                </c:pt>
                <c:pt idx="2155">
                  <c:v>2.1967671762934942E-2</c:v>
                </c:pt>
                <c:pt idx="2156">
                  <c:v>2.1965255017844028E-2</c:v>
                </c:pt>
                <c:pt idx="2157">
                  <c:v>2.1961398210875106E-2</c:v>
                </c:pt>
                <c:pt idx="2158">
                  <c:v>2.1960325956984501E-2</c:v>
                </c:pt>
                <c:pt idx="2159">
                  <c:v>2.1957813641686145E-2</c:v>
                </c:pt>
                <c:pt idx="2160">
                  <c:v>2.1955269470126288E-2</c:v>
                </c:pt>
                <c:pt idx="2161">
                  <c:v>2.1953152704945154E-2</c:v>
                </c:pt>
                <c:pt idx="2162">
                  <c:v>2.1950085559196777E-2</c:v>
                </c:pt>
                <c:pt idx="2163">
                  <c:v>2.1947445820320897E-2</c:v>
                </c:pt>
                <c:pt idx="2164">
                  <c:v>2.1944774226172376E-2</c:v>
                </c:pt>
                <c:pt idx="2165">
                  <c:v>2.1942070777005173E-2</c:v>
                </c:pt>
                <c:pt idx="2166">
                  <c:v>2.1939335473077838E-2</c:v>
                </c:pt>
                <c:pt idx="2167">
                  <c:v>2.1936568314650209E-2</c:v>
                </c:pt>
                <c:pt idx="2168">
                  <c:v>2.1933769301986275E-2</c:v>
                </c:pt>
                <c:pt idx="2169">
                  <c:v>2.193093843535307E-2</c:v>
                </c:pt>
                <c:pt idx="2170">
                  <c:v>2.1928075715020239E-2</c:v>
                </c:pt>
                <c:pt idx="2171">
                  <c:v>2.1925181141260484E-2</c:v>
                </c:pt>
                <c:pt idx="2172">
                  <c:v>2.1922254714349765E-2</c:v>
                </c:pt>
                <c:pt idx="2173">
                  <c:v>2.1919296434566884E-2</c:v>
                </c:pt>
                <c:pt idx="2174">
                  <c:v>2.1916733792091671E-2</c:v>
                </c:pt>
                <c:pt idx="2175">
                  <c:v>2.1913709350243182E-2</c:v>
                </c:pt>
                <c:pt idx="2176">
                  <c:v>2.1910230480820903E-2</c:v>
                </c:pt>
                <c:pt idx="2177">
                  <c:v>2.1907144792399833E-2</c:v>
                </c:pt>
                <c:pt idx="2178">
                  <c:v>2.1904027252546095E-2</c:v>
                </c:pt>
                <c:pt idx="2179">
                  <c:v>2.1899630987451641E-2</c:v>
                </c:pt>
                <c:pt idx="2180">
                  <c:v>2.1898109853928278E-2</c:v>
                </c:pt>
                <c:pt idx="2181">
                  <c:v>2.1894485434769649E-2</c:v>
                </c:pt>
                <c:pt idx="2182">
                  <c:v>2.1891243951717102E-2</c:v>
                </c:pt>
                <c:pt idx="2183">
                  <c:v>2.1887973358080966E-2</c:v>
                </c:pt>
                <c:pt idx="2184">
                  <c:v>2.1884674453121842E-2</c:v>
                </c:pt>
                <c:pt idx="2185">
                  <c:v>2.1879110003226628E-2</c:v>
                </c:pt>
                <c:pt idx="2186">
                  <c:v>2.1877994906236542E-2</c:v>
                </c:pt>
                <c:pt idx="2187">
                  <c:v>2.1874615862790835E-2</c:v>
                </c:pt>
                <c:pt idx="2188">
                  <c:v>2.1871211704982445E-2</c:v>
                </c:pt>
                <c:pt idx="2189">
                  <c:v>2.1867783232029279E-2</c:v>
                </c:pt>
                <c:pt idx="2190">
                  <c:v>2.1864331243140755E-2</c:v>
                </c:pt>
                <c:pt idx="2191">
                  <c:v>2.1861643831111336E-2</c:v>
                </c:pt>
                <c:pt idx="2192">
                  <c:v>2.1856182108638378E-2</c:v>
                </c:pt>
                <c:pt idx="2193">
                  <c:v>2.1853842172813248E-2</c:v>
                </c:pt>
                <c:pt idx="2194">
                  <c:v>2.1850694478679999E-2</c:v>
                </c:pt>
                <c:pt idx="2195">
                  <c:v>2.1846746531325029E-2</c:v>
                </c:pt>
                <c:pt idx="2196">
                  <c:v>2.1843170229682192E-2</c:v>
                </c:pt>
                <c:pt idx="2197">
                  <c:v>2.1839576006297445E-2</c:v>
                </c:pt>
                <c:pt idx="2198">
                  <c:v>2.1835964660300702E-2</c:v>
                </c:pt>
                <c:pt idx="2199">
                  <c:v>2.1832723394007873E-2</c:v>
                </c:pt>
                <c:pt idx="2200">
                  <c:v>2.1828693796937765E-2</c:v>
                </c:pt>
                <c:pt idx="2201">
                  <c:v>2.1825035877777389E-2</c:v>
                </c:pt>
                <c:pt idx="2202">
                  <c:v>2.1821364032417523E-2</c:v>
                </c:pt>
                <c:pt idx="2203">
                  <c:v>2.1817679059933204E-2</c:v>
                </c:pt>
                <c:pt idx="2204">
                  <c:v>2.181398175938944E-2</c:v>
                </c:pt>
                <c:pt idx="2205">
                  <c:v>2.1807764999686067E-2</c:v>
                </c:pt>
                <c:pt idx="2206">
                  <c:v>2.1806553370322852E-2</c:v>
                </c:pt>
                <c:pt idx="2207">
                  <c:v>2.1802823879871671E-2</c:v>
                </c:pt>
                <c:pt idx="2208">
                  <c:v>2.1799468669266998E-2</c:v>
                </c:pt>
                <c:pt idx="2209">
                  <c:v>2.1795721657299993E-2</c:v>
                </c:pt>
                <c:pt idx="2210">
                  <c:v>2.1791967158770308E-2</c:v>
                </c:pt>
                <c:pt idx="2211">
                  <c:v>2.1787822588915855E-2</c:v>
                </c:pt>
                <c:pt idx="2212">
                  <c:v>2.1784055428835734E-2</c:v>
                </c:pt>
                <c:pt idx="2213">
                  <c:v>2.1780666712340181E-2</c:v>
                </c:pt>
                <c:pt idx="2214">
                  <c:v>2.1776506496624846E-2</c:v>
                </c:pt>
                <c:pt idx="2215">
                  <c:v>2.1772726322377981E-2</c:v>
                </c:pt>
                <c:pt idx="2216">
                  <c:v>2.1768943407938952E-2</c:v>
                </c:pt>
                <c:pt idx="2217">
                  <c:v>2.1765158552220307E-2</c:v>
                </c:pt>
                <c:pt idx="2218">
                  <c:v>2.1760218739162947E-2</c:v>
                </c:pt>
                <c:pt idx="2219">
                  <c:v>2.1757586212528782E-2</c:v>
                </c:pt>
                <c:pt idx="2220">
                  <c:v>2.1753800326319784E-2</c:v>
                </c:pt>
                <c:pt idx="2221">
                  <c:v>2.1750015694357191E-2</c:v>
                </c:pt>
                <c:pt idx="2222">
                  <c:v>2.1746233115492564E-2</c:v>
                </c:pt>
                <c:pt idx="2223">
                  <c:v>2.1742453388565262E-2</c:v>
                </c:pt>
                <c:pt idx="2224">
                  <c:v>2.1738677312402883E-2</c:v>
                </c:pt>
                <c:pt idx="2225">
                  <c:v>2.1734905685820607E-2</c:v>
                </c:pt>
                <c:pt idx="2226">
                  <c:v>2.1731527210701332E-2</c:v>
                </c:pt>
                <c:pt idx="2227">
                  <c:v>2.1727767350374339E-2</c:v>
                </c:pt>
                <c:pt idx="2228">
                  <c:v>2.1723625491530684E-2</c:v>
                </c:pt>
                <c:pt idx="2229">
                  <c:v>2.1719879651184985E-2</c:v>
                </c:pt>
                <c:pt idx="2230">
                  <c:v>2.1716142254318012E-2</c:v>
                </c:pt>
                <c:pt idx="2231">
                  <c:v>2.1712414099673939E-2</c:v>
                </c:pt>
                <c:pt idx="2232">
                  <c:v>2.1708695852846557E-2</c:v>
                </c:pt>
                <c:pt idx="2233">
                  <c:v>2.1705378964915541E-2</c:v>
                </c:pt>
                <c:pt idx="2234">
                  <c:v>2.1701289481615805E-2</c:v>
                </c:pt>
                <c:pt idx="2235">
                  <c:v>2.1697601356990268E-2</c:v>
                </c:pt>
                <c:pt idx="2236">
                  <c:v>2.1693923272876368E-2</c:v>
                </c:pt>
                <c:pt idx="2237">
                  <c:v>2.1688292825249041E-2</c:v>
                </c:pt>
                <c:pt idx="2238">
                  <c:v>2.1686597225744158E-2</c:v>
                </c:pt>
                <c:pt idx="2239">
                  <c:v>2.1682949262505864E-2</c:v>
                </c:pt>
                <c:pt idx="2240">
                  <c:v>2.1679311339339445E-2</c:v>
                </c:pt>
                <c:pt idx="2241">
                  <c:v>2.1675683456136657E-2</c:v>
                </c:pt>
                <c:pt idx="2242">
                  <c:v>2.1672065612787943E-2</c:v>
                </c:pt>
                <c:pt idx="2243">
                  <c:v>2.166845780918461E-2</c:v>
                </c:pt>
                <c:pt idx="2244">
                  <c:v>2.1665256861322563E-2</c:v>
                </c:pt>
                <c:pt idx="2245">
                  <c:v>2.1661272320782396E-2</c:v>
                </c:pt>
                <c:pt idx="2246">
                  <c:v>2.1657694635767666E-2</c:v>
                </c:pt>
                <c:pt idx="2247">
                  <c:v>2.1654525318781433E-2</c:v>
                </c:pt>
                <c:pt idx="2248">
                  <c:v>2.1650569383573629E-2</c:v>
                </c:pt>
                <c:pt idx="2249">
                  <c:v>2.1647021816180865E-2</c:v>
                </c:pt>
                <c:pt idx="2250">
                  <c:v>2.1643484287781824E-2</c:v>
                </c:pt>
                <c:pt idx="2251">
                  <c:v>2.1640357152537079E-2</c:v>
                </c:pt>
                <c:pt idx="2252">
                  <c:v>2.1636439347541496E-2</c:v>
                </c:pt>
                <c:pt idx="2253">
                  <c:v>2.1632931935488493E-2</c:v>
                </c:pt>
                <c:pt idx="2254">
                  <c:v>2.1629434562006666E-2</c:v>
                </c:pt>
                <c:pt idx="2255">
                  <c:v>2.1625947226991026E-2</c:v>
                </c:pt>
                <c:pt idx="2256">
                  <c:v>2.1622469930336591E-2</c:v>
                </c:pt>
                <c:pt idx="2257">
                  <c:v>2.1619002671939249E-2</c:v>
                </c:pt>
                <c:pt idx="2258">
                  <c:v>2.161594937465652E-2</c:v>
                </c:pt>
                <c:pt idx="2259">
                  <c:v>2.1612098269499391E-2</c:v>
                </c:pt>
                <c:pt idx="2260">
                  <c:v>2.1605891262884681E-2</c:v>
                </c:pt>
                <c:pt idx="2261">
                  <c:v>2.1605234018843119E-2</c:v>
                </c:pt>
                <c:pt idx="2262">
                  <c:v>2.1602222926065059E-2</c:v>
                </c:pt>
                <c:pt idx="2263">
                  <c:v>2.1598409919146026E-2</c:v>
                </c:pt>
                <c:pt idx="2264">
                  <c:v>2.1595012925651243E-2</c:v>
                </c:pt>
                <c:pt idx="2265">
                  <c:v>2.1592033491685769E-2</c:v>
                </c:pt>
                <c:pt idx="2266">
                  <c:v>2.1587025329906605E-2</c:v>
                </c:pt>
                <c:pt idx="2267">
                  <c:v>2.1584882169357222E-2</c:v>
                </c:pt>
                <c:pt idx="2268">
                  <c:v>2.158152532498505E-2</c:v>
                </c:pt>
                <c:pt idx="2269">
                  <c:v>2.1578178517641308E-2</c:v>
                </c:pt>
                <c:pt idx="2270">
                  <c:v>2.1574841747224932E-2</c:v>
                </c:pt>
                <c:pt idx="2271">
                  <c:v>2.1571515013636383E-2</c:v>
                </c:pt>
                <c:pt idx="2272">
                  <c:v>2.1568198316775249E-2</c:v>
                </c:pt>
                <c:pt idx="2273">
                  <c:v>2.1564891656542427E-2</c:v>
                </c:pt>
                <c:pt idx="2274">
                  <c:v>2.1561595032838599E-2</c:v>
                </c:pt>
                <c:pt idx="2275">
                  <c:v>2.1558308445564878E-2</c:v>
                </c:pt>
                <c:pt idx="2276">
                  <c:v>2.1555031894621941E-2</c:v>
                </c:pt>
                <c:pt idx="2277">
                  <c:v>2.1551765379912213E-2</c:v>
                </c:pt>
                <c:pt idx="2278">
                  <c:v>2.1548923187995207E-2</c:v>
                </c:pt>
                <c:pt idx="2279">
                  <c:v>2.1544018426081377E-2</c:v>
                </c:pt>
                <c:pt idx="2280">
                  <c:v>2.1542026052202342E-2</c:v>
                </c:pt>
                <c:pt idx="2281">
                  <c:v>2.1538799681447042E-2</c:v>
                </c:pt>
                <c:pt idx="2282">
                  <c:v>2.1535583346438143E-2</c:v>
                </c:pt>
                <c:pt idx="2283">
                  <c:v>2.153237704707785E-2</c:v>
                </c:pt>
                <c:pt idx="2284">
                  <c:v>2.1529180783270981E-2</c:v>
                </c:pt>
                <c:pt idx="2285">
                  <c:v>2.152641252719395E-2</c:v>
                </c:pt>
                <c:pt idx="2286">
                  <c:v>2.1522818361932865E-2</c:v>
                </c:pt>
                <c:pt idx="2287">
                  <c:v>2.1519652204210597E-2</c:v>
                </c:pt>
                <c:pt idx="2288">
                  <c:v>2.1516496081659713E-2</c:v>
                </c:pt>
                <c:pt idx="2289">
                  <c:v>2.1513349994185253E-2</c:v>
                </c:pt>
                <c:pt idx="2290">
                  <c:v>2.1510213941692467E-2</c:v>
                </c:pt>
                <c:pt idx="2291">
                  <c:v>2.1507087924087911E-2</c:v>
                </c:pt>
                <c:pt idx="2292">
                  <c:v>2.1502707284575946E-2</c:v>
                </c:pt>
                <c:pt idx="2293">
                  <c:v>2.1500865993167133E-2</c:v>
                </c:pt>
                <c:pt idx="2294">
                  <c:v>2.1497770079664243E-2</c:v>
                </c:pt>
                <c:pt idx="2295">
                  <c:v>2.1494684200676045E-2</c:v>
                </c:pt>
                <c:pt idx="2296">
                  <c:v>2.1489007178980873E-2</c:v>
                </c:pt>
                <c:pt idx="2297">
                  <c:v>2.148594603070245E-2</c:v>
                </c:pt>
                <c:pt idx="2298">
                  <c:v>2.1482894915386762E-2</c:v>
                </c:pt>
                <c:pt idx="2299">
                  <c:v>2.1479853832942267E-2</c:v>
                </c:pt>
                <c:pt idx="2300">
                  <c:v>2.1476822783278296E-2</c:v>
                </c:pt>
                <c:pt idx="2301">
                  <c:v>2.1473801766304618E-2</c:v>
                </c:pt>
                <c:pt idx="2302">
                  <c:v>2.1470790781930787E-2</c:v>
                </c:pt>
                <c:pt idx="2303">
                  <c:v>2.1467789830067013E-2</c:v>
                </c:pt>
                <c:pt idx="2304">
                  <c:v>2.1464798910623941E-2</c:v>
                </c:pt>
                <c:pt idx="2305">
                  <c:v>2.146181802351178E-2</c:v>
                </c:pt>
                <c:pt idx="2306">
                  <c:v>2.1458847168641833E-2</c:v>
                </c:pt>
                <c:pt idx="2307">
                  <c:v>2.1455886345925844E-2</c:v>
                </c:pt>
                <c:pt idx="2308">
                  <c:v>2.1452935555274898E-2</c:v>
                </c:pt>
                <c:pt idx="2309">
                  <c:v>2.144999479660117E-2</c:v>
                </c:pt>
                <c:pt idx="2310">
                  <c:v>2.1446228561886608E-2</c:v>
                </c:pt>
                <c:pt idx="2311">
                  <c:v>2.1443310733116994E-2</c:v>
                </c:pt>
                <c:pt idx="2312">
                  <c:v>2.1440402936037491E-2</c:v>
                </c:pt>
                <c:pt idx="2313">
                  <c:v>2.1437505170561151E-2</c:v>
                </c:pt>
                <c:pt idx="2314">
                  <c:v>2.1434617436601251E-2</c:v>
                </c:pt>
                <c:pt idx="2315">
                  <c:v>2.1431739734071503E-2</c:v>
                </c:pt>
                <c:pt idx="2316">
                  <c:v>2.1428872062886715E-2</c:v>
                </c:pt>
                <c:pt idx="2317">
                  <c:v>2.1426014422960597E-2</c:v>
                </c:pt>
                <c:pt idx="2318">
                  <c:v>2.1423166814208184E-2</c:v>
                </c:pt>
                <c:pt idx="2319">
                  <c:v>2.1420329236544276E-2</c:v>
                </c:pt>
                <c:pt idx="2320">
                  <c:v>2.1417501689884343E-2</c:v>
                </c:pt>
                <c:pt idx="2321">
                  <c:v>2.1414684174144282E-2</c:v>
                </c:pt>
                <c:pt idx="2322">
                  <c:v>2.1413191751148711E-2</c:v>
                </c:pt>
                <c:pt idx="2323">
                  <c:v>2.1409079235086306E-2</c:v>
                </c:pt>
                <c:pt idx="2324">
                  <c:v>2.1406291811601072E-2</c:v>
                </c:pt>
                <c:pt idx="2325">
                  <c:v>2.1403514418701076E-2</c:v>
                </c:pt>
                <c:pt idx="2326">
                  <c:v>2.1400747056303099E-2</c:v>
                </c:pt>
                <c:pt idx="2327">
                  <c:v>2.1397989724324797E-2</c:v>
                </c:pt>
                <c:pt idx="2328">
                  <c:v>2.1395242422683383E-2</c:v>
                </c:pt>
                <c:pt idx="2329">
                  <c:v>2.1392505151297387E-2</c:v>
                </c:pt>
                <c:pt idx="2330">
                  <c:v>2.1389777910084909E-2</c:v>
                </c:pt>
                <c:pt idx="2331">
                  <c:v>2.1387060698964254E-2</c:v>
                </c:pt>
                <c:pt idx="2332">
                  <c:v>2.1384353517854834E-2</c:v>
                </c:pt>
                <c:pt idx="2333">
                  <c:v>2.1381656366675612E-2</c:v>
                </c:pt>
                <c:pt idx="2334">
                  <c:v>2.1378969245345998E-2</c:v>
                </c:pt>
                <c:pt idx="2335">
                  <c:v>2.137629215378584E-2</c:v>
                </c:pt>
                <c:pt idx="2336">
                  <c:v>2.1373625091915639E-2</c:v>
                </c:pt>
                <c:pt idx="2337">
                  <c:v>2.1370968059655236E-2</c:v>
                </c:pt>
                <c:pt idx="2338">
                  <c:v>2.1368321056925352E-2</c:v>
                </c:pt>
                <c:pt idx="2339">
                  <c:v>2.136568408364737E-2</c:v>
                </c:pt>
                <c:pt idx="2340">
                  <c:v>2.1363057139742226E-2</c:v>
                </c:pt>
                <c:pt idx="2341">
                  <c:v>2.1360440225131738E-2</c:v>
                </c:pt>
                <c:pt idx="2342">
                  <c:v>2.1357833339737939E-2</c:v>
                </c:pt>
                <c:pt idx="2343">
                  <c:v>2.1355766557058981E-2</c:v>
                </c:pt>
                <c:pt idx="2344">
                  <c:v>2.1352649656288553E-2</c:v>
                </c:pt>
                <c:pt idx="2345">
                  <c:v>2.1350072858078564E-2</c:v>
                </c:pt>
                <c:pt idx="2346">
                  <c:v>2.1347506088775382E-2</c:v>
                </c:pt>
                <c:pt idx="2347">
                  <c:v>2.1343492856457952E-2</c:v>
                </c:pt>
                <c:pt idx="2348">
                  <c:v>2.1342945532672523E-2</c:v>
                </c:pt>
                <c:pt idx="2349">
                  <c:v>2.1339865953544281E-2</c:v>
                </c:pt>
                <c:pt idx="2350">
                  <c:v>2.1337339299106608E-2</c:v>
                </c:pt>
                <c:pt idx="2351">
                  <c:v>2.1334822673195985E-2</c:v>
                </c:pt>
                <c:pt idx="2352">
                  <c:v>2.1332316075737073E-2</c:v>
                </c:pt>
                <c:pt idx="2353">
                  <c:v>2.1329819506655415E-2</c:v>
                </c:pt>
                <c:pt idx="2354">
                  <c:v>2.1327332965876546E-2</c:v>
                </c:pt>
                <c:pt idx="2355">
                  <c:v>2.132485645332579E-2</c:v>
                </c:pt>
                <c:pt idx="2356">
                  <c:v>2.1322389968929559E-2</c:v>
                </c:pt>
                <c:pt idx="2357">
                  <c:v>2.1319933512614488E-2</c:v>
                </c:pt>
                <c:pt idx="2358">
                  <c:v>2.1317487084306773E-2</c:v>
                </c:pt>
                <c:pt idx="2359">
                  <c:v>2.1315050683933707E-2</c:v>
                </c:pt>
                <c:pt idx="2360">
                  <c:v>2.1312624311422355E-2</c:v>
                </c:pt>
                <c:pt idx="2361">
                  <c:v>2.1310207966700457E-2</c:v>
                </c:pt>
                <c:pt idx="2362">
                  <c:v>2.1307801649695732E-2</c:v>
                </c:pt>
                <c:pt idx="2363">
                  <c:v>2.1307251425560104E-2</c:v>
                </c:pt>
                <c:pt idx="2364">
                  <c:v>2.1303019098552017E-2</c:v>
                </c:pt>
                <c:pt idx="2365">
                  <c:v>2.13006428642698E-2</c:v>
                </c:pt>
                <c:pt idx="2366">
                  <c:v>2.1298276657419398E-2</c:v>
                </c:pt>
                <c:pt idx="2367">
                  <c:v>2.1295920477930073E-2</c:v>
                </c:pt>
                <c:pt idx="2368">
                  <c:v>2.1293574325731965E-2</c:v>
                </c:pt>
                <c:pt idx="2369">
                  <c:v>2.1291238200754556E-2</c:v>
                </c:pt>
                <c:pt idx="2370">
                  <c:v>2.1288912102928419E-2</c:v>
                </c:pt>
                <c:pt idx="2371">
                  <c:v>2.1286596032183917E-2</c:v>
                </c:pt>
                <c:pt idx="2372">
                  <c:v>2.1284289988452054E-2</c:v>
                </c:pt>
                <c:pt idx="2373">
                  <c:v>2.1281993971664071E-2</c:v>
                </c:pt>
                <c:pt idx="2374">
                  <c:v>2.1279707981751418E-2</c:v>
                </c:pt>
                <c:pt idx="2375">
                  <c:v>2.1277432018645768E-2</c:v>
                </c:pt>
                <c:pt idx="2376">
                  <c:v>2.1275166082279445E-2</c:v>
                </c:pt>
                <c:pt idx="2377">
                  <c:v>2.1272910172584342E-2</c:v>
                </c:pt>
                <c:pt idx="2378">
                  <c:v>2.1270664289493882E-2</c:v>
                </c:pt>
                <c:pt idx="2379">
                  <c:v>2.1268428432940172E-2</c:v>
                </c:pt>
                <c:pt idx="2380">
                  <c:v>2.126620260285686E-2</c:v>
                </c:pt>
                <c:pt idx="2381">
                  <c:v>2.1263986799178018E-2</c:v>
                </c:pt>
                <c:pt idx="2382">
                  <c:v>2.1261781021836634E-2</c:v>
                </c:pt>
                <c:pt idx="2383">
                  <c:v>2.1259585270767448E-2</c:v>
                </c:pt>
                <c:pt idx="2384">
                  <c:v>2.1257399545904759E-2</c:v>
                </c:pt>
                <c:pt idx="2385">
                  <c:v>2.1255223847183518E-2</c:v>
                </c:pt>
                <c:pt idx="2386">
                  <c:v>2.1253058174538684E-2</c:v>
                </c:pt>
                <c:pt idx="2387">
                  <c:v>2.1250902527905437E-2</c:v>
                </c:pt>
                <c:pt idx="2388">
                  <c:v>2.1248756907219817E-2</c:v>
                </c:pt>
                <c:pt idx="2389">
                  <c:v>2.124662131241745E-2</c:v>
                </c:pt>
                <c:pt idx="2390">
                  <c:v>2.1244495743434597E-2</c:v>
                </c:pt>
                <c:pt idx="2391">
                  <c:v>2.1242380200208189E-2</c:v>
                </c:pt>
                <c:pt idx="2392">
                  <c:v>2.1240274682674715E-2</c:v>
                </c:pt>
                <c:pt idx="2393">
                  <c:v>2.1238179190771318E-2</c:v>
                </c:pt>
                <c:pt idx="2394">
                  <c:v>2.1236093724435808E-2</c:v>
                </c:pt>
                <c:pt idx="2395">
                  <c:v>2.1234683159972279E-2</c:v>
                </c:pt>
                <c:pt idx="2396">
                  <c:v>2.1231952868219207E-2</c:v>
                </c:pt>
                <c:pt idx="2397">
                  <c:v>2.1229897478215038E-2</c:v>
                </c:pt>
                <c:pt idx="2398">
                  <c:v>2.1227852113530839E-2</c:v>
                </c:pt>
                <c:pt idx="2399">
                  <c:v>2.1228230224867133E-2</c:v>
                </c:pt>
                <c:pt idx="2400">
                  <c:v>2.1223308400487598E-2</c:v>
                </c:pt>
                <c:pt idx="2401">
                  <c:v>2.122177617079319E-2</c:v>
                </c:pt>
                <c:pt idx="2402">
                  <c:v>2.1219770906783991E-2</c:v>
                </c:pt>
                <c:pt idx="2403">
                  <c:v>2.1217775667793197E-2</c:v>
                </c:pt>
                <c:pt idx="2404">
                  <c:v>2.121579045376102E-2</c:v>
                </c:pt>
                <c:pt idx="2405">
                  <c:v>2.1213815264628549E-2</c:v>
                </c:pt>
                <c:pt idx="2406">
                  <c:v>2.1211850100336653E-2</c:v>
                </c:pt>
                <c:pt idx="2407">
                  <c:v>2.1209894960826856E-2</c:v>
                </c:pt>
                <c:pt idx="2408">
                  <c:v>2.1207949846040682E-2</c:v>
                </c:pt>
                <c:pt idx="2409">
                  <c:v>2.1207480618888767E-2</c:v>
                </c:pt>
                <c:pt idx="2410">
                  <c:v>2.120555736524438E-2</c:v>
                </c:pt>
                <c:pt idx="2411">
                  <c:v>2.120364413792129E-2</c:v>
                </c:pt>
                <c:pt idx="2412">
                  <c:v>2.1201740936861495E-2</c:v>
                </c:pt>
                <c:pt idx="2413">
                  <c:v>2.1200338957001897E-2</c:v>
                </c:pt>
                <c:pt idx="2414">
                  <c:v>2.119796461330329E-2</c:v>
                </c:pt>
                <c:pt idx="2415">
                  <c:v>2.1196091490691706E-2</c:v>
                </c:pt>
                <c:pt idx="2416">
                  <c:v>2.1194228394116214E-2</c:v>
                </c:pt>
                <c:pt idx="2417">
                  <c:v>2.1190894916048801E-2</c:v>
                </c:pt>
                <c:pt idx="2418">
                  <c:v>2.1190532278849754E-2</c:v>
                </c:pt>
                <c:pt idx="2419">
                  <c:v>2.1188699260047576E-2</c:v>
                </c:pt>
                <c:pt idx="2420">
                  <c:v>2.1186876267059271E-2</c:v>
                </c:pt>
                <c:pt idx="2421">
                  <c:v>2.1185559363106069E-2</c:v>
                </c:pt>
                <c:pt idx="2422">
                  <c:v>2.1183260358304899E-2</c:v>
                </c:pt>
                <c:pt idx="2423">
                  <c:v>2.1181467442430001E-2</c:v>
                </c:pt>
                <c:pt idx="2424">
                  <c:v>2.1179684552151547E-2</c:v>
                </c:pt>
                <c:pt idx="2425">
                  <c:v>2.1177911687415445E-2</c:v>
                </c:pt>
                <c:pt idx="2426">
                  <c:v>2.1176148848168475E-2</c:v>
                </c:pt>
                <c:pt idx="2427">
                  <c:v>2.1174396034357858E-2</c:v>
                </c:pt>
                <c:pt idx="2428">
                  <c:v>2.1172653245930807E-2</c:v>
                </c:pt>
                <c:pt idx="2429">
                  <c:v>2.1170920482834539E-2</c:v>
                </c:pt>
                <c:pt idx="2430">
                  <c:v>2.1169197745017139E-2</c:v>
                </c:pt>
                <c:pt idx="2431">
                  <c:v>2.1167485032426693E-2</c:v>
                </c:pt>
                <c:pt idx="2432">
                  <c:v>2.1165782345011933E-2</c:v>
                </c:pt>
                <c:pt idx="2433">
                  <c:v>2.1164089682721602E-2</c:v>
                </c:pt>
                <c:pt idx="2434">
                  <c:v>2.116291110007738E-2</c:v>
                </c:pt>
                <c:pt idx="2435">
                  <c:v>2.1161239106711506E-2</c:v>
                </c:pt>
                <c:pt idx="2436">
                  <c:v>2.1159071846088225E-2</c:v>
                </c:pt>
                <c:pt idx="2437">
                  <c:v>2.1157419283788614E-2</c:v>
                </c:pt>
                <c:pt idx="2438">
                  <c:v>2.1155776746361672E-2</c:v>
                </c:pt>
                <c:pt idx="2439">
                  <c:v>2.1152623246127263E-2</c:v>
                </c:pt>
                <c:pt idx="2440">
                  <c:v>2.1153029427634033E-2</c:v>
                </c:pt>
                <c:pt idx="2441">
                  <c:v>2.1150908932555067E-2</c:v>
                </c:pt>
                <c:pt idx="2442">
                  <c:v>2.1149305858825435E-2</c:v>
                </c:pt>
                <c:pt idx="2443">
                  <c:v>2.1147712306675198E-2</c:v>
                </c:pt>
                <c:pt idx="2444">
                  <c:v>2.1146128129335889E-2</c:v>
                </c:pt>
                <c:pt idx="2445">
                  <c:v>2.1143818454117072E-2</c:v>
                </c:pt>
                <c:pt idx="2446">
                  <c:v>2.11429873120214E-2</c:v>
                </c:pt>
                <c:pt idx="2447">
                  <c:v>2.1140697243841551E-2</c:v>
                </c:pt>
                <c:pt idx="2448">
                  <c:v>2.1139882232756604E-2</c:v>
                </c:pt>
                <c:pt idx="2449">
                  <c:v>2.1138342727984028E-2</c:v>
                </c:pt>
                <c:pt idx="2450">
                  <c:v>2.1136811717435689E-2</c:v>
                </c:pt>
                <c:pt idx="2451">
                  <c:v>2.1136315396665786E-2</c:v>
                </c:pt>
                <c:pt idx="2452">
                  <c:v>2.1131670308926823E-2</c:v>
                </c:pt>
                <c:pt idx="2453">
                  <c:v>2.1131539716742857E-2</c:v>
                </c:pt>
                <c:pt idx="2454">
                  <c:v>2.1130556247610729E-2</c:v>
                </c:pt>
                <c:pt idx="2455">
                  <c:v>2.1128551984925047E-2</c:v>
                </c:pt>
                <c:pt idx="2456">
                  <c:v>2.1127069602578256E-2</c:v>
                </c:pt>
                <c:pt idx="2457">
                  <c:v>2.1125594679745233E-2</c:v>
                </c:pt>
                <c:pt idx="2458">
                  <c:v>2.112412706928243E-2</c:v>
                </c:pt>
                <c:pt idx="2459">
                  <c:v>2.112318248640236E-2</c:v>
                </c:pt>
                <c:pt idx="2460">
                  <c:v>2.1121213196894802E-2</c:v>
                </c:pt>
                <c:pt idx="2461">
                  <c:v>2.1119766640687449E-2</c:v>
                </c:pt>
                <c:pt idx="2462">
                  <c:v>2.1118326808283953E-2</c:v>
                </c:pt>
                <c:pt idx="2463">
                  <c:v>2.1116893552545122E-2</c:v>
                </c:pt>
                <c:pt idx="2464">
                  <c:v>2.1115466726332844E-2</c:v>
                </c:pt>
                <c:pt idx="2465">
                  <c:v>2.111220233523051E-2</c:v>
                </c:pt>
                <c:pt idx="2466">
                  <c:v>2.1112631773941206E-2</c:v>
                </c:pt>
                <c:pt idx="2467">
                  <c:v>2.1111223353490204E-2</c:v>
                </c:pt>
                <c:pt idx="2468">
                  <c:v>2.1110338748822576E-2</c:v>
                </c:pt>
                <c:pt idx="2469">
                  <c:v>2.1108423888406697E-2</c:v>
                </c:pt>
                <c:pt idx="2470">
                  <c:v>2.1107550886232444E-2</c:v>
                </c:pt>
                <c:pt idx="2471">
                  <c:v>2.1105646610196344E-2</c:v>
                </c:pt>
                <c:pt idx="2472">
                  <c:v>2.1104265923340384E-2</c:v>
                </c:pt>
                <c:pt idx="2473">
                  <c:v>2.1103409161815103E-2</c:v>
                </c:pt>
                <c:pt idx="2474">
                  <c:v>2.1101519718478613E-2</c:v>
                </c:pt>
                <c:pt idx="2475">
                  <c:v>2.1100153906215759E-2</c:v>
                </c:pt>
                <c:pt idx="2476">
                  <c:v>2.1098792757895602E-2</c:v>
                </c:pt>
                <c:pt idx="2477">
                  <c:v>2.1097436126391138E-2</c:v>
                </c:pt>
                <c:pt idx="2478">
                  <c:v>2.1094525562867256E-2</c:v>
                </c:pt>
                <c:pt idx="2479">
                  <c:v>2.1094735825330235E-2</c:v>
                </c:pt>
                <c:pt idx="2480">
                  <c:v>2.1093391861525684E-2</c:v>
                </c:pt>
                <c:pt idx="2481">
                  <c:v>2.1092051826040386E-2</c:v>
                </c:pt>
                <c:pt idx="2482">
                  <c:v>2.1090715571753436E-2</c:v>
                </c:pt>
                <c:pt idx="2483">
                  <c:v>2.1089382951543289E-2</c:v>
                </c:pt>
                <c:pt idx="2484">
                  <c:v>2.1088053818288821E-2</c:v>
                </c:pt>
                <c:pt idx="2485">
                  <c:v>2.1086728024871538E-2</c:v>
                </c:pt>
                <c:pt idx="2486">
                  <c:v>2.1085925755967912E-2</c:v>
                </c:pt>
                <c:pt idx="2487">
                  <c:v>2.1084606293477557E-2</c:v>
                </c:pt>
                <c:pt idx="2488">
                  <c:v>2.1082769212456869E-2</c:v>
                </c:pt>
                <c:pt idx="2489">
                  <c:v>2.1081455307207418E-2</c:v>
                </c:pt>
                <c:pt idx="2490">
                  <c:v>2.1080144006209167E-2</c:v>
                </c:pt>
                <c:pt idx="2491">
                  <c:v>2.1077272981465729E-2</c:v>
                </c:pt>
                <c:pt idx="2492">
                  <c:v>2.1078049526829019E-2</c:v>
                </c:pt>
                <c:pt idx="2493">
                  <c:v>2.107622445371864E-2</c:v>
                </c:pt>
                <c:pt idx="2494">
                  <c:v>2.1074922564415358E-2</c:v>
                </c:pt>
                <c:pt idx="2495">
                  <c:v>2.1073622985107319E-2</c:v>
                </c:pt>
                <c:pt idx="2496">
                  <c:v>2.1072325715786037E-2</c:v>
                </c:pt>
                <c:pt idx="2497">
                  <c:v>2.1069433845401407E-2</c:v>
                </c:pt>
                <c:pt idx="2498">
                  <c:v>2.1069738107067568E-2</c:v>
                </c:pt>
                <c:pt idx="2499">
                  <c:v>2.1068447767652088E-2</c:v>
                </c:pt>
                <c:pt idx="2500">
                  <c:v>2.1067159738187641E-2</c:v>
                </c:pt>
                <c:pt idx="2501">
                  <c:v>2.1065874018665075E-2</c:v>
                </c:pt>
                <c:pt idx="2502">
                  <c:v>2.1064590609075465E-2</c:v>
                </c:pt>
                <c:pt idx="2503">
                  <c:v>2.1063309509409878E-2</c:v>
                </c:pt>
                <c:pt idx="2504">
                  <c:v>2.1062030719659598E-2</c:v>
                </c:pt>
                <c:pt idx="2505">
                  <c:v>2.1060754239815922E-2</c:v>
                </c:pt>
                <c:pt idx="2506">
                  <c:v>2.1059480069869473E-2</c:v>
                </c:pt>
                <c:pt idx="2507">
                  <c:v>2.1058730439947257E-2</c:v>
                </c:pt>
                <c:pt idx="2508">
                  <c:v>2.1056938659634736E-2</c:v>
                </c:pt>
                <c:pt idx="2509">
                  <c:v>2.1055671419328587E-2</c:v>
                </c:pt>
                <c:pt idx="2510">
                  <c:v>2.1054406488884816E-2</c:v>
                </c:pt>
                <c:pt idx="2511">
                  <c:v>2.1053666465345434E-2</c:v>
                </c:pt>
                <c:pt idx="2512">
                  <c:v>2.1051883557549798E-2</c:v>
                </c:pt>
                <c:pt idx="2513">
                  <c:v>2.1050625556640907E-2</c:v>
                </c:pt>
                <c:pt idx="2514">
                  <c:v>2.1049369865559765E-2</c:v>
                </c:pt>
                <c:pt idx="2515">
                  <c:v>2.104811648429766E-2</c:v>
                </c:pt>
                <c:pt idx="2516">
                  <c:v>2.1046865412845665E-2</c:v>
                </c:pt>
                <c:pt idx="2517">
                  <c:v>2.1044047371527437E-2</c:v>
                </c:pt>
                <c:pt idx="2518">
                  <c:v>2.1044370199337591E-2</c:v>
                </c:pt>
                <c:pt idx="2519">
                  <c:v>2.1043649394737657E-2</c:v>
                </c:pt>
                <c:pt idx="2520">
                  <c:v>2.1040128763310236E-2</c:v>
                </c:pt>
                <c:pt idx="2521">
                  <c:v>2.1040644702436752E-2</c:v>
                </c:pt>
                <c:pt idx="2522">
                  <c:v>2.1039931107060986E-2</c:v>
                </c:pt>
                <c:pt idx="2523">
                  <c:v>2.1038172586643589E-2</c:v>
                </c:pt>
                <c:pt idx="2524">
                  <c:v>2.1036939993363396E-2</c:v>
                </c:pt>
                <c:pt idx="2525">
                  <c:v>2.1036233608368763E-2</c:v>
                </c:pt>
                <c:pt idx="2526">
                  <c:v>2.1034481735993742E-2</c:v>
                </c:pt>
                <c:pt idx="2527">
                  <c:v>2.1033256071887076E-2</c:v>
                </c:pt>
                <c:pt idx="2528">
                  <c:v>2.1032032717487933E-2</c:v>
                </c:pt>
                <c:pt idx="2529">
                  <c:v>2.1030811672787815E-2</c:v>
                </c:pt>
                <c:pt idx="2530">
                  <c:v>2.102802000428922E-2</c:v>
                </c:pt>
                <c:pt idx="2531">
                  <c:v>2.1028376512451111E-2</c:v>
                </c:pt>
                <c:pt idx="2532">
                  <c:v>2.1027162396797538E-2</c:v>
                </c:pt>
                <c:pt idx="2533">
                  <c:v>2.1025950590809448E-2</c:v>
                </c:pt>
                <c:pt idx="2534">
                  <c:v>2.1024741094478567E-2</c:v>
                </c:pt>
                <c:pt idx="2535">
                  <c:v>2.102353390779596E-2</c:v>
                </c:pt>
                <c:pt idx="2536">
                  <c:v>2.1022329030753791E-2</c:v>
                </c:pt>
                <c:pt idx="2537">
                  <c:v>2.1021126463343778E-2</c:v>
                </c:pt>
                <c:pt idx="2538">
                  <c:v>2.1020451336699657E-2</c:v>
                </c:pt>
                <c:pt idx="2539">
                  <c:v>2.1017152753653366E-2</c:v>
                </c:pt>
                <c:pt idx="2540">
                  <c:v>2.1017532618822183E-2</c:v>
                </c:pt>
                <c:pt idx="2541">
                  <c:v>2.1016339289857168E-2</c:v>
                </c:pt>
                <c:pt idx="2542">
                  <c:v>2.1015148270482488E-2</c:v>
                </c:pt>
                <c:pt idx="2543">
                  <c:v>2.101395956069009E-2</c:v>
                </c:pt>
                <c:pt idx="2544">
                  <c:v>2.1012773160472134E-2</c:v>
                </c:pt>
                <c:pt idx="2545">
                  <c:v>2.1012114874240834E-2</c:v>
                </c:pt>
                <c:pt idx="2546">
                  <c:v>2.1010407288725556E-2</c:v>
                </c:pt>
                <c:pt idx="2547">
                  <c:v>2.1009227817180599E-2</c:v>
                </c:pt>
                <c:pt idx="2548">
                  <c:v>2.1008050655177194E-2</c:v>
                </c:pt>
                <c:pt idx="2549">
                  <c:v>2.1007401994863641E-2</c:v>
                </c:pt>
                <c:pt idx="2550">
                  <c:v>2.1005703259761928E-2</c:v>
                </c:pt>
                <c:pt idx="2551">
                  <c:v>2.1004533026333729E-2</c:v>
                </c:pt>
                <c:pt idx="2552">
                  <c:v>2.1001785827466448E-2</c:v>
                </c:pt>
                <c:pt idx="2553">
                  <c:v>2.1002199487996996E-2</c:v>
                </c:pt>
                <c:pt idx="2554">
                  <c:v>2.1001036183071909E-2</c:v>
                </c:pt>
                <c:pt idx="2555">
                  <c:v>2.0999875187631308E-2</c:v>
                </c:pt>
                <c:pt idx="2556">
                  <c:v>2.0997166882210139E-2</c:v>
                </c:pt>
                <c:pt idx="2557">
                  <c:v>2.0996011298954533E-2</c:v>
                </c:pt>
                <c:pt idx="2558">
                  <c:v>2.0994858024883441E-2</c:v>
                </c:pt>
                <c:pt idx="2559">
                  <c:v>2.0993542824936685E-2</c:v>
                </c:pt>
                <c:pt idx="2560">
                  <c:v>2.0992558404263489E-2</c:v>
                </c:pt>
                <c:pt idx="2561">
                  <c:v>2.0991412057699076E-2</c:v>
                </c:pt>
                <c:pt idx="2562">
                  <c:v>2.0990268020287639E-2</c:v>
                </c:pt>
                <c:pt idx="2563">
                  <c:v>2.0988963376484458E-2</c:v>
                </c:pt>
                <c:pt idx="2564">
                  <c:v>2.0987986872892606E-2</c:v>
                </c:pt>
                <c:pt idx="2565">
                  <c:v>2.0986849762893021E-2</c:v>
                </c:pt>
                <c:pt idx="2566">
                  <c:v>2.0985714962015536E-2</c:v>
                </c:pt>
                <c:pt idx="2567">
                  <c:v>2.0984582470251607E-2</c:v>
                </c:pt>
                <c:pt idx="2568">
                  <c:v>2.0983452287594011E-2</c:v>
                </c:pt>
                <c:pt idx="2569">
                  <c:v>2.0982324414034859E-2</c:v>
                </c:pt>
                <c:pt idx="2570">
                  <c:v>2.0981198849566052E-2</c:v>
                </c:pt>
                <c:pt idx="2571">
                  <c:v>2.0979755088186232E-2</c:v>
                </c:pt>
                <c:pt idx="2572">
                  <c:v>2.0978954647869464E-2</c:v>
                </c:pt>
                <c:pt idx="2573">
                  <c:v>2.0977836010626135E-2</c:v>
                </c:pt>
                <c:pt idx="2574">
                  <c:v>2.09765603954821E-2</c:v>
                </c:pt>
                <c:pt idx="2575">
                  <c:v>2.09756056633113E-2</c:v>
                </c:pt>
                <c:pt idx="2576">
                  <c:v>2.0974493953224024E-2</c:v>
                </c:pt>
                <c:pt idx="2577">
                  <c:v>2.0973226254801736E-2</c:v>
                </c:pt>
                <c:pt idx="2578">
                  <c:v>2.0972277460152532E-2</c:v>
                </c:pt>
                <c:pt idx="2579">
                  <c:v>2.0971172677152983E-2</c:v>
                </c:pt>
                <c:pt idx="2580">
                  <c:v>2.0970070203167126E-2</c:v>
                </c:pt>
                <c:pt idx="2581">
                  <c:v>2.0968970038187734E-2</c:v>
                </c:pt>
                <c:pt idx="2582">
                  <c:v>2.0967872182207144E-2</c:v>
                </c:pt>
                <c:pt idx="2583">
                  <c:v>2.0966776635217906E-2</c:v>
                </c:pt>
                <c:pt idx="2584">
                  <c:v>2.0965683397212359E-2</c:v>
                </c:pt>
                <c:pt idx="2585">
                  <c:v>2.0964592468182837E-2</c:v>
                </c:pt>
                <c:pt idx="2586">
                  <c:v>2.0963503848122109E-2</c:v>
                </c:pt>
                <c:pt idx="2587">
                  <c:v>2.0962417537022514E-2</c:v>
                </c:pt>
                <c:pt idx="2588">
                  <c:v>2.0961333534876826E-2</c:v>
                </c:pt>
                <c:pt idx="2589">
                  <c:v>2.0960251841677154E-2</c:v>
                </c:pt>
                <c:pt idx="2590">
                  <c:v>2.095901844814935E-2</c:v>
                </c:pt>
                <c:pt idx="2591">
                  <c:v>2.0957941702666877E-2</c:v>
                </c:pt>
                <c:pt idx="2592">
                  <c:v>2.095702061568222E-2</c:v>
                </c:pt>
                <c:pt idx="2593">
                  <c:v>2.0955948158193488E-2</c:v>
                </c:pt>
                <c:pt idx="2594">
                  <c:v>2.0954878009614201E-2</c:v>
                </c:pt>
                <c:pt idx="2595">
                  <c:v>2.0953810169936915E-2</c:v>
                </c:pt>
                <c:pt idx="2596">
                  <c:v>2.0952744639154187E-2</c:v>
                </c:pt>
                <c:pt idx="2597">
                  <c:v>2.0951529716896483E-2</c:v>
                </c:pt>
                <c:pt idx="2598">
                  <c:v>2.0950620504242606E-2</c:v>
                </c:pt>
                <c:pt idx="2599">
                  <c:v>2.0949561900099958E-2</c:v>
                </c:pt>
                <c:pt idx="2600">
                  <c:v>2.0948505604822084E-2</c:v>
                </c:pt>
                <c:pt idx="2601">
                  <c:v>2.0947301237392187E-2</c:v>
                </c:pt>
                <c:pt idx="2602">
                  <c:v>2.0946399940834144E-2</c:v>
                </c:pt>
                <c:pt idx="2603">
                  <c:v>2.0945350572108969E-2</c:v>
                </c:pt>
                <c:pt idx="2604">
                  <c:v>2.0944303512220316E-2</c:v>
                </c:pt>
                <c:pt idx="2605">
                  <c:v>2.094325876116095E-2</c:v>
                </c:pt>
                <c:pt idx="2606">
                  <c:v>2.0942216318923432E-2</c:v>
                </c:pt>
                <c:pt idx="2607">
                  <c:v>2.0941176185500975E-2</c:v>
                </c:pt>
                <c:pt idx="2608">
                  <c:v>2.0939990288700815E-2</c:v>
                </c:pt>
                <c:pt idx="2609">
                  <c:v>2.0938955102714568E-2</c:v>
                </c:pt>
                <c:pt idx="2610">
                  <c:v>2.0937922225520822E-2</c:v>
                </c:pt>
                <c:pt idx="2611">
                  <c:v>2.0936891657112568E-2</c:v>
                </c:pt>
                <c:pt idx="2612">
                  <c:v>2.0935863397482359E-2</c:v>
                </c:pt>
                <c:pt idx="2613">
                  <c:v>2.0934837446623625E-2</c:v>
                </c:pt>
                <c:pt idx="2614">
                  <c:v>2.0933813804528918E-2</c:v>
                </c:pt>
                <c:pt idx="2615">
                  <c:v>2.0932792471191234E-2</c:v>
                </c:pt>
                <c:pt idx="2616">
                  <c:v>2.0931773446603564E-2</c:v>
                </c:pt>
                <c:pt idx="2617">
                  <c:v>2.0931289846907123E-2</c:v>
                </c:pt>
                <c:pt idx="2618">
                  <c:v>2.0930275546354501E-2</c:v>
                </c:pt>
                <c:pt idx="2619">
                  <c:v>2.092926355466624E-2</c:v>
                </c:pt>
                <c:pt idx="2620">
                  <c:v>2.0928253871835344E-2</c:v>
                </c:pt>
                <c:pt idx="2621">
                  <c:v>2.0928026340752803E-2</c:v>
                </c:pt>
                <c:pt idx="2622">
                  <c:v>2.0927022149601484E-2</c:v>
                </c:pt>
                <c:pt idx="2623">
                  <c:v>2.0926554148256199E-2</c:v>
                </c:pt>
                <c:pt idx="2624">
                  <c:v>2.09250206946054E-2</c:v>
                </c:pt>
                <c:pt idx="2625">
                  <c:v>2.0924557526489203E-2</c:v>
                </c:pt>
                <c:pt idx="2626">
                  <c:v>2.0923028475971425E-2</c:v>
                </c:pt>
                <c:pt idx="2627">
                  <c:v>2.0922035830273827E-2</c:v>
                </c:pt>
                <c:pt idx="2628">
                  <c:v>2.0921045493645908E-2</c:v>
                </c:pt>
                <c:pt idx="2629">
                  <c:v>2.0918454069391006E-2</c:v>
                </c:pt>
                <c:pt idx="2630">
                  <c:v>2.0919071747572369E-2</c:v>
                </c:pt>
                <c:pt idx="2631">
                  <c:v>2.0918088338113285E-2</c:v>
                </c:pt>
                <c:pt idx="2632">
                  <c:v>2.0917107237697161E-2</c:v>
                </c:pt>
                <c:pt idx="2633">
                  <c:v>2.0916128446316389E-2</c:v>
                </c:pt>
                <c:pt idx="2634">
                  <c:v>2.0915687034071852E-2</c:v>
                </c:pt>
                <c:pt idx="2635">
                  <c:v>2.0914177790635712E-2</c:v>
                </c:pt>
                <c:pt idx="2636">
                  <c:v>2.0913205926321687E-2</c:v>
                </c:pt>
                <c:pt idx="2637">
                  <c:v>2.0912236371016513E-2</c:v>
                </c:pt>
                <c:pt idx="2638">
                  <c:v>2.090966279122923E-2</c:v>
                </c:pt>
                <c:pt idx="2639">
                  <c:v>2.0910304187406449E-2</c:v>
                </c:pt>
                <c:pt idx="2640">
                  <c:v>2.0909341559087653E-2</c:v>
                </c:pt>
                <c:pt idx="2641">
                  <c:v>2.090838123975099E-2</c:v>
                </c:pt>
                <c:pt idx="2642">
                  <c:v>2.0907959174768266E-2</c:v>
                </c:pt>
                <c:pt idx="2643">
                  <c:v>2.0907003583391183E-2</c:v>
                </c:pt>
                <c:pt idx="2644">
                  <c:v>2.0905514135566055E-2</c:v>
                </c:pt>
                <c:pt idx="2645">
                  <c:v>2.0904563052091034E-2</c:v>
                </c:pt>
                <c:pt idx="2646">
                  <c:v>2.0903614277564701E-2</c:v>
                </c:pt>
                <c:pt idx="2647">
                  <c:v>2.0902667811980968E-2</c:v>
                </c:pt>
                <c:pt idx="2648">
                  <c:v>2.0902260262823422E-2</c:v>
                </c:pt>
                <c:pt idx="2649">
                  <c:v>2.0900781807613723E-2</c:v>
                </c:pt>
                <c:pt idx="2650">
                  <c:v>2.0899842268817394E-2</c:v>
                </c:pt>
                <c:pt idx="2651">
                  <c:v>2.0897294405611843E-2</c:v>
                </c:pt>
                <c:pt idx="2652">
                  <c:v>2.089797011796718E-2</c:v>
                </c:pt>
                <c:pt idx="2653">
                  <c:v>2.0897037505899607E-2</c:v>
                </c:pt>
                <c:pt idx="2654">
                  <c:v>2.0896107202729455E-2</c:v>
                </c:pt>
                <c:pt idx="2655">
                  <c:v>2.0895046826318212E-2</c:v>
                </c:pt>
                <c:pt idx="2656">
                  <c:v>2.0894253523052742E-2</c:v>
                </c:pt>
                <c:pt idx="2657">
                  <c:v>2.0893330146534019E-2</c:v>
                </c:pt>
                <c:pt idx="2658">
                  <c:v>2.0892409078886214E-2</c:v>
                </c:pt>
                <c:pt idx="2659">
                  <c:v>2.0889890649813066E-2</c:v>
                </c:pt>
                <c:pt idx="2660">
                  <c:v>2.0890443137237827E-2</c:v>
                </c:pt>
                <c:pt idx="2661">
                  <c:v>2.0889659729105114E-2</c:v>
                </c:pt>
                <c:pt idx="2662">
                  <c:v>2.0889286068134637E-2</c:v>
                </c:pt>
                <c:pt idx="2663">
                  <c:v>2.0887838373489655E-2</c:v>
                </c:pt>
                <c:pt idx="2664">
                  <c:v>2.0886931158934436E-2</c:v>
                </c:pt>
                <c:pt idx="2665">
                  <c:v>2.0886026253206479E-2</c:v>
                </c:pt>
                <c:pt idx="2666">
                  <c:v>2.0885123656298177E-2</c:v>
                </c:pt>
                <c:pt idx="2667">
                  <c:v>2.0884762104333991E-2</c:v>
                </c:pt>
                <c:pt idx="2668">
                  <c:v>2.0883325388918607E-2</c:v>
                </c:pt>
                <c:pt idx="2669">
                  <c:v>2.0880813018894641E-2</c:v>
                </c:pt>
                <c:pt idx="2670">
                  <c:v>2.0879919316365455E-2</c:v>
                </c:pt>
                <c:pt idx="2671">
                  <c:v>2.0879027922222956E-2</c:v>
                </c:pt>
                <c:pt idx="2672">
                  <c:v>2.0878138836460794E-2</c:v>
                </c:pt>
                <c:pt idx="2673">
                  <c:v>2.0877252059073273E-2</c:v>
                </c:pt>
                <c:pt idx="2674">
                  <c:v>2.0878525530413281E-2</c:v>
                </c:pt>
                <c:pt idx="2675">
                  <c:v>2.0875485429396531E-2</c:v>
                </c:pt>
                <c:pt idx="2676">
                  <c:v>2.0874605577095487E-2</c:v>
                </c:pt>
                <c:pt idx="2677">
                  <c:v>2.0873728033144558E-2</c:v>
                </c:pt>
                <c:pt idx="2678">
                  <c:v>2.087285279753761E-2</c:v>
                </c:pt>
                <c:pt idx="2679">
                  <c:v>2.0871979870268731E-2</c:v>
                </c:pt>
                <c:pt idx="2680">
                  <c:v>2.0871109251331788E-2</c:v>
                </c:pt>
                <c:pt idx="2681">
                  <c:v>2.0870240940721086E-2</c:v>
                </c:pt>
                <c:pt idx="2682">
                  <c:v>2.0869374938430055E-2</c:v>
                </c:pt>
                <c:pt idx="2683">
                  <c:v>2.0868511244453665E-2</c:v>
                </c:pt>
                <c:pt idx="2684">
                  <c:v>2.0867649858785337E-2</c:v>
                </c:pt>
                <c:pt idx="2685">
                  <c:v>2.086679078141894E-2</c:v>
                </c:pt>
                <c:pt idx="2686">
                  <c:v>2.0865934012349222E-2</c:v>
                </c:pt>
                <c:pt idx="2687">
                  <c:v>2.0865079551570052E-2</c:v>
                </c:pt>
                <c:pt idx="2688">
                  <c:v>2.0864227399075511E-2</c:v>
                </c:pt>
                <c:pt idx="2689">
                  <c:v>2.086337755485947E-2</c:v>
                </c:pt>
                <c:pt idx="2690">
                  <c:v>2.0862530018916452E-2</c:v>
                </c:pt>
                <c:pt idx="2691">
                  <c:v>2.0861684791240329E-2</c:v>
                </c:pt>
                <c:pt idx="2692">
                  <c:v>2.0860841871825842E-2</c:v>
                </c:pt>
                <c:pt idx="2693">
                  <c:v>2.0860001260666641E-2</c:v>
                </c:pt>
                <c:pt idx="2694">
                  <c:v>2.085916295775703E-2</c:v>
                </c:pt>
                <c:pt idx="2695">
                  <c:v>2.0858326963091537E-2</c:v>
                </c:pt>
                <c:pt idx="2696">
                  <c:v>2.085749327666403E-2</c:v>
                </c:pt>
                <c:pt idx="2697">
                  <c:v>2.0856661898469249E-2</c:v>
                </c:pt>
                <c:pt idx="2698">
                  <c:v>2.0855832828501064E-2</c:v>
                </c:pt>
                <c:pt idx="2699">
                  <c:v>2.0855006066754E-2</c:v>
                </c:pt>
                <c:pt idx="2700">
                  <c:v>2.0854181613222143E-2</c:v>
                </c:pt>
                <c:pt idx="2701">
                  <c:v>2.0853359467900019E-2</c:v>
                </c:pt>
                <c:pt idx="2702">
                  <c:v>2.0852539630781937E-2</c:v>
                </c:pt>
                <c:pt idx="2703">
                  <c:v>2.0851722101862417E-2</c:v>
                </c:pt>
                <c:pt idx="2704">
                  <c:v>2.0850906881135549E-2</c:v>
                </c:pt>
                <c:pt idx="2705">
                  <c:v>2.0851064177073303E-2</c:v>
                </c:pt>
                <c:pt idx="2706">
                  <c:v>2.0849283364237643E-2</c:v>
                </c:pt>
                <c:pt idx="2707">
                  <c:v>2.0849446410066516E-2</c:v>
                </c:pt>
                <c:pt idx="2708">
                  <c:v>2.0847669080043763E-2</c:v>
                </c:pt>
                <c:pt idx="2709">
                  <c:v>2.0846865400197145E-2</c:v>
                </c:pt>
                <c:pt idx="2710">
                  <c:v>2.084606402850989E-2</c:v>
                </c:pt>
                <c:pt idx="2711">
                  <c:v>2.0845264964976521E-2</c:v>
                </c:pt>
                <c:pt idx="2712">
                  <c:v>2.0843900511751483E-2</c:v>
                </c:pt>
                <c:pt idx="2713">
                  <c:v>2.0844648511356687E-2</c:v>
                </c:pt>
                <c:pt idx="2714">
                  <c:v>2.0844401135543776E-2</c:v>
                </c:pt>
                <c:pt idx="2715">
                  <c:v>2.0843067679076132E-2</c:v>
                </c:pt>
                <c:pt idx="2716">
                  <c:v>2.084228072552792E-2</c:v>
                </c:pt>
                <c:pt idx="2717">
                  <c:v>2.0841496080367519E-2</c:v>
                </c:pt>
                <c:pt idx="2718">
                  <c:v>2.0840713743588618E-2</c:v>
                </c:pt>
                <c:pt idx="2719">
                  <c:v>2.0840478509419204E-2</c:v>
                </c:pt>
                <c:pt idx="2720">
                  <c:v>2.0839155995155702E-2</c:v>
                </c:pt>
                <c:pt idx="2721">
                  <c:v>2.0838380583491016E-2</c:v>
                </c:pt>
                <c:pt idx="2722">
                  <c:v>2.0837607480186482E-2</c:v>
                </c:pt>
                <c:pt idx="2723">
                  <c:v>2.0836836685237087E-2</c:v>
                </c:pt>
                <c:pt idx="2724">
                  <c:v>2.08366135959141E-2</c:v>
                </c:pt>
                <c:pt idx="2725">
                  <c:v>2.0835302020382598E-2</c:v>
                </c:pt>
                <c:pt idx="2726">
                  <c:v>2.083301136993727E-2</c:v>
                </c:pt>
                <c:pt idx="2727">
                  <c:v>2.0833776588885515E-2</c:v>
                </c:pt>
                <c:pt idx="2728">
                  <c:v>2.0833017335632548E-2</c:v>
                </c:pt>
                <c:pt idx="2729">
                  <c:v>2.0830622575157932E-2</c:v>
                </c:pt>
                <c:pt idx="2730">
                  <c:v>2.0831505754091414E-2</c:v>
                </c:pt>
                <c:pt idx="2731">
                  <c:v>2.0830753425793009E-2</c:v>
                </c:pt>
                <c:pt idx="2732">
                  <c:v>2.0830003405802478E-2</c:v>
                </c:pt>
                <c:pt idx="2733">
                  <c:v>2.0829802185274669E-2</c:v>
                </c:pt>
                <c:pt idx="2734">
                  <c:v>2.0828510290724144E-2</c:v>
                </c:pt>
                <c:pt idx="2735">
                  <c:v>2.0827767195625884E-2</c:v>
                </c:pt>
                <c:pt idx="2736">
                  <c:v>2.0827026408814592E-2</c:v>
                </c:pt>
                <c:pt idx="2737">
                  <c:v>2.0826287930285691E-2</c:v>
                </c:pt>
                <c:pt idx="2738">
                  <c:v>2.082555176003352E-2</c:v>
                </c:pt>
                <c:pt idx="2739">
                  <c:v>2.082481789805329E-2</c:v>
                </c:pt>
                <c:pt idx="2740">
                  <c:v>2.0824086344339552E-2</c:v>
                </c:pt>
                <c:pt idx="2741">
                  <c:v>2.0823357098887735E-2</c:v>
                </c:pt>
                <c:pt idx="2742">
                  <c:v>2.0822630161692609E-2</c:v>
                </c:pt>
                <c:pt idx="2743">
                  <c:v>2.0821905532749384E-2</c:v>
                </c:pt>
                <c:pt idx="2744">
                  <c:v>2.0821183212052397E-2</c:v>
                </c:pt>
                <c:pt idx="2745">
                  <c:v>2.0820463199597506E-2</c:v>
                </c:pt>
                <c:pt idx="2746">
                  <c:v>2.0820293585654816E-2</c:v>
                </c:pt>
                <c:pt idx="2747">
                  <c:v>2.0819578313608877E-2</c:v>
                </c:pt>
                <c:pt idx="2748">
                  <c:v>2.0818317011631851E-2</c:v>
                </c:pt>
                <c:pt idx="2749">
                  <c:v>2.0817606232093736E-2</c:v>
                </c:pt>
                <c:pt idx="2750">
                  <c:v>2.0816897760772453E-2</c:v>
                </c:pt>
                <c:pt idx="2751">
                  <c:v>2.0814545661344521E-2</c:v>
                </c:pt>
                <c:pt idx="2752">
                  <c:v>2.0816036578681363E-2</c:v>
                </c:pt>
                <c:pt idx="2753">
                  <c:v>2.0814786196061249E-2</c:v>
                </c:pt>
                <c:pt idx="2754">
                  <c:v>2.0814086957558948E-2</c:v>
                </c:pt>
                <c:pt idx="2755">
                  <c:v>2.0813390027249079E-2</c:v>
                </c:pt>
                <c:pt idx="2756">
                  <c:v>2.0812695405126862E-2</c:v>
                </c:pt>
                <c:pt idx="2757">
                  <c:v>2.0810608161579456E-2</c:v>
                </c:pt>
                <c:pt idx="2758">
                  <c:v>2.0811313085427285E-2</c:v>
                </c:pt>
                <c:pt idx="2759">
                  <c:v>2.0810625387839905E-2</c:v>
                </c:pt>
                <c:pt idx="2760">
                  <c:v>2.0809939998421227E-2</c:v>
                </c:pt>
                <c:pt idx="2761">
                  <c:v>2.0809256917166667E-2</c:v>
                </c:pt>
                <c:pt idx="2762">
                  <c:v>2.0808576144071007E-2</c:v>
                </c:pt>
                <c:pt idx="2763">
                  <c:v>2.0808998143022239E-2</c:v>
                </c:pt>
                <c:pt idx="2764">
                  <c:v>2.080557069653538E-2</c:v>
                </c:pt>
                <c:pt idx="2765">
                  <c:v>2.0806547673692308E-2</c:v>
                </c:pt>
                <c:pt idx="2766">
                  <c:v>2.0806426727568671E-2</c:v>
                </c:pt>
                <c:pt idx="2767">
                  <c:v>2.0805206900817132E-2</c:v>
                </c:pt>
                <c:pt idx="2768">
                  <c:v>2.080453997657879E-2</c:v>
                </c:pt>
                <c:pt idx="2769">
                  <c:v>2.0803875360466892E-2</c:v>
                </c:pt>
                <c:pt idx="2770">
                  <c:v>2.0803213052476861E-2</c:v>
                </c:pt>
                <c:pt idx="2771">
                  <c:v>2.0803104281322503E-2</c:v>
                </c:pt>
                <c:pt idx="2772">
                  <c:v>2.0801895360844976E-2</c:v>
                </c:pt>
                <c:pt idx="2773">
                  <c:v>2.0801239977193756E-2</c:v>
                </c:pt>
                <c:pt idx="2774">
                  <c:v>2.0800586901646545E-2</c:v>
                </c:pt>
                <c:pt idx="2775">
                  <c:v>2.079993613419855E-2</c:v>
                </c:pt>
                <c:pt idx="2776">
                  <c:v>2.0797814384107504E-2</c:v>
                </c:pt>
                <c:pt idx="2777">
                  <c:v>2.0796985740907895E-2</c:v>
                </c:pt>
                <c:pt idx="2778">
                  <c:v>2.0797997680404991E-2</c:v>
                </c:pt>
                <c:pt idx="2779">
                  <c:v>2.0797908395872783E-2</c:v>
                </c:pt>
                <c:pt idx="2780">
                  <c:v>2.0796716918290645E-2</c:v>
                </c:pt>
                <c:pt idx="2781">
                  <c:v>2.0796079999344505E-2</c:v>
                </c:pt>
                <c:pt idx="2782">
                  <c:v>2.0795998024412631E-2</c:v>
                </c:pt>
                <c:pt idx="2783">
                  <c:v>2.0794813085651859E-2</c:v>
                </c:pt>
                <c:pt idx="2784">
                  <c:v>2.0794183090897294E-2</c:v>
                </c:pt>
                <c:pt idx="2785">
                  <c:v>2.0794108426720834E-2</c:v>
                </c:pt>
                <c:pt idx="2786">
                  <c:v>2.079293002554837E-2</c:v>
                </c:pt>
                <c:pt idx="2787">
                  <c:v>2.0792306954945303E-2</c:v>
                </c:pt>
                <c:pt idx="2788">
                  <c:v>2.079168619238482E-2</c:v>
                </c:pt>
                <c:pt idx="2789">
                  <c:v>2.0791067737861695E-2</c:v>
                </c:pt>
                <c:pt idx="2790">
                  <c:v>2.0788790784516609E-2</c:v>
                </c:pt>
                <c:pt idx="2791">
                  <c:v>2.0789837752912054E-2</c:v>
                </c:pt>
                <c:pt idx="2792">
                  <c:v>2.0789226222476826E-2</c:v>
                </c:pt>
                <c:pt idx="2793">
                  <c:v>2.0788617000062404E-2</c:v>
                </c:pt>
                <c:pt idx="2794">
                  <c:v>2.078801008566443E-2</c:v>
                </c:pt>
                <c:pt idx="2795">
                  <c:v>2.0787405479278979E-2</c:v>
                </c:pt>
                <c:pt idx="2796">
                  <c:v>2.0786803180901706E-2</c:v>
                </c:pt>
                <c:pt idx="2797">
                  <c:v>2.0786203190528461E-2</c:v>
                </c:pt>
                <c:pt idx="2798">
                  <c:v>2.0786160219641595E-2</c:v>
                </c:pt>
                <c:pt idx="2799">
                  <c:v>2.0785564976112347E-2</c:v>
                </c:pt>
                <c:pt idx="2800">
                  <c:v>2.0784417067391547E-2</c:v>
                </c:pt>
                <c:pt idx="2801">
                  <c:v>2.0783826308992837E-2</c:v>
                </c:pt>
                <c:pt idx="2802">
                  <c:v>2.0783237858578118E-2</c:v>
                </c:pt>
                <c:pt idx="2803">
                  <c:v>2.0780985817868022E-2</c:v>
                </c:pt>
                <c:pt idx="2804">
                  <c:v>2.0782623380246758E-2</c:v>
                </c:pt>
                <c:pt idx="2805">
                  <c:v>2.0781486355193068E-2</c:v>
                </c:pt>
                <c:pt idx="2806">
                  <c:v>2.0780907136671637E-2</c:v>
                </c:pt>
                <c:pt idx="2807">
                  <c:v>2.0780330226112857E-2</c:v>
                </c:pt>
                <c:pt idx="2808">
                  <c:v>2.0779755623513894E-2</c:v>
                </c:pt>
                <c:pt idx="2809">
                  <c:v>2.0777826438443094E-2</c:v>
                </c:pt>
                <c:pt idx="2810">
                  <c:v>2.0778613342177562E-2</c:v>
                </c:pt>
                <c:pt idx="2811">
                  <c:v>2.0778045663432571E-2</c:v>
                </c:pt>
                <c:pt idx="2812">
                  <c:v>2.0777480292631059E-2</c:v>
                </c:pt>
                <c:pt idx="2813">
                  <c:v>2.0776917229769112E-2</c:v>
                </c:pt>
                <c:pt idx="2814">
                  <c:v>2.0776356474842803E-2</c:v>
                </c:pt>
                <c:pt idx="2815">
                  <c:v>2.0775798027848871E-2</c:v>
                </c:pt>
                <c:pt idx="2816">
                  <c:v>2.0775241888782082E-2</c:v>
                </c:pt>
                <c:pt idx="2817">
                  <c:v>2.0774688057639826E-2</c:v>
                </c:pt>
                <c:pt idx="2818">
                  <c:v>2.0774136534417748E-2</c:v>
                </c:pt>
                <c:pt idx="2819">
                  <c:v>2.0774144806233453E-2</c:v>
                </c:pt>
                <c:pt idx="2820">
                  <c:v>2.077304041171953E-2</c:v>
                </c:pt>
                <c:pt idx="2821">
                  <c:v>2.0772495812235545E-2</c:v>
                </c:pt>
                <c:pt idx="2822">
                  <c:v>2.0771953520657145E-2</c:v>
                </c:pt>
                <c:pt idx="2823">
                  <c:v>2.0771971559412471E-2</c:v>
                </c:pt>
                <c:pt idx="2824">
                  <c:v>2.0770875861199668E-2</c:v>
                </c:pt>
                <c:pt idx="2825">
                  <c:v>2.0770340493313843E-2</c:v>
                </c:pt>
                <c:pt idx="2826">
                  <c:v>2.076980743331857E-2</c:v>
                </c:pt>
                <c:pt idx="2827">
                  <c:v>2.0769276681209495E-2</c:v>
                </c:pt>
                <c:pt idx="2828">
                  <c:v>2.0768748236983568E-2</c:v>
                </c:pt>
                <c:pt idx="2829">
                  <c:v>2.0768222100636873E-2</c:v>
                </c:pt>
                <c:pt idx="2830">
                  <c:v>2.0768257236487807E-2</c:v>
                </c:pt>
                <c:pt idx="2831">
                  <c:v>2.0766320633629452E-2</c:v>
                </c:pt>
                <c:pt idx="2832">
                  <c:v>2.0766657538835342E-2</c:v>
                </c:pt>
                <c:pt idx="2833">
                  <c:v>2.07661406339694E-2</c:v>
                </c:pt>
                <c:pt idx="2834">
                  <c:v>2.076618554241912E-2</c:v>
                </c:pt>
                <c:pt idx="2835">
                  <c:v>2.0765113747817487E-2</c:v>
                </c:pt>
                <c:pt idx="2836">
                  <c:v>2.0764603766524541E-2</c:v>
                </c:pt>
                <c:pt idx="2837">
                  <c:v>2.0764656005773305E-2</c:v>
                </c:pt>
                <c:pt idx="2838">
                  <c:v>2.0763590727486597E-2</c:v>
                </c:pt>
                <c:pt idx="2839">
                  <c:v>2.076308766973485E-2</c:v>
                </c:pt>
                <c:pt idx="2840">
                  <c:v>2.0762586919823557E-2</c:v>
                </c:pt>
                <c:pt idx="2841">
                  <c:v>2.076208847774837E-2</c:v>
                </c:pt>
                <c:pt idx="2842">
                  <c:v>2.076159234350667E-2</c:v>
                </c:pt>
                <c:pt idx="2843">
                  <c:v>2.0761098517094755E-2</c:v>
                </c:pt>
                <c:pt idx="2844">
                  <c:v>2.0760606998509356E-2</c:v>
                </c:pt>
                <c:pt idx="2845">
                  <c:v>2.0760117787746557E-2</c:v>
                </c:pt>
                <c:pt idx="2846">
                  <c:v>2.0759630884803527E-2</c:v>
                </c:pt>
                <c:pt idx="2847">
                  <c:v>2.0759146289676993E-2</c:v>
                </c:pt>
                <c:pt idx="2848">
                  <c:v>2.0758664002363036E-2</c:v>
                </c:pt>
                <c:pt idx="2849">
                  <c:v>2.0758184022858395E-2</c:v>
                </c:pt>
                <c:pt idx="2850">
                  <c:v>2.0758268042289474E-2</c:v>
                </c:pt>
                <c:pt idx="2851">
                  <c:v>2.0755545708529763E-2</c:v>
                </c:pt>
                <c:pt idx="2852">
                  <c:v>2.0756757931169625E-2</c:v>
                </c:pt>
                <c:pt idx="2853">
                  <c:v>2.0756287182870644E-2</c:v>
                </c:pt>
                <c:pt idx="2854">
                  <c:v>2.0755818742364641E-2</c:v>
                </c:pt>
                <c:pt idx="2855">
                  <c:v>2.0755914990736084E-2</c:v>
                </c:pt>
                <c:pt idx="2856">
                  <c:v>2.0754888784718928E-2</c:v>
                </c:pt>
                <c:pt idx="2857">
                  <c:v>2.0754989925568356E-2</c:v>
                </c:pt>
                <c:pt idx="2858">
                  <c:v>2.0753968058207218E-2</c:v>
                </c:pt>
                <c:pt idx="2859">
                  <c:v>2.0753511156618394E-2</c:v>
                </c:pt>
                <c:pt idx="2860">
                  <c:v>2.0753056562803813E-2</c:v>
                </c:pt>
                <c:pt idx="2861">
                  <c:v>2.0752604276759772E-2</c:v>
                </c:pt>
                <c:pt idx="2862">
                  <c:v>2.0752154298483663E-2</c:v>
                </c:pt>
                <c:pt idx="2863">
                  <c:v>2.0751706627971992E-2</c:v>
                </c:pt>
                <c:pt idx="2864">
                  <c:v>2.0749570580420765E-2</c:v>
                </c:pt>
                <c:pt idx="2865">
                  <c:v>2.0750818210229786E-2</c:v>
                </c:pt>
                <c:pt idx="2866">
                  <c:v>2.0750377462993366E-2</c:v>
                </c:pt>
                <c:pt idx="2867">
                  <c:v>2.0749939023509193E-2</c:v>
                </c:pt>
                <c:pt idx="2868">
                  <c:v>2.0748752469117886E-2</c:v>
                </c:pt>
                <c:pt idx="2869">
                  <c:v>2.0748319494019708E-2</c:v>
                </c:pt>
                <c:pt idx="2870">
                  <c:v>2.074788882653137E-2</c:v>
                </c:pt>
                <c:pt idx="2871">
                  <c:v>2.0747399460757238E-2</c:v>
                </c:pt>
                <c:pt idx="2872">
                  <c:v>2.0747034414373297E-2</c:v>
                </c:pt>
                <c:pt idx="2873">
                  <c:v>2.0746610669697445E-2</c:v>
                </c:pt>
                <c:pt idx="2874">
                  <c:v>2.0746189232619641E-2</c:v>
                </c:pt>
                <c:pt idx="2875">
                  <c:v>2.0745710415872514E-2</c:v>
                </c:pt>
                <c:pt idx="2876">
                  <c:v>2.0745353281247908E-2</c:v>
                </c:pt>
                <c:pt idx="2877">
                  <c:v>2.0744373320505716E-2</c:v>
                </c:pt>
                <c:pt idx="2878">
                  <c:v>2.0743960972480185E-2</c:v>
                </c:pt>
                <c:pt idx="2879">
                  <c:v>2.0743550931906635E-2</c:v>
                </c:pt>
                <c:pt idx="2880">
                  <c:v>2.0743143198782437E-2</c:v>
                </c:pt>
                <c:pt idx="2881">
                  <c:v>2.074273777310497E-2</c:v>
                </c:pt>
                <c:pt idx="2882">
                  <c:v>2.0742219902048248E-2</c:v>
                </c:pt>
                <c:pt idx="2883">
                  <c:v>2.0741933844077513E-2</c:v>
                </c:pt>
                <c:pt idx="2884">
                  <c:v>2.0741535340722265E-2</c:v>
                </c:pt>
                <c:pt idx="2885">
                  <c:v>2.0741139144802797E-2</c:v>
                </c:pt>
                <c:pt idx="2886">
                  <c:v>2.0740689174893353E-2</c:v>
                </c:pt>
                <c:pt idx="2887">
                  <c:v>2.0740353675258488E-2</c:v>
                </c:pt>
                <c:pt idx="2888">
                  <c:v>2.0739964401628608E-2</c:v>
                </c:pt>
                <c:pt idx="2889">
                  <c:v>2.0739522342897727E-2</c:v>
                </c:pt>
                <c:pt idx="2890">
                  <c:v>2.0739192776639825E-2</c:v>
                </c:pt>
                <c:pt idx="2891">
                  <c:v>2.0738810425275887E-2</c:v>
                </c:pt>
                <c:pt idx="2892">
                  <c:v>2.073843038132845E-2</c:v>
                </c:pt>
                <c:pt idx="2893">
                  <c:v>2.073805264479511E-2</c:v>
                </c:pt>
                <c:pt idx="2894">
                  <c:v>2.0737677215673021E-2</c:v>
                </c:pt>
                <c:pt idx="2895">
                  <c:v>2.0737304093959769E-2</c:v>
                </c:pt>
                <c:pt idx="2896">
                  <c:v>2.0736933279652946E-2</c:v>
                </c:pt>
                <c:pt idx="2897">
                  <c:v>2.0736564772750144E-2</c:v>
                </c:pt>
                <c:pt idx="2898">
                  <c:v>2.0736198573248078E-2</c:v>
                </c:pt>
                <c:pt idx="2899">
                  <c:v>2.0735834681145E-2</c:v>
                </c:pt>
                <c:pt idx="2900">
                  <c:v>2.0735473096437838E-2</c:v>
                </c:pt>
                <c:pt idx="2901">
                  <c:v>2.0735113819124622E-2</c:v>
                </c:pt>
                <c:pt idx="2902">
                  <c:v>2.0734706041857984E-2</c:v>
                </c:pt>
                <c:pt idx="2903">
                  <c:v>2.0734351708951299E-2</c:v>
                </c:pt>
                <c:pt idx="2904">
                  <c:v>2.073404983152238E-2</c:v>
                </c:pt>
                <c:pt idx="2905">
                  <c:v>2.0733699783759548E-2</c:v>
                </c:pt>
                <c:pt idx="2906">
                  <c:v>2.0733352043378183E-2</c:v>
                </c:pt>
                <c:pt idx="2907">
                  <c:v>2.073300661037587E-2</c:v>
                </c:pt>
                <c:pt idx="2908">
                  <c:v>2.0732663484750422E-2</c:v>
                </c:pt>
                <c:pt idx="2909">
                  <c:v>2.0732274166534621E-2</c:v>
                </c:pt>
                <c:pt idx="2910">
                  <c:v>2.073198415562005E-2</c:v>
                </c:pt>
                <c:pt idx="2911">
                  <c:v>2.0731647952110743E-2</c:v>
                </c:pt>
                <c:pt idx="2912">
                  <c:v>2.0731314055968664E-2</c:v>
                </c:pt>
                <c:pt idx="2913">
                  <c:v>2.0730982467191628E-2</c:v>
                </c:pt>
                <c:pt idx="2914">
                  <c:v>2.0730653185777874E-2</c:v>
                </c:pt>
                <c:pt idx="2915">
                  <c:v>2.0730326211724562E-2</c:v>
                </c:pt>
                <c:pt idx="2916">
                  <c:v>2.0730001545029061E-2</c:v>
                </c:pt>
                <c:pt idx="2917">
                  <c:v>2.0729679185690277E-2</c:v>
                </c:pt>
                <c:pt idx="2918">
                  <c:v>2.0729359133705362E-2</c:v>
                </c:pt>
                <c:pt idx="2919">
                  <c:v>2.0729041389071692E-2</c:v>
                </c:pt>
                <c:pt idx="2920">
                  <c:v>2.0728636250648278E-2</c:v>
                </c:pt>
                <c:pt idx="2921">
                  <c:v>2.072832377995348E-2</c:v>
                </c:pt>
                <c:pt idx="2922">
                  <c:v>2.0728013616603133E-2</c:v>
                </c:pt>
                <c:pt idx="2923">
                  <c:v>2.0727705760595051E-2</c:v>
                </c:pt>
                <c:pt idx="2924">
                  <c:v>2.0727400211927479E-2</c:v>
                </c:pt>
                <c:pt idx="2925">
                  <c:v>2.0727096970598227E-2</c:v>
                </c:pt>
                <c:pt idx="2926">
                  <c:v>2.0726796036605103E-2</c:v>
                </c:pt>
                <c:pt idx="2927">
                  <c:v>2.072649740994614E-2</c:v>
                </c:pt>
                <c:pt idx="2928">
                  <c:v>2.0726201090618929E-2</c:v>
                </c:pt>
                <c:pt idx="2929">
                  <c:v>2.0725907078621934E-2</c:v>
                </c:pt>
                <c:pt idx="2930">
                  <c:v>2.0725615373952528E-2</c:v>
                </c:pt>
                <c:pt idx="2931">
                  <c:v>2.0725325976609397E-2</c:v>
                </c:pt>
                <c:pt idx="2932">
                  <c:v>2.0725038886590132E-2</c:v>
                </c:pt>
                <c:pt idx="2933">
                  <c:v>2.0724713609002913E-2</c:v>
                </c:pt>
                <c:pt idx="2934">
                  <c:v>2.0726726780904963E-2</c:v>
                </c:pt>
                <c:pt idx="2935">
                  <c:v>2.0724151624800395E-2</c:v>
                </c:pt>
                <c:pt idx="2936">
                  <c:v>2.0723874093673548E-2</c:v>
                </c:pt>
                <c:pt idx="2937">
                  <c:v>2.0723598869861151E-2</c:v>
                </c:pt>
                <c:pt idx="2938">
                  <c:v>2.0723325953360572E-2</c:v>
                </c:pt>
                <c:pt idx="2939">
                  <c:v>2.0723055344170283E-2</c:v>
                </c:pt>
                <c:pt idx="2940">
                  <c:v>2.072278704228853E-2</c:v>
                </c:pt>
                <c:pt idx="2941">
                  <c:v>2.0722521047712904E-2</c:v>
                </c:pt>
                <c:pt idx="2942">
                  <c:v>2.0722257360442094E-2</c:v>
                </c:pt>
                <c:pt idx="2943">
                  <c:v>2.0721995980474559E-2</c:v>
                </c:pt>
                <c:pt idx="2944">
                  <c:v>2.0721736907807896E-2</c:v>
                </c:pt>
                <c:pt idx="2945">
                  <c:v>2.0721480142440355E-2</c:v>
                </c:pt>
                <c:pt idx="2946">
                  <c:v>2.0721225684370178E-2</c:v>
                </c:pt>
                <c:pt idx="2947">
                  <c:v>2.0720973533596053E-2</c:v>
                </c:pt>
                <c:pt idx="2948">
                  <c:v>2.0720723690116013E-2</c:v>
                </c:pt>
                <c:pt idx="2949">
                  <c:v>2.0720476153928084E-2</c:v>
                </c:pt>
                <c:pt idx="2950">
                  <c:v>2.0720230925030947E-2</c:v>
                </c:pt>
                <c:pt idx="2951">
                  <c:v>2.0719988003422639E-2</c:v>
                </c:pt>
                <c:pt idx="2952">
                  <c:v>2.0719747389101845E-2</c:v>
                </c:pt>
                <c:pt idx="2953">
                  <c:v>2.0719509082066368E-2</c:v>
                </c:pt>
                <c:pt idx="2954">
                  <c:v>2.071927308231512E-2</c:v>
                </c:pt>
                <c:pt idx="2955">
                  <c:v>2.0719039389846348E-2</c:v>
                </c:pt>
                <c:pt idx="2956">
                  <c:v>2.0718808004657859E-2</c:v>
                </c:pt>
                <c:pt idx="2957">
                  <c:v>2.0718578926748776E-2</c:v>
                </c:pt>
                <c:pt idx="2958">
                  <c:v>2.0718352156117354E-2</c:v>
                </c:pt>
                <c:pt idx="2959">
                  <c:v>2.071812769274322E-2</c:v>
                </c:pt>
                <c:pt idx="2960">
                  <c:v>2.0717905527167419E-2</c:v>
                </c:pt>
                <c:pt idx="2961">
                  <c:v>2.0717685625161335E-2</c:v>
                </c:pt>
                <c:pt idx="2962">
                  <c:v>2.0717467948483777E-2</c:v>
                </c:pt>
                <c:pt idx="2963">
                  <c:v>2.071725245889355E-2</c:v>
                </c:pt>
                <c:pt idx="2964">
                  <c:v>2.071703911814881E-2</c:v>
                </c:pt>
                <c:pt idx="2965">
                  <c:v>2.0716827888008143E-2</c:v>
                </c:pt>
                <c:pt idx="2966">
                  <c:v>2.071661873023058E-2</c:v>
                </c:pt>
                <c:pt idx="2967">
                  <c:v>2.0717539410099801E-2</c:v>
                </c:pt>
                <c:pt idx="2968">
                  <c:v>2.0716206478798901E-2</c:v>
                </c:pt>
                <c:pt idx="2969">
                  <c:v>2.0716003308662627E-2</c:v>
                </c:pt>
                <c:pt idx="2970">
                  <c:v>2.0715802057923813E-2</c:v>
                </c:pt>
                <c:pt idx="2971">
                  <c:v>2.071849795670384E-2</c:v>
                </c:pt>
                <c:pt idx="2972">
                  <c:v>2.0714826102610998E-2</c:v>
                </c:pt>
                <c:pt idx="2973">
                  <c:v>2.0715209439685276E-2</c:v>
                </c:pt>
                <c:pt idx="2974">
                  <c:v>2.0715015484127908E-2</c:v>
                </c:pt>
                <c:pt idx="2975">
                  <c:v>2.0714823256762924E-2</c:v>
                </c:pt>
                <c:pt idx="2976">
                  <c:v>2.0714632719350444E-2</c:v>
                </c:pt>
                <c:pt idx="2977">
                  <c:v>2.0714443833648406E-2</c:v>
                </c:pt>
                <c:pt idx="2978">
                  <c:v>2.0714256561416712E-2</c:v>
                </c:pt>
                <c:pt idx="2979">
                  <c:v>2.0714070864413951E-2</c:v>
                </c:pt>
                <c:pt idx="2980">
                  <c:v>2.0713886704400466E-2</c:v>
                </c:pt>
                <c:pt idx="2981">
                  <c:v>2.071370404313419E-2</c:v>
                </c:pt>
                <c:pt idx="2982">
                  <c:v>2.0713522842374803E-2</c:v>
                </c:pt>
                <c:pt idx="2983">
                  <c:v>2.0713343063882218E-2</c:v>
                </c:pt>
                <c:pt idx="2984">
                  <c:v>2.0713164669415241E-2</c:v>
                </c:pt>
                <c:pt idx="2985">
                  <c:v>2.0715307642974443E-2</c:v>
                </c:pt>
                <c:pt idx="2986">
                  <c:v>2.0712811879596622E-2</c:v>
                </c:pt>
                <c:pt idx="2987">
                  <c:v>2.0712637407763256E-2</c:v>
                </c:pt>
                <c:pt idx="2988">
                  <c:v>2.0712464166993363E-2</c:v>
                </c:pt>
                <c:pt idx="2989">
                  <c:v>2.0712292119046842E-2</c:v>
                </c:pt>
                <c:pt idx="2990">
                  <c:v>2.0712121225682507E-2</c:v>
                </c:pt>
                <c:pt idx="2991">
                  <c:v>2.0711951448660913E-2</c:v>
                </c:pt>
                <c:pt idx="2992">
                  <c:v>2.0711782749740438E-2</c:v>
                </c:pt>
                <c:pt idx="2993">
                  <c:v>2.0711615090681638E-2</c:v>
                </c:pt>
                <c:pt idx="2994">
                  <c:v>2.0711448433243979E-2</c:v>
                </c:pt>
                <c:pt idx="2995">
                  <c:v>2.0711282739187365E-2</c:v>
                </c:pt>
                <c:pt idx="2996">
                  <c:v>2.0711117970271049E-2</c:v>
                </c:pt>
                <c:pt idx="2997">
                  <c:v>2.0710954088254706E-2</c:v>
                </c:pt>
                <c:pt idx="2998">
                  <c:v>2.0710791054898467E-2</c:v>
                </c:pt>
                <c:pt idx="2999">
                  <c:v>2.0710628831962234E-2</c:v>
                </c:pt>
                <c:pt idx="3000">
                  <c:v>2.071046738120547E-2</c:v>
                </c:pt>
                <c:pt idx="3001">
                  <c:v>2.0710306664388518E-2</c:v>
                </c:pt>
                <c:pt idx="3002">
                  <c:v>2.0710146643270845E-2</c:v>
                </c:pt>
                <c:pt idx="3003">
                  <c:v>2.0709987279612138E-2</c:v>
                </c:pt>
                <c:pt idx="3004">
                  <c:v>2.0709828535172954E-2</c:v>
                </c:pt>
                <c:pt idx="3005">
                  <c:v>2.0709670371713201E-2</c:v>
                </c:pt>
                <c:pt idx="3006">
                  <c:v>2.0709512750992563E-2</c:v>
                </c:pt>
                <c:pt idx="3007">
                  <c:v>2.0709355634770721E-2</c:v>
                </c:pt>
                <c:pt idx="3008">
                  <c:v>2.0709198984808459E-2</c:v>
                </c:pt>
                <c:pt idx="3009">
                  <c:v>2.0709042762865899E-2</c:v>
                </c:pt>
                <c:pt idx="3010">
                  <c:v>2.0708886930701848E-2</c:v>
                </c:pt>
                <c:pt idx="3011">
                  <c:v>2.0708731450077747E-2</c:v>
                </c:pt>
                <c:pt idx="3012">
                  <c:v>2.0708576289126701E-2</c:v>
                </c:pt>
                <c:pt idx="3013">
                  <c:v>2.0708421441475069E-2</c:v>
                </c:pt>
                <c:pt idx="3014">
                  <c:v>2.0708266907122411E-2</c:v>
                </c:pt>
                <c:pt idx="3015">
                  <c:v>2.0708112686069167E-2</c:v>
                </c:pt>
                <c:pt idx="3016">
                  <c:v>2.0707958778315119E-2</c:v>
                </c:pt>
                <c:pt idx="3017">
                  <c:v>2.0708944685271506E-2</c:v>
                </c:pt>
                <c:pt idx="3018">
                  <c:v>2.0707651902703295E-2</c:v>
                </c:pt>
                <c:pt idx="3019">
                  <c:v>2.0708638580436076E-2</c:v>
                </c:pt>
                <c:pt idx="3020">
                  <c:v>2.0707346280285838E-2</c:v>
                </c:pt>
                <c:pt idx="3021">
                  <c:v>2.0707193939024916E-2</c:v>
                </c:pt>
                <c:pt idx="3022">
                  <c:v>2.0707041911061878E-2</c:v>
                </c:pt>
                <c:pt idx="3023">
                  <c:v>2.0706890196396936E-2</c:v>
                </c:pt>
                <c:pt idx="3024">
                  <c:v>2.0706630843011484E-2</c:v>
                </c:pt>
                <c:pt idx="3025">
                  <c:v>2.0707727785947528E-2</c:v>
                </c:pt>
                <c:pt idx="3026">
                  <c:v>2.0708157951161626E-2</c:v>
                </c:pt>
                <c:pt idx="3027">
                  <c:v>2.0707426694453555E-2</c:v>
                </c:pt>
                <c:pt idx="3028">
                  <c:v>2.070727661870576E-2</c:v>
                </c:pt>
                <c:pt idx="3029">
                  <c:v>2.070712685629119E-2</c:v>
                </c:pt>
                <c:pt idx="3030">
                  <c:v>2.0706977407209635E-2</c:v>
                </c:pt>
                <c:pt idx="3031">
                  <c:v>2.0707409208374942E-2</c:v>
                </c:pt>
                <c:pt idx="3032">
                  <c:v>2.070667944904403E-2</c:v>
                </c:pt>
                <c:pt idx="3033">
                  <c:v>2.070653093995976E-2</c:v>
                </c:pt>
                <c:pt idx="3034">
                  <c:v>2.0706382744208506E-2</c:v>
                </c:pt>
                <c:pt idx="3035">
                  <c:v>2.0706234861788297E-2</c:v>
                </c:pt>
                <c:pt idx="3036">
                  <c:v>2.0706087292700667E-2</c:v>
                </c:pt>
                <c:pt idx="3037">
                  <c:v>2.070527502625753E-2</c:v>
                </c:pt>
                <c:pt idx="3038">
                  <c:v>2.0705793094520735E-2</c:v>
                </c:pt>
                <c:pt idx="3039">
                  <c:v>2.0705646465427562E-2</c:v>
                </c:pt>
                <c:pt idx="3040">
                  <c:v>2.0706081212422608E-2</c:v>
                </c:pt>
                <c:pt idx="3041">
                  <c:v>2.0705354147236548E-2</c:v>
                </c:pt>
                <c:pt idx="3042">
                  <c:v>2.0705789549055671E-2</c:v>
                </c:pt>
                <c:pt idx="3043">
                  <c:v>2.0705063082369954E-2</c:v>
                </c:pt>
                <c:pt idx="3044">
                  <c:v>2.0704918019933339E-2</c:v>
                </c:pt>
                <c:pt idx="3045">
                  <c:v>2.0705354404121672E-2</c:v>
                </c:pt>
                <c:pt idx="3046">
                  <c:v>2.0704628835051739E-2</c:v>
                </c:pt>
                <c:pt idx="3047">
                  <c:v>2.0704484712606316E-2</c:v>
                </c:pt>
                <c:pt idx="3048">
                  <c:v>2.0704340903491509E-2</c:v>
                </c:pt>
                <c:pt idx="3049">
                  <c:v>2.0704197407707101E-2</c:v>
                </c:pt>
                <c:pt idx="3050">
                  <c:v>2.0704054225252434E-2</c:v>
                </c:pt>
                <c:pt idx="3051">
                  <c:v>2.0703911356127945E-2</c:v>
                </c:pt>
                <c:pt idx="3052">
                  <c:v>2.0703768800333418E-2</c:v>
                </c:pt>
                <c:pt idx="3053">
                  <c:v>2.0703626557867984E-2</c:v>
                </c:pt>
                <c:pt idx="3054">
                  <c:v>2.0704065890122043E-2</c:v>
                </c:pt>
                <c:pt idx="3055">
                  <c:v>2.0703343012926125E-2</c:v>
                </c:pt>
                <c:pt idx="3056">
                  <c:v>2.0703201710449703E-2</c:v>
                </c:pt>
                <c:pt idx="3057">
                  <c:v>2.0703060721301719E-2</c:v>
                </c:pt>
                <c:pt idx="3058">
                  <c:v>2.070350136426859E-2</c:v>
                </c:pt>
                <c:pt idx="3059">
                  <c:v>2.0703361016171967E-2</c:v>
                </c:pt>
                <c:pt idx="3060">
                  <c:v>2.0702639633831649E-2</c:v>
                </c:pt>
                <c:pt idx="3061">
                  <c:v>2.0702499897998716E-2</c:v>
                </c:pt>
                <c:pt idx="3062">
                  <c:v>2.0702360475494876E-2</c:v>
                </c:pt>
                <c:pt idx="3063">
                  <c:v>2.0700477334448564E-2</c:v>
                </c:pt>
                <c:pt idx="3064">
                  <c:v>2.0702663975887343E-2</c:v>
                </c:pt>
                <c:pt idx="3065">
                  <c:v>2.0701944087951792E-2</c:v>
                </c:pt>
                <c:pt idx="3066">
                  <c:v>2.0701805918760391E-2</c:v>
                </c:pt>
                <c:pt idx="3067">
                  <c:v>2.0701668062896771E-2</c:v>
                </c:pt>
                <c:pt idx="3068">
                  <c:v>2.07015305203605E-2</c:v>
                </c:pt>
                <c:pt idx="3069">
                  <c:v>2.0700753113702747E-2</c:v>
                </c:pt>
                <c:pt idx="3070">
                  <c:v>2.0701256375271093E-2</c:v>
                </c:pt>
                <c:pt idx="3071">
                  <c:v>2.0701119772717082E-2</c:v>
                </c:pt>
                <c:pt idx="3072">
                  <c:v>2.0700983483490639E-2</c:v>
                </c:pt>
                <c:pt idx="3073">
                  <c:v>2.0700847507591106E-2</c:v>
                </c:pt>
                <c:pt idx="3074">
                  <c:v>2.0700711845018704E-2</c:v>
                </c:pt>
                <c:pt idx="3075">
                  <c:v>2.070057649577256E-2</c:v>
                </c:pt>
                <c:pt idx="3076">
                  <c:v>2.0700441459853548E-2</c:v>
                </c:pt>
                <c:pt idx="3077">
                  <c:v>2.0700306737261011E-2</c:v>
                </c:pt>
                <c:pt idx="3078">
                  <c:v>2.070017232799495E-2</c:v>
                </c:pt>
                <c:pt idx="3079">
                  <c:v>2.0700619856861557E-2</c:v>
                </c:pt>
                <c:pt idx="3080">
                  <c:v>2.069990444944117E-2</c:v>
                </c:pt>
                <c:pt idx="3081">
                  <c:v>2.0699770980153451E-2</c:v>
                </c:pt>
                <c:pt idx="3082">
                  <c:v>2.0699637824191337E-2</c:v>
                </c:pt>
                <c:pt idx="3083">
                  <c:v>2.0700086665545677E-2</c:v>
                </c:pt>
                <c:pt idx="3084">
                  <c:v>2.0699372452245009E-2</c:v>
                </c:pt>
                <c:pt idx="3085">
                  <c:v>2.0699240236260366E-2</c:v>
                </c:pt>
                <c:pt idx="3086">
                  <c:v>2.0699108333600887E-2</c:v>
                </c:pt>
                <c:pt idx="3087">
                  <c:v>2.0698976744266802E-2</c:v>
                </c:pt>
                <c:pt idx="3088">
                  <c:v>2.0698845468257662E-2</c:v>
                </c:pt>
                <c:pt idx="3089">
                  <c:v>2.0696969326928712E-2</c:v>
                </c:pt>
                <c:pt idx="3090">
                  <c:v>2.0698583856214897E-2</c:v>
                </c:pt>
                <c:pt idx="3091">
                  <c:v>2.0699035323395166E-2</c:v>
                </c:pt>
                <c:pt idx="3092">
                  <c:v>2.0697085756574075E-2</c:v>
                </c:pt>
                <c:pt idx="3093">
                  <c:v>2.0698193788086038E-2</c:v>
                </c:pt>
                <c:pt idx="3094">
                  <c:v>2.06986462402436E-2</c:v>
                </c:pt>
                <c:pt idx="3095">
                  <c:v>2.0697935309289307E-2</c:v>
                </c:pt>
                <c:pt idx="3096">
                  <c:v>2.0697806539877607E-2</c:v>
                </c:pt>
                <c:pt idx="3097">
                  <c:v>2.0698259977172288E-2</c:v>
                </c:pt>
                <c:pt idx="3098">
                  <c:v>2.0697549941025142E-2</c:v>
                </c:pt>
                <c:pt idx="3099">
                  <c:v>2.0697422111585248E-2</c:v>
                </c:pt>
                <c:pt idx="3100">
                  <c:v>2.0697294595468561E-2</c:v>
                </c:pt>
                <c:pt idx="3101">
                  <c:v>2.0697167392675523E-2</c:v>
                </c:pt>
                <c:pt idx="3102">
                  <c:v>2.0695294737587452E-2</c:v>
                </c:pt>
                <c:pt idx="3103">
                  <c:v>2.0696913927060377E-2</c:v>
                </c:pt>
                <c:pt idx="3104">
                  <c:v>2.0696787664237184E-2</c:v>
                </c:pt>
                <c:pt idx="3105">
                  <c:v>2.0696661714737417E-2</c:v>
                </c:pt>
                <c:pt idx="3106">
                  <c:v>2.0696536078560424E-2</c:v>
                </c:pt>
                <c:pt idx="3107">
                  <c:v>2.0696410755706423E-2</c:v>
                </c:pt>
                <c:pt idx="3108">
                  <c:v>2.0696285746175193E-2</c:v>
                </c:pt>
                <c:pt idx="3109">
                  <c:v>2.0696161049966955E-2</c:v>
                </c:pt>
                <c:pt idx="3110">
                  <c:v>2.0696618758034954E-2</c:v>
                </c:pt>
                <c:pt idx="3111">
                  <c:v>2.0694166420227467E-2</c:v>
                </c:pt>
                <c:pt idx="3112">
                  <c:v>2.0695788841276059E-2</c:v>
                </c:pt>
                <c:pt idx="3113">
                  <c:v>2.0695665398356957E-2</c:v>
                </c:pt>
                <c:pt idx="3114">
                  <c:v>2.0695542268759758E-2</c:v>
                </c:pt>
                <c:pt idx="3115">
                  <c:v>2.0695419452484459E-2</c:v>
                </c:pt>
                <c:pt idx="3116">
                  <c:v>2.06952969495315E-2</c:v>
                </c:pt>
                <c:pt idx="3117">
                  <c:v>2.0695756958488448E-2</c:v>
                </c:pt>
                <c:pt idx="3118">
                  <c:v>2.0695052883589984E-2</c:v>
                </c:pt>
                <c:pt idx="3119">
                  <c:v>2.069493132060099E-2</c:v>
                </c:pt>
                <c:pt idx="3120">
                  <c:v>2.0694810070934117E-2</c:v>
                </c:pt>
                <c:pt idx="3121">
                  <c:v>2.0695271395075276E-2</c:v>
                </c:pt>
                <c:pt idx="3122">
                  <c:v>2.0694568511563465E-2</c:v>
                </c:pt>
                <c:pt idx="3123">
                  <c:v>2.0694448201859682E-2</c:v>
                </c:pt>
                <c:pt idx="3124">
                  <c:v>2.0692581425890592E-2</c:v>
                </c:pt>
                <c:pt idx="3125">
                  <c:v>2.0694208522414999E-2</c:v>
                </c:pt>
                <c:pt idx="3126">
                  <c:v>2.0694089152673442E-2</c:v>
                </c:pt>
                <c:pt idx="3127">
                  <c:v>2.0693970096252918E-2</c:v>
                </c:pt>
                <c:pt idx="3128">
                  <c:v>2.069263587765284E-2</c:v>
                </c:pt>
                <c:pt idx="3129">
                  <c:v>2.0692517550855712E-2</c:v>
                </c:pt>
                <c:pt idx="3130">
                  <c:v>2.0692399537343326E-2</c:v>
                </c:pt>
                <c:pt idx="3131">
                  <c:v>2.0692265048371038E-2</c:v>
                </c:pt>
                <c:pt idx="3132">
                  <c:v>2.0692164450171021E-2</c:v>
                </c:pt>
                <c:pt idx="3133">
                  <c:v>2.0692047376511324E-2</c:v>
                </c:pt>
                <c:pt idx="3134">
                  <c:v>2.0691930616135709E-2</c:v>
                </c:pt>
                <c:pt idx="3135">
                  <c:v>2.0691797559319294E-2</c:v>
                </c:pt>
                <c:pt idx="3136">
                  <c:v>2.0691698035236072E-2</c:v>
                </c:pt>
                <c:pt idx="3137">
                  <c:v>2.0691582214711835E-2</c:v>
                </c:pt>
                <c:pt idx="3138">
                  <c:v>2.069146670747124E-2</c:v>
                </c:pt>
                <c:pt idx="3139">
                  <c:v>2.0691351513514072E-2</c:v>
                </c:pt>
                <c:pt idx="3140">
                  <c:v>2.0691236632840768E-2</c:v>
                </c:pt>
                <c:pt idx="3141">
                  <c:v>2.0691122065449798E-2</c:v>
                </c:pt>
                <c:pt idx="3142">
                  <c:v>2.069100781134291E-2</c:v>
                </c:pt>
                <c:pt idx="3143">
                  <c:v>2.0690861373539437E-2</c:v>
                </c:pt>
                <c:pt idx="3144">
                  <c:v>2.0690780242977661E-2</c:v>
                </c:pt>
                <c:pt idx="3145">
                  <c:v>2.069066692871974E-2</c:v>
                </c:pt>
                <c:pt idx="3146">
                  <c:v>2.0690537810321794E-2</c:v>
                </c:pt>
                <c:pt idx="3147">
                  <c:v>2.069044124005133E-2</c:v>
                </c:pt>
                <c:pt idx="3148">
                  <c:v>2.0690328865640838E-2</c:v>
                </c:pt>
                <c:pt idx="3149">
                  <c:v>2.069020082135465E-2</c:v>
                </c:pt>
                <c:pt idx="3150">
                  <c:v>2.069010505666773E-2</c:v>
                </c:pt>
                <c:pt idx="3151">
                  <c:v>2.0689993622104455E-2</c:v>
                </c:pt>
                <c:pt idx="3152">
                  <c:v>2.0689882500823292E-2</c:v>
                </c:pt>
                <c:pt idx="3153">
                  <c:v>2.0689771692824242E-2</c:v>
                </c:pt>
                <c:pt idx="3154">
                  <c:v>2.0689661198107306E-2</c:v>
                </c:pt>
                <c:pt idx="3155">
                  <c:v>2.0689551016671602E-2</c:v>
                </c:pt>
                <c:pt idx="3156">
                  <c:v>2.0689441148518454E-2</c:v>
                </c:pt>
                <c:pt idx="3157">
                  <c:v>2.0689331593646321E-2</c:v>
                </c:pt>
                <c:pt idx="3158">
                  <c:v>2.0689222352056079E-2</c:v>
                </c:pt>
                <c:pt idx="3159">
                  <c:v>2.0689113423746641E-2</c:v>
                </c:pt>
                <c:pt idx="3160">
                  <c:v>2.0689004808719092E-2</c:v>
                </c:pt>
                <c:pt idx="3161">
                  <c:v>2.0688896506972563E-2</c:v>
                </c:pt>
                <c:pt idx="3162">
                  <c:v>2.0688773117157593E-2</c:v>
                </c:pt>
                <c:pt idx="3163">
                  <c:v>2.0688665486727657E-2</c:v>
                </c:pt>
                <c:pt idx="3164">
                  <c:v>2.0688573481419299E-2</c:v>
                </c:pt>
                <c:pt idx="3165">
                  <c:v>2.0688466432796621E-2</c:v>
                </c:pt>
                <c:pt idx="3166">
                  <c:v>2.068835969745474E-2</c:v>
                </c:pt>
                <c:pt idx="3167">
                  <c:v>2.0688253275393437E-2</c:v>
                </c:pt>
                <c:pt idx="3168">
                  <c:v>2.068814716661228E-2</c:v>
                </c:pt>
                <c:pt idx="3169">
                  <c:v>2.0688026283043261E-2</c:v>
                </c:pt>
                <c:pt idx="3170">
                  <c:v>2.0687935888891919E-2</c:v>
                </c:pt>
                <c:pt idx="3171">
                  <c:v>2.0687830719952061E-2</c:v>
                </c:pt>
                <c:pt idx="3172">
                  <c:v>2.0687725864292565E-2</c:v>
                </c:pt>
                <c:pt idx="3173">
                  <c:v>2.0687606412861024E-2</c:v>
                </c:pt>
                <c:pt idx="3174">
                  <c:v>2.0687517092812899E-2</c:v>
                </c:pt>
                <c:pt idx="3175">
                  <c:v>2.068741317699295E-2</c:v>
                </c:pt>
                <c:pt idx="3176">
                  <c:v>2.0687309574452705E-2</c:v>
                </c:pt>
                <c:pt idx="3177">
                  <c:v>2.0687206285191943E-2</c:v>
                </c:pt>
                <c:pt idx="3178">
                  <c:v>2.0687103309211106E-2</c:v>
                </c:pt>
                <c:pt idx="3179">
                  <c:v>2.0687000646509093E-2</c:v>
                </c:pt>
                <c:pt idx="3180">
                  <c:v>2.0686883701314523E-2</c:v>
                </c:pt>
                <c:pt idx="3181">
                  <c:v>2.0686781709925821E-2</c:v>
                </c:pt>
                <c:pt idx="3182">
                  <c:v>2.0686680031815726E-2</c:v>
                </c:pt>
                <c:pt idx="3183">
                  <c:v>2.0686578666985332E-2</c:v>
                </c:pt>
                <c:pt idx="3184">
                  <c:v>2.068647761543355E-2</c:v>
                </c:pt>
                <c:pt idx="3185">
                  <c:v>2.0686376877160594E-2</c:v>
                </c:pt>
                <c:pt idx="3186">
                  <c:v>2.0686276452166464E-2</c:v>
                </c:pt>
                <c:pt idx="3187">
                  <c:v>2.0686176340450724E-2</c:v>
                </c:pt>
                <c:pt idx="3188">
                  <c:v>2.0686076542014032E-2</c:v>
                </c:pt>
                <c:pt idx="3189">
                  <c:v>2.0685977056855508E-2</c:v>
                </c:pt>
                <c:pt idx="3190">
                  <c:v>2.0685877884975376E-2</c:v>
                </c:pt>
                <c:pt idx="3191">
                  <c:v>2.0685779026373634E-2</c:v>
                </c:pt>
                <c:pt idx="3192">
                  <c:v>2.0685680481050062E-2</c:v>
                </c:pt>
                <c:pt idx="3193">
                  <c:v>2.0685554240246824E-2</c:v>
                </c:pt>
                <c:pt idx="3194">
                  <c:v>2.0685456410987391E-2</c:v>
                </c:pt>
                <c:pt idx="3195">
                  <c:v>2.0687692733672533E-2</c:v>
                </c:pt>
                <c:pt idx="3196">
                  <c:v>2.0685261692301941E-2</c:v>
                </c:pt>
                <c:pt idx="3197">
                  <c:v>2.0685164802876146E-2</c:v>
                </c:pt>
                <c:pt idx="3198">
                  <c:v>2.068506822672786E-2</c:v>
                </c:pt>
                <c:pt idx="3199">
                  <c:v>2.0684971963856873E-2</c:v>
                </c:pt>
                <c:pt idx="3200">
                  <c:v>2.0684876014263616E-2</c:v>
                </c:pt>
                <c:pt idx="3201">
                  <c:v>2.0684780377947434E-2</c:v>
                </c:pt>
                <c:pt idx="3202">
                  <c:v>2.0684685054908548E-2</c:v>
                </c:pt>
                <c:pt idx="3203">
                  <c:v>2.0684590045147173E-2</c:v>
                </c:pt>
                <c:pt idx="3204">
                  <c:v>2.0684495348662655E-2</c:v>
                </c:pt>
                <c:pt idx="3205">
                  <c:v>2.0684400965455433E-2</c:v>
                </c:pt>
                <c:pt idx="3206">
                  <c:v>2.0686057797946553E-2</c:v>
                </c:pt>
                <c:pt idx="3207">
                  <c:v>2.0684213138870682E-2</c:v>
                </c:pt>
                <c:pt idx="3208">
                  <c:v>2.0684119695493809E-2</c:v>
                </c:pt>
                <c:pt idx="3209">
                  <c:v>2.0684026565393795E-2</c:v>
                </c:pt>
                <c:pt idx="3210">
                  <c:v>2.068393374856976E-2</c:v>
                </c:pt>
                <c:pt idx="3211">
                  <c:v>2.0683841245022584E-2</c:v>
                </c:pt>
                <c:pt idx="3212">
                  <c:v>2.0683749054751604E-2</c:v>
                </c:pt>
                <c:pt idx="3213">
                  <c:v>2.0683657177757261E-2</c:v>
                </c:pt>
                <c:pt idx="3214">
                  <c:v>2.0683565614038682E-2</c:v>
                </c:pt>
                <c:pt idx="3215">
                  <c:v>2.0683474363596521E-2</c:v>
                </c:pt>
                <c:pt idx="3216">
                  <c:v>2.068338342643012E-2</c:v>
                </c:pt>
                <c:pt idx="3217">
                  <c:v>2.0683292802540141E-2</c:v>
                </c:pt>
                <c:pt idx="3218">
                  <c:v>2.0683202491925481E-2</c:v>
                </c:pt>
                <c:pt idx="3219">
                  <c:v>2.0683112494587461E-2</c:v>
                </c:pt>
                <c:pt idx="3220">
                  <c:v>2.0683022810524327E-2</c:v>
                </c:pt>
                <c:pt idx="3221">
                  <c:v>2.0682933439737171E-2</c:v>
                </c:pt>
                <c:pt idx="3222">
                  <c:v>2.068284438222534E-2</c:v>
                </c:pt>
                <c:pt idx="3223">
                  <c:v>2.0682755637989273E-2</c:v>
                </c:pt>
                <c:pt idx="3224">
                  <c:v>2.0682667207028747E-2</c:v>
                </c:pt>
                <c:pt idx="3225">
                  <c:v>2.0682579089343105E-2</c:v>
                </c:pt>
                <c:pt idx="3226">
                  <c:v>2.0682491284932568E-2</c:v>
                </c:pt>
                <c:pt idx="3227">
                  <c:v>2.0683559293595683E-2</c:v>
                </c:pt>
                <c:pt idx="3228">
                  <c:v>2.0682316615937463E-2</c:v>
                </c:pt>
                <c:pt idx="3229">
                  <c:v>2.0682229751352459E-2</c:v>
                </c:pt>
                <c:pt idx="3230">
                  <c:v>2.0682143200042122E-2</c:v>
                </c:pt>
                <c:pt idx="3231">
                  <c:v>2.0682007823783096E-2</c:v>
                </c:pt>
                <c:pt idx="3232">
                  <c:v>2.0683126935417434E-2</c:v>
                </c:pt>
                <c:pt idx="3233">
                  <c:v>2.0681885425759765E-2</c:v>
                </c:pt>
                <c:pt idx="3234">
                  <c:v>2.0681800127548309E-2</c:v>
                </c:pt>
                <c:pt idx="3235">
                  <c:v>2.0681715142611523E-2</c:v>
                </c:pt>
                <c:pt idx="3236">
                  <c:v>2.0681630470948748E-2</c:v>
                </c:pt>
                <c:pt idx="3237">
                  <c:v>2.0681546112560636E-2</c:v>
                </c:pt>
                <c:pt idx="3238">
                  <c:v>2.0681462067446754E-2</c:v>
                </c:pt>
                <c:pt idx="3239">
                  <c:v>2.0681378335606664E-2</c:v>
                </c:pt>
                <c:pt idx="3240">
                  <c:v>2.0681294917041237E-2</c:v>
                </c:pt>
                <c:pt idx="3241">
                  <c:v>2.0682964536149848E-2</c:v>
                </c:pt>
                <c:pt idx="3242">
                  <c:v>2.0682881797151369E-2</c:v>
                </c:pt>
                <c:pt idx="3243">
                  <c:v>2.06827993714803E-2</c:v>
                </c:pt>
                <c:pt idx="3244">
                  <c:v>2.0682717259136198E-2</c:v>
                </c:pt>
                <c:pt idx="3245">
                  <c:v>2.068263546011951E-2</c:v>
                </c:pt>
                <c:pt idx="3246">
                  <c:v>2.0683138352225381E-2</c:v>
                </c:pt>
                <c:pt idx="3247">
                  <c:v>2.0682472802067049E-2</c:v>
                </c:pt>
                <c:pt idx="3248">
                  <c:v>2.068239194303171E-2</c:v>
                </c:pt>
                <c:pt idx="3249">
                  <c:v>2.0680558247271011E-2</c:v>
                </c:pt>
                <c:pt idx="3250">
                  <c:v>2.0682231164940654E-2</c:v>
                </c:pt>
                <c:pt idx="3251">
                  <c:v>2.0682151245885582E-2</c:v>
                </c:pt>
                <c:pt idx="3252">
                  <c:v>2.0682071640156834E-2</c:v>
                </c:pt>
                <c:pt idx="3253">
                  <c:v>2.0682576850292084E-2</c:v>
                </c:pt>
                <c:pt idx="3254">
                  <c:v>2.0681913368679389E-2</c:v>
                </c:pt>
                <c:pt idx="3255">
                  <c:v>2.0681834702930259E-2</c:v>
                </c:pt>
                <c:pt idx="3256">
                  <c:v>2.0681756350507445E-2</c:v>
                </c:pt>
                <c:pt idx="3257">
                  <c:v>2.0681678311410958E-2</c:v>
                </c:pt>
                <c:pt idx="3258">
                  <c:v>2.0682185177814002E-2</c:v>
                </c:pt>
                <c:pt idx="3259">
                  <c:v>2.0681523173196509E-2</c:v>
                </c:pt>
                <c:pt idx="3260">
                  <c:v>2.0681446074078333E-2</c:v>
                </c:pt>
                <c:pt idx="3261">
                  <c:v>2.0681369288286258E-2</c:v>
                </c:pt>
                <c:pt idx="3262">
                  <c:v>2.0679538966786558E-2</c:v>
                </c:pt>
                <c:pt idx="3263">
                  <c:v>2.068121665667999E-2</c:v>
                </c:pt>
                <c:pt idx="3264">
                  <c:v>2.0681140810865362E-2</c:v>
                </c:pt>
                <c:pt idx="3265">
                  <c:v>2.0681065278376622E-2</c:v>
                </c:pt>
                <c:pt idx="3266">
                  <c:v>2.0681574795731565E-2</c:v>
                </c:pt>
                <c:pt idx="3267">
                  <c:v>2.068149990801689E-2</c:v>
                </c:pt>
                <c:pt idx="3268">
                  <c:v>2.0680840560863764E-2</c:v>
                </c:pt>
                <c:pt idx="3269">
                  <c:v>2.0680766281676612E-2</c:v>
                </c:pt>
                <c:pt idx="3270">
                  <c:v>2.0680692315815354E-2</c:v>
                </c:pt>
                <c:pt idx="3271">
                  <c:v>2.0680618663279325E-2</c:v>
                </c:pt>
                <c:pt idx="3272">
                  <c:v>2.0681130169592946E-2</c:v>
                </c:pt>
                <c:pt idx="3273">
                  <c:v>2.0680472298182543E-2</c:v>
                </c:pt>
                <c:pt idx="3274">
                  <c:v>2.0680399585621789E-2</c:v>
                </c:pt>
                <c:pt idx="3275">
                  <c:v>2.0680327186385836E-2</c:v>
                </c:pt>
                <c:pt idx="3276">
                  <c:v>2.0680255100475331E-2</c:v>
                </c:pt>
                <c:pt idx="3277">
                  <c:v>2.0680183327889415E-2</c:v>
                </c:pt>
                <c:pt idx="3278">
                  <c:v>2.0680111868628299E-2</c:v>
                </c:pt>
                <c:pt idx="3279">
                  <c:v>2.067944563240242E-2</c:v>
                </c:pt>
                <c:pt idx="3280">
                  <c:v>2.067996989008003E-2</c:v>
                </c:pt>
                <c:pt idx="3281">
                  <c:v>2.0679899370793099E-2</c:v>
                </c:pt>
                <c:pt idx="3282">
                  <c:v>2.0679829164830316E-2</c:v>
                </c:pt>
                <c:pt idx="3283">
                  <c:v>2.0680929390246298E-2</c:v>
                </c:pt>
                <c:pt idx="3284">
                  <c:v>2.067793464036909E-2</c:v>
                </c:pt>
                <c:pt idx="3285">
                  <c:v>2.0679620426889471E-2</c:v>
                </c:pt>
                <c:pt idx="3286">
                  <c:v>2.0680136576593636E-2</c:v>
                </c:pt>
                <c:pt idx="3287">
                  <c:v>2.0679482834883422E-2</c:v>
                </c:pt>
                <c:pt idx="3288">
                  <c:v>2.0679414508866623E-2</c:v>
                </c:pt>
                <c:pt idx="3289">
                  <c:v>2.0679346496173971E-2</c:v>
                </c:pt>
                <c:pt idx="3290">
                  <c:v>2.0679278796805468E-2</c:v>
                </c:pt>
                <c:pt idx="3291">
                  <c:v>2.0679796605706638E-2</c:v>
                </c:pt>
                <c:pt idx="3292">
                  <c:v>2.0679144338039607E-2</c:v>
                </c:pt>
                <c:pt idx="3293">
                  <c:v>2.0677322026344924E-2</c:v>
                </c:pt>
                <c:pt idx="3294">
                  <c:v>2.06772555244722E-2</c:v>
                </c:pt>
                <c:pt idx="3295">
                  <c:v>2.0677189335869987E-2</c:v>
                </c:pt>
                <c:pt idx="3296">
                  <c:v>2.0679464468362017E-2</c:v>
                </c:pt>
                <c:pt idx="3297">
                  <c:v>2.0677057898475976E-2</c:v>
                </c:pt>
                <c:pt idx="3298">
                  <c:v>2.0676992649683965E-2</c:v>
                </c:pt>
                <c:pt idx="3299">
                  <c:v>2.0676927714162456E-2</c:v>
                </c:pt>
                <c:pt idx="3300">
                  <c:v>2.0676863091910358E-2</c:v>
                </c:pt>
                <c:pt idx="3301">
                  <c:v>2.067679878292833E-2</c:v>
                </c:pt>
                <c:pt idx="3302">
                  <c:v>2.0676734787215927E-2</c:v>
                </c:pt>
                <c:pt idx="3303">
                  <c:v>2.0676671104773375E-2</c:v>
                </c:pt>
                <c:pt idx="3304">
                  <c:v>2.0676607735600452E-2</c:v>
                </c:pt>
                <c:pt idx="3305">
                  <c:v>2.067654467969738E-2</c:v>
                </c:pt>
                <c:pt idx="3306">
                  <c:v>2.0676481937063933E-2</c:v>
                </c:pt>
                <c:pt idx="3307">
                  <c:v>2.0676419507699897E-2</c:v>
                </c:pt>
                <c:pt idx="3308">
                  <c:v>2.0676357391605494E-2</c:v>
                </c:pt>
                <c:pt idx="3309">
                  <c:v>2.067629558878006E-2</c:v>
                </c:pt>
                <c:pt idx="3310">
                  <c:v>2.0676234099224478E-2</c:v>
                </c:pt>
                <c:pt idx="3311">
                  <c:v>2.0676172922938083E-2</c:v>
                </c:pt>
                <c:pt idx="3312">
                  <c:v>2.0676112059920662E-2</c:v>
                </c:pt>
                <c:pt idx="3313">
                  <c:v>2.0676051510172436E-2</c:v>
                </c:pt>
                <c:pt idx="3314">
                  <c:v>2.0675991273693177E-2</c:v>
                </c:pt>
                <c:pt idx="3315">
                  <c:v>2.067593135048355E-2</c:v>
                </c:pt>
                <c:pt idx="3316">
                  <c:v>2.0675871740542896E-2</c:v>
                </c:pt>
                <c:pt idx="3317">
                  <c:v>2.0675812443870557E-2</c:v>
                </c:pt>
                <c:pt idx="3318">
                  <c:v>2.0675753460467627E-2</c:v>
                </c:pt>
                <c:pt idx="3319">
                  <c:v>2.0675694790333671E-2</c:v>
                </c:pt>
                <c:pt idx="3320">
                  <c:v>2.067563643346803E-2</c:v>
                </c:pt>
                <c:pt idx="3321">
                  <c:v>2.0675578389871142E-2</c:v>
                </c:pt>
                <c:pt idx="3322">
                  <c:v>2.0675520659543447E-2</c:v>
                </c:pt>
                <c:pt idx="3323">
                  <c:v>2.0675463242484066E-2</c:v>
                </c:pt>
                <c:pt idx="3324">
                  <c:v>2.0675406138693217E-2</c:v>
                </c:pt>
                <c:pt idx="3325">
                  <c:v>2.0675349348170904E-2</c:v>
                </c:pt>
                <c:pt idx="3326">
                  <c:v>2.0675292870916909E-2</c:v>
                </c:pt>
                <c:pt idx="3327">
                  <c:v>2.0675236706931666E-2</c:v>
                </c:pt>
                <c:pt idx="3328">
                  <c:v>2.0675180856214739E-2</c:v>
                </c:pt>
                <c:pt idx="3329">
                  <c:v>2.0676882913507406E-2</c:v>
                </c:pt>
                <c:pt idx="3330">
                  <c:v>2.067507009458561E-2</c:v>
                </c:pt>
                <c:pt idx="3331">
                  <c:v>2.067617915307322E-2</c:v>
                </c:pt>
                <c:pt idx="3332">
                  <c:v>2.0674960586029523E-2</c:v>
                </c:pt>
                <c:pt idx="3333">
                  <c:v>2.0674906301653296E-2</c:v>
                </c:pt>
                <c:pt idx="3334">
                  <c:v>2.0674852330545165E-2</c:v>
                </c:pt>
                <c:pt idx="3335">
                  <c:v>2.0674798672705351E-2</c:v>
                </c:pt>
                <c:pt idx="3336">
                  <c:v>2.0674151778513165E-2</c:v>
                </c:pt>
                <c:pt idx="3337">
                  <c:v>2.0675856766615854E-2</c:v>
                </c:pt>
                <c:pt idx="3338">
                  <c:v>2.0676390197703381E-2</c:v>
                </c:pt>
                <c:pt idx="3339">
                  <c:v>2.0675751810891305E-2</c:v>
                </c:pt>
                <c:pt idx="3340">
                  <c:v>2.0675699802984223E-2</c:v>
                </c:pt>
                <c:pt idx="3341">
                  <c:v>2.0675648108380747E-2</c:v>
                </c:pt>
                <c:pt idx="3342">
                  <c:v>2.0675596727080442E-2</c:v>
                </c:pt>
                <c:pt idx="3343">
                  <c:v>2.0676131821893502E-2</c:v>
                </c:pt>
                <c:pt idx="3344">
                  <c:v>2.0675494904388695E-2</c:v>
                </c:pt>
                <c:pt idx="3345">
                  <c:v>2.067544446299812E-2</c:v>
                </c:pt>
                <c:pt idx="3346">
                  <c:v>2.0675394334910065E-2</c:v>
                </c:pt>
                <c:pt idx="3347">
                  <c:v>2.0675344520125177E-2</c:v>
                </c:pt>
                <c:pt idx="3348">
                  <c:v>2.0674094401834688E-2</c:v>
                </c:pt>
                <c:pt idx="3349">
                  <c:v>2.067348713510736E-2</c:v>
                </c:pt>
                <c:pt idx="3350">
                  <c:v>2.0675196955588455E-2</c:v>
                </c:pt>
                <c:pt idx="3351">
                  <c:v>2.0675734713287503E-2</c:v>
                </c:pt>
                <c:pt idx="3352">
                  <c:v>2.0675100145744828E-2</c:v>
                </c:pt>
                <c:pt idx="3353">
                  <c:v>2.0675052210777225E-2</c:v>
                </c:pt>
                <c:pt idx="3354">
                  <c:v>2.0675590967351481E-2</c:v>
                </c:pt>
                <c:pt idx="3355">
                  <c:v>2.067495728075066E-2</c:v>
                </c:pt>
                <c:pt idx="3356">
                  <c:v>2.0674910285690611E-2</c:v>
                </c:pt>
                <c:pt idx="3357">
                  <c:v>2.06754500413E-2</c:v>
                </c:pt>
                <c:pt idx="3358">
                  <c:v>2.0674817235479152E-2</c:v>
                </c:pt>
                <c:pt idx="3359">
                  <c:v>2.0674771180327307E-2</c:v>
                </c:pt>
                <c:pt idx="3360">
                  <c:v>2.0674725438477759E-2</c:v>
                </c:pt>
                <c:pt idx="3361">
                  <c:v>2.0674680009930734E-2</c:v>
                </c:pt>
                <c:pt idx="3362">
                  <c:v>2.0672875430862301E-2</c:v>
                </c:pt>
                <c:pt idx="3363">
                  <c:v>2.0674590092743358E-2</c:v>
                </c:pt>
                <c:pt idx="3364">
                  <c:v>2.0674545604103013E-2</c:v>
                </c:pt>
                <c:pt idx="3365">
                  <c:v>2.0674501428765618E-2</c:v>
                </c:pt>
                <c:pt idx="3366">
                  <c:v>2.067445756673009E-2</c:v>
                </c:pt>
                <c:pt idx="3367">
                  <c:v>2.0674414017996204E-2</c:v>
                </c:pt>
                <c:pt idx="3368">
                  <c:v>2.0674370782564622E-2</c:v>
                </c:pt>
                <c:pt idx="3369">
                  <c:v>2.0674327860435555E-2</c:v>
                </c:pt>
                <c:pt idx="3370">
                  <c:v>2.067487194704384E-2</c:v>
                </c:pt>
                <c:pt idx="3371">
                  <c:v>2.0674829671494907E-2</c:v>
                </c:pt>
                <c:pt idx="3372">
                  <c:v>2.0674200973859323E-2</c:v>
                </c:pt>
                <c:pt idx="3373">
                  <c:v>2.067415930493793E-2</c:v>
                </c:pt>
                <c:pt idx="3374">
                  <c:v>2.0674117949318185E-2</c:v>
                </c:pt>
                <c:pt idx="3375">
                  <c:v>2.0672316665682242E-2</c:v>
                </c:pt>
                <c:pt idx="3376">
                  <c:v>2.0674622993544719E-2</c:v>
                </c:pt>
                <c:pt idx="3377">
                  <c:v>2.0673995762270782E-2</c:v>
                </c:pt>
                <c:pt idx="3378">
                  <c:v>2.0673955659857839E-2</c:v>
                </c:pt>
                <c:pt idx="3379">
                  <c:v>2.0673915870747198E-2</c:v>
                </c:pt>
                <c:pt idx="3380">
                  <c:v>2.0673876394937979E-2</c:v>
                </c:pt>
                <c:pt idx="3381">
                  <c:v>2.0672646767445558E-2</c:v>
                </c:pt>
                <c:pt idx="3382">
                  <c:v>2.0673798383224272E-2</c:v>
                </c:pt>
                <c:pt idx="3383">
                  <c:v>2.0673759847319777E-2</c:v>
                </c:pt>
                <c:pt idx="3384">
                  <c:v>2.0673721624717145E-2</c:v>
                </c:pt>
                <c:pt idx="3385">
                  <c:v>2.0673683715415506E-2</c:v>
                </c:pt>
                <c:pt idx="3386">
                  <c:v>2.0673646119415735E-2</c:v>
                </c:pt>
                <c:pt idx="3387">
                  <c:v>2.0673608836716952E-2</c:v>
                </c:pt>
                <c:pt idx="3388">
                  <c:v>2.06735718673196E-2</c:v>
                </c:pt>
                <c:pt idx="3389">
                  <c:v>2.0673535211223674E-2</c:v>
                </c:pt>
                <c:pt idx="3390">
                  <c:v>2.0673498868428963E-2</c:v>
                </c:pt>
                <c:pt idx="3391">
                  <c:v>2.0674049957611015E-2</c:v>
                </c:pt>
                <c:pt idx="3392">
                  <c:v>2.0673427122743167E-2</c:v>
                </c:pt>
                <c:pt idx="3393">
                  <c:v>2.0673391719852302E-2</c:v>
                </c:pt>
                <c:pt idx="3394">
                  <c:v>2.0673356630262429E-2</c:v>
                </c:pt>
                <c:pt idx="3395">
                  <c:v>2.0673909054156458E-2</c:v>
                </c:pt>
                <c:pt idx="3396">
                  <c:v>2.0673287390986103E-2</c:v>
                </c:pt>
                <c:pt idx="3397">
                  <c:v>2.0673253241299427E-2</c:v>
                </c:pt>
                <c:pt idx="3398">
                  <c:v>2.0673219404914178E-2</c:v>
                </c:pt>
                <c:pt idx="3399">
                  <c:v>2.0673185881829273E-2</c:v>
                </c:pt>
                <c:pt idx="3400">
                  <c:v>2.0673152672045794E-2</c:v>
                </c:pt>
                <c:pt idx="3401">
                  <c:v>2.0671357952174538E-2</c:v>
                </c:pt>
                <c:pt idx="3402">
                  <c:v>2.067367453588774E-2</c:v>
                </c:pt>
                <c:pt idx="3403">
                  <c:v>2.0671861944425614E-2</c:v>
                </c:pt>
                <c:pt idx="3404">
                  <c:v>2.0673022965920499E-2</c:v>
                </c:pt>
                <c:pt idx="3405">
                  <c:v>2.067299132264111E-2</c:v>
                </c:pt>
                <c:pt idx="3406">
                  <c:v>2.0673547418459635E-2</c:v>
                </c:pt>
                <c:pt idx="3407">
                  <c:v>2.067292897598488E-2</c:v>
                </c:pt>
                <c:pt idx="3408">
                  <c:v>2.0672898272608039E-2</c:v>
                </c:pt>
                <c:pt idx="3409">
                  <c:v>2.0673455370233854E-2</c:v>
                </c:pt>
                <c:pt idx="3410">
                  <c:v>2.0672837805755805E-2</c:v>
                </c:pt>
                <c:pt idx="3411">
                  <c:v>2.0672808042281068E-2</c:v>
                </c:pt>
                <c:pt idx="3412">
                  <c:v>2.0672778592106669E-2</c:v>
                </c:pt>
                <c:pt idx="3413">
                  <c:v>2.0672749455232613E-2</c:v>
                </c:pt>
                <c:pt idx="3414">
                  <c:v>2.0670958003695367E-2</c:v>
                </c:pt>
                <c:pt idx="3415">
                  <c:v>2.067269212138682E-2</c:v>
                </c:pt>
                <c:pt idx="3416">
                  <c:v>2.0672663924414872E-2</c:v>
                </c:pt>
                <c:pt idx="3417">
                  <c:v>2.0672636040742823E-2</c:v>
                </c:pt>
                <c:pt idx="3418">
                  <c:v>2.0672608470371334E-2</c:v>
                </c:pt>
                <c:pt idx="3419">
                  <c:v>2.0672581213300619E-2</c:v>
                </c:pt>
                <c:pt idx="3420">
                  <c:v>2.0672554269530245E-2</c:v>
                </c:pt>
                <c:pt idx="3421">
                  <c:v>2.0672527639059989E-2</c:v>
                </c:pt>
                <c:pt idx="3422">
                  <c:v>2.067308907969943E-2</c:v>
                </c:pt>
                <c:pt idx="3423">
                  <c:v>2.067071212775554E-2</c:v>
                </c:pt>
                <c:pt idx="3424">
                  <c:v>2.0672449627451264E-2</c:v>
                </c:pt>
                <c:pt idx="3425">
                  <c:v>2.0672424250182366E-2</c:v>
                </c:pt>
                <c:pt idx="3426">
                  <c:v>2.0672399186213809E-2</c:v>
                </c:pt>
                <c:pt idx="3427">
                  <c:v>2.0672374435545589E-2</c:v>
                </c:pt>
                <c:pt idx="3428">
                  <c:v>2.0672349998177277E-2</c:v>
                </c:pt>
                <c:pt idx="3429">
                  <c:v>2.0672913778606875E-2</c:v>
                </c:pt>
                <c:pt idx="3430">
                  <c:v>2.0672302063341232E-2</c:v>
                </c:pt>
                <c:pt idx="3431">
                  <c:v>2.06722785658735E-2</c:v>
                </c:pt>
                <c:pt idx="3432">
                  <c:v>2.067225538170589E-2</c:v>
                </c:pt>
                <c:pt idx="3433">
                  <c:v>2.0672820499549788E-2</c:v>
                </c:pt>
                <c:pt idx="3434">
                  <c:v>2.0672209953270817E-2</c:v>
                </c:pt>
                <c:pt idx="3435">
                  <c:v>2.0672187709003351E-2</c:v>
                </c:pt>
                <c:pt idx="3436">
                  <c:v>2.0670401767920565E-2</c:v>
                </c:pt>
                <c:pt idx="3437">
                  <c:v>2.0672144160368135E-2</c:v>
                </c:pt>
                <c:pt idx="3438">
                  <c:v>2.0672122856001254E-2</c:v>
                </c:pt>
                <c:pt idx="3439">
                  <c:v>2.0672101864933623E-2</c:v>
                </c:pt>
                <c:pt idx="3440">
                  <c:v>2.0670896202510027E-2</c:v>
                </c:pt>
                <c:pt idx="3441">
                  <c:v>2.0670875929860933E-2</c:v>
                </c:pt>
                <c:pt idx="3442">
                  <c:v>2.0670855970475775E-2</c:v>
                </c:pt>
                <c:pt idx="3443">
                  <c:v>2.0670833543339026E-2</c:v>
                </c:pt>
                <c:pt idx="3444">
                  <c:v>2.0670816991498798E-2</c:v>
                </c:pt>
                <c:pt idx="3445">
                  <c:v>2.0670797971906761E-2</c:v>
                </c:pt>
                <c:pt idx="3446">
                  <c:v>2.0670779265578875E-2</c:v>
                </c:pt>
                <c:pt idx="3447">
                  <c:v>2.0670758270507111E-2</c:v>
                </c:pt>
                <c:pt idx="3448">
                  <c:v>2.0670742792715569E-2</c:v>
                </c:pt>
                <c:pt idx="3449">
                  <c:v>2.0671313315003353E-2</c:v>
                </c:pt>
                <c:pt idx="3450">
                  <c:v>2.0671295883117256E-2</c:v>
                </c:pt>
                <c:pt idx="3451">
                  <c:v>2.0671278764513454E-2</c:v>
                </c:pt>
                <c:pt idx="3452">
                  <c:v>2.0671261959191729E-2</c:v>
                </c:pt>
                <c:pt idx="3453">
                  <c:v>2.0671245467152082E-2</c:v>
                </c:pt>
                <c:pt idx="3454">
                  <c:v>2.0671224723432989E-2</c:v>
                </c:pt>
                <c:pt idx="3455">
                  <c:v>2.0671213422917712E-2</c:v>
                </c:pt>
                <c:pt idx="3456">
                  <c:v>2.0671197870723208E-2</c:v>
                </c:pt>
                <c:pt idx="3457">
                  <c:v>2.0671182631810999E-2</c:v>
                </c:pt>
                <c:pt idx="3458">
                  <c:v>2.0671165599521101E-2</c:v>
                </c:pt>
                <c:pt idx="3459">
                  <c:v>2.0671153093831284E-2</c:v>
                </c:pt>
                <c:pt idx="3460">
                  <c:v>2.0671138794764E-2</c:v>
                </c:pt>
                <c:pt idx="3461">
                  <c:v>2.0671122836583213E-2</c:v>
                </c:pt>
                <c:pt idx="3462">
                  <c:v>2.0671111136475663E-2</c:v>
                </c:pt>
                <c:pt idx="3463">
                  <c:v>2.0671097777253736E-2</c:v>
                </c:pt>
                <c:pt idx="3464">
                  <c:v>2.0671084731313672E-2</c:v>
                </c:pt>
                <c:pt idx="3465">
                  <c:v>2.0671071998655685E-2</c:v>
                </c:pt>
                <c:pt idx="3466">
                  <c:v>2.067105957927912E-2</c:v>
                </c:pt>
                <c:pt idx="3467">
                  <c:v>2.0671047473184413E-2</c:v>
                </c:pt>
                <c:pt idx="3468">
                  <c:v>2.0671035680371128E-2</c:v>
                </c:pt>
                <c:pt idx="3469">
                  <c:v>2.0671024200839706E-2</c:v>
                </c:pt>
                <c:pt idx="3470">
                  <c:v>2.067101303459036E-2</c:v>
                </c:pt>
                <c:pt idx="3471">
                  <c:v>2.0671002181622218E-2</c:v>
                </c:pt>
                <c:pt idx="3472">
                  <c:v>2.0670991641935716E-2</c:v>
                </c:pt>
                <c:pt idx="3473">
                  <c:v>2.0670981415531076E-2</c:v>
                </c:pt>
                <c:pt idx="3474">
                  <c:v>2.0670970111821414E-2</c:v>
                </c:pt>
                <c:pt idx="3475">
                  <c:v>2.0670960556734636E-2</c:v>
                </c:pt>
                <c:pt idx="3476">
                  <c:v>2.067095261600678E-2</c:v>
                </c:pt>
                <c:pt idx="3477">
                  <c:v>2.0670943642728704E-2</c:v>
                </c:pt>
                <c:pt idx="3478">
                  <c:v>2.067093498273205E-2</c:v>
                </c:pt>
                <c:pt idx="3479">
                  <c:v>2.0670926636017037E-2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1591936"/>
        <c:axId val="85159385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42674</c:v>
                </c:pt>
                <c:pt idx="1">
                  <c:v>42704</c:v>
                </c:pt>
                <c:pt idx="2">
                  <c:v>42734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42853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43007</c:v>
                </c:pt>
                <c:pt idx="12">
                  <c:v>43039</c:v>
                </c:pt>
                <c:pt idx="13">
                  <c:v>43069</c:v>
                </c:pt>
                <c:pt idx="14">
                  <c:v>43098</c:v>
                </c:pt>
                <c:pt idx="15">
                  <c:v>43131</c:v>
                </c:pt>
                <c:pt idx="16">
                  <c:v>43159</c:v>
                </c:pt>
                <c:pt idx="17">
                  <c:v>43188</c:v>
                </c:pt>
                <c:pt idx="18">
                  <c:v>43220</c:v>
                </c:pt>
                <c:pt idx="19">
                  <c:v>43251</c:v>
                </c:pt>
                <c:pt idx="20">
                  <c:v>43280</c:v>
                </c:pt>
                <c:pt idx="21">
                  <c:v>43312</c:v>
                </c:pt>
                <c:pt idx="22">
                  <c:v>43343</c:v>
                </c:pt>
                <c:pt idx="23">
                  <c:v>43371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1.5800000000000002E-2</c:v>
                </c:pt>
                <c:pt idx="1">
                  <c:v>1.6060000000000001E-2</c:v>
                </c:pt>
                <c:pt idx="2">
                  <c:v>1.6369999999999999E-2</c:v>
                </c:pt>
                <c:pt idx="3">
                  <c:v>1.6240000000000001E-2</c:v>
                </c:pt>
                <c:pt idx="4">
                  <c:v>1.6120000000000002E-2</c:v>
                </c:pt>
                <c:pt idx="5">
                  <c:v>1.5969999999999998E-2</c:v>
                </c:pt>
                <c:pt idx="6">
                  <c:v>#N/A</c:v>
                </c:pt>
                <c:pt idx="7">
                  <c:v>#N/A</c:v>
                </c:pt>
                <c:pt idx="8">
                  <c:v>1.5900000000000001E-2</c:v>
                </c:pt>
                <c:pt idx="9">
                  <c:v>#N/A</c:v>
                </c:pt>
                <c:pt idx="10">
                  <c:v>#N/A</c:v>
                </c:pt>
                <c:pt idx="11">
                  <c:v>1.5800000000000002E-2</c:v>
                </c:pt>
                <c:pt idx="12">
                  <c:v>#N/A</c:v>
                </c:pt>
                <c:pt idx="13">
                  <c:v>#N/A</c:v>
                </c:pt>
                <c:pt idx="14">
                  <c:v>1.575E-2</c:v>
                </c:pt>
                <c:pt idx="15">
                  <c:v>#N/A</c:v>
                </c:pt>
                <c:pt idx="16">
                  <c:v>#N/A</c:v>
                </c:pt>
                <c:pt idx="17">
                  <c:v>1.5670000000000003E-2</c:v>
                </c:pt>
                <c:pt idx="18">
                  <c:v>#N/A</c:v>
                </c:pt>
                <c:pt idx="19">
                  <c:v>#N/A</c:v>
                </c:pt>
                <c:pt idx="20">
                  <c:v>1.609E-2</c:v>
                </c:pt>
                <c:pt idx="21">
                  <c:v>#N/A</c:v>
                </c:pt>
                <c:pt idx="22">
                  <c:v>#N/A</c:v>
                </c:pt>
                <c:pt idx="23">
                  <c:v>1.6500000000000001E-2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591936"/>
        <c:axId val="851593856"/>
      </c:scatterChart>
      <c:dateAx>
        <c:axId val="851591936"/>
        <c:scaling>
          <c:orientation val="minMax"/>
          <c:max val="43373"/>
          <c:min val="42643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5938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51593856"/>
        <c:scaling>
          <c:orientation val="minMax"/>
          <c:max val="1.7000000000000001E-2"/>
          <c:min val="1.499999999999999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5159193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42643</c:v>
                </c:pt>
                <c:pt idx="1">
                  <c:v>42646</c:v>
                </c:pt>
                <c:pt idx="2">
                  <c:v>42647</c:v>
                </c:pt>
                <c:pt idx="3">
                  <c:v>42648</c:v>
                </c:pt>
                <c:pt idx="4">
                  <c:v>42649</c:v>
                </c:pt>
                <c:pt idx="5">
                  <c:v>42650</c:v>
                </c:pt>
                <c:pt idx="6">
                  <c:v>42654</c:v>
                </c:pt>
                <c:pt idx="7">
                  <c:v>42654</c:v>
                </c:pt>
                <c:pt idx="8">
                  <c:v>42655</c:v>
                </c:pt>
                <c:pt idx="9">
                  <c:v>42656</c:v>
                </c:pt>
                <c:pt idx="10">
                  <c:v>42657</c:v>
                </c:pt>
                <c:pt idx="11">
                  <c:v>42660</c:v>
                </c:pt>
                <c:pt idx="12">
                  <c:v>42661</c:v>
                </c:pt>
                <c:pt idx="13">
                  <c:v>42662</c:v>
                </c:pt>
                <c:pt idx="14">
                  <c:v>42663</c:v>
                </c:pt>
                <c:pt idx="15">
                  <c:v>42664</c:v>
                </c:pt>
                <c:pt idx="16">
                  <c:v>42667</c:v>
                </c:pt>
                <c:pt idx="17">
                  <c:v>42668</c:v>
                </c:pt>
                <c:pt idx="18">
                  <c:v>42669</c:v>
                </c:pt>
                <c:pt idx="19">
                  <c:v>42670</c:v>
                </c:pt>
                <c:pt idx="20">
                  <c:v>42671</c:v>
                </c:pt>
                <c:pt idx="21">
                  <c:v>42674</c:v>
                </c:pt>
                <c:pt idx="22">
                  <c:v>42675</c:v>
                </c:pt>
                <c:pt idx="23">
                  <c:v>42676</c:v>
                </c:pt>
                <c:pt idx="24">
                  <c:v>42677</c:v>
                </c:pt>
                <c:pt idx="25">
                  <c:v>42678</c:v>
                </c:pt>
                <c:pt idx="26">
                  <c:v>42681</c:v>
                </c:pt>
                <c:pt idx="27">
                  <c:v>42682</c:v>
                </c:pt>
                <c:pt idx="28">
                  <c:v>42683</c:v>
                </c:pt>
                <c:pt idx="29">
                  <c:v>42684</c:v>
                </c:pt>
                <c:pt idx="30">
                  <c:v>42688</c:v>
                </c:pt>
                <c:pt idx="31">
                  <c:v>42688</c:v>
                </c:pt>
                <c:pt idx="32">
                  <c:v>42689</c:v>
                </c:pt>
                <c:pt idx="33">
                  <c:v>42690</c:v>
                </c:pt>
                <c:pt idx="34">
                  <c:v>42691</c:v>
                </c:pt>
                <c:pt idx="35">
                  <c:v>42692</c:v>
                </c:pt>
                <c:pt idx="36">
                  <c:v>42695</c:v>
                </c:pt>
                <c:pt idx="37">
                  <c:v>42696</c:v>
                </c:pt>
                <c:pt idx="38">
                  <c:v>42697</c:v>
                </c:pt>
                <c:pt idx="39">
                  <c:v>42699</c:v>
                </c:pt>
                <c:pt idx="40">
                  <c:v>42699</c:v>
                </c:pt>
                <c:pt idx="41">
                  <c:v>42702</c:v>
                </c:pt>
                <c:pt idx="42">
                  <c:v>42703</c:v>
                </c:pt>
                <c:pt idx="43">
                  <c:v>42704</c:v>
                </c:pt>
                <c:pt idx="44">
                  <c:v>42705</c:v>
                </c:pt>
                <c:pt idx="45">
                  <c:v>42706</c:v>
                </c:pt>
                <c:pt idx="46">
                  <c:v>42709</c:v>
                </c:pt>
                <c:pt idx="47">
                  <c:v>42710</c:v>
                </c:pt>
                <c:pt idx="48">
                  <c:v>42711</c:v>
                </c:pt>
                <c:pt idx="49">
                  <c:v>42712</c:v>
                </c:pt>
                <c:pt idx="50">
                  <c:v>42713</c:v>
                </c:pt>
                <c:pt idx="51">
                  <c:v>42716</c:v>
                </c:pt>
                <c:pt idx="52">
                  <c:v>42717</c:v>
                </c:pt>
                <c:pt idx="53">
                  <c:v>42718</c:v>
                </c:pt>
                <c:pt idx="54">
                  <c:v>42719</c:v>
                </c:pt>
                <c:pt idx="55">
                  <c:v>42720</c:v>
                </c:pt>
                <c:pt idx="56">
                  <c:v>42723</c:v>
                </c:pt>
                <c:pt idx="57">
                  <c:v>42724</c:v>
                </c:pt>
                <c:pt idx="58">
                  <c:v>42725</c:v>
                </c:pt>
                <c:pt idx="59">
                  <c:v>42726</c:v>
                </c:pt>
                <c:pt idx="60">
                  <c:v>42727</c:v>
                </c:pt>
                <c:pt idx="61">
                  <c:v>42732</c:v>
                </c:pt>
                <c:pt idx="62">
                  <c:v>42733</c:v>
                </c:pt>
                <c:pt idx="63">
                  <c:v>42734</c:v>
                </c:pt>
                <c:pt idx="64">
                  <c:v>42738</c:v>
                </c:pt>
                <c:pt idx="65">
                  <c:v>42739</c:v>
                </c:pt>
                <c:pt idx="66">
                  <c:v>42740</c:v>
                </c:pt>
                <c:pt idx="67">
                  <c:v>42741</c:v>
                </c:pt>
                <c:pt idx="68">
                  <c:v>42744</c:v>
                </c:pt>
                <c:pt idx="69">
                  <c:v>42745</c:v>
                </c:pt>
                <c:pt idx="70">
                  <c:v>42746</c:v>
                </c:pt>
                <c:pt idx="71">
                  <c:v>42747</c:v>
                </c:pt>
                <c:pt idx="72">
                  <c:v>42748</c:v>
                </c:pt>
                <c:pt idx="73">
                  <c:v>42752</c:v>
                </c:pt>
                <c:pt idx="74">
                  <c:v>42752</c:v>
                </c:pt>
                <c:pt idx="75">
                  <c:v>42753</c:v>
                </c:pt>
                <c:pt idx="76">
                  <c:v>42754</c:v>
                </c:pt>
                <c:pt idx="77">
                  <c:v>42755</c:v>
                </c:pt>
                <c:pt idx="78">
                  <c:v>42758</c:v>
                </c:pt>
                <c:pt idx="79">
                  <c:v>42759</c:v>
                </c:pt>
                <c:pt idx="80">
                  <c:v>42760</c:v>
                </c:pt>
                <c:pt idx="81">
                  <c:v>42761</c:v>
                </c:pt>
                <c:pt idx="82">
                  <c:v>42762</c:v>
                </c:pt>
                <c:pt idx="83">
                  <c:v>42765</c:v>
                </c:pt>
                <c:pt idx="84">
                  <c:v>42766</c:v>
                </c:pt>
                <c:pt idx="85">
                  <c:v>42767</c:v>
                </c:pt>
                <c:pt idx="86">
                  <c:v>42768</c:v>
                </c:pt>
                <c:pt idx="87">
                  <c:v>42769</c:v>
                </c:pt>
                <c:pt idx="88">
                  <c:v>42772</c:v>
                </c:pt>
                <c:pt idx="89">
                  <c:v>42773</c:v>
                </c:pt>
                <c:pt idx="90">
                  <c:v>42774</c:v>
                </c:pt>
                <c:pt idx="91">
                  <c:v>42775</c:v>
                </c:pt>
                <c:pt idx="92">
                  <c:v>42776</c:v>
                </c:pt>
                <c:pt idx="93">
                  <c:v>42779</c:v>
                </c:pt>
                <c:pt idx="94">
                  <c:v>42780</c:v>
                </c:pt>
                <c:pt idx="95">
                  <c:v>42781</c:v>
                </c:pt>
                <c:pt idx="96">
                  <c:v>42782</c:v>
                </c:pt>
                <c:pt idx="97">
                  <c:v>42783</c:v>
                </c:pt>
                <c:pt idx="98">
                  <c:v>42787</c:v>
                </c:pt>
                <c:pt idx="99">
                  <c:v>42787</c:v>
                </c:pt>
                <c:pt idx="100">
                  <c:v>42788</c:v>
                </c:pt>
                <c:pt idx="101">
                  <c:v>42789</c:v>
                </c:pt>
                <c:pt idx="102">
                  <c:v>42790</c:v>
                </c:pt>
                <c:pt idx="103">
                  <c:v>42793</c:v>
                </c:pt>
                <c:pt idx="104">
                  <c:v>42794</c:v>
                </c:pt>
                <c:pt idx="105">
                  <c:v>42795</c:v>
                </c:pt>
                <c:pt idx="106">
                  <c:v>42796</c:v>
                </c:pt>
                <c:pt idx="107">
                  <c:v>42797</c:v>
                </c:pt>
                <c:pt idx="108">
                  <c:v>42800</c:v>
                </c:pt>
                <c:pt idx="109">
                  <c:v>42801</c:v>
                </c:pt>
                <c:pt idx="110">
                  <c:v>42802</c:v>
                </c:pt>
                <c:pt idx="111">
                  <c:v>42803</c:v>
                </c:pt>
                <c:pt idx="112">
                  <c:v>42804</c:v>
                </c:pt>
                <c:pt idx="113">
                  <c:v>42807</c:v>
                </c:pt>
                <c:pt idx="114">
                  <c:v>42808</c:v>
                </c:pt>
                <c:pt idx="115">
                  <c:v>42809</c:v>
                </c:pt>
                <c:pt idx="116">
                  <c:v>42810</c:v>
                </c:pt>
                <c:pt idx="117">
                  <c:v>42811</c:v>
                </c:pt>
                <c:pt idx="118">
                  <c:v>42814</c:v>
                </c:pt>
                <c:pt idx="119">
                  <c:v>42815</c:v>
                </c:pt>
                <c:pt idx="120">
                  <c:v>42816</c:v>
                </c:pt>
                <c:pt idx="121">
                  <c:v>42817</c:v>
                </c:pt>
                <c:pt idx="122">
                  <c:v>42818</c:v>
                </c:pt>
                <c:pt idx="123">
                  <c:v>42821</c:v>
                </c:pt>
                <c:pt idx="124">
                  <c:v>42822</c:v>
                </c:pt>
                <c:pt idx="125">
                  <c:v>42823</c:v>
                </c:pt>
                <c:pt idx="126">
                  <c:v>42824</c:v>
                </c:pt>
                <c:pt idx="127">
                  <c:v>42825</c:v>
                </c:pt>
                <c:pt idx="128">
                  <c:v>42828</c:v>
                </c:pt>
                <c:pt idx="129">
                  <c:v>42829</c:v>
                </c:pt>
                <c:pt idx="130">
                  <c:v>42830</c:v>
                </c:pt>
                <c:pt idx="131">
                  <c:v>42831</c:v>
                </c:pt>
                <c:pt idx="132">
                  <c:v>42832</c:v>
                </c:pt>
                <c:pt idx="133">
                  <c:v>42835</c:v>
                </c:pt>
                <c:pt idx="134">
                  <c:v>42836</c:v>
                </c:pt>
                <c:pt idx="135">
                  <c:v>42837</c:v>
                </c:pt>
                <c:pt idx="136">
                  <c:v>42838</c:v>
                </c:pt>
                <c:pt idx="137">
                  <c:v>42843</c:v>
                </c:pt>
                <c:pt idx="138">
                  <c:v>42844</c:v>
                </c:pt>
                <c:pt idx="139">
                  <c:v>42845</c:v>
                </c:pt>
                <c:pt idx="140">
                  <c:v>42846</c:v>
                </c:pt>
                <c:pt idx="141">
                  <c:v>42849</c:v>
                </c:pt>
                <c:pt idx="142">
                  <c:v>42850</c:v>
                </c:pt>
                <c:pt idx="143">
                  <c:v>42851</c:v>
                </c:pt>
                <c:pt idx="144">
                  <c:v>42852</c:v>
                </c:pt>
                <c:pt idx="145">
                  <c:v>42853</c:v>
                </c:pt>
                <c:pt idx="146">
                  <c:v>42857</c:v>
                </c:pt>
                <c:pt idx="147">
                  <c:v>42858</c:v>
                </c:pt>
                <c:pt idx="148">
                  <c:v>42859</c:v>
                </c:pt>
                <c:pt idx="149">
                  <c:v>42860</c:v>
                </c:pt>
                <c:pt idx="150">
                  <c:v>42863</c:v>
                </c:pt>
                <c:pt idx="151">
                  <c:v>42864</c:v>
                </c:pt>
                <c:pt idx="152">
                  <c:v>42865</c:v>
                </c:pt>
                <c:pt idx="153">
                  <c:v>42866</c:v>
                </c:pt>
                <c:pt idx="154">
                  <c:v>42867</c:v>
                </c:pt>
                <c:pt idx="155">
                  <c:v>42870</c:v>
                </c:pt>
                <c:pt idx="156">
                  <c:v>42871</c:v>
                </c:pt>
                <c:pt idx="157">
                  <c:v>42872</c:v>
                </c:pt>
                <c:pt idx="158">
                  <c:v>42873</c:v>
                </c:pt>
                <c:pt idx="159">
                  <c:v>42874</c:v>
                </c:pt>
                <c:pt idx="160">
                  <c:v>42877</c:v>
                </c:pt>
                <c:pt idx="161">
                  <c:v>42878</c:v>
                </c:pt>
                <c:pt idx="162">
                  <c:v>42879</c:v>
                </c:pt>
                <c:pt idx="163">
                  <c:v>42880</c:v>
                </c:pt>
                <c:pt idx="164">
                  <c:v>42881</c:v>
                </c:pt>
                <c:pt idx="165">
                  <c:v>42885</c:v>
                </c:pt>
                <c:pt idx="166">
                  <c:v>42886</c:v>
                </c:pt>
                <c:pt idx="167">
                  <c:v>42887</c:v>
                </c:pt>
                <c:pt idx="168">
                  <c:v>42888</c:v>
                </c:pt>
                <c:pt idx="169">
                  <c:v>42891</c:v>
                </c:pt>
                <c:pt idx="170">
                  <c:v>42892</c:v>
                </c:pt>
                <c:pt idx="171">
                  <c:v>42893</c:v>
                </c:pt>
                <c:pt idx="172">
                  <c:v>42894</c:v>
                </c:pt>
                <c:pt idx="173">
                  <c:v>42895</c:v>
                </c:pt>
                <c:pt idx="174">
                  <c:v>42898</c:v>
                </c:pt>
                <c:pt idx="175">
                  <c:v>42899</c:v>
                </c:pt>
                <c:pt idx="176">
                  <c:v>42900</c:v>
                </c:pt>
                <c:pt idx="177">
                  <c:v>42901</c:v>
                </c:pt>
                <c:pt idx="178">
                  <c:v>42902</c:v>
                </c:pt>
                <c:pt idx="179">
                  <c:v>42905</c:v>
                </c:pt>
                <c:pt idx="180">
                  <c:v>42906</c:v>
                </c:pt>
                <c:pt idx="181">
                  <c:v>42907</c:v>
                </c:pt>
                <c:pt idx="182">
                  <c:v>42908</c:v>
                </c:pt>
                <c:pt idx="183">
                  <c:v>42909</c:v>
                </c:pt>
                <c:pt idx="184">
                  <c:v>42912</c:v>
                </c:pt>
                <c:pt idx="185">
                  <c:v>42913</c:v>
                </c:pt>
                <c:pt idx="186">
                  <c:v>42914</c:v>
                </c:pt>
                <c:pt idx="187">
                  <c:v>42915</c:v>
                </c:pt>
                <c:pt idx="188">
                  <c:v>42916</c:v>
                </c:pt>
                <c:pt idx="189">
                  <c:v>42919</c:v>
                </c:pt>
                <c:pt idx="190">
                  <c:v>42921</c:v>
                </c:pt>
                <c:pt idx="191">
                  <c:v>42921</c:v>
                </c:pt>
                <c:pt idx="192">
                  <c:v>42922</c:v>
                </c:pt>
                <c:pt idx="193">
                  <c:v>42923</c:v>
                </c:pt>
                <c:pt idx="194">
                  <c:v>42926</c:v>
                </c:pt>
                <c:pt idx="195">
                  <c:v>42927</c:v>
                </c:pt>
                <c:pt idx="196">
                  <c:v>42928</c:v>
                </c:pt>
                <c:pt idx="197">
                  <c:v>42929</c:v>
                </c:pt>
                <c:pt idx="198">
                  <c:v>42930</c:v>
                </c:pt>
                <c:pt idx="199">
                  <c:v>42933</c:v>
                </c:pt>
                <c:pt idx="200">
                  <c:v>42934</c:v>
                </c:pt>
                <c:pt idx="201">
                  <c:v>42935</c:v>
                </c:pt>
                <c:pt idx="202">
                  <c:v>42936</c:v>
                </c:pt>
                <c:pt idx="203">
                  <c:v>42937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42947</c:v>
                </c:pt>
                <c:pt idx="210">
                  <c:v>42948</c:v>
                </c:pt>
                <c:pt idx="211">
                  <c:v>42949</c:v>
                </c:pt>
                <c:pt idx="212">
                  <c:v>42950</c:v>
                </c:pt>
                <c:pt idx="213">
                  <c:v>42951</c:v>
                </c:pt>
                <c:pt idx="214">
                  <c:v>42954</c:v>
                </c:pt>
                <c:pt idx="215">
                  <c:v>42955</c:v>
                </c:pt>
                <c:pt idx="216">
                  <c:v>42956</c:v>
                </c:pt>
                <c:pt idx="217">
                  <c:v>42957</c:v>
                </c:pt>
                <c:pt idx="218">
                  <c:v>42958</c:v>
                </c:pt>
                <c:pt idx="219">
                  <c:v>42961</c:v>
                </c:pt>
                <c:pt idx="220">
                  <c:v>42962</c:v>
                </c:pt>
                <c:pt idx="221">
                  <c:v>42963</c:v>
                </c:pt>
                <c:pt idx="222">
                  <c:v>42964</c:v>
                </c:pt>
                <c:pt idx="223">
                  <c:v>42965</c:v>
                </c:pt>
                <c:pt idx="224">
                  <c:v>42968</c:v>
                </c:pt>
                <c:pt idx="225">
                  <c:v>42969</c:v>
                </c:pt>
                <c:pt idx="226">
                  <c:v>42970</c:v>
                </c:pt>
                <c:pt idx="227">
                  <c:v>42971</c:v>
                </c:pt>
                <c:pt idx="228">
                  <c:v>42972</c:v>
                </c:pt>
                <c:pt idx="229">
                  <c:v>42976</c:v>
                </c:pt>
                <c:pt idx="230">
                  <c:v>42977</c:v>
                </c:pt>
                <c:pt idx="231">
                  <c:v>42978</c:v>
                </c:pt>
                <c:pt idx="232">
                  <c:v>42979</c:v>
                </c:pt>
                <c:pt idx="233">
                  <c:v>42983</c:v>
                </c:pt>
                <c:pt idx="234">
                  <c:v>42983</c:v>
                </c:pt>
                <c:pt idx="235">
                  <c:v>42984</c:v>
                </c:pt>
                <c:pt idx="236">
                  <c:v>42985</c:v>
                </c:pt>
                <c:pt idx="237">
                  <c:v>42986</c:v>
                </c:pt>
                <c:pt idx="238">
                  <c:v>42989</c:v>
                </c:pt>
                <c:pt idx="239">
                  <c:v>42990</c:v>
                </c:pt>
                <c:pt idx="240">
                  <c:v>42991</c:v>
                </c:pt>
                <c:pt idx="241">
                  <c:v>42992</c:v>
                </c:pt>
                <c:pt idx="242">
                  <c:v>42993</c:v>
                </c:pt>
                <c:pt idx="243">
                  <c:v>42996</c:v>
                </c:pt>
                <c:pt idx="244">
                  <c:v>42997</c:v>
                </c:pt>
                <c:pt idx="245">
                  <c:v>42998</c:v>
                </c:pt>
                <c:pt idx="246">
                  <c:v>42999</c:v>
                </c:pt>
                <c:pt idx="247">
                  <c:v>43000</c:v>
                </c:pt>
                <c:pt idx="248">
                  <c:v>43003</c:v>
                </c:pt>
                <c:pt idx="249">
                  <c:v>43004</c:v>
                </c:pt>
                <c:pt idx="250">
                  <c:v>43005</c:v>
                </c:pt>
                <c:pt idx="251">
                  <c:v>43006</c:v>
                </c:pt>
                <c:pt idx="252">
                  <c:v>43007</c:v>
                </c:pt>
                <c:pt idx="253">
                  <c:v>43010</c:v>
                </c:pt>
                <c:pt idx="254">
                  <c:v>43011</c:v>
                </c:pt>
                <c:pt idx="255">
                  <c:v>43012</c:v>
                </c:pt>
                <c:pt idx="256">
                  <c:v>43013</c:v>
                </c:pt>
                <c:pt idx="257">
                  <c:v>43014</c:v>
                </c:pt>
                <c:pt idx="258">
                  <c:v>43018</c:v>
                </c:pt>
                <c:pt idx="259">
                  <c:v>43018</c:v>
                </c:pt>
                <c:pt idx="260">
                  <c:v>43019</c:v>
                </c:pt>
                <c:pt idx="261">
                  <c:v>43020</c:v>
                </c:pt>
                <c:pt idx="262">
                  <c:v>43021</c:v>
                </c:pt>
                <c:pt idx="263">
                  <c:v>43024</c:v>
                </c:pt>
                <c:pt idx="264">
                  <c:v>43025</c:v>
                </c:pt>
                <c:pt idx="265">
                  <c:v>43026</c:v>
                </c:pt>
                <c:pt idx="266">
                  <c:v>43027</c:v>
                </c:pt>
                <c:pt idx="267">
                  <c:v>43028</c:v>
                </c:pt>
                <c:pt idx="268">
                  <c:v>43031</c:v>
                </c:pt>
                <c:pt idx="269">
                  <c:v>43032</c:v>
                </c:pt>
                <c:pt idx="270">
                  <c:v>43033</c:v>
                </c:pt>
                <c:pt idx="271">
                  <c:v>43034</c:v>
                </c:pt>
                <c:pt idx="272">
                  <c:v>43035</c:v>
                </c:pt>
                <c:pt idx="273">
                  <c:v>43038</c:v>
                </c:pt>
                <c:pt idx="274">
                  <c:v>43039</c:v>
                </c:pt>
                <c:pt idx="275">
                  <c:v>43040</c:v>
                </c:pt>
                <c:pt idx="276">
                  <c:v>43041</c:v>
                </c:pt>
                <c:pt idx="277">
                  <c:v>43042</c:v>
                </c:pt>
                <c:pt idx="278">
                  <c:v>43045</c:v>
                </c:pt>
                <c:pt idx="279">
                  <c:v>43046</c:v>
                </c:pt>
                <c:pt idx="280">
                  <c:v>43047</c:v>
                </c:pt>
                <c:pt idx="281">
                  <c:v>43048</c:v>
                </c:pt>
                <c:pt idx="282">
                  <c:v>43052</c:v>
                </c:pt>
                <c:pt idx="283">
                  <c:v>43052</c:v>
                </c:pt>
                <c:pt idx="284">
                  <c:v>43053</c:v>
                </c:pt>
                <c:pt idx="285">
                  <c:v>43054</c:v>
                </c:pt>
                <c:pt idx="286">
                  <c:v>43055</c:v>
                </c:pt>
                <c:pt idx="287">
                  <c:v>43056</c:v>
                </c:pt>
                <c:pt idx="288">
                  <c:v>43059</c:v>
                </c:pt>
                <c:pt idx="289">
                  <c:v>43060</c:v>
                </c:pt>
                <c:pt idx="290">
                  <c:v>43061</c:v>
                </c:pt>
                <c:pt idx="291">
                  <c:v>43063</c:v>
                </c:pt>
                <c:pt idx="292">
                  <c:v>43063</c:v>
                </c:pt>
                <c:pt idx="293">
                  <c:v>43066</c:v>
                </c:pt>
                <c:pt idx="294">
                  <c:v>43067</c:v>
                </c:pt>
                <c:pt idx="295">
                  <c:v>43068</c:v>
                </c:pt>
                <c:pt idx="296">
                  <c:v>43069</c:v>
                </c:pt>
                <c:pt idx="297">
                  <c:v>43070</c:v>
                </c:pt>
                <c:pt idx="298">
                  <c:v>43073</c:v>
                </c:pt>
                <c:pt idx="299">
                  <c:v>43074</c:v>
                </c:pt>
                <c:pt idx="300">
                  <c:v>43075</c:v>
                </c:pt>
                <c:pt idx="301">
                  <c:v>43076</c:v>
                </c:pt>
                <c:pt idx="302">
                  <c:v>43077</c:v>
                </c:pt>
                <c:pt idx="303">
                  <c:v>43080</c:v>
                </c:pt>
                <c:pt idx="304">
                  <c:v>43081</c:v>
                </c:pt>
                <c:pt idx="305">
                  <c:v>43082</c:v>
                </c:pt>
                <c:pt idx="306">
                  <c:v>43083</c:v>
                </c:pt>
                <c:pt idx="307">
                  <c:v>43084</c:v>
                </c:pt>
                <c:pt idx="308">
                  <c:v>43087</c:v>
                </c:pt>
                <c:pt idx="309">
                  <c:v>43088</c:v>
                </c:pt>
                <c:pt idx="310">
                  <c:v>43089</c:v>
                </c:pt>
                <c:pt idx="311">
                  <c:v>43090</c:v>
                </c:pt>
                <c:pt idx="312">
                  <c:v>43091</c:v>
                </c:pt>
                <c:pt idx="313">
                  <c:v>43096</c:v>
                </c:pt>
                <c:pt idx="314">
                  <c:v>43097</c:v>
                </c:pt>
                <c:pt idx="315">
                  <c:v>43098</c:v>
                </c:pt>
                <c:pt idx="316">
                  <c:v>43102</c:v>
                </c:pt>
                <c:pt idx="317">
                  <c:v>43103</c:v>
                </c:pt>
                <c:pt idx="318">
                  <c:v>43104</c:v>
                </c:pt>
                <c:pt idx="319">
                  <c:v>43105</c:v>
                </c:pt>
                <c:pt idx="320">
                  <c:v>43108</c:v>
                </c:pt>
                <c:pt idx="321">
                  <c:v>43109</c:v>
                </c:pt>
                <c:pt idx="322">
                  <c:v>43110</c:v>
                </c:pt>
                <c:pt idx="323">
                  <c:v>43111</c:v>
                </c:pt>
                <c:pt idx="324">
                  <c:v>43112</c:v>
                </c:pt>
                <c:pt idx="325">
                  <c:v>43116</c:v>
                </c:pt>
                <c:pt idx="326">
                  <c:v>43116</c:v>
                </c:pt>
                <c:pt idx="327">
                  <c:v>43117</c:v>
                </c:pt>
                <c:pt idx="328">
                  <c:v>43118</c:v>
                </c:pt>
                <c:pt idx="329">
                  <c:v>43119</c:v>
                </c:pt>
                <c:pt idx="330">
                  <c:v>43122</c:v>
                </c:pt>
                <c:pt idx="331">
                  <c:v>43123</c:v>
                </c:pt>
                <c:pt idx="332">
                  <c:v>43124</c:v>
                </c:pt>
                <c:pt idx="333">
                  <c:v>43125</c:v>
                </c:pt>
                <c:pt idx="334">
                  <c:v>43126</c:v>
                </c:pt>
                <c:pt idx="335">
                  <c:v>43129</c:v>
                </c:pt>
                <c:pt idx="336">
                  <c:v>43130</c:v>
                </c:pt>
                <c:pt idx="337">
                  <c:v>43131</c:v>
                </c:pt>
                <c:pt idx="338">
                  <c:v>43132</c:v>
                </c:pt>
                <c:pt idx="339">
                  <c:v>43133</c:v>
                </c:pt>
                <c:pt idx="340">
                  <c:v>43136</c:v>
                </c:pt>
                <c:pt idx="341">
                  <c:v>43137</c:v>
                </c:pt>
                <c:pt idx="342">
                  <c:v>43138</c:v>
                </c:pt>
                <c:pt idx="343">
                  <c:v>43139</c:v>
                </c:pt>
                <c:pt idx="344">
                  <c:v>43140</c:v>
                </c:pt>
                <c:pt idx="345">
                  <c:v>43143</c:v>
                </c:pt>
                <c:pt idx="346">
                  <c:v>43144</c:v>
                </c:pt>
                <c:pt idx="347">
                  <c:v>43145</c:v>
                </c:pt>
                <c:pt idx="348">
                  <c:v>43146</c:v>
                </c:pt>
                <c:pt idx="349">
                  <c:v>43147</c:v>
                </c:pt>
                <c:pt idx="350">
                  <c:v>43151</c:v>
                </c:pt>
                <c:pt idx="351">
                  <c:v>43151</c:v>
                </c:pt>
                <c:pt idx="352">
                  <c:v>43152</c:v>
                </c:pt>
                <c:pt idx="353">
                  <c:v>43153</c:v>
                </c:pt>
                <c:pt idx="354">
                  <c:v>43154</c:v>
                </c:pt>
                <c:pt idx="355">
                  <c:v>43157</c:v>
                </c:pt>
                <c:pt idx="356">
                  <c:v>43158</c:v>
                </c:pt>
                <c:pt idx="357">
                  <c:v>43159</c:v>
                </c:pt>
                <c:pt idx="358">
                  <c:v>43160</c:v>
                </c:pt>
                <c:pt idx="359">
                  <c:v>43161</c:v>
                </c:pt>
                <c:pt idx="360">
                  <c:v>43164</c:v>
                </c:pt>
                <c:pt idx="361">
                  <c:v>43165</c:v>
                </c:pt>
                <c:pt idx="362">
                  <c:v>43166</c:v>
                </c:pt>
                <c:pt idx="363">
                  <c:v>43167</c:v>
                </c:pt>
                <c:pt idx="364">
                  <c:v>43168</c:v>
                </c:pt>
                <c:pt idx="365">
                  <c:v>43171</c:v>
                </c:pt>
                <c:pt idx="366">
                  <c:v>43172</c:v>
                </c:pt>
                <c:pt idx="367">
                  <c:v>43173</c:v>
                </c:pt>
                <c:pt idx="368">
                  <c:v>43174</c:v>
                </c:pt>
                <c:pt idx="369">
                  <c:v>43175</c:v>
                </c:pt>
                <c:pt idx="370">
                  <c:v>43178</c:v>
                </c:pt>
                <c:pt idx="371">
                  <c:v>43179</c:v>
                </c:pt>
                <c:pt idx="372">
                  <c:v>43180</c:v>
                </c:pt>
                <c:pt idx="373">
                  <c:v>43181</c:v>
                </c:pt>
                <c:pt idx="374">
                  <c:v>43182</c:v>
                </c:pt>
                <c:pt idx="375">
                  <c:v>43185</c:v>
                </c:pt>
                <c:pt idx="376">
                  <c:v>43186</c:v>
                </c:pt>
                <c:pt idx="377">
                  <c:v>43187</c:v>
                </c:pt>
                <c:pt idx="378">
                  <c:v>43188</c:v>
                </c:pt>
                <c:pt idx="379">
                  <c:v>43193</c:v>
                </c:pt>
                <c:pt idx="380">
                  <c:v>43194</c:v>
                </c:pt>
                <c:pt idx="381">
                  <c:v>43195</c:v>
                </c:pt>
                <c:pt idx="382">
                  <c:v>43196</c:v>
                </c:pt>
                <c:pt idx="383">
                  <c:v>43199</c:v>
                </c:pt>
                <c:pt idx="384">
                  <c:v>43200</c:v>
                </c:pt>
                <c:pt idx="385">
                  <c:v>43201</c:v>
                </c:pt>
                <c:pt idx="386">
                  <c:v>43202</c:v>
                </c:pt>
                <c:pt idx="387">
                  <c:v>43203</c:v>
                </c:pt>
                <c:pt idx="388">
                  <c:v>43206</c:v>
                </c:pt>
                <c:pt idx="389">
                  <c:v>43207</c:v>
                </c:pt>
                <c:pt idx="390">
                  <c:v>43208</c:v>
                </c:pt>
                <c:pt idx="391">
                  <c:v>43209</c:v>
                </c:pt>
                <c:pt idx="392">
                  <c:v>43210</c:v>
                </c:pt>
                <c:pt idx="393">
                  <c:v>43213</c:v>
                </c:pt>
                <c:pt idx="394">
                  <c:v>43214</c:v>
                </c:pt>
                <c:pt idx="395">
                  <c:v>43215</c:v>
                </c:pt>
                <c:pt idx="396">
                  <c:v>43216</c:v>
                </c:pt>
                <c:pt idx="397">
                  <c:v>43217</c:v>
                </c:pt>
                <c:pt idx="398">
                  <c:v>43220</c:v>
                </c:pt>
                <c:pt idx="399">
                  <c:v>43221</c:v>
                </c:pt>
                <c:pt idx="400">
                  <c:v>43222</c:v>
                </c:pt>
                <c:pt idx="401">
                  <c:v>43223</c:v>
                </c:pt>
                <c:pt idx="402">
                  <c:v>43224</c:v>
                </c:pt>
                <c:pt idx="403">
                  <c:v>43228</c:v>
                </c:pt>
                <c:pt idx="404">
                  <c:v>43229</c:v>
                </c:pt>
                <c:pt idx="405">
                  <c:v>43230</c:v>
                </c:pt>
                <c:pt idx="406">
                  <c:v>43231</c:v>
                </c:pt>
                <c:pt idx="407">
                  <c:v>43234</c:v>
                </c:pt>
                <c:pt idx="408">
                  <c:v>43235</c:v>
                </c:pt>
                <c:pt idx="409">
                  <c:v>43236</c:v>
                </c:pt>
                <c:pt idx="410">
                  <c:v>43237</c:v>
                </c:pt>
                <c:pt idx="411">
                  <c:v>43238</c:v>
                </c:pt>
                <c:pt idx="412">
                  <c:v>43241</c:v>
                </c:pt>
                <c:pt idx="413">
                  <c:v>43242</c:v>
                </c:pt>
                <c:pt idx="414">
                  <c:v>43243</c:v>
                </c:pt>
                <c:pt idx="415">
                  <c:v>43244</c:v>
                </c:pt>
                <c:pt idx="416">
                  <c:v>43245</c:v>
                </c:pt>
                <c:pt idx="417">
                  <c:v>43249</c:v>
                </c:pt>
                <c:pt idx="418">
                  <c:v>43250</c:v>
                </c:pt>
                <c:pt idx="419">
                  <c:v>43251</c:v>
                </c:pt>
                <c:pt idx="420">
                  <c:v>43252</c:v>
                </c:pt>
                <c:pt idx="421">
                  <c:v>43255</c:v>
                </c:pt>
                <c:pt idx="422">
                  <c:v>43256</c:v>
                </c:pt>
                <c:pt idx="423">
                  <c:v>43257</c:v>
                </c:pt>
                <c:pt idx="424">
                  <c:v>43258</c:v>
                </c:pt>
                <c:pt idx="425">
                  <c:v>43259</c:v>
                </c:pt>
                <c:pt idx="426">
                  <c:v>43262</c:v>
                </c:pt>
                <c:pt idx="427">
                  <c:v>43263</c:v>
                </c:pt>
                <c:pt idx="428">
                  <c:v>43264</c:v>
                </c:pt>
                <c:pt idx="429">
                  <c:v>43265</c:v>
                </c:pt>
                <c:pt idx="430">
                  <c:v>43266</c:v>
                </c:pt>
                <c:pt idx="431">
                  <c:v>43269</c:v>
                </c:pt>
                <c:pt idx="432">
                  <c:v>43270</c:v>
                </c:pt>
                <c:pt idx="433">
                  <c:v>43271</c:v>
                </c:pt>
                <c:pt idx="434">
                  <c:v>43272</c:v>
                </c:pt>
                <c:pt idx="435">
                  <c:v>43273</c:v>
                </c:pt>
                <c:pt idx="436">
                  <c:v>43276</c:v>
                </c:pt>
                <c:pt idx="437">
                  <c:v>43277</c:v>
                </c:pt>
                <c:pt idx="438">
                  <c:v>43278</c:v>
                </c:pt>
                <c:pt idx="439">
                  <c:v>43279</c:v>
                </c:pt>
                <c:pt idx="440">
                  <c:v>43280</c:v>
                </c:pt>
                <c:pt idx="441">
                  <c:v>43283</c:v>
                </c:pt>
                <c:pt idx="442">
                  <c:v>43284</c:v>
                </c:pt>
                <c:pt idx="443">
                  <c:v>43286</c:v>
                </c:pt>
                <c:pt idx="444">
                  <c:v>43286</c:v>
                </c:pt>
                <c:pt idx="445">
                  <c:v>43287</c:v>
                </c:pt>
                <c:pt idx="446">
                  <c:v>43290</c:v>
                </c:pt>
                <c:pt idx="447">
                  <c:v>43291</c:v>
                </c:pt>
                <c:pt idx="448">
                  <c:v>43292</c:v>
                </c:pt>
                <c:pt idx="449">
                  <c:v>43293</c:v>
                </c:pt>
                <c:pt idx="450">
                  <c:v>43294</c:v>
                </c:pt>
                <c:pt idx="451">
                  <c:v>43297</c:v>
                </c:pt>
                <c:pt idx="452">
                  <c:v>43298</c:v>
                </c:pt>
                <c:pt idx="453">
                  <c:v>43299</c:v>
                </c:pt>
                <c:pt idx="454">
                  <c:v>43300</c:v>
                </c:pt>
                <c:pt idx="455">
                  <c:v>43301</c:v>
                </c:pt>
                <c:pt idx="456">
                  <c:v>43304</c:v>
                </c:pt>
                <c:pt idx="457">
                  <c:v>43305</c:v>
                </c:pt>
                <c:pt idx="458">
                  <c:v>43306</c:v>
                </c:pt>
                <c:pt idx="459">
                  <c:v>43307</c:v>
                </c:pt>
                <c:pt idx="460">
                  <c:v>43308</c:v>
                </c:pt>
                <c:pt idx="461">
                  <c:v>43311</c:v>
                </c:pt>
                <c:pt idx="462">
                  <c:v>43312</c:v>
                </c:pt>
                <c:pt idx="463">
                  <c:v>43313</c:v>
                </c:pt>
                <c:pt idx="464">
                  <c:v>43314</c:v>
                </c:pt>
                <c:pt idx="465">
                  <c:v>43315</c:v>
                </c:pt>
                <c:pt idx="466">
                  <c:v>43318</c:v>
                </c:pt>
                <c:pt idx="467">
                  <c:v>43319</c:v>
                </c:pt>
                <c:pt idx="468">
                  <c:v>43320</c:v>
                </c:pt>
                <c:pt idx="469">
                  <c:v>43321</c:v>
                </c:pt>
                <c:pt idx="470">
                  <c:v>43322</c:v>
                </c:pt>
                <c:pt idx="471">
                  <c:v>43325</c:v>
                </c:pt>
                <c:pt idx="472">
                  <c:v>43326</c:v>
                </c:pt>
                <c:pt idx="473">
                  <c:v>43327</c:v>
                </c:pt>
                <c:pt idx="474">
                  <c:v>43328</c:v>
                </c:pt>
                <c:pt idx="475">
                  <c:v>43329</c:v>
                </c:pt>
                <c:pt idx="476">
                  <c:v>43332</c:v>
                </c:pt>
                <c:pt idx="477">
                  <c:v>43333</c:v>
                </c:pt>
                <c:pt idx="478">
                  <c:v>43334</c:v>
                </c:pt>
                <c:pt idx="479">
                  <c:v>43335</c:v>
                </c:pt>
                <c:pt idx="480">
                  <c:v>43336</c:v>
                </c:pt>
                <c:pt idx="481">
                  <c:v>43340</c:v>
                </c:pt>
                <c:pt idx="482">
                  <c:v>43341</c:v>
                </c:pt>
                <c:pt idx="483">
                  <c:v>43342</c:v>
                </c:pt>
                <c:pt idx="484">
                  <c:v>43343</c:v>
                </c:pt>
                <c:pt idx="485">
                  <c:v>43347</c:v>
                </c:pt>
                <c:pt idx="486">
                  <c:v>43347</c:v>
                </c:pt>
                <c:pt idx="487">
                  <c:v>43348</c:v>
                </c:pt>
                <c:pt idx="488">
                  <c:v>43349</c:v>
                </c:pt>
                <c:pt idx="489">
                  <c:v>43350</c:v>
                </c:pt>
                <c:pt idx="490">
                  <c:v>43353</c:v>
                </c:pt>
                <c:pt idx="491">
                  <c:v>43354</c:v>
                </c:pt>
                <c:pt idx="492">
                  <c:v>43355</c:v>
                </c:pt>
                <c:pt idx="493">
                  <c:v>43356</c:v>
                </c:pt>
                <c:pt idx="494">
                  <c:v>43357</c:v>
                </c:pt>
                <c:pt idx="495">
                  <c:v>43360</c:v>
                </c:pt>
                <c:pt idx="496">
                  <c:v>43361</c:v>
                </c:pt>
                <c:pt idx="497">
                  <c:v>43362</c:v>
                </c:pt>
                <c:pt idx="498">
                  <c:v>43363</c:v>
                </c:pt>
                <c:pt idx="499">
                  <c:v>43364</c:v>
                </c:pt>
                <c:pt idx="500">
                  <c:v>43367</c:v>
                </c:pt>
                <c:pt idx="501">
                  <c:v>43368</c:v>
                </c:pt>
                <c:pt idx="502">
                  <c:v>43369</c:v>
                </c:pt>
                <c:pt idx="503">
                  <c:v>43370</c:v>
                </c:pt>
                <c:pt idx="504">
                  <c:v>43371</c:v>
                </c:pt>
                <c:pt idx="505">
                  <c:v>43374</c:v>
                </c:pt>
                <c:pt idx="506">
                  <c:v>43375</c:v>
                </c:pt>
                <c:pt idx="507">
                  <c:v>43376</c:v>
                </c:pt>
                <c:pt idx="508">
                  <c:v>43377</c:v>
                </c:pt>
                <c:pt idx="509">
                  <c:v>43378</c:v>
                </c:pt>
                <c:pt idx="510">
                  <c:v>43382</c:v>
                </c:pt>
                <c:pt idx="511">
                  <c:v>43382</c:v>
                </c:pt>
                <c:pt idx="512">
                  <c:v>43383</c:v>
                </c:pt>
                <c:pt idx="513">
                  <c:v>43384</c:v>
                </c:pt>
                <c:pt idx="514">
                  <c:v>43385</c:v>
                </c:pt>
                <c:pt idx="515">
                  <c:v>43388</c:v>
                </c:pt>
                <c:pt idx="516">
                  <c:v>43389</c:v>
                </c:pt>
                <c:pt idx="517">
                  <c:v>43390</c:v>
                </c:pt>
                <c:pt idx="518">
                  <c:v>43397</c:v>
                </c:pt>
                <c:pt idx="519">
                  <c:v>43404</c:v>
                </c:pt>
                <c:pt idx="520">
                  <c:v>43411</c:v>
                </c:pt>
                <c:pt idx="521">
                  <c:v>43418</c:v>
                </c:pt>
                <c:pt idx="522">
                  <c:v>43425</c:v>
                </c:pt>
                <c:pt idx="523">
                  <c:v>43432</c:v>
                </c:pt>
                <c:pt idx="524">
                  <c:v>43439</c:v>
                </c:pt>
                <c:pt idx="525">
                  <c:v>43446</c:v>
                </c:pt>
                <c:pt idx="526">
                  <c:v>43453</c:v>
                </c:pt>
                <c:pt idx="527">
                  <c:v>43462</c:v>
                </c:pt>
                <c:pt idx="528">
                  <c:v>43468</c:v>
                </c:pt>
                <c:pt idx="529">
                  <c:v>43474</c:v>
                </c:pt>
                <c:pt idx="530">
                  <c:v>43481</c:v>
                </c:pt>
                <c:pt idx="531">
                  <c:v>43488</c:v>
                </c:pt>
                <c:pt idx="532">
                  <c:v>43495</c:v>
                </c:pt>
                <c:pt idx="533">
                  <c:v>43502</c:v>
                </c:pt>
                <c:pt idx="534">
                  <c:v>43509</c:v>
                </c:pt>
                <c:pt idx="535">
                  <c:v>43516</c:v>
                </c:pt>
                <c:pt idx="536">
                  <c:v>43523</c:v>
                </c:pt>
                <c:pt idx="537">
                  <c:v>43530</c:v>
                </c:pt>
                <c:pt idx="538">
                  <c:v>43537</c:v>
                </c:pt>
                <c:pt idx="539">
                  <c:v>43544</c:v>
                </c:pt>
                <c:pt idx="540">
                  <c:v>43551</c:v>
                </c:pt>
                <c:pt idx="541">
                  <c:v>43558</c:v>
                </c:pt>
                <c:pt idx="542">
                  <c:v>43565</c:v>
                </c:pt>
                <c:pt idx="543">
                  <c:v>43572</c:v>
                </c:pt>
                <c:pt idx="544">
                  <c:v>43580</c:v>
                </c:pt>
                <c:pt idx="545">
                  <c:v>43587</c:v>
                </c:pt>
                <c:pt idx="546">
                  <c:v>43594</c:v>
                </c:pt>
                <c:pt idx="547">
                  <c:v>43601</c:v>
                </c:pt>
                <c:pt idx="548">
                  <c:v>43608</c:v>
                </c:pt>
                <c:pt idx="549">
                  <c:v>43615</c:v>
                </c:pt>
                <c:pt idx="550">
                  <c:v>43622</c:v>
                </c:pt>
                <c:pt idx="551">
                  <c:v>43629</c:v>
                </c:pt>
                <c:pt idx="552">
                  <c:v>43636</c:v>
                </c:pt>
                <c:pt idx="553">
                  <c:v>43643</c:v>
                </c:pt>
                <c:pt idx="554">
                  <c:v>43651</c:v>
                </c:pt>
                <c:pt idx="555">
                  <c:v>43657</c:v>
                </c:pt>
                <c:pt idx="556">
                  <c:v>43664</c:v>
                </c:pt>
                <c:pt idx="557">
                  <c:v>43671</c:v>
                </c:pt>
                <c:pt idx="558">
                  <c:v>43678</c:v>
                </c:pt>
                <c:pt idx="559">
                  <c:v>43685</c:v>
                </c:pt>
                <c:pt idx="560">
                  <c:v>43692</c:v>
                </c:pt>
                <c:pt idx="561">
                  <c:v>43699</c:v>
                </c:pt>
                <c:pt idx="562">
                  <c:v>43706</c:v>
                </c:pt>
                <c:pt idx="563">
                  <c:v>43713</c:v>
                </c:pt>
                <c:pt idx="564">
                  <c:v>43720</c:v>
                </c:pt>
                <c:pt idx="565">
                  <c:v>43727</c:v>
                </c:pt>
                <c:pt idx="566">
                  <c:v>43734</c:v>
                </c:pt>
                <c:pt idx="567">
                  <c:v>43741</c:v>
                </c:pt>
                <c:pt idx="568">
                  <c:v>43748</c:v>
                </c:pt>
                <c:pt idx="569">
                  <c:v>43755</c:v>
                </c:pt>
                <c:pt idx="570">
                  <c:v>43762</c:v>
                </c:pt>
                <c:pt idx="571">
                  <c:v>43769</c:v>
                </c:pt>
                <c:pt idx="572">
                  <c:v>43776</c:v>
                </c:pt>
                <c:pt idx="573">
                  <c:v>43783</c:v>
                </c:pt>
                <c:pt idx="574">
                  <c:v>43790</c:v>
                </c:pt>
                <c:pt idx="575">
                  <c:v>43798</c:v>
                </c:pt>
                <c:pt idx="576">
                  <c:v>43804</c:v>
                </c:pt>
                <c:pt idx="577">
                  <c:v>43811</c:v>
                </c:pt>
                <c:pt idx="578">
                  <c:v>43818</c:v>
                </c:pt>
                <c:pt idx="579">
                  <c:v>43829</c:v>
                </c:pt>
                <c:pt idx="580">
                  <c:v>43833</c:v>
                </c:pt>
                <c:pt idx="581">
                  <c:v>43839</c:v>
                </c:pt>
                <c:pt idx="582">
                  <c:v>43846</c:v>
                </c:pt>
                <c:pt idx="583">
                  <c:v>43853</c:v>
                </c:pt>
                <c:pt idx="584">
                  <c:v>43860</c:v>
                </c:pt>
                <c:pt idx="585">
                  <c:v>43867</c:v>
                </c:pt>
                <c:pt idx="586">
                  <c:v>43874</c:v>
                </c:pt>
                <c:pt idx="587">
                  <c:v>43881</c:v>
                </c:pt>
                <c:pt idx="588">
                  <c:v>43888</c:v>
                </c:pt>
                <c:pt idx="589">
                  <c:v>43895</c:v>
                </c:pt>
                <c:pt idx="590">
                  <c:v>43902</c:v>
                </c:pt>
                <c:pt idx="591">
                  <c:v>43909</c:v>
                </c:pt>
                <c:pt idx="592">
                  <c:v>43916</c:v>
                </c:pt>
                <c:pt idx="593">
                  <c:v>43923</c:v>
                </c:pt>
                <c:pt idx="594">
                  <c:v>43930</c:v>
                </c:pt>
                <c:pt idx="595">
                  <c:v>43937</c:v>
                </c:pt>
                <c:pt idx="596">
                  <c:v>43944</c:v>
                </c:pt>
                <c:pt idx="597">
                  <c:v>43951</c:v>
                </c:pt>
                <c:pt idx="598">
                  <c:v>43958</c:v>
                </c:pt>
                <c:pt idx="599">
                  <c:v>43965</c:v>
                </c:pt>
                <c:pt idx="600">
                  <c:v>43972</c:v>
                </c:pt>
                <c:pt idx="601">
                  <c:v>43979</c:v>
                </c:pt>
                <c:pt idx="602">
                  <c:v>43986</c:v>
                </c:pt>
                <c:pt idx="603">
                  <c:v>43993</c:v>
                </c:pt>
                <c:pt idx="604">
                  <c:v>44000</c:v>
                </c:pt>
                <c:pt idx="605">
                  <c:v>44007</c:v>
                </c:pt>
                <c:pt idx="606">
                  <c:v>44014</c:v>
                </c:pt>
                <c:pt idx="607">
                  <c:v>44021</c:v>
                </c:pt>
                <c:pt idx="608">
                  <c:v>44028</c:v>
                </c:pt>
                <c:pt idx="609">
                  <c:v>44035</c:v>
                </c:pt>
                <c:pt idx="610">
                  <c:v>44042</c:v>
                </c:pt>
                <c:pt idx="611">
                  <c:v>44049</c:v>
                </c:pt>
                <c:pt idx="612">
                  <c:v>44056</c:v>
                </c:pt>
                <c:pt idx="613">
                  <c:v>44063</c:v>
                </c:pt>
                <c:pt idx="614">
                  <c:v>44070</c:v>
                </c:pt>
                <c:pt idx="615">
                  <c:v>44077</c:v>
                </c:pt>
                <c:pt idx="616">
                  <c:v>44084</c:v>
                </c:pt>
                <c:pt idx="617">
                  <c:v>44091</c:v>
                </c:pt>
                <c:pt idx="618">
                  <c:v>44098</c:v>
                </c:pt>
                <c:pt idx="619">
                  <c:v>44105</c:v>
                </c:pt>
                <c:pt idx="620">
                  <c:v>44112</c:v>
                </c:pt>
                <c:pt idx="621">
                  <c:v>44119</c:v>
                </c:pt>
                <c:pt idx="622">
                  <c:v>44126</c:v>
                </c:pt>
                <c:pt idx="623">
                  <c:v>44133</c:v>
                </c:pt>
                <c:pt idx="624">
                  <c:v>44140</c:v>
                </c:pt>
                <c:pt idx="625">
                  <c:v>44147</c:v>
                </c:pt>
                <c:pt idx="626">
                  <c:v>44154</c:v>
                </c:pt>
                <c:pt idx="627">
                  <c:v>44162</c:v>
                </c:pt>
                <c:pt idx="628">
                  <c:v>44168</c:v>
                </c:pt>
                <c:pt idx="629">
                  <c:v>44175</c:v>
                </c:pt>
                <c:pt idx="630">
                  <c:v>44182</c:v>
                </c:pt>
                <c:pt idx="631">
                  <c:v>44189</c:v>
                </c:pt>
                <c:pt idx="632">
                  <c:v>44196</c:v>
                </c:pt>
                <c:pt idx="633">
                  <c:v>44203</c:v>
                </c:pt>
                <c:pt idx="634">
                  <c:v>44210</c:v>
                </c:pt>
                <c:pt idx="635">
                  <c:v>44217</c:v>
                </c:pt>
                <c:pt idx="636">
                  <c:v>44224</c:v>
                </c:pt>
                <c:pt idx="637">
                  <c:v>44231</c:v>
                </c:pt>
                <c:pt idx="638">
                  <c:v>44238</c:v>
                </c:pt>
                <c:pt idx="639">
                  <c:v>44245</c:v>
                </c:pt>
                <c:pt idx="640">
                  <c:v>44252</c:v>
                </c:pt>
                <c:pt idx="641">
                  <c:v>44259</c:v>
                </c:pt>
                <c:pt idx="642">
                  <c:v>44266</c:v>
                </c:pt>
                <c:pt idx="643">
                  <c:v>44273</c:v>
                </c:pt>
                <c:pt idx="644">
                  <c:v>44280</c:v>
                </c:pt>
                <c:pt idx="645">
                  <c:v>44287</c:v>
                </c:pt>
                <c:pt idx="646">
                  <c:v>44294</c:v>
                </c:pt>
                <c:pt idx="647">
                  <c:v>44301</c:v>
                </c:pt>
                <c:pt idx="648">
                  <c:v>44308</c:v>
                </c:pt>
                <c:pt idx="649">
                  <c:v>44315</c:v>
                </c:pt>
                <c:pt idx="650">
                  <c:v>44322</c:v>
                </c:pt>
                <c:pt idx="651">
                  <c:v>44329</c:v>
                </c:pt>
                <c:pt idx="652">
                  <c:v>44336</c:v>
                </c:pt>
                <c:pt idx="653">
                  <c:v>44343</c:v>
                </c:pt>
                <c:pt idx="654">
                  <c:v>44350</c:v>
                </c:pt>
                <c:pt idx="655">
                  <c:v>44357</c:v>
                </c:pt>
                <c:pt idx="656">
                  <c:v>44364</c:v>
                </c:pt>
                <c:pt idx="657">
                  <c:v>44371</c:v>
                </c:pt>
                <c:pt idx="658">
                  <c:v>44378</c:v>
                </c:pt>
                <c:pt idx="659">
                  <c:v>44385</c:v>
                </c:pt>
                <c:pt idx="660">
                  <c:v>44392</c:v>
                </c:pt>
                <c:pt idx="661">
                  <c:v>44399</c:v>
                </c:pt>
                <c:pt idx="662">
                  <c:v>44406</c:v>
                </c:pt>
                <c:pt idx="663">
                  <c:v>44413</c:v>
                </c:pt>
                <c:pt idx="664">
                  <c:v>44420</c:v>
                </c:pt>
                <c:pt idx="665">
                  <c:v>44427</c:v>
                </c:pt>
                <c:pt idx="666">
                  <c:v>44434</c:v>
                </c:pt>
                <c:pt idx="667">
                  <c:v>44441</c:v>
                </c:pt>
                <c:pt idx="668">
                  <c:v>44448</c:v>
                </c:pt>
                <c:pt idx="669">
                  <c:v>44455</c:v>
                </c:pt>
                <c:pt idx="670">
                  <c:v>44462</c:v>
                </c:pt>
                <c:pt idx="671">
                  <c:v>44469</c:v>
                </c:pt>
                <c:pt idx="672">
                  <c:v>44476</c:v>
                </c:pt>
                <c:pt idx="673">
                  <c:v>44483</c:v>
                </c:pt>
                <c:pt idx="674">
                  <c:v>44490</c:v>
                </c:pt>
                <c:pt idx="675">
                  <c:v>44497</c:v>
                </c:pt>
                <c:pt idx="676">
                  <c:v>44504</c:v>
                </c:pt>
                <c:pt idx="677">
                  <c:v>44512</c:v>
                </c:pt>
                <c:pt idx="678">
                  <c:v>44518</c:v>
                </c:pt>
                <c:pt idx="679">
                  <c:v>44526</c:v>
                </c:pt>
                <c:pt idx="680">
                  <c:v>44532</c:v>
                </c:pt>
                <c:pt idx="681">
                  <c:v>44539</c:v>
                </c:pt>
                <c:pt idx="682">
                  <c:v>44546</c:v>
                </c:pt>
                <c:pt idx="683">
                  <c:v>44553</c:v>
                </c:pt>
                <c:pt idx="684">
                  <c:v>44565</c:v>
                </c:pt>
                <c:pt idx="685">
                  <c:v>44568</c:v>
                </c:pt>
                <c:pt idx="686">
                  <c:v>44575</c:v>
                </c:pt>
                <c:pt idx="687">
                  <c:v>44582</c:v>
                </c:pt>
                <c:pt idx="688">
                  <c:v>44589</c:v>
                </c:pt>
                <c:pt idx="689">
                  <c:v>44596</c:v>
                </c:pt>
                <c:pt idx="690">
                  <c:v>44603</c:v>
                </c:pt>
                <c:pt idx="691">
                  <c:v>44610</c:v>
                </c:pt>
                <c:pt idx="692">
                  <c:v>44617</c:v>
                </c:pt>
                <c:pt idx="693">
                  <c:v>44624</c:v>
                </c:pt>
                <c:pt idx="694">
                  <c:v>44631</c:v>
                </c:pt>
                <c:pt idx="695">
                  <c:v>44638</c:v>
                </c:pt>
                <c:pt idx="696">
                  <c:v>44645</c:v>
                </c:pt>
                <c:pt idx="697">
                  <c:v>44652</c:v>
                </c:pt>
                <c:pt idx="698">
                  <c:v>44659</c:v>
                </c:pt>
                <c:pt idx="699">
                  <c:v>44670</c:v>
                </c:pt>
                <c:pt idx="700">
                  <c:v>44673</c:v>
                </c:pt>
                <c:pt idx="701">
                  <c:v>44680</c:v>
                </c:pt>
                <c:pt idx="702">
                  <c:v>44687</c:v>
                </c:pt>
                <c:pt idx="703">
                  <c:v>44694</c:v>
                </c:pt>
                <c:pt idx="704">
                  <c:v>44701</c:v>
                </c:pt>
                <c:pt idx="705">
                  <c:v>44708</c:v>
                </c:pt>
                <c:pt idx="706">
                  <c:v>44715</c:v>
                </c:pt>
                <c:pt idx="707">
                  <c:v>44722</c:v>
                </c:pt>
                <c:pt idx="708">
                  <c:v>44729</c:v>
                </c:pt>
                <c:pt idx="709">
                  <c:v>44736</c:v>
                </c:pt>
                <c:pt idx="710">
                  <c:v>44743</c:v>
                </c:pt>
                <c:pt idx="711">
                  <c:v>44750</c:v>
                </c:pt>
                <c:pt idx="712">
                  <c:v>44757</c:v>
                </c:pt>
                <c:pt idx="713">
                  <c:v>44764</c:v>
                </c:pt>
                <c:pt idx="714">
                  <c:v>44771</c:v>
                </c:pt>
                <c:pt idx="715">
                  <c:v>44778</c:v>
                </c:pt>
                <c:pt idx="716">
                  <c:v>44785</c:v>
                </c:pt>
                <c:pt idx="717">
                  <c:v>44792</c:v>
                </c:pt>
                <c:pt idx="718">
                  <c:v>44799</c:v>
                </c:pt>
                <c:pt idx="719">
                  <c:v>44806</c:v>
                </c:pt>
                <c:pt idx="720">
                  <c:v>44813</c:v>
                </c:pt>
                <c:pt idx="721">
                  <c:v>44820</c:v>
                </c:pt>
                <c:pt idx="722">
                  <c:v>44827</c:v>
                </c:pt>
                <c:pt idx="723">
                  <c:v>44834</c:v>
                </c:pt>
                <c:pt idx="724">
                  <c:v>44841</c:v>
                </c:pt>
                <c:pt idx="725">
                  <c:v>44848</c:v>
                </c:pt>
                <c:pt idx="726">
                  <c:v>44855</c:v>
                </c:pt>
                <c:pt idx="727">
                  <c:v>44862</c:v>
                </c:pt>
                <c:pt idx="728">
                  <c:v>44869</c:v>
                </c:pt>
                <c:pt idx="729">
                  <c:v>44879</c:v>
                </c:pt>
                <c:pt idx="730">
                  <c:v>44883</c:v>
                </c:pt>
                <c:pt idx="731">
                  <c:v>44890</c:v>
                </c:pt>
                <c:pt idx="732">
                  <c:v>44897</c:v>
                </c:pt>
                <c:pt idx="733">
                  <c:v>44904</c:v>
                </c:pt>
                <c:pt idx="734">
                  <c:v>44911</c:v>
                </c:pt>
                <c:pt idx="735">
                  <c:v>44918</c:v>
                </c:pt>
                <c:pt idx="736">
                  <c:v>44925</c:v>
                </c:pt>
                <c:pt idx="737">
                  <c:v>44932</c:v>
                </c:pt>
                <c:pt idx="738">
                  <c:v>44939</c:v>
                </c:pt>
                <c:pt idx="739">
                  <c:v>44946</c:v>
                </c:pt>
                <c:pt idx="740">
                  <c:v>44953</c:v>
                </c:pt>
                <c:pt idx="741">
                  <c:v>44960</c:v>
                </c:pt>
                <c:pt idx="742">
                  <c:v>44967</c:v>
                </c:pt>
                <c:pt idx="743">
                  <c:v>44974</c:v>
                </c:pt>
                <c:pt idx="744">
                  <c:v>44981</c:v>
                </c:pt>
                <c:pt idx="745">
                  <c:v>44988</c:v>
                </c:pt>
                <c:pt idx="746">
                  <c:v>44995</c:v>
                </c:pt>
                <c:pt idx="747">
                  <c:v>45002</c:v>
                </c:pt>
                <c:pt idx="748">
                  <c:v>45009</c:v>
                </c:pt>
                <c:pt idx="749">
                  <c:v>45016</c:v>
                </c:pt>
                <c:pt idx="750">
                  <c:v>45027</c:v>
                </c:pt>
                <c:pt idx="751">
                  <c:v>45030</c:v>
                </c:pt>
                <c:pt idx="752">
                  <c:v>45037</c:v>
                </c:pt>
                <c:pt idx="753">
                  <c:v>45044</c:v>
                </c:pt>
                <c:pt idx="754">
                  <c:v>45051</c:v>
                </c:pt>
                <c:pt idx="755">
                  <c:v>45058</c:v>
                </c:pt>
                <c:pt idx="756">
                  <c:v>45065</c:v>
                </c:pt>
                <c:pt idx="757">
                  <c:v>45072</c:v>
                </c:pt>
                <c:pt idx="758">
                  <c:v>45079</c:v>
                </c:pt>
                <c:pt idx="759">
                  <c:v>45086</c:v>
                </c:pt>
                <c:pt idx="760">
                  <c:v>45093</c:v>
                </c:pt>
                <c:pt idx="761">
                  <c:v>45100</c:v>
                </c:pt>
                <c:pt idx="762">
                  <c:v>45107</c:v>
                </c:pt>
                <c:pt idx="763">
                  <c:v>45114</c:v>
                </c:pt>
                <c:pt idx="764">
                  <c:v>45121</c:v>
                </c:pt>
                <c:pt idx="765">
                  <c:v>45128</c:v>
                </c:pt>
                <c:pt idx="766">
                  <c:v>45135</c:v>
                </c:pt>
                <c:pt idx="767">
                  <c:v>45142</c:v>
                </c:pt>
                <c:pt idx="768">
                  <c:v>45149</c:v>
                </c:pt>
                <c:pt idx="769">
                  <c:v>45156</c:v>
                </c:pt>
                <c:pt idx="770">
                  <c:v>45163</c:v>
                </c:pt>
                <c:pt idx="771">
                  <c:v>45170</c:v>
                </c:pt>
                <c:pt idx="772">
                  <c:v>45177</c:v>
                </c:pt>
                <c:pt idx="773">
                  <c:v>45184</c:v>
                </c:pt>
                <c:pt idx="774">
                  <c:v>45191</c:v>
                </c:pt>
                <c:pt idx="775">
                  <c:v>45198</c:v>
                </c:pt>
                <c:pt idx="776">
                  <c:v>45205</c:v>
                </c:pt>
                <c:pt idx="777">
                  <c:v>45212</c:v>
                </c:pt>
                <c:pt idx="778">
                  <c:v>45219</c:v>
                </c:pt>
                <c:pt idx="779">
                  <c:v>45226</c:v>
                </c:pt>
                <c:pt idx="780">
                  <c:v>45233</c:v>
                </c:pt>
                <c:pt idx="781">
                  <c:v>45243</c:v>
                </c:pt>
                <c:pt idx="782">
                  <c:v>45247</c:v>
                </c:pt>
                <c:pt idx="783">
                  <c:v>45254</c:v>
                </c:pt>
                <c:pt idx="784">
                  <c:v>45261</c:v>
                </c:pt>
                <c:pt idx="785">
                  <c:v>45268</c:v>
                </c:pt>
                <c:pt idx="786">
                  <c:v>45275</c:v>
                </c:pt>
                <c:pt idx="787">
                  <c:v>45282</c:v>
                </c:pt>
                <c:pt idx="788">
                  <c:v>45289</c:v>
                </c:pt>
                <c:pt idx="789">
                  <c:v>45296</c:v>
                </c:pt>
                <c:pt idx="790">
                  <c:v>45303</c:v>
                </c:pt>
                <c:pt idx="791">
                  <c:v>45310</c:v>
                </c:pt>
                <c:pt idx="792">
                  <c:v>45317</c:v>
                </c:pt>
                <c:pt idx="793">
                  <c:v>45324</c:v>
                </c:pt>
                <c:pt idx="794">
                  <c:v>45331</c:v>
                </c:pt>
                <c:pt idx="795">
                  <c:v>45338</c:v>
                </c:pt>
                <c:pt idx="796">
                  <c:v>45345</c:v>
                </c:pt>
                <c:pt idx="797">
                  <c:v>45352</c:v>
                </c:pt>
                <c:pt idx="798">
                  <c:v>45359</c:v>
                </c:pt>
                <c:pt idx="799">
                  <c:v>45366</c:v>
                </c:pt>
                <c:pt idx="800">
                  <c:v>45373</c:v>
                </c:pt>
                <c:pt idx="801">
                  <c:v>45384</c:v>
                </c:pt>
                <c:pt idx="802">
                  <c:v>45387</c:v>
                </c:pt>
                <c:pt idx="803">
                  <c:v>45394</c:v>
                </c:pt>
                <c:pt idx="804">
                  <c:v>45401</c:v>
                </c:pt>
                <c:pt idx="805">
                  <c:v>45408</c:v>
                </c:pt>
                <c:pt idx="806">
                  <c:v>45415</c:v>
                </c:pt>
                <c:pt idx="807">
                  <c:v>45422</c:v>
                </c:pt>
                <c:pt idx="808">
                  <c:v>45429</c:v>
                </c:pt>
                <c:pt idx="809">
                  <c:v>45436</c:v>
                </c:pt>
                <c:pt idx="810">
                  <c:v>45443</c:v>
                </c:pt>
                <c:pt idx="811">
                  <c:v>45450</c:v>
                </c:pt>
                <c:pt idx="812">
                  <c:v>45457</c:v>
                </c:pt>
                <c:pt idx="813">
                  <c:v>45464</c:v>
                </c:pt>
                <c:pt idx="814">
                  <c:v>45471</c:v>
                </c:pt>
                <c:pt idx="815">
                  <c:v>45478</c:v>
                </c:pt>
                <c:pt idx="816">
                  <c:v>45485</c:v>
                </c:pt>
                <c:pt idx="817">
                  <c:v>45492</c:v>
                </c:pt>
                <c:pt idx="818">
                  <c:v>45499</c:v>
                </c:pt>
                <c:pt idx="819">
                  <c:v>45506</c:v>
                </c:pt>
                <c:pt idx="820">
                  <c:v>45513</c:v>
                </c:pt>
                <c:pt idx="821">
                  <c:v>45520</c:v>
                </c:pt>
                <c:pt idx="822">
                  <c:v>45527</c:v>
                </c:pt>
                <c:pt idx="823">
                  <c:v>45534</c:v>
                </c:pt>
                <c:pt idx="824">
                  <c:v>45541</c:v>
                </c:pt>
                <c:pt idx="825">
                  <c:v>45548</c:v>
                </c:pt>
                <c:pt idx="826">
                  <c:v>45555</c:v>
                </c:pt>
                <c:pt idx="827">
                  <c:v>45562</c:v>
                </c:pt>
                <c:pt idx="828">
                  <c:v>45569</c:v>
                </c:pt>
                <c:pt idx="829">
                  <c:v>45576</c:v>
                </c:pt>
                <c:pt idx="830">
                  <c:v>45583</c:v>
                </c:pt>
                <c:pt idx="831">
                  <c:v>45590</c:v>
                </c:pt>
                <c:pt idx="832">
                  <c:v>45597</c:v>
                </c:pt>
                <c:pt idx="833">
                  <c:v>45604</c:v>
                </c:pt>
                <c:pt idx="834">
                  <c:v>45611</c:v>
                </c:pt>
                <c:pt idx="835">
                  <c:v>45618</c:v>
                </c:pt>
                <c:pt idx="836">
                  <c:v>45625</c:v>
                </c:pt>
                <c:pt idx="837">
                  <c:v>45632</c:v>
                </c:pt>
                <c:pt idx="838">
                  <c:v>45639</c:v>
                </c:pt>
                <c:pt idx="839">
                  <c:v>45646</c:v>
                </c:pt>
                <c:pt idx="840">
                  <c:v>45657</c:v>
                </c:pt>
                <c:pt idx="841">
                  <c:v>45664</c:v>
                </c:pt>
                <c:pt idx="842">
                  <c:v>45671</c:v>
                </c:pt>
                <c:pt idx="843">
                  <c:v>45678</c:v>
                </c:pt>
                <c:pt idx="844">
                  <c:v>45685</c:v>
                </c:pt>
                <c:pt idx="845">
                  <c:v>45692</c:v>
                </c:pt>
                <c:pt idx="846">
                  <c:v>45699</c:v>
                </c:pt>
                <c:pt idx="847">
                  <c:v>45706</c:v>
                </c:pt>
                <c:pt idx="848">
                  <c:v>45713</c:v>
                </c:pt>
                <c:pt idx="849">
                  <c:v>45720</c:v>
                </c:pt>
                <c:pt idx="850">
                  <c:v>45727</c:v>
                </c:pt>
                <c:pt idx="851">
                  <c:v>45734</c:v>
                </c:pt>
                <c:pt idx="852">
                  <c:v>45741</c:v>
                </c:pt>
                <c:pt idx="853">
                  <c:v>45748</c:v>
                </c:pt>
                <c:pt idx="854">
                  <c:v>45755</c:v>
                </c:pt>
                <c:pt idx="855">
                  <c:v>45762</c:v>
                </c:pt>
                <c:pt idx="856">
                  <c:v>45771</c:v>
                </c:pt>
                <c:pt idx="857">
                  <c:v>45778</c:v>
                </c:pt>
                <c:pt idx="858">
                  <c:v>45785</c:v>
                </c:pt>
                <c:pt idx="859">
                  <c:v>45792</c:v>
                </c:pt>
                <c:pt idx="860">
                  <c:v>45799</c:v>
                </c:pt>
                <c:pt idx="861">
                  <c:v>45806</c:v>
                </c:pt>
                <c:pt idx="862">
                  <c:v>45813</c:v>
                </c:pt>
                <c:pt idx="863">
                  <c:v>45820</c:v>
                </c:pt>
                <c:pt idx="864">
                  <c:v>45827</c:v>
                </c:pt>
                <c:pt idx="865">
                  <c:v>45834</c:v>
                </c:pt>
                <c:pt idx="866">
                  <c:v>45841</c:v>
                </c:pt>
                <c:pt idx="867">
                  <c:v>45848</c:v>
                </c:pt>
                <c:pt idx="868">
                  <c:v>45855</c:v>
                </c:pt>
                <c:pt idx="869">
                  <c:v>45862</c:v>
                </c:pt>
                <c:pt idx="870">
                  <c:v>45869</c:v>
                </c:pt>
                <c:pt idx="871">
                  <c:v>45876</c:v>
                </c:pt>
                <c:pt idx="872">
                  <c:v>45883</c:v>
                </c:pt>
                <c:pt idx="873">
                  <c:v>45890</c:v>
                </c:pt>
                <c:pt idx="874">
                  <c:v>45897</c:v>
                </c:pt>
                <c:pt idx="875">
                  <c:v>45904</c:v>
                </c:pt>
                <c:pt idx="876">
                  <c:v>45911</c:v>
                </c:pt>
                <c:pt idx="877">
                  <c:v>45918</c:v>
                </c:pt>
                <c:pt idx="878">
                  <c:v>45925</c:v>
                </c:pt>
                <c:pt idx="879">
                  <c:v>45932</c:v>
                </c:pt>
                <c:pt idx="880">
                  <c:v>45939</c:v>
                </c:pt>
                <c:pt idx="881">
                  <c:v>45946</c:v>
                </c:pt>
                <c:pt idx="882">
                  <c:v>45953</c:v>
                </c:pt>
                <c:pt idx="883">
                  <c:v>45960</c:v>
                </c:pt>
                <c:pt idx="884">
                  <c:v>45967</c:v>
                </c:pt>
                <c:pt idx="885">
                  <c:v>45974</c:v>
                </c:pt>
                <c:pt idx="886">
                  <c:v>45981</c:v>
                </c:pt>
                <c:pt idx="887">
                  <c:v>45989</c:v>
                </c:pt>
                <c:pt idx="888">
                  <c:v>45995</c:v>
                </c:pt>
                <c:pt idx="889">
                  <c:v>46002</c:v>
                </c:pt>
                <c:pt idx="890">
                  <c:v>46009</c:v>
                </c:pt>
                <c:pt idx="891">
                  <c:v>46020</c:v>
                </c:pt>
                <c:pt idx="892">
                  <c:v>46024</c:v>
                </c:pt>
                <c:pt idx="893">
                  <c:v>46030</c:v>
                </c:pt>
                <c:pt idx="894">
                  <c:v>46037</c:v>
                </c:pt>
                <c:pt idx="895">
                  <c:v>46044</c:v>
                </c:pt>
                <c:pt idx="896">
                  <c:v>46051</c:v>
                </c:pt>
                <c:pt idx="897">
                  <c:v>46058</c:v>
                </c:pt>
                <c:pt idx="898">
                  <c:v>46065</c:v>
                </c:pt>
                <c:pt idx="899">
                  <c:v>46072</c:v>
                </c:pt>
                <c:pt idx="900">
                  <c:v>46079</c:v>
                </c:pt>
                <c:pt idx="901">
                  <c:v>46086</c:v>
                </c:pt>
                <c:pt idx="902">
                  <c:v>46093</c:v>
                </c:pt>
                <c:pt idx="903">
                  <c:v>46100</c:v>
                </c:pt>
                <c:pt idx="904">
                  <c:v>46107</c:v>
                </c:pt>
                <c:pt idx="905">
                  <c:v>46114</c:v>
                </c:pt>
                <c:pt idx="906">
                  <c:v>46121</c:v>
                </c:pt>
                <c:pt idx="907">
                  <c:v>46128</c:v>
                </c:pt>
                <c:pt idx="908">
                  <c:v>46135</c:v>
                </c:pt>
                <c:pt idx="909">
                  <c:v>46142</c:v>
                </c:pt>
                <c:pt idx="910">
                  <c:v>46149</c:v>
                </c:pt>
                <c:pt idx="911">
                  <c:v>46156</c:v>
                </c:pt>
                <c:pt idx="912">
                  <c:v>46163</c:v>
                </c:pt>
                <c:pt idx="913">
                  <c:v>46170</c:v>
                </c:pt>
                <c:pt idx="914">
                  <c:v>46177</c:v>
                </c:pt>
                <c:pt idx="915">
                  <c:v>46184</c:v>
                </c:pt>
                <c:pt idx="916">
                  <c:v>46191</c:v>
                </c:pt>
                <c:pt idx="917">
                  <c:v>46198</c:v>
                </c:pt>
                <c:pt idx="918">
                  <c:v>46205</c:v>
                </c:pt>
                <c:pt idx="919">
                  <c:v>46212</c:v>
                </c:pt>
                <c:pt idx="920">
                  <c:v>46219</c:v>
                </c:pt>
                <c:pt idx="921">
                  <c:v>46226</c:v>
                </c:pt>
                <c:pt idx="922">
                  <c:v>46233</c:v>
                </c:pt>
                <c:pt idx="923">
                  <c:v>46240</c:v>
                </c:pt>
                <c:pt idx="924">
                  <c:v>46247</c:v>
                </c:pt>
                <c:pt idx="925">
                  <c:v>46254</c:v>
                </c:pt>
                <c:pt idx="926">
                  <c:v>46261</c:v>
                </c:pt>
                <c:pt idx="927">
                  <c:v>46268</c:v>
                </c:pt>
                <c:pt idx="928">
                  <c:v>46275</c:v>
                </c:pt>
                <c:pt idx="929">
                  <c:v>46282</c:v>
                </c:pt>
                <c:pt idx="930">
                  <c:v>46289</c:v>
                </c:pt>
                <c:pt idx="931">
                  <c:v>46296</c:v>
                </c:pt>
                <c:pt idx="932">
                  <c:v>46303</c:v>
                </c:pt>
                <c:pt idx="933">
                  <c:v>46310</c:v>
                </c:pt>
                <c:pt idx="934">
                  <c:v>46317</c:v>
                </c:pt>
                <c:pt idx="935">
                  <c:v>46324</c:v>
                </c:pt>
                <c:pt idx="936">
                  <c:v>46331</c:v>
                </c:pt>
                <c:pt idx="937">
                  <c:v>46338</c:v>
                </c:pt>
                <c:pt idx="938">
                  <c:v>46345</c:v>
                </c:pt>
                <c:pt idx="939">
                  <c:v>46353</c:v>
                </c:pt>
                <c:pt idx="940">
                  <c:v>46359</c:v>
                </c:pt>
                <c:pt idx="941">
                  <c:v>46366</c:v>
                </c:pt>
                <c:pt idx="942">
                  <c:v>46373</c:v>
                </c:pt>
                <c:pt idx="943">
                  <c:v>46380</c:v>
                </c:pt>
                <c:pt idx="944">
                  <c:v>46387</c:v>
                </c:pt>
                <c:pt idx="945">
                  <c:v>46394</c:v>
                </c:pt>
                <c:pt idx="946">
                  <c:v>46401</c:v>
                </c:pt>
                <c:pt idx="947">
                  <c:v>46408</c:v>
                </c:pt>
                <c:pt idx="948">
                  <c:v>46415</c:v>
                </c:pt>
                <c:pt idx="949">
                  <c:v>46422</c:v>
                </c:pt>
                <c:pt idx="950">
                  <c:v>46429</c:v>
                </c:pt>
                <c:pt idx="951">
                  <c:v>46436</c:v>
                </c:pt>
                <c:pt idx="952">
                  <c:v>46443</c:v>
                </c:pt>
                <c:pt idx="953">
                  <c:v>46450</c:v>
                </c:pt>
                <c:pt idx="954">
                  <c:v>46457</c:v>
                </c:pt>
                <c:pt idx="955">
                  <c:v>46464</c:v>
                </c:pt>
                <c:pt idx="956">
                  <c:v>46471</c:v>
                </c:pt>
                <c:pt idx="957">
                  <c:v>46478</c:v>
                </c:pt>
                <c:pt idx="958">
                  <c:v>46485</c:v>
                </c:pt>
                <c:pt idx="959">
                  <c:v>46492</c:v>
                </c:pt>
                <c:pt idx="960">
                  <c:v>46499</c:v>
                </c:pt>
                <c:pt idx="961">
                  <c:v>46506</c:v>
                </c:pt>
                <c:pt idx="962">
                  <c:v>46513</c:v>
                </c:pt>
                <c:pt idx="963">
                  <c:v>46520</c:v>
                </c:pt>
                <c:pt idx="964">
                  <c:v>46527</c:v>
                </c:pt>
                <c:pt idx="965">
                  <c:v>46534</c:v>
                </c:pt>
                <c:pt idx="966">
                  <c:v>46541</c:v>
                </c:pt>
                <c:pt idx="967">
                  <c:v>46548</c:v>
                </c:pt>
                <c:pt idx="968">
                  <c:v>46555</c:v>
                </c:pt>
                <c:pt idx="969">
                  <c:v>46562</c:v>
                </c:pt>
                <c:pt idx="970">
                  <c:v>46569</c:v>
                </c:pt>
                <c:pt idx="971">
                  <c:v>46576</c:v>
                </c:pt>
                <c:pt idx="972">
                  <c:v>46583</c:v>
                </c:pt>
                <c:pt idx="973">
                  <c:v>46590</c:v>
                </c:pt>
                <c:pt idx="974">
                  <c:v>46597</c:v>
                </c:pt>
                <c:pt idx="975">
                  <c:v>46604</c:v>
                </c:pt>
                <c:pt idx="976">
                  <c:v>46611</c:v>
                </c:pt>
                <c:pt idx="977">
                  <c:v>46618</c:v>
                </c:pt>
                <c:pt idx="978">
                  <c:v>46625</c:v>
                </c:pt>
                <c:pt idx="979">
                  <c:v>46632</c:v>
                </c:pt>
                <c:pt idx="980">
                  <c:v>46639</c:v>
                </c:pt>
                <c:pt idx="981">
                  <c:v>46646</c:v>
                </c:pt>
                <c:pt idx="982">
                  <c:v>46653</c:v>
                </c:pt>
                <c:pt idx="983">
                  <c:v>46660</c:v>
                </c:pt>
                <c:pt idx="984">
                  <c:v>46667</c:v>
                </c:pt>
                <c:pt idx="985">
                  <c:v>46674</c:v>
                </c:pt>
                <c:pt idx="986">
                  <c:v>46681</c:v>
                </c:pt>
                <c:pt idx="987">
                  <c:v>46688</c:v>
                </c:pt>
                <c:pt idx="988">
                  <c:v>46695</c:v>
                </c:pt>
                <c:pt idx="989">
                  <c:v>46703</c:v>
                </c:pt>
                <c:pt idx="990">
                  <c:v>46709</c:v>
                </c:pt>
                <c:pt idx="991">
                  <c:v>46717</c:v>
                </c:pt>
                <c:pt idx="992">
                  <c:v>46723</c:v>
                </c:pt>
                <c:pt idx="993">
                  <c:v>46730</c:v>
                </c:pt>
                <c:pt idx="994">
                  <c:v>46737</c:v>
                </c:pt>
                <c:pt idx="995">
                  <c:v>46744</c:v>
                </c:pt>
                <c:pt idx="996">
                  <c:v>46756</c:v>
                </c:pt>
                <c:pt idx="997">
                  <c:v>46759</c:v>
                </c:pt>
                <c:pt idx="998">
                  <c:v>46766</c:v>
                </c:pt>
                <c:pt idx="999">
                  <c:v>46773</c:v>
                </c:pt>
                <c:pt idx="1000">
                  <c:v>46780</c:v>
                </c:pt>
                <c:pt idx="1001">
                  <c:v>46787</c:v>
                </c:pt>
                <c:pt idx="1002">
                  <c:v>46794</c:v>
                </c:pt>
                <c:pt idx="1003">
                  <c:v>46801</c:v>
                </c:pt>
                <c:pt idx="1004">
                  <c:v>46808</c:v>
                </c:pt>
                <c:pt idx="1005">
                  <c:v>46815</c:v>
                </c:pt>
                <c:pt idx="1006">
                  <c:v>46822</c:v>
                </c:pt>
                <c:pt idx="1007">
                  <c:v>46829</c:v>
                </c:pt>
                <c:pt idx="1008">
                  <c:v>46836</c:v>
                </c:pt>
                <c:pt idx="1009">
                  <c:v>46843</c:v>
                </c:pt>
                <c:pt idx="1010">
                  <c:v>46850</c:v>
                </c:pt>
                <c:pt idx="1011">
                  <c:v>46861</c:v>
                </c:pt>
                <c:pt idx="1012">
                  <c:v>46864</c:v>
                </c:pt>
                <c:pt idx="1013">
                  <c:v>46871</c:v>
                </c:pt>
                <c:pt idx="1014">
                  <c:v>46878</c:v>
                </c:pt>
                <c:pt idx="1015">
                  <c:v>46885</c:v>
                </c:pt>
                <c:pt idx="1016">
                  <c:v>46892</c:v>
                </c:pt>
                <c:pt idx="1017">
                  <c:v>46899</c:v>
                </c:pt>
                <c:pt idx="1018">
                  <c:v>46906</c:v>
                </c:pt>
                <c:pt idx="1019">
                  <c:v>46913</c:v>
                </c:pt>
                <c:pt idx="1020">
                  <c:v>46920</c:v>
                </c:pt>
                <c:pt idx="1021">
                  <c:v>46927</c:v>
                </c:pt>
                <c:pt idx="1022">
                  <c:v>46934</c:v>
                </c:pt>
                <c:pt idx="1023">
                  <c:v>46941</c:v>
                </c:pt>
                <c:pt idx="1024">
                  <c:v>46948</c:v>
                </c:pt>
                <c:pt idx="1025">
                  <c:v>46955</c:v>
                </c:pt>
                <c:pt idx="1026">
                  <c:v>46962</c:v>
                </c:pt>
                <c:pt idx="1027">
                  <c:v>46969</c:v>
                </c:pt>
                <c:pt idx="1028">
                  <c:v>46976</c:v>
                </c:pt>
                <c:pt idx="1029">
                  <c:v>46983</c:v>
                </c:pt>
                <c:pt idx="1030">
                  <c:v>46990</c:v>
                </c:pt>
                <c:pt idx="1031">
                  <c:v>46997</c:v>
                </c:pt>
                <c:pt idx="1032">
                  <c:v>47004</c:v>
                </c:pt>
                <c:pt idx="1033">
                  <c:v>47011</c:v>
                </c:pt>
                <c:pt idx="1034">
                  <c:v>47018</c:v>
                </c:pt>
                <c:pt idx="1035">
                  <c:v>47025</c:v>
                </c:pt>
                <c:pt idx="1036">
                  <c:v>47032</c:v>
                </c:pt>
                <c:pt idx="1037">
                  <c:v>47039</c:v>
                </c:pt>
                <c:pt idx="1038">
                  <c:v>47046</c:v>
                </c:pt>
                <c:pt idx="1039">
                  <c:v>47053</c:v>
                </c:pt>
                <c:pt idx="1040">
                  <c:v>47060</c:v>
                </c:pt>
                <c:pt idx="1041">
                  <c:v>47070</c:v>
                </c:pt>
                <c:pt idx="1042">
                  <c:v>47074</c:v>
                </c:pt>
                <c:pt idx="1043">
                  <c:v>47081</c:v>
                </c:pt>
                <c:pt idx="1044">
                  <c:v>47088</c:v>
                </c:pt>
                <c:pt idx="1045">
                  <c:v>47095</c:v>
                </c:pt>
                <c:pt idx="1046">
                  <c:v>47102</c:v>
                </c:pt>
                <c:pt idx="1047">
                  <c:v>47109</c:v>
                </c:pt>
                <c:pt idx="1048">
                  <c:v>47116</c:v>
                </c:pt>
                <c:pt idx="1049">
                  <c:v>47123</c:v>
                </c:pt>
                <c:pt idx="1050">
                  <c:v>47130</c:v>
                </c:pt>
                <c:pt idx="1051">
                  <c:v>47137</c:v>
                </c:pt>
                <c:pt idx="1052">
                  <c:v>47144</c:v>
                </c:pt>
                <c:pt idx="1053">
                  <c:v>47151</c:v>
                </c:pt>
                <c:pt idx="1054">
                  <c:v>47158</c:v>
                </c:pt>
                <c:pt idx="1055">
                  <c:v>47165</c:v>
                </c:pt>
                <c:pt idx="1056">
                  <c:v>47172</c:v>
                </c:pt>
                <c:pt idx="1057">
                  <c:v>47179</c:v>
                </c:pt>
                <c:pt idx="1058">
                  <c:v>47186</c:v>
                </c:pt>
                <c:pt idx="1059">
                  <c:v>47193</c:v>
                </c:pt>
                <c:pt idx="1060">
                  <c:v>47200</c:v>
                </c:pt>
                <c:pt idx="1061">
                  <c:v>47211</c:v>
                </c:pt>
                <c:pt idx="1062">
                  <c:v>47214</c:v>
                </c:pt>
                <c:pt idx="1063">
                  <c:v>47221</c:v>
                </c:pt>
                <c:pt idx="1064">
                  <c:v>47228</c:v>
                </c:pt>
                <c:pt idx="1065">
                  <c:v>47235</c:v>
                </c:pt>
                <c:pt idx="1066">
                  <c:v>47242</c:v>
                </c:pt>
                <c:pt idx="1067">
                  <c:v>47249</c:v>
                </c:pt>
                <c:pt idx="1068">
                  <c:v>47256</c:v>
                </c:pt>
                <c:pt idx="1069">
                  <c:v>47263</c:v>
                </c:pt>
                <c:pt idx="1070">
                  <c:v>47270</c:v>
                </c:pt>
                <c:pt idx="1071">
                  <c:v>47277</c:v>
                </c:pt>
                <c:pt idx="1072">
                  <c:v>47284</c:v>
                </c:pt>
                <c:pt idx="1073">
                  <c:v>47291</c:v>
                </c:pt>
                <c:pt idx="1074">
                  <c:v>47298</c:v>
                </c:pt>
                <c:pt idx="1075">
                  <c:v>47305</c:v>
                </c:pt>
                <c:pt idx="1076">
                  <c:v>47312</c:v>
                </c:pt>
                <c:pt idx="1077">
                  <c:v>47319</c:v>
                </c:pt>
                <c:pt idx="1078">
                  <c:v>47326</c:v>
                </c:pt>
                <c:pt idx="1079">
                  <c:v>47333</c:v>
                </c:pt>
                <c:pt idx="1080">
                  <c:v>47340</c:v>
                </c:pt>
                <c:pt idx="1081">
                  <c:v>47347</c:v>
                </c:pt>
                <c:pt idx="1082">
                  <c:v>47354</c:v>
                </c:pt>
                <c:pt idx="1083">
                  <c:v>47361</c:v>
                </c:pt>
                <c:pt idx="1084">
                  <c:v>47368</c:v>
                </c:pt>
                <c:pt idx="1085">
                  <c:v>47375</c:v>
                </c:pt>
                <c:pt idx="1086">
                  <c:v>47382</c:v>
                </c:pt>
                <c:pt idx="1087">
                  <c:v>47389</c:v>
                </c:pt>
                <c:pt idx="1088">
                  <c:v>47396</c:v>
                </c:pt>
                <c:pt idx="1089">
                  <c:v>47403</c:v>
                </c:pt>
                <c:pt idx="1090">
                  <c:v>47410</c:v>
                </c:pt>
                <c:pt idx="1091">
                  <c:v>47417</c:v>
                </c:pt>
                <c:pt idx="1092">
                  <c:v>47424</c:v>
                </c:pt>
                <c:pt idx="1093">
                  <c:v>47431</c:v>
                </c:pt>
                <c:pt idx="1094">
                  <c:v>47438</c:v>
                </c:pt>
                <c:pt idx="1095">
                  <c:v>47445</c:v>
                </c:pt>
                <c:pt idx="1096">
                  <c:v>47452</c:v>
                </c:pt>
                <c:pt idx="1097">
                  <c:v>47459</c:v>
                </c:pt>
                <c:pt idx="1098">
                  <c:v>47466</c:v>
                </c:pt>
                <c:pt idx="1099">
                  <c:v>47473</c:v>
                </c:pt>
                <c:pt idx="1100">
                  <c:v>47483</c:v>
                </c:pt>
                <c:pt idx="1101">
                  <c:v>47490</c:v>
                </c:pt>
                <c:pt idx="1102">
                  <c:v>47497</c:v>
                </c:pt>
                <c:pt idx="1103">
                  <c:v>47505</c:v>
                </c:pt>
                <c:pt idx="1104">
                  <c:v>47511</c:v>
                </c:pt>
                <c:pt idx="1105">
                  <c:v>47518</c:v>
                </c:pt>
                <c:pt idx="1106">
                  <c:v>47525</c:v>
                </c:pt>
                <c:pt idx="1107">
                  <c:v>47533</c:v>
                </c:pt>
                <c:pt idx="1108">
                  <c:v>47539</c:v>
                </c:pt>
                <c:pt idx="1109">
                  <c:v>47546</c:v>
                </c:pt>
                <c:pt idx="1110">
                  <c:v>47553</c:v>
                </c:pt>
                <c:pt idx="1111">
                  <c:v>47560</c:v>
                </c:pt>
                <c:pt idx="1112">
                  <c:v>47567</c:v>
                </c:pt>
                <c:pt idx="1113">
                  <c:v>47574</c:v>
                </c:pt>
                <c:pt idx="1114">
                  <c:v>47581</c:v>
                </c:pt>
                <c:pt idx="1115">
                  <c:v>47588</c:v>
                </c:pt>
                <c:pt idx="1116">
                  <c:v>47597</c:v>
                </c:pt>
                <c:pt idx="1117">
                  <c:v>47602</c:v>
                </c:pt>
                <c:pt idx="1118">
                  <c:v>47610</c:v>
                </c:pt>
                <c:pt idx="1119">
                  <c:v>47616</c:v>
                </c:pt>
                <c:pt idx="1120">
                  <c:v>47623</c:v>
                </c:pt>
                <c:pt idx="1121">
                  <c:v>47631</c:v>
                </c:pt>
                <c:pt idx="1122">
                  <c:v>47637</c:v>
                </c:pt>
                <c:pt idx="1123">
                  <c:v>47644</c:v>
                </c:pt>
                <c:pt idx="1124">
                  <c:v>47651</c:v>
                </c:pt>
                <c:pt idx="1125">
                  <c:v>47658</c:v>
                </c:pt>
                <c:pt idx="1126">
                  <c:v>47665</c:v>
                </c:pt>
                <c:pt idx="1127">
                  <c:v>47672</c:v>
                </c:pt>
                <c:pt idx="1128">
                  <c:v>47679</c:v>
                </c:pt>
                <c:pt idx="1129">
                  <c:v>47686</c:v>
                </c:pt>
                <c:pt idx="1130">
                  <c:v>47693</c:v>
                </c:pt>
                <c:pt idx="1131">
                  <c:v>47700</c:v>
                </c:pt>
                <c:pt idx="1132">
                  <c:v>47707</c:v>
                </c:pt>
                <c:pt idx="1133">
                  <c:v>47714</c:v>
                </c:pt>
                <c:pt idx="1134">
                  <c:v>47722</c:v>
                </c:pt>
                <c:pt idx="1135">
                  <c:v>47729</c:v>
                </c:pt>
                <c:pt idx="1136">
                  <c:v>47735</c:v>
                </c:pt>
                <c:pt idx="1137">
                  <c:v>47742</c:v>
                </c:pt>
                <c:pt idx="1138">
                  <c:v>47749</c:v>
                </c:pt>
                <c:pt idx="1139">
                  <c:v>47756</c:v>
                </c:pt>
                <c:pt idx="1140">
                  <c:v>47763</c:v>
                </c:pt>
                <c:pt idx="1141">
                  <c:v>47771</c:v>
                </c:pt>
                <c:pt idx="1142">
                  <c:v>47777</c:v>
                </c:pt>
                <c:pt idx="1143">
                  <c:v>47784</c:v>
                </c:pt>
                <c:pt idx="1144">
                  <c:v>47791</c:v>
                </c:pt>
                <c:pt idx="1145">
                  <c:v>47799</c:v>
                </c:pt>
                <c:pt idx="1146">
                  <c:v>47805</c:v>
                </c:pt>
                <c:pt idx="1147">
                  <c:v>47812</c:v>
                </c:pt>
                <c:pt idx="1148">
                  <c:v>47819</c:v>
                </c:pt>
                <c:pt idx="1149">
                  <c:v>47826</c:v>
                </c:pt>
                <c:pt idx="1150">
                  <c:v>47833</c:v>
                </c:pt>
                <c:pt idx="1151">
                  <c:v>47840</c:v>
                </c:pt>
                <c:pt idx="1152">
                  <c:v>47848</c:v>
                </c:pt>
                <c:pt idx="1153">
                  <c:v>47855</c:v>
                </c:pt>
                <c:pt idx="1154">
                  <c:v>47862</c:v>
                </c:pt>
                <c:pt idx="1155">
                  <c:v>47869</c:v>
                </c:pt>
                <c:pt idx="1156">
                  <c:v>47876</c:v>
                </c:pt>
                <c:pt idx="1157">
                  <c:v>47883</c:v>
                </c:pt>
                <c:pt idx="1158">
                  <c:v>47890</c:v>
                </c:pt>
                <c:pt idx="1159">
                  <c:v>47897</c:v>
                </c:pt>
                <c:pt idx="1160">
                  <c:v>47904</c:v>
                </c:pt>
                <c:pt idx="1161">
                  <c:v>47911</c:v>
                </c:pt>
                <c:pt idx="1162">
                  <c:v>47918</c:v>
                </c:pt>
                <c:pt idx="1163">
                  <c:v>47925</c:v>
                </c:pt>
                <c:pt idx="1164">
                  <c:v>47932</c:v>
                </c:pt>
                <c:pt idx="1165">
                  <c:v>47939</c:v>
                </c:pt>
                <c:pt idx="1166">
                  <c:v>47946</c:v>
                </c:pt>
                <c:pt idx="1167">
                  <c:v>47955</c:v>
                </c:pt>
                <c:pt idx="1168">
                  <c:v>47962</c:v>
                </c:pt>
                <c:pt idx="1169">
                  <c:v>47969</c:v>
                </c:pt>
                <c:pt idx="1170">
                  <c:v>47976</c:v>
                </c:pt>
                <c:pt idx="1171">
                  <c:v>47983</c:v>
                </c:pt>
                <c:pt idx="1172">
                  <c:v>47990</c:v>
                </c:pt>
                <c:pt idx="1173">
                  <c:v>47997</c:v>
                </c:pt>
                <c:pt idx="1174">
                  <c:v>48004</c:v>
                </c:pt>
                <c:pt idx="1175">
                  <c:v>48011</c:v>
                </c:pt>
                <c:pt idx="1176">
                  <c:v>48018</c:v>
                </c:pt>
                <c:pt idx="1177">
                  <c:v>48025</c:v>
                </c:pt>
                <c:pt idx="1178">
                  <c:v>48032</c:v>
                </c:pt>
                <c:pt idx="1179">
                  <c:v>48039</c:v>
                </c:pt>
                <c:pt idx="1180">
                  <c:v>48046</c:v>
                </c:pt>
                <c:pt idx="1181">
                  <c:v>48053</c:v>
                </c:pt>
                <c:pt idx="1182">
                  <c:v>48060</c:v>
                </c:pt>
                <c:pt idx="1183">
                  <c:v>48067</c:v>
                </c:pt>
                <c:pt idx="1184">
                  <c:v>48074</c:v>
                </c:pt>
                <c:pt idx="1185">
                  <c:v>48081</c:v>
                </c:pt>
                <c:pt idx="1186">
                  <c:v>48088</c:v>
                </c:pt>
                <c:pt idx="1187">
                  <c:v>48095</c:v>
                </c:pt>
                <c:pt idx="1188">
                  <c:v>48102</c:v>
                </c:pt>
                <c:pt idx="1189">
                  <c:v>48109</c:v>
                </c:pt>
                <c:pt idx="1190">
                  <c:v>48116</c:v>
                </c:pt>
                <c:pt idx="1191">
                  <c:v>48123</c:v>
                </c:pt>
                <c:pt idx="1192">
                  <c:v>48130</c:v>
                </c:pt>
                <c:pt idx="1193">
                  <c:v>48137</c:v>
                </c:pt>
                <c:pt idx="1194">
                  <c:v>48144</c:v>
                </c:pt>
                <c:pt idx="1195">
                  <c:v>48151</c:v>
                </c:pt>
                <c:pt idx="1196">
                  <c:v>48158</c:v>
                </c:pt>
                <c:pt idx="1197">
                  <c:v>48165</c:v>
                </c:pt>
                <c:pt idx="1198">
                  <c:v>48172</c:v>
                </c:pt>
                <c:pt idx="1199">
                  <c:v>48180</c:v>
                </c:pt>
                <c:pt idx="1200">
                  <c:v>48186</c:v>
                </c:pt>
                <c:pt idx="1201">
                  <c:v>48193</c:v>
                </c:pt>
                <c:pt idx="1202">
                  <c:v>48200</c:v>
                </c:pt>
                <c:pt idx="1203">
                  <c:v>48211</c:v>
                </c:pt>
                <c:pt idx="1204">
                  <c:v>48215</c:v>
                </c:pt>
                <c:pt idx="1205">
                  <c:v>48221</c:v>
                </c:pt>
                <c:pt idx="1206">
                  <c:v>48228</c:v>
                </c:pt>
                <c:pt idx="1207">
                  <c:v>48235</c:v>
                </c:pt>
                <c:pt idx="1208">
                  <c:v>48242</c:v>
                </c:pt>
                <c:pt idx="1209">
                  <c:v>48249</c:v>
                </c:pt>
                <c:pt idx="1210">
                  <c:v>48256</c:v>
                </c:pt>
                <c:pt idx="1211">
                  <c:v>48263</c:v>
                </c:pt>
                <c:pt idx="1212">
                  <c:v>48270</c:v>
                </c:pt>
                <c:pt idx="1213">
                  <c:v>48277</c:v>
                </c:pt>
                <c:pt idx="1214">
                  <c:v>48284</c:v>
                </c:pt>
                <c:pt idx="1215">
                  <c:v>48291</c:v>
                </c:pt>
                <c:pt idx="1216">
                  <c:v>48298</c:v>
                </c:pt>
                <c:pt idx="1217">
                  <c:v>48305</c:v>
                </c:pt>
                <c:pt idx="1218">
                  <c:v>48312</c:v>
                </c:pt>
                <c:pt idx="1219">
                  <c:v>48319</c:v>
                </c:pt>
                <c:pt idx="1220">
                  <c:v>48326</c:v>
                </c:pt>
                <c:pt idx="1221">
                  <c:v>48333</c:v>
                </c:pt>
                <c:pt idx="1222">
                  <c:v>48340</c:v>
                </c:pt>
                <c:pt idx="1223">
                  <c:v>48347</c:v>
                </c:pt>
                <c:pt idx="1224">
                  <c:v>48354</c:v>
                </c:pt>
                <c:pt idx="1225">
                  <c:v>48361</c:v>
                </c:pt>
                <c:pt idx="1226">
                  <c:v>48368</c:v>
                </c:pt>
                <c:pt idx="1227">
                  <c:v>48375</c:v>
                </c:pt>
                <c:pt idx="1228">
                  <c:v>48382</c:v>
                </c:pt>
                <c:pt idx="1229">
                  <c:v>48389</c:v>
                </c:pt>
                <c:pt idx="1230">
                  <c:v>48396</c:v>
                </c:pt>
                <c:pt idx="1231">
                  <c:v>48403</c:v>
                </c:pt>
                <c:pt idx="1232">
                  <c:v>48410</c:v>
                </c:pt>
                <c:pt idx="1233">
                  <c:v>48417</c:v>
                </c:pt>
                <c:pt idx="1234">
                  <c:v>48424</c:v>
                </c:pt>
                <c:pt idx="1235">
                  <c:v>48431</c:v>
                </c:pt>
                <c:pt idx="1236">
                  <c:v>48438</c:v>
                </c:pt>
                <c:pt idx="1237">
                  <c:v>48445</c:v>
                </c:pt>
                <c:pt idx="1238">
                  <c:v>48452</c:v>
                </c:pt>
                <c:pt idx="1239">
                  <c:v>48459</c:v>
                </c:pt>
                <c:pt idx="1240">
                  <c:v>48466</c:v>
                </c:pt>
                <c:pt idx="1241">
                  <c:v>48473</c:v>
                </c:pt>
                <c:pt idx="1242">
                  <c:v>48480</c:v>
                </c:pt>
                <c:pt idx="1243">
                  <c:v>48487</c:v>
                </c:pt>
                <c:pt idx="1244">
                  <c:v>48494</c:v>
                </c:pt>
                <c:pt idx="1245">
                  <c:v>48501</c:v>
                </c:pt>
                <c:pt idx="1246">
                  <c:v>48508</c:v>
                </c:pt>
                <c:pt idx="1247">
                  <c:v>48515</c:v>
                </c:pt>
                <c:pt idx="1248">
                  <c:v>48522</c:v>
                </c:pt>
                <c:pt idx="1249">
                  <c:v>48530</c:v>
                </c:pt>
                <c:pt idx="1250">
                  <c:v>48536</c:v>
                </c:pt>
                <c:pt idx="1251">
                  <c:v>48544</c:v>
                </c:pt>
                <c:pt idx="1252">
                  <c:v>48550</c:v>
                </c:pt>
                <c:pt idx="1253">
                  <c:v>48557</c:v>
                </c:pt>
                <c:pt idx="1254">
                  <c:v>48564</c:v>
                </c:pt>
                <c:pt idx="1255">
                  <c:v>48571</c:v>
                </c:pt>
                <c:pt idx="1256">
                  <c:v>48583</c:v>
                </c:pt>
                <c:pt idx="1257">
                  <c:v>48586</c:v>
                </c:pt>
                <c:pt idx="1258">
                  <c:v>48593</c:v>
                </c:pt>
                <c:pt idx="1259">
                  <c:v>48600</c:v>
                </c:pt>
                <c:pt idx="1260">
                  <c:v>48607</c:v>
                </c:pt>
                <c:pt idx="1261">
                  <c:v>48614</c:v>
                </c:pt>
                <c:pt idx="1262">
                  <c:v>48621</c:v>
                </c:pt>
                <c:pt idx="1263">
                  <c:v>48628</c:v>
                </c:pt>
                <c:pt idx="1264">
                  <c:v>48635</c:v>
                </c:pt>
                <c:pt idx="1265">
                  <c:v>48642</c:v>
                </c:pt>
                <c:pt idx="1266">
                  <c:v>48649</c:v>
                </c:pt>
                <c:pt idx="1267">
                  <c:v>48656</c:v>
                </c:pt>
                <c:pt idx="1268">
                  <c:v>48663</c:v>
                </c:pt>
                <c:pt idx="1269">
                  <c:v>48670</c:v>
                </c:pt>
                <c:pt idx="1270">
                  <c:v>48677</c:v>
                </c:pt>
                <c:pt idx="1271">
                  <c:v>48688</c:v>
                </c:pt>
                <c:pt idx="1272">
                  <c:v>48691</c:v>
                </c:pt>
                <c:pt idx="1273">
                  <c:v>48698</c:v>
                </c:pt>
                <c:pt idx="1274">
                  <c:v>48705</c:v>
                </c:pt>
                <c:pt idx="1275">
                  <c:v>48712</c:v>
                </c:pt>
                <c:pt idx="1276">
                  <c:v>48719</c:v>
                </c:pt>
                <c:pt idx="1277">
                  <c:v>48726</c:v>
                </c:pt>
                <c:pt idx="1278">
                  <c:v>48733</c:v>
                </c:pt>
                <c:pt idx="1279">
                  <c:v>48740</c:v>
                </c:pt>
                <c:pt idx="1280">
                  <c:v>48747</c:v>
                </c:pt>
                <c:pt idx="1281">
                  <c:v>48754</c:v>
                </c:pt>
                <c:pt idx="1282">
                  <c:v>48761</c:v>
                </c:pt>
                <c:pt idx="1283">
                  <c:v>48768</c:v>
                </c:pt>
                <c:pt idx="1284">
                  <c:v>48775</c:v>
                </c:pt>
                <c:pt idx="1285">
                  <c:v>48782</c:v>
                </c:pt>
                <c:pt idx="1286">
                  <c:v>48789</c:v>
                </c:pt>
                <c:pt idx="1287">
                  <c:v>48796</c:v>
                </c:pt>
                <c:pt idx="1288">
                  <c:v>48803</c:v>
                </c:pt>
                <c:pt idx="1289">
                  <c:v>48810</c:v>
                </c:pt>
                <c:pt idx="1290">
                  <c:v>48817</c:v>
                </c:pt>
                <c:pt idx="1291">
                  <c:v>48824</c:v>
                </c:pt>
                <c:pt idx="1292">
                  <c:v>48831</c:v>
                </c:pt>
                <c:pt idx="1293">
                  <c:v>48838</c:v>
                </c:pt>
                <c:pt idx="1294">
                  <c:v>48845</c:v>
                </c:pt>
                <c:pt idx="1295">
                  <c:v>48852</c:v>
                </c:pt>
                <c:pt idx="1296">
                  <c:v>48859</c:v>
                </c:pt>
                <c:pt idx="1297">
                  <c:v>48866</c:v>
                </c:pt>
                <c:pt idx="1298">
                  <c:v>48873</c:v>
                </c:pt>
                <c:pt idx="1299">
                  <c:v>48880</c:v>
                </c:pt>
                <c:pt idx="1300">
                  <c:v>48887</c:v>
                </c:pt>
                <c:pt idx="1301">
                  <c:v>48897</c:v>
                </c:pt>
                <c:pt idx="1302">
                  <c:v>48901</c:v>
                </c:pt>
                <c:pt idx="1303">
                  <c:v>48908</c:v>
                </c:pt>
                <c:pt idx="1304">
                  <c:v>48915</c:v>
                </c:pt>
                <c:pt idx="1305">
                  <c:v>48922</c:v>
                </c:pt>
                <c:pt idx="1306">
                  <c:v>48929</c:v>
                </c:pt>
                <c:pt idx="1307">
                  <c:v>48936</c:v>
                </c:pt>
                <c:pt idx="1308">
                  <c:v>48943</c:v>
                </c:pt>
                <c:pt idx="1309">
                  <c:v>48950</c:v>
                </c:pt>
                <c:pt idx="1310">
                  <c:v>48957</c:v>
                </c:pt>
                <c:pt idx="1311">
                  <c:v>48964</c:v>
                </c:pt>
                <c:pt idx="1312">
                  <c:v>48971</c:v>
                </c:pt>
                <c:pt idx="1313">
                  <c:v>48978</c:v>
                </c:pt>
                <c:pt idx="1314">
                  <c:v>48985</c:v>
                </c:pt>
                <c:pt idx="1315">
                  <c:v>48992</c:v>
                </c:pt>
                <c:pt idx="1316">
                  <c:v>48999</c:v>
                </c:pt>
                <c:pt idx="1317">
                  <c:v>49006</c:v>
                </c:pt>
                <c:pt idx="1318">
                  <c:v>49013</c:v>
                </c:pt>
                <c:pt idx="1319">
                  <c:v>49020</c:v>
                </c:pt>
                <c:pt idx="1320">
                  <c:v>49027</c:v>
                </c:pt>
                <c:pt idx="1321">
                  <c:v>49034</c:v>
                </c:pt>
                <c:pt idx="1322">
                  <c:v>49045</c:v>
                </c:pt>
                <c:pt idx="1323">
                  <c:v>49048</c:v>
                </c:pt>
                <c:pt idx="1324">
                  <c:v>49055</c:v>
                </c:pt>
                <c:pt idx="1325">
                  <c:v>49062</c:v>
                </c:pt>
                <c:pt idx="1326">
                  <c:v>49069</c:v>
                </c:pt>
                <c:pt idx="1327">
                  <c:v>49076</c:v>
                </c:pt>
                <c:pt idx="1328">
                  <c:v>49083</c:v>
                </c:pt>
                <c:pt idx="1329">
                  <c:v>49090</c:v>
                </c:pt>
                <c:pt idx="1330">
                  <c:v>49097</c:v>
                </c:pt>
                <c:pt idx="1331">
                  <c:v>49104</c:v>
                </c:pt>
                <c:pt idx="1332">
                  <c:v>49111</c:v>
                </c:pt>
                <c:pt idx="1333">
                  <c:v>49118</c:v>
                </c:pt>
                <c:pt idx="1334">
                  <c:v>49125</c:v>
                </c:pt>
                <c:pt idx="1335">
                  <c:v>49132</c:v>
                </c:pt>
                <c:pt idx="1336">
                  <c:v>49139</c:v>
                </c:pt>
                <c:pt idx="1337">
                  <c:v>49146</c:v>
                </c:pt>
                <c:pt idx="1338">
                  <c:v>49153</c:v>
                </c:pt>
                <c:pt idx="1339">
                  <c:v>49160</c:v>
                </c:pt>
                <c:pt idx="1340">
                  <c:v>49167</c:v>
                </c:pt>
                <c:pt idx="1341">
                  <c:v>49174</c:v>
                </c:pt>
                <c:pt idx="1342">
                  <c:v>49181</c:v>
                </c:pt>
                <c:pt idx="1343">
                  <c:v>49188</c:v>
                </c:pt>
                <c:pt idx="1344">
                  <c:v>49195</c:v>
                </c:pt>
                <c:pt idx="1345">
                  <c:v>49202</c:v>
                </c:pt>
                <c:pt idx="1346">
                  <c:v>49209</c:v>
                </c:pt>
                <c:pt idx="1347">
                  <c:v>49216</c:v>
                </c:pt>
                <c:pt idx="1348">
                  <c:v>49223</c:v>
                </c:pt>
                <c:pt idx="1349">
                  <c:v>49230</c:v>
                </c:pt>
                <c:pt idx="1350">
                  <c:v>49237</c:v>
                </c:pt>
                <c:pt idx="1351">
                  <c:v>49244</c:v>
                </c:pt>
                <c:pt idx="1352">
                  <c:v>49251</c:v>
                </c:pt>
                <c:pt idx="1353">
                  <c:v>49261</c:v>
                </c:pt>
                <c:pt idx="1354">
                  <c:v>49265</c:v>
                </c:pt>
                <c:pt idx="1355">
                  <c:v>49272</c:v>
                </c:pt>
                <c:pt idx="1356">
                  <c:v>49279</c:v>
                </c:pt>
                <c:pt idx="1357">
                  <c:v>49286</c:v>
                </c:pt>
                <c:pt idx="1358">
                  <c:v>49293</c:v>
                </c:pt>
                <c:pt idx="1359">
                  <c:v>49300</c:v>
                </c:pt>
                <c:pt idx="1360">
                  <c:v>49307</c:v>
                </c:pt>
                <c:pt idx="1361">
                  <c:v>49314</c:v>
                </c:pt>
                <c:pt idx="1362">
                  <c:v>49321</c:v>
                </c:pt>
                <c:pt idx="1363">
                  <c:v>49328</c:v>
                </c:pt>
                <c:pt idx="1364">
                  <c:v>49335</c:v>
                </c:pt>
                <c:pt idx="1365">
                  <c:v>49342</c:v>
                </c:pt>
                <c:pt idx="1366">
                  <c:v>49349</c:v>
                </c:pt>
                <c:pt idx="1367">
                  <c:v>49356</c:v>
                </c:pt>
                <c:pt idx="1368">
                  <c:v>49363</c:v>
                </c:pt>
                <c:pt idx="1369">
                  <c:v>49370</c:v>
                </c:pt>
                <c:pt idx="1370">
                  <c:v>49377</c:v>
                </c:pt>
                <c:pt idx="1371">
                  <c:v>49384</c:v>
                </c:pt>
                <c:pt idx="1372">
                  <c:v>49395</c:v>
                </c:pt>
                <c:pt idx="1373">
                  <c:v>49398</c:v>
                </c:pt>
                <c:pt idx="1374">
                  <c:v>49405</c:v>
                </c:pt>
                <c:pt idx="1375">
                  <c:v>49412</c:v>
                </c:pt>
                <c:pt idx="1376">
                  <c:v>49419</c:v>
                </c:pt>
                <c:pt idx="1377">
                  <c:v>49426</c:v>
                </c:pt>
                <c:pt idx="1378">
                  <c:v>49433</c:v>
                </c:pt>
                <c:pt idx="1379">
                  <c:v>49440</c:v>
                </c:pt>
                <c:pt idx="1380">
                  <c:v>49447</c:v>
                </c:pt>
                <c:pt idx="1381">
                  <c:v>49454</c:v>
                </c:pt>
                <c:pt idx="1382">
                  <c:v>49461</c:v>
                </c:pt>
                <c:pt idx="1383">
                  <c:v>49468</c:v>
                </c:pt>
                <c:pt idx="1384">
                  <c:v>49475</c:v>
                </c:pt>
                <c:pt idx="1385">
                  <c:v>49482</c:v>
                </c:pt>
                <c:pt idx="1386">
                  <c:v>49489</c:v>
                </c:pt>
                <c:pt idx="1387">
                  <c:v>49496</c:v>
                </c:pt>
                <c:pt idx="1388">
                  <c:v>49503</c:v>
                </c:pt>
                <c:pt idx="1389">
                  <c:v>49510</c:v>
                </c:pt>
                <c:pt idx="1390">
                  <c:v>49517</c:v>
                </c:pt>
                <c:pt idx="1391">
                  <c:v>49524</c:v>
                </c:pt>
                <c:pt idx="1392">
                  <c:v>49531</c:v>
                </c:pt>
                <c:pt idx="1393">
                  <c:v>49538</c:v>
                </c:pt>
                <c:pt idx="1394">
                  <c:v>49545</c:v>
                </c:pt>
                <c:pt idx="1395">
                  <c:v>49552</c:v>
                </c:pt>
                <c:pt idx="1396">
                  <c:v>49559</c:v>
                </c:pt>
                <c:pt idx="1397">
                  <c:v>49566</c:v>
                </c:pt>
                <c:pt idx="1398">
                  <c:v>49573</c:v>
                </c:pt>
                <c:pt idx="1399">
                  <c:v>49580</c:v>
                </c:pt>
                <c:pt idx="1400">
                  <c:v>49587</c:v>
                </c:pt>
                <c:pt idx="1401">
                  <c:v>49594</c:v>
                </c:pt>
                <c:pt idx="1402">
                  <c:v>49601</c:v>
                </c:pt>
                <c:pt idx="1403">
                  <c:v>49608</c:v>
                </c:pt>
                <c:pt idx="1404">
                  <c:v>49615</c:v>
                </c:pt>
                <c:pt idx="1405">
                  <c:v>49622</c:v>
                </c:pt>
                <c:pt idx="1406">
                  <c:v>49629</c:v>
                </c:pt>
                <c:pt idx="1407">
                  <c:v>49636</c:v>
                </c:pt>
                <c:pt idx="1408">
                  <c:v>49643</c:v>
                </c:pt>
                <c:pt idx="1409">
                  <c:v>49650</c:v>
                </c:pt>
                <c:pt idx="1410">
                  <c:v>49657</c:v>
                </c:pt>
                <c:pt idx="1411">
                  <c:v>49664</c:v>
                </c:pt>
                <c:pt idx="1412">
                  <c:v>49674</c:v>
                </c:pt>
                <c:pt idx="1413">
                  <c:v>49681</c:v>
                </c:pt>
                <c:pt idx="1414">
                  <c:v>49688</c:v>
                </c:pt>
                <c:pt idx="1415">
                  <c:v>49696</c:v>
                </c:pt>
                <c:pt idx="1416">
                  <c:v>49702</c:v>
                </c:pt>
                <c:pt idx="1417">
                  <c:v>49709</c:v>
                </c:pt>
                <c:pt idx="1418">
                  <c:v>49716</c:v>
                </c:pt>
                <c:pt idx="1419">
                  <c:v>49724</c:v>
                </c:pt>
                <c:pt idx="1420">
                  <c:v>49730</c:v>
                </c:pt>
                <c:pt idx="1421">
                  <c:v>49737</c:v>
                </c:pt>
                <c:pt idx="1422">
                  <c:v>49744</c:v>
                </c:pt>
                <c:pt idx="1423">
                  <c:v>49751</c:v>
                </c:pt>
                <c:pt idx="1424">
                  <c:v>49758</c:v>
                </c:pt>
                <c:pt idx="1425">
                  <c:v>49765</c:v>
                </c:pt>
                <c:pt idx="1426">
                  <c:v>49772</c:v>
                </c:pt>
                <c:pt idx="1427">
                  <c:v>49781</c:v>
                </c:pt>
                <c:pt idx="1428">
                  <c:v>49786</c:v>
                </c:pt>
                <c:pt idx="1429">
                  <c:v>49793</c:v>
                </c:pt>
                <c:pt idx="1430">
                  <c:v>49801</c:v>
                </c:pt>
                <c:pt idx="1431">
                  <c:v>49807</c:v>
                </c:pt>
                <c:pt idx="1432">
                  <c:v>49814</c:v>
                </c:pt>
                <c:pt idx="1433">
                  <c:v>49822</c:v>
                </c:pt>
                <c:pt idx="1434">
                  <c:v>49828</c:v>
                </c:pt>
                <c:pt idx="1435">
                  <c:v>49835</c:v>
                </c:pt>
                <c:pt idx="1436">
                  <c:v>49842</c:v>
                </c:pt>
                <c:pt idx="1437">
                  <c:v>49849</c:v>
                </c:pt>
                <c:pt idx="1438">
                  <c:v>49856</c:v>
                </c:pt>
                <c:pt idx="1439">
                  <c:v>49863</c:v>
                </c:pt>
                <c:pt idx="1440">
                  <c:v>49870</c:v>
                </c:pt>
                <c:pt idx="1441">
                  <c:v>49877</c:v>
                </c:pt>
                <c:pt idx="1442">
                  <c:v>49884</c:v>
                </c:pt>
                <c:pt idx="1443">
                  <c:v>49891</c:v>
                </c:pt>
                <c:pt idx="1444">
                  <c:v>49898</c:v>
                </c:pt>
                <c:pt idx="1445">
                  <c:v>49905</c:v>
                </c:pt>
                <c:pt idx="1446">
                  <c:v>49913</c:v>
                </c:pt>
                <c:pt idx="1447">
                  <c:v>49920</c:v>
                </c:pt>
                <c:pt idx="1448">
                  <c:v>49926</c:v>
                </c:pt>
                <c:pt idx="1449">
                  <c:v>49933</c:v>
                </c:pt>
                <c:pt idx="1450">
                  <c:v>49940</c:v>
                </c:pt>
                <c:pt idx="1451">
                  <c:v>49947</c:v>
                </c:pt>
                <c:pt idx="1452">
                  <c:v>49954</c:v>
                </c:pt>
                <c:pt idx="1453">
                  <c:v>49962</c:v>
                </c:pt>
                <c:pt idx="1454">
                  <c:v>49968</c:v>
                </c:pt>
                <c:pt idx="1455">
                  <c:v>49975</c:v>
                </c:pt>
                <c:pt idx="1456">
                  <c:v>49982</c:v>
                </c:pt>
                <c:pt idx="1457">
                  <c:v>49989</c:v>
                </c:pt>
                <c:pt idx="1458">
                  <c:v>49996</c:v>
                </c:pt>
                <c:pt idx="1459">
                  <c:v>50003</c:v>
                </c:pt>
                <c:pt idx="1460">
                  <c:v>50010</c:v>
                </c:pt>
                <c:pt idx="1461">
                  <c:v>50017</c:v>
                </c:pt>
                <c:pt idx="1462">
                  <c:v>50024</c:v>
                </c:pt>
                <c:pt idx="1463">
                  <c:v>50031</c:v>
                </c:pt>
                <c:pt idx="1464">
                  <c:v>50040</c:v>
                </c:pt>
                <c:pt idx="1465">
                  <c:v>50047</c:v>
                </c:pt>
                <c:pt idx="1466">
                  <c:v>50054</c:v>
                </c:pt>
                <c:pt idx="1467">
                  <c:v>50061</c:v>
                </c:pt>
                <c:pt idx="1468">
                  <c:v>50068</c:v>
                </c:pt>
                <c:pt idx="1469">
                  <c:v>50075</c:v>
                </c:pt>
                <c:pt idx="1470">
                  <c:v>50082</c:v>
                </c:pt>
                <c:pt idx="1471">
                  <c:v>50089</c:v>
                </c:pt>
                <c:pt idx="1472">
                  <c:v>50096</c:v>
                </c:pt>
                <c:pt idx="1473">
                  <c:v>50103</c:v>
                </c:pt>
                <c:pt idx="1474">
                  <c:v>50110</c:v>
                </c:pt>
                <c:pt idx="1475">
                  <c:v>50117</c:v>
                </c:pt>
                <c:pt idx="1476">
                  <c:v>50124</c:v>
                </c:pt>
                <c:pt idx="1477">
                  <c:v>50131</c:v>
                </c:pt>
                <c:pt idx="1478">
                  <c:v>50139</c:v>
                </c:pt>
                <c:pt idx="1479">
                  <c:v>50146</c:v>
                </c:pt>
                <c:pt idx="1480">
                  <c:v>50153</c:v>
                </c:pt>
                <c:pt idx="1481">
                  <c:v>50160</c:v>
                </c:pt>
                <c:pt idx="1482">
                  <c:v>50167</c:v>
                </c:pt>
                <c:pt idx="1483">
                  <c:v>50174</c:v>
                </c:pt>
                <c:pt idx="1484">
                  <c:v>50181</c:v>
                </c:pt>
                <c:pt idx="1485">
                  <c:v>50188</c:v>
                </c:pt>
                <c:pt idx="1486">
                  <c:v>50195</c:v>
                </c:pt>
                <c:pt idx="1487">
                  <c:v>50202</c:v>
                </c:pt>
                <c:pt idx="1488">
                  <c:v>50209</c:v>
                </c:pt>
                <c:pt idx="1489">
                  <c:v>50216</c:v>
                </c:pt>
                <c:pt idx="1490">
                  <c:v>50223</c:v>
                </c:pt>
                <c:pt idx="1491">
                  <c:v>50230</c:v>
                </c:pt>
                <c:pt idx="1492">
                  <c:v>50237</c:v>
                </c:pt>
                <c:pt idx="1493">
                  <c:v>50244</c:v>
                </c:pt>
                <c:pt idx="1494">
                  <c:v>50251</c:v>
                </c:pt>
                <c:pt idx="1495">
                  <c:v>50258</c:v>
                </c:pt>
                <c:pt idx="1496">
                  <c:v>50265</c:v>
                </c:pt>
                <c:pt idx="1497">
                  <c:v>50272</c:v>
                </c:pt>
                <c:pt idx="1498">
                  <c:v>50279</c:v>
                </c:pt>
                <c:pt idx="1499">
                  <c:v>50286</c:v>
                </c:pt>
                <c:pt idx="1500">
                  <c:v>50293</c:v>
                </c:pt>
                <c:pt idx="1501">
                  <c:v>50300</c:v>
                </c:pt>
                <c:pt idx="1502">
                  <c:v>50307</c:v>
                </c:pt>
                <c:pt idx="1503">
                  <c:v>50314</c:v>
                </c:pt>
                <c:pt idx="1504">
                  <c:v>50321</c:v>
                </c:pt>
                <c:pt idx="1505">
                  <c:v>50328</c:v>
                </c:pt>
                <c:pt idx="1506">
                  <c:v>50335</c:v>
                </c:pt>
                <c:pt idx="1507">
                  <c:v>50342</c:v>
                </c:pt>
                <c:pt idx="1508">
                  <c:v>50349</c:v>
                </c:pt>
                <c:pt idx="1509">
                  <c:v>50356</c:v>
                </c:pt>
                <c:pt idx="1510">
                  <c:v>50363</c:v>
                </c:pt>
                <c:pt idx="1511">
                  <c:v>50371</c:v>
                </c:pt>
                <c:pt idx="1512">
                  <c:v>50377</c:v>
                </c:pt>
                <c:pt idx="1513">
                  <c:v>50384</c:v>
                </c:pt>
                <c:pt idx="1514">
                  <c:v>50391</c:v>
                </c:pt>
                <c:pt idx="1515">
                  <c:v>50398</c:v>
                </c:pt>
                <c:pt idx="1516">
                  <c:v>50405</c:v>
                </c:pt>
                <c:pt idx="1517">
                  <c:v>50412</c:v>
                </c:pt>
                <c:pt idx="1518">
                  <c:v>50419</c:v>
                </c:pt>
                <c:pt idx="1519">
                  <c:v>50426</c:v>
                </c:pt>
                <c:pt idx="1520">
                  <c:v>50433</c:v>
                </c:pt>
                <c:pt idx="1521">
                  <c:v>50440</c:v>
                </c:pt>
                <c:pt idx="1522">
                  <c:v>50447</c:v>
                </c:pt>
                <c:pt idx="1523">
                  <c:v>50454</c:v>
                </c:pt>
                <c:pt idx="1524">
                  <c:v>50461</c:v>
                </c:pt>
                <c:pt idx="1525">
                  <c:v>50468</c:v>
                </c:pt>
                <c:pt idx="1526">
                  <c:v>50475</c:v>
                </c:pt>
                <c:pt idx="1527">
                  <c:v>50482</c:v>
                </c:pt>
                <c:pt idx="1528">
                  <c:v>50489</c:v>
                </c:pt>
                <c:pt idx="1529">
                  <c:v>50496</c:v>
                </c:pt>
                <c:pt idx="1530">
                  <c:v>50503</c:v>
                </c:pt>
                <c:pt idx="1531">
                  <c:v>50510</c:v>
                </c:pt>
                <c:pt idx="1532">
                  <c:v>50517</c:v>
                </c:pt>
                <c:pt idx="1533">
                  <c:v>50524</c:v>
                </c:pt>
                <c:pt idx="1534">
                  <c:v>50531</c:v>
                </c:pt>
                <c:pt idx="1535">
                  <c:v>50538</c:v>
                </c:pt>
                <c:pt idx="1536">
                  <c:v>50545</c:v>
                </c:pt>
                <c:pt idx="1537">
                  <c:v>50552</c:v>
                </c:pt>
                <c:pt idx="1538">
                  <c:v>50559</c:v>
                </c:pt>
                <c:pt idx="1539">
                  <c:v>50566</c:v>
                </c:pt>
                <c:pt idx="1540">
                  <c:v>50573</c:v>
                </c:pt>
                <c:pt idx="1541">
                  <c:v>50580</c:v>
                </c:pt>
                <c:pt idx="1542">
                  <c:v>50587</c:v>
                </c:pt>
                <c:pt idx="1543">
                  <c:v>50594</c:v>
                </c:pt>
                <c:pt idx="1544">
                  <c:v>50601</c:v>
                </c:pt>
                <c:pt idx="1545">
                  <c:v>50608</c:v>
                </c:pt>
                <c:pt idx="1546">
                  <c:v>50615</c:v>
                </c:pt>
                <c:pt idx="1547">
                  <c:v>50622</c:v>
                </c:pt>
                <c:pt idx="1548">
                  <c:v>50629</c:v>
                </c:pt>
                <c:pt idx="1549">
                  <c:v>50636</c:v>
                </c:pt>
                <c:pt idx="1550">
                  <c:v>50643</c:v>
                </c:pt>
                <c:pt idx="1551">
                  <c:v>50650</c:v>
                </c:pt>
                <c:pt idx="1552">
                  <c:v>50657</c:v>
                </c:pt>
                <c:pt idx="1553">
                  <c:v>50664</c:v>
                </c:pt>
                <c:pt idx="1554">
                  <c:v>50671</c:v>
                </c:pt>
                <c:pt idx="1555">
                  <c:v>50678</c:v>
                </c:pt>
                <c:pt idx="1556">
                  <c:v>50685</c:v>
                </c:pt>
                <c:pt idx="1557">
                  <c:v>50692</c:v>
                </c:pt>
                <c:pt idx="1558">
                  <c:v>50699</c:v>
                </c:pt>
                <c:pt idx="1559">
                  <c:v>50706</c:v>
                </c:pt>
                <c:pt idx="1560">
                  <c:v>50713</c:v>
                </c:pt>
                <c:pt idx="1561">
                  <c:v>50721</c:v>
                </c:pt>
                <c:pt idx="1562">
                  <c:v>50727</c:v>
                </c:pt>
                <c:pt idx="1563">
                  <c:v>50735</c:v>
                </c:pt>
                <c:pt idx="1564">
                  <c:v>50741</c:v>
                </c:pt>
                <c:pt idx="1565">
                  <c:v>50748</c:v>
                </c:pt>
                <c:pt idx="1566">
                  <c:v>50755</c:v>
                </c:pt>
                <c:pt idx="1567">
                  <c:v>50762</c:v>
                </c:pt>
                <c:pt idx="1568">
                  <c:v>50774</c:v>
                </c:pt>
                <c:pt idx="1569">
                  <c:v>50777</c:v>
                </c:pt>
                <c:pt idx="1570">
                  <c:v>50784</c:v>
                </c:pt>
                <c:pt idx="1571">
                  <c:v>50791</c:v>
                </c:pt>
                <c:pt idx="1572">
                  <c:v>50798</c:v>
                </c:pt>
                <c:pt idx="1573">
                  <c:v>50805</c:v>
                </c:pt>
                <c:pt idx="1574">
                  <c:v>50812</c:v>
                </c:pt>
                <c:pt idx="1575">
                  <c:v>50819</c:v>
                </c:pt>
                <c:pt idx="1576">
                  <c:v>50826</c:v>
                </c:pt>
                <c:pt idx="1577">
                  <c:v>50833</c:v>
                </c:pt>
                <c:pt idx="1578">
                  <c:v>50840</c:v>
                </c:pt>
                <c:pt idx="1579">
                  <c:v>50847</c:v>
                </c:pt>
                <c:pt idx="1580">
                  <c:v>50854</c:v>
                </c:pt>
                <c:pt idx="1581">
                  <c:v>50861</c:v>
                </c:pt>
                <c:pt idx="1582">
                  <c:v>50872</c:v>
                </c:pt>
                <c:pt idx="1583">
                  <c:v>50875</c:v>
                </c:pt>
                <c:pt idx="1584">
                  <c:v>50882</c:v>
                </c:pt>
                <c:pt idx="1585">
                  <c:v>50889</c:v>
                </c:pt>
                <c:pt idx="1586">
                  <c:v>50896</c:v>
                </c:pt>
                <c:pt idx="1587">
                  <c:v>50903</c:v>
                </c:pt>
                <c:pt idx="1588">
                  <c:v>50910</c:v>
                </c:pt>
                <c:pt idx="1589">
                  <c:v>50917</c:v>
                </c:pt>
                <c:pt idx="1590">
                  <c:v>50924</c:v>
                </c:pt>
                <c:pt idx="1591">
                  <c:v>50931</c:v>
                </c:pt>
                <c:pt idx="1592">
                  <c:v>50938</c:v>
                </c:pt>
                <c:pt idx="1593">
                  <c:v>50945</c:v>
                </c:pt>
                <c:pt idx="1594">
                  <c:v>50952</c:v>
                </c:pt>
                <c:pt idx="1595">
                  <c:v>50959</c:v>
                </c:pt>
                <c:pt idx="1596">
                  <c:v>50966</c:v>
                </c:pt>
                <c:pt idx="1597">
                  <c:v>50973</c:v>
                </c:pt>
                <c:pt idx="1598">
                  <c:v>50980</c:v>
                </c:pt>
                <c:pt idx="1599">
                  <c:v>50987</c:v>
                </c:pt>
                <c:pt idx="1600">
                  <c:v>50994</c:v>
                </c:pt>
                <c:pt idx="1601">
                  <c:v>51001</c:v>
                </c:pt>
                <c:pt idx="1602">
                  <c:v>51008</c:v>
                </c:pt>
                <c:pt idx="1603">
                  <c:v>51015</c:v>
                </c:pt>
                <c:pt idx="1604">
                  <c:v>51022</c:v>
                </c:pt>
                <c:pt idx="1605">
                  <c:v>51029</c:v>
                </c:pt>
                <c:pt idx="1606">
                  <c:v>51036</c:v>
                </c:pt>
                <c:pt idx="1607">
                  <c:v>51043</c:v>
                </c:pt>
                <c:pt idx="1608">
                  <c:v>51050</c:v>
                </c:pt>
                <c:pt idx="1609">
                  <c:v>51057</c:v>
                </c:pt>
                <c:pt idx="1610">
                  <c:v>51064</c:v>
                </c:pt>
                <c:pt idx="1611">
                  <c:v>51071</c:v>
                </c:pt>
                <c:pt idx="1612">
                  <c:v>51078</c:v>
                </c:pt>
                <c:pt idx="1613">
                  <c:v>51088</c:v>
                </c:pt>
                <c:pt idx="1614">
                  <c:v>51092</c:v>
                </c:pt>
                <c:pt idx="1615">
                  <c:v>51099</c:v>
                </c:pt>
                <c:pt idx="1616">
                  <c:v>51106</c:v>
                </c:pt>
                <c:pt idx="1617">
                  <c:v>51113</c:v>
                </c:pt>
                <c:pt idx="1618">
                  <c:v>51120</c:v>
                </c:pt>
                <c:pt idx="1619">
                  <c:v>51127</c:v>
                </c:pt>
                <c:pt idx="1620">
                  <c:v>51134</c:v>
                </c:pt>
                <c:pt idx="1621">
                  <c:v>51141</c:v>
                </c:pt>
                <c:pt idx="1622">
                  <c:v>51148</c:v>
                </c:pt>
                <c:pt idx="1623">
                  <c:v>51155</c:v>
                </c:pt>
                <c:pt idx="1624">
                  <c:v>51162</c:v>
                </c:pt>
                <c:pt idx="1625">
                  <c:v>51169</c:v>
                </c:pt>
                <c:pt idx="1626">
                  <c:v>51176</c:v>
                </c:pt>
                <c:pt idx="1627">
                  <c:v>51183</c:v>
                </c:pt>
                <c:pt idx="1628">
                  <c:v>51190</c:v>
                </c:pt>
                <c:pt idx="1629">
                  <c:v>51197</c:v>
                </c:pt>
                <c:pt idx="1630">
                  <c:v>51204</c:v>
                </c:pt>
                <c:pt idx="1631">
                  <c:v>51211</c:v>
                </c:pt>
                <c:pt idx="1632">
                  <c:v>51218</c:v>
                </c:pt>
                <c:pt idx="1633">
                  <c:v>51229</c:v>
                </c:pt>
                <c:pt idx="1634">
                  <c:v>51232</c:v>
                </c:pt>
                <c:pt idx="1635">
                  <c:v>51239</c:v>
                </c:pt>
                <c:pt idx="1636">
                  <c:v>51246</c:v>
                </c:pt>
                <c:pt idx="1637">
                  <c:v>51253</c:v>
                </c:pt>
                <c:pt idx="1638">
                  <c:v>51260</c:v>
                </c:pt>
                <c:pt idx="1639">
                  <c:v>51267</c:v>
                </c:pt>
                <c:pt idx="1640">
                  <c:v>51274</c:v>
                </c:pt>
                <c:pt idx="1641">
                  <c:v>51281</c:v>
                </c:pt>
                <c:pt idx="1642">
                  <c:v>51288</c:v>
                </c:pt>
                <c:pt idx="1643">
                  <c:v>51295</c:v>
                </c:pt>
                <c:pt idx="1644">
                  <c:v>51302</c:v>
                </c:pt>
                <c:pt idx="1645">
                  <c:v>51309</c:v>
                </c:pt>
                <c:pt idx="1646">
                  <c:v>51316</c:v>
                </c:pt>
                <c:pt idx="1647">
                  <c:v>51323</c:v>
                </c:pt>
                <c:pt idx="1648">
                  <c:v>51330</c:v>
                </c:pt>
                <c:pt idx="1649">
                  <c:v>51337</c:v>
                </c:pt>
                <c:pt idx="1650">
                  <c:v>51344</c:v>
                </c:pt>
                <c:pt idx="1651">
                  <c:v>51351</c:v>
                </c:pt>
                <c:pt idx="1652">
                  <c:v>51358</c:v>
                </c:pt>
                <c:pt idx="1653">
                  <c:v>51365</c:v>
                </c:pt>
                <c:pt idx="1654">
                  <c:v>51372</c:v>
                </c:pt>
                <c:pt idx="1655">
                  <c:v>51379</c:v>
                </c:pt>
                <c:pt idx="1656">
                  <c:v>51386</c:v>
                </c:pt>
                <c:pt idx="1657">
                  <c:v>51393</c:v>
                </c:pt>
                <c:pt idx="1658">
                  <c:v>51400</c:v>
                </c:pt>
                <c:pt idx="1659">
                  <c:v>51407</c:v>
                </c:pt>
                <c:pt idx="1660">
                  <c:v>51414</c:v>
                </c:pt>
                <c:pt idx="1661">
                  <c:v>51421</c:v>
                </c:pt>
                <c:pt idx="1662">
                  <c:v>51428</c:v>
                </c:pt>
                <c:pt idx="1663">
                  <c:v>51435</c:v>
                </c:pt>
                <c:pt idx="1664">
                  <c:v>51442</c:v>
                </c:pt>
                <c:pt idx="1665">
                  <c:v>51449</c:v>
                </c:pt>
                <c:pt idx="1666">
                  <c:v>51456</c:v>
                </c:pt>
                <c:pt idx="1667">
                  <c:v>51463</c:v>
                </c:pt>
                <c:pt idx="1668">
                  <c:v>51470</c:v>
                </c:pt>
                <c:pt idx="1669">
                  <c:v>51477</c:v>
                </c:pt>
                <c:pt idx="1670">
                  <c:v>51484</c:v>
                </c:pt>
                <c:pt idx="1671">
                  <c:v>51491</c:v>
                </c:pt>
                <c:pt idx="1672">
                  <c:v>51501</c:v>
                </c:pt>
                <c:pt idx="1673">
                  <c:v>51508</c:v>
                </c:pt>
                <c:pt idx="1674">
                  <c:v>51515</c:v>
                </c:pt>
                <c:pt idx="1675">
                  <c:v>51523</c:v>
                </c:pt>
                <c:pt idx="1676">
                  <c:v>51529</c:v>
                </c:pt>
                <c:pt idx="1677">
                  <c:v>51536</c:v>
                </c:pt>
                <c:pt idx="1678">
                  <c:v>51543</c:v>
                </c:pt>
                <c:pt idx="1679">
                  <c:v>51551</c:v>
                </c:pt>
                <c:pt idx="1680">
                  <c:v>51557</c:v>
                </c:pt>
                <c:pt idx="1681">
                  <c:v>51564</c:v>
                </c:pt>
                <c:pt idx="1682">
                  <c:v>51571</c:v>
                </c:pt>
                <c:pt idx="1683">
                  <c:v>51578</c:v>
                </c:pt>
                <c:pt idx="1684">
                  <c:v>51585</c:v>
                </c:pt>
                <c:pt idx="1685">
                  <c:v>51592</c:v>
                </c:pt>
                <c:pt idx="1686">
                  <c:v>51599</c:v>
                </c:pt>
                <c:pt idx="1687">
                  <c:v>51606</c:v>
                </c:pt>
                <c:pt idx="1688">
                  <c:v>51615</c:v>
                </c:pt>
                <c:pt idx="1689">
                  <c:v>51620</c:v>
                </c:pt>
                <c:pt idx="1690">
                  <c:v>51628</c:v>
                </c:pt>
                <c:pt idx="1691">
                  <c:v>51634</c:v>
                </c:pt>
                <c:pt idx="1692">
                  <c:v>51641</c:v>
                </c:pt>
                <c:pt idx="1693">
                  <c:v>51649</c:v>
                </c:pt>
                <c:pt idx="1694">
                  <c:v>51655</c:v>
                </c:pt>
                <c:pt idx="1695">
                  <c:v>51662</c:v>
                </c:pt>
                <c:pt idx="1696">
                  <c:v>51669</c:v>
                </c:pt>
                <c:pt idx="1697">
                  <c:v>51676</c:v>
                </c:pt>
                <c:pt idx="1698">
                  <c:v>51683</c:v>
                </c:pt>
                <c:pt idx="1699">
                  <c:v>51690</c:v>
                </c:pt>
                <c:pt idx="1700">
                  <c:v>51697</c:v>
                </c:pt>
                <c:pt idx="1701">
                  <c:v>51704</c:v>
                </c:pt>
                <c:pt idx="1702">
                  <c:v>51711</c:v>
                </c:pt>
                <c:pt idx="1703">
                  <c:v>51718</c:v>
                </c:pt>
                <c:pt idx="1704">
                  <c:v>51725</c:v>
                </c:pt>
                <c:pt idx="1705">
                  <c:v>51732</c:v>
                </c:pt>
                <c:pt idx="1706">
                  <c:v>51740</c:v>
                </c:pt>
                <c:pt idx="1707">
                  <c:v>51747</c:v>
                </c:pt>
                <c:pt idx="1708">
                  <c:v>51753</c:v>
                </c:pt>
                <c:pt idx="1709">
                  <c:v>51760</c:v>
                </c:pt>
                <c:pt idx="1710">
                  <c:v>51767</c:v>
                </c:pt>
                <c:pt idx="1711">
                  <c:v>51774</c:v>
                </c:pt>
                <c:pt idx="1712">
                  <c:v>51781</c:v>
                </c:pt>
                <c:pt idx="1713">
                  <c:v>51789</c:v>
                </c:pt>
                <c:pt idx="1714">
                  <c:v>51795</c:v>
                </c:pt>
                <c:pt idx="1715">
                  <c:v>51802</c:v>
                </c:pt>
                <c:pt idx="1716">
                  <c:v>51809</c:v>
                </c:pt>
                <c:pt idx="1717">
                  <c:v>51817</c:v>
                </c:pt>
                <c:pt idx="1718">
                  <c:v>51823</c:v>
                </c:pt>
                <c:pt idx="1719">
                  <c:v>51830</c:v>
                </c:pt>
                <c:pt idx="1720">
                  <c:v>51837</c:v>
                </c:pt>
                <c:pt idx="1721">
                  <c:v>51844</c:v>
                </c:pt>
                <c:pt idx="1722">
                  <c:v>51851</c:v>
                </c:pt>
                <c:pt idx="1723">
                  <c:v>51858</c:v>
                </c:pt>
                <c:pt idx="1724">
                  <c:v>51866</c:v>
                </c:pt>
                <c:pt idx="1725">
                  <c:v>51873</c:v>
                </c:pt>
                <c:pt idx="1726">
                  <c:v>51880</c:v>
                </c:pt>
                <c:pt idx="1727">
                  <c:v>51887</c:v>
                </c:pt>
                <c:pt idx="1728">
                  <c:v>51894</c:v>
                </c:pt>
                <c:pt idx="1729">
                  <c:v>51901</c:v>
                </c:pt>
                <c:pt idx="1730">
                  <c:v>51908</c:v>
                </c:pt>
                <c:pt idx="1731">
                  <c:v>51915</c:v>
                </c:pt>
                <c:pt idx="1732">
                  <c:v>51922</c:v>
                </c:pt>
                <c:pt idx="1733">
                  <c:v>51929</c:v>
                </c:pt>
                <c:pt idx="1734">
                  <c:v>51936</c:v>
                </c:pt>
                <c:pt idx="1735">
                  <c:v>51943</c:v>
                </c:pt>
                <c:pt idx="1736">
                  <c:v>51950</c:v>
                </c:pt>
                <c:pt idx="1737">
                  <c:v>51957</c:v>
                </c:pt>
                <c:pt idx="1738">
                  <c:v>51966</c:v>
                </c:pt>
                <c:pt idx="1739">
                  <c:v>51973</c:v>
                </c:pt>
                <c:pt idx="1740">
                  <c:v>51980</c:v>
                </c:pt>
                <c:pt idx="1741">
                  <c:v>51987</c:v>
                </c:pt>
                <c:pt idx="1742">
                  <c:v>51994</c:v>
                </c:pt>
                <c:pt idx="1743">
                  <c:v>52001</c:v>
                </c:pt>
                <c:pt idx="1744">
                  <c:v>52008</c:v>
                </c:pt>
                <c:pt idx="1745">
                  <c:v>52015</c:v>
                </c:pt>
                <c:pt idx="1746">
                  <c:v>52022</c:v>
                </c:pt>
                <c:pt idx="1747">
                  <c:v>52029</c:v>
                </c:pt>
                <c:pt idx="1748">
                  <c:v>52036</c:v>
                </c:pt>
                <c:pt idx="1749">
                  <c:v>52043</c:v>
                </c:pt>
                <c:pt idx="1750">
                  <c:v>52050</c:v>
                </c:pt>
                <c:pt idx="1751">
                  <c:v>52057</c:v>
                </c:pt>
                <c:pt idx="1752">
                  <c:v>52064</c:v>
                </c:pt>
                <c:pt idx="1753">
                  <c:v>52071</c:v>
                </c:pt>
                <c:pt idx="1754">
                  <c:v>52078</c:v>
                </c:pt>
                <c:pt idx="1755">
                  <c:v>52085</c:v>
                </c:pt>
                <c:pt idx="1756">
                  <c:v>52092</c:v>
                </c:pt>
                <c:pt idx="1757">
                  <c:v>52099</c:v>
                </c:pt>
                <c:pt idx="1758">
                  <c:v>52106</c:v>
                </c:pt>
                <c:pt idx="1759">
                  <c:v>52113</c:v>
                </c:pt>
                <c:pt idx="1760">
                  <c:v>52120</c:v>
                </c:pt>
                <c:pt idx="1761">
                  <c:v>52127</c:v>
                </c:pt>
                <c:pt idx="1762">
                  <c:v>52134</c:v>
                </c:pt>
                <c:pt idx="1763">
                  <c:v>52141</c:v>
                </c:pt>
                <c:pt idx="1764">
                  <c:v>52148</c:v>
                </c:pt>
                <c:pt idx="1765">
                  <c:v>52155</c:v>
                </c:pt>
                <c:pt idx="1766">
                  <c:v>52162</c:v>
                </c:pt>
                <c:pt idx="1767">
                  <c:v>52169</c:v>
                </c:pt>
                <c:pt idx="1768">
                  <c:v>52176</c:v>
                </c:pt>
                <c:pt idx="1769">
                  <c:v>52183</c:v>
                </c:pt>
                <c:pt idx="1770">
                  <c:v>52190</c:v>
                </c:pt>
                <c:pt idx="1771">
                  <c:v>52198</c:v>
                </c:pt>
                <c:pt idx="1772">
                  <c:v>52204</c:v>
                </c:pt>
                <c:pt idx="1773">
                  <c:v>52211</c:v>
                </c:pt>
                <c:pt idx="1774">
                  <c:v>52218</c:v>
                </c:pt>
                <c:pt idx="1775">
                  <c:v>52229</c:v>
                </c:pt>
                <c:pt idx="1776">
                  <c:v>52233</c:v>
                </c:pt>
                <c:pt idx="1777">
                  <c:v>52239</c:v>
                </c:pt>
                <c:pt idx="1778">
                  <c:v>52246</c:v>
                </c:pt>
                <c:pt idx="1779">
                  <c:v>52253</c:v>
                </c:pt>
                <c:pt idx="1780">
                  <c:v>52260</c:v>
                </c:pt>
                <c:pt idx="1781">
                  <c:v>52267</c:v>
                </c:pt>
                <c:pt idx="1782">
                  <c:v>52274</c:v>
                </c:pt>
                <c:pt idx="1783">
                  <c:v>52281</c:v>
                </c:pt>
                <c:pt idx="1784">
                  <c:v>52288</c:v>
                </c:pt>
                <c:pt idx="1785">
                  <c:v>52295</c:v>
                </c:pt>
                <c:pt idx="1786">
                  <c:v>52302</c:v>
                </c:pt>
                <c:pt idx="1787">
                  <c:v>52309</c:v>
                </c:pt>
                <c:pt idx="1788">
                  <c:v>52316</c:v>
                </c:pt>
                <c:pt idx="1789">
                  <c:v>52323</c:v>
                </c:pt>
                <c:pt idx="1790">
                  <c:v>52330</c:v>
                </c:pt>
                <c:pt idx="1791">
                  <c:v>52337</c:v>
                </c:pt>
                <c:pt idx="1792">
                  <c:v>52344</c:v>
                </c:pt>
                <c:pt idx="1793">
                  <c:v>52351</c:v>
                </c:pt>
                <c:pt idx="1794">
                  <c:v>52358</c:v>
                </c:pt>
                <c:pt idx="1795">
                  <c:v>52365</c:v>
                </c:pt>
                <c:pt idx="1796">
                  <c:v>52372</c:v>
                </c:pt>
                <c:pt idx="1797">
                  <c:v>52379</c:v>
                </c:pt>
                <c:pt idx="1798">
                  <c:v>52386</c:v>
                </c:pt>
                <c:pt idx="1799">
                  <c:v>52393</c:v>
                </c:pt>
                <c:pt idx="1800">
                  <c:v>52400</c:v>
                </c:pt>
                <c:pt idx="1801">
                  <c:v>52407</c:v>
                </c:pt>
                <c:pt idx="1802">
                  <c:v>52414</c:v>
                </c:pt>
                <c:pt idx="1803">
                  <c:v>52421</c:v>
                </c:pt>
                <c:pt idx="1804">
                  <c:v>52428</c:v>
                </c:pt>
                <c:pt idx="1805">
                  <c:v>52435</c:v>
                </c:pt>
                <c:pt idx="1806">
                  <c:v>52442</c:v>
                </c:pt>
                <c:pt idx="1807">
                  <c:v>52449</c:v>
                </c:pt>
                <c:pt idx="1808">
                  <c:v>52456</c:v>
                </c:pt>
                <c:pt idx="1809">
                  <c:v>52463</c:v>
                </c:pt>
                <c:pt idx="1810">
                  <c:v>52470</c:v>
                </c:pt>
                <c:pt idx="1811">
                  <c:v>52477</c:v>
                </c:pt>
                <c:pt idx="1812">
                  <c:v>52484</c:v>
                </c:pt>
                <c:pt idx="1813">
                  <c:v>52491</c:v>
                </c:pt>
                <c:pt idx="1814">
                  <c:v>52498</c:v>
                </c:pt>
                <c:pt idx="1815">
                  <c:v>52505</c:v>
                </c:pt>
                <c:pt idx="1816">
                  <c:v>52512</c:v>
                </c:pt>
                <c:pt idx="1817">
                  <c:v>52519</c:v>
                </c:pt>
                <c:pt idx="1818">
                  <c:v>52526</c:v>
                </c:pt>
                <c:pt idx="1819">
                  <c:v>52533</c:v>
                </c:pt>
                <c:pt idx="1820">
                  <c:v>52540</c:v>
                </c:pt>
                <c:pt idx="1821">
                  <c:v>52547</c:v>
                </c:pt>
                <c:pt idx="1822">
                  <c:v>52554</c:v>
                </c:pt>
                <c:pt idx="1823">
                  <c:v>52562</c:v>
                </c:pt>
                <c:pt idx="1824">
                  <c:v>52568</c:v>
                </c:pt>
                <c:pt idx="1825">
                  <c:v>52575</c:v>
                </c:pt>
                <c:pt idx="1826">
                  <c:v>52582</c:v>
                </c:pt>
                <c:pt idx="1827">
                  <c:v>52589</c:v>
                </c:pt>
                <c:pt idx="1828">
                  <c:v>52596</c:v>
                </c:pt>
                <c:pt idx="1829">
                  <c:v>52603</c:v>
                </c:pt>
                <c:pt idx="1830">
                  <c:v>52610</c:v>
                </c:pt>
                <c:pt idx="1831">
                  <c:v>52617</c:v>
                </c:pt>
                <c:pt idx="1832">
                  <c:v>52624</c:v>
                </c:pt>
                <c:pt idx="1833">
                  <c:v>52631</c:v>
                </c:pt>
                <c:pt idx="1834">
                  <c:v>52638</c:v>
                </c:pt>
                <c:pt idx="1835">
                  <c:v>52645</c:v>
                </c:pt>
                <c:pt idx="1836">
                  <c:v>52652</c:v>
                </c:pt>
                <c:pt idx="1837">
                  <c:v>52659</c:v>
                </c:pt>
                <c:pt idx="1838">
                  <c:v>52666</c:v>
                </c:pt>
                <c:pt idx="1839">
                  <c:v>52673</c:v>
                </c:pt>
                <c:pt idx="1840">
                  <c:v>52680</c:v>
                </c:pt>
                <c:pt idx="1841">
                  <c:v>52687</c:v>
                </c:pt>
                <c:pt idx="1842">
                  <c:v>52694</c:v>
                </c:pt>
                <c:pt idx="1843">
                  <c:v>52701</c:v>
                </c:pt>
                <c:pt idx="1844">
                  <c:v>52708</c:v>
                </c:pt>
                <c:pt idx="1845">
                  <c:v>52715</c:v>
                </c:pt>
                <c:pt idx="1846">
                  <c:v>52722</c:v>
                </c:pt>
                <c:pt idx="1847">
                  <c:v>52729</c:v>
                </c:pt>
                <c:pt idx="1848">
                  <c:v>52736</c:v>
                </c:pt>
                <c:pt idx="1849">
                  <c:v>52743</c:v>
                </c:pt>
                <c:pt idx="1850">
                  <c:v>52750</c:v>
                </c:pt>
                <c:pt idx="1851">
                  <c:v>52757</c:v>
                </c:pt>
                <c:pt idx="1852">
                  <c:v>52764</c:v>
                </c:pt>
                <c:pt idx="1853">
                  <c:v>52771</c:v>
                </c:pt>
                <c:pt idx="1854">
                  <c:v>52778</c:v>
                </c:pt>
                <c:pt idx="1855">
                  <c:v>52785</c:v>
                </c:pt>
                <c:pt idx="1856">
                  <c:v>52792</c:v>
                </c:pt>
                <c:pt idx="1857">
                  <c:v>52799</c:v>
                </c:pt>
                <c:pt idx="1858">
                  <c:v>52806</c:v>
                </c:pt>
                <c:pt idx="1859">
                  <c:v>52813</c:v>
                </c:pt>
                <c:pt idx="1860">
                  <c:v>52820</c:v>
                </c:pt>
                <c:pt idx="1861">
                  <c:v>52827</c:v>
                </c:pt>
                <c:pt idx="1862">
                  <c:v>52834</c:v>
                </c:pt>
                <c:pt idx="1863">
                  <c:v>52841</c:v>
                </c:pt>
                <c:pt idx="1864">
                  <c:v>52848</c:v>
                </c:pt>
                <c:pt idx="1865">
                  <c:v>52855</c:v>
                </c:pt>
                <c:pt idx="1866">
                  <c:v>52862</c:v>
                </c:pt>
                <c:pt idx="1867">
                  <c:v>52869</c:v>
                </c:pt>
                <c:pt idx="1868">
                  <c:v>52876</c:v>
                </c:pt>
                <c:pt idx="1869">
                  <c:v>52883</c:v>
                </c:pt>
                <c:pt idx="1870">
                  <c:v>52890</c:v>
                </c:pt>
                <c:pt idx="1871">
                  <c:v>52897</c:v>
                </c:pt>
                <c:pt idx="1872">
                  <c:v>52904</c:v>
                </c:pt>
                <c:pt idx="1873">
                  <c:v>52911</c:v>
                </c:pt>
                <c:pt idx="1874">
                  <c:v>52918</c:v>
                </c:pt>
                <c:pt idx="1875">
                  <c:v>52926</c:v>
                </c:pt>
                <c:pt idx="1876">
                  <c:v>52932</c:v>
                </c:pt>
                <c:pt idx="1877">
                  <c:v>52939</c:v>
                </c:pt>
                <c:pt idx="1878">
                  <c:v>52946</c:v>
                </c:pt>
                <c:pt idx="1879">
                  <c:v>52953</c:v>
                </c:pt>
                <c:pt idx="1880">
                  <c:v>52961</c:v>
                </c:pt>
                <c:pt idx="1881">
                  <c:v>52968</c:v>
                </c:pt>
                <c:pt idx="1882">
                  <c:v>52975</c:v>
                </c:pt>
                <c:pt idx="1883">
                  <c:v>52982</c:v>
                </c:pt>
                <c:pt idx="1884">
                  <c:v>52989</c:v>
                </c:pt>
                <c:pt idx="1885">
                  <c:v>52996</c:v>
                </c:pt>
                <c:pt idx="1886">
                  <c:v>53003</c:v>
                </c:pt>
                <c:pt idx="1887">
                  <c:v>53010</c:v>
                </c:pt>
                <c:pt idx="1888">
                  <c:v>53017</c:v>
                </c:pt>
                <c:pt idx="1889">
                  <c:v>53024</c:v>
                </c:pt>
                <c:pt idx="1890">
                  <c:v>53031</c:v>
                </c:pt>
                <c:pt idx="1891">
                  <c:v>53038</c:v>
                </c:pt>
                <c:pt idx="1892">
                  <c:v>53045</c:v>
                </c:pt>
                <c:pt idx="1893">
                  <c:v>53052</c:v>
                </c:pt>
                <c:pt idx="1894">
                  <c:v>53063</c:v>
                </c:pt>
                <c:pt idx="1895">
                  <c:v>53066</c:v>
                </c:pt>
                <c:pt idx="1896">
                  <c:v>53073</c:v>
                </c:pt>
                <c:pt idx="1897">
                  <c:v>53080</c:v>
                </c:pt>
                <c:pt idx="1898">
                  <c:v>53087</c:v>
                </c:pt>
                <c:pt idx="1899">
                  <c:v>53094</c:v>
                </c:pt>
                <c:pt idx="1900">
                  <c:v>53101</c:v>
                </c:pt>
                <c:pt idx="1901">
                  <c:v>53108</c:v>
                </c:pt>
                <c:pt idx="1902">
                  <c:v>53115</c:v>
                </c:pt>
                <c:pt idx="1903">
                  <c:v>53122</c:v>
                </c:pt>
                <c:pt idx="1904">
                  <c:v>53129</c:v>
                </c:pt>
                <c:pt idx="1905">
                  <c:v>53136</c:v>
                </c:pt>
                <c:pt idx="1906">
                  <c:v>53143</c:v>
                </c:pt>
                <c:pt idx="1907">
                  <c:v>53150</c:v>
                </c:pt>
                <c:pt idx="1908">
                  <c:v>53157</c:v>
                </c:pt>
                <c:pt idx="1909">
                  <c:v>53164</c:v>
                </c:pt>
                <c:pt idx="1910">
                  <c:v>53171</c:v>
                </c:pt>
                <c:pt idx="1911">
                  <c:v>53178</c:v>
                </c:pt>
                <c:pt idx="1912">
                  <c:v>53185</c:v>
                </c:pt>
                <c:pt idx="1913">
                  <c:v>53192</c:v>
                </c:pt>
                <c:pt idx="1914">
                  <c:v>53199</c:v>
                </c:pt>
                <c:pt idx="1915">
                  <c:v>53206</c:v>
                </c:pt>
                <c:pt idx="1916">
                  <c:v>53213</c:v>
                </c:pt>
                <c:pt idx="1917">
                  <c:v>53220</c:v>
                </c:pt>
                <c:pt idx="1918">
                  <c:v>53227</c:v>
                </c:pt>
                <c:pt idx="1919">
                  <c:v>53234</c:v>
                </c:pt>
                <c:pt idx="1920">
                  <c:v>53241</c:v>
                </c:pt>
                <c:pt idx="1921">
                  <c:v>53248</c:v>
                </c:pt>
                <c:pt idx="1922">
                  <c:v>53255</c:v>
                </c:pt>
                <c:pt idx="1923">
                  <c:v>53262</c:v>
                </c:pt>
                <c:pt idx="1924">
                  <c:v>53269</c:v>
                </c:pt>
                <c:pt idx="1925">
                  <c:v>53279</c:v>
                </c:pt>
                <c:pt idx="1926">
                  <c:v>53283</c:v>
                </c:pt>
                <c:pt idx="1927">
                  <c:v>53290</c:v>
                </c:pt>
                <c:pt idx="1928">
                  <c:v>53297</c:v>
                </c:pt>
                <c:pt idx="1929">
                  <c:v>53304</c:v>
                </c:pt>
                <c:pt idx="1930">
                  <c:v>53311</c:v>
                </c:pt>
                <c:pt idx="1931">
                  <c:v>53318</c:v>
                </c:pt>
                <c:pt idx="1932">
                  <c:v>53325</c:v>
                </c:pt>
                <c:pt idx="1933">
                  <c:v>53332</c:v>
                </c:pt>
                <c:pt idx="1934">
                  <c:v>53339</c:v>
                </c:pt>
                <c:pt idx="1935">
                  <c:v>53346</c:v>
                </c:pt>
                <c:pt idx="1936">
                  <c:v>53353</c:v>
                </c:pt>
                <c:pt idx="1937">
                  <c:v>53360</c:v>
                </c:pt>
                <c:pt idx="1938">
                  <c:v>53367</c:v>
                </c:pt>
                <c:pt idx="1939">
                  <c:v>53374</c:v>
                </c:pt>
                <c:pt idx="1940">
                  <c:v>53381</c:v>
                </c:pt>
                <c:pt idx="1941">
                  <c:v>53388</c:v>
                </c:pt>
                <c:pt idx="1942">
                  <c:v>53395</c:v>
                </c:pt>
                <c:pt idx="1943">
                  <c:v>53402</c:v>
                </c:pt>
                <c:pt idx="1944">
                  <c:v>53413</c:v>
                </c:pt>
                <c:pt idx="1945">
                  <c:v>53416</c:v>
                </c:pt>
                <c:pt idx="1946">
                  <c:v>53423</c:v>
                </c:pt>
                <c:pt idx="1947">
                  <c:v>53430</c:v>
                </c:pt>
                <c:pt idx="1948">
                  <c:v>53437</c:v>
                </c:pt>
                <c:pt idx="1949">
                  <c:v>53444</c:v>
                </c:pt>
                <c:pt idx="1950">
                  <c:v>53451</c:v>
                </c:pt>
                <c:pt idx="1951">
                  <c:v>53458</c:v>
                </c:pt>
                <c:pt idx="1952">
                  <c:v>53465</c:v>
                </c:pt>
                <c:pt idx="1953">
                  <c:v>53472</c:v>
                </c:pt>
                <c:pt idx="1954">
                  <c:v>53479</c:v>
                </c:pt>
                <c:pt idx="1955">
                  <c:v>53486</c:v>
                </c:pt>
                <c:pt idx="1956">
                  <c:v>53493</c:v>
                </c:pt>
                <c:pt idx="1957">
                  <c:v>53500</c:v>
                </c:pt>
                <c:pt idx="1958">
                  <c:v>53507</c:v>
                </c:pt>
                <c:pt idx="1959">
                  <c:v>53514</c:v>
                </c:pt>
                <c:pt idx="1960">
                  <c:v>53521</c:v>
                </c:pt>
                <c:pt idx="1961">
                  <c:v>53528</c:v>
                </c:pt>
                <c:pt idx="1962">
                  <c:v>53535</c:v>
                </c:pt>
                <c:pt idx="1963">
                  <c:v>53542</c:v>
                </c:pt>
                <c:pt idx="1964">
                  <c:v>53549</c:v>
                </c:pt>
                <c:pt idx="1965">
                  <c:v>53556</c:v>
                </c:pt>
                <c:pt idx="1966">
                  <c:v>53563</c:v>
                </c:pt>
                <c:pt idx="1967">
                  <c:v>53570</c:v>
                </c:pt>
                <c:pt idx="1968">
                  <c:v>53577</c:v>
                </c:pt>
                <c:pt idx="1969">
                  <c:v>53584</c:v>
                </c:pt>
                <c:pt idx="1970">
                  <c:v>53591</c:v>
                </c:pt>
                <c:pt idx="1971">
                  <c:v>53598</c:v>
                </c:pt>
                <c:pt idx="1972">
                  <c:v>53605</c:v>
                </c:pt>
                <c:pt idx="1973">
                  <c:v>53612</c:v>
                </c:pt>
                <c:pt idx="1974">
                  <c:v>53619</c:v>
                </c:pt>
                <c:pt idx="1975">
                  <c:v>53626</c:v>
                </c:pt>
                <c:pt idx="1976">
                  <c:v>53633</c:v>
                </c:pt>
                <c:pt idx="1977">
                  <c:v>53640</c:v>
                </c:pt>
                <c:pt idx="1978">
                  <c:v>53647</c:v>
                </c:pt>
                <c:pt idx="1979">
                  <c:v>53654</c:v>
                </c:pt>
                <c:pt idx="1980">
                  <c:v>53661</c:v>
                </c:pt>
                <c:pt idx="1981">
                  <c:v>53668</c:v>
                </c:pt>
                <c:pt idx="1982">
                  <c:v>53675</c:v>
                </c:pt>
                <c:pt idx="1983">
                  <c:v>53682</c:v>
                </c:pt>
                <c:pt idx="1984">
                  <c:v>53692</c:v>
                </c:pt>
                <c:pt idx="1985">
                  <c:v>53699</c:v>
                </c:pt>
                <c:pt idx="1986">
                  <c:v>53706</c:v>
                </c:pt>
                <c:pt idx="1987">
                  <c:v>53714</c:v>
                </c:pt>
                <c:pt idx="1988">
                  <c:v>53720</c:v>
                </c:pt>
                <c:pt idx="1989">
                  <c:v>53727</c:v>
                </c:pt>
                <c:pt idx="1990">
                  <c:v>53734</c:v>
                </c:pt>
                <c:pt idx="1991">
                  <c:v>53742</c:v>
                </c:pt>
                <c:pt idx="1992">
                  <c:v>53748</c:v>
                </c:pt>
                <c:pt idx="1993">
                  <c:v>53755</c:v>
                </c:pt>
                <c:pt idx="1994">
                  <c:v>53762</c:v>
                </c:pt>
                <c:pt idx="1995">
                  <c:v>53769</c:v>
                </c:pt>
                <c:pt idx="1996">
                  <c:v>53776</c:v>
                </c:pt>
                <c:pt idx="1997">
                  <c:v>53783</c:v>
                </c:pt>
                <c:pt idx="1998">
                  <c:v>53790</c:v>
                </c:pt>
                <c:pt idx="1999">
                  <c:v>53799</c:v>
                </c:pt>
                <c:pt idx="2000">
                  <c:v>53804</c:v>
                </c:pt>
                <c:pt idx="2001">
                  <c:v>53811</c:v>
                </c:pt>
                <c:pt idx="2002">
                  <c:v>53819</c:v>
                </c:pt>
                <c:pt idx="2003">
                  <c:v>53825</c:v>
                </c:pt>
                <c:pt idx="2004">
                  <c:v>53832</c:v>
                </c:pt>
                <c:pt idx="2005">
                  <c:v>53840</c:v>
                </c:pt>
                <c:pt idx="2006">
                  <c:v>53846</c:v>
                </c:pt>
                <c:pt idx="2007">
                  <c:v>53853</c:v>
                </c:pt>
                <c:pt idx="2008">
                  <c:v>53860</c:v>
                </c:pt>
                <c:pt idx="2009">
                  <c:v>53867</c:v>
                </c:pt>
                <c:pt idx="2010">
                  <c:v>53874</c:v>
                </c:pt>
                <c:pt idx="2011">
                  <c:v>53881</c:v>
                </c:pt>
                <c:pt idx="2012">
                  <c:v>53888</c:v>
                </c:pt>
                <c:pt idx="2013">
                  <c:v>53895</c:v>
                </c:pt>
                <c:pt idx="2014">
                  <c:v>53902</c:v>
                </c:pt>
                <c:pt idx="2015">
                  <c:v>53909</c:v>
                </c:pt>
                <c:pt idx="2016">
                  <c:v>53916</c:v>
                </c:pt>
                <c:pt idx="2017">
                  <c:v>53923</c:v>
                </c:pt>
                <c:pt idx="2018">
                  <c:v>53931</c:v>
                </c:pt>
                <c:pt idx="2019">
                  <c:v>53938</c:v>
                </c:pt>
                <c:pt idx="2020">
                  <c:v>53944</c:v>
                </c:pt>
                <c:pt idx="2021">
                  <c:v>53951</c:v>
                </c:pt>
                <c:pt idx="2022">
                  <c:v>53958</c:v>
                </c:pt>
                <c:pt idx="2023">
                  <c:v>53965</c:v>
                </c:pt>
                <c:pt idx="2024">
                  <c:v>53972</c:v>
                </c:pt>
                <c:pt idx="2025">
                  <c:v>53980</c:v>
                </c:pt>
                <c:pt idx="2026">
                  <c:v>53986</c:v>
                </c:pt>
                <c:pt idx="2027">
                  <c:v>53993</c:v>
                </c:pt>
                <c:pt idx="2028">
                  <c:v>54000</c:v>
                </c:pt>
                <c:pt idx="2029">
                  <c:v>54008</c:v>
                </c:pt>
                <c:pt idx="2030">
                  <c:v>54014</c:v>
                </c:pt>
                <c:pt idx="2031">
                  <c:v>54021</c:v>
                </c:pt>
                <c:pt idx="2032">
                  <c:v>54028</c:v>
                </c:pt>
                <c:pt idx="2033">
                  <c:v>54035</c:v>
                </c:pt>
                <c:pt idx="2034">
                  <c:v>54042</c:v>
                </c:pt>
                <c:pt idx="2035">
                  <c:v>54049</c:v>
                </c:pt>
                <c:pt idx="2036">
                  <c:v>54057</c:v>
                </c:pt>
                <c:pt idx="2037">
                  <c:v>54064</c:v>
                </c:pt>
                <c:pt idx="2038">
                  <c:v>54071</c:v>
                </c:pt>
                <c:pt idx="2039">
                  <c:v>54078</c:v>
                </c:pt>
                <c:pt idx="2040">
                  <c:v>54085</c:v>
                </c:pt>
                <c:pt idx="2041">
                  <c:v>54092</c:v>
                </c:pt>
                <c:pt idx="2042">
                  <c:v>54099</c:v>
                </c:pt>
                <c:pt idx="2043">
                  <c:v>54106</c:v>
                </c:pt>
                <c:pt idx="2044">
                  <c:v>54113</c:v>
                </c:pt>
                <c:pt idx="2045">
                  <c:v>54120</c:v>
                </c:pt>
                <c:pt idx="2046">
                  <c:v>54127</c:v>
                </c:pt>
                <c:pt idx="2047">
                  <c:v>54134</c:v>
                </c:pt>
                <c:pt idx="2048">
                  <c:v>54141</c:v>
                </c:pt>
                <c:pt idx="2049">
                  <c:v>54148</c:v>
                </c:pt>
                <c:pt idx="2050">
                  <c:v>54157</c:v>
                </c:pt>
                <c:pt idx="2051">
                  <c:v>54164</c:v>
                </c:pt>
                <c:pt idx="2052">
                  <c:v>54171</c:v>
                </c:pt>
                <c:pt idx="2053">
                  <c:v>54178</c:v>
                </c:pt>
                <c:pt idx="2054">
                  <c:v>54185</c:v>
                </c:pt>
                <c:pt idx="2055">
                  <c:v>54192</c:v>
                </c:pt>
                <c:pt idx="2056">
                  <c:v>54199</c:v>
                </c:pt>
                <c:pt idx="2057">
                  <c:v>54206</c:v>
                </c:pt>
                <c:pt idx="2058">
                  <c:v>54213</c:v>
                </c:pt>
                <c:pt idx="2059">
                  <c:v>54220</c:v>
                </c:pt>
                <c:pt idx="2060">
                  <c:v>54227</c:v>
                </c:pt>
                <c:pt idx="2061">
                  <c:v>54234</c:v>
                </c:pt>
                <c:pt idx="2062">
                  <c:v>54241</c:v>
                </c:pt>
                <c:pt idx="2063">
                  <c:v>54248</c:v>
                </c:pt>
                <c:pt idx="2064">
                  <c:v>54255</c:v>
                </c:pt>
                <c:pt idx="2065">
                  <c:v>54262</c:v>
                </c:pt>
                <c:pt idx="2066">
                  <c:v>54269</c:v>
                </c:pt>
                <c:pt idx="2067">
                  <c:v>54276</c:v>
                </c:pt>
                <c:pt idx="2068">
                  <c:v>54283</c:v>
                </c:pt>
                <c:pt idx="2069">
                  <c:v>54290</c:v>
                </c:pt>
                <c:pt idx="2070">
                  <c:v>54297</c:v>
                </c:pt>
                <c:pt idx="2071">
                  <c:v>54304</c:v>
                </c:pt>
                <c:pt idx="2072">
                  <c:v>54311</c:v>
                </c:pt>
                <c:pt idx="2073">
                  <c:v>54318</c:v>
                </c:pt>
                <c:pt idx="2074">
                  <c:v>54325</c:v>
                </c:pt>
                <c:pt idx="2075">
                  <c:v>54332</c:v>
                </c:pt>
                <c:pt idx="2076">
                  <c:v>54339</c:v>
                </c:pt>
                <c:pt idx="2077">
                  <c:v>54346</c:v>
                </c:pt>
                <c:pt idx="2078">
                  <c:v>54353</c:v>
                </c:pt>
                <c:pt idx="2079">
                  <c:v>54360</c:v>
                </c:pt>
                <c:pt idx="2080">
                  <c:v>54367</c:v>
                </c:pt>
                <c:pt idx="2081">
                  <c:v>54374</c:v>
                </c:pt>
                <c:pt idx="2082">
                  <c:v>54381</c:v>
                </c:pt>
                <c:pt idx="2083">
                  <c:v>54389</c:v>
                </c:pt>
                <c:pt idx="2084">
                  <c:v>54395</c:v>
                </c:pt>
                <c:pt idx="2085">
                  <c:v>54402</c:v>
                </c:pt>
                <c:pt idx="2086">
                  <c:v>54409</c:v>
                </c:pt>
                <c:pt idx="2087">
                  <c:v>54416</c:v>
                </c:pt>
                <c:pt idx="2088">
                  <c:v>54423</c:v>
                </c:pt>
                <c:pt idx="2089">
                  <c:v>54430</c:v>
                </c:pt>
                <c:pt idx="2090">
                  <c:v>54437</c:v>
                </c:pt>
                <c:pt idx="2091">
                  <c:v>54444</c:v>
                </c:pt>
                <c:pt idx="2092">
                  <c:v>54451</c:v>
                </c:pt>
                <c:pt idx="2093">
                  <c:v>54458</c:v>
                </c:pt>
                <c:pt idx="2094">
                  <c:v>54465</c:v>
                </c:pt>
                <c:pt idx="2095">
                  <c:v>54472</c:v>
                </c:pt>
                <c:pt idx="2096">
                  <c:v>54479</c:v>
                </c:pt>
                <c:pt idx="2097">
                  <c:v>54486</c:v>
                </c:pt>
                <c:pt idx="2098">
                  <c:v>54493</c:v>
                </c:pt>
                <c:pt idx="2099">
                  <c:v>54500</c:v>
                </c:pt>
                <c:pt idx="2100">
                  <c:v>54507</c:v>
                </c:pt>
                <c:pt idx="2101">
                  <c:v>54514</c:v>
                </c:pt>
                <c:pt idx="2102">
                  <c:v>54521</c:v>
                </c:pt>
                <c:pt idx="2103">
                  <c:v>54528</c:v>
                </c:pt>
                <c:pt idx="2104">
                  <c:v>54535</c:v>
                </c:pt>
                <c:pt idx="2105">
                  <c:v>54542</c:v>
                </c:pt>
                <c:pt idx="2106">
                  <c:v>54549</c:v>
                </c:pt>
                <c:pt idx="2107">
                  <c:v>54556</c:v>
                </c:pt>
                <c:pt idx="2108">
                  <c:v>54563</c:v>
                </c:pt>
                <c:pt idx="2109">
                  <c:v>54570</c:v>
                </c:pt>
                <c:pt idx="2110">
                  <c:v>54577</c:v>
                </c:pt>
                <c:pt idx="2111">
                  <c:v>54584</c:v>
                </c:pt>
                <c:pt idx="2112">
                  <c:v>54591</c:v>
                </c:pt>
                <c:pt idx="2113">
                  <c:v>54598</c:v>
                </c:pt>
                <c:pt idx="2114">
                  <c:v>54605</c:v>
                </c:pt>
                <c:pt idx="2115">
                  <c:v>54612</c:v>
                </c:pt>
                <c:pt idx="2116">
                  <c:v>54619</c:v>
                </c:pt>
                <c:pt idx="2117">
                  <c:v>54626</c:v>
                </c:pt>
                <c:pt idx="2118">
                  <c:v>54633</c:v>
                </c:pt>
                <c:pt idx="2119">
                  <c:v>54640</c:v>
                </c:pt>
                <c:pt idx="2120">
                  <c:v>54647</c:v>
                </c:pt>
                <c:pt idx="2121">
                  <c:v>54654</c:v>
                </c:pt>
                <c:pt idx="2122">
                  <c:v>54661</c:v>
                </c:pt>
                <c:pt idx="2123">
                  <c:v>54668</c:v>
                </c:pt>
                <c:pt idx="2124">
                  <c:v>54675</c:v>
                </c:pt>
                <c:pt idx="2125">
                  <c:v>54682</c:v>
                </c:pt>
                <c:pt idx="2126">
                  <c:v>54689</c:v>
                </c:pt>
                <c:pt idx="2127">
                  <c:v>54696</c:v>
                </c:pt>
                <c:pt idx="2128">
                  <c:v>54703</c:v>
                </c:pt>
                <c:pt idx="2129">
                  <c:v>54710</c:v>
                </c:pt>
                <c:pt idx="2130">
                  <c:v>54717</c:v>
                </c:pt>
                <c:pt idx="2131">
                  <c:v>54724</c:v>
                </c:pt>
                <c:pt idx="2132">
                  <c:v>54731</c:v>
                </c:pt>
                <c:pt idx="2133">
                  <c:v>54739</c:v>
                </c:pt>
                <c:pt idx="2134">
                  <c:v>54745</c:v>
                </c:pt>
                <c:pt idx="2135">
                  <c:v>54753</c:v>
                </c:pt>
                <c:pt idx="2136">
                  <c:v>54759</c:v>
                </c:pt>
                <c:pt idx="2137">
                  <c:v>54766</c:v>
                </c:pt>
                <c:pt idx="2138">
                  <c:v>54773</c:v>
                </c:pt>
                <c:pt idx="2139">
                  <c:v>54780</c:v>
                </c:pt>
                <c:pt idx="2140">
                  <c:v>54792</c:v>
                </c:pt>
                <c:pt idx="2141">
                  <c:v>54795</c:v>
                </c:pt>
                <c:pt idx="2142">
                  <c:v>54802</c:v>
                </c:pt>
                <c:pt idx="2143">
                  <c:v>54809</c:v>
                </c:pt>
                <c:pt idx="2144">
                  <c:v>54816</c:v>
                </c:pt>
                <c:pt idx="2145">
                  <c:v>54823</c:v>
                </c:pt>
                <c:pt idx="2146">
                  <c:v>54830</c:v>
                </c:pt>
                <c:pt idx="2147">
                  <c:v>54837</c:v>
                </c:pt>
                <c:pt idx="2148">
                  <c:v>54844</c:v>
                </c:pt>
                <c:pt idx="2149">
                  <c:v>54851</c:v>
                </c:pt>
                <c:pt idx="2150">
                  <c:v>54858</c:v>
                </c:pt>
                <c:pt idx="2151">
                  <c:v>54865</c:v>
                </c:pt>
                <c:pt idx="2152">
                  <c:v>54872</c:v>
                </c:pt>
                <c:pt idx="2153">
                  <c:v>54879</c:v>
                </c:pt>
                <c:pt idx="2154">
                  <c:v>54890</c:v>
                </c:pt>
                <c:pt idx="2155">
                  <c:v>54893</c:v>
                </c:pt>
                <c:pt idx="2156">
                  <c:v>54900</c:v>
                </c:pt>
                <c:pt idx="2157">
                  <c:v>54907</c:v>
                </c:pt>
                <c:pt idx="2158">
                  <c:v>54914</c:v>
                </c:pt>
                <c:pt idx="2159">
                  <c:v>54921</c:v>
                </c:pt>
                <c:pt idx="2160">
                  <c:v>54928</c:v>
                </c:pt>
                <c:pt idx="2161">
                  <c:v>54935</c:v>
                </c:pt>
                <c:pt idx="2162">
                  <c:v>54942</c:v>
                </c:pt>
                <c:pt idx="2163">
                  <c:v>54949</c:v>
                </c:pt>
                <c:pt idx="2164">
                  <c:v>54956</c:v>
                </c:pt>
                <c:pt idx="2165">
                  <c:v>54963</c:v>
                </c:pt>
                <c:pt idx="2166">
                  <c:v>54970</c:v>
                </c:pt>
                <c:pt idx="2167">
                  <c:v>54977</c:v>
                </c:pt>
                <c:pt idx="2168">
                  <c:v>54984</c:v>
                </c:pt>
                <c:pt idx="2169">
                  <c:v>54991</c:v>
                </c:pt>
                <c:pt idx="2170">
                  <c:v>54998</c:v>
                </c:pt>
                <c:pt idx="2171">
                  <c:v>55005</c:v>
                </c:pt>
                <c:pt idx="2172">
                  <c:v>55012</c:v>
                </c:pt>
                <c:pt idx="2173">
                  <c:v>55019</c:v>
                </c:pt>
                <c:pt idx="2174">
                  <c:v>55026</c:v>
                </c:pt>
                <c:pt idx="2175">
                  <c:v>55033</c:v>
                </c:pt>
                <c:pt idx="2176">
                  <c:v>55040</c:v>
                </c:pt>
                <c:pt idx="2177">
                  <c:v>55047</c:v>
                </c:pt>
                <c:pt idx="2178">
                  <c:v>55054</c:v>
                </c:pt>
                <c:pt idx="2179">
                  <c:v>55061</c:v>
                </c:pt>
                <c:pt idx="2180">
                  <c:v>55068</c:v>
                </c:pt>
                <c:pt idx="2181">
                  <c:v>55075</c:v>
                </c:pt>
                <c:pt idx="2182">
                  <c:v>55082</c:v>
                </c:pt>
                <c:pt idx="2183">
                  <c:v>55089</c:v>
                </c:pt>
                <c:pt idx="2184">
                  <c:v>55096</c:v>
                </c:pt>
                <c:pt idx="2185">
                  <c:v>55106</c:v>
                </c:pt>
                <c:pt idx="2186">
                  <c:v>55110</c:v>
                </c:pt>
                <c:pt idx="2187">
                  <c:v>55117</c:v>
                </c:pt>
                <c:pt idx="2188">
                  <c:v>55124</c:v>
                </c:pt>
                <c:pt idx="2189">
                  <c:v>55131</c:v>
                </c:pt>
                <c:pt idx="2190">
                  <c:v>55138</c:v>
                </c:pt>
                <c:pt idx="2191">
                  <c:v>55145</c:v>
                </c:pt>
                <c:pt idx="2192">
                  <c:v>55152</c:v>
                </c:pt>
                <c:pt idx="2193">
                  <c:v>55159</c:v>
                </c:pt>
                <c:pt idx="2194">
                  <c:v>55166</c:v>
                </c:pt>
                <c:pt idx="2195">
                  <c:v>55173</c:v>
                </c:pt>
                <c:pt idx="2196">
                  <c:v>55180</c:v>
                </c:pt>
                <c:pt idx="2197">
                  <c:v>55187</c:v>
                </c:pt>
                <c:pt idx="2198">
                  <c:v>55194</c:v>
                </c:pt>
                <c:pt idx="2199">
                  <c:v>55201</c:v>
                </c:pt>
                <c:pt idx="2200">
                  <c:v>55208</c:v>
                </c:pt>
                <c:pt idx="2201">
                  <c:v>55215</c:v>
                </c:pt>
                <c:pt idx="2202">
                  <c:v>55222</c:v>
                </c:pt>
                <c:pt idx="2203">
                  <c:v>55229</c:v>
                </c:pt>
                <c:pt idx="2204">
                  <c:v>55236</c:v>
                </c:pt>
                <c:pt idx="2205">
                  <c:v>55247</c:v>
                </c:pt>
                <c:pt idx="2206">
                  <c:v>55250</c:v>
                </c:pt>
                <c:pt idx="2207">
                  <c:v>55257</c:v>
                </c:pt>
                <c:pt idx="2208">
                  <c:v>55264</c:v>
                </c:pt>
                <c:pt idx="2209">
                  <c:v>55271</c:v>
                </c:pt>
                <c:pt idx="2210">
                  <c:v>55278</c:v>
                </c:pt>
                <c:pt idx="2211">
                  <c:v>55285</c:v>
                </c:pt>
                <c:pt idx="2212">
                  <c:v>55292</c:v>
                </c:pt>
                <c:pt idx="2213">
                  <c:v>55299</c:v>
                </c:pt>
                <c:pt idx="2214">
                  <c:v>55306</c:v>
                </c:pt>
                <c:pt idx="2215">
                  <c:v>55313</c:v>
                </c:pt>
                <c:pt idx="2216">
                  <c:v>55320</c:v>
                </c:pt>
                <c:pt idx="2217">
                  <c:v>55327</c:v>
                </c:pt>
                <c:pt idx="2218">
                  <c:v>55334</c:v>
                </c:pt>
                <c:pt idx="2219">
                  <c:v>55341</c:v>
                </c:pt>
                <c:pt idx="2220">
                  <c:v>55348</c:v>
                </c:pt>
                <c:pt idx="2221">
                  <c:v>55355</c:v>
                </c:pt>
                <c:pt idx="2222">
                  <c:v>55362</c:v>
                </c:pt>
                <c:pt idx="2223">
                  <c:v>55369</c:v>
                </c:pt>
                <c:pt idx="2224">
                  <c:v>55376</c:v>
                </c:pt>
                <c:pt idx="2225">
                  <c:v>55383</c:v>
                </c:pt>
                <c:pt idx="2226">
                  <c:v>55390</c:v>
                </c:pt>
                <c:pt idx="2227">
                  <c:v>55397</c:v>
                </c:pt>
                <c:pt idx="2228">
                  <c:v>55404</c:v>
                </c:pt>
                <c:pt idx="2229">
                  <c:v>55411</c:v>
                </c:pt>
                <c:pt idx="2230">
                  <c:v>55418</c:v>
                </c:pt>
                <c:pt idx="2231">
                  <c:v>55425</c:v>
                </c:pt>
                <c:pt idx="2232">
                  <c:v>55432</c:v>
                </c:pt>
                <c:pt idx="2233">
                  <c:v>55439</c:v>
                </c:pt>
                <c:pt idx="2234">
                  <c:v>55446</c:v>
                </c:pt>
                <c:pt idx="2235">
                  <c:v>55453</c:v>
                </c:pt>
                <c:pt idx="2236">
                  <c:v>55460</c:v>
                </c:pt>
                <c:pt idx="2237">
                  <c:v>55470</c:v>
                </c:pt>
                <c:pt idx="2238">
                  <c:v>55474</c:v>
                </c:pt>
                <c:pt idx="2239">
                  <c:v>55481</c:v>
                </c:pt>
                <c:pt idx="2240">
                  <c:v>55488</c:v>
                </c:pt>
                <c:pt idx="2241">
                  <c:v>55495</c:v>
                </c:pt>
                <c:pt idx="2242">
                  <c:v>55502</c:v>
                </c:pt>
                <c:pt idx="2243">
                  <c:v>55509</c:v>
                </c:pt>
                <c:pt idx="2244">
                  <c:v>55516</c:v>
                </c:pt>
                <c:pt idx="2245">
                  <c:v>55523</c:v>
                </c:pt>
                <c:pt idx="2246">
                  <c:v>55530</c:v>
                </c:pt>
                <c:pt idx="2247">
                  <c:v>55537</c:v>
                </c:pt>
                <c:pt idx="2248">
                  <c:v>55544</c:v>
                </c:pt>
                <c:pt idx="2249">
                  <c:v>55551</c:v>
                </c:pt>
                <c:pt idx="2250">
                  <c:v>55558</c:v>
                </c:pt>
                <c:pt idx="2251">
                  <c:v>55565</c:v>
                </c:pt>
                <c:pt idx="2252">
                  <c:v>55572</c:v>
                </c:pt>
                <c:pt idx="2253">
                  <c:v>55579</c:v>
                </c:pt>
                <c:pt idx="2254">
                  <c:v>55586</c:v>
                </c:pt>
                <c:pt idx="2255">
                  <c:v>55593</c:v>
                </c:pt>
                <c:pt idx="2256">
                  <c:v>55600</c:v>
                </c:pt>
                <c:pt idx="2257">
                  <c:v>55607</c:v>
                </c:pt>
                <c:pt idx="2258">
                  <c:v>55614</c:v>
                </c:pt>
                <c:pt idx="2259">
                  <c:v>55621</c:v>
                </c:pt>
                <c:pt idx="2260">
                  <c:v>55632</c:v>
                </c:pt>
                <c:pt idx="2261">
                  <c:v>55635</c:v>
                </c:pt>
                <c:pt idx="2262">
                  <c:v>55642</c:v>
                </c:pt>
                <c:pt idx="2263">
                  <c:v>55649</c:v>
                </c:pt>
                <c:pt idx="2264">
                  <c:v>55656</c:v>
                </c:pt>
                <c:pt idx="2265">
                  <c:v>55663</c:v>
                </c:pt>
                <c:pt idx="2266">
                  <c:v>55670</c:v>
                </c:pt>
                <c:pt idx="2267">
                  <c:v>55677</c:v>
                </c:pt>
                <c:pt idx="2268">
                  <c:v>55684</c:v>
                </c:pt>
                <c:pt idx="2269">
                  <c:v>55691</c:v>
                </c:pt>
                <c:pt idx="2270">
                  <c:v>55698</c:v>
                </c:pt>
                <c:pt idx="2271">
                  <c:v>55705</c:v>
                </c:pt>
                <c:pt idx="2272">
                  <c:v>55712</c:v>
                </c:pt>
                <c:pt idx="2273">
                  <c:v>55719</c:v>
                </c:pt>
                <c:pt idx="2274">
                  <c:v>55726</c:v>
                </c:pt>
                <c:pt idx="2275">
                  <c:v>55733</c:v>
                </c:pt>
                <c:pt idx="2276">
                  <c:v>55740</c:v>
                </c:pt>
                <c:pt idx="2277">
                  <c:v>55747</c:v>
                </c:pt>
                <c:pt idx="2278">
                  <c:v>55754</c:v>
                </c:pt>
                <c:pt idx="2279">
                  <c:v>55761</c:v>
                </c:pt>
                <c:pt idx="2280">
                  <c:v>55768</c:v>
                </c:pt>
                <c:pt idx="2281">
                  <c:v>55775</c:v>
                </c:pt>
                <c:pt idx="2282">
                  <c:v>55782</c:v>
                </c:pt>
                <c:pt idx="2283">
                  <c:v>55789</c:v>
                </c:pt>
                <c:pt idx="2284">
                  <c:v>55796</c:v>
                </c:pt>
                <c:pt idx="2285">
                  <c:v>55803</c:v>
                </c:pt>
                <c:pt idx="2286">
                  <c:v>55810</c:v>
                </c:pt>
                <c:pt idx="2287">
                  <c:v>55817</c:v>
                </c:pt>
                <c:pt idx="2288">
                  <c:v>55824</c:v>
                </c:pt>
                <c:pt idx="2289">
                  <c:v>55831</c:v>
                </c:pt>
                <c:pt idx="2290">
                  <c:v>55838</c:v>
                </c:pt>
                <c:pt idx="2291">
                  <c:v>55845</c:v>
                </c:pt>
                <c:pt idx="2292">
                  <c:v>55852</c:v>
                </c:pt>
                <c:pt idx="2293">
                  <c:v>55859</c:v>
                </c:pt>
                <c:pt idx="2294">
                  <c:v>55866</c:v>
                </c:pt>
                <c:pt idx="2295">
                  <c:v>55873</c:v>
                </c:pt>
                <c:pt idx="2296">
                  <c:v>55884</c:v>
                </c:pt>
                <c:pt idx="2297">
                  <c:v>55891</c:v>
                </c:pt>
                <c:pt idx="2298">
                  <c:v>55898</c:v>
                </c:pt>
                <c:pt idx="2299">
                  <c:v>55905</c:v>
                </c:pt>
                <c:pt idx="2300">
                  <c:v>55912</c:v>
                </c:pt>
                <c:pt idx="2301">
                  <c:v>55919</c:v>
                </c:pt>
                <c:pt idx="2302">
                  <c:v>55926</c:v>
                </c:pt>
                <c:pt idx="2303">
                  <c:v>55933</c:v>
                </c:pt>
                <c:pt idx="2304">
                  <c:v>55940</c:v>
                </c:pt>
                <c:pt idx="2305">
                  <c:v>55947</c:v>
                </c:pt>
                <c:pt idx="2306">
                  <c:v>55954</c:v>
                </c:pt>
                <c:pt idx="2307">
                  <c:v>55961</c:v>
                </c:pt>
                <c:pt idx="2308">
                  <c:v>55968</c:v>
                </c:pt>
                <c:pt idx="2309">
                  <c:v>55975</c:v>
                </c:pt>
                <c:pt idx="2310">
                  <c:v>55984</c:v>
                </c:pt>
                <c:pt idx="2311">
                  <c:v>55991</c:v>
                </c:pt>
                <c:pt idx="2312">
                  <c:v>55998</c:v>
                </c:pt>
                <c:pt idx="2313">
                  <c:v>56005</c:v>
                </c:pt>
                <c:pt idx="2314">
                  <c:v>56012</c:v>
                </c:pt>
                <c:pt idx="2315">
                  <c:v>56019</c:v>
                </c:pt>
                <c:pt idx="2316">
                  <c:v>56026</c:v>
                </c:pt>
                <c:pt idx="2317">
                  <c:v>56033</c:v>
                </c:pt>
                <c:pt idx="2318">
                  <c:v>56040</c:v>
                </c:pt>
                <c:pt idx="2319">
                  <c:v>56047</c:v>
                </c:pt>
                <c:pt idx="2320">
                  <c:v>56054</c:v>
                </c:pt>
                <c:pt idx="2321">
                  <c:v>56061</c:v>
                </c:pt>
                <c:pt idx="2322">
                  <c:v>56068</c:v>
                </c:pt>
                <c:pt idx="2323">
                  <c:v>56075</c:v>
                </c:pt>
                <c:pt idx="2324">
                  <c:v>56082</c:v>
                </c:pt>
                <c:pt idx="2325">
                  <c:v>56089</c:v>
                </c:pt>
                <c:pt idx="2326">
                  <c:v>56096</c:v>
                </c:pt>
                <c:pt idx="2327">
                  <c:v>56103</c:v>
                </c:pt>
                <c:pt idx="2328">
                  <c:v>56110</c:v>
                </c:pt>
                <c:pt idx="2329">
                  <c:v>56117</c:v>
                </c:pt>
                <c:pt idx="2330">
                  <c:v>56124</c:v>
                </c:pt>
                <c:pt idx="2331">
                  <c:v>56131</c:v>
                </c:pt>
                <c:pt idx="2332">
                  <c:v>56138</c:v>
                </c:pt>
                <c:pt idx="2333">
                  <c:v>56145</c:v>
                </c:pt>
                <c:pt idx="2334">
                  <c:v>56152</c:v>
                </c:pt>
                <c:pt idx="2335">
                  <c:v>56159</c:v>
                </c:pt>
                <c:pt idx="2336">
                  <c:v>56166</c:v>
                </c:pt>
                <c:pt idx="2337">
                  <c:v>56173</c:v>
                </c:pt>
                <c:pt idx="2338">
                  <c:v>56180</c:v>
                </c:pt>
                <c:pt idx="2339">
                  <c:v>56187</c:v>
                </c:pt>
                <c:pt idx="2340">
                  <c:v>56194</c:v>
                </c:pt>
                <c:pt idx="2341">
                  <c:v>56201</c:v>
                </c:pt>
                <c:pt idx="2342">
                  <c:v>56208</c:v>
                </c:pt>
                <c:pt idx="2343">
                  <c:v>56216</c:v>
                </c:pt>
                <c:pt idx="2344">
                  <c:v>56222</c:v>
                </c:pt>
                <c:pt idx="2345">
                  <c:v>56229</c:v>
                </c:pt>
                <c:pt idx="2346">
                  <c:v>56236</c:v>
                </c:pt>
                <c:pt idx="2347">
                  <c:v>56247</c:v>
                </c:pt>
                <c:pt idx="2348">
                  <c:v>56251</c:v>
                </c:pt>
                <c:pt idx="2349">
                  <c:v>56257</c:v>
                </c:pt>
                <c:pt idx="2350">
                  <c:v>56264</c:v>
                </c:pt>
                <c:pt idx="2351">
                  <c:v>56271</c:v>
                </c:pt>
                <c:pt idx="2352">
                  <c:v>56278</c:v>
                </c:pt>
                <c:pt idx="2353">
                  <c:v>56285</c:v>
                </c:pt>
                <c:pt idx="2354">
                  <c:v>56292</c:v>
                </c:pt>
                <c:pt idx="2355">
                  <c:v>56299</c:v>
                </c:pt>
                <c:pt idx="2356">
                  <c:v>56306</c:v>
                </c:pt>
                <c:pt idx="2357">
                  <c:v>56313</c:v>
                </c:pt>
                <c:pt idx="2358">
                  <c:v>56320</c:v>
                </c:pt>
                <c:pt idx="2359">
                  <c:v>56327</c:v>
                </c:pt>
                <c:pt idx="2360">
                  <c:v>56334</c:v>
                </c:pt>
                <c:pt idx="2361">
                  <c:v>56341</c:v>
                </c:pt>
                <c:pt idx="2362">
                  <c:v>56348</c:v>
                </c:pt>
                <c:pt idx="2363">
                  <c:v>56355</c:v>
                </c:pt>
                <c:pt idx="2364">
                  <c:v>56362</c:v>
                </c:pt>
                <c:pt idx="2365">
                  <c:v>56369</c:v>
                </c:pt>
                <c:pt idx="2366">
                  <c:v>56376</c:v>
                </c:pt>
                <c:pt idx="2367">
                  <c:v>56383</c:v>
                </c:pt>
                <c:pt idx="2368">
                  <c:v>56390</c:v>
                </c:pt>
                <c:pt idx="2369">
                  <c:v>56397</c:v>
                </c:pt>
                <c:pt idx="2370">
                  <c:v>56404</c:v>
                </c:pt>
                <c:pt idx="2371">
                  <c:v>56411</c:v>
                </c:pt>
                <c:pt idx="2372">
                  <c:v>56418</c:v>
                </c:pt>
                <c:pt idx="2373">
                  <c:v>56425</c:v>
                </c:pt>
                <c:pt idx="2374">
                  <c:v>56432</c:v>
                </c:pt>
                <c:pt idx="2375">
                  <c:v>56439</c:v>
                </c:pt>
                <c:pt idx="2376">
                  <c:v>56446</c:v>
                </c:pt>
                <c:pt idx="2377">
                  <c:v>56453</c:v>
                </c:pt>
                <c:pt idx="2378">
                  <c:v>56460</c:v>
                </c:pt>
                <c:pt idx="2379">
                  <c:v>56467</c:v>
                </c:pt>
                <c:pt idx="2380">
                  <c:v>56474</c:v>
                </c:pt>
                <c:pt idx="2381">
                  <c:v>56481</c:v>
                </c:pt>
                <c:pt idx="2382">
                  <c:v>56488</c:v>
                </c:pt>
                <c:pt idx="2383">
                  <c:v>56495</c:v>
                </c:pt>
                <c:pt idx="2384">
                  <c:v>56502</c:v>
                </c:pt>
                <c:pt idx="2385">
                  <c:v>56509</c:v>
                </c:pt>
                <c:pt idx="2386">
                  <c:v>56516</c:v>
                </c:pt>
                <c:pt idx="2387">
                  <c:v>56523</c:v>
                </c:pt>
                <c:pt idx="2388">
                  <c:v>56530</c:v>
                </c:pt>
                <c:pt idx="2389">
                  <c:v>56537</c:v>
                </c:pt>
                <c:pt idx="2390">
                  <c:v>56544</c:v>
                </c:pt>
                <c:pt idx="2391">
                  <c:v>56551</c:v>
                </c:pt>
                <c:pt idx="2392">
                  <c:v>56558</c:v>
                </c:pt>
                <c:pt idx="2393">
                  <c:v>56565</c:v>
                </c:pt>
                <c:pt idx="2394">
                  <c:v>56572</c:v>
                </c:pt>
                <c:pt idx="2395">
                  <c:v>56580</c:v>
                </c:pt>
                <c:pt idx="2396">
                  <c:v>56586</c:v>
                </c:pt>
                <c:pt idx="2397">
                  <c:v>56593</c:v>
                </c:pt>
                <c:pt idx="2398">
                  <c:v>56600</c:v>
                </c:pt>
                <c:pt idx="2399">
                  <c:v>56607</c:v>
                </c:pt>
                <c:pt idx="2400">
                  <c:v>56614</c:v>
                </c:pt>
                <c:pt idx="2401">
                  <c:v>56621</c:v>
                </c:pt>
                <c:pt idx="2402">
                  <c:v>56628</c:v>
                </c:pt>
                <c:pt idx="2403">
                  <c:v>56635</c:v>
                </c:pt>
                <c:pt idx="2404">
                  <c:v>56642</c:v>
                </c:pt>
                <c:pt idx="2405">
                  <c:v>56649</c:v>
                </c:pt>
                <c:pt idx="2406">
                  <c:v>56656</c:v>
                </c:pt>
                <c:pt idx="2407">
                  <c:v>56663</c:v>
                </c:pt>
                <c:pt idx="2408">
                  <c:v>56670</c:v>
                </c:pt>
                <c:pt idx="2409">
                  <c:v>56677</c:v>
                </c:pt>
                <c:pt idx="2410">
                  <c:v>56684</c:v>
                </c:pt>
                <c:pt idx="2411">
                  <c:v>56691</c:v>
                </c:pt>
                <c:pt idx="2412">
                  <c:v>56698</c:v>
                </c:pt>
                <c:pt idx="2413">
                  <c:v>56705</c:v>
                </c:pt>
                <c:pt idx="2414">
                  <c:v>56712</c:v>
                </c:pt>
                <c:pt idx="2415">
                  <c:v>56719</c:v>
                </c:pt>
                <c:pt idx="2416">
                  <c:v>56726</c:v>
                </c:pt>
                <c:pt idx="2417">
                  <c:v>56733</c:v>
                </c:pt>
                <c:pt idx="2418">
                  <c:v>56740</c:v>
                </c:pt>
                <c:pt idx="2419">
                  <c:v>56747</c:v>
                </c:pt>
                <c:pt idx="2420">
                  <c:v>56754</c:v>
                </c:pt>
                <c:pt idx="2421">
                  <c:v>56761</c:v>
                </c:pt>
                <c:pt idx="2422">
                  <c:v>56768</c:v>
                </c:pt>
                <c:pt idx="2423">
                  <c:v>56775</c:v>
                </c:pt>
                <c:pt idx="2424">
                  <c:v>56782</c:v>
                </c:pt>
                <c:pt idx="2425">
                  <c:v>56789</c:v>
                </c:pt>
                <c:pt idx="2426">
                  <c:v>56796</c:v>
                </c:pt>
                <c:pt idx="2427">
                  <c:v>56803</c:v>
                </c:pt>
                <c:pt idx="2428">
                  <c:v>56810</c:v>
                </c:pt>
                <c:pt idx="2429">
                  <c:v>56817</c:v>
                </c:pt>
                <c:pt idx="2430">
                  <c:v>56824</c:v>
                </c:pt>
                <c:pt idx="2431">
                  <c:v>56831</c:v>
                </c:pt>
                <c:pt idx="2432">
                  <c:v>56838</c:v>
                </c:pt>
                <c:pt idx="2433">
                  <c:v>56845</c:v>
                </c:pt>
                <c:pt idx="2434">
                  <c:v>56852</c:v>
                </c:pt>
                <c:pt idx="2435">
                  <c:v>56859</c:v>
                </c:pt>
                <c:pt idx="2436">
                  <c:v>56866</c:v>
                </c:pt>
                <c:pt idx="2437">
                  <c:v>56873</c:v>
                </c:pt>
                <c:pt idx="2438">
                  <c:v>56880</c:v>
                </c:pt>
                <c:pt idx="2439">
                  <c:v>56887</c:v>
                </c:pt>
                <c:pt idx="2440">
                  <c:v>56894</c:v>
                </c:pt>
                <c:pt idx="2441">
                  <c:v>56901</c:v>
                </c:pt>
                <c:pt idx="2442">
                  <c:v>56908</c:v>
                </c:pt>
                <c:pt idx="2443">
                  <c:v>56915</c:v>
                </c:pt>
                <c:pt idx="2444">
                  <c:v>56922</c:v>
                </c:pt>
                <c:pt idx="2445">
                  <c:v>56930</c:v>
                </c:pt>
                <c:pt idx="2446">
                  <c:v>56936</c:v>
                </c:pt>
                <c:pt idx="2447">
                  <c:v>56944</c:v>
                </c:pt>
                <c:pt idx="2448">
                  <c:v>56950</c:v>
                </c:pt>
                <c:pt idx="2449">
                  <c:v>56957</c:v>
                </c:pt>
                <c:pt idx="2450">
                  <c:v>56964</c:v>
                </c:pt>
                <c:pt idx="2451">
                  <c:v>56971</c:v>
                </c:pt>
                <c:pt idx="2452">
                  <c:v>56983</c:v>
                </c:pt>
                <c:pt idx="2453">
                  <c:v>56986</c:v>
                </c:pt>
                <c:pt idx="2454">
                  <c:v>56993</c:v>
                </c:pt>
                <c:pt idx="2455">
                  <c:v>57000</c:v>
                </c:pt>
                <c:pt idx="2456">
                  <c:v>57007</c:v>
                </c:pt>
                <c:pt idx="2457">
                  <c:v>57014</c:v>
                </c:pt>
                <c:pt idx="2458">
                  <c:v>57021</c:v>
                </c:pt>
                <c:pt idx="2459">
                  <c:v>57028</c:v>
                </c:pt>
                <c:pt idx="2460">
                  <c:v>57035</c:v>
                </c:pt>
                <c:pt idx="2461">
                  <c:v>57042</c:v>
                </c:pt>
                <c:pt idx="2462">
                  <c:v>57049</c:v>
                </c:pt>
                <c:pt idx="2463">
                  <c:v>57056</c:v>
                </c:pt>
                <c:pt idx="2464">
                  <c:v>57063</c:v>
                </c:pt>
                <c:pt idx="2465">
                  <c:v>57074</c:v>
                </c:pt>
                <c:pt idx="2466">
                  <c:v>57077</c:v>
                </c:pt>
                <c:pt idx="2467">
                  <c:v>57084</c:v>
                </c:pt>
                <c:pt idx="2468">
                  <c:v>57091</c:v>
                </c:pt>
                <c:pt idx="2469">
                  <c:v>57098</c:v>
                </c:pt>
                <c:pt idx="2470">
                  <c:v>57105</c:v>
                </c:pt>
                <c:pt idx="2471">
                  <c:v>57112</c:v>
                </c:pt>
                <c:pt idx="2472">
                  <c:v>57119</c:v>
                </c:pt>
                <c:pt idx="2473">
                  <c:v>57126</c:v>
                </c:pt>
                <c:pt idx="2474">
                  <c:v>57133</c:v>
                </c:pt>
                <c:pt idx="2475">
                  <c:v>57140</c:v>
                </c:pt>
                <c:pt idx="2476">
                  <c:v>57147</c:v>
                </c:pt>
                <c:pt idx="2477">
                  <c:v>57154</c:v>
                </c:pt>
                <c:pt idx="2478">
                  <c:v>57161</c:v>
                </c:pt>
                <c:pt idx="2479">
                  <c:v>57168</c:v>
                </c:pt>
                <c:pt idx="2480">
                  <c:v>57175</c:v>
                </c:pt>
                <c:pt idx="2481">
                  <c:v>57182</c:v>
                </c:pt>
                <c:pt idx="2482">
                  <c:v>57189</c:v>
                </c:pt>
                <c:pt idx="2483">
                  <c:v>57196</c:v>
                </c:pt>
                <c:pt idx="2484">
                  <c:v>57203</c:v>
                </c:pt>
                <c:pt idx="2485">
                  <c:v>57210</c:v>
                </c:pt>
                <c:pt idx="2486">
                  <c:v>57217</c:v>
                </c:pt>
                <c:pt idx="2487">
                  <c:v>57224</c:v>
                </c:pt>
                <c:pt idx="2488">
                  <c:v>57231</c:v>
                </c:pt>
                <c:pt idx="2489">
                  <c:v>57238</c:v>
                </c:pt>
                <c:pt idx="2490">
                  <c:v>57245</c:v>
                </c:pt>
                <c:pt idx="2491">
                  <c:v>57252</c:v>
                </c:pt>
                <c:pt idx="2492">
                  <c:v>57259</c:v>
                </c:pt>
                <c:pt idx="2493">
                  <c:v>57266</c:v>
                </c:pt>
                <c:pt idx="2494">
                  <c:v>57273</c:v>
                </c:pt>
                <c:pt idx="2495">
                  <c:v>57280</c:v>
                </c:pt>
                <c:pt idx="2496">
                  <c:v>57287</c:v>
                </c:pt>
                <c:pt idx="2497">
                  <c:v>57297</c:v>
                </c:pt>
                <c:pt idx="2498">
                  <c:v>57301</c:v>
                </c:pt>
                <c:pt idx="2499">
                  <c:v>57308</c:v>
                </c:pt>
                <c:pt idx="2500">
                  <c:v>57315</c:v>
                </c:pt>
                <c:pt idx="2501">
                  <c:v>57322</c:v>
                </c:pt>
                <c:pt idx="2502">
                  <c:v>57329</c:v>
                </c:pt>
                <c:pt idx="2503">
                  <c:v>57336</c:v>
                </c:pt>
                <c:pt idx="2504">
                  <c:v>57343</c:v>
                </c:pt>
                <c:pt idx="2505">
                  <c:v>57350</c:v>
                </c:pt>
                <c:pt idx="2506">
                  <c:v>57357</c:v>
                </c:pt>
                <c:pt idx="2507">
                  <c:v>57364</c:v>
                </c:pt>
                <c:pt idx="2508">
                  <c:v>57371</c:v>
                </c:pt>
                <c:pt idx="2509">
                  <c:v>57378</c:v>
                </c:pt>
                <c:pt idx="2510">
                  <c:v>57385</c:v>
                </c:pt>
                <c:pt idx="2511">
                  <c:v>57392</c:v>
                </c:pt>
                <c:pt idx="2512">
                  <c:v>57399</c:v>
                </c:pt>
                <c:pt idx="2513">
                  <c:v>57406</c:v>
                </c:pt>
                <c:pt idx="2514">
                  <c:v>57413</c:v>
                </c:pt>
                <c:pt idx="2515">
                  <c:v>57420</c:v>
                </c:pt>
                <c:pt idx="2516">
                  <c:v>57427</c:v>
                </c:pt>
                <c:pt idx="2517">
                  <c:v>57434</c:v>
                </c:pt>
                <c:pt idx="2518">
                  <c:v>57441</c:v>
                </c:pt>
                <c:pt idx="2519">
                  <c:v>57448</c:v>
                </c:pt>
                <c:pt idx="2520">
                  <c:v>57459</c:v>
                </c:pt>
                <c:pt idx="2521">
                  <c:v>57462</c:v>
                </c:pt>
                <c:pt idx="2522">
                  <c:v>57469</c:v>
                </c:pt>
                <c:pt idx="2523">
                  <c:v>57476</c:v>
                </c:pt>
                <c:pt idx="2524">
                  <c:v>57483</c:v>
                </c:pt>
                <c:pt idx="2525">
                  <c:v>57490</c:v>
                </c:pt>
                <c:pt idx="2526">
                  <c:v>57497</c:v>
                </c:pt>
                <c:pt idx="2527">
                  <c:v>57504</c:v>
                </c:pt>
                <c:pt idx="2528">
                  <c:v>57511</c:v>
                </c:pt>
                <c:pt idx="2529">
                  <c:v>57518</c:v>
                </c:pt>
                <c:pt idx="2530">
                  <c:v>57525</c:v>
                </c:pt>
                <c:pt idx="2531">
                  <c:v>57532</c:v>
                </c:pt>
                <c:pt idx="2532">
                  <c:v>57539</c:v>
                </c:pt>
                <c:pt idx="2533">
                  <c:v>57546</c:v>
                </c:pt>
                <c:pt idx="2534">
                  <c:v>57553</c:v>
                </c:pt>
                <c:pt idx="2535">
                  <c:v>57560</c:v>
                </c:pt>
                <c:pt idx="2536">
                  <c:v>57567</c:v>
                </c:pt>
                <c:pt idx="2537">
                  <c:v>57574</c:v>
                </c:pt>
                <c:pt idx="2538">
                  <c:v>57581</c:v>
                </c:pt>
                <c:pt idx="2539">
                  <c:v>57588</c:v>
                </c:pt>
                <c:pt idx="2540">
                  <c:v>57595</c:v>
                </c:pt>
                <c:pt idx="2541">
                  <c:v>57602</c:v>
                </c:pt>
                <c:pt idx="2542">
                  <c:v>57609</c:v>
                </c:pt>
                <c:pt idx="2543">
                  <c:v>57616</c:v>
                </c:pt>
                <c:pt idx="2544">
                  <c:v>57623</c:v>
                </c:pt>
                <c:pt idx="2545">
                  <c:v>57630</c:v>
                </c:pt>
                <c:pt idx="2546">
                  <c:v>57637</c:v>
                </c:pt>
                <c:pt idx="2547">
                  <c:v>57644</c:v>
                </c:pt>
                <c:pt idx="2548">
                  <c:v>57651</c:v>
                </c:pt>
                <c:pt idx="2549">
                  <c:v>57658</c:v>
                </c:pt>
                <c:pt idx="2550">
                  <c:v>57665</c:v>
                </c:pt>
                <c:pt idx="2551">
                  <c:v>57672</c:v>
                </c:pt>
                <c:pt idx="2552">
                  <c:v>57679</c:v>
                </c:pt>
                <c:pt idx="2553">
                  <c:v>57686</c:v>
                </c:pt>
                <c:pt idx="2554">
                  <c:v>57693</c:v>
                </c:pt>
                <c:pt idx="2555">
                  <c:v>57700</c:v>
                </c:pt>
                <c:pt idx="2556">
                  <c:v>57710</c:v>
                </c:pt>
                <c:pt idx="2557">
                  <c:v>57717</c:v>
                </c:pt>
                <c:pt idx="2558">
                  <c:v>57724</c:v>
                </c:pt>
                <c:pt idx="2559">
                  <c:v>57732</c:v>
                </c:pt>
                <c:pt idx="2560">
                  <c:v>57738</c:v>
                </c:pt>
                <c:pt idx="2561">
                  <c:v>57745</c:v>
                </c:pt>
                <c:pt idx="2562">
                  <c:v>57752</c:v>
                </c:pt>
                <c:pt idx="2563">
                  <c:v>57760</c:v>
                </c:pt>
                <c:pt idx="2564">
                  <c:v>57766</c:v>
                </c:pt>
                <c:pt idx="2565">
                  <c:v>57773</c:v>
                </c:pt>
                <c:pt idx="2566">
                  <c:v>57780</c:v>
                </c:pt>
                <c:pt idx="2567">
                  <c:v>57787</c:v>
                </c:pt>
                <c:pt idx="2568">
                  <c:v>57794</c:v>
                </c:pt>
                <c:pt idx="2569">
                  <c:v>57801</c:v>
                </c:pt>
                <c:pt idx="2570">
                  <c:v>57808</c:v>
                </c:pt>
                <c:pt idx="2571">
                  <c:v>57817</c:v>
                </c:pt>
                <c:pt idx="2572">
                  <c:v>57822</c:v>
                </c:pt>
                <c:pt idx="2573">
                  <c:v>57829</c:v>
                </c:pt>
                <c:pt idx="2574">
                  <c:v>57837</c:v>
                </c:pt>
                <c:pt idx="2575">
                  <c:v>57843</c:v>
                </c:pt>
                <c:pt idx="2576">
                  <c:v>57850</c:v>
                </c:pt>
                <c:pt idx="2577">
                  <c:v>57858</c:v>
                </c:pt>
                <c:pt idx="2578">
                  <c:v>57864</c:v>
                </c:pt>
                <c:pt idx="2579">
                  <c:v>57871</c:v>
                </c:pt>
                <c:pt idx="2580">
                  <c:v>57878</c:v>
                </c:pt>
                <c:pt idx="2581">
                  <c:v>57885</c:v>
                </c:pt>
                <c:pt idx="2582">
                  <c:v>57892</c:v>
                </c:pt>
                <c:pt idx="2583">
                  <c:v>57899</c:v>
                </c:pt>
                <c:pt idx="2584">
                  <c:v>57906</c:v>
                </c:pt>
                <c:pt idx="2585">
                  <c:v>57913</c:v>
                </c:pt>
                <c:pt idx="2586">
                  <c:v>57920</c:v>
                </c:pt>
                <c:pt idx="2587">
                  <c:v>57927</c:v>
                </c:pt>
                <c:pt idx="2588">
                  <c:v>57934</c:v>
                </c:pt>
                <c:pt idx="2589">
                  <c:v>57941</c:v>
                </c:pt>
                <c:pt idx="2590">
                  <c:v>57949</c:v>
                </c:pt>
                <c:pt idx="2591">
                  <c:v>57956</c:v>
                </c:pt>
                <c:pt idx="2592">
                  <c:v>57962</c:v>
                </c:pt>
                <c:pt idx="2593">
                  <c:v>57969</c:v>
                </c:pt>
                <c:pt idx="2594">
                  <c:v>57976</c:v>
                </c:pt>
                <c:pt idx="2595">
                  <c:v>57983</c:v>
                </c:pt>
                <c:pt idx="2596">
                  <c:v>57990</c:v>
                </c:pt>
                <c:pt idx="2597">
                  <c:v>57998</c:v>
                </c:pt>
                <c:pt idx="2598">
                  <c:v>58004</c:v>
                </c:pt>
                <c:pt idx="2599">
                  <c:v>58011</c:v>
                </c:pt>
                <c:pt idx="2600">
                  <c:v>58018</c:v>
                </c:pt>
                <c:pt idx="2601">
                  <c:v>58026</c:v>
                </c:pt>
                <c:pt idx="2602">
                  <c:v>58032</c:v>
                </c:pt>
                <c:pt idx="2603">
                  <c:v>58039</c:v>
                </c:pt>
                <c:pt idx="2604">
                  <c:v>58046</c:v>
                </c:pt>
                <c:pt idx="2605">
                  <c:v>58053</c:v>
                </c:pt>
                <c:pt idx="2606">
                  <c:v>58060</c:v>
                </c:pt>
                <c:pt idx="2607">
                  <c:v>58067</c:v>
                </c:pt>
                <c:pt idx="2608">
                  <c:v>58075</c:v>
                </c:pt>
                <c:pt idx="2609">
                  <c:v>58082</c:v>
                </c:pt>
                <c:pt idx="2610">
                  <c:v>58089</c:v>
                </c:pt>
                <c:pt idx="2611">
                  <c:v>58096</c:v>
                </c:pt>
                <c:pt idx="2612">
                  <c:v>58103</c:v>
                </c:pt>
                <c:pt idx="2613">
                  <c:v>58110</c:v>
                </c:pt>
                <c:pt idx="2614">
                  <c:v>58117</c:v>
                </c:pt>
                <c:pt idx="2615">
                  <c:v>58124</c:v>
                </c:pt>
                <c:pt idx="2616">
                  <c:v>58131</c:v>
                </c:pt>
                <c:pt idx="2617">
                  <c:v>58138</c:v>
                </c:pt>
                <c:pt idx="2618">
                  <c:v>58145</c:v>
                </c:pt>
                <c:pt idx="2619">
                  <c:v>58152</c:v>
                </c:pt>
                <c:pt idx="2620">
                  <c:v>58159</c:v>
                </c:pt>
                <c:pt idx="2621">
                  <c:v>58168</c:v>
                </c:pt>
                <c:pt idx="2622">
                  <c:v>58175</c:v>
                </c:pt>
                <c:pt idx="2623">
                  <c:v>58182</c:v>
                </c:pt>
                <c:pt idx="2624">
                  <c:v>58189</c:v>
                </c:pt>
                <c:pt idx="2625">
                  <c:v>58196</c:v>
                </c:pt>
                <c:pt idx="2626">
                  <c:v>58203</c:v>
                </c:pt>
                <c:pt idx="2627">
                  <c:v>58210</c:v>
                </c:pt>
                <c:pt idx="2628">
                  <c:v>58217</c:v>
                </c:pt>
                <c:pt idx="2629">
                  <c:v>58224</c:v>
                </c:pt>
                <c:pt idx="2630">
                  <c:v>58231</c:v>
                </c:pt>
                <c:pt idx="2631">
                  <c:v>58238</c:v>
                </c:pt>
                <c:pt idx="2632">
                  <c:v>58245</c:v>
                </c:pt>
                <c:pt idx="2633">
                  <c:v>58252</c:v>
                </c:pt>
                <c:pt idx="2634">
                  <c:v>58259</c:v>
                </c:pt>
                <c:pt idx="2635">
                  <c:v>58266</c:v>
                </c:pt>
                <c:pt idx="2636">
                  <c:v>58273</c:v>
                </c:pt>
                <c:pt idx="2637">
                  <c:v>58280</c:v>
                </c:pt>
                <c:pt idx="2638">
                  <c:v>58287</c:v>
                </c:pt>
                <c:pt idx="2639">
                  <c:v>58294</c:v>
                </c:pt>
                <c:pt idx="2640">
                  <c:v>58301</c:v>
                </c:pt>
                <c:pt idx="2641">
                  <c:v>58308</c:v>
                </c:pt>
                <c:pt idx="2642">
                  <c:v>58315</c:v>
                </c:pt>
                <c:pt idx="2643">
                  <c:v>58322</c:v>
                </c:pt>
                <c:pt idx="2644">
                  <c:v>58329</c:v>
                </c:pt>
                <c:pt idx="2645">
                  <c:v>58336</c:v>
                </c:pt>
                <c:pt idx="2646">
                  <c:v>58343</c:v>
                </c:pt>
                <c:pt idx="2647">
                  <c:v>58350</c:v>
                </c:pt>
                <c:pt idx="2648">
                  <c:v>58357</c:v>
                </c:pt>
                <c:pt idx="2649">
                  <c:v>58364</c:v>
                </c:pt>
                <c:pt idx="2650">
                  <c:v>58371</c:v>
                </c:pt>
                <c:pt idx="2651">
                  <c:v>58378</c:v>
                </c:pt>
                <c:pt idx="2652">
                  <c:v>58385</c:v>
                </c:pt>
                <c:pt idx="2653">
                  <c:v>58392</c:v>
                </c:pt>
                <c:pt idx="2654">
                  <c:v>58399</c:v>
                </c:pt>
                <c:pt idx="2655">
                  <c:v>58407</c:v>
                </c:pt>
                <c:pt idx="2656">
                  <c:v>58413</c:v>
                </c:pt>
                <c:pt idx="2657">
                  <c:v>58420</c:v>
                </c:pt>
                <c:pt idx="2658">
                  <c:v>58427</c:v>
                </c:pt>
                <c:pt idx="2659">
                  <c:v>58438</c:v>
                </c:pt>
                <c:pt idx="2660">
                  <c:v>58442</c:v>
                </c:pt>
                <c:pt idx="2661">
                  <c:v>58448</c:v>
                </c:pt>
                <c:pt idx="2662">
                  <c:v>58455</c:v>
                </c:pt>
                <c:pt idx="2663">
                  <c:v>58462</c:v>
                </c:pt>
                <c:pt idx="2664">
                  <c:v>58469</c:v>
                </c:pt>
                <c:pt idx="2665">
                  <c:v>58476</c:v>
                </c:pt>
                <c:pt idx="2666">
                  <c:v>58483</c:v>
                </c:pt>
                <c:pt idx="2667">
                  <c:v>58490</c:v>
                </c:pt>
                <c:pt idx="2668">
                  <c:v>58497</c:v>
                </c:pt>
                <c:pt idx="2669">
                  <c:v>58504</c:v>
                </c:pt>
                <c:pt idx="2670">
                  <c:v>58511</c:v>
                </c:pt>
                <c:pt idx="2671">
                  <c:v>58518</c:v>
                </c:pt>
                <c:pt idx="2672">
                  <c:v>58525</c:v>
                </c:pt>
                <c:pt idx="2673">
                  <c:v>58532</c:v>
                </c:pt>
                <c:pt idx="2674">
                  <c:v>58539</c:v>
                </c:pt>
                <c:pt idx="2675">
                  <c:v>58546</c:v>
                </c:pt>
                <c:pt idx="2676">
                  <c:v>58553</c:v>
                </c:pt>
                <c:pt idx="2677">
                  <c:v>58560</c:v>
                </c:pt>
                <c:pt idx="2678">
                  <c:v>58567</c:v>
                </c:pt>
                <c:pt idx="2679">
                  <c:v>58574</c:v>
                </c:pt>
                <c:pt idx="2680">
                  <c:v>58581</c:v>
                </c:pt>
                <c:pt idx="2681">
                  <c:v>58588</c:v>
                </c:pt>
                <c:pt idx="2682">
                  <c:v>58595</c:v>
                </c:pt>
                <c:pt idx="2683">
                  <c:v>58602</c:v>
                </c:pt>
                <c:pt idx="2684">
                  <c:v>58609</c:v>
                </c:pt>
                <c:pt idx="2685">
                  <c:v>58616</c:v>
                </c:pt>
                <c:pt idx="2686">
                  <c:v>58623</c:v>
                </c:pt>
                <c:pt idx="2687">
                  <c:v>58630</c:v>
                </c:pt>
                <c:pt idx="2688">
                  <c:v>58637</c:v>
                </c:pt>
                <c:pt idx="2689">
                  <c:v>58644</c:v>
                </c:pt>
                <c:pt idx="2690">
                  <c:v>58651</c:v>
                </c:pt>
                <c:pt idx="2691">
                  <c:v>58658</c:v>
                </c:pt>
                <c:pt idx="2692">
                  <c:v>58665</c:v>
                </c:pt>
                <c:pt idx="2693">
                  <c:v>58672</c:v>
                </c:pt>
                <c:pt idx="2694">
                  <c:v>58679</c:v>
                </c:pt>
                <c:pt idx="2695">
                  <c:v>58686</c:v>
                </c:pt>
                <c:pt idx="2696">
                  <c:v>58693</c:v>
                </c:pt>
                <c:pt idx="2697">
                  <c:v>58700</c:v>
                </c:pt>
                <c:pt idx="2698">
                  <c:v>58707</c:v>
                </c:pt>
                <c:pt idx="2699">
                  <c:v>58714</c:v>
                </c:pt>
                <c:pt idx="2700">
                  <c:v>58721</c:v>
                </c:pt>
                <c:pt idx="2701">
                  <c:v>58728</c:v>
                </c:pt>
                <c:pt idx="2702">
                  <c:v>58735</c:v>
                </c:pt>
                <c:pt idx="2703">
                  <c:v>58742</c:v>
                </c:pt>
                <c:pt idx="2704">
                  <c:v>58749</c:v>
                </c:pt>
                <c:pt idx="2705">
                  <c:v>58757</c:v>
                </c:pt>
                <c:pt idx="2706">
                  <c:v>58763</c:v>
                </c:pt>
                <c:pt idx="2707">
                  <c:v>58771</c:v>
                </c:pt>
                <c:pt idx="2708">
                  <c:v>58777</c:v>
                </c:pt>
                <c:pt idx="2709">
                  <c:v>58784</c:v>
                </c:pt>
                <c:pt idx="2710">
                  <c:v>58791</c:v>
                </c:pt>
                <c:pt idx="2711">
                  <c:v>58798</c:v>
                </c:pt>
                <c:pt idx="2712">
                  <c:v>58810</c:v>
                </c:pt>
                <c:pt idx="2713">
                  <c:v>58813</c:v>
                </c:pt>
                <c:pt idx="2714">
                  <c:v>58820</c:v>
                </c:pt>
                <c:pt idx="2715">
                  <c:v>58827</c:v>
                </c:pt>
                <c:pt idx="2716">
                  <c:v>58834</c:v>
                </c:pt>
                <c:pt idx="2717">
                  <c:v>58841</c:v>
                </c:pt>
                <c:pt idx="2718">
                  <c:v>58848</c:v>
                </c:pt>
                <c:pt idx="2719">
                  <c:v>58855</c:v>
                </c:pt>
                <c:pt idx="2720">
                  <c:v>58862</c:v>
                </c:pt>
                <c:pt idx="2721">
                  <c:v>58869</c:v>
                </c:pt>
                <c:pt idx="2722">
                  <c:v>58876</c:v>
                </c:pt>
                <c:pt idx="2723">
                  <c:v>58883</c:v>
                </c:pt>
                <c:pt idx="2724">
                  <c:v>58890</c:v>
                </c:pt>
                <c:pt idx="2725">
                  <c:v>58897</c:v>
                </c:pt>
                <c:pt idx="2726">
                  <c:v>58908</c:v>
                </c:pt>
                <c:pt idx="2727">
                  <c:v>58911</c:v>
                </c:pt>
                <c:pt idx="2728">
                  <c:v>58918</c:v>
                </c:pt>
                <c:pt idx="2729">
                  <c:v>58925</c:v>
                </c:pt>
                <c:pt idx="2730">
                  <c:v>58932</c:v>
                </c:pt>
                <c:pt idx="2731">
                  <c:v>58939</c:v>
                </c:pt>
                <c:pt idx="2732">
                  <c:v>58946</c:v>
                </c:pt>
                <c:pt idx="2733">
                  <c:v>58953</c:v>
                </c:pt>
                <c:pt idx="2734">
                  <c:v>58960</c:v>
                </c:pt>
                <c:pt idx="2735">
                  <c:v>58967</c:v>
                </c:pt>
                <c:pt idx="2736">
                  <c:v>58974</c:v>
                </c:pt>
                <c:pt idx="2737">
                  <c:v>58981</c:v>
                </c:pt>
                <c:pt idx="2738">
                  <c:v>58988</c:v>
                </c:pt>
                <c:pt idx="2739">
                  <c:v>58995</c:v>
                </c:pt>
                <c:pt idx="2740">
                  <c:v>59002</c:v>
                </c:pt>
                <c:pt idx="2741">
                  <c:v>59009</c:v>
                </c:pt>
                <c:pt idx="2742">
                  <c:v>59016</c:v>
                </c:pt>
                <c:pt idx="2743">
                  <c:v>59023</c:v>
                </c:pt>
                <c:pt idx="2744">
                  <c:v>59030</c:v>
                </c:pt>
                <c:pt idx="2745">
                  <c:v>59037</c:v>
                </c:pt>
                <c:pt idx="2746">
                  <c:v>59044</c:v>
                </c:pt>
                <c:pt idx="2747">
                  <c:v>59051</c:v>
                </c:pt>
                <c:pt idx="2748">
                  <c:v>59058</c:v>
                </c:pt>
                <c:pt idx="2749">
                  <c:v>59065</c:v>
                </c:pt>
                <c:pt idx="2750">
                  <c:v>59072</c:v>
                </c:pt>
                <c:pt idx="2751">
                  <c:v>59079</c:v>
                </c:pt>
                <c:pt idx="2752">
                  <c:v>59086</c:v>
                </c:pt>
                <c:pt idx="2753">
                  <c:v>59093</c:v>
                </c:pt>
                <c:pt idx="2754">
                  <c:v>59100</c:v>
                </c:pt>
                <c:pt idx="2755">
                  <c:v>59107</c:v>
                </c:pt>
                <c:pt idx="2756">
                  <c:v>59114</c:v>
                </c:pt>
                <c:pt idx="2757">
                  <c:v>59124</c:v>
                </c:pt>
                <c:pt idx="2758">
                  <c:v>59128</c:v>
                </c:pt>
                <c:pt idx="2759">
                  <c:v>59135</c:v>
                </c:pt>
                <c:pt idx="2760">
                  <c:v>59142</c:v>
                </c:pt>
                <c:pt idx="2761">
                  <c:v>59149</c:v>
                </c:pt>
                <c:pt idx="2762">
                  <c:v>59156</c:v>
                </c:pt>
                <c:pt idx="2763">
                  <c:v>59163</c:v>
                </c:pt>
                <c:pt idx="2764">
                  <c:v>59170</c:v>
                </c:pt>
                <c:pt idx="2765">
                  <c:v>59177</c:v>
                </c:pt>
                <c:pt idx="2766">
                  <c:v>59184</c:v>
                </c:pt>
                <c:pt idx="2767">
                  <c:v>59191</c:v>
                </c:pt>
                <c:pt idx="2768">
                  <c:v>59198</c:v>
                </c:pt>
                <c:pt idx="2769">
                  <c:v>59205</c:v>
                </c:pt>
                <c:pt idx="2770">
                  <c:v>59212</c:v>
                </c:pt>
                <c:pt idx="2771">
                  <c:v>59219</c:v>
                </c:pt>
                <c:pt idx="2772">
                  <c:v>59226</c:v>
                </c:pt>
                <c:pt idx="2773">
                  <c:v>59233</c:v>
                </c:pt>
                <c:pt idx="2774">
                  <c:v>59240</c:v>
                </c:pt>
                <c:pt idx="2775">
                  <c:v>59247</c:v>
                </c:pt>
                <c:pt idx="2776">
                  <c:v>59258</c:v>
                </c:pt>
                <c:pt idx="2777">
                  <c:v>59261</c:v>
                </c:pt>
                <c:pt idx="2778">
                  <c:v>59268</c:v>
                </c:pt>
                <c:pt idx="2779">
                  <c:v>59275</c:v>
                </c:pt>
                <c:pt idx="2780">
                  <c:v>59282</c:v>
                </c:pt>
                <c:pt idx="2781">
                  <c:v>59289</c:v>
                </c:pt>
                <c:pt idx="2782">
                  <c:v>59296</c:v>
                </c:pt>
                <c:pt idx="2783">
                  <c:v>59303</c:v>
                </c:pt>
                <c:pt idx="2784">
                  <c:v>59310</c:v>
                </c:pt>
                <c:pt idx="2785">
                  <c:v>59317</c:v>
                </c:pt>
                <c:pt idx="2786">
                  <c:v>59324</c:v>
                </c:pt>
                <c:pt idx="2787">
                  <c:v>59331</c:v>
                </c:pt>
                <c:pt idx="2788">
                  <c:v>59338</c:v>
                </c:pt>
                <c:pt idx="2789">
                  <c:v>59345</c:v>
                </c:pt>
                <c:pt idx="2790">
                  <c:v>59352</c:v>
                </c:pt>
                <c:pt idx="2791">
                  <c:v>59359</c:v>
                </c:pt>
                <c:pt idx="2792">
                  <c:v>59366</c:v>
                </c:pt>
                <c:pt idx="2793">
                  <c:v>59373</c:v>
                </c:pt>
                <c:pt idx="2794">
                  <c:v>59380</c:v>
                </c:pt>
                <c:pt idx="2795">
                  <c:v>59387</c:v>
                </c:pt>
                <c:pt idx="2796">
                  <c:v>59394</c:v>
                </c:pt>
                <c:pt idx="2797">
                  <c:v>59401</c:v>
                </c:pt>
                <c:pt idx="2798">
                  <c:v>59408</c:v>
                </c:pt>
                <c:pt idx="2799">
                  <c:v>59415</c:v>
                </c:pt>
                <c:pt idx="2800">
                  <c:v>59422</c:v>
                </c:pt>
                <c:pt idx="2801">
                  <c:v>59429</c:v>
                </c:pt>
                <c:pt idx="2802">
                  <c:v>59436</c:v>
                </c:pt>
                <c:pt idx="2803">
                  <c:v>59443</c:v>
                </c:pt>
                <c:pt idx="2804">
                  <c:v>59450</c:v>
                </c:pt>
                <c:pt idx="2805">
                  <c:v>59457</c:v>
                </c:pt>
                <c:pt idx="2806">
                  <c:v>59464</c:v>
                </c:pt>
                <c:pt idx="2807">
                  <c:v>59471</c:v>
                </c:pt>
                <c:pt idx="2808">
                  <c:v>59478</c:v>
                </c:pt>
                <c:pt idx="2809">
                  <c:v>59488</c:v>
                </c:pt>
                <c:pt idx="2810">
                  <c:v>59492</c:v>
                </c:pt>
                <c:pt idx="2811">
                  <c:v>59499</c:v>
                </c:pt>
                <c:pt idx="2812">
                  <c:v>59506</c:v>
                </c:pt>
                <c:pt idx="2813">
                  <c:v>59513</c:v>
                </c:pt>
                <c:pt idx="2814">
                  <c:v>59520</c:v>
                </c:pt>
                <c:pt idx="2815">
                  <c:v>59527</c:v>
                </c:pt>
                <c:pt idx="2816">
                  <c:v>59534</c:v>
                </c:pt>
                <c:pt idx="2817">
                  <c:v>59541</c:v>
                </c:pt>
                <c:pt idx="2818">
                  <c:v>59548</c:v>
                </c:pt>
                <c:pt idx="2819">
                  <c:v>59555</c:v>
                </c:pt>
                <c:pt idx="2820">
                  <c:v>59562</c:v>
                </c:pt>
                <c:pt idx="2821">
                  <c:v>59569</c:v>
                </c:pt>
                <c:pt idx="2822">
                  <c:v>59576</c:v>
                </c:pt>
                <c:pt idx="2823">
                  <c:v>59583</c:v>
                </c:pt>
                <c:pt idx="2824">
                  <c:v>59590</c:v>
                </c:pt>
                <c:pt idx="2825">
                  <c:v>59597</c:v>
                </c:pt>
                <c:pt idx="2826">
                  <c:v>59604</c:v>
                </c:pt>
                <c:pt idx="2827">
                  <c:v>59611</c:v>
                </c:pt>
                <c:pt idx="2828">
                  <c:v>59618</c:v>
                </c:pt>
                <c:pt idx="2829">
                  <c:v>59625</c:v>
                </c:pt>
                <c:pt idx="2830">
                  <c:v>59632</c:v>
                </c:pt>
                <c:pt idx="2831">
                  <c:v>59643</c:v>
                </c:pt>
                <c:pt idx="2832">
                  <c:v>59646</c:v>
                </c:pt>
                <c:pt idx="2833">
                  <c:v>59653</c:v>
                </c:pt>
                <c:pt idx="2834">
                  <c:v>59660</c:v>
                </c:pt>
                <c:pt idx="2835">
                  <c:v>59667</c:v>
                </c:pt>
                <c:pt idx="2836">
                  <c:v>59674</c:v>
                </c:pt>
                <c:pt idx="2837">
                  <c:v>59681</c:v>
                </c:pt>
                <c:pt idx="2838">
                  <c:v>59688</c:v>
                </c:pt>
                <c:pt idx="2839">
                  <c:v>59695</c:v>
                </c:pt>
                <c:pt idx="2840">
                  <c:v>59702</c:v>
                </c:pt>
                <c:pt idx="2841">
                  <c:v>59709</c:v>
                </c:pt>
                <c:pt idx="2842">
                  <c:v>59716</c:v>
                </c:pt>
                <c:pt idx="2843">
                  <c:v>59723</c:v>
                </c:pt>
                <c:pt idx="2844">
                  <c:v>59730</c:v>
                </c:pt>
                <c:pt idx="2845">
                  <c:v>59737</c:v>
                </c:pt>
                <c:pt idx="2846">
                  <c:v>59744</c:v>
                </c:pt>
                <c:pt idx="2847">
                  <c:v>59751</c:v>
                </c:pt>
                <c:pt idx="2848">
                  <c:v>59758</c:v>
                </c:pt>
                <c:pt idx="2849">
                  <c:v>59765</c:v>
                </c:pt>
                <c:pt idx="2850">
                  <c:v>59772</c:v>
                </c:pt>
                <c:pt idx="2851">
                  <c:v>59779</c:v>
                </c:pt>
                <c:pt idx="2852">
                  <c:v>59786</c:v>
                </c:pt>
                <c:pt idx="2853">
                  <c:v>59793</c:v>
                </c:pt>
                <c:pt idx="2854">
                  <c:v>59800</c:v>
                </c:pt>
                <c:pt idx="2855">
                  <c:v>59807</c:v>
                </c:pt>
                <c:pt idx="2856">
                  <c:v>59814</c:v>
                </c:pt>
                <c:pt idx="2857">
                  <c:v>59821</c:v>
                </c:pt>
                <c:pt idx="2858">
                  <c:v>59828</c:v>
                </c:pt>
                <c:pt idx="2859">
                  <c:v>59835</c:v>
                </c:pt>
                <c:pt idx="2860">
                  <c:v>59842</c:v>
                </c:pt>
                <c:pt idx="2861">
                  <c:v>59849</c:v>
                </c:pt>
                <c:pt idx="2862">
                  <c:v>59856</c:v>
                </c:pt>
                <c:pt idx="2863">
                  <c:v>59863</c:v>
                </c:pt>
                <c:pt idx="2864">
                  <c:v>59870</c:v>
                </c:pt>
                <c:pt idx="2865">
                  <c:v>59877</c:v>
                </c:pt>
                <c:pt idx="2866">
                  <c:v>59884</c:v>
                </c:pt>
                <c:pt idx="2867">
                  <c:v>59891</c:v>
                </c:pt>
                <c:pt idx="2868">
                  <c:v>59901</c:v>
                </c:pt>
                <c:pt idx="2869">
                  <c:v>59908</c:v>
                </c:pt>
                <c:pt idx="2870">
                  <c:v>59915</c:v>
                </c:pt>
                <c:pt idx="2871">
                  <c:v>59923</c:v>
                </c:pt>
                <c:pt idx="2872">
                  <c:v>59929</c:v>
                </c:pt>
                <c:pt idx="2873">
                  <c:v>59936</c:v>
                </c:pt>
                <c:pt idx="2874">
                  <c:v>59943</c:v>
                </c:pt>
                <c:pt idx="2875">
                  <c:v>59951</c:v>
                </c:pt>
                <c:pt idx="2876">
                  <c:v>59957</c:v>
                </c:pt>
                <c:pt idx="2877">
                  <c:v>59964</c:v>
                </c:pt>
                <c:pt idx="2878">
                  <c:v>59971</c:v>
                </c:pt>
                <c:pt idx="2879">
                  <c:v>59978</c:v>
                </c:pt>
                <c:pt idx="2880">
                  <c:v>59985</c:v>
                </c:pt>
                <c:pt idx="2881">
                  <c:v>59992</c:v>
                </c:pt>
                <c:pt idx="2882">
                  <c:v>60001</c:v>
                </c:pt>
                <c:pt idx="2883">
                  <c:v>60006</c:v>
                </c:pt>
                <c:pt idx="2884">
                  <c:v>60013</c:v>
                </c:pt>
                <c:pt idx="2885">
                  <c:v>60020</c:v>
                </c:pt>
                <c:pt idx="2886">
                  <c:v>60028</c:v>
                </c:pt>
                <c:pt idx="2887">
                  <c:v>60034</c:v>
                </c:pt>
                <c:pt idx="2888">
                  <c:v>60041</c:v>
                </c:pt>
                <c:pt idx="2889">
                  <c:v>60049</c:v>
                </c:pt>
                <c:pt idx="2890">
                  <c:v>60055</c:v>
                </c:pt>
                <c:pt idx="2891">
                  <c:v>60062</c:v>
                </c:pt>
                <c:pt idx="2892">
                  <c:v>60069</c:v>
                </c:pt>
                <c:pt idx="2893">
                  <c:v>60076</c:v>
                </c:pt>
                <c:pt idx="2894">
                  <c:v>60083</c:v>
                </c:pt>
                <c:pt idx="2895">
                  <c:v>60090</c:v>
                </c:pt>
                <c:pt idx="2896">
                  <c:v>60097</c:v>
                </c:pt>
                <c:pt idx="2897">
                  <c:v>60104</c:v>
                </c:pt>
                <c:pt idx="2898">
                  <c:v>60111</c:v>
                </c:pt>
                <c:pt idx="2899">
                  <c:v>60118</c:v>
                </c:pt>
                <c:pt idx="2900">
                  <c:v>60125</c:v>
                </c:pt>
                <c:pt idx="2901">
                  <c:v>60132</c:v>
                </c:pt>
                <c:pt idx="2902">
                  <c:v>60140</c:v>
                </c:pt>
                <c:pt idx="2903">
                  <c:v>60147</c:v>
                </c:pt>
                <c:pt idx="2904">
                  <c:v>60153</c:v>
                </c:pt>
                <c:pt idx="2905">
                  <c:v>60160</c:v>
                </c:pt>
                <c:pt idx="2906">
                  <c:v>60167</c:v>
                </c:pt>
                <c:pt idx="2907">
                  <c:v>60174</c:v>
                </c:pt>
                <c:pt idx="2908">
                  <c:v>60181</c:v>
                </c:pt>
                <c:pt idx="2909">
                  <c:v>60189</c:v>
                </c:pt>
                <c:pt idx="2910">
                  <c:v>60195</c:v>
                </c:pt>
                <c:pt idx="2911">
                  <c:v>60202</c:v>
                </c:pt>
                <c:pt idx="2912">
                  <c:v>60209</c:v>
                </c:pt>
                <c:pt idx="2913">
                  <c:v>60216</c:v>
                </c:pt>
                <c:pt idx="2914">
                  <c:v>60223</c:v>
                </c:pt>
                <c:pt idx="2915">
                  <c:v>60230</c:v>
                </c:pt>
                <c:pt idx="2916">
                  <c:v>60237</c:v>
                </c:pt>
                <c:pt idx="2917">
                  <c:v>60244</c:v>
                </c:pt>
                <c:pt idx="2918">
                  <c:v>60251</c:v>
                </c:pt>
                <c:pt idx="2919">
                  <c:v>60258</c:v>
                </c:pt>
                <c:pt idx="2920">
                  <c:v>60267</c:v>
                </c:pt>
                <c:pt idx="2921">
                  <c:v>60274</c:v>
                </c:pt>
                <c:pt idx="2922">
                  <c:v>60281</c:v>
                </c:pt>
                <c:pt idx="2923">
                  <c:v>60288</c:v>
                </c:pt>
                <c:pt idx="2924">
                  <c:v>60295</c:v>
                </c:pt>
                <c:pt idx="2925">
                  <c:v>60302</c:v>
                </c:pt>
                <c:pt idx="2926">
                  <c:v>60309</c:v>
                </c:pt>
                <c:pt idx="2927">
                  <c:v>60316</c:v>
                </c:pt>
                <c:pt idx="2928">
                  <c:v>60323</c:v>
                </c:pt>
                <c:pt idx="2929">
                  <c:v>60330</c:v>
                </c:pt>
                <c:pt idx="2930">
                  <c:v>60337</c:v>
                </c:pt>
                <c:pt idx="2931">
                  <c:v>60344</c:v>
                </c:pt>
                <c:pt idx="2932">
                  <c:v>60351</c:v>
                </c:pt>
                <c:pt idx="2933">
                  <c:v>60359</c:v>
                </c:pt>
                <c:pt idx="2934">
                  <c:v>60366</c:v>
                </c:pt>
                <c:pt idx="2935">
                  <c:v>60373</c:v>
                </c:pt>
                <c:pt idx="2936">
                  <c:v>60380</c:v>
                </c:pt>
                <c:pt idx="2937">
                  <c:v>60387</c:v>
                </c:pt>
                <c:pt idx="2938">
                  <c:v>60394</c:v>
                </c:pt>
                <c:pt idx="2939">
                  <c:v>60401</c:v>
                </c:pt>
                <c:pt idx="2940">
                  <c:v>60408</c:v>
                </c:pt>
                <c:pt idx="2941">
                  <c:v>60415</c:v>
                </c:pt>
                <c:pt idx="2942">
                  <c:v>60422</c:v>
                </c:pt>
                <c:pt idx="2943">
                  <c:v>60429</c:v>
                </c:pt>
                <c:pt idx="2944">
                  <c:v>60436</c:v>
                </c:pt>
                <c:pt idx="2945">
                  <c:v>60443</c:v>
                </c:pt>
                <c:pt idx="2946">
                  <c:v>60450</c:v>
                </c:pt>
                <c:pt idx="2947">
                  <c:v>60457</c:v>
                </c:pt>
                <c:pt idx="2948">
                  <c:v>60464</c:v>
                </c:pt>
                <c:pt idx="2949">
                  <c:v>60471</c:v>
                </c:pt>
                <c:pt idx="2950">
                  <c:v>60478</c:v>
                </c:pt>
                <c:pt idx="2951">
                  <c:v>60485</c:v>
                </c:pt>
                <c:pt idx="2952">
                  <c:v>60492</c:v>
                </c:pt>
                <c:pt idx="2953">
                  <c:v>60499</c:v>
                </c:pt>
                <c:pt idx="2954">
                  <c:v>60506</c:v>
                </c:pt>
                <c:pt idx="2955">
                  <c:v>60513</c:v>
                </c:pt>
                <c:pt idx="2956">
                  <c:v>60520</c:v>
                </c:pt>
                <c:pt idx="2957">
                  <c:v>60527</c:v>
                </c:pt>
                <c:pt idx="2958">
                  <c:v>60534</c:v>
                </c:pt>
                <c:pt idx="2959">
                  <c:v>60541</c:v>
                </c:pt>
                <c:pt idx="2960">
                  <c:v>60548</c:v>
                </c:pt>
                <c:pt idx="2961">
                  <c:v>60555</c:v>
                </c:pt>
                <c:pt idx="2962">
                  <c:v>60562</c:v>
                </c:pt>
                <c:pt idx="2963">
                  <c:v>60569</c:v>
                </c:pt>
                <c:pt idx="2964">
                  <c:v>60576</c:v>
                </c:pt>
                <c:pt idx="2965">
                  <c:v>60583</c:v>
                </c:pt>
                <c:pt idx="2966">
                  <c:v>60590</c:v>
                </c:pt>
                <c:pt idx="2967">
                  <c:v>60598</c:v>
                </c:pt>
                <c:pt idx="2968">
                  <c:v>60604</c:v>
                </c:pt>
                <c:pt idx="2969">
                  <c:v>60611</c:v>
                </c:pt>
                <c:pt idx="2970">
                  <c:v>60618</c:v>
                </c:pt>
                <c:pt idx="2971">
                  <c:v>60625</c:v>
                </c:pt>
                <c:pt idx="2972">
                  <c:v>60632</c:v>
                </c:pt>
                <c:pt idx="2973">
                  <c:v>60639</c:v>
                </c:pt>
                <c:pt idx="2974">
                  <c:v>60646</c:v>
                </c:pt>
                <c:pt idx="2975">
                  <c:v>60653</c:v>
                </c:pt>
                <c:pt idx="2976">
                  <c:v>60660</c:v>
                </c:pt>
                <c:pt idx="2977">
                  <c:v>60667</c:v>
                </c:pt>
                <c:pt idx="2978">
                  <c:v>60674</c:v>
                </c:pt>
                <c:pt idx="2979">
                  <c:v>60681</c:v>
                </c:pt>
                <c:pt idx="2980">
                  <c:v>60688</c:v>
                </c:pt>
                <c:pt idx="2981">
                  <c:v>60695</c:v>
                </c:pt>
                <c:pt idx="2982">
                  <c:v>60702</c:v>
                </c:pt>
                <c:pt idx="2983">
                  <c:v>60709</c:v>
                </c:pt>
                <c:pt idx="2984">
                  <c:v>60716</c:v>
                </c:pt>
                <c:pt idx="2985">
                  <c:v>60723</c:v>
                </c:pt>
                <c:pt idx="2986">
                  <c:v>60730</c:v>
                </c:pt>
                <c:pt idx="2987">
                  <c:v>60737</c:v>
                </c:pt>
                <c:pt idx="2988">
                  <c:v>60744</c:v>
                </c:pt>
                <c:pt idx="2989">
                  <c:v>60751</c:v>
                </c:pt>
                <c:pt idx="2990">
                  <c:v>60758</c:v>
                </c:pt>
                <c:pt idx="2991">
                  <c:v>60765</c:v>
                </c:pt>
                <c:pt idx="2992">
                  <c:v>60772</c:v>
                </c:pt>
                <c:pt idx="2993">
                  <c:v>60779</c:v>
                </c:pt>
                <c:pt idx="2994">
                  <c:v>60786</c:v>
                </c:pt>
                <c:pt idx="2995">
                  <c:v>60793</c:v>
                </c:pt>
                <c:pt idx="2996">
                  <c:v>60800</c:v>
                </c:pt>
                <c:pt idx="2997">
                  <c:v>60807</c:v>
                </c:pt>
                <c:pt idx="2998">
                  <c:v>60814</c:v>
                </c:pt>
                <c:pt idx="2999">
                  <c:v>60821</c:v>
                </c:pt>
                <c:pt idx="3000">
                  <c:v>60828</c:v>
                </c:pt>
                <c:pt idx="3001">
                  <c:v>60835</c:v>
                </c:pt>
                <c:pt idx="3002">
                  <c:v>60842</c:v>
                </c:pt>
                <c:pt idx="3003">
                  <c:v>60849</c:v>
                </c:pt>
                <c:pt idx="3004">
                  <c:v>60856</c:v>
                </c:pt>
                <c:pt idx="3005">
                  <c:v>60863</c:v>
                </c:pt>
                <c:pt idx="3006">
                  <c:v>60870</c:v>
                </c:pt>
                <c:pt idx="3007">
                  <c:v>60877</c:v>
                </c:pt>
                <c:pt idx="3008">
                  <c:v>60884</c:v>
                </c:pt>
                <c:pt idx="3009">
                  <c:v>60891</c:v>
                </c:pt>
                <c:pt idx="3010">
                  <c:v>60898</c:v>
                </c:pt>
                <c:pt idx="3011">
                  <c:v>60905</c:v>
                </c:pt>
                <c:pt idx="3012">
                  <c:v>60912</c:v>
                </c:pt>
                <c:pt idx="3013">
                  <c:v>60919</c:v>
                </c:pt>
                <c:pt idx="3014">
                  <c:v>60926</c:v>
                </c:pt>
                <c:pt idx="3015">
                  <c:v>60933</c:v>
                </c:pt>
                <c:pt idx="3016">
                  <c:v>60940</c:v>
                </c:pt>
                <c:pt idx="3017">
                  <c:v>60948</c:v>
                </c:pt>
                <c:pt idx="3018">
                  <c:v>60954</c:v>
                </c:pt>
                <c:pt idx="3019">
                  <c:v>60962</c:v>
                </c:pt>
                <c:pt idx="3020">
                  <c:v>60968</c:v>
                </c:pt>
                <c:pt idx="3021">
                  <c:v>60975</c:v>
                </c:pt>
                <c:pt idx="3022">
                  <c:v>60982</c:v>
                </c:pt>
                <c:pt idx="3023">
                  <c:v>60989</c:v>
                </c:pt>
                <c:pt idx="3024">
                  <c:v>61001</c:v>
                </c:pt>
                <c:pt idx="3025">
                  <c:v>61004</c:v>
                </c:pt>
                <c:pt idx="3026">
                  <c:v>61011</c:v>
                </c:pt>
                <c:pt idx="3027">
                  <c:v>61018</c:v>
                </c:pt>
                <c:pt idx="3028">
                  <c:v>61025</c:v>
                </c:pt>
                <c:pt idx="3029">
                  <c:v>61032</c:v>
                </c:pt>
                <c:pt idx="3030">
                  <c:v>61039</c:v>
                </c:pt>
                <c:pt idx="3031">
                  <c:v>61046</c:v>
                </c:pt>
                <c:pt idx="3032">
                  <c:v>61053</c:v>
                </c:pt>
                <c:pt idx="3033">
                  <c:v>61060</c:v>
                </c:pt>
                <c:pt idx="3034">
                  <c:v>61067</c:v>
                </c:pt>
                <c:pt idx="3035">
                  <c:v>61074</c:v>
                </c:pt>
                <c:pt idx="3036">
                  <c:v>61081</c:v>
                </c:pt>
                <c:pt idx="3037">
                  <c:v>61092</c:v>
                </c:pt>
                <c:pt idx="3038">
                  <c:v>61095</c:v>
                </c:pt>
                <c:pt idx="3039">
                  <c:v>61102</c:v>
                </c:pt>
                <c:pt idx="3040">
                  <c:v>61109</c:v>
                </c:pt>
                <c:pt idx="3041">
                  <c:v>61116</c:v>
                </c:pt>
                <c:pt idx="3042">
                  <c:v>61123</c:v>
                </c:pt>
                <c:pt idx="3043">
                  <c:v>61130</c:v>
                </c:pt>
                <c:pt idx="3044">
                  <c:v>61137</c:v>
                </c:pt>
                <c:pt idx="3045">
                  <c:v>61144</c:v>
                </c:pt>
                <c:pt idx="3046">
                  <c:v>61151</c:v>
                </c:pt>
                <c:pt idx="3047">
                  <c:v>61158</c:v>
                </c:pt>
                <c:pt idx="3048">
                  <c:v>61165</c:v>
                </c:pt>
                <c:pt idx="3049">
                  <c:v>61172</c:v>
                </c:pt>
                <c:pt idx="3050">
                  <c:v>61179</c:v>
                </c:pt>
                <c:pt idx="3051">
                  <c:v>61186</c:v>
                </c:pt>
                <c:pt idx="3052">
                  <c:v>61193</c:v>
                </c:pt>
                <c:pt idx="3053">
                  <c:v>61200</c:v>
                </c:pt>
                <c:pt idx="3054">
                  <c:v>61207</c:v>
                </c:pt>
                <c:pt idx="3055">
                  <c:v>61214</c:v>
                </c:pt>
                <c:pt idx="3056">
                  <c:v>61221</c:v>
                </c:pt>
                <c:pt idx="3057">
                  <c:v>61228</c:v>
                </c:pt>
                <c:pt idx="3058">
                  <c:v>61235</c:v>
                </c:pt>
                <c:pt idx="3059">
                  <c:v>61242</c:v>
                </c:pt>
                <c:pt idx="3060">
                  <c:v>61249</c:v>
                </c:pt>
                <c:pt idx="3061">
                  <c:v>61256</c:v>
                </c:pt>
                <c:pt idx="3062">
                  <c:v>61263</c:v>
                </c:pt>
                <c:pt idx="3063">
                  <c:v>61270</c:v>
                </c:pt>
                <c:pt idx="3064">
                  <c:v>61277</c:v>
                </c:pt>
                <c:pt idx="3065">
                  <c:v>61284</c:v>
                </c:pt>
                <c:pt idx="3066">
                  <c:v>61291</c:v>
                </c:pt>
                <c:pt idx="3067">
                  <c:v>61298</c:v>
                </c:pt>
                <c:pt idx="3068">
                  <c:v>61305</c:v>
                </c:pt>
                <c:pt idx="3069">
                  <c:v>61315</c:v>
                </c:pt>
                <c:pt idx="3070">
                  <c:v>61319</c:v>
                </c:pt>
                <c:pt idx="3071">
                  <c:v>61326</c:v>
                </c:pt>
                <c:pt idx="3072">
                  <c:v>61333</c:v>
                </c:pt>
                <c:pt idx="3073">
                  <c:v>61340</c:v>
                </c:pt>
                <c:pt idx="3074">
                  <c:v>61347</c:v>
                </c:pt>
                <c:pt idx="3075">
                  <c:v>61354</c:v>
                </c:pt>
                <c:pt idx="3076">
                  <c:v>61361</c:v>
                </c:pt>
                <c:pt idx="3077">
                  <c:v>61368</c:v>
                </c:pt>
                <c:pt idx="3078">
                  <c:v>61375</c:v>
                </c:pt>
                <c:pt idx="3079">
                  <c:v>61382</c:v>
                </c:pt>
                <c:pt idx="3080">
                  <c:v>61389</c:v>
                </c:pt>
                <c:pt idx="3081">
                  <c:v>61396</c:v>
                </c:pt>
                <c:pt idx="3082">
                  <c:v>61403</c:v>
                </c:pt>
                <c:pt idx="3083">
                  <c:v>61410</c:v>
                </c:pt>
                <c:pt idx="3084">
                  <c:v>61417</c:v>
                </c:pt>
                <c:pt idx="3085">
                  <c:v>61424</c:v>
                </c:pt>
                <c:pt idx="3086">
                  <c:v>61431</c:v>
                </c:pt>
                <c:pt idx="3087">
                  <c:v>61438</c:v>
                </c:pt>
                <c:pt idx="3088">
                  <c:v>61445</c:v>
                </c:pt>
                <c:pt idx="3089">
                  <c:v>61452</c:v>
                </c:pt>
                <c:pt idx="3090">
                  <c:v>61459</c:v>
                </c:pt>
                <c:pt idx="3091">
                  <c:v>61466</c:v>
                </c:pt>
                <c:pt idx="3092">
                  <c:v>61477</c:v>
                </c:pt>
                <c:pt idx="3093">
                  <c:v>61480</c:v>
                </c:pt>
                <c:pt idx="3094">
                  <c:v>61487</c:v>
                </c:pt>
                <c:pt idx="3095">
                  <c:v>61494</c:v>
                </c:pt>
                <c:pt idx="3096">
                  <c:v>61501</c:v>
                </c:pt>
                <c:pt idx="3097">
                  <c:v>61508</c:v>
                </c:pt>
                <c:pt idx="3098">
                  <c:v>61515</c:v>
                </c:pt>
                <c:pt idx="3099">
                  <c:v>61522</c:v>
                </c:pt>
                <c:pt idx="3100">
                  <c:v>61529</c:v>
                </c:pt>
                <c:pt idx="3101">
                  <c:v>61536</c:v>
                </c:pt>
                <c:pt idx="3102">
                  <c:v>61543</c:v>
                </c:pt>
                <c:pt idx="3103">
                  <c:v>61550</c:v>
                </c:pt>
                <c:pt idx="3104">
                  <c:v>61557</c:v>
                </c:pt>
                <c:pt idx="3105">
                  <c:v>61564</c:v>
                </c:pt>
                <c:pt idx="3106">
                  <c:v>61571</c:v>
                </c:pt>
                <c:pt idx="3107">
                  <c:v>61578</c:v>
                </c:pt>
                <c:pt idx="3108">
                  <c:v>61585</c:v>
                </c:pt>
                <c:pt idx="3109">
                  <c:v>61592</c:v>
                </c:pt>
                <c:pt idx="3110">
                  <c:v>61599</c:v>
                </c:pt>
                <c:pt idx="3111">
                  <c:v>61606</c:v>
                </c:pt>
                <c:pt idx="3112">
                  <c:v>61613</c:v>
                </c:pt>
                <c:pt idx="3113">
                  <c:v>61620</c:v>
                </c:pt>
                <c:pt idx="3114">
                  <c:v>61627</c:v>
                </c:pt>
                <c:pt idx="3115">
                  <c:v>61634</c:v>
                </c:pt>
                <c:pt idx="3116">
                  <c:v>61641</c:v>
                </c:pt>
                <c:pt idx="3117">
                  <c:v>61648</c:v>
                </c:pt>
                <c:pt idx="3118">
                  <c:v>61655</c:v>
                </c:pt>
                <c:pt idx="3119">
                  <c:v>61662</c:v>
                </c:pt>
                <c:pt idx="3120">
                  <c:v>61669</c:v>
                </c:pt>
                <c:pt idx="3121">
                  <c:v>61676</c:v>
                </c:pt>
                <c:pt idx="3122">
                  <c:v>61683</c:v>
                </c:pt>
                <c:pt idx="3123">
                  <c:v>61690</c:v>
                </c:pt>
                <c:pt idx="3124">
                  <c:v>61697</c:v>
                </c:pt>
                <c:pt idx="3125">
                  <c:v>61704</c:v>
                </c:pt>
                <c:pt idx="3126">
                  <c:v>61711</c:v>
                </c:pt>
                <c:pt idx="3127">
                  <c:v>61718</c:v>
                </c:pt>
                <c:pt idx="3128">
                  <c:v>61728</c:v>
                </c:pt>
                <c:pt idx="3129">
                  <c:v>61735</c:v>
                </c:pt>
                <c:pt idx="3130">
                  <c:v>61742</c:v>
                </c:pt>
                <c:pt idx="3131">
                  <c:v>61750</c:v>
                </c:pt>
                <c:pt idx="3132">
                  <c:v>61756</c:v>
                </c:pt>
                <c:pt idx="3133">
                  <c:v>61763</c:v>
                </c:pt>
                <c:pt idx="3134">
                  <c:v>61770</c:v>
                </c:pt>
                <c:pt idx="3135">
                  <c:v>61778</c:v>
                </c:pt>
                <c:pt idx="3136">
                  <c:v>61784</c:v>
                </c:pt>
                <c:pt idx="3137">
                  <c:v>61791</c:v>
                </c:pt>
                <c:pt idx="3138">
                  <c:v>61798</c:v>
                </c:pt>
                <c:pt idx="3139">
                  <c:v>61805</c:v>
                </c:pt>
                <c:pt idx="3140">
                  <c:v>61812</c:v>
                </c:pt>
                <c:pt idx="3141">
                  <c:v>61819</c:v>
                </c:pt>
                <c:pt idx="3142">
                  <c:v>61826</c:v>
                </c:pt>
                <c:pt idx="3143">
                  <c:v>61835</c:v>
                </c:pt>
                <c:pt idx="3144">
                  <c:v>61840</c:v>
                </c:pt>
                <c:pt idx="3145">
                  <c:v>61847</c:v>
                </c:pt>
                <c:pt idx="3146">
                  <c:v>61855</c:v>
                </c:pt>
                <c:pt idx="3147">
                  <c:v>61861</c:v>
                </c:pt>
                <c:pt idx="3148">
                  <c:v>61868</c:v>
                </c:pt>
                <c:pt idx="3149">
                  <c:v>61876</c:v>
                </c:pt>
                <c:pt idx="3150">
                  <c:v>61882</c:v>
                </c:pt>
                <c:pt idx="3151">
                  <c:v>61889</c:v>
                </c:pt>
                <c:pt idx="3152">
                  <c:v>61896</c:v>
                </c:pt>
                <c:pt idx="3153">
                  <c:v>61903</c:v>
                </c:pt>
                <c:pt idx="3154">
                  <c:v>61910</c:v>
                </c:pt>
                <c:pt idx="3155">
                  <c:v>61917</c:v>
                </c:pt>
                <c:pt idx="3156">
                  <c:v>61924</c:v>
                </c:pt>
                <c:pt idx="3157">
                  <c:v>61931</c:v>
                </c:pt>
                <c:pt idx="3158">
                  <c:v>61938</c:v>
                </c:pt>
                <c:pt idx="3159">
                  <c:v>61945</c:v>
                </c:pt>
                <c:pt idx="3160">
                  <c:v>61952</c:v>
                </c:pt>
                <c:pt idx="3161">
                  <c:v>61959</c:v>
                </c:pt>
                <c:pt idx="3162">
                  <c:v>61967</c:v>
                </c:pt>
                <c:pt idx="3163">
                  <c:v>61974</c:v>
                </c:pt>
                <c:pt idx="3164">
                  <c:v>61980</c:v>
                </c:pt>
                <c:pt idx="3165">
                  <c:v>61987</c:v>
                </c:pt>
                <c:pt idx="3166">
                  <c:v>61994</c:v>
                </c:pt>
                <c:pt idx="3167">
                  <c:v>62001</c:v>
                </c:pt>
                <c:pt idx="3168">
                  <c:v>62008</c:v>
                </c:pt>
                <c:pt idx="3169">
                  <c:v>62016</c:v>
                </c:pt>
                <c:pt idx="3170">
                  <c:v>62022</c:v>
                </c:pt>
                <c:pt idx="3171">
                  <c:v>62029</c:v>
                </c:pt>
                <c:pt idx="3172">
                  <c:v>62036</c:v>
                </c:pt>
                <c:pt idx="3173">
                  <c:v>62044</c:v>
                </c:pt>
                <c:pt idx="3174">
                  <c:v>62050</c:v>
                </c:pt>
                <c:pt idx="3175">
                  <c:v>62057</c:v>
                </c:pt>
                <c:pt idx="3176">
                  <c:v>62064</c:v>
                </c:pt>
                <c:pt idx="3177">
                  <c:v>62071</c:v>
                </c:pt>
                <c:pt idx="3178">
                  <c:v>62078</c:v>
                </c:pt>
                <c:pt idx="3179">
                  <c:v>62085</c:v>
                </c:pt>
                <c:pt idx="3180">
                  <c:v>62093</c:v>
                </c:pt>
                <c:pt idx="3181">
                  <c:v>62100</c:v>
                </c:pt>
                <c:pt idx="3182">
                  <c:v>62107</c:v>
                </c:pt>
                <c:pt idx="3183">
                  <c:v>62114</c:v>
                </c:pt>
                <c:pt idx="3184">
                  <c:v>62121</c:v>
                </c:pt>
                <c:pt idx="3185">
                  <c:v>62128</c:v>
                </c:pt>
                <c:pt idx="3186">
                  <c:v>62135</c:v>
                </c:pt>
                <c:pt idx="3187">
                  <c:v>62142</c:v>
                </c:pt>
                <c:pt idx="3188">
                  <c:v>62149</c:v>
                </c:pt>
                <c:pt idx="3189">
                  <c:v>62156</c:v>
                </c:pt>
                <c:pt idx="3190">
                  <c:v>62163</c:v>
                </c:pt>
                <c:pt idx="3191">
                  <c:v>62170</c:v>
                </c:pt>
                <c:pt idx="3192">
                  <c:v>62177</c:v>
                </c:pt>
                <c:pt idx="3193">
                  <c:v>62186</c:v>
                </c:pt>
                <c:pt idx="3194">
                  <c:v>62193</c:v>
                </c:pt>
                <c:pt idx="3195">
                  <c:v>62200</c:v>
                </c:pt>
                <c:pt idx="3196">
                  <c:v>62207</c:v>
                </c:pt>
                <c:pt idx="3197">
                  <c:v>62214</c:v>
                </c:pt>
                <c:pt idx="3198">
                  <c:v>62221</c:v>
                </c:pt>
                <c:pt idx="3199">
                  <c:v>62228</c:v>
                </c:pt>
                <c:pt idx="3200">
                  <c:v>62235</c:v>
                </c:pt>
                <c:pt idx="3201">
                  <c:v>62242</c:v>
                </c:pt>
                <c:pt idx="3202">
                  <c:v>62249</c:v>
                </c:pt>
                <c:pt idx="3203">
                  <c:v>62256</c:v>
                </c:pt>
                <c:pt idx="3204">
                  <c:v>62263</c:v>
                </c:pt>
                <c:pt idx="3205">
                  <c:v>62270</c:v>
                </c:pt>
                <c:pt idx="3206">
                  <c:v>62277</c:v>
                </c:pt>
                <c:pt idx="3207">
                  <c:v>62284</c:v>
                </c:pt>
                <c:pt idx="3208">
                  <c:v>62291</c:v>
                </c:pt>
                <c:pt idx="3209">
                  <c:v>62298</c:v>
                </c:pt>
                <c:pt idx="3210">
                  <c:v>62305</c:v>
                </c:pt>
                <c:pt idx="3211">
                  <c:v>62312</c:v>
                </c:pt>
                <c:pt idx="3212">
                  <c:v>62319</c:v>
                </c:pt>
                <c:pt idx="3213">
                  <c:v>62326</c:v>
                </c:pt>
                <c:pt idx="3214">
                  <c:v>62333</c:v>
                </c:pt>
                <c:pt idx="3215">
                  <c:v>62340</c:v>
                </c:pt>
                <c:pt idx="3216">
                  <c:v>62347</c:v>
                </c:pt>
                <c:pt idx="3217">
                  <c:v>62354</c:v>
                </c:pt>
                <c:pt idx="3218">
                  <c:v>62361</c:v>
                </c:pt>
                <c:pt idx="3219">
                  <c:v>62368</c:v>
                </c:pt>
                <c:pt idx="3220">
                  <c:v>62375</c:v>
                </c:pt>
                <c:pt idx="3221">
                  <c:v>62382</c:v>
                </c:pt>
                <c:pt idx="3222">
                  <c:v>62389</c:v>
                </c:pt>
                <c:pt idx="3223">
                  <c:v>62396</c:v>
                </c:pt>
                <c:pt idx="3224">
                  <c:v>62403</c:v>
                </c:pt>
                <c:pt idx="3225">
                  <c:v>62410</c:v>
                </c:pt>
                <c:pt idx="3226">
                  <c:v>62417</c:v>
                </c:pt>
                <c:pt idx="3227">
                  <c:v>62425</c:v>
                </c:pt>
                <c:pt idx="3228">
                  <c:v>62431</c:v>
                </c:pt>
                <c:pt idx="3229">
                  <c:v>62438</c:v>
                </c:pt>
                <c:pt idx="3230">
                  <c:v>62445</c:v>
                </c:pt>
                <c:pt idx="3231">
                  <c:v>62456</c:v>
                </c:pt>
                <c:pt idx="3232">
                  <c:v>62460</c:v>
                </c:pt>
                <c:pt idx="3233">
                  <c:v>62466</c:v>
                </c:pt>
                <c:pt idx="3234">
                  <c:v>62473</c:v>
                </c:pt>
                <c:pt idx="3235">
                  <c:v>62480</c:v>
                </c:pt>
                <c:pt idx="3236">
                  <c:v>62487</c:v>
                </c:pt>
                <c:pt idx="3237">
                  <c:v>62494</c:v>
                </c:pt>
                <c:pt idx="3238">
                  <c:v>62501</c:v>
                </c:pt>
                <c:pt idx="3239">
                  <c:v>62508</c:v>
                </c:pt>
                <c:pt idx="3240">
                  <c:v>62515</c:v>
                </c:pt>
                <c:pt idx="3241">
                  <c:v>62522</c:v>
                </c:pt>
                <c:pt idx="3242">
                  <c:v>62529</c:v>
                </c:pt>
                <c:pt idx="3243">
                  <c:v>62536</c:v>
                </c:pt>
                <c:pt idx="3244">
                  <c:v>62543</c:v>
                </c:pt>
                <c:pt idx="3245">
                  <c:v>62550</c:v>
                </c:pt>
                <c:pt idx="3246">
                  <c:v>62557</c:v>
                </c:pt>
                <c:pt idx="3247">
                  <c:v>62564</c:v>
                </c:pt>
                <c:pt idx="3248">
                  <c:v>62571</c:v>
                </c:pt>
                <c:pt idx="3249">
                  <c:v>62578</c:v>
                </c:pt>
                <c:pt idx="3250">
                  <c:v>62585</c:v>
                </c:pt>
                <c:pt idx="3251">
                  <c:v>62592</c:v>
                </c:pt>
                <c:pt idx="3252">
                  <c:v>62599</c:v>
                </c:pt>
                <c:pt idx="3253">
                  <c:v>62606</c:v>
                </c:pt>
                <c:pt idx="3254">
                  <c:v>62613</c:v>
                </c:pt>
                <c:pt idx="3255">
                  <c:v>62620</c:v>
                </c:pt>
                <c:pt idx="3256">
                  <c:v>62627</c:v>
                </c:pt>
                <c:pt idx="3257">
                  <c:v>62634</c:v>
                </c:pt>
                <c:pt idx="3258">
                  <c:v>62641</c:v>
                </c:pt>
                <c:pt idx="3259">
                  <c:v>62648</c:v>
                </c:pt>
                <c:pt idx="3260">
                  <c:v>62655</c:v>
                </c:pt>
                <c:pt idx="3261">
                  <c:v>62662</c:v>
                </c:pt>
                <c:pt idx="3262">
                  <c:v>62669</c:v>
                </c:pt>
                <c:pt idx="3263">
                  <c:v>62676</c:v>
                </c:pt>
                <c:pt idx="3264">
                  <c:v>62683</c:v>
                </c:pt>
                <c:pt idx="3265">
                  <c:v>62690</c:v>
                </c:pt>
                <c:pt idx="3266">
                  <c:v>62697</c:v>
                </c:pt>
                <c:pt idx="3267">
                  <c:v>62704</c:v>
                </c:pt>
                <c:pt idx="3268">
                  <c:v>62711</c:v>
                </c:pt>
                <c:pt idx="3269">
                  <c:v>62718</c:v>
                </c:pt>
                <c:pt idx="3270">
                  <c:v>62725</c:v>
                </c:pt>
                <c:pt idx="3271">
                  <c:v>62732</c:v>
                </c:pt>
                <c:pt idx="3272">
                  <c:v>62739</c:v>
                </c:pt>
                <c:pt idx="3273">
                  <c:v>62746</c:v>
                </c:pt>
                <c:pt idx="3274">
                  <c:v>62753</c:v>
                </c:pt>
                <c:pt idx="3275">
                  <c:v>62760</c:v>
                </c:pt>
                <c:pt idx="3276">
                  <c:v>62767</c:v>
                </c:pt>
                <c:pt idx="3277">
                  <c:v>62774</c:v>
                </c:pt>
                <c:pt idx="3278">
                  <c:v>62781</c:v>
                </c:pt>
                <c:pt idx="3279">
                  <c:v>62789</c:v>
                </c:pt>
                <c:pt idx="3280">
                  <c:v>62795</c:v>
                </c:pt>
                <c:pt idx="3281">
                  <c:v>62802</c:v>
                </c:pt>
                <c:pt idx="3282">
                  <c:v>62809</c:v>
                </c:pt>
                <c:pt idx="3283">
                  <c:v>62816</c:v>
                </c:pt>
                <c:pt idx="3284">
                  <c:v>62823</c:v>
                </c:pt>
                <c:pt idx="3285">
                  <c:v>62830</c:v>
                </c:pt>
                <c:pt idx="3286">
                  <c:v>62837</c:v>
                </c:pt>
                <c:pt idx="3287">
                  <c:v>62844</c:v>
                </c:pt>
                <c:pt idx="3288">
                  <c:v>62851</c:v>
                </c:pt>
                <c:pt idx="3289">
                  <c:v>62858</c:v>
                </c:pt>
                <c:pt idx="3290">
                  <c:v>62865</c:v>
                </c:pt>
                <c:pt idx="3291">
                  <c:v>62872</c:v>
                </c:pt>
                <c:pt idx="3292">
                  <c:v>62879</c:v>
                </c:pt>
                <c:pt idx="3293">
                  <c:v>62886</c:v>
                </c:pt>
                <c:pt idx="3294">
                  <c:v>62893</c:v>
                </c:pt>
                <c:pt idx="3295">
                  <c:v>62900</c:v>
                </c:pt>
                <c:pt idx="3296">
                  <c:v>62907</c:v>
                </c:pt>
                <c:pt idx="3297">
                  <c:v>62914</c:v>
                </c:pt>
                <c:pt idx="3298">
                  <c:v>62921</c:v>
                </c:pt>
                <c:pt idx="3299">
                  <c:v>62928</c:v>
                </c:pt>
                <c:pt idx="3300">
                  <c:v>62935</c:v>
                </c:pt>
                <c:pt idx="3301">
                  <c:v>62942</c:v>
                </c:pt>
                <c:pt idx="3302">
                  <c:v>62949</c:v>
                </c:pt>
                <c:pt idx="3303">
                  <c:v>62956</c:v>
                </c:pt>
                <c:pt idx="3304">
                  <c:v>62963</c:v>
                </c:pt>
                <c:pt idx="3305">
                  <c:v>62970</c:v>
                </c:pt>
                <c:pt idx="3306">
                  <c:v>62977</c:v>
                </c:pt>
                <c:pt idx="3307">
                  <c:v>62984</c:v>
                </c:pt>
                <c:pt idx="3308">
                  <c:v>62991</c:v>
                </c:pt>
                <c:pt idx="3309">
                  <c:v>62998</c:v>
                </c:pt>
                <c:pt idx="3310">
                  <c:v>63005</c:v>
                </c:pt>
                <c:pt idx="3311">
                  <c:v>63012</c:v>
                </c:pt>
                <c:pt idx="3312">
                  <c:v>63019</c:v>
                </c:pt>
                <c:pt idx="3313">
                  <c:v>63026</c:v>
                </c:pt>
                <c:pt idx="3314">
                  <c:v>63033</c:v>
                </c:pt>
                <c:pt idx="3315">
                  <c:v>63040</c:v>
                </c:pt>
                <c:pt idx="3316">
                  <c:v>63047</c:v>
                </c:pt>
                <c:pt idx="3317">
                  <c:v>63054</c:v>
                </c:pt>
                <c:pt idx="3318">
                  <c:v>63061</c:v>
                </c:pt>
                <c:pt idx="3319">
                  <c:v>63068</c:v>
                </c:pt>
                <c:pt idx="3320">
                  <c:v>63075</c:v>
                </c:pt>
                <c:pt idx="3321">
                  <c:v>63082</c:v>
                </c:pt>
                <c:pt idx="3322">
                  <c:v>63089</c:v>
                </c:pt>
                <c:pt idx="3323">
                  <c:v>63096</c:v>
                </c:pt>
                <c:pt idx="3324">
                  <c:v>63103</c:v>
                </c:pt>
                <c:pt idx="3325">
                  <c:v>63110</c:v>
                </c:pt>
                <c:pt idx="3326">
                  <c:v>63117</c:v>
                </c:pt>
                <c:pt idx="3327">
                  <c:v>63124</c:v>
                </c:pt>
                <c:pt idx="3328">
                  <c:v>63131</c:v>
                </c:pt>
                <c:pt idx="3329">
                  <c:v>63138</c:v>
                </c:pt>
                <c:pt idx="3330">
                  <c:v>63145</c:v>
                </c:pt>
                <c:pt idx="3331">
                  <c:v>63153</c:v>
                </c:pt>
                <c:pt idx="3332">
                  <c:v>63159</c:v>
                </c:pt>
                <c:pt idx="3333">
                  <c:v>63166</c:v>
                </c:pt>
                <c:pt idx="3334">
                  <c:v>63173</c:v>
                </c:pt>
                <c:pt idx="3335">
                  <c:v>63180</c:v>
                </c:pt>
                <c:pt idx="3336">
                  <c:v>63188</c:v>
                </c:pt>
                <c:pt idx="3337">
                  <c:v>63195</c:v>
                </c:pt>
                <c:pt idx="3338">
                  <c:v>63202</c:v>
                </c:pt>
                <c:pt idx="3339">
                  <c:v>63209</c:v>
                </c:pt>
                <c:pt idx="3340">
                  <c:v>63216</c:v>
                </c:pt>
                <c:pt idx="3341">
                  <c:v>63223</c:v>
                </c:pt>
                <c:pt idx="3342">
                  <c:v>63230</c:v>
                </c:pt>
                <c:pt idx="3343">
                  <c:v>63237</c:v>
                </c:pt>
                <c:pt idx="3344">
                  <c:v>63244</c:v>
                </c:pt>
                <c:pt idx="3345">
                  <c:v>63251</c:v>
                </c:pt>
                <c:pt idx="3346">
                  <c:v>63258</c:v>
                </c:pt>
                <c:pt idx="3347">
                  <c:v>63265</c:v>
                </c:pt>
                <c:pt idx="3348">
                  <c:v>63276</c:v>
                </c:pt>
                <c:pt idx="3349">
                  <c:v>63279</c:v>
                </c:pt>
                <c:pt idx="3350">
                  <c:v>63286</c:v>
                </c:pt>
                <c:pt idx="3351">
                  <c:v>63293</c:v>
                </c:pt>
                <c:pt idx="3352">
                  <c:v>63300</c:v>
                </c:pt>
                <c:pt idx="3353">
                  <c:v>63307</c:v>
                </c:pt>
                <c:pt idx="3354">
                  <c:v>63314</c:v>
                </c:pt>
                <c:pt idx="3355">
                  <c:v>63321</c:v>
                </c:pt>
                <c:pt idx="3356">
                  <c:v>63328</c:v>
                </c:pt>
                <c:pt idx="3357">
                  <c:v>63335</c:v>
                </c:pt>
                <c:pt idx="3358">
                  <c:v>63342</c:v>
                </c:pt>
                <c:pt idx="3359">
                  <c:v>63349</c:v>
                </c:pt>
                <c:pt idx="3360">
                  <c:v>63356</c:v>
                </c:pt>
                <c:pt idx="3361">
                  <c:v>63363</c:v>
                </c:pt>
                <c:pt idx="3362">
                  <c:v>63370</c:v>
                </c:pt>
                <c:pt idx="3363">
                  <c:v>63377</c:v>
                </c:pt>
                <c:pt idx="3364">
                  <c:v>63384</c:v>
                </c:pt>
                <c:pt idx="3365">
                  <c:v>63391</c:v>
                </c:pt>
                <c:pt idx="3366">
                  <c:v>63398</c:v>
                </c:pt>
                <c:pt idx="3367">
                  <c:v>63405</c:v>
                </c:pt>
                <c:pt idx="3368">
                  <c:v>63412</c:v>
                </c:pt>
                <c:pt idx="3369">
                  <c:v>63419</c:v>
                </c:pt>
                <c:pt idx="3370">
                  <c:v>63426</c:v>
                </c:pt>
                <c:pt idx="3371">
                  <c:v>63433</c:v>
                </c:pt>
                <c:pt idx="3372">
                  <c:v>63440</c:v>
                </c:pt>
                <c:pt idx="3373">
                  <c:v>63447</c:v>
                </c:pt>
                <c:pt idx="3374">
                  <c:v>63454</c:v>
                </c:pt>
                <c:pt idx="3375">
                  <c:v>63461</c:v>
                </c:pt>
                <c:pt idx="3376">
                  <c:v>63468</c:v>
                </c:pt>
                <c:pt idx="3377">
                  <c:v>63475</c:v>
                </c:pt>
                <c:pt idx="3378">
                  <c:v>63482</c:v>
                </c:pt>
                <c:pt idx="3379">
                  <c:v>63489</c:v>
                </c:pt>
                <c:pt idx="3380">
                  <c:v>63496</c:v>
                </c:pt>
                <c:pt idx="3381">
                  <c:v>63506</c:v>
                </c:pt>
                <c:pt idx="3382">
                  <c:v>63510</c:v>
                </c:pt>
                <c:pt idx="3383">
                  <c:v>63517</c:v>
                </c:pt>
                <c:pt idx="3384">
                  <c:v>63524</c:v>
                </c:pt>
                <c:pt idx="3385">
                  <c:v>63531</c:v>
                </c:pt>
                <c:pt idx="3386">
                  <c:v>63538</c:v>
                </c:pt>
                <c:pt idx="3387">
                  <c:v>63545</c:v>
                </c:pt>
                <c:pt idx="3388">
                  <c:v>63552</c:v>
                </c:pt>
                <c:pt idx="3389">
                  <c:v>63559</c:v>
                </c:pt>
                <c:pt idx="3390">
                  <c:v>63566</c:v>
                </c:pt>
                <c:pt idx="3391">
                  <c:v>63573</c:v>
                </c:pt>
                <c:pt idx="3392">
                  <c:v>63580</c:v>
                </c:pt>
                <c:pt idx="3393">
                  <c:v>63587</c:v>
                </c:pt>
                <c:pt idx="3394">
                  <c:v>63594</c:v>
                </c:pt>
                <c:pt idx="3395">
                  <c:v>63601</c:v>
                </c:pt>
                <c:pt idx="3396">
                  <c:v>63608</c:v>
                </c:pt>
                <c:pt idx="3397">
                  <c:v>63615</c:v>
                </c:pt>
                <c:pt idx="3398">
                  <c:v>63622</c:v>
                </c:pt>
                <c:pt idx="3399">
                  <c:v>63629</c:v>
                </c:pt>
                <c:pt idx="3400">
                  <c:v>63636</c:v>
                </c:pt>
                <c:pt idx="3401">
                  <c:v>63643</c:v>
                </c:pt>
                <c:pt idx="3402">
                  <c:v>63650</c:v>
                </c:pt>
                <c:pt idx="3403">
                  <c:v>63661</c:v>
                </c:pt>
                <c:pt idx="3404">
                  <c:v>63664</c:v>
                </c:pt>
                <c:pt idx="3405">
                  <c:v>63671</c:v>
                </c:pt>
                <c:pt idx="3406">
                  <c:v>63678</c:v>
                </c:pt>
                <c:pt idx="3407">
                  <c:v>63685</c:v>
                </c:pt>
                <c:pt idx="3408">
                  <c:v>63692</c:v>
                </c:pt>
                <c:pt idx="3409">
                  <c:v>63699</c:v>
                </c:pt>
                <c:pt idx="3410">
                  <c:v>63706</c:v>
                </c:pt>
                <c:pt idx="3411">
                  <c:v>63713</c:v>
                </c:pt>
                <c:pt idx="3412">
                  <c:v>63720</c:v>
                </c:pt>
                <c:pt idx="3413">
                  <c:v>63727</c:v>
                </c:pt>
                <c:pt idx="3414">
                  <c:v>63734</c:v>
                </c:pt>
                <c:pt idx="3415">
                  <c:v>63741</c:v>
                </c:pt>
                <c:pt idx="3416">
                  <c:v>63748</c:v>
                </c:pt>
                <c:pt idx="3417">
                  <c:v>63755</c:v>
                </c:pt>
                <c:pt idx="3418">
                  <c:v>63762</c:v>
                </c:pt>
                <c:pt idx="3419">
                  <c:v>63769</c:v>
                </c:pt>
                <c:pt idx="3420">
                  <c:v>63776</c:v>
                </c:pt>
                <c:pt idx="3421">
                  <c:v>63783</c:v>
                </c:pt>
                <c:pt idx="3422">
                  <c:v>63790</c:v>
                </c:pt>
                <c:pt idx="3423">
                  <c:v>63797</c:v>
                </c:pt>
                <c:pt idx="3424">
                  <c:v>63804</c:v>
                </c:pt>
                <c:pt idx="3425">
                  <c:v>63811</c:v>
                </c:pt>
                <c:pt idx="3426">
                  <c:v>63818</c:v>
                </c:pt>
                <c:pt idx="3427">
                  <c:v>63825</c:v>
                </c:pt>
                <c:pt idx="3428">
                  <c:v>63832</c:v>
                </c:pt>
                <c:pt idx="3429">
                  <c:v>63839</c:v>
                </c:pt>
                <c:pt idx="3430">
                  <c:v>63846</c:v>
                </c:pt>
                <c:pt idx="3431">
                  <c:v>63853</c:v>
                </c:pt>
                <c:pt idx="3432">
                  <c:v>63860</c:v>
                </c:pt>
                <c:pt idx="3433">
                  <c:v>63867</c:v>
                </c:pt>
                <c:pt idx="3434">
                  <c:v>63874</c:v>
                </c:pt>
                <c:pt idx="3435">
                  <c:v>63881</c:v>
                </c:pt>
                <c:pt idx="3436">
                  <c:v>63888</c:v>
                </c:pt>
                <c:pt idx="3437">
                  <c:v>63895</c:v>
                </c:pt>
                <c:pt idx="3438">
                  <c:v>63902</c:v>
                </c:pt>
                <c:pt idx="3439">
                  <c:v>63909</c:v>
                </c:pt>
                <c:pt idx="3440">
                  <c:v>63919</c:v>
                </c:pt>
                <c:pt idx="3441">
                  <c:v>63926</c:v>
                </c:pt>
                <c:pt idx="3442">
                  <c:v>63933</c:v>
                </c:pt>
                <c:pt idx="3443">
                  <c:v>63941</c:v>
                </c:pt>
                <c:pt idx="3444">
                  <c:v>63947</c:v>
                </c:pt>
                <c:pt idx="3445">
                  <c:v>63954</c:v>
                </c:pt>
                <c:pt idx="3446">
                  <c:v>63961</c:v>
                </c:pt>
                <c:pt idx="3447">
                  <c:v>63969</c:v>
                </c:pt>
                <c:pt idx="3448">
                  <c:v>63975</c:v>
                </c:pt>
                <c:pt idx="3449">
                  <c:v>63982</c:v>
                </c:pt>
                <c:pt idx="3450">
                  <c:v>63989</c:v>
                </c:pt>
                <c:pt idx="3451">
                  <c:v>63996</c:v>
                </c:pt>
                <c:pt idx="3452">
                  <c:v>64003</c:v>
                </c:pt>
                <c:pt idx="3453">
                  <c:v>64010</c:v>
                </c:pt>
                <c:pt idx="3454">
                  <c:v>64019</c:v>
                </c:pt>
                <c:pt idx="3455">
                  <c:v>64024</c:v>
                </c:pt>
                <c:pt idx="3456">
                  <c:v>64031</c:v>
                </c:pt>
                <c:pt idx="3457">
                  <c:v>64038</c:v>
                </c:pt>
                <c:pt idx="3458">
                  <c:v>64046</c:v>
                </c:pt>
                <c:pt idx="3459">
                  <c:v>64052</c:v>
                </c:pt>
                <c:pt idx="3460">
                  <c:v>64059</c:v>
                </c:pt>
                <c:pt idx="3461">
                  <c:v>64067</c:v>
                </c:pt>
                <c:pt idx="3462">
                  <c:v>64073</c:v>
                </c:pt>
                <c:pt idx="3463">
                  <c:v>64080</c:v>
                </c:pt>
                <c:pt idx="3464">
                  <c:v>64087</c:v>
                </c:pt>
                <c:pt idx="3465">
                  <c:v>64094</c:v>
                </c:pt>
                <c:pt idx="3466">
                  <c:v>64101</c:v>
                </c:pt>
                <c:pt idx="3467">
                  <c:v>64108</c:v>
                </c:pt>
                <c:pt idx="3468">
                  <c:v>64115</c:v>
                </c:pt>
                <c:pt idx="3469">
                  <c:v>64122</c:v>
                </c:pt>
                <c:pt idx="3470">
                  <c:v>64129</c:v>
                </c:pt>
                <c:pt idx="3471">
                  <c:v>64136</c:v>
                </c:pt>
                <c:pt idx="3472">
                  <c:v>64143</c:v>
                </c:pt>
                <c:pt idx="3473">
                  <c:v>64150</c:v>
                </c:pt>
                <c:pt idx="3474">
                  <c:v>64158</c:v>
                </c:pt>
                <c:pt idx="3475">
                  <c:v>64165</c:v>
                </c:pt>
                <c:pt idx="3476">
                  <c:v>64171</c:v>
                </c:pt>
                <c:pt idx="3477">
                  <c:v>64178</c:v>
                </c:pt>
                <c:pt idx="3478">
                  <c:v>64185</c:v>
                </c:pt>
                <c:pt idx="3479">
                  <c:v>64192</c:v>
                </c:pt>
                <c:pt idx="3480">
                  <c:v>64199</c:v>
                </c:pt>
                <c:pt idx="3481">
                  <c:v>64207</c:v>
                </c:pt>
                <c:pt idx="3482">
                  <c:v>64213</c:v>
                </c:pt>
                <c:pt idx="3483">
                  <c:v>64220</c:v>
                </c:pt>
                <c:pt idx="3484">
                  <c:v>64227</c:v>
                </c:pt>
                <c:pt idx="3485">
                  <c:v>64235</c:v>
                </c:pt>
                <c:pt idx="3486">
                  <c:v>64241</c:v>
                </c:pt>
                <c:pt idx="3487">
                  <c:v>64248</c:v>
                </c:pt>
                <c:pt idx="3488">
                  <c:v>64255</c:v>
                </c:pt>
                <c:pt idx="3489">
                  <c:v>64262</c:v>
                </c:pt>
                <c:pt idx="3490">
                  <c:v>64269</c:v>
                </c:pt>
                <c:pt idx="3491">
                  <c:v>64276</c:v>
                </c:pt>
                <c:pt idx="3492">
                  <c:v>64284</c:v>
                </c:pt>
                <c:pt idx="3493">
                  <c:v>64291</c:v>
                </c:pt>
                <c:pt idx="3494">
                  <c:v>64298</c:v>
                </c:pt>
                <c:pt idx="3495">
                  <c:v>64305</c:v>
                </c:pt>
                <c:pt idx="3496">
                  <c:v>64312</c:v>
                </c:pt>
                <c:pt idx="3497">
                  <c:v>64319</c:v>
                </c:pt>
                <c:pt idx="3498">
                  <c:v>64326</c:v>
                </c:pt>
                <c:pt idx="3499">
                  <c:v>64333</c:v>
                </c:pt>
                <c:pt idx="3500">
                  <c:v>64340</c:v>
                </c:pt>
                <c:pt idx="3501">
                  <c:v>64347</c:v>
                </c:pt>
                <c:pt idx="3502">
                  <c:v>64354</c:v>
                </c:pt>
                <c:pt idx="3503">
                  <c:v>64361</c:v>
                </c:pt>
                <c:pt idx="3504">
                  <c:v>64368</c:v>
                </c:pt>
                <c:pt idx="3505">
                  <c:v>64375</c:v>
                </c:pt>
                <c:pt idx="3506">
                  <c:v>64382</c:v>
                </c:pt>
                <c:pt idx="3507">
                  <c:v>64389</c:v>
                </c:pt>
                <c:pt idx="3508">
                  <c:v>64398</c:v>
                </c:pt>
                <c:pt idx="3509">
                  <c:v>64405</c:v>
                </c:pt>
                <c:pt idx="3510">
                  <c:v>64412</c:v>
                </c:pt>
                <c:pt idx="3511">
                  <c:v>64419</c:v>
                </c:pt>
                <c:pt idx="3512">
                  <c:v>64426</c:v>
                </c:pt>
                <c:pt idx="3513">
                  <c:v>64433</c:v>
                </c:pt>
                <c:pt idx="3514">
                  <c:v>64440</c:v>
                </c:pt>
                <c:pt idx="3515">
                  <c:v>64447</c:v>
                </c:pt>
                <c:pt idx="3516">
                  <c:v>64454</c:v>
                </c:pt>
                <c:pt idx="3517">
                  <c:v>64461</c:v>
                </c:pt>
                <c:pt idx="3518">
                  <c:v>64468</c:v>
                </c:pt>
                <c:pt idx="3519">
                  <c:v>64475</c:v>
                </c:pt>
                <c:pt idx="3520">
                  <c:v>64482</c:v>
                </c:pt>
                <c:pt idx="3521">
                  <c:v>64489</c:v>
                </c:pt>
                <c:pt idx="3522">
                  <c:v>64496</c:v>
                </c:pt>
                <c:pt idx="3523">
                  <c:v>64503</c:v>
                </c:pt>
                <c:pt idx="3524">
                  <c:v>64510</c:v>
                </c:pt>
                <c:pt idx="3525">
                  <c:v>64517</c:v>
                </c:pt>
                <c:pt idx="3526">
                  <c:v>64524</c:v>
                </c:pt>
                <c:pt idx="3527">
                  <c:v>64531</c:v>
                </c:pt>
                <c:pt idx="3528">
                  <c:v>64538</c:v>
                </c:pt>
                <c:pt idx="3529">
                  <c:v>64545</c:v>
                </c:pt>
                <c:pt idx="3530">
                  <c:v>64552</c:v>
                </c:pt>
                <c:pt idx="3531">
                  <c:v>64559</c:v>
                </c:pt>
                <c:pt idx="3532">
                  <c:v>64566</c:v>
                </c:pt>
                <c:pt idx="3533">
                  <c:v>64573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1.3485811788775948E-2</c:v>
                </c:pt>
                <c:pt idx="1">
                  <c:v>1.3485868160509895E-2</c:v>
                </c:pt>
                <c:pt idx="2">
                  <c:v>1.348634946902294E-2</c:v>
                </c:pt>
                <c:pt idx="3">
                  <c:v>1.3486951104644263E-2</c:v>
                </c:pt>
                <c:pt idx="4">
                  <c:v>1.3487673067373862E-2</c:v>
                </c:pt>
                <c:pt idx="5">
                  <c:v>1.3490837888279206E-2</c:v>
                </c:pt>
                <c:pt idx="6">
                  <c:v>1.3493087788205571E-2</c:v>
                </c:pt>
                <c:pt idx="7">
                  <c:v>1.3493087788205571E-2</c:v>
                </c:pt>
                <c:pt idx="8">
                  <c:v>1.3494531713824642E-2</c:v>
                </c:pt>
                <c:pt idx="9">
                  <c:v>1.3496095966472055E-2</c:v>
                </c:pt>
                <c:pt idx="10">
                  <c:v>1.3500131790600278E-2</c:v>
                </c:pt>
                <c:pt idx="11">
                  <c:v>1.3503556248624093E-2</c:v>
                </c:pt>
                <c:pt idx="12">
                  <c:v>1.3505722137132636E-2</c:v>
                </c:pt>
                <c:pt idx="13">
                  <c:v>1.350800835266952E-2</c:v>
                </c:pt>
                <c:pt idx="14">
                  <c:v>1.3510414895394618E-2</c:v>
                </c:pt>
                <c:pt idx="15">
                  <c:v>1.3516136500504317E-2</c:v>
                </c:pt>
                <c:pt idx="16">
                  <c:v>1.352124433777746E-2</c:v>
                </c:pt>
                <c:pt idx="17">
                  <c:v>1.3524252516283752E-2</c:v>
                </c:pt>
                <c:pt idx="18">
                  <c:v>1.3527381021898321E-2</c:v>
                </c:pt>
                <c:pt idx="19">
                  <c:v>1.353062985478104E-2</c:v>
                </c:pt>
                <c:pt idx="20">
                  <c:v>1.3538037685982829E-2</c:v>
                </c:pt>
                <c:pt idx="21">
                  <c:v>1.3544965774672235E-2</c:v>
                </c:pt>
                <c:pt idx="22">
                  <c:v>1.3549640144123742E-2</c:v>
                </c:pt>
                <c:pt idx="23">
                  <c:v>1.3555258741471121E-2</c:v>
                </c:pt>
                <c:pt idx="24">
                  <c:v>1.3561821566714372E-2</c:v>
                </c:pt>
                <c:pt idx="25">
                  <c:v>1.3578606774551361E-2</c:v>
                </c:pt>
                <c:pt idx="26">
                  <c:v>1.359751514864449E-2</c:v>
                </c:pt>
                <c:pt idx="27">
                  <c:v>1.3608799114646075E-2</c:v>
                </c:pt>
                <c:pt idx="28">
                  <c:v>1.3621027309023148E-2</c:v>
                </c:pt>
                <c:pt idx="29">
                  <c:v>1.3657096019641379E-2</c:v>
                </c:pt>
                <c:pt idx="30">
                  <c:v>1.3696331710137954E-2</c:v>
                </c:pt>
                <c:pt idx="31">
                  <c:v>1.3696331710137954E-2</c:v>
                </c:pt>
                <c:pt idx="32">
                  <c:v>1.3714225277086101E-2</c:v>
                </c:pt>
                <c:pt idx="33">
                  <c:v>1.3733063073129159E-2</c:v>
                </c:pt>
                <c:pt idx="34">
                  <c:v>1.375284509866681E-2</c:v>
                </c:pt>
                <c:pt idx="35">
                  <c:v>1.3796085247275158E-2</c:v>
                </c:pt>
                <c:pt idx="36">
                  <c:v>1.3841415497282128E-2</c:v>
                </c:pt>
                <c:pt idx="37">
                  <c:v>1.3865918672051336E-2</c:v>
                </c:pt>
                <c:pt idx="38">
                  <c:v>1.3904830418196568E-2</c:v>
                </c:pt>
                <c:pt idx="39">
                  <c:v>1.3974230826896417E-2</c:v>
                </c:pt>
                <c:pt idx="40">
                  <c:v>1.3974230826896417E-2</c:v>
                </c:pt>
                <c:pt idx="41">
                  <c:v>1.4032766566112187E-2</c:v>
                </c:pt>
                <c:pt idx="42">
                  <c:v>1.4063879358054976E-2</c:v>
                </c:pt>
                <c:pt idx="43">
                  <c:v>1.4095665725832873E-2</c:v>
                </c:pt>
                <c:pt idx="44">
                  <c:v>1.412704304449619E-2</c:v>
                </c:pt>
                <c:pt idx="45">
                  <c:v>1.4188091131295266E-2</c:v>
                </c:pt>
                <c:pt idx="46">
                  <c:v>1.424575526327132E-2</c:v>
                </c:pt>
                <c:pt idx="47">
                  <c:v>1.4273734053116272E-2</c:v>
                </c:pt>
                <c:pt idx="48">
                  <c:v>1.4301033136669972E-2</c:v>
                </c:pt>
                <c:pt idx="49">
                  <c:v>1.4327652513852485E-2</c:v>
                </c:pt>
                <c:pt idx="50">
                  <c:v>1.4379199877883053E-2</c:v>
                </c:pt>
                <c:pt idx="51">
                  <c:v>1.442733295551335E-2</c:v>
                </c:pt>
                <c:pt idx="52">
                  <c:v>1.4450553798521781E-2</c:v>
                </c:pt>
                <c:pt idx="53">
                  <c:v>1.4473094934279729E-2</c:v>
                </c:pt>
                <c:pt idx="54">
                  <c:v>1.4494956362547384E-2</c:v>
                </c:pt>
                <c:pt idx="55">
                  <c:v>1.4537000499572628E-2</c:v>
                </c:pt>
                <c:pt idx="56">
                  <c:v>1.4575604999516045E-2</c:v>
                </c:pt>
                <c:pt idx="57">
                  <c:v>1.45940678891332E-2</c:v>
                </c:pt>
                <c:pt idx="58">
                  <c:v>1.4611851070620574E-2</c:v>
                </c:pt>
                <c:pt idx="59">
                  <c:v>1.4628954544058104E-2</c:v>
                </c:pt>
                <c:pt idx="60">
                  <c:v>1.4676703556609993E-2</c:v>
                </c:pt>
                <c:pt idx="61">
                  <c:v>1.4717301507483072E-2</c:v>
                </c:pt>
                <c:pt idx="62">
                  <c:v>1.4729647021214376E-2</c:v>
                </c:pt>
                <c:pt idx="63">
                  <c:v>1.4759913028954408E-2</c:v>
                </c:pt>
                <c:pt idx="64">
                  <c:v>1.4788396498097711E-2</c:v>
                </c:pt>
                <c:pt idx="65">
                  <c:v>1.480021336917936E-2</c:v>
                </c:pt>
                <c:pt idx="66">
                  <c:v>1.4812060453452958E-2</c:v>
                </c:pt>
                <c:pt idx="67">
                  <c:v>1.4836466737300213E-2</c:v>
                </c:pt>
                <c:pt idx="68">
                  <c:v>1.4859750923186255E-2</c:v>
                </c:pt>
                <c:pt idx="69">
                  <c:v>1.4871749073819274E-2</c:v>
                </c:pt>
                <c:pt idx="70">
                  <c:v>1.4883777437644241E-2</c:v>
                </c:pt>
                <c:pt idx="71">
                  <c:v>1.4895836014821029E-2</c:v>
                </c:pt>
                <c:pt idx="72">
                  <c:v>1.4927061838867495E-2</c:v>
                </c:pt>
                <c:pt idx="73">
                  <c:v>1.4956582099703297E-2</c:v>
                </c:pt>
                <c:pt idx="74">
                  <c:v>1.4956582099703297E-2</c:v>
                </c:pt>
                <c:pt idx="75">
                  <c:v>1.4968821956511391E-2</c:v>
                </c:pt>
                <c:pt idx="76">
                  <c:v>1.4981092026591369E-2</c:v>
                </c:pt>
                <c:pt idx="77">
                  <c:v>1.5006358364253458E-2</c:v>
                </c:pt>
                <c:pt idx="78">
                  <c:v>1.5030474440109742E-2</c:v>
                </c:pt>
                <c:pt idx="79">
                  <c:v>1.5042895576709014E-2</c:v>
                </c:pt>
                <c:pt idx="80">
                  <c:v>1.5055346926660107E-2</c:v>
                </c:pt>
                <c:pt idx="81">
                  <c:v>1.506782848996302E-2</c:v>
                </c:pt>
                <c:pt idx="82">
                  <c:v>1.5093525101228522E-2</c:v>
                </c:pt>
                <c:pt idx="83">
                  <c:v>1.5118056876213259E-2</c:v>
                </c:pt>
                <c:pt idx="84">
                  <c:v>1.5130638061346957E-2</c:v>
                </c:pt>
                <c:pt idx="85">
                  <c:v>1.5142992236389929E-2</c:v>
                </c:pt>
                <c:pt idx="86">
                  <c:v>1.5155067956493795E-2</c:v>
                </c:pt>
                <c:pt idx="87">
                  <c:v>1.5178931168406962E-2</c:v>
                </c:pt>
                <c:pt idx="88">
                  <c:v>1.5200586287518192E-2</c:v>
                </c:pt>
                <c:pt idx="89">
                  <c:v>1.5211269732766652E-2</c:v>
                </c:pt>
                <c:pt idx="90">
                  <c:v>1.522167472299607E-2</c:v>
                </c:pt>
                <c:pt idx="91">
                  <c:v>1.5231801258046573E-2</c:v>
                </c:pt>
                <c:pt idx="92">
                  <c:v>1.5251772256021923E-2</c:v>
                </c:pt>
                <c:pt idx="93">
                  <c:v>1.5269522847418671E-2</c:v>
                </c:pt>
                <c:pt idx="94">
                  <c:v>1.5278257106734472E-2</c:v>
                </c:pt>
                <c:pt idx="95">
                  <c:v>1.5286712910951294E-2</c:v>
                </c:pt>
                <c:pt idx="96">
                  <c:v>1.5294890259989202E-2</c:v>
                </c:pt>
                <c:pt idx="97">
                  <c:v>1.5314918537066013E-2</c:v>
                </c:pt>
                <c:pt idx="98">
                  <c:v>1.5331600175816362E-2</c:v>
                </c:pt>
                <c:pt idx="99">
                  <c:v>1.5331600175816362E-2</c:v>
                </c:pt>
                <c:pt idx="100">
                  <c:v>1.5338106793061357E-2</c:v>
                </c:pt>
                <c:pt idx="101">
                  <c:v>1.5344334954967564E-2</c:v>
                </c:pt>
                <c:pt idx="102">
                  <c:v>1.5356518110518635E-2</c:v>
                </c:pt>
                <c:pt idx="103">
                  <c:v>1.5366463048804846E-2</c:v>
                </c:pt>
                <c:pt idx="104">
                  <c:v>1.5371367383023582E-2</c:v>
                </c:pt>
                <c:pt idx="105">
                  <c:v>1.537633550805495E-2</c:v>
                </c:pt>
                <c:pt idx="106">
                  <c:v>1.5381435873145222E-2</c:v>
                </c:pt>
                <c:pt idx="107">
                  <c:v>1.5392735513142242E-2</c:v>
                </c:pt>
                <c:pt idx="108">
                  <c:v>1.540315973449502E-2</c:v>
                </c:pt>
                <c:pt idx="109">
                  <c:v>1.5408921299959744E-2</c:v>
                </c:pt>
                <c:pt idx="110">
                  <c:v>1.5414815105643243E-2</c:v>
                </c:pt>
                <c:pt idx="111">
                  <c:v>1.5420841151385645E-2</c:v>
                </c:pt>
                <c:pt idx="112">
                  <c:v>1.5433995685540935E-2</c:v>
                </c:pt>
                <c:pt idx="113">
                  <c:v>1.5446267735743646E-2</c:v>
                </c:pt>
                <c:pt idx="114">
                  <c:v>1.5452954982180245E-2</c:v>
                </c:pt>
                <c:pt idx="115">
                  <c:v>1.5459774468755683E-2</c:v>
                </c:pt>
                <c:pt idx="116">
                  <c:v>1.5466726195549896E-2</c:v>
                </c:pt>
                <c:pt idx="117">
                  <c:v>1.5481736191169659E-2</c:v>
                </c:pt>
                <c:pt idx="118">
                  <c:v>1.549585550435495E-2</c:v>
                </c:pt>
                <c:pt idx="119">
                  <c:v>1.5503468432003231E-2</c:v>
                </c:pt>
                <c:pt idx="120">
                  <c:v>1.5511213599870288E-2</c:v>
                </c:pt>
                <c:pt idx="121">
                  <c:v>1.5519091008036057E-2</c:v>
                </c:pt>
                <c:pt idx="122">
                  <c:v>1.5535957037755566E-2</c:v>
                </c:pt>
                <c:pt idx="123">
                  <c:v>1.5551923042886884E-2</c:v>
                </c:pt>
                <c:pt idx="124">
                  <c:v>1.5560461652226465E-2</c:v>
                </c:pt>
                <c:pt idx="125">
                  <c:v>1.5569132501784821E-2</c:v>
                </c:pt>
                <c:pt idx="126">
                  <c:v>1.5577935591721825E-2</c:v>
                </c:pt>
                <c:pt idx="127">
                  <c:v>1.5596398319868143E-2</c:v>
                </c:pt>
                <c:pt idx="128">
                  <c:v>1.5613401910723468E-2</c:v>
                </c:pt>
                <c:pt idx="129">
                  <c:v>1.5622173157652242E-2</c:v>
                </c:pt>
                <c:pt idx="130">
                  <c:v>1.5630903383714312E-2</c:v>
                </c:pt>
                <c:pt idx="131">
                  <c:v>1.5639592588989615E-2</c:v>
                </c:pt>
                <c:pt idx="132">
                  <c:v>1.5657515207738726E-2</c:v>
                </c:pt>
                <c:pt idx="133">
                  <c:v>1.5673939201583664E-2</c:v>
                </c:pt>
                <c:pt idx="134">
                  <c:v>1.5682423302605386E-2</c:v>
                </c:pt>
                <c:pt idx="135">
                  <c:v>1.5690866382760404E-2</c:v>
                </c:pt>
                <c:pt idx="136">
                  <c:v>1.5717280702547853E-2</c:v>
                </c:pt>
                <c:pt idx="137">
                  <c:v>1.5740663425969359E-2</c:v>
                </c:pt>
                <c:pt idx="138">
                  <c:v>1.5748819360137389E-2</c:v>
                </c:pt>
                <c:pt idx="139">
                  <c:v>1.5756934273438716E-2</c:v>
                </c:pt>
                <c:pt idx="140">
                  <c:v>1.5773718452658514E-2</c:v>
                </c:pt>
                <c:pt idx="141">
                  <c:v>1.5788983717817118E-2</c:v>
                </c:pt>
                <c:pt idx="142">
                  <c:v>1.5796893526704991E-2</c:v>
                </c:pt>
                <c:pt idx="143">
                  <c:v>1.5804762314646226E-2</c:v>
                </c:pt>
                <c:pt idx="144">
                  <c:v>1.5812590081800693E-2</c:v>
                </c:pt>
                <c:pt idx="145">
                  <c:v>1.5832998803892995E-2</c:v>
                </c:pt>
                <c:pt idx="146">
                  <c:v>1.5851113603853051E-2</c:v>
                </c:pt>
                <c:pt idx="147">
                  <c:v>1.5858695245647425E-2</c:v>
                </c:pt>
                <c:pt idx="148">
                  <c:v>1.5866235866415224E-2</c:v>
                </c:pt>
                <c:pt idx="149">
                  <c:v>1.5881880970454176E-2</c:v>
                </c:pt>
                <c:pt idx="150">
                  <c:v>1.5895988140419703E-2</c:v>
                </c:pt>
                <c:pt idx="151">
                  <c:v>1.5903323656694113E-2</c:v>
                </c:pt>
                <c:pt idx="152">
                  <c:v>1.5910618151941947E-2</c:v>
                </c:pt>
                <c:pt idx="153">
                  <c:v>1.5917871626323077E-2</c:v>
                </c:pt>
                <c:pt idx="154">
                  <c:v>1.5932946949845928E-2</c:v>
                </c:pt>
                <c:pt idx="155">
                  <c:v>1.5946475314381203E-2</c:v>
                </c:pt>
                <c:pt idx="156">
                  <c:v>1.5953523684109072E-2</c:v>
                </c:pt>
                <c:pt idx="157">
                  <c:v>1.5960531032810366E-2</c:v>
                </c:pt>
                <c:pt idx="158">
                  <c:v>1.5967497360644956E-2</c:v>
                </c:pt>
                <c:pt idx="159">
                  <c:v>1.5982002739436396E-2</c:v>
                </c:pt>
                <c:pt idx="160">
                  <c:v>1.5994952462277112E-2</c:v>
                </c:pt>
                <c:pt idx="161">
                  <c:v>1.6001713685378505E-2</c:v>
                </c:pt>
                <c:pt idx="162">
                  <c:v>1.6008433887453322E-2</c:v>
                </c:pt>
                <c:pt idx="163">
                  <c:v>1.6015113068501563E-2</c:v>
                </c:pt>
                <c:pt idx="164">
                  <c:v>1.6032676833164228E-2</c:v>
                </c:pt>
                <c:pt idx="165">
                  <c:v>1.6047893659623114E-2</c:v>
                </c:pt>
                <c:pt idx="166">
                  <c:v>1.6054326714911582E-2</c:v>
                </c:pt>
                <c:pt idx="167">
                  <c:v>1.6060718749253411E-2</c:v>
                </c:pt>
                <c:pt idx="168">
                  <c:v>1.6074083739434641E-2</c:v>
                </c:pt>
                <c:pt idx="169">
                  <c:v>1.6085876676754651E-2</c:v>
                </c:pt>
                <c:pt idx="170">
                  <c:v>1.6092063606123475E-2</c:v>
                </c:pt>
                <c:pt idx="171">
                  <c:v>1.6098209514545658E-2</c:v>
                </c:pt>
                <c:pt idx="172">
                  <c:v>1.6104314402021203E-2</c:v>
                </c:pt>
                <c:pt idx="173">
                  <c:v>1.6117108945232772E-2</c:v>
                </c:pt>
                <c:pt idx="174">
                  <c:v>1.612832374173756E-2</c:v>
                </c:pt>
                <c:pt idx="175">
                  <c:v>1.6134223524240099E-2</c:v>
                </c:pt>
                <c:pt idx="176">
                  <c:v>1.6140082285636126E-2</c:v>
                </c:pt>
                <c:pt idx="177">
                  <c:v>1.6145900026005577E-2</c:v>
                </c:pt>
                <c:pt idx="178">
                  <c:v>1.6158123951957037E-2</c:v>
                </c:pt>
                <c:pt idx="179">
                  <c:v>1.6168760777697244E-2</c:v>
                </c:pt>
                <c:pt idx="180">
                  <c:v>1.6174373413013754E-2</c:v>
                </c:pt>
                <c:pt idx="181">
                  <c:v>1.6179945027383624E-2</c:v>
                </c:pt>
                <c:pt idx="182">
                  <c:v>1.6185475620726919E-2</c:v>
                </c:pt>
                <c:pt idx="183">
                  <c:v>1.6197128757582391E-2</c:v>
                </c:pt>
                <c:pt idx="184">
                  <c:v>1.6207187783834343E-2</c:v>
                </c:pt>
                <c:pt idx="185">
                  <c:v>1.621251327204476E-2</c:v>
                </c:pt>
                <c:pt idx="186">
                  <c:v>1.6217797739148665E-2</c:v>
                </c:pt>
                <c:pt idx="187">
                  <c:v>1.6223041185305931E-2</c:v>
                </c:pt>
                <c:pt idx="188">
                  <c:v>1.6234252129185833E-2</c:v>
                </c:pt>
                <c:pt idx="189">
                  <c:v>1.6247191552891671E-2</c:v>
                </c:pt>
                <c:pt idx="190">
                  <c:v>1.6254942301214825E-2</c:v>
                </c:pt>
                <c:pt idx="191">
                  <c:v>1.6254942301214825E-2</c:v>
                </c:pt>
                <c:pt idx="192">
                  <c:v>1.6260413629884951E-2</c:v>
                </c:pt>
                <c:pt idx="193">
                  <c:v>1.6272241138750587E-2</c:v>
                </c:pt>
                <c:pt idx="194">
                  <c:v>1.6282747117104535E-2</c:v>
                </c:pt>
                <c:pt idx="195">
                  <c:v>1.6288442532044201E-2</c:v>
                </c:pt>
                <c:pt idx="196">
                  <c:v>1.6294182764253762E-2</c:v>
                </c:pt>
                <c:pt idx="197">
                  <c:v>1.6299967813813154E-2</c:v>
                </c:pt>
                <c:pt idx="198">
                  <c:v>1.6312426401468016E-2</c:v>
                </c:pt>
                <c:pt idx="199">
                  <c:v>1.6323556184829613E-2</c:v>
                </c:pt>
                <c:pt idx="200">
                  <c:v>1.6329565320738482E-2</c:v>
                </c:pt>
                <c:pt idx="201">
                  <c:v>1.6335619273917246E-2</c:v>
                </c:pt>
                <c:pt idx="202">
                  <c:v>1.6341718044525777E-2</c:v>
                </c:pt>
                <c:pt idx="203">
                  <c:v>1.635480791952304E-2</c:v>
                </c:pt>
                <c:pt idx="204">
                  <c:v>1.6366561299578919E-2</c:v>
                </c:pt>
                <c:pt idx="205">
                  <c:v>1.6372884156616863E-2</c:v>
                </c:pt>
                <c:pt idx="206">
                  <c:v>1.6379251830924701E-2</c:v>
                </c:pt>
                <c:pt idx="207">
                  <c:v>1.6385664322502436E-2</c:v>
                </c:pt>
                <c:pt idx="208">
                  <c:v>1.6399385695233804E-2</c:v>
                </c:pt>
                <c:pt idx="209">
                  <c:v>1.6411762462231749E-2</c:v>
                </c:pt>
                <c:pt idx="210">
                  <c:v>1.6418399040398768E-2</c:v>
                </c:pt>
                <c:pt idx="211">
                  <c:v>1.6425080435915618E-2</c:v>
                </c:pt>
                <c:pt idx="212">
                  <c:v>1.6431806648782299E-2</c:v>
                </c:pt>
                <c:pt idx="213">
                  <c:v>1.6446159731025034E-2</c:v>
                </c:pt>
                <c:pt idx="214">
                  <c:v>1.6459159673507529E-2</c:v>
                </c:pt>
                <c:pt idx="215">
                  <c:v>1.6466109972963494E-2</c:v>
                </c:pt>
                <c:pt idx="216">
                  <c:v>1.6473105089849227E-2</c:v>
                </c:pt>
                <c:pt idx="217">
                  <c:v>1.6480145024084791E-2</c:v>
                </c:pt>
                <c:pt idx="218">
                  <c:v>1.6495130029534621E-2</c:v>
                </c:pt>
                <c:pt idx="219">
                  <c:v>1.6508752934365489E-2</c:v>
                </c:pt>
                <c:pt idx="220">
                  <c:v>1.6516016955270274E-2</c:v>
                </c:pt>
                <c:pt idx="221">
                  <c:v>1.6523325793604826E-2</c:v>
                </c:pt>
                <c:pt idx="222">
                  <c:v>1.653067944928921E-2</c:v>
                </c:pt>
                <c:pt idx="223">
                  <c:v>1.654629659337381E-2</c:v>
                </c:pt>
                <c:pt idx="224">
                  <c:v>1.6560542245684928E-2</c:v>
                </c:pt>
                <c:pt idx="225">
                  <c:v>1.6568119988198404E-2</c:v>
                </c:pt>
                <c:pt idx="226">
                  <c:v>1.6575742548061712E-2</c:v>
                </c:pt>
                <c:pt idx="227">
                  <c:v>1.6583409925354786E-2</c:v>
                </c:pt>
                <c:pt idx="228">
                  <c:v>1.6603951045119913E-2</c:v>
                </c:pt>
                <c:pt idx="229">
                  <c:v>1.6622419072627181E-2</c:v>
                </c:pt>
                <c:pt idx="230">
                  <c:v>1.6630355354259052E-2</c:v>
                </c:pt>
                <c:pt idx="231">
                  <c:v>1.663833645332069E-2</c:v>
                </c:pt>
                <c:pt idx="232">
                  <c:v>1.665966959875087E-2</c:v>
                </c:pt>
                <c:pt idx="233">
                  <c:v>1.6678914209595774E-2</c:v>
                </c:pt>
                <c:pt idx="234">
                  <c:v>1.6678914209595774E-2</c:v>
                </c:pt>
                <c:pt idx="235">
                  <c:v>1.668716421315608E-2</c:v>
                </c:pt>
                <c:pt idx="236">
                  <c:v>1.6695459033986282E-2</c:v>
                </c:pt>
                <c:pt idx="237">
                  <c:v>1.6712973905832484E-2</c:v>
                </c:pt>
                <c:pt idx="238">
                  <c:v>1.6729086492004441E-2</c:v>
                </c:pt>
                <c:pt idx="239">
                  <c:v>1.6737605400143352E-2</c:v>
                </c:pt>
                <c:pt idx="240">
                  <c:v>1.6746169125632093E-2</c:v>
                </c:pt>
                <c:pt idx="241">
                  <c:v>1.6754777668630538E-2</c:v>
                </c:pt>
                <c:pt idx="242">
                  <c:v>1.6772925560406549E-2</c:v>
                </c:pt>
                <c:pt idx="243">
                  <c:v>1.6789660015001928E-2</c:v>
                </c:pt>
                <c:pt idx="244">
                  <c:v>1.6798492645309082E-2</c:v>
                </c:pt>
                <c:pt idx="245">
                  <c:v>1.6807370093046003E-2</c:v>
                </c:pt>
                <c:pt idx="246">
                  <c:v>1.6816292358212692E-2</c:v>
                </c:pt>
                <c:pt idx="247">
                  <c:v>1.6835073495631292E-2</c:v>
                </c:pt>
                <c:pt idx="248">
                  <c:v>1.6852429593656737E-2</c:v>
                </c:pt>
                <c:pt idx="249">
                  <c:v>1.6861575946212071E-2</c:v>
                </c:pt>
                <c:pt idx="250">
                  <c:v>1.6870767116277108E-2</c:v>
                </c:pt>
                <c:pt idx="251">
                  <c:v>1.6880003103851848E-2</c:v>
                </c:pt>
                <c:pt idx="252">
                  <c:v>1.6897243795206407E-2</c:v>
                </c:pt>
                <c:pt idx="253">
                  <c:v>1.6908458842177509E-2</c:v>
                </c:pt>
                <c:pt idx="254">
                  <c:v>1.6912122341761204E-2</c:v>
                </c:pt>
                <c:pt idx="255">
                  <c:v>1.6914381514769872E-2</c:v>
                </c:pt>
                <c:pt idx="256">
                  <c:v>1.6915236361283448E-2</c:v>
                </c:pt>
                <c:pt idx="257">
                  <c:v>1.6911543382100991E-2</c:v>
                </c:pt>
                <c:pt idx="258">
                  <c:v>1.6898445695865405E-2</c:v>
                </c:pt>
                <c:pt idx="259">
                  <c:v>1.6898445695865405E-2</c:v>
                </c:pt>
                <c:pt idx="260">
                  <c:v>1.6890874583408433E-2</c:v>
                </c:pt>
                <c:pt idx="261">
                  <c:v>1.6881899144776114E-2</c:v>
                </c:pt>
                <c:pt idx="262">
                  <c:v>1.6860056733909445E-2</c:v>
                </c:pt>
                <c:pt idx="263">
                  <c:v>1.6831954129692406E-2</c:v>
                </c:pt>
                <c:pt idx="264">
                  <c:v>1.68159570616222E-2</c:v>
                </c:pt>
                <c:pt idx="265">
                  <c:v>1.6798555668016135E-2</c:v>
                </c:pt>
                <c:pt idx="266">
                  <c:v>1.6779749949353828E-2</c:v>
                </c:pt>
                <c:pt idx="267">
                  <c:v>1.6738235614290886E-2</c:v>
                </c:pt>
                <c:pt idx="268">
                  <c:v>1.6690483827339619E-2</c:v>
                </c:pt>
                <c:pt idx="269">
                  <c:v>1.6664656486353735E-2</c:v>
                </c:pt>
                <c:pt idx="270">
                  <c:v>1.6637424821670521E-2</c:v>
                </c:pt>
                <c:pt idx="271">
                  <c:v>1.6608788833689658E-2</c:v>
                </c:pt>
                <c:pt idx="272">
                  <c:v>1.6547596341949244E-2</c:v>
                </c:pt>
                <c:pt idx="273">
                  <c:v>1.6480201655904025E-2</c:v>
                </c:pt>
                <c:pt idx="274">
                  <c:v>1.6445806969125343E-2</c:v>
                </c:pt>
                <c:pt idx="275">
                  <c:v>1.6416322522401217E-2</c:v>
                </c:pt>
                <c:pt idx="276">
                  <c:v>1.639301122678738E-2</c:v>
                </c:pt>
                <c:pt idx="277">
                  <c:v>1.6367709915714457E-2</c:v>
                </c:pt>
                <c:pt idx="278">
                  <c:v>1.6361497534971292E-2</c:v>
                </c:pt>
                <c:pt idx="279">
                  <c:v>1.636905198275862E-2</c:v>
                </c:pt>
                <c:pt idx="280">
                  <c:v>1.6382779579178219E-2</c:v>
                </c:pt>
                <c:pt idx="281">
                  <c:v>1.6449091584684883E-2</c:v>
                </c:pt>
                <c:pt idx="282">
                  <c:v>1.6544014825532471E-2</c:v>
                </c:pt>
                <c:pt idx="283">
                  <c:v>1.6544014825532471E-2</c:v>
                </c:pt>
                <c:pt idx="284">
                  <c:v>1.6594781339325237E-2</c:v>
                </c:pt>
                <c:pt idx="285">
                  <c:v>1.6651721013341003E-2</c:v>
                </c:pt>
                <c:pt idx="286">
                  <c:v>1.6714833850457467E-2</c:v>
                </c:pt>
                <c:pt idx="287">
                  <c:v>1.6862426521955243E-2</c:v>
                </c:pt>
                <c:pt idx="288">
                  <c:v>1.7029016899954286E-2</c:v>
                </c:pt>
                <c:pt idx="289">
                  <c:v>1.7122995607810054E-2</c:v>
                </c:pt>
                <c:pt idx="290">
                  <c:v>1.7276724585757464E-2</c:v>
                </c:pt>
                <c:pt idx="291">
                  <c:v>1.756355690384126E-2</c:v>
                </c:pt>
                <c:pt idx="292">
                  <c:v>1.756355690384126E-2</c:v>
                </c:pt>
                <c:pt idx="293">
                  <c:v>1.7816504980858738E-2</c:v>
                </c:pt>
                <c:pt idx="294">
                  <c:v>1.7953696119468177E-2</c:v>
                </c:pt>
                <c:pt idx="295">
                  <c:v>1.8097060488324601E-2</c:v>
                </c:pt>
                <c:pt idx="296">
                  <c:v>1.8243074138295512E-2</c:v>
                </c:pt>
                <c:pt idx="297">
                  <c:v>1.8493197553048901E-2</c:v>
                </c:pt>
                <c:pt idx="298">
                  <c:v>1.8691519389149036E-2</c:v>
                </c:pt>
                <c:pt idx="299">
                  <c:v>1.8766204339852877E-2</c:v>
                </c:pt>
                <c:pt idx="300">
                  <c:v>1.8825918724250101E-2</c:v>
                </c:pt>
                <c:pt idx="301">
                  <c:v>1.8870662535066529E-2</c:v>
                </c:pt>
                <c:pt idx="302">
                  <c:v>1.8911241563737136E-2</c:v>
                </c:pt>
                <c:pt idx="303">
                  <c:v>1.8899931957472305E-2</c:v>
                </c:pt>
                <c:pt idx="304">
                  <c:v>1.8869822853382345E-2</c:v>
                </c:pt>
                <c:pt idx="305">
                  <c:v>1.8824743170116065E-2</c:v>
                </c:pt>
                <c:pt idx="306">
                  <c:v>1.8764692913348924E-2</c:v>
                </c:pt>
                <c:pt idx="307">
                  <c:v>1.8595650988251222E-2</c:v>
                </c:pt>
                <c:pt idx="308">
                  <c:v>1.8374786328489989E-2</c:v>
                </c:pt>
                <c:pt idx="309">
                  <c:v>1.8239883353698971E-2</c:v>
                </c:pt>
                <c:pt idx="310">
                  <c:v>1.8090009878228841E-2</c:v>
                </c:pt>
                <c:pt idx="311">
                  <c:v>1.7925165921024444E-2</c:v>
                </c:pt>
                <c:pt idx="312">
                  <c:v>1.7327508626761912E-2</c:v>
                </c:pt>
                <c:pt idx="313">
                  <c:v>1.6621723339875771E-2</c:v>
                </c:pt>
                <c:pt idx="314">
                  <c:v>1.6352086689668255E-2</c:v>
                </c:pt>
                <c:pt idx="315">
                  <c:v>1.5673946460137422E-2</c:v>
                </c:pt>
                <c:pt idx="316">
                  <c:v>1.5045382961007547E-2</c:v>
                </c:pt>
                <c:pt idx="317">
                  <c:v>1.4816760749845059E-2</c:v>
                </c:pt>
                <c:pt idx="318">
                  <c:v>1.4599335412031067E-2</c:v>
                </c:pt>
                <c:pt idx="319">
                  <c:v>1.4202367776041669E-2</c:v>
                </c:pt>
                <c:pt idx="320">
                  <c:v>1.3841602404012221E-2</c:v>
                </c:pt>
                <c:pt idx="321">
                  <c:v>1.3680161149487446E-2</c:v>
                </c:pt>
                <c:pt idx="322">
                  <c:v>1.3529916662236019E-2</c:v>
                </c:pt>
                <c:pt idx="323">
                  <c:v>1.3390868928269128E-2</c:v>
                </c:pt>
                <c:pt idx="324">
                  <c:v>1.3099948207555556E-2</c:v>
                </c:pt>
                <c:pt idx="325">
                  <c:v>1.2863581139876956E-2</c:v>
                </c:pt>
                <c:pt idx="326">
                  <c:v>1.2863581139876956E-2</c:v>
                </c:pt>
                <c:pt idx="327">
                  <c:v>1.2791713689646045E-2</c:v>
                </c:pt>
                <c:pt idx="328">
                  <c:v>1.2731042923714853E-2</c:v>
                </c:pt>
                <c:pt idx="329">
                  <c:v>1.2647467949093993E-2</c:v>
                </c:pt>
                <c:pt idx="330">
                  <c:v>1.2600326606664325E-2</c:v>
                </c:pt>
                <c:pt idx="331">
                  <c:v>1.2595639198682562E-2</c:v>
                </c:pt>
                <c:pt idx="332">
                  <c:v>1.260214845693497E-2</c:v>
                </c:pt>
                <c:pt idx="333">
                  <c:v>1.2619854381741291E-2</c:v>
                </c:pt>
                <c:pt idx="334">
                  <c:v>1.2693035972608513E-2</c:v>
                </c:pt>
                <c:pt idx="335">
                  <c:v>1.2802644797105245E-2</c:v>
                </c:pt>
                <c:pt idx="336">
                  <c:v>1.2876334101203923E-2</c:v>
                </c:pt>
                <c:pt idx="337">
                  <c:v>1.2958706227044203E-2</c:v>
                </c:pt>
                <c:pt idx="338">
                  <c:v>1.3039705695936377E-2</c:v>
                </c:pt>
                <c:pt idx="339">
                  <c:v>1.3189232707695453E-2</c:v>
                </c:pt>
                <c:pt idx="340">
                  <c:v>1.3324838251982385E-2</c:v>
                </c:pt>
                <c:pt idx="341">
                  <c:v>1.3386405049562455E-2</c:v>
                </c:pt>
                <c:pt idx="342">
                  <c:v>1.344408530637331E-2</c:v>
                </c:pt>
                <c:pt idx="343">
                  <c:v>1.3497879020656356E-2</c:v>
                </c:pt>
                <c:pt idx="344">
                  <c:v>1.359302451533928E-2</c:v>
                </c:pt>
                <c:pt idx="345">
                  <c:v>1.3674188418377753E-2</c:v>
                </c:pt>
                <c:pt idx="346">
                  <c:v>1.3708549395961001E-2</c:v>
                </c:pt>
                <c:pt idx="347">
                  <c:v>1.3739023822383345E-2</c:v>
                </c:pt>
                <c:pt idx="348">
                  <c:v>1.3765611696525681E-2</c:v>
                </c:pt>
                <c:pt idx="349">
                  <c:v>1.3813443589532071E-2</c:v>
                </c:pt>
                <c:pt idx="350">
                  <c:v>1.3840252759296234E-2</c:v>
                </c:pt>
                <c:pt idx="351">
                  <c:v>1.3840252759296234E-2</c:v>
                </c:pt>
                <c:pt idx="352">
                  <c:v>1.3843521306888817E-2</c:v>
                </c:pt>
                <c:pt idx="353">
                  <c:v>1.3842903298764142E-2</c:v>
                </c:pt>
                <c:pt idx="354">
                  <c:v>1.3829243308212114E-2</c:v>
                </c:pt>
                <c:pt idx="355">
                  <c:v>1.3801565713489339E-2</c:v>
                </c:pt>
                <c:pt idx="356">
                  <c:v>1.3781514930535366E-2</c:v>
                </c:pt>
                <c:pt idx="357">
                  <c:v>1.3758570983153362E-2</c:v>
                </c:pt>
                <c:pt idx="358">
                  <c:v>1.3736707427947081E-2</c:v>
                </c:pt>
                <c:pt idx="359">
                  <c:v>1.3700414279567141E-2</c:v>
                </c:pt>
                <c:pt idx="360">
                  <c:v>1.3669991013713911E-2</c:v>
                </c:pt>
                <c:pt idx="361">
                  <c:v>1.3658496360404726E-2</c:v>
                </c:pt>
                <c:pt idx="362">
                  <c:v>1.3649075486643625E-2</c:v>
                </c:pt>
                <c:pt idx="363">
                  <c:v>1.3641728392430608E-2</c:v>
                </c:pt>
                <c:pt idx="364">
                  <c:v>1.3634463154019727E-2</c:v>
                </c:pt>
                <c:pt idx="365">
                  <c:v>1.3633077808181682E-2</c:v>
                </c:pt>
                <c:pt idx="366">
                  <c:v>1.3636099610110364E-2</c:v>
                </c:pt>
                <c:pt idx="367">
                  <c:v>1.3641195191267386E-2</c:v>
                </c:pt>
                <c:pt idx="368">
                  <c:v>1.364836455181262E-2</c:v>
                </c:pt>
                <c:pt idx="369">
                  <c:v>1.3670134928807087E-2</c:v>
                </c:pt>
                <c:pt idx="370">
                  <c:v>1.369777979019382E-2</c:v>
                </c:pt>
                <c:pt idx="371">
                  <c:v>1.3715318049918324E-2</c:v>
                </c:pt>
                <c:pt idx="372">
                  <c:v>1.3734930090310016E-2</c:v>
                </c:pt>
                <c:pt idx="373">
                  <c:v>1.3756615911688641E-2</c:v>
                </c:pt>
                <c:pt idx="374">
                  <c:v>1.3807429694630002E-2</c:v>
                </c:pt>
                <c:pt idx="375">
                  <c:v>1.3864097014506527E-2</c:v>
                </c:pt>
                <c:pt idx="376">
                  <c:v>1.3896151746894958E-2</c:v>
                </c:pt>
                <c:pt idx="377">
                  <c:v>1.3930280263068084E-2</c:v>
                </c:pt>
                <c:pt idx="378">
                  <c:v>1.4039536561812227E-2</c:v>
                </c:pt>
                <c:pt idx="379">
                  <c:v>1.4146784843092064E-2</c:v>
                </c:pt>
                <c:pt idx="380">
                  <c:v>1.4182843304828552E-2</c:v>
                </c:pt>
                <c:pt idx="381">
                  <c:v>1.4218877793581441E-2</c:v>
                </c:pt>
                <c:pt idx="382">
                  <c:v>1.4291434169102502E-2</c:v>
                </c:pt>
                <c:pt idx="383">
                  <c:v>1.436277601667868E-2</c:v>
                </c:pt>
                <c:pt idx="384">
                  <c:v>1.439869063947441E-2</c:v>
                </c:pt>
                <c:pt idx="385">
                  <c:v>1.4434581289206605E-2</c:v>
                </c:pt>
                <c:pt idx="386">
                  <c:v>1.4470447965715394E-2</c:v>
                </c:pt>
                <c:pt idx="387">
                  <c:v>1.454268883897214E-2</c:v>
                </c:pt>
                <c:pt idx="388">
                  <c:v>1.4613674939676358E-2</c:v>
                </c:pt>
                <c:pt idx="389">
                  <c:v>1.4649421750148051E-2</c:v>
                </c:pt>
                <c:pt idx="390">
                  <c:v>1.4685144587396337E-2</c:v>
                </c:pt>
                <c:pt idx="391">
                  <c:v>1.4720843451341281E-2</c:v>
                </c:pt>
                <c:pt idx="392">
                  <c:v>1.4792769075757661E-2</c:v>
                </c:pt>
                <c:pt idx="393">
                  <c:v>1.4863399174807057E-2</c:v>
                </c:pt>
                <c:pt idx="394">
                  <c:v>1.4898978172555033E-2</c:v>
                </c:pt>
                <c:pt idx="395">
                  <c:v>1.493453319691973E-2</c:v>
                </c:pt>
                <c:pt idx="396">
                  <c:v>1.4970064248061021E-2</c:v>
                </c:pt>
                <c:pt idx="397">
                  <c:v>1.5041674872131594E-2</c:v>
                </c:pt>
                <c:pt idx="398">
                  <c:v>1.511194871959276E-2</c:v>
                </c:pt>
                <c:pt idx="399">
                  <c:v>1.5147359904217339E-2</c:v>
                </c:pt>
                <c:pt idx="400">
                  <c:v>1.5182747115458639E-2</c:v>
                </c:pt>
                <c:pt idx="401">
                  <c:v>1.5218110353316661E-2</c:v>
                </c:pt>
                <c:pt idx="402">
                  <c:v>1.5307374797912665E-2</c:v>
                </c:pt>
                <c:pt idx="403">
                  <c:v>1.5394566942656951E-2</c:v>
                </c:pt>
                <c:pt idx="404">
                  <c:v>1.5429786340455109E-2</c:v>
                </c:pt>
                <c:pt idx="405">
                  <c:v>1.5464981764790053E-2</c:v>
                </c:pt>
                <c:pt idx="406">
                  <c:v>1.5535963114388096E-2</c:v>
                </c:pt>
                <c:pt idx="407">
                  <c:v>1.5605523728297044E-2</c:v>
                </c:pt>
                <c:pt idx="408">
                  <c:v>1.5640599285635659E-2</c:v>
                </c:pt>
                <c:pt idx="409">
                  <c:v>1.567565086951106E-2</c:v>
                </c:pt>
                <c:pt idx="410">
                  <c:v>1.5710678480003182E-2</c:v>
                </c:pt>
                <c:pt idx="411">
                  <c:v>1.5781345545748948E-2</c:v>
                </c:pt>
                <c:pt idx="412">
                  <c:v>1.585054918741946E-2</c:v>
                </c:pt>
                <c:pt idx="413">
                  <c:v>1.588545693059551E-2</c:v>
                </c:pt>
                <c:pt idx="414">
                  <c:v>1.5920340700308344E-2</c:v>
                </c:pt>
                <c:pt idx="415">
                  <c:v>1.5955200496557964E-2</c:v>
                </c:pt>
                <c:pt idx="416">
                  <c:v>1.6043302454167296E-2</c:v>
                </c:pt>
                <c:pt idx="417">
                  <c:v>1.6129139875138421E-2</c:v>
                </c:pt>
                <c:pt idx="418">
                  <c:v>1.6163855830368945E-2</c:v>
                </c:pt>
                <c:pt idx="419">
                  <c:v>1.6198547812056319E-2</c:v>
                </c:pt>
                <c:pt idx="420">
                  <c:v>1.6268586992937983E-2</c:v>
                </c:pt>
                <c:pt idx="421">
                  <c:v>1.6337076003214435E-2</c:v>
                </c:pt>
                <c:pt idx="422">
                  <c:v>1.6371648117026183E-2</c:v>
                </c:pt>
                <c:pt idx="423">
                  <c:v>1.6406196257294781E-2</c:v>
                </c:pt>
                <c:pt idx="424">
                  <c:v>1.6440720424100164E-2</c:v>
                </c:pt>
                <c:pt idx="425">
                  <c:v>1.6510445994430967E-2</c:v>
                </c:pt>
                <c:pt idx="426">
                  <c:v>1.6578577355010893E-2</c:v>
                </c:pt>
                <c:pt idx="427">
                  <c:v>1.6612981653780778E-2</c:v>
                </c:pt>
                <c:pt idx="428">
                  <c:v>1.6647361978847641E-2</c:v>
                </c:pt>
                <c:pt idx="429">
                  <c:v>1.6681718330291417E-2</c:v>
                </c:pt>
                <c:pt idx="430">
                  <c:v>1.6751130505099354E-2</c:v>
                </c:pt>
                <c:pt idx="431">
                  <c:v>1.6818903999755719E-2</c:v>
                </c:pt>
                <c:pt idx="432">
                  <c:v>1.6853140483004125E-2</c:v>
                </c:pt>
                <c:pt idx="433">
                  <c:v>1.6887352992549509E-2</c:v>
                </c:pt>
                <c:pt idx="434">
                  <c:v>1.692154152839187E-2</c:v>
                </c:pt>
                <c:pt idx="435">
                  <c:v>1.6990640517775546E-2</c:v>
                </c:pt>
                <c:pt idx="436">
                  <c:v>1.7058055935050831E-2</c:v>
                </c:pt>
                <c:pt idx="437">
                  <c:v>1.7092124602378078E-2</c:v>
                </c:pt>
                <c:pt idx="438">
                  <c:v>1.7126169296082239E-2</c:v>
                </c:pt>
                <c:pt idx="439">
                  <c:v>1.716019001600344E-2</c:v>
                </c:pt>
                <c:pt idx="440">
                  <c:v>1.7228156144915019E-2</c:v>
                </c:pt>
                <c:pt idx="441">
                  <c:v>1.7292662860057817E-2</c:v>
                </c:pt>
                <c:pt idx="442">
                  <c:v>1.7340367274516488E-2</c:v>
                </c:pt>
                <c:pt idx="443">
                  <c:v>1.7386095466189744E-2</c:v>
                </c:pt>
                <c:pt idx="444">
                  <c:v>1.7386095466189744E-2</c:v>
                </c:pt>
                <c:pt idx="445">
                  <c:v>1.7446186555041265E-2</c:v>
                </c:pt>
                <c:pt idx="446">
                  <c:v>1.7502685141783658E-2</c:v>
                </c:pt>
                <c:pt idx="447">
                  <c:v>1.7530406286123679E-2</c:v>
                </c:pt>
                <c:pt idx="448">
                  <c:v>1.7557556920344553E-2</c:v>
                </c:pt>
                <c:pt idx="449">
                  <c:v>1.7584137044286408E-2</c:v>
                </c:pt>
                <c:pt idx="450">
                  <c:v>1.7636259513160724E-2</c:v>
                </c:pt>
                <c:pt idx="451">
                  <c:v>1.7684752435345175E-2</c:v>
                </c:pt>
                <c:pt idx="452">
                  <c:v>1.7708480006293215E-2</c:v>
                </c:pt>
                <c:pt idx="453">
                  <c:v>1.7731637066242811E-2</c:v>
                </c:pt>
                <c:pt idx="454">
                  <c:v>1.7754223615193965E-2</c:v>
                </c:pt>
                <c:pt idx="455">
                  <c:v>1.7798374886472956E-2</c:v>
                </c:pt>
                <c:pt idx="456">
                  <c:v>1.7838864698216383E-2</c:v>
                </c:pt>
                <c:pt idx="457">
                  <c:v>1.7858598690176919E-2</c:v>
                </c:pt>
                <c:pt idx="458">
                  <c:v>1.7877762170659395E-2</c:v>
                </c:pt>
                <c:pt idx="459">
                  <c:v>1.7896355139184195E-2</c:v>
                </c:pt>
                <c:pt idx="460">
                  <c:v>1.7932532561681924E-2</c:v>
                </c:pt>
                <c:pt idx="461">
                  <c:v>1.7965021894426059E-2</c:v>
                </c:pt>
                <c:pt idx="462">
                  <c:v>1.7980762303002606E-2</c:v>
                </c:pt>
                <c:pt idx="463">
                  <c:v>1.7995932199301734E-2</c:v>
                </c:pt>
                <c:pt idx="464">
                  <c:v>1.8010531583323441E-2</c:v>
                </c:pt>
                <c:pt idx="465">
                  <c:v>1.8038732444969341E-2</c:v>
                </c:pt>
                <c:pt idx="466">
                  <c:v>1.8063223994717603E-2</c:v>
                </c:pt>
                <c:pt idx="467">
                  <c:v>1.8074970816153169E-2</c:v>
                </c:pt>
                <c:pt idx="468">
                  <c:v>1.8086147124831697E-2</c:v>
                </c:pt>
                <c:pt idx="469">
                  <c:v>1.809675292075319E-2</c:v>
                </c:pt>
                <c:pt idx="470">
                  <c:v>1.8116974462207835E-2</c:v>
                </c:pt>
                <c:pt idx="471">
                  <c:v>1.8133470976149368E-2</c:v>
                </c:pt>
                <c:pt idx="472">
                  <c:v>1.8141224207646189E-2</c:v>
                </c:pt>
                <c:pt idx="473">
                  <c:v>1.8148406926146166E-2</c:v>
                </c:pt>
                <c:pt idx="474">
                  <c:v>1.8155019131569361E-2</c:v>
                </c:pt>
                <c:pt idx="475">
                  <c:v>1.8167258558641208E-2</c:v>
                </c:pt>
                <c:pt idx="476">
                  <c:v>1.8175762822414399E-2</c:v>
                </c:pt>
                <c:pt idx="477">
                  <c:v>1.8179522462213882E-2</c:v>
                </c:pt>
                <c:pt idx="478">
                  <c:v>1.8182711588776712E-2</c:v>
                </c:pt>
                <c:pt idx="479">
                  <c:v>1.8185330202182826E-2</c:v>
                </c:pt>
                <c:pt idx="480">
                  <c:v>1.8190402718509802E-2</c:v>
                </c:pt>
                <c:pt idx="481">
                  <c:v>1.8189865570743535E-2</c:v>
                </c:pt>
                <c:pt idx="482">
                  <c:v>1.8189061104729731E-2</c:v>
                </c:pt>
                <c:pt idx="483">
                  <c:v>1.8187686125479274E-2</c:v>
                </c:pt>
                <c:pt idx="484">
                  <c:v>1.8182773504129557E-2</c:v>
                </c:pt>
                <c:pt idx="485">
                  <c:v>1.817225353099694E-2</c:v>
                </c:pt>
                <c:pt idx="486">
                  <c:v>1.817225353099694E-2</c:v>
                </c:pt>
                <c:pt idx="487">
                  <c:v>1.8167455472566374E-2</c:v>
                </c:pt>
                <c:pt idx="488">
                  <c:v>1.8162086900979091E-2</c:v>
                </c:pt>
                <c:pt idx="489">
                  <c:v>1.8150363069633357E-2</c:v>
                </c:pt>
                <c:pt idx="490">
                  <c:v>1.813490748386215E-2</c:v>
                </c:pt>
                <c:pt idx="491">
                  <c:v>1.8126686346970899E-2</c:v>
                </c:pt>
                <c:pt idx="492">
                  <c:v>1.8117894697242676E-2</c:v>
                </c:pt>
                <c:pt idx="493">
                  <c:v>1.8108532534517607E-2</c:v>
                </c:pt>
                <c:pt idx="494">
                  <c:v>1.8088815326997576E-2</c:v>
                </c:pt>
                <c:pt idx="495">
                  <c:v>1.806537875580716E-2</c:v>
                </c:pt>
                <c:pt idx="496">
                  <c:v>1.8053164029296909E-2</c:v>
                </c:pt>
                <c:pt idx="497">
                  <c:v>1.8040378790269429E-2</c:v>
                </c:pt>
                <c:pt idx="498">
                  <c:v>1.8027023038724721E-2</c:v>
                </c:pt>
                <c:pt idx="499">
                  <c:v>1.7999309683247589E-2</c:v>
                </c:pt>
                <c:pt idx="500">
                  <c:v>1.7967894908412774E-2</c:v>
                </c:pt>
                <c:pt idx="501">
                  <c:v>1.795168659516122E-2</c:v>
                </c:pt>
                <c:pt idx="502">
                  <c:v>1.7934907769872055E-2</c:v>
                </c:pt>
                <c:pt idx="503">
                  <c:v>1.7917558432465341E-2</c:v>
                </c:pt>
                <c:pt idx="504">
                  <c:v>1.7882812592793229E-2</c:v>
                </c:pt>
                <c:pt idx="505">
                  <c:v>1.784642851355045E-2</c:v>
                </c:pt>
                <c:pt idx="506">
                  <c:v>1.7828803405697258E-2</c:v>
                </c:pt>
                <c:pt idx="507">
                  <c:v>1.7811251983061993E-2</c:v>
                </c:pt>
                <c:pt idx="508">
                  <c:v>1.7793774245804528E-2</c:v>
                </c:pt>
                <c:pt idx="509">
                  <c:v>1.7751761198443461E-2</c:v>
                </c:pt>
                <c:pt idx="510">
                  <c:v>1.7707490838745343E-2</c:v>
                </c:pt>
                <c:pt idx="511">
                  <c:v>1.7707490838745343E-2</c:v>
                </c:pt>
                <c:pt idx="512">
                  <c:v>1.769045521303525E-2</c:v>
                </c:pt>
                <c:pt idx="513">
                  <c:v>1.7673493272702956E-2</c:v>
                </c:pt>
                <c:pt idx="514">
                  <c:v>1.7640679365085177E-2</c:v>
                </c:pt>
                <c:pt idx="515">
                  <c:v>1.760638236339318E-2</c:v>
                </c:pt>
                <c:pt idx="516">
                  <c:v>1.7589788848990651E-2</c:v>
                </c:pt>
                <c:pt idx="517">
                  <c:v>1.7573269019806048E-2</c:v>
                </c:pt>
                <c:pt idx="518">
                  <c:v>1.7459693399777265E-2</c:v>
                </c:pt>
                <c:pt idx="519">
                  <c:v>1.7349728349511651E-2</c:v>
                </c:pt>
                <c:pt idx="520">
                  <c:v>1.724337386565189E-2</c:v>
                </c:pt>
                <c:pt idx="521">
                  <c:v>1.7140629945160413E-2</c:v>
                </c:pt>
                <c:pt idx="522">
                  <c:v>1.7034966022788645E-2</c:v>
                </c:pt>
                <c:pt idx="523">
                  <c:v>1.6945973781572476E-2</c:v>
                </c:pt>
                <c:pt idx="524">
                  <c:v>1.6854061532720621E-2</c:v>
                </c:pt>
                <c:pt idx="525">
                  <c:v>1.6765759835406513E-2</c:v>
                </c:pt>
                <c:pt idx="526">
                  <c:v>1.6681068686992262E-2</c:v>
                </c:pt>
                <c:pt idx="527">
                  <c:v>1.6567131443352423E-2</c:v>
                </c:pt>
                <c:pt idx="528">
                  <c:v>1.6511745613829731E-2</c:v>
                </c:pt>
                <c:pt idx="529">
                  <c:v>1.6448658510288539E-2</c:v>
                </c:pt>
                <c:pt idx="530">
                  <c:v>1.6378409533093219E-2</c:v>
                </c:pt>
                <c:pt idx="531">
                  <c:v>1.6311771093127092E-2</c:v>
                </c:pt>
                <c:pt idx="532">
                  <c:v>1.6248743188391757E-2</c:v>
                </c:pt>
                <c:pt idx="533">
                  <c:v>1.6189325816968747E-2</c:v>
                </c:pt>
                <c:pt idx="534">
                  <c:v>1.6133518977179406E-2</c:v>
                </c:pt>
                <c:pt idx="535">
                  <c:v>1.6081322667265141E-2</c:v>
                </c:pt>
                <c:pt idx="536">
                  <c:v>1.6032736885547294E-2</c:v>
                </c:pt>
                <c:pt idx="537">
                  <c:v>1.5987761630826824E-2</c:v>
                </c:pt>
                <c:pt idx="538">
                  <c:v>1.5946396901505011E-2</c:v>
                </c:pt>
                <c:pt idx="539">
                  <c:v>1.5908642696462749E-2</c:v>
                </c:pt>
                <c:pt idx="540">
                  <c:v>1.5874499014580934E-2</c:v>
                </c:pt>
                <c:pt idx="541">
                  <c:v>1.5843965854660524E-2</c:v>
                </c:pt>
                <c:pt idx="542">
                  <c:v>1.5817043215982096E-2</c:v>
                </c:pt>
                <c:pt idx="543">
                  <c:v>1.5793731097666353E-2</c:v>
                </c:pt>
                <c:pt idx="544">
                  <c:v>1.577150972108754E-2</c:v>
                </c:pt>
                <c:pt idx="545">
                  <c:v>1.5755934429870777E-2</c:v>
                </c:pt>
                <c:pt idx="546">
                  <c:v>1.574396965717817E-2</c:v>
                </c:pt>
                <c:pt idx="547">
                  <c:v>1.5735615402610037E-2</c:v>
                </c:pt>
                <c:pt idx="548">
                  <c:v>1.5730871666006507E-2</c:v>
                </c:pt>
                <c:pt idx="549">
                  <c:v>1.5729738447127772E-2</c:v>
                </c:pt>
                <c:pt idx="550">
                  <c:v>1.5732215745973832E-2</c:v>
                </c:pt>
                <c:pt idx="551">
                  <c:v>1.5738303562544687E-2</c:v>
                </c:pt>
                <c:pt idx="552">
                  <c:v>1.5748001897240016E-2</c:v>
                </c:pt>
                <c:pt idx="553">
                  <c:v>1.5761310750139756E-2</c:v>
                </c:pt>
                <c:pt idx="554">
                  <c:v>1.5784443974888873E-2</c:v>
                </c:pt>
                <c:pt idx="555">
                  <c:v>1.5798760012470936E-2</c:v>
                </c:pt>
                <c:pt idx="556">
                  <c:v>1.5822900423101416E-2</c:v>
                </c:pt>
                <c:pt idx="557">
                  <c:v>1.5850651354174516E-2</c:v>
                </c:pt>
                <c:pt idx="558">
                  <c:v>1.588201280664947E-2</c:v>
                </c:pt>
                <c:pt idx="559">
                  <c:v>1.591698478148551E-2</c:v>
                </c:pt>
                <c:pt idx="560">
                  <c:v>1.5955567279641869E-2</c:v>
                </c:pt>
                <c:pt idx="561">
                  <c:v>1.5997760302317587E-2</c:v>
                </c:pt>
                <c:pt idx="562">
                  <c:v>1.6043563850711706E-2</c:v>
                </c:pt>
                <c:pt idx="563">
                  <c:v>1.6092977926422947E-2</c:v>
                </c:pt>
                <c:pt idx="564">
                  <c:v>1.614600253065035E-2</c:v>
                </c:pt>
                <c:pt idx="565">
                  <c:v>1.6202637665232444E-2</c:v>
                </c:pt>
                <c:pt idx="566">
                  <c:v>1.6262883331767952E-2</c:v>
                </c:pt>
                <c:pt idx="567">
                  <c:v>1.6326120087200024E-2</c:v>
                </c:pt>
                <c:pt idx="568">
                  <c:v>1.6388664746651571E-2</c:v>
                </c:pt>
                <c:pt idx="569">
                  <c:v>1.644989786490747E-2</c:v>
                </c:pt>
                <c:pt idx="570">
                  <c:v>1.6509819441168361E-2</c:v>
                </c:pt>
                <c:pt idx="571">
                  <c:v>1.6568429474794755E-2</c:v>
                </c:pt>
                <c:pt idx="572">
                  <c:v>1.6625727965067227E-2</c:v>
                </c:pt>
                <c:pt idx="573">
                  <c:v>1.6681714911506162E-2</c:v>
                </c:pt>
                <c:pt idx="574">
                  <c:v>1.6736390313472072E-2</c:v>
                </c:pt>
                <c:pt idx="575">
                  <c:v>1.6805535623962697E-2</c:v>
                </c:pt>
                <c:pt idx="576">
                  <c:v>1.6841806481346921E-2</c:v>
                </c:pt>
                <c:pt idx="577">
                  <c:v>1.689254724629663E-2</c:v>
                </c:pt>
                <c:pt idx="578">
                  <c:v>1.6941976464295294E-2</c:v>
                </c:pt>
                <c:pt idx="579">
                  <c:v>1.7017001088568406E-2</c:v>
                </c:pt>
                <c:pt idx="580">
                  <c:v>1.7050831138902822E-2</c:v>
                </c:pt>
                <c:pt idx="581">
                  <c:v>1.7082394832188541E-2</c:v>
                </c:pt>
                <c:pt idx="582">
                  <c:v>1.7126577857746739E-2</c:v>
                </c:pt>
                <c:pt idx="583">
                  <c:v>1.7169449333795939E-2</c:v>
                </c:pt>
                <c:pt idx="584">
                  <c:v>1.7211009260096333E-2</c:v>
                </c:pt>
                <c:pt idx="585">
                  <c:v>1.7251257636088368E-2</c:v>
                </c:pt>
                <c:pt idx="586">
                  <c:v>1.7290194461372366E-2</c:v>
                </c:pt>
                <c:pt idx="587">
                  <c:v>1.7327819735468708E-2</c:v>
                </c:pt>
                <c:pt idx="588">
                  <c:v>1.7364133457977715E-2</c:v>
                </c:pt>
                <c:pt idx="589">
                  <c:v>1.7399135628579643E-2</c:v>
                </c:pt>
                <c:pt idx="590">
                  <c:v>1.7432826246794875E-2</c:v>
                </c:pt>
                <c:pt idx="591">
                  <c:v>1.7465205312223731E-2</c:v>
                </c:pt>
                <c:pt idx="592">
                  <c:v>1.7496272824626402E-2</c:v>
                </c:pt>
                <c:pt idx="593">
                  <c:v>1.7526028783603209E-2</c:v>
                </c:pt>
                <c:pt idx="594">
                  <c:v>1.756404611194462E-2</c:v>
                </c:pt>
                <c:pt idx="595">
                  <c:v>1.7581606040080189E-2</c:v>
                </c:pt>
                <c:pt idx="596">
                  <c:v>1.7607427336940873E-2</c:v>
                </c:pt>
                <c:pt idx="597">
                  <c:v>1.7631937079176652E-2</c:v>
                </c:pt>
                <c:pt idx="598">
                  <c:v>1.7655135266467781E-2</c:v>
                </c:pt>
                <c:pt idx="599">
                  <c:v>1.7677021898654388E-2</c:v>
                </c:pt>
                <c:pt idx="600">
                  <c:v>1.7697596975336793E-2</c:v>
                </c:pt>
                <c:pt idx="601">
                  <c:v>1.7716860496514997E-2</c:v>
                </c:pt>
                <c:pt idx="602">
                  <c:v>1.7734812461869254E-2</c:v>
                </c:pt>
                <c:pt idx="603">
                  <c:v>1.7751452871159756E-2</c:v>
                </c:pt>
                <c:pt idx="604">
                  <c:v>1.7766781724306568E-2</c:v>
                </c:pt>
                <c:pt idx="605">
                  <c:v>1.7780799020989946E-2</c:v>
                </c:pt>
                <c:pt idx="606">
                  <c:v>1.779735967743612E-2</c:v>
                </c:pt>
                <c:pt idx="607">
                  <c:v>1.7804898944806524E-2</c:v>
                </c:pt>
                <c:pt idx="608">
                  <c:v>1.7814981571540045E-2</c:v>
                </c:pt>
                <c:pt idx="609">
                  <c:v>1.7823752641410451E-2</c:v>
                </c:pt>
                <c:pt idx="610">
                  <c:v>1.7831212154257869E-2</c:v>
                </c:pt>
                <c:pt idx="611">
                  <c:v>1.7837360110002365E-2</c:v>
                </c:pt>
                <c:pt idx="612">
                  <c:v>1.7842196508643937E-2</c:v>
                </c:pt>
                <c:pt idx="613">
                  <c:v>1.7845721350182586E-2</c:v>
                </c:pt>
                <c:pt idx="614">
                  <c:v>1.7847934634378504E-2</c:v>
                </c:pt>
                <c:pt idx="615">
                  <c:v>1.7848836361311626E-2</c:v>
                </c:pt>
                <c:pt idx="616">
                  <c:v>1.7848426530981953E-2</c:v>
                </c:pt>
                <c:pt idx="617">
                  <c:v>1.7846705143469421E-2</c:v>
                </c:pt>
                <c:pt idx="618">
                  <c:v>1.7843672198614158E-2</c:v>
                </c:pt>
                <c:pt idx="619">
                  <c:v>1.783938024845888E-2</c:v>
                </c:pt>
                <c:pt idx="620">
                  <c:v>1.7835300745883131E-2</c:v>
                </c:pt>
                <c:pt idx="621">
                  <c:v>1.7832116865363901E-2</c:v>
                </c:pt>
                <c:pt idx="622">
                  <c:v>1.7829828606901188E-2</c:v>
                </c:pt>
                <c:pt idx="623">
                  <c:v>1.782843597057493E-2</c:v>
                </c:pt>
                <c:pt idx="624">
                  <c:v>1.7827938956145317E-2</c:v>
                </c:pt>
                <c:pt idx="625">
                  <c:v>1.7828337563852159E-2</c:v>
                </c:pt>
                <c:pt idx="626">
                  <c:v>1.7829631793535583E-2</c:v>
                </c:pt>
                <c:pt idx="627">
                  <c:v>1.7833501266011353E-2</c:v>
                </c:pt>
                <c:pt idx="628">
                  <c:v>1.7834907118992049E-2</c:v>
                </c:pt>
                <c:pt idx="629">
                  <c:v>1.7838888214845028E-2</c:v>
                </c:pt>
                <c:pt idx="630">
                  <c:v>1.7843764932834461E-2</c:v>
                </c:pt>
                <c:pt idx="631">
                  <c:v>1.7853139777367133E-2</c:v>
                </c:pt>
                <c:pt idx="632">
                  <c:v>1.7859090822851531E-2</c:v>
                </c:pt>
                <c:pt idx="633">
                  <c:v>1.7863768819781356E-2</c:v>
                </c:pt>
                <c:pt idx="634">
                  <c:v>1.7872228026556414E-2</c:v>
                </c:pt>
                <c:pt idx="635">
                  <c:v>1.7881582855707734E-2</c:v>
                </c:pt>
                <c:pt idx="636">
                  <c:v>1.7891833307395189E-2</c:v>
                </c:pt>
                <c:pt idx="637">
                  <c:v>1.7902979381538842E-2</c:v>
                </c:pt>
                <c:pt idx="638">
                  <c:v>1.7915021078138693E-2</c:v>
                </c:pt>
                <c:pt idx="639">
                  <c:v>1.7927958397514487E-2</c:v>
                </c:pt>
                <c:pt idx="640">
                  <c:v>1.7941791339666224E-2</c:v>
                </c:pt>
                <c:pt idx="641">
                  <c:v>1.795651990467384E-2</c:v>
                </c:pt>
                <c:pt idx="642">
                  <c:v>1.7972144092697206E-2</c:v>
                </c:pt>
                <c:pt idx="643">
                  <c:v>1.798866390381626E-2</c:v>
                </c:pt>
                <c:pt idx="644">
                  <c:v>1.8006079338190872E-2</c:v>
                </c:pt>
                <c:pt idx="645">
                  <c:v>1.8031610963308964E-2</c:v>
                </c:pt>
                <c:pt idx="646">
                  <c:v>1.8043597077026519E-2</c:v>
                </c:pt>
                <c:pt idx="647">
                  <c:v>1.8063699381887233E-2</c:v>
                </c:pt>
                <c:pt idx="648">
                  <c:v>1.8084697310483122E-2</c:v>
                </c:pt>
                <c:pt idx="649">
                  <c:v>1.8106590863053995E-2</c:v>
                </c:pt>
                <c:pt idx="650">
                  <c:v>1.8129380039679788E-2</c:v>
                </c:pt>
                <c:pt idx="651">
                  <c:v>1.8153064840600308E-2</c:v>
                </c:pt>
                <c:pt idx="652">
                  <c:v>1.8177645266055364E-2</c:v>
                </c:pt>
                <c:pt idx="653">
                  <c:v>1.8203121316044957E-2</c:v>
                </c:pt>
                <c:pt idx="654">
                  <c:v>1.8229492990888829E-2</c:v>
                </c:pt>
                <c:pt idx="655">
                  <c:v>1.8256760290746854E-2</c:v>
                </c:pt>
                <c:pt idx="656">
                  <c:v>1.8284923215858839E-2</c:v>
                </c:pt>
                <c:pt idx="657">
                  <c:v>1.8313981766384657E-2</c:v>
                </c:pt>
                <c:pt idx="658">
                  <c:v>1.8343935942564116E-2</c:v>
                </c:pt>
                <c:pt idx="659">
                  <c:v>1.8374785744637023E-2</c:v>
                </c:pt>
                <c:pt idx="660">
                  <c:v>1.8406531172843188E-2</c:v>
                </c:pt>
                <c:pt idx="661">
                  <c:v>1.8439172227342482E-2</c:v>
                </c:pt>
                <c:pt idx="662">
                  <c:v>1.8472708908454649E-2</c:v>
                </c:pt>
                <c:pt idx="663">
                  <c:v>1.8507141216339562E-2</c:v>
                </c:pt>
                <c:pt idx="664">
                  <c:v>1.8542469151476837E-2</c:v>
                </c:pt>
                <c:pt idx="665">
                  <c:v>1.8578692713786538E-2</c:v>
                </c:pt>
                <c:pt idx="666">
                  <c:v>1.8615811903828217E-2</c:v>
                </c:pt>
                <c:pt idx="667">
                  <c:v>1.8653826721761746E-2</c:v>
                </c:pt>
                <c:pt idx="668">
                  <c:v>1.869273716790687E-2</c:v>
                </c:pt>
                <c:pt idx="669">
                  <c:v>1.8732543242583333E-2</c:v>
                </c:pt>
                <c:pt idx="670">
                  <c:v>1.877324494587107E-2</c:v>
                </c:pt>
                <c:pt idx="671">
                  <c:v>1.8814835623173209E-2</c:v>
                </c:pt>
                <c:pt idx="672">
                  <c:v>1.8856210510609372E-2</c:v>
                </c:pt>
                <c:pt idx="673">
                  <c:v>1.8896524396998515E-2</c:v>
                </c:pt>
                <c:pt idx="674">
                  <c:v>1.8935777282020894E-2</c:v>
                </c:pt>
                <c:pt idx="675">
                  <c:v>1.8973969165276827E-2</c:v>
                </c:pt>
                <c:pt idx="676">
                  <c:v>1.9011100046526508E-2</c:v>
                </c:pt>
                <c:pt idx="677">
                  <c:v>1.9058282359489809E-2</c:v>
                </c:pt>
                <c:pt idx="678">
                  <c:v>1.9082178801488325E-2</c:v>
                </c:pt>
                <c:pt idx="679">
                  <c:v>1.9126640070901146E-2</c:v>
                </c:pt>
                <c:pt idx="680">
                  <c:v>1.9149013544348392E-2</c:v>
                </c:pt>
                <c:pt idx="681">
                  <c:v>1.9180839410450901E-2</c:v>
                </c:pt>
                <c:pt idx="682">
                  <c:v>1.9211604272708627E-2</c:v>
                </c:pt>
                <c:pt idx="683">
                  <c:v>1.9254201912257685E-2</c:v>
                </c:pt>
                <c:pt idx="684">
                  <c:v>1.9289760570941894E-2</c:v>
                </c:pt>
                <c:pt idx="685">
                  <c:v>1.9306246537267313E-2</c:v>
                </c:pt>
                <c:pt idx="686">
                  <c:v>1.933481219333455E-2</c:v>
                </c:pt>
                <c:pt idx="687">
                  <c:v>1.9357626448925913E-2</c:v>
                </c:pt>
                <c:pt idx="688">
                  <c:v>1.938172473082922E-2</c:v>
                </c:pt>
                <c:pt idx="689">
                  <c:v>1.9404761895884803E-2</c:v>
                </c:pt>
                <c:pt idx="690">
                  <c:v>1.9426737943533112E-2</c:v>
                </c:pt>
                <c:pt idx="691">
                  <c:v>1.9449625229093215E-2</c:v>
                </c:pt>
                <c:pt idx="692">
                  <c:v>1.9467506684236469E-2</c:v>
                </c:pt>
                <c:pt idx="693">
                  <c:v>1.9486299376199057E-2</c:v>
                </c:pt>
                <c:pt idx="694">
                  <c:v>1.9504030948596096E-2</c:v>
                </c:pt>
                <c:pt idx="695">
                  <c:v>1.9520701400921325E-2</c:v>
                </c:pt>
                <c:pt idx="696">
                  <c:v>1.9536310732721773E-2</c:v>
                </c:pt>
                <c:pt idx="697">
                  <c:v>1.9550858943624405E-2</c:v>
                </c:pt>
                <c:pt idx="698">
                  <c:v>1.9564346033202895E-2</c:v>
                </c:pt>
                <c:pt idx="699">
                  <c:v>1.9580714769675822E-2</c:v>
                </c:pt>
                <c:pt idx="700">
                  <c:v>1.9588136847055182E-2</c:v>
                </c:pt>
                <c:pt idx="701">
                  <c:v>1.9599663119365118E-2</c:v>
                </c:pt>
                <c:pt idx="702">
                  <c:v>1.9607683171747325E-2</c:v>
                </c:pt>
                <c:pt idx="703">
                  <c:v>1.9615864650015524E-2</c:v>
                </c:pt>
                <c:pt idx="704">
                  <c:v>1.9622985005254279E-2</c:v>
                </c:pt>
                <c:pt idx="705">
                  <c:v>1.9629965258722848E-2</c:v>
                </c:pt>
                <c:pt idx="706">
                  <c:v>1.9634042345870739E-2</c:v>
                </c:pt>
                <c:pt idx="707">
                  <c:v>1.9637979331008637E-2</c:v>
                </c:pt>
                <c:pt idx="708">
                  <c:v>1.9640855192504247E-2</c:v>
                </c:pt>
                <c:pt idx="709">
                  <c:v>1.964266993030428E-2</c:v>
                </c:pt>
                <c:pt idx="710">
                  <c:v>1.9643966356763798E-2</c:v>
                </c:pt>
                <c:pt idx="711">
                  <c:v>1.9643116034684382E-2</c:v>
                </c:pt>
                <c:pt idx="712">
                  <c:v>1.9641747401264453E-2</c:v>
                </c:pt>
                <c:pt idx="713">
                  <c:v>1.9639317644095655E-2</c:v>
                </c:pt>
                <c:pt idx="714">
                  <c:v>1.963582676328457E-2</c:v>
                </c:pt>
                <c:pt idx="715">
                  <c:v>1.9631274758937778E-2</c:v>
                </c:pt>
                <c:pt idx="716">
                  <c:v>1.9625661631108571E-2</c:v>
                </c:pt>
                <c:pt idx="717">
                  <c:v>1.9618987380036756E-2</c:v>
                </c:pt>
                <c:pt idx="718">
                  <c:v>1.9611186674974856E-2</c:v>
                </c:pt>
                <c:pt idx="719">
                  <c:v>1.9602313900199952E-2</c:v>
                </c:pt>
                <c:pt idx="720">
                  <c:v>1.9592597888937746E-2</c:v>
                </c:pt>
                <c:pt idx="721">
                  <c:v>1.9581679146707387E-2</c:v>
                </c:pt>
                <c:pt idx="722">
                  <c:v>1.9569699282406816E-2</c:v>
                </c:pt>
                <c:pt idx="723">
                  <c:v>1.9556718873978696E-2</c:v>
                </c:pt>
                <c:pt idx="724">
                  <c:v>1.9543694942791845E-2</c:v>
                </c:pt>
                <c:pt idx="725">
                  <c:v>1.9532259368197913E-2</c:v>
                </c:pt>
                <c:pt idx="726">
                  <c:v>1.9521406239961792E-2</c:v>
                </c:pt>
                <c:pt idx="727">
                  <c:v>1.9511470861202085E-2</c:v>
                </c:pt>
                <c:pt idx="728">
                  <c:v>1.9502453231652339E-2</c:v>
                </c:pt>
                <c:pt idx="729">
                  <c:v>1.9491146112384783E-2</c:v>
                </c:pt>
                <c:pt idx="730">
                  <c:v>1.9487171219410016E-2</c:v>
                </c:pt>
                <c:pt idx="731">
                  <c:v>1.9480906836371048E-2</c:v>
                </c:pt>
                <c:pt idx="732">
                  <c:v>1.9475560201849262E-2</c:v>
                </c:pt>
                <c:pt idx="733">
                  <c:v>1.9471131315711432E-2</c:v>
                </c:pt>
                <c:pt idx="734">
                  <c:v>1.9467620177904266E-2</c:v>
                </c:pt>
                <c:pt idx="735">
                  <c:v>1.9465796123684598E-2</c:v>
                </c:pt>
                <c:pt idx="736">
                  <c:v>1.9463798157304257E-2</c:v>
                </c:pt>
                <c:pt idx="737">
                  <c:v>1.946259325345423E-2</c:v>
                </c:pt>
                <c:pt idx="738">
                  <c:v>1.9463331200351153E-2</c:v>
                </c:pt>
                <c:pt idx="739">
                  <c:v>1.9463830711057284E-2</c:v>
                </c:pt>
                <c:pt idx="740">
                  <c:v>1.9465826062061709E-2</c:v>
                </c:pt>
                <c:pt idx="741">
                  <c:v>1.946873916121028E-2</c:v>
                </c:pt>
                <c:pt idx="742">
                  <c:v>1.947257000860958E-2</c:v>
                </c:pt>
                <c:pt idx="743">
                  <c:v>1.9478225269149441E-2</c:v>
                </c:pt>
                <c:pt idx="744">
                  <c:v>1.9482984948506754E-2</c:v>
                </c:pt>
                <c:pt idx="745">
                  <c:v>1.9489569041244437E-2</c:v>
                </c:pt>
                <c:pt idx="746">
                  <c:v>1.9497070882685819E-2</c:v>
                </c:pt>
                <c:pt idx="747">
                  <c:v>1.9505490473017417E-2</c:v>
                </c:pt>
                <c:pt idx="748">
                  <c:v>1.9514827812452396E-2</c:v>
                </c:pt>
                <c:pt idx="749">
                  <c:v>1.9525082901177271E-2</c:v>
                </c:pt>
                <c:pt idx="750">
                  <c:v>1.9540258164330027E-2</c:v>
                </c:pt>
                <c:pt idx="751">
                  <c:v>1.9548346327455945E-2</c:v>
                </c:pt>
                <c:pt idx="752">
                  <c:v>1.9561354665569297E-2</c:v>
                </c:pt>
                <c:pt idx="753">
                  <c:v>1.9576848303028971E-2</c:v>
                </c:pt>
                <c:pt idx="754">
                  <c:v>1.9590124593209524E-2</c:v>
                </c:pt>
                <c:pt idx="755">
                  <c:v>1.9605886183402532E-2</c:v>
                </c:pt>
                <c:pt idx="756">
                  <c:v>1.9622565524963775E-2</c:v>
                </c:pt>
                <c:pt idx="757">
                  <c:v>1.9641995930121947E-2</c:v>
                </c:pt>
                <c:pt idx="758">
                  <c:v>1.9658677463816332E-2</c:v>
                </c:pt>
                <c:pt idx="759">
                  <c:v>1.9678110061907006E-2</c:v>
                </c:pt>
                <c:pt idx="760">
                  <c:v>1.9698460413071217E-2</c:v>
                </c:pt>
                <c:pt idx="761">
                  <c:v>1.9719728517735291E-2</c:v>
                </c:pt>
                <c:pt idx="762">
                  <c:v>1.9741914376405489E-2</c:v>
                </c:pt>
                <c:pt idx="763">
                  <c:v>1.9765017989561429E-2</c:v>
                </c:pt>
                <c:pt idx="764">
                  <c:v>1.9789039357762661E-2</c:v>
                </c:pt>
                <c:pt idx="765">
                  <c:v>1.9813978481568739E-2</c:v>
                </c:pt>
                <c:pt idx="766">
                  <c:v>1.983983536151257E-2</c:v>
                </c:pt>
                <c:pt idx="767">
                  <c:v>1.9866609998233642E-2</c:v>
                </c:pt>
                <c:pt idx="768">
                  <c:v>1.9894302392318153E-2</c:v>
                </c:pt>
                <c:pt idx="769">
                  <c:v>1.9922912544378946E-2</c:v>
                </c:pt>
                <c:pt idx="770">
                  <c:v>1.9955143187966318E-2</c:v>
                </c:pt>
                <c:pt idx="771">
                  <c:v>1.9985656104719585E-2</c:v>
                </c:pt>
                <c:pt idx="772">
                  <c:v>2.0014249555293517E-2</c:v>
                </c:pt>
                <c:pt idx="773">
                  <c:v>2.0046530746160585E-2</c:v>
                </c:pt>
                <c:pt idx="774">
                  <c:v>2.007972969852112E-2</c:v>
                </c:pt>
                <c:pt idx="775">
                  <c:v>2.0113798807681604E-2</c:v>
                </c:pt>
                <c:pt idx="776">
                  <c:v>2.0150681334860643E-2</c:v>
                </c:pt>
                <c:pt idx="777">
                  <c:v>2.018100882536622E-2</c:v>
                </c:pt>
                <c:pt idx="778">
                  <c:v>2.0213657809948771E-2</c:v>
                </c:pt>
                <c:pt idx="779">
                  <c:v>2.0245669444332037E-2</c:v>
                </c:pt>
                <c:pt idx="780">
                  <c:v>2.0277043728009758E-2</c:v>
                </c:pt>
                <c:pt idx="781">
                  <c:v>2.0315303469864432E-2</c:v>
                </c:pt>
                <c:pt idx="782">
                  <c:v>2.0337880241196871E-2</c:v>
                </c:pt>
                <c:pt idx="783">
                  <c:v>2.0367342469773675E-2</c:v>
                </c:pt>
                <c:pt idx="784">
                  <c:v>2.0396167345673177E-2</c:v>
                </c:pt>
                <c:pt idx="785">
                  <c:v>2.0424354868495698E-2</c:v>
                </c:pt>
                <c:pt idx="786">
                  <c:v>2.0451905037734974E-2</c:v>
                </c:pt>
                <c:pt idx="787">
                  <c:v>2.0483767198767211E-2</c:v>
                </c:pt>
                <c:pt idx="788">
                  <c:v>2.0507526003794574E-2</c:v>
                </c:pt>
                <c:pt idx="789">
                  <c:v>2.0530731419770021E-2</c:v>
                </c:pt>
                <c:pt idx="790">
                  <c:v>2.055807669250953E-2</c:v>
                </c:pt>
                <c:pt idx="791">
                  <c:v>2.0580095565554402E-2</c:v>
                </c:pt>
                <c:pt idx="792">
                  <c:v>2.060382160455454E-2</c:v>
                </c:pt>
                <c:pt idx="793">
                  <c:v>2.0626910287173672E-2</c:v>
                </c:pt>
                <c:pt idx="794">
                  <c:v>2.0649361612985473E-2</c:v>
                </c:pt>
                <c:pt idx="795">
                  <c:v>2.0673299073665774E-2</c:v>
                </c:pt>
                <c:pt idx="796">
                  <c:v>2.0692352192828167E-2</c:v>
                </c:pt>
                <c:pt idx="797">
                  <c:v>2.0712891446192927E-2</c:v>
                </c:pt>
                <c:pt idx="798">
                  <c:v>2.0732793341364797E-2</c:v>
                </c:pt>
                <c:pt idx="799">
                  <c:v>2.0752057878077323E-2</c:v>
                </c:pt>
                <c:pt idx="800">
                  <c:v>2.0770685056010763E-2</c:v>
                </c:pt>
                <c:pt idx="801">
                  <c:v>2.07949928006812E-2</c:v>
                </c:pt>
                <c:pt idx="802">
                  <c:v>2.0806027334367982E-2</c:v>
                </c:pt>
                <c:pt idx="803">
                  <c:v>2.0822742434232211E-2</c:v>
                </c:pt>
                <c:pt idx="804">
                  <c:v>2.0838820174171602E-2</c:v>
                </c:pt>
                <c:pt idx="805">
                  <c:v>2.0854260553972992E-2</c:v>
                </c:pt>
                <c:pt idx="806">
                  <c:v>2.0870697671373506E-2</c:v>
                </c:pt>
                <c:pt idx="807">
                  <c:v>2.0883229232069311E-2</c:v>
                </c:pt>
                <c:pt idx="808">
                  <c:v>2.089675752991127E-2</c:v>
                </c:pt>
                <c:pt idx="809">
                  <c:v>2.0911148334412655E-2</c:v>
                </c:pt>
                <c:pt idx="810">
                  <c:v>2.092190204217026E-2</c:v>
                </c:pt>
                <c:pt idx="811">
                  <c:v>2.0933518256160966E-2</c:v>
                </c:pt>
                <c:pt idx="812">
                  <c:v>2.0944497108494886E-2</c:v>
                </c:pt>
                <c:pt idx="813">
                  <c:v>2.0954838598958858E-2</c:v>
                </c:pt>
                <c:pt idx="814">
                  <c:v>2.0964542727419655E-2</c:v>
                </c:pt>
                <c:pt idx="815">
                  <c:v>2.0973609493717404E-2</c:v>
                </c:pt>
                <c:pt idx="816">
                  <c:v>2.0982038897692235E-2</c:v>
                </c:pt>
                <c:pt idx="817">
                  <c:v>2.0989830939237564E-2</c:v>
                </c:pt>
                <c:pt idx="818">
                  <c:v>2.0996985618220165E-2</c:v>
                </c:pt>
                <c:pt idx="819">
                  <c:v>2.1003502934506812E-2</c:v>
                </c:pt>
                <c:pt idx="820">
                  <c:v>2.1009382888017569E-2</c:v>
                </c:pt>
                <c:pt idx="821">
                  <c:v>2.1014625478645854E-2</c:v>
                </c:pt>
                <c:pt idx="822">
                  <c:v>2.1020145084398312E-2</c:v>
                </c:pt>
                <c:pt idx="823">
                  <c:v>2.1024067652108958E-2</c:v>
                </c:pt>
                <c:pt idx="824">
                  <c:v>2.1026529072436517E-2</c:v>
                </c:pt>
                <c:pt idx="825">
                  <c:v>2.1029222210788845E-2</c:v>
                </c:pt>
                <c:pt idx="826">
                  <c:v>2.1031277985965602E-2</c:v>
                </c:pt>
                <c:pt idx="827">
                  <c:v>2.1032696397913497E-2</c:v>
                </c:pt>
                <c:pt idx="828">
                  <c:v>2.1033794672664641E-2</c:v>
                </c:pt>
                <c:pt idx="829">
                  <c:v>2.1035960790103392E-2</c:v>
                </c:pt>
                <c:pt idx="830">
                  <c:v>2.1037026264991709E-2</c:v>
                </c:pt>
                <c:pt idx="831">
                  <c:v>2.103919028185075E-2</c:v>
                </c:pt>
                <c:pt idx="832">
                  <c:v>2.1041719779235635E-2</c:v>
                </c:pt>
                <c:pt idx="833">
                  <c:v>2.1045452796364383E-2</c:v>
                </c:pt>
                <c:pt idx="834">
                  <c:v>2.1047875215636225E-2</c:v>
                </c:pt>
                <c:pt idx="835">
                  <c:v>2.1051501154705221E-2</c:v>
                </c:pt>
                <c:pt idx="836">
                  <c:v>2.1055492574379997E-2</c:v>
                </c:pt>
                <c:pt idx="837">
                  <c:v>2.1059849474687198E-2</c:v>
                </c:pt>
                <c:pt idx="838">
                  <c:v>2.1064571855733405E-2</c:v>
                </c:pt>
                <c:pt idx="839">
                  <c:v>2.1069659717491973E-2</c:v>
                </c:pt>
                <c:pt idx="840">
                  <c:v>2.1077358223884346E-2</c:v>
                </c:pt>
                <c:pt idx="841">
                  <c:v>2.1082300415899979E-2</c:v>
                </c:pt>
                <c:pt idx="842">
                  <c:v>2.1088640612108023E-2</c:v>
                </c:pt>
                <c:pt idx="843">
                  <c:v>2.1095346246235991E-2</c:v>
                </c:pt>
                <c:pt idx="844">
                  <c:v>2.110241731836382E-2</c:v>
                </c:pt>
                <c:pt idx="845">
                  <c:v>2.1109853828411573E-2</c:v>
                </c:pt>
                <c:pt idx="846">
                  <c:v>2.1117655776379252E-2</c:v>
                </c:pt>
                <c:pt idx="847">
                  <c:v>2.1125823162506663E-2</c:v>
                </c:pt>
                <c:pt idx="848">
                  <c:v>2.1134355986553999E-2</c:v>
                </c:pt>
                <c:pt idx="849">
                  <c:v>2.1143254248681131E-2</c:v>
                </c:pt>
                <c:pt idx="850">
                  <c:v>2.1152517948888061E-2</c:v>
                </c:pt>
                <c:pt idx="851">
                  <c:v>2.1162147087174787E-2</c:v>
                </c:pt>
                <c:pt idx="852">
                  <c:v>2.1172141663701183E-2</c:v>
                </c:pt>
                <c:pt idx="853">
                  <c:v>2.1182501678227439E-2</c:v>
                </c:pt>
                <c:pt idx="854">
                  <c:v>2.1193227131153236E-2</c:v>
                </c:pt>
                <c:pt idx="855">
                  <c:v>2.120431802215883E-2</c:v>
                </c:pt>
                <c:pt idx="856">
                  <c:v>2.1219114709793985E-2</c:v>
                </c:pt>
                <c:pt idx="857">
                  <c:v>2.1231040888398667E-2</c:v>
                </c:pt>
                <c:pt idx="858">
                  <c:v>2.1243332505322954E-2</c:v>
                </c:pt>
                <c:pt idx="859">
                  <c:v>2.1255989560646782E-2</c:v>
                </c:pt>
                <c:pt idx="860">
                  <c:v>2.1269012054370151E-2</c:v>
                </c:pt>
                <c:pt idx="861">
                  <c:v>2.1282399986732869E-2</c:v>
                </c:pt>
                <c:pt idx="862">
                  <c:v>2.1296153357335257E-2</c:v>
                </c:pt>
                <c:pt idx="863">
                  <c:v>2.1310272166736866E-2</c:v>
                </c:pt>
                <c:pt idx="864">
                  <c:v>2.1324756414538015E-2</c:v>
                </c:pt>
                <c:pt idx="865">
                  <c:v>2.1339606101138386E-2</c:v>
                </c:pt>
                <c:pt idx="866">
                  <c:v>2.1360034598791877E-2</c:v>
                </c:pt>
                <c:pt idx="867">
                  <c:v>2.1370401790257176E-2</c:v>
                </c:pt>
                <c:pt idx="868">
                  <c:v>2.1386347792855531E-2</c:v>
                </c:pt>
                <c:pt idx="869">
                  <c:v>2.1402659234492916E-2</c:v>
                </c:pt>
                <c:pt idx="870">
                  <c:v>2.1419336114849585E-2</c:v>
                </c:pt>
                <c:pt idx="871">
                  <c:v>2.1436378434165348E-2</c:v>
                </c:pt>
                <c:pt idx="872">
                  <c:v>2.1453786192440205E-2</c:v>
                </c:pt>
                <c:pt idx="873">
                  <c:v>2.1471559389754091E-2</c:v>
                </c:pt>
                <c:pt idx="874">
                  <c:v>2.1489698026186943E-2</c:v>
                </c:pt>
                <c:pt idx="875">
                  <c:v>2.150820210173876E-2</c:v>
                </c:pt>
                <c:pt idx="876">
                  <c:v>2.1527071616489479E-2</c:v>
                </c:pt>
                <c:pt idx="877">
                  <c:v>2.15463065704391E-2</c:v>
                </c:pt>
                <c:pt idx="878">
                  <c:v>2.156590696382743E-2</c:v>
                </c:pt>
                <c:pt idx="879">
                  <c:v>2.1585825594492292E-2</c:v>
                </c:pt>
                <c:pt idx="880">
                  <c:v>2.1605530820343333E-2</c:v>
                </c:pt>
                <c:pt idx="881">
                  <c:v>2.1624871098282483E-2</c:v>
                </c:pt>
                <c:pt idx="882">
                  <c:v>2.1643846428149871E-2</c:v>
                </c:pt>
                <c:pt idx="883">
                  <c:v>2.1662456809945496E-2</c:v>
                </c:pt>
                <c:pt idx="884">
                  <c:v>2.1680702243589423E-2</c:v>
                </c:pt>
                <c:pt idx="885">
                  <c:v>2.169858272908165E-2</c:v>
                </c:pt>
                <c:pt idx="886">
                  <c:v>2.1716098266342243E-2</c:v>
                </c:pt>
                <c:pt idx="887">
                  <c:v>2.1739392158623971E-2</c:v>
                </c:pt>
                <c:pt idx="888">
                  <c:v>2.1750034496008652E-2</c:v>
                </c:pt>
                <c:pt idx="889">
                  <c:v>2.1766455188334533E-2</c:v>
                </c:pt>
                <c:pt idx="890">
                  <c:v>2.178251093218897E-2</c:v>
                </c:pt>
                <c:pt idx="891">
                  <c:v>2.18070040418894E-2</c:v>
                </c:pt>
                <c:pt idx="892">
                  <c:v>2.1819159172631331E-2</c:v>
                </c:pt>
                <c:pt idx="893">
                  <c:v>2.182848847260388E-2</c:v>
                </c:pt>
                <c:pt idx="894">
                  <c:v>2.1843084422172865E-2</c:v>
                </c:pt>
                <c:pt idx="895">
                  <c:v>2.1857315423190471E-2</c:v>
                </c:pt>
                <c:pt idx="896">
                  <c:v>2.1871181475336954E-2</c:v>
                </c:pt>
                <c:pt idx="897">
                  <c:v>2.1884682578852122E-2</c:v>
                </c:pt>
                <c:pt idx="898">
                  <c:v>2.1897818733496166E-2</c:v>
                </c:pt>
                <c:pt idx="899">
                  <c:v>2.1910589939349023E-2</c:v>
                </c:pt>
                <c:pt idx="900">
                  <c:v>2.1922996196330757E-2</c:v>
                </c:pt>
                <c:pt idx="901">
                  <c:v>2.1935037504441368E-2</c:v>
                </c:pt>
                <c:pt idx="902">
                  <c:v>2.1946713863520984E-2</c:v>
                </c:pt>
                <c:pt idx="903">
                  <c:v>2.195802527364954E-2</c:v>
                </c:pt>
                <c:pt idx="904">
                  <c:v>2.19689717347471E-2</c:v>
                </c:pt>
                <c:pt idx="905">
                  <c:v>2.1985186833770598E-2</c:v>
                </c:pt>
                <c:pt idx="906">
                  <c:v>2.19897698097693E-2</c:v>
                </c:pt>
                <c:pt idx="907">
                  <c:v>2.1999621423614002E-2</c:v>
                </c:pt>
                <c:pt idx="908">
                  <c:v>2.2009108088347773E-2</c:v>
                </c:pt>
                <c:pt idx="909">
                  <c:v>2.201822980381074E-2</c:v>
                </c:pt>
                <c:pt idx="910">
                  <c:v>2.2026986570162777E-2</c:v>
                </c:pt>
                <c:pt idx="911">
                  <c:v>2.2035378387244009E-2</c:v>
                </c:pt>
                <c:pt idx="912">
                  <c:v>2.2043405255134374E-2</c:v>
                </c:pt>
                <c:pt idx="913">
                  <c:v>2.2051067173673999E-2</c:v>
                </c:pt>
                <c:pt idx="914">
                  <c:v>2.2058364142942821E-2</c:v>
                </c:pt>
                <c:pt idx="915">
                  <c:v>2.2065296162860903E-2</c:v>
                </c:pt>
                <c:pt idx="916">
                  <c:v>2.2071863233428246E-2</c:v>
                </c:pt>
                <c:pt idx="917">
                  <c:v>2.2078065354644849E-2</c:v>
                </c:pt>
                <c:pt idx="918">
                  <c:v>2.2087133595283248E-2</c:v>
                </c:pt>
                <c:pt idx="919">
                  <c:v>2.20893747489459E-2</c:v>
                </c:pt>
                <c:pt idx="920">
                  <c:v>2.2094482022030348E-2</c:v>
                </c:pt>
                <c:pt idx="921">
                  <c:v>2.2099224345604185E-2</c:v>
                </c:pt>
                <c:pt idx="922">
                  <c:v>2.2103601719667409E-2</c:v>
                </c:pt>
                <c:pt idx="923">
                  <c:v>2.2107614144379895E-2</c:v>
                </c:pt>
                <c:pt idx="924">
                  <c:v>2.2111261619581768E-2</c:v>
                </c:pt>
                <c:pt idx="925">
                  <c:v>2.211454414527303E-2</c:v>
                </c:pt>
                <c:pt idx="926">
                  <c:v>2.2117461721533616E-2</c:v>
                </c:pt>
                <c:pt idx="927">
                  <c:v>2.212001434828359E-2</c:v>
                </c:pt>
                <c:pt idx="928">
                  <c:v>2.2122202025443016E-2</c:v>
                </c:pt>
                <c:pt idx="929">
                  <c:v>2.2124024753091831E-2</c:v>
                </c:pt>
                <c:pt idx="930">
                  <c:v>2.212548253130997E-2</c:v>
                </c:pt>
                <c:pt idx="931">
                  <c:v>2.212658296825154E-2</c:v>
                </c:pt>
                <c:pt idx="932">
                  <c:v>2.2127539096787885E-2</c:v>
                </c:pt>
                <c:pt idx="933">
                  <c:v>2.2128449824840857E-2</c:v>
                </c:pt>
                <c:pt idx="934">
                  <c:v>2.2129315152570328E-2</c:v>
                </c:pt>
                <c:pt idx="935">
                  <c:v>2.2130135079816426E-2</c:v>
                </c:pt>
                <c:pt idx="936">
                  <c:v>2.2130909606739024E-2</c:v>
                </c:pt>
                <c:pt idx="937">
                  <c:v>2.2131638733258185E-2</c:v>
                </c:pt>
                <c:pt idx="938">
                  <c:v>2.2132322459453846E-2</c:v>
                </c:pt>
                <c:pt idx="939">
                  <c:v>2.2134495309833468E-2</c:v>
                </c:pt>
                <c:pt idx="940">
                  <c:v>2.2133553710474985E-2</c:v>
                </c:pt>
                <c:pt idx="941">
                  <c:v>2.2134101235460335E-2</c:v>
                </c:pt>
                <c:pt idx="942">
                  <c:v>2.2134603360042249E-2</c:v>
                </c:pt>
                <c:pt idx="943">
                  <c:v>2.2137903513536727E-2</c:v>
                </c:pt>
                <c:pt idx="944">
                  <c:v>2.2137594741304945E-2</c:v>
                </c:pt>
                <c:pt idx="945">
                  <c:v>2.213583733136737E-2</c:v>
                </c:pt>
                <c:pt idx="946">
                  <c:v>2.2136157854335536E-2</c:v>
                </c:pt>
                <c:pt idx="947">
                  <c:v>2.2136432976900267E-2</c:v>
                </c:pt>
                <c:pt idx="948">
                  <c:v>2.2136662699141496E-2</c:v>
                </c:pt>
                <c:pt idx="949">
                  <c:v>2.2136847020899353E-2</c:v>
                </c:pt>
                <c:pt idx="950">
                  <c:v>2.2136985942253773E-2</c:v>
                </c:pt>
                <c:pt idx="951">
                  <c:v>2.2137079463284692E-2</c:v>
                </c:pt>
                <c:pt idx="952">
                  <c:v>2.2137127583832239E-2</c:v>
                </c:pt>
                <c:pt idx="953">
                  <c:v>2.2137130304056285E-2</c:v>
                </c:pt>
                <c:pt idx="954">
                  <c:v>2.2137087623876894E-2</c:v>
                </c:pt>
                <c:pt idx="955">
                  <c:v>2.2136999543294067E-2</c:v>
                </c:pt>
                <c:pt idx="956">
                  <c:v>2.2139541264415641E-2</c:v>
                </c:pt>
                <c:pt idx="957">
                  <c:v>2.2136687181077974E-2</c:v>
                </c:pt>
                <c:pt idx="958">
                  <c:v>2.2136462899204901E-2</c:v>
                </c:pt>
                <c:pt idx="959">
                  <c:v>2.2136193217088262E-2</c:v>
                </c:pt>
                <c:pt idx="960">
                  <c:v>2.2135878134488252E-2</c:v>
                </c:pt>
                <c:pt idx="961">
                  <c:v>2.213551765156474E-2</c:v>
                </c:pt>
                <c:pt idx="962">
                  <c:v>2.2135111768157856E-2</c:v>
                </c:pt>
                <c:pt idx="963">
                  <c:v>2.2134660484507407E-2</c:v>
                </c:pt>
                <c:pt idx="964">
                  <c:v>2.2134163800293649E-2</c:v>
                </c:pt>
                <c:pt idx="965">
                  <c:v>2.2133621715836327E-2</c:v>
                </c:pt>
                <c:pt idx="966">
                  <c:v>2.2133034230895632E-2</c:v>
                </c:pt>
                <c:pt idx="967">
                  <c:v>2.21324013455515E-2</c:v>
                </c:pt>
                <c:pt idx="968">
                  <c:v>2.2131723059883868E-2</c:v>
                </c:pt>
                <c:pt idx="969">
                  <c:v>2.2130999373812799E-2</c:v>
                </c:pt>
                <c:pt idx="970">
                  <c:v>2.2130230287258357E-2</c:v>
                </c:pt>
                <c:pt idx="971">
                  <c:v>2.2129415800380414E-2</c:v>
                </c:pt>
                <c:pt idx="972">
                  <c:v>2.2128555913099035E-2</c:v>
                </c:pt>
                <c:pt idx="973">
                  <c:v>2.2127650625414219E-2</c:v>
                </c:pt>
                <c:pt idx="974">
                  <c:v>2.2126699937325967E-2</c:v>
                </c:pt>
                <c:pt idx="975">
                  <c:v>2.2125703848914213E-2</c:v>
                </c:pt>
                <c:pt idx="976">
                  <c:v>2.2124662360099023E-2</c:v>
                </c:pt>
                <c:pt idx="977">
                  <c:v>2.2123575470800461E-2</c:v>
                </c:pt>
                <c:pt idx="978">
                  <c:v>2.2122443181178397E-2</c:v>
                </c:pt>
                <c:pt idx="979">
                  <c:v>2.2121265491232833E-2</c:v>
                </c:pt>
                <c:pt idx="980">
                  <c:v>2.212004240072396E-2</c:v>
                </c:pt>
                <c:pt idx="981">
                  <c:v>2.2118773909891587E-2</c:v>
                </c:pt>
                <c:pt idx="982">
                  <c:v>2.2117460018735713E-2</c:v>
                </c:pt>
                <c:pt idx="983">
                  <c:v>2.2116101831972657E-2</c:v>
                </c:pt>
                <c:pt idx="984">
                  <c:v>2.2114882752655163E-2</c:v>
                </c:pt>
                <c:pt idx="985">
                  <c:v>2.2113943095103394E-2</c:v>
                </c:pt>
                <c:pt idx="986">
                  <c:v>2.2113282859157479E-2</c:v>
                </c:pt>
                <c:pt idx="987">
                  <c:v>2.211290204497729E-2</c:v>
                </c:pt>
                <c:pt idx="988">
                  <c:v>2.2112800652562825E-2</c:v>
                </c:pt>
                <c:pt idx="989">
                  <c:v>2.2114441099461146E-2</c:v>
                </c:pt>
                <c:pt idx="990">
                  <c:v>2.2113436132711328E-2</c:v>
                </c:pt>
                <c:pt idx="991">
                  <c:v>2.2115795258965676E-2</c:v>
                </c:pt>
                <c:pt idx="992">
                  <c:v>2.2115189299762861E-2</c:v>
                </c:pt>
                <c:pt idx="993">
                  <c:v>2.2116485015857279E-2</c:v>
                </c:pt>
                <c:pt idx="994">
                  <c:v>2.2118060153717423E-2</c:v>
                </c:pt>
                <c:pt idx="995">
                  <c:v>2.212405144587315E-2</c:v>
                </c:pt>
                <c:pt idx="996">
                  <c:v>2.2123744041397941E-2</c:v>
                </c:pt>
                <c:pt idx="997">
                  <c:v>2.2126564683038197E-2</c:v>
                </c:pt>
                <c:pt idx="998">
                  <c:v>2.2130228246270978E-2</c:v>
                </c:pt>
                <c:pt idx="999">
                  <c:v>2.2132390139928404E-2</c:v>
                </c:pt>
                <c:pt idx="1000">
                  <c:v>2.2135722052620821E-2</c:v>
                </c:pt>
                <c:pt idx="1001">
                  <c:v>2.2139333421478113E-2</c:v>
                </c:pt>
                <c:pt idx="1002">
                  <c:v>2.2143224246580218E-2</c:v>
                </c:pt>
                <c:pt idx="1003">
                  <c:v>2.2148386013041144E-2</c:v>
                </c:pt>
                <c:pt idx="1004">
                  <c:v>2.2151844265518861E-2</c:v>
                </c:pt>
                <c:pt idx="1005">
                  <c:v>2.215657345940869E-2</c:v>
                </c:pt>
                <c:pt idx="1006">
                  <c:v>2.2161582109649913E-2</c:v>
                </c:pt>
                <c:pt idx="1007">
                  <c:v>2.2166870216269174E-2</c:v>
                </c:pt>
                <c:pt idx="1008">
                  <c:v>2.2172437779293119E-2</c:v>
                </c:pt>
                <c:pt idx="1009">
                  <c:v>2.2178284798748393E-2</c:v>
                </c:pt>
                <c:pt idx="1010">
                  <c:v>2.2184411274714932E-2</c:v>
                </c:pt>
                <c:pt idx="1011">
                  <c:v>2.2192278177763924E-2</c:v>
                </c:pt>
                <c:pt idx="1012">
                  <c:v>2.2197502596261742E-2</c:v>
                </c:pt>
                <c:pt idx="1013">
                  <c:v>2.2205662066641096E-2</c:v>
                </c:pt>
                <c:pt idx="1014">
                  <c:v>2.2211711744279938E-2</c:v>
                </c:pt>
                <c:pt idx="1015">
                  <c:v>2.2219235503362356E-2</c:v>
                </c:pt>
                <c:pt idx="1016">
                  <c:v>2.2227038719195846E-2</c:v>
                </c:pt>
                <c:pt idx="1017">
                  <c:v>2.2236397758272908E-2</c:v>
                </c:pt>
                <c:pt idx="1018">
                  <c:v>2.2243483521435792E-2</c:v>
                </c:pt>
                <c:pt idx="1019">
                  <c:v>2.2252125107975473E-2</c:v>
                </c:pt>
                <c:pt idx="1020">
                  <c:v>2.2261046151479391E-2</c:v>
                </c:pt>
                <c:pt idx="1021">
                  <c:v>2.2270246652054126E-2</c:v>
                </c:pt>
                <c:pt idx="1022">
                  <c:v>2.227972660975297E-2</c:v>
                </c:pt>
                <c:pt idx="1023">
                  <c:v>2.2289486024629213E-2</c:v>
                </c:pt>
                <c:pt idx="1024">
                  <c:v>2.2299524896816081E-2</c:v>
                </c:pt>
                <c:pt idx="1025">
                  <c:v>2.2309843226313575E-2</c:v>
                </c:pt>
                <c:pt idx="1026">
                  <c:v>2.2320441013228276E-2</c:v>
                </c:pt>
                <c:pt idx="1027">
                  <c:v>2.233131825758683E-2</c:v>
                </c:pt>
                <c:pt idx="1028">
                  <c:v>2.2342474959549108E-2</c:v>
                </c:pt>
                <c:pt idx="1029">
                  <c:v>2.2353911119115111E-2</c:v>
                </c:pt>
                <c:pt idx="1030">
                  <c:v>2.236717069892924E-2</c:v>
                </c:pt>
                <c:pt idx="1031">
                  <c:v>2.2379186481937818E-2</c:v>
                </c:pt>
                <c:pt idx="1032">
                  <c:v>2.2389896344474636E-2</c:v>
                </c:pt>
                <c:pt idx="1033">
                  <c:v>2.2402450335388124E-2</c:v>
                </c:pt>
                <c:pt idx="1034">
                  <c:v>2.2415283784411599E-2</c:v>
                </c:pt>
                <c:pt idx="1035">
                  <c:v>2.2428387335162725E-2</c:v>
                </c:pt>
                <c:pt idx="1036">
                  <c:v>2.2443200738033742E-2</c:v>
                </c:pt>
                <c:pt idx="1037">
                  <c:v>2.245470925258175E-2</c:v>
                </c:pt>
                <c:pt idx="1038">
                  <c:v>2.2467830936800937E-2</c:v>
                </c:pt>
                <c:pt idx="1039">
                  <c:v>2.248092643801769E-2</c:v>
                </c:pt>
                <c:pt idx="1040">
                  <c:v>2.2493995756205365E-2</c:v>
                </c:pt>
                <c:pt idx="1041">
                  <c:v>2.2509353421744649E-2</c:v>
                </c:pt>
                <c:pt idx="1042">
                  <c:v>2.2520055843546771E-2</c:v>
                </c:pt>
                <c:pt idx="1043">
                  <c:v>2.2533046612700502E-2</c:v>
                </c:pt>
                <c:pt idx="1044">
                  <c:v>2.2546011198745219E-2</c:v>
                </c:pt>
                <c:pt idx="1045">
                  <c:v>2.2558949601760858E-2</c:v>
                </c:pt>
                <c:pt idx="1046">
                  <c:v>2.2571861821720773E-2</c:v>
                </c:pt>
                <c:pt idx="1047">
                  <c:v>2.2588003291833303E-2</c:v>
                </c:pt>
                <c:pt idx="1048">
                  <c:v>2.2599234382238986E-2</c:v>
                </c:pt>
                <c:pt idx="1049">
                  <c:v>2.2610441383106306E-2</c:v>
                </c:pt>
                <c:pt idx="1050">
                  <c:v>2.2624873410299617E-2</c:v>
                </c:pt>
                <c:pt idx="1051">
                  <c:v>2.2636030175231525E-2</c:v>
                </c:pt>
                <c:pt idx="1052">
                  <c:v>2.2648785296643936E-2</c:v>
                </c:pt>
                <c:pt idx="1053">
                  <c:v>2.2661514234920688E-2</c:v>
                </c:pt>
                <c:pt idx="1054">
                  <c:v>2.267421699006178E-2</c:v>
                </c:pt>
                <c:pt idx="1055">
                  <c:v>2.2688512755073553E-2</c:v>
                </c:pt>
                <c:pt idx="1056">
                  <c:v>2.2699543950936985E-2</c:v>
                </c:pt>
                <c:pt idx="1057">
                  <c:v>2.2712168156644452E-2</c:v>
                </c:pt>
                <c:pt idx="1058">
                  <c:v>2.2724766179189615E-2</c:v>
                </c:pt>
                <c:pt idx="1059">
                  <c:v>2.2737338018572473E-2</c:v>
                </c:pt>
                <c:pt idx="1060">
                  <c:v>2.2749883674739735E-2</c:v>
                </c:pt>
                <c:pt idx="1061">
                  <c:v>2.2766321031575387E-2</c:v>
                </c:pt>
                <c:pt idx="1062">
                  <c:v>2.2774896437560699E-2</c:v>
                </c:pt>
                <c:pt idx="1063">
                  <c:v>2.278736354416111E-2</c:v>
                </c:pt>
                <c:pt idx="1064">
                  <c:v>2.2799804467572571E-2</c:v>
                </c:pt>
                <c:pt idx="1065">
                  <c:v>2.2812219207741791E-2</c:v>
                </c:pt>
                <c:pt idx="1066">
                  <c:v>2.2826215088609381E-2</c:v>
                </c:pt>
                <c:pt idx="1067">
                  <c:v>2.2836970138380153E-2</c:v>
                </c:pt>
                <c:pt idx="1068">
                  <c:v>2.2849306328849295E-2</c:v>
                </c:pt>
                <c:pt idx="1069">
                  <c:v>2.2863220397186801E-2</c:v>
                </c:pt>
                <c:pt idx="1070">
                  <c:v>2.287390015998092E-2</c:v>
                </c:pt>
                <c:pt idx="1071">
                  <c:v>2.2886157800670048E-2</c:v>
                </c:pt>
                <c:pt idx="1072">
                  <c:v>2.289838925809029E-2</c:v>
                </c:pt>
                <c:pt idx="1073">
                  <c:v>2.2910594532188355E-2</c:v>
                </c:pt>
                <c:pt idx="1074">
                  <c:v>2.2922773623017534E-2</c:v>
                </c:pt>
                <c:pt idx="1075">
                  <c:v>2.2934926530524535E-2</c:v>
                </c:pt>
                <c:pt idx="1076">
                  <c:v>2.2947053254736005E-2</c:v>
                </c:pt>
                <c:pt idx="1077">
                  <c:v>2.2959153795651943E-2</c:v>
                </c:pt>
                <c:pt idx="1078">
                  <c:v>2.2971228153219059E-2</c:v>
                </c:pt>
                <c:pt idx="1079">
                  <c:v>2.2983276327437352E-2</c:v>
                </c:pt>
                <c:pt idx="1080">
                  <c:v>2.2995298318333468E-2</c:v>
                </c:pt>
                <c:pt idx="1081">
                  <c:v>2.3007294125880762E-2</c:v>
                </c:pt>
                <c:pt idx="1082">
                  <c:v>2.3020853542163877E-2</c:v>
                </c:pt>
                <c:pt idx="1083">
                  <c:v>2.3032795876505308E-2</c:v>
                </c:pt>
                <c:pt idx="1084">
                  <c:v>2.3043124448349772E-2</c:v>
                </c:pt>
                <c:pt idx="1085">
                  <c:v>2.3055015522448485E-2</c:v>
                </c:pt>
                <c:pt idx="1086">
                  <c:v>2.306688041311844E-2</c:v>
                </c:pt>
                <c:pt idx="1087">
                  <c:v>2.3078711839730204E-2</c:v>
                </c:pt>
                <c:pt idx="1088">
                  <c:v>2.3091914951320902E-2</c:v>
                </c:pt>
                <c:pt idx="1089">
                  <c:v>2.3101733103958466E-2</c:v>
                </c:pt>
                <c:pt idx="1090">
                  <c:v>2.311284770775579E-2</c:v>
                </c:pt>
                <c:pt idx="1091">
                  <c:v>2.312369829255978E-2</c:v>
                </c:pt>
                <c:pt idx="1092">
                  <c:v>2.3134284858397081E-2</c:v>
                </c:pt>
                <c:pt idx="1093">
                  <c:v>2.3146077060398618E-2</c:v>
                </c:pt>
                <c:pt idx="1094">
                  <c:v>2.3154665932665353E-2</c:v>
                </c:pt>
                <c:pt idx="1095">
                  <c:v>2.3164460440989743E-2</c:v>
                </c:pt>
                <c:pt idx="1096">
                  <c:v>2.3173990929974408E-2</c:v>
                </c:pt>
                <c:pt idx="1097">
                  <c:v>2.318325739961935E-2</c:v>
                </c:pt>
                <c:pt idx="1098">
                  <c:v>2.3192259849844632E-2</c:v>
                </c:pt>
                <c:pt idx="1099">
                  <c:v>2.3200998280596963E-2</c:v>
                </c:pt>
                <c:pt idx="1100">
                  <c:v>2.3211688112509954E-2</c:v>
                </c:pt>
                <c:pt idx="1101">
                  <c:v>2.3218484685534335E-2</c:v>
                </c:pt>
                <c:pt idx="1102">
                  <c:v>2.3226354607848165E-2</c:v>
                </c:pt>
                <c:pt idx="1103">
                  <c:v>2.3235025556767042E-2</c:v>
                </c:pt>
                <c:pt idx="1104">
                  <c:v>2.324130249469647E-2</c:v>
                </c:pt>
                <c:pt idx="1105">
                  <c:v>2.3248380459071072E-2</c:v>
                </c:pt>
                <c:pt idx="1106">
                  <c:v>2.3255194437412641E-2</c:v>
                </c:pt>
                <c:pt idx="1107">
                  <c:v>2.3262658593106167E-2</c:v>
                </c:pt>
                <c:pt idx="1108">
                  <c:v>2.3268030436076614E-2</c:v>
                </c:pt>
                <c:pt idx="1109">
                  <c:v>2.3274052456239147E-2</c:v>
                </c:pt>
                <c:pt idx="1110">
                  <c:v>2.327981049028871E-2</c:v>
                </c:pt>
                <c:pt idx="1111">
                  <c:v>2.3285304538225304E-2</c:v>
                </c:pt>
                <c:pt idx="1112">
                  <c:v>2.3290534600128865E-2</c:v>
                </c:pt>
                <c:pt idx="1113">
                  <c:v>2.329550067583952E-2</c:v>
                </c:pt>
                <c:pt idx="1114">
                  <c:v>2.330020276535727E-2</c:v>
                </c:pt>
                <c:pt idx="1115">
                  <c:v>2.3304640868841986E-2</c:v>
                </c:pt>
                <c:pt idx="1116">
                  <c:v>2.3309959103734457E-2</c:v>
                </c:pt>
                <c:pt idx="1117">
                  <c:v>2.3312725117232702E-2</c:v>
                </c:pt>
                <c:pt idx="1118">
                  <c:v>2.3316870590077698E-2</c:v>
                </c:pt>
                <c:pt idx="1119">
                  <c:v>2.3319753420931733E-2</c:v>
                </c:pt>
                <c:pt idx="1120">
                  <c:v>2.3322871593531858E-2</c:v>
                </c:pt>
                <c:pt idx="1121">
                  <c:v>2.3326111970858321E-2</c:v>
                </c:pt>
                <c:pt idx="1122">
                  <c:v>2.3328315979993519E-2</c:v>
                </c:pt>
                <c:pt idx="1123">
                  <c:v>2.3330642193934992E-2</c:v>
                </c:pt>
                <c:pt idx="1124">
                  <c:v>2.3332704421683559E-2</c:v>
                </c:pt>
                <c:pt idx="1125">
                  <c:v>2.3334502663239221E-2</c:v>
                </c:pt>
                <c:pt idx="1126">
                  <c:v>2.3336036918442105E-2</c:v>
                </c:pt>
                <c:pt idx="1127">
                  <c:v>2.3337307187611955E-2</c:v>
                </c:pt>
                <c:pt idx="1128">
                  <c:v>2.3338313470429028E-2</c:v>
                </c:pt>
                <c:pt idx="1129">
                  <c:v>2.333905576697326E-2</c:v>
                </c:pt>
                <c:pt idx="1130">
                  <c:v>2.3339534077404522E-2</c:v>
                </c:pt>
                <c:pt idx="1131">
                  <c:v>2.3339748401562943E-2</c:v>
                </c:pt>
                <c:pt idx="1132">
                  <c:v>2.3339698739368586E-2</c:v>
                </c:pt>
                <c:pt idx="1133">
                  <c:v>2.333938509106126E-2</c:v>
                </c:pt>
                <c:pt idx="1134">
                  <c:v>2.3338703387407733E-2</c:v>
                </c:pt>
                <c:pt idx="1135">
                  <c:v>2.3337824054241452E-2</c:v>
                </c:pt>
                <c:pt idx="1136">
                  <c:v>2.3336860228662104E-2</c:v>
                </c:pt>
                <c:pt idx="1137">
                  <c:v>2.3335490635343348E-2</c:v>
                </c:pt>
                <c:pt idx="1138">
                  <c:v>2.3333857055911622E-2</c:v>
                </c:pt>
                <c:pt idx="1139">
                  <c:v>2.333196040195773E-2</c:v>
                </c:pt>
                <c:pt idx="1140">
                  <c:v>2.3329952031048151E-2</c:v>
                </c:pt>
                <c:pt idx="1141">
                  <c:v>2.332766174668599E-2</c:v>
                </c:pt>
                <c:pt idx="1142">
                  <c:v>2.3325947531036562E-2</c:v>
                </c:pt>
                <c:pt idx="1143">
                  <c:v>2.3323951401934551E-2</c:v>
                </c:pt>
                <c:pt idx="1144">
                  <c:v>2.3321959353328481E-2</c:v>
                </c:pt>
                <c:pt idx="1145">
                  <c:v>2.331968772308457E-2</c:v>
                </c:pt>
                <c:pt idx="1146">
                  <c:v>2.3317987498003845E-2</c:v>
                </c:pt>
                <c:pt idx="1147">
                  <c:v>2.3316007691205343E-2</c:v>
                </c:pt>
                <c:pt idx="1148">
                  <c:v>2.3314031965062654E-2</c:v>
                </c:pt>
                <c:pt idx="1149">
                  <c:v>2.3312060319415906E-2</c:v>
                </c:pt>
                <c:pt idx="1150">
                  <c:v>2.3310092754424971E-2</c:v>
                </c:pt>
                <c:pt idx="1151">
                  <c:v>2.3308129269929978E-2</c:v>
                </c:pt>
                <c:pt idx="1152">
                  <c:v>2.3306504921234428E-2</c:v>
                </c:pt>
                <c:pt idx="1153">
                  <c:v>2.3303935544003451E-2</c:v>
                </c:pt>
                <c:pt idx="1154">
                  <c:v>2.3301984884289695E-2</c:v>
                </c:pt>
                <c:pt idx="1155">
                  <c:v>2.3300038305151816E-2</c:v>
                </c:pt>
                <c:pt idx="1156">
                  <c:v>2.3298095806589814E-2</c:v>
                </c:pt>
                <c:pt idx="1157">
                  <c:v>2.3296157388683625E-2</c:v>
                </c:pt>
                <c:pt idx="1158">
                  <c:v>2.3294223051273377E-2</c:v>
                </c:pt>
                <c:pt idx="1159">
                  <c:v>2.3292292794439007E-2</c:v>
                </c:pt>
                <c:pt idx="1160">
                  <c:v>2.329036661826045E-2</c:v>
                </c:pt>
                <c:pt idx="1161">
                  <c:v>2.328844452265777E-2</c:v>
                </c:pt>
                <c:pt idx="1162">
                  <c:v>2.3286526507630967E-2</c:v>
                </c:pt>
                <c:pt idx="1163">
                  <c:v>2.3284612573180041E-2</c:v>
                </c:pt>
                <c:pt idx="1164">
                  <c:v>2.3282702719304993E-2</c:v>
                </c:pt>
                <c:pt idx="1165">
                  <c:v>2.3280796946005822E-2</c:v>
                </c:pt>
                <c:pt idx="1166">
                  <c:v>2.3278895253282528E-2</c:v>
                </c:pt>
                <c:pt idx="1167">
                  <c:v>2.3276456215830521E-2</c:v>
                </c:pt>
                <c:pt idx="1168">
                  <c:v>2.327456385020632E-2</c:v>
                </c:pt>
                <c:pt idx="1169">
                  <c:v>2.3272675565237932E-2</c:v>
                </c:pt>
                <c:pt idx="1170">
                  <c:v>2.3270791360765486E-2</c:v>
                </c:pt>
                <c:pt idx="1171">
                  <c:v>2.3268911236868917E-2</c:v>
                </c:pt>
                <c:pt idx="1172">
                  <c:v>2.3267035193628161E-2</c:v>
                </c:pt>
                <c:pt idx="1173">
                  <c:v>2.3265163230883346E-2</c:v>
                </c:pt>
                <c:pt idx="1174">
                  <c:v>2.3263295348794344E-2</c:v>
                </c:pt>
                <c:pt idx="1175">
                  <c:v>2.3261431547281219E-2</c:v>
                </c:pt>
                <c:pt idx="1176">
                  <c:v>2.3259571826343972E-2</c:v>
                </c:pt>
                <c:pt idx="1177">
                  <c:v>2.3257716185902666E-2</c:v>
                </c:pt>
                <c:pt idx="1178">
                  <c:v>2.3257721946754462E-2</c:v>
                </c:pt>
                <c:pt idx="1179">
                  <c:v>2.3254017146987493E-2</c:v>
                </c:pt>
                <c:pt idx="1180">
                  <c:v>2.3252173748353755E-2</c:v>
                </c:pt>
                <c:pt idx="1181">
                  <c:v>2.3250334430455766E-2</c:v>
                </c:pt>
                <c:pt idx="1182">
                  <c:v>2.3248499193053718E-2</c:v>
                </c:pt>
                <c:pt idx="1183">
                  <c:v>2.3246668036147611E-2</c:v>
                </c:pt>
                <c:pt idx="1184">
                  <c:v>2.3244840959897317E-2</c:v>
                </c:pt>
                <c:pt idx="1185">
                  <c:v>2.3243017964222901E-2</c:v>
                </c:pt>
                <c:pt idx="1186">
                  <c:v>2.3241199049124361E-2</c:v>
                </c:pt>
                <c:pt idx="1187">
                  <c:v>2.3239384214601699E-2</c:v>
                </c:pt>
                <c:pt idx="1188">
                  <c:v>2.3237573460654914E-2</c:v>
                </c:pt>
                <c:pt idx="1189">
                  <c:v>2.3235766787284007E-2</c:v>
                </c:pt>
                <c:pt idx="1190">
                  <c:v>2.3233964194648848E-2</c:v>
                </c:pt>
                <c:pt idx="1191">
                  <c:v>2.323216524414029E-2</c:v>
                </c:pt>
                <c:pt idx="1192">
                  <c:v>2.3230364998108044E-2</c:v>
                </c:pt>
                <c:pt idx="1193">
                  <c:v>2.3228562049277812E-2</c:v>
                </c:pt>
                <c:pt idx="1194">
                  <c:v>2.3226756397489723E-2</c:v>
                </c:pt>
                <c:pt idx="1195">
                  <c:v>2.3224948042823712E-2</c:v>
                </c:pt>
                <c:pt idx="1196">
                  <c:v>2.3223136985359716E-2</c:v>
                </c:pt>
                <c:pt idx="1197">
                  <c:v>2.3221323224857926E-2</c:v>
                </c:pt>
                <c:pt idx="1198">
                  <c:v>2.3219506761558151E-2</c:v>
                </c:pt>
                <c:pt idx="1199">
                  <c:v>2.3218664675477285E-2</c:v>
                </c:pt>
                <c:pt idx="1200">
                  <c:v>2.32158657262449E-2</c:v>
                </c:pt>
                <c:pt idx="1201">
                  <c:v>2.3214041154231424E-2</c:v>
                </c:pt>
                <c:pt idx="1202">
                  <c:v>2.3212213879340027E-2</c:v>
                </c:pt>
                <c:pt idx="1203">
                  <c:v>2.3209336986376172E-2</c:v>
                </c:pt>
                <c:pt idx="1204">
                  <c:v>2.3209523260998566E-2</c:v>
                </c:pt>
                <c:pt idx="1205">
                  <c:v>2.320671583731837E-2</c:v>
                </c:pt>
                <c:pt idx="1206">
                  <c:v>2.3204877750835351E-2</c:v>
                </c:pt>
                <c:pt idx="1207">
                  <c:v>2.320303696147441E-2</c:v>
                </c:pt>
                <c:pt idx="1208">
                  <c:v>2.3201193469235548E-2</c:v>
                </c:pt>
                <c:pt idx="1209">
                  <c:v>2.3199347274118765E-2</c:v>
                </c:pt>
                <c:pt idx="1210">
                  <c:v>2.3197498376124059E-2</c:v>
                </c:pt>
                <c:pt idx="1211">
                  <c:v>2.3195646775251433E-2</c:v>
                </c:pt>
                <c:pt idx="1212">
                  <c:v>2.3193792471420949E-2</c:v>
                </c:pt>
                <c:pt idx="1213">
                  <c:v>2.3191935464712543E-2</c:v>
                </c:pt>
                <c:pt idx="1214">
                  <c:v>2.3190075755126216E-2</c:v>
                </c:pt>
                <c:pt idx="1215">
                  <c:v>2.3188213342741903E-2</c:v>
                </c:pt>
                <c:pt idx="1216">
                  <c:v>2.3188801544677062E-2</c:v>
                </c:pt>
                <c:pt idx="1217">
                  <c:v>2.3184480409099706E-2</c:v>
                </c:pt>
                <c:pt idx="1218">
                  <c:v>2.3182609887921757E-2</c:v>
                </c:pt>
                <c:pt idx="1219">
                  <c:v>2.3180736663945822E-2</c:v>
                </c:pt>
                <c:pt idx="1220">
                  <c:v>2.317886073701203E-2</c:v>
                </c:pt>
                <c:pt idx="1221">
                  <c:v>2.3176982107120381E-2</c:v>
                </c:pt>
                <c:pt idx="1222">
                  <c:v>2.3175100774430746E-2</c:v>
                </c:pt>
                <c:pt idx="1223">
                  <c:v>2.3173216738943125E-2</c:v>
                </c:pt>
                <c:pt idx="1224">
                  <c:v>2.3171330000417711E-2</c:v>
                </c:pt>
                <c:pt idx="1225">
                  <c:v>2.3169440559014376E-2</c:v>
                </c:pt>
                <c:pt idx="1226">
                  <c:v>2.3167548414813055E-2</c:v>
                </c:pt>
                <c:pt idx="1227">
                  <c:v>2.3165653567573941E-2</c:v>
                </c:pt>
                <c:pt idx="1228">
                  <c:v>2.3163756017616777E-2</c:v>
                </c:pt>
                <c:pt idx="1229">
                  <c:v>2.3161855764701755E-2</c:v>
                </c:pt>
                <c:pt idx="1230">
                  <c:v>2.3159952808828876E-2</c:v>
                </c:pt>
                <c:pt idx="1231">
                  <c:v>2.3158047150158012E-2</c:v>
                </c:pt>
                <c:pt idx="1232">
                  <c:v>2.315613878852929E-2</c:v>
                </c:pt>
                <c:pt idx="1233">
                  <c:v>2.3154227724022647E-2</c:v>
                </c:pt>
                <c:pt idx="1234">
                  <c:v>2.3152313956718018E-2</c:v>
                </c:pt>
                <c:pt idx="1235">
                  <c:v>2.3150397486375596E-2</c:v>
                </c:pt>
                <c:pt idx="1236">
                  <c:v>2.3148478313235188E-2</c:v>
                </c:pt>
                <c:pt idx="1237">
                  <c:v>2.3146556437216859E-2</c:v>
                </c:pt>
                <c:pt idx="1238">
                  <c:v>2.3144631858320608E-2</c:v>
                </c:pt>
                <c:pt idx="1239">
                  <c:v>2.31427045764665E-2</c:v>
                </c:pt>
                <c:pt idx="1240">
                  <c:v>2.314077459173447E-2</c:v>
                </c:pt>
                <c:pt idx="1241">
                  <c:v>2.3138841904124519E-2</c:v>
                </c:pt>
                <c:pt idx="1242">
                  <c:v>2.3136906513636646E-2</c:v>
                </c:pt>
                <c:pt idx="1243">
                  <c:v>2.3134968420270852E-2</c:v>
                </c:pt>
                <c:pt idx="1244">
                  <c:v>2.3133027624027136E-2</c:v>
                </c:pt>
                <c:pt idx="1245">
                  <c:v>2.3131084124825563E-2</c:v>
                </c:pt>
                <c:pt idx="1246">
                  <c:v>2.3129137922746068E-2</c:v>
                </c:pt>
                <c:pt idx="1247">
                  <c:v>2.3127189017868588E-2</c:v>
                </c:pt>
                <c:pt idx="1248">
                  <c:v>2.3125237409953314E-2</c:v>
                </c:pt>
                <c:pt idx="1249">
                  <c:v>2.3124209409468577E-2</c:v>
                </c:pt>
                <c:pt idx="1250">
                  <c:v>2.3121326085648874E-2</c:v>
                </c:pt>
                <c:pt idx="1251">
                  <c:v>2.3120290631553075E-2</c:v>
                </c:pt>
                <c:pt idx="1252">
                  <c:v>2.3117403949752813E-2</c:v>
                </c:pt>
                <c:pt idx="1253">
                  <c:v>2.3115438827527868E-2</c:v>
                </c:pt>
                <c:pt idx="1254">
                  <c:v>2.3113471002345065E-2</c:v>
                </c:pt>
                <c:pt idx="1255">
                  <c:v>2.311450538584392E-2</c:v>
                </c:pt>
                <c:pt idx="1256">
                  <c:v>2.3108116137873225E-2</c:v>
                </c:pt>
                <c:pt idx="1257">
                  <c:v>2.3108469420636268E-2</c:v>
                </c:pt>
                <c:pt idx="1258">
                  <c:v>2.3107089734231145E-2</c:v>
                </c:pt>
                <c:pt idx="1259">
                  <c:v>2.3104507391318307E-2</c:v>
                </c:pt>
                <c:pt idx="1260">
                  <c:v>2.3102522321796215E-2</c:v>
                </c:pt>
                <c:pt idx="1261">
                  <c:v>2.3100534549103102E-2</c:v>
                </c:pt>
                <c:pt idx="1262">
                  <c:v>2.3098544073159033E-2</c:v>
                </c:pt>
                <c:pt idx="1263">
                  <c:v>2.3097149267461425E-2</c:v>
                </c:pt>
                <c:pt idx="1264">
                  <c:v>2.3094555011704543E-2</c:v>
                </c:pt>
                <c:pt idx="1265">
                  <c:v>2.3092556426167477E-2</c:v>
                </c:pt>
                <c:pt idx="1266">
                  <c:v>2.3090555137379454E-2</c:v>
                </c:pt>
                <c:pt idx="1267">
                  <c:v>2.3088551145393765E-2</c:v>
                </c:pt>
                <c:pt idx="1268">
                  <c:v>2.3086544450183766E-2</c:v>
                </c:pt>
                <c:pt idx="1269">
                  <c:v>2.3084535051802746E-2</c:v>
                </c:pt>
                <c:pt idx="1270">
                  <c:v>2.308252295017077E-2</c:v>
                </c:pt>
                <c:pt idx="1271">
                  <c:v>2.3078164367769105E-2</c:v>
                </c:pt>
                <c:pt idx="1272">
                  <c:v>2.3078490637287175E-2</c:v>
                </c:pt>
                <c:pt idx="1273">
                  <c:v>2.3077065580807687E-2</c:v>
                </c:pt>
                <c:pt idx="1274">
                  <c:v>2.3074447511559626E-2</c:v>
                </c:pt>
                <c:pt idx="1275">
                  <c:v>2.307242189388603E-2</c:v>
                </c:pt>
                <c:pt idx="1276">
                  <c:v>2.3070393573014769E-2</c:v>
                </c:pt>
                <c:pt idx="1277">
                  <c:v>2.3068956411671504E-2</c:v>
                </c:pt>
                <c:pt idx="1278">
                  <c:v>2.3066328821572668E-2</c:v>
                </c:pt>
                <c:pt idx="1279">
                  <c:v>2.3064292391055119E-2</c:v>
                </c:pt>
                <c:pt idx="1280">
                  <c:v>2.3062253257313259E-2</c:v>
                </c:pt>
                <c:pt idx="1281">
                  <c:v>2.3060211420400378E-2</c:v>
                </c:pt>
                <c:pt idx="1282">
                  <c:v>2.3058759124376937E-2</c:v>
                </c:pt>
                <c:pt idx="1283">
                  <c:v>2.3056119636848393E-2</c:v>
                </c:pt>
                <c:pt idx="1284">
                  <c:v>2.305406969026258E-2</c:v>
                </c:pt>
                <c:pt idx="1285">
                  <c:v>2.3052017040505746E-2</c:v>
                </c:pt>
                <c:pt idx="1286">
                  <c:v>2.3049961687524601E-2</c:v>
                </c:pt>
                <c:pt idx="1287">
                  <c:v>2.3047903631319144E-2</c:v>
                </c:pt>
                <c:pt idx="1288">
                  <c:v>2.3045842871889377E-2</c:v>
                </c:pt>
                <c:pt idx="1289">
                  <c:v>2.3043779409235299E-2</c:v>
                </c:pt>
                <c:pt idx="1290">
                  <c:v>2.3042302889362265E-2</c:v>
                </c:pt>
                <c:pt idx="1291">
                  <c:v>2.3040233694826551E-2</c:v>
                </c:pt>
                <c:pt idx="1292">
                  <c:v>2.303757280214036E-2</c:v>
                </c:pt>
                <c:pt idx="1293">
                  <c:v>2.3035498526642328E-2</c:v>
                </c:pt>
                <c:pt idx="1294">
                  <c:v>2.3033421548026567E-2</c:v>
                </c:pt>
                <c:pt idx="1295">
                  <c:v>2.3031341866133204E-2</c:v>
                </c:pt>
                <c:pt idx="1296">
                  <c:v>2.3029847171545104E-2</c:v>
                </c:pt>
                <c:pt idx="1297">
                  <c:v>2.3027174392726835E-2</c:v>
                </c:pt>
                <c:pt idx="1298">
                  <c:v>2.3025086601213829E-2</c:v>
                </c:pt>
                <c:pt idx="1299">
                  <c:v>2.3022996106529803E-2</c:v>
                </c:pt>
                <c:pt idx="1300">
                  <c:v>2.302090290859482E-2</c:v>
                </c:pt>
                <c:pt idx="1301">
                  <c:v>2.3016736085388345E-2</c:v>
                </c:pt>
                <c:pt idx="1302">
                  <c:v>2.3016708403131858E-2</c:v>
                </c:pt>
                <c:pt idx="1303">
                  <c:v>2.3014607095603878E-2</c:v>
                </c:pt>
                <c:pt idx="1304">
                  <c:v>2.3012503084851588E-2</c:v>
                </c:pt>
                <c:pt idx="1305">
                  <c:v>2.3010396370901631E-2</c:v>
                </c:pt>
                <c:pt idx="1306">
                  <c:v>2.3008286953727364E-2</c:v>
                </c:pt>
                <c:pt idx="1307">
                  <c:v>2.3007343008080383E-2</c:v>
                </c:pt>
                <c:pt idx="1308">
                  <c:v>2.3004643772077671E-2</c:v>
                </c:pt>
                <c:pt idx="1309">
                  <c:v>2.3001942482991922E-2</c:v>
                </c:pt>
                <c:pt idx="1310">
                  <c:v>2.3000405358357678E-2</c:v>
                </c:pt>
                <c:pt idx="1311">
                  <c:v>2.2997699319784459E-2</c:v>
                </c:pt>
                <c:pt idx="1312">
                  <c:v>2.2995573683424197E-2</c:v>
                </c:pt>
                <c:pt idx="1313">
                  <c:v>2.2993445343786334E-2</c:v>
                </c:pt>
                <c:pt idx="1314">
                  <c:v>2.299131430097745E-2</c:v>
                </c:pt>
                <c:pt idx="1315">
                  <c:v>2.2989762015150905E-2</c:v>
                </c:pt>
                <c:pt idx="1316">
                  <c:v>2.2987044105713395E-2</c:v>
                </c:pt>
                <c:pt idx="1317">
                  <c:v>2.2984904953284868E-2</c:v>
                </c:pt>
                <c:pt idx="1318">
                  <c:v>2.2982763097632031E-2</c:v>
                </c:pt>
                <c:pt idx="1319">
                  <c:v>2.2980618538808173E-2</c:v>
                </c:pt>
                <c:pt idx="1320">
                  <c:v>2.2978471276733359E-2</c:v>
                </c:pt>
                <c:pt idx="1321">
                  <c:v>2.297632131151417E-2</c:v>
                </c:pt>
                <c:pt idx="1322">
                  <c:v>2.2971779389822089E-2</c:v>
                </c:pt>
                <c:pt idx="1323">
                  <c:v>2.2972013271376213E-2</c:v>
                </c:pt>
                <c:pt idx="1324">
                  <c:v>2.2969855196510736E-2</c:v>
                </c:pt>
                <c:pt idx="1325">
                  <c:v>2.2968272576302518E-2</c:v>
                </c:pt>
                <c:pt idx="1326">
                  <c:v>2.2965530937186784E-2</c:v>
                </c:pt>
                <c:pt idx="1327">
                  <c:v>2.296336475267502E-2</c:v>
                </c:pt>
                <c:pt idx="1328">
                  <c:v>2.2961195864992234E-2</c:v>
                </c:pt>
                <c:pt idx="1329">
                  <c:v>2.2959601106580241E-2</c:v>
                </c:pt>
                <c:pt idx="1330">
                  <c:v>2.2956849980007021E-2</c:v>
                </c:pt>
                <c:pt idx="1331">
                  <c:v>2.2954672982704594E-2</c:v>
                </c:pt>
                <c:pt idx="1332">
                  <c:v>2.29524932822045E-2</c:v>
                </c:pt>
                <c:pt idx="1333">
                  <c:v>2.2950310878506741E-2</c:v>
                </c:pt>
                <c:pt idx="1334">
                  <c:v>2.2948125771611316E-2</c:v>
                </c:pt>
                <c:pt idx="1335">
                  <c:v>2.2945937961518226E-2</c:v>
                </c:pt>
                <c:pt idx="1336">
                  <c:v>2.2943747448174179E-2</c:v>
                </c:pt>
                <c:pt idx="1337">
                  <c:v>2.2941554231685757E-2</c:v>
                </c:pt>
                <c:pt idx="1338">
                  <c:v>2.2939358311946378E-2</c:v>
                </c:pt>
                <c:pt idx="1339">
                  <c:v>2.293715968903598E-2</c:v>
                </c:pt>
                <c:pt idx="1340">
                  <c:v>2.293495836290127E-2</c:v>
                </c:pt>
                <c:pt idx="1341">
                  <c:v>2.293275433359554E-2</c:v>
                </c:pt>
                <c:pt idx="1342">
                  <c:v>2.2931120108420355E-2</c:v>
                </c:pt>
                <c:pt idx="1343">
                  <c:v>2.2928910338892994E-2</c:v>
                </c:pt>
                <c:pt idx="1344">
                  <c:v>2.2926126026412419E-2</c:v>
                </c:pt>
                <c:pt idx="1345">
                  <c:v>2.2923911184289381E-2</c:v>
                </c:pt>
                <c:pt idx="1346">
                  <c:v>2.2921693638968677E-2</c:v>
                </c:pt>
                <c:pt idx="1347">
                  <c:v>2.2919473390423661E-2</c:v>
                </c:pt>
                <c:pt idx="1348">
                  <c:v>2.2917820940793199E-2</c:v>
                </c:pt>
                <c:pt idx="1349">
                  <c:v>2.2915024783740634E-2</c:v>
                </c:pt>
                <c:pt idx="1350">
                  <c:v>2.2912796425629267E-2</c:v>
                </c:pt>
                <c:pt idx="1351">
                  <c:v>2.2910565364293589E-2</c:v>
                </c:pt>
                <c:pt idx="1352">
                  <c:v>2.2908331599760245E-2</c:v>
                </c:pt>
                <c:pt idx="1353">
                  <c:v>2.2903998429057992E-2</c:v>
                </c:pt>
                <c:pt idx="1354">
                  <c:v>2.2903855961073916E-2</c:v>
                </c:pt>
                <c:pt idx="1355">
                  <c:v>2.290161408697422E-2</c:v>
                </c:pt>
                <c:pt idx="1356">
                  <c:v>2.2899369509623568E-2</c:v>
                </c:pt>
                <c:pt idx="1357">
                  <c:v>2.2897122229101896E-2</c:v>
                </c:pt>
                <c:pt idx="1358">
                  <c:v>2.2894872245355913E-2</c:v>
                </c:pt>
                <c:pt idx="1359">
                  <c:v>2.2893753172382958E-2</c:v>
                </c:pt>
                <c:pt idx="1360">
                  <c:v>2.2890930642784912E-2</c:v>
                </c:pt>
                <c:pt idx="1361">
                  <c:v>2.2888106074958614E-2</c:v>
                </c:pt>
                <c:pt idx="1362">
                  <c:v>2.2886411079421354E-2</c:v>
                </c:pt>
                <c:pt idx="1363">
                  <c:v>2.2883581778687656E-2</c:v>
                </c:pt>
                <c:pt idx="1364">
                  <c:v>2.2881315575782324E-2</c:v>
                </c:pt>
                <c:pt idx="1365">
                  <c:v>2.2879046669652681E-2</c:v>
                </c:pt>
                <c:pt idx="1366">
                  <c:v>2.2876775060325372E-2</c:v>
                </c:pt>
                <c:pt idx="1367">
                  <c:v>2.2875064862355465E-2</c:v>
                </c:pt>
                <c:pt idx="1368">
                  <c:v>2.2872223732077757E-2</c:v>
                </c:pt>
                <c:pt idx="1369">
                  <c:v>2.2869944013157451E-2</c:v>
                </c:pt>
                <c:pt idx="1370">
                  <c:v>2.2867661591066124E-2</c:v>
                </c:pt>
                <c:pt idx="1371">
                  <c:v>2.2865376465723841E-2</c:v>
                </c:pt>
                <c:pt idx="1372">
                  <c:v>2.2860655606207203E-2</c:v>
                </c:pt>
                <c:pt idx="1373">
                  <c:v>2.2860798105499569E-2</c:v>
                </c:pt>
                <c:pt idx="1374">
                  <c:v>2.285850487061758E-2</c:v>
                </c:pt>
                <c:pt idx="1375">
                  <c:v>2.2856208932511279E-2</c:v>
                </c:pt>
                <c:pt idx="1376">
                  <c:v>2.2853910291180668E-2</c:v>
                </c:pt>
                <c:pt idx="1377">
                  <c:v>2.2851608946732327E-2</c:v>
                </c:pt>
                <c:pt idx="1378">
                  <c:v>2.2849865289547022E-2</c:v>
                </c:pt>
                <c:pt idx="1379">
                  <c:v>2.2846998148136066E-2</c:v>
                </c:pt>
                <c:pt idx="1380">
                  <c:v>2.2844688694068083E-2</c:v>
                </c:pt>
                <c:pt idx="1381">
                  <c:v>2.2842935908358175E-2</c:v>
                </c:pt>
                <c:pt idx="1382">
                  <c:v>2.2840061676285828E-2</c:v>
                </c:pt>
                <c:pt idx="1383">
                  <c:v>2.2837744112624847E-2</c:v>
                </c:pt>
                <c:pt idx="1384">
                  <c:v>2.2835423845792846E-2</c:v>
                </c:pt>
                <c:pt idx="1385">
                  <c:v>2.2833100875683243E-2</c:v>
                </c:pt>
                <c:pt idx="1386">
                  <c:v>2.2830775202455911E-2</c:v>
                </c:pt>
                <c:pt idx="1387">
                  <c:v>2.2828446826004267E-2</c:v>
                </c:pt>
                <c:pt idx="1388">
                  <c:v>2.2826115746354958E-2</c:v>
                </c:pt>
                <c:pt idx="1389">
                  <c:v>2.2823781963507983E-2</c:v>
                </c:pt>
                <c:pt idx="1390">
                  <c:v>2.2821445477489988E-2</c:v>
                </c:pt>
                <c:pt idx="1391">
                  <c:v>2.2819106288247681E-2</c:v>
                </c:pt>
                <c:pt idx="1392">
                  <c:v>2.2816764395834355E-2</c:v>
                </c:pt>
                <c:pt idx="1393">
                  <c:v>2.2814419800196717E-2</c:v>
                </c:pt>
                <c:pt idx="1394">
                  <c:v>2.2812627441282096E-2</c:v>
                </c:pt>
                <c:pt idx="1395">
                  <c:v>2.2810277097302656E-2</c:v>
                </c:pt>
                <c:pt idx="1396">
                  <c:v>2.28073697941511E-2</c:v>
                </c:pt>
                <c:pt idx="1397">
                  <c:v>2.2805014385802735E-2</c:v>
                </c:pt>
                <c:pt idx="1398">
                  <c:v>2.2802656274203414E-2</c:v>
                </c:pt>
                <c:pt idx="1399">
                  <c:v>2.2800295459406428E-2</c:v>
                </c:pt>
                <c:pt idx="1400">
                  <c:v>2.2798484827082355E-2</c:v>
                </c:pt>
                <c:pt idx="1401">
                  <c:v>2.2795565720272748E-2</c:v>
                </c:pt>
                <c:pt idx="1402">
                  <c:v>2.2793196795936055E-2</c:v>
                </c:pt>
                <c:pt idx="1403">
                  <c:v>2.2790825168375051E-2</c:v>
                </c:pt>
                <c:pt idx="1404">
                  <c:v>2.2788450837643026E-2</c:v>
                </c:pt>
                <c:pt idx="1405">
                  <c:v>2.2786624973123448E-2</c:v>
                </c:pt>
                <c:pt idx="1406">
                  <c:v>2.2783694066559335E-2</c:v>
                </c:pt>
                <c:pt idx="1407">
                  <c:v>2.2781311626260958E-2</c:v>
                </c:pt>
                <c:pt idx="1408">
                  <c:v>2.2778926482738271E-2</c:v>
                </c:pt>
                <c:pt idx="1409">
                  <c:v>2.2776538636044563E-2</c:v>
                </c:pt>
                <c:pt idx="1410">
                  <c:v>2.277414808615319E-2</c:v>
                </c:pt>
                <c:pt idx="1411">
                  <c:v>2.2771754833090796E-2</c:v>
                </c:pt>
                <c:pt idx="1412">
                  <c:v>2.2767782588690721E-2</c:v>
                </c:pt>
                <c:pt idx="1413">
                  <c:v>2.2764834828414848E-2</c:v>
                </c:pt>
                <c:pt idx="1414">
                  <c:v>2.2762432997200932E-2</c:v>
                </c:pt>
                <c:pt idx="1415">
                  <c:v>2.2759684737581054E-2</c:v>
                </c:pt>
                <c:pt idx="1416">
                  <c:v>2.2757621226059399E-2</c:v>
                </c:pt>
                <c:pt idx="1417">
                  <c:v>2.2755211286131782E-2</c:v>
                </c:pt>
                <c:pt idx="1418">
                  <c:v>2.2752798643486116E-2</c:v>
                </c:pt>
                <c:pt idx="1419">
                  <c:v>2.2750038027750108E-2</c:v>
                </c:pt>
                <c:pt idx="1420">
                  <c:v>2.2747965249241275E-2</c:v>
                </c:pt>
                <c:pt idx="1421">
                  <c:v>2.2745544497961845E-2</c:v>
                </c:pt>
                <c:pt idx="1422">
                  <c:v>2.2743121043564685E-2</c:v>
                </c:pt>
                <c:pt idx="1423">
                  <c:v>2.2740694886369539E-2</c:v>
                </c:pt>
                <c:pt idx="1424">
                  <c:v>2.2738266026296472E-2</c:v>
                </c:pt>
                <c:pt idx="1425">
                  <c:v>2.2735834463425419E-2</c:v>
                </c:pt>
                <c:pt idx="1426">
                  <c:v>2.2733400197596509E-2</c:v>
                </c:pt>
                <c:pt idx="1427">
                  <c:v>2.2730266455770476E-2</c:v>
                </c:pt>
                <c:pt idx="1428">
                  <c:v>2.2728523557384861E-2</c:v>
                </c:pt>
                <c:pt idx="1429">
                  <c:v>2.2726081182922186E-2</c:v>
                </c:pt>
                <c:pt idx="1430">
                  <c:v>2.2723286588206548E-2</c:v>
                </c:pt>
                <c:pt idx="1431">
                  <c:v>2.2721188325443009E-2</c:v>
                </c:pt>
                <c:pt idx="1432">
                  <c:v>2.271873784234657E-2</c:v>
                </c:pt>
                <c:pt idx="1433">
                  <c:v>2.2715933980643754E-2</c:v>
                </c:pt>
                <c:pt idx="1434">
                  <c:v>2.2713828767519928E-2</c:v>
                </c:pt>
                <c:pt idx="1435">
                  <c:v>2.2711370175789725E-2</c:v>
                </c:pt>
                <c:pt idx="1436">
                  <c:v>2.27089088811816E-2</c:v>
                </c:pt>
                <c:pt idx="1437">
                  <c:v>2.2706444883695553E-2</c:v>
                </c:pt>
                <c:pt idx="1438">
                  <c:v>2.2703978183331586E-2</c:v>
                </c:pt>
                <c:pt idx="1439">
                  <c:v>2.2701508780169632E-2</c:v>
                </c:pt>
                <c:pt idx="1440">
                  <c:v>2.2699036673969886E-2</c:v>
                </c:pt>
                <c:pt idx="1441">
                  <c:v>2.2696561864972153E-2</c:v>
                </c:pt>
                <c:pt idx="1442">
                  <c:v>2.2694084353016564E-2</c:v>
                </c:pt>
                <c:pt idx="1443">
                  <c:v>2.2691604138342925E-2</c:v>
                </c:pt>
                <c:pt idx="1444">
                  <c:v>2.2689121220711428E-2</c:v>
                </c:pt>
                <c:pt idx="1445">
                  <c:v>2.268663560020201E-2</c:v>
                </c:pt>
                <c:pt idx="1446">
                  <c:v>2.2683791581421531E-2</c:v>
                </c:pt>
                <c:pt idx="1447">
                  <c:v>2.2681300168985175E-2</c:v>
                </c:pt>
                <c:pt idx="1448">
                  <c:v>2.2679162521406226E-2</c:v>
                </c:pt>
                <c:pt idx="1449">
                  <c:v>2.2676666089305186E-2</c:v>
                </c:pt>
                <c:pt idx="1450">
                  <c:v>2.2674166954486097E-2</c:v>
                </c:pt>
                <c:pt idx="1451">
                  <c:v>2.2671665116629214E-2</c:v>
                </c:pt>
                <c:pt idx="1452">
                  <c:v>2.2669157210586377E-2</c:v>
                </c:pt>
                <c:pt idx="1453">
                  <c:v>2.2666278212906121E-2</c:v>
                </c:pt>
                <c:pt idx="1454">
                  <c:v>2.2664109970120805E-2</c:v>
                </c:pt>
                <c:pt idx="1455">
                  <c:v>2.2661570609399107E-2</c:v>
                </c:pt>
                <c:pt idx="1456">
                  <c:v>2.2659020754911552E-2</c:v>
                </c:pt>
                <c:pt idx="1457">
                  <c:v>2.2656990022569268E-2</c:v>
                </c:pt>
                <c:pt idx="1458">
                  <c:v>2.265388956471881E-2</c:v>
                </c:pt>
                <c:pt idx="1459">
                  <c:v>2.2651308229093559E-2</c:v>
                </c:pt>
                <c:pt idx="1460">
                  <c:v>2.2648716399622515E-2</c:v>
                </c:pt>
                <c:pt idx="1461">
                  <c:v>2.2646114076545487E-2</c:v>
                </c:pt>
                <c:pt idx="1462">
                  <c:v>2.2643501259702603E-2</c:v>
                </c:pt>
                <c:pt idx="1463">
                  <c:v>2.2640877949173799E-2</c:v>
                </c:pt>
                <c:pt idx="1464">
                  <c:v>2.2638012663085405E-2</c:v>
                </c:pt>
                <c:pt idx="1465">
                  <c:v>2.2634842405748756E-2</c:v>
                </c:pt>
                <c:pt idx="1466">
                  <c:v>2.2632184615760664E-2</c:v>
                </c:pt>
                <c:pt idx="1467">
                  <c:v>2.2629516332166588E-2</c:v>
                </c:pt>
                <c:pt idx="1468">
                  <c:v>2.2626837554886592E-2</c:v>
                </c:pt>
                <c:pt idx="1469">
                  <c:v>2.2624148283760803E-2</c:v>
                </c:pt>
                <c:pt idx="1470">
                  <c:v>2.2621448518949094E-2</c:v>
                </c:pt>
                <c:pt idx="1471">
                  <c:v>2.2618738260451465E-2</c:v>
                </c:pt>
                <c:pt idx="1472">
                  <c:v>2.2616017508108044E-2</c:v>
                </c:pt>
                <c:pt idx="1473">
                  <c:v>2.2613286262238574E-2</c:v>
                </c:pt>
                <c:pt idx="1474">
                  <c:v>2.2610544522523313E-2</c:v>
                </c:pt>
                <c:pt idx="1475">
                  <c:v>2.2607792289122131E-2</c:v>
                </c:pt>
                <c:pt idx="1476">
                  <c:v>2.2605029562035028E-2</c:v>
                </c:pt>
                <c:pt idx="1477">
                  <c:v>2.260225634118207E-2</c:v>
                </c:pt>
                <c:pt idx="1478">
                  <c:v>2.2599074096474325E-2</c:v>
                </c:pt>
                <c:pt idx="1479">
                  <c:v>2.2596278389128699E-2</c:v>
                </c:pt>
                <c:pt idx="1480">
                  <c:v>2.2593472188017216E-2</c:v>
                </c:pt>
                <c:pt idx="1481">
                  <c:v>2.2590655493219813E-2</c:v>
                </c:pt>
                <c:pt idx="1482">
                  <c:v>2.258782830473649E-2</c:v>
                </c:pt>
                <c:pt idx="1483">
                  <c:v>2.2584990622407375E-2</c:v>
                </c:pt>
                <c:pt idx="1484">
                  <c:v>2.2582142446552211E-2</c:v>
                </c:pt>
                <c:pt idx="1485">
                  <c:v>2.2579283776851256E-2</c:v>
                </c:pt>
                <c:pt idx="1486">
                  <c:v>2.2576414613384443E-2</c:v>
                </c:pt>
                <c:pt idx="1487">
                  <c:v>2.2573534956311647E-2</c:v>
                </c:pt>
                <c:pt idx="1488">
                  <c:v>2.2570644805472995E-2</c:v>
                </c:pt>
                <c:pt idx="1489">
                  <c:v>2.2567744160948422E-2</c:v>
                </c:pt>
                <c:pt idx="1490">
                  <c:v>2.2566329228017601E-2</c:v>
                </c:pt>
                <c:pt idx="1491">
                  <c:v>2.256191139076158E-2</c:v>
                </c:pt>
                <c:pt idx="1492">
                  <c:v>2.2558979265019374E-2</c:v>
                </c:pt>
                <c:pt idx="1493">
                  <c:v>2.2556036645671185E-2</c:v>
                </c:pt>
                <c:pt idx="1494">
                  <c:v>2.2553083532637075E-2</c:v>
                </c:pt>
                <c:pt idx="1495">
                  <c:v>2.2550119925757173E-2</c:v>
                </c:pt>
                <c:pt idx="1496">
                  <c:v>2.254714582519135E-2</c:v>
                </c:pt>
                <c:pt idx="1497">
                  <c:v>2.2544161230939608E-2</c:v>
                </c:pt>
                <c:pt idx="1498">
                  <c:v>2.2541166142922009E-2</c:v>
                </c:pt>
                <c:pt idx="1499">
                  <c:v>2.253816056121849E-2</c:v>
                </c:pt>
                <c:pt idx="1500">
                  <c:v>2.2535144485908987E-2</c:v>
                </c:pt>
                <c:pt idx="1501">
                  <c:v>2.2532117916753691E-2</c:v>
                </c:pt>
                <c:pt idx="1502">
                  <c:v>2.2529080853992411E-2</c:v>
                </c:pt>
                <c:pt idx="1503">
                  <c:v>2.2526033297465275E-2</c:v>
                </c:pt>
                <c:pt idx="1504">
                  <c:v>2.2522975247252219E-2</c:v>
                </c:pt>
                <c:pt idx="1505">
                  <c:v>2.2519906703273307E-2</c:v>
                </c:pt>
                <c:pt idx="1506">
                  <c:v>2.2516827665608474E-2</c:v>
                </c:pt>
                <c:pt idx="1507">
                  <c:v>2.2513738134257721E-2</c:v>
                </c:pt>
                <c:pt idx="1508">
                  <c:v>2.2510638109141112E-2</c:v>
                </c:pt>
                <c:pt idx="1509">
                  <c:v>2.2507527590338583E-2</c:v>
                </c:pt>
                <c:pt idx="1510">
                  <c:v>2.2504406577930069E-2</c:v>
                </c:pt>
                <c:pt idx="1511">
                  <c:v>2.2501784683415238E-2</c:v>
                </c:pt>
                <c:pt idx="1512">
                  <c:v>2.2498133071735538E-2</c:v>
                </c:pt>
                <c:pt idx="1513">
                  <c:v>2.2494980578109391E-2</c:v>
                </c:pt>
                <c:pt idx="1514">
                  <c:v>2.2491817590877261E-2</c:v>
                </c:pt>
                <c:pt idx="1515">
                  <c:v>2.2490544869461004E-2</c:v>
                </c:pt>
                <c:pt idx="1516">
                  <c:v>2.2486882964849464E-2</c:v>
                </c:pt>
                <c:pt idx="1517">
                  <c:v>2.2482265666585732E-2</c:v>
                </c:pt>
                <c:pt idx="1518">
                  <c:v>2.2479060704290177E-2</c:v>
                </c:pt>
                <c:pt idx="1519">
                  <c:v>2.2475845248548509E-2</c:v>
                </c:pt>
                <c:pt idx="1520">
                  <c:v>2.247261929896105E-2</c:v>
                </c:pt>
                <c:pt idx="1521">
                  <c:v>2.246938285568767E-2</c:v>
                </c:pt>
                <c:pt idx="1522">
                  <c:v>2.2466135918648433E-2</c:v>
                </c:pt>
                <c:pt idx="1523">
                  <c:v>2.2462878488003213E-2</c:v>
                </c:pt>
                <c:pt idx="1524">
                  <c:v>2.24596105635122E-2</c:v>
                </c:pt>
                <c:pt idx="1525">
                  <c:v>2.2456332145495139E-2</c:v>
                </c:pt>
                <c:pt idx="1526">
                  <c:v>2.2453043233632286E-2</c:v>
                </c:pt>
                <c:pt idx="1527">
                  <c:v>2.2449743828003577E-2</c:v>
                </c:pt>
                <c:pt idx="1528">
                  <c:v>2.2446433928848819E-2</c:v>
                </c:pt>
                <c:pt idx="1529">
                  <c:v>2.2443113535928205E-2</c:v>
                </c:pt>
                <c:pt idx="1530">
                  <c:v>2.2439782649321671E-2</c:v>
                </c:pt>
                <c:pt idx="1531">
                  <c:v>2.2436441268949281E-2</c:v>
                </c:pt>
                <c:pt idx="1532">
                  <c:v>2.2434925307241116E-2</c:v>
                </c:pt>
                <c:pt idx="1533">
                  <c:v>2.2429727027226676E-2</c:v>
                </c:pt>
                <c:pt idx="1534">
                  <c:v>2.2426354165796525E-2</c:v>
                </c:pt>
                <c:pt idx="1535">
                  <c:v>2.2422970810600518E-2</c:v>
                </c:pt>
                <c:pt idx="1536">
                  <c:v>2.241957696171859E-2</c:v>
                </c:pt>
                <c:pt idx="1537">
                  <c:v>2.2416172619150743E-2</c:v>
                </c:pt>
                <c:pt idx="1538">
                  <c:v>2.2412757782896975E-2</c:v>
                </c:pt>
                <c:pt idx="1539">
                  <c:v>2.2409332452957287E-2</c:v>
                </c:pt>
                <c:pt idx="1540">
                  <c:v>2.2405896629331679E-2</c:v>
                </c:pt>
                <c:pt idx="1541">
                  <c:v>2.240245031202015E-2</c:v>
                </c:pt>
                <c:pt idx="1542">
                  <c:v>2.2398993500862829E-2</c:v>
                </c:pt>
                <c:pt idx="1543">
                  <c:v>2.239552619617946E-2</c:v>
                </c:pt>
                <c:pt idx="1544">
                  <c:v>2.2392048397650299E-2</c:v>
                </c:pt>
                <c:pt idx="1545">
                  <c:v>2.2388560105515154E-2</c:v>
                </c:pt>
                <c:pt idx="1546">
                  <c:v>2.2385061319614152E-2</c:v>
                </c:pt>
                <c:pt idx="1547">
                  <c:v>2.2381552040107167E-2</c:v>
                </c:pt>
                <c:pt idx="1548">
                  <c:v>2.2378032266834325E-2</c:v>
                </c:pt>
                <c:pt idx="1549">
                  <c:v>2.2374501999875562E-2</c:v>
                </c:pt>
                <c:pt idx="1550">
                  <c:v>2.237096123923088E-2</c:v>
                </c:pt>
                <c:pt idx="1551">
                  <c:v>2.2367409984900277E-2</c:v>
                </c:pt>
                <c:pt idx="1552">
                  <c:v>2.2363848236883754E-2</c:v>
                </c:pt>
                <c:pt idx="1553">
                  <c:v>2.2360275995101375E-2</c:v>
                </c:pt>
                <c:pt idx="1554">
                  <c:v>2.2356693259633076E-2</c:v>
                </c:pt>
                <c:pt idx="1555">
                  <c:v>2.2353100030478856E-2</c:v>
                </c:pt>
                <c:pt idx="1556">
                  <c:v>2.2349496307718653E-2</c:v>
                </c:pt>
                <c:pt idx="1557">
                  <c:v>2.2345882091112657E-2</c:v>
                </c:pt>
                <c:pt idx="1558">
                  <c:v>2.2342257380900676E-2</c:v>
                </c:pt>
                <c:pt idx="1559">
                  <c:v>2.233862217692284E-2</c:v>
                </c:pt>
                <c:pt idx="1560">
                  <c:v>2.2334976479339019E-2</c:v>
                </c:pt>
                <c:pt idx="1561">
                  <c:v>2.2331658806029608E-2</c:v>
                </c:pt>
                <c:pt idx="1562">
                  <c:v>2.2327653603033681E-2</c:v>
                </c:pt>
                <c:pt idx="1563">
                  <c:v>2.2324308034225027E-2</c:v>
                </c:pt>
                <c:pt idx="1564">
                  <c:v>2.2320288751904727E-2</c:v>
                </c:pt>
                <c:pt idx="1565">
                  <c:v>2.2316590585891305E-2</c:v>
                </c:pt>
                <c:pt idx="1566">
                  <c:v>2.2312881926112027E-2</c:v>
                </c:pt>
                <c:pt idx="1567">
                  <c:v>2.231128776245761E-2</c:v>
                </c:pt>
                <c:pt idx="1568">
                  <c:v>2.2302762667081311E-2</c:v>
                </c:pt>
                <c:pt idx="1569">
                  <c:v>2.2302003840852791E-2</c:v>
                </c:pt>
                <c:pt idx="1570">
                  <c:v>2.229867165619126E-2</c:v>
                </c:pt>
                <c:pt idx="1571">
                  <c:v>2.2294485150409216E-2</c:v>
                </c:pt>
                <c:pt idx="1572">
                  <c:v>2.2290710062833341E-2</c:v>
                </c:pt>
                <c:pt idx="1573">
                  <c:v>2.2286924480319215E-2</c:v>
                </c:pt>
                <c:pt idx="1574">
                  <c:v>2.2283128402920127E-2</c:v>
                </c:pt>
                <c:pt idx="1575">
                  <c:v>2.2279738823449691E-2</c:v>
                </c:pt>
                <c:pt idx="1576">
                  <c:v>2.2275504763360487E-2</c:v>
                </c:pt>
                <c:pt idx="1577">
                  <c:v>2.2271677201226581E-2</c:v>
                </c:pt>
                <c:pt idx="1578">
                  <c:v>2.2267839144154422E-2</c:v>
                </c:pt>
                <c:pt idx="1579">
                  <c:v>2.2263990592223948E-2</c:v>
                </c:pt>
                <c:pt idx="1580">
                  <c:v>2.2260131545381867E-2</c:v>
                </c:pt>
                <c:pt idx="1581">
                  <c:v>2.225626200362818E-2</c:v>
                </c:pt>
                <c:pt idx="1582">
                  <c:v>2.2249340832285469E-2</c:v>
                </c:pt>
                <c:pt idx="1583">
                  <c:v>2.2248491435412632E-2</c:v>
                </c:pt>
                <c:pt idx="1584">
                  <c:v>2.2244590408950771E-2</c:v>
                </c:pt>
                <c:pt idx="1585">
                  <c:v>2.2241085994412213E-2</c:v>
                </c:pt>
                <c:pt idx="1586">
                  <c:v>2.223675687134552E-2</c:v>
                </c:pt>
                <c:pt idx="1587">
                  <c:v>2.223282436020213E-2</c:v>
                </c:pt>
                <c:pt idx="1588">
                  <c:v>2.2228881354120489E-2</c:v>
                </c:pt>
                <c:pt idx="1589">
                  <c:v>2.2225330988612235E-2</c:v>
                </c:pt>
                <c:pt idx="1590">
                  <c:v>2.2220963857382259E-2</c:v>
                </c:pt>
                <c:pt idx="1591">
                  <c:v>2.2216989366672379E-2</c:v>
                </c:pt>
                <c:pt idx="1592">
                  <c:v>2.2213004381050894E-2</c:v>
                </c:pt>
                <c:pt idx="1593">
                  <c:v>2.2209008900544447E-2</c:v>
                </c:pt>
                <c:pt idx="1594">
                  <c:v>2.2205401082686649E-2</c:v>
                </c:pt>
                <c:pt idx="1595">
                  <c:v>2.220098645487667E-2</c:v>
                </c:pt>
                <c:pt idx="1596">
                  <c:v>2.2196959489688695E-2</c:v>
                </c:pt>
                <c:pt idx="1597">
                  <c:v>2.2192922029615758E-2</c:v>
                </c:pt>
                <c:pt idx="1598">
                  <c:v>2.2188874074684506E-2</c:v>
                </c:pt>
                <c:pt idx="1599">
                  <c:v>2.2184815624868293E-2</c:v>
                </c:pt>
                <c:pt idx="1600">
                  <c:v>2.2180746680140473E-2</c:v>
                </c:pt>
                <c:pt idx="1601">
                  <c:v>2.2176667240554337E-2</c:v>
                </c:pt>
                <c:pt idx="1602">
                  <c:v>2.2172967467772864E-2</c:v>
                </c:pt>
                <c:pt idx="1603">
                  <c:v>2.2168866036218482E-2</c:v>
                </c:pt>
                <c:pt idx="1604">
                  <c:v>2.216436595251281E-2</c:v>
                </c:pt>
                <c:pt idx="1605">
                  <c:v>2.216024453338683E-2</c:v>
                </c:pt>
                <c:pt idx="1606">
                  <c:v>2.2156112619402535E-2</c:v>
                </c:pt>
                <c:pt idx="1607">
                  <c:v>2.2151970210559924E-2</c:v>
                </c:pt>
                <c:pt idx="1608">
                  <c:v>2.2148201446419158E-2</c:v>
                </c:pt>
                <c:pt idx="1609">
                  <c:v>2.2143653908219818E-2</c:v>
                </c:pt>
                <c:pt idx="1610">
                  <c:v>2.2139480014722324E-2</c:v>
                </c:pt>
                <c:pt idx="1611">
                  <c:v>2.2135295626393159E-2</c:v>
                </c:pt>
                <c:pt idx="1612">
                  <c:v>2.2131100743179033E-2</c:v>
                </c:pt>
                <c:pt idx="1613">
                  <c:v>2.2124332260791135E-2</c:v>
                </c:pt>
                <c:pt idx="1614">
                  <c:v>2.2122679492122543E-2</c:v>
                </c:pt>
                <c:pt idx="1615">
                  <c:v>2.2118453124306825E-2</c:v>
                </c:pt>
                <c:pt idx="1616">
                  <c:v>2.2114216261606146E-2</c:v>
                </c:pt>
                <c:pt idx="1617">
                  <c:v>2.210996890404715E-2</c:v>
                </c:pt>
                <c:pt idx="1618">
                  <c:v>2.2105711051629839E-2</c:v>
                </c:pt>
                <c:pt idx="1619">
                  <c:v>2.2102188709766324E-2</c:v>
                </c:pt>
                <c:pt idx="1620">
                  <c:v>2.209753589316632E-2</c:v>
                </c:pt>
                <c:pt idx="1621">
                  <c:v>2.2092874525228012E-2</c:v>
                </c:pt>
                <c:pt idx="1622">
                  <c:v>2.2088944697871149E-2</c:v>
                </c:pt>
                <c:pt idx="1623">
                  <c:v>2.2084264366641904E-2</c:v>
                </c:pt>
                <c:pt idx="1624">
                  <c:v>2.2079943545048053E-2</c:v>
                </c:pt>
                <c:pt idx="1625">
                  <c:v>2.2075612228649177E-2</c:v>
                </c:pt>
                <c:pt idx="1626">
                  <c:v>2.2071270417338695E-2</c:v>
                </c:pt>
                <c:pt idx="1627">
                  <c:v>2.2067283039324259E-2</c:v>
                </c:pt>
                <c:pt idx="1628">
                  <c:v>2.2062555310196075E-2</c:v>
                </c:pt>
                <c:pt idx="1629">
                  <c:v>2.2058182014390582E-2</c:v>
                </c:pt>
                <c:pt idx="1630">
                  <c:v>2.2053798223700127E-2</c:v>
                </c:pt>
                <c:pt idx="1631">
                  <c:v>2.2049403938178003E-2</c:v>
                </c:pt>
                <c:pt idx="1632">
                  <c:v>2.2044999157797562E-2</c:v>
                </c:pt>
                <c:pt idx="1633">
                  <c:v>2.2037339440883486E-2</c:v>
                </c:pt>
                <c:pt idx="1634">
                  <c:v>2.203615811248838E-2</c:v>
                </c:pt>
                <c:pt idx="1635">
                  <c:v>2.2031721847532992E-2</c:v>
                </c:pt>
                <c:pt idx="1636">
                  <c:v>2.2027275087799225E-2</c:v>
                </c:pt>
                <c:pt idx="1637">
                  <c:v>2.2022817833180497E-2</c:v>
                </c:pt>
                <c:pt idx="1638">
                  <c:v>2.2018703791799599E-2</c:v>
                </c:pt>
                <c:pt idx="1639">
                  <c:v>2.2013871839448029E-2</c:v>
                </c:pt>
                <c:pt idx="1640">
                  <c:v>2.200938310033429E-2</c:v>
                </c:pt>
                <c:pt idx="1641">
                  <c:v>2.2005234502096016E-2</c:v>
                </c:pt>
                <c:pt idx="1642">
                  <c:v>2.2000374137585155E-2</c:v>
                </c:pt>
                <c:pt idx="1643">
                  <c:v>2.1995853913949759E-2</c:v>
                </c:pt>
                <c:pt idx="1644">
                  <c:v>2.1991323195482693E-2</c:v>
                </c:pt>
                <c:pt idx="1645">
                  <c:v>2.1986781982210601E-2</c:v>
                </c:pt>
                <c:pt idx="1646">
                  <c:v>2.1982230274080194E-2</c:v>
                </c:pt>
                <c:pt idx="1647">
                  <c:v>2.1977668071091472E-2</c:v>
                </c:pt>
                <c:pt idx="1648">
                  <c:v>2.1973095373297724E-2</c:v>
                </c:pt>
                <c:pt idx="1649">
                  <c:v>2.1968512180698951E-2</c:v>
                </c:pt>
                <c:pt idx="1650">
                  <c:v>2.1963918493268508E-2</c:v>
                </c:pt>
                <c:pt idx="1651">
                  <c:v>2.1959314311006395E-2</c:v>
                </c:pt>
                <c:pt idx="1652">
                  <c:v>2.1954699633912611E-2</c:v>
                </c:pt>
                <c:pt idx="1653">
                  <c:v>2.1950074462013802E-2</c:v>
                </c:pt>
                <c:pt idx="1654">
                  <c:v>2.1945776056848665E-2</c:v>
                </c:pt>
                <c:pt idx="1655">
                  <c:v>2.1941128862439374E-2</c:v>
                </c:pt>
                <c:pt idx="1656">
                  <c:v>2.1936135977353999E-2</c:v>
                </c:pt>
                <c:pt idx="1657">
                  <c:v>2.1931468826155154E-2</c:v>
                </c:pt>
                <c:pt idx="1658">
                  <c:v>2.1926791180151284E-2</c:v>
                </c:pt>
                <c:pt idx="1659">
                  <c:v>2.1922103039342389E-2</c:v>
                </c:pt>
                <c:pt idx="1660">
                  <c:v>2.1917735459464627E-2</c:v>
                </c:pt>
                <c:pt idx="1661">
                  <c:v>2.1912695273229588E-2</c:v>
                </c:pt>
                <c:pt idx="1662">
                  <c:v>2.1907975648005618E-2</c:v>
                </c:pt>
                <c:pt idx="1663">
                  <c:v>2.1903245527949977E-2</c:v>
                </c:pt>
                <c:pt idx="1664">
                  <c:v>2.1898504913036021E-2</c:v>
                </c:pt>
                <c:pt idx="1665">
                  <c:v>2.1894079671755939E-2</c:v>
                </c:pt>
                <c:pt idx="1666">
                  <c:v>2.188899219887297E-2</c:v>
                </c:pt>
                <c:pt idx="1667">
                  <c:v>2.1884220099597229E-2</c:v>
                </c:pt>
                <c:pt idx="1668">
                  <c:v>2.1879437505463173E-2</c:v>
                </c:pt>
                <c:pt idx="1669">
                  <c:v>2.1874644416577382E-2</c:v>
                </c:pt>
                <c:pt idx="1670">
                  <c:v>2.1869840832886567E-2</c:v>
                </c:pt>
                <c:pt idx="1671">
                  <c:v>2.1865026754337435E-2</c:v>
                </c:pt>
                <c:pt idx="1672">
                  <c:v>2.1857813072712062E-2</c:v>
                </c:pt>
                <c:pt idx="1673">
                  <c:v>2.1852657285634791E-2</c:v>
                </c:pt>
                <c:pt idx="1674">
                  <c:v>2.184780931273167E-2</c:v>
                </c:pt>
                <c:pt idx="1675">
                  <c:v>2.1842255922903675E-2</c:v>
                </c:pt>
                <c:pt idx="1676">
                  <c:v>2.1838081886027538E-2</c:v>
                </c:pt>
                <c:pt idx="1677">
                  <c:v>2.1833202432146592E-2</c:v>
                </c:pt>
                <c:pt idx="1678">
                  <c:v>2.1828312484659662E-2</c:v>
                </c:pt>
                <c:pt idx="1679">
                  <c:v>2.1822711123764549E-2</c:v>
                </c:pt>
                <c:pt idx="1680">
                  <c:v>2.1818501108707977E-2</c:v>
                </c:pt>
                <c:pt idx="1681">
                  <c:v>2.1813579680243222E-2</c:v>
                </c:pt>
                <c:pt idx="1682">
                  <c:v>2.1808647758172484E-2</c:v>
                </c:pt>
                <c:pt idx="1683">
                  <c:v>2.1803705342335888E-2</c:v>
                </c:pt>
                <c:pt idx="1684">
                  <c:v>2.1798752433053181E-2</c:v>
                </c:pt>
                <c:pt idx="1685">
                  <c:v>2.1793789029924682E-2</c:v>
                </c:pt>
                <c:pt idx="1686">
                  <c:v>2.1788815133270134E-2</c:v>
                </c:pt>
                <c:pt idx="1687">
                  <c:v>2.178383074284973E-2</c:v>
                </c:pt>
                <c:pt idx="1688">
                  <c:v>2.1777406821774647E-2</c:v>
                </c:pt>
                <c:pt idx="1689">
                  <c:v>2.1773830481270906E-2</c:v>
                </c:pt>
                <c:pt idx="1690">
                  <c:v>2.1768097200300929E-2</c:v>
                </c:pt>
                <c:pt idx="1691">
                  <c:v>2.1763788245028337E-2</c:v>
                </c:pt>
                <c:pt idx="1692">
                  <c:v>2.1758751386498076E-2</c:v>
                </c:pt>
                <c:pt idx="1693">
                  <c:v>2.1752982127347664E-2</c:v>
                </c:pt>
                <c:pt idx="1694">
                  <c:v>2.174864618845973E-2</c:v>
                </c:pt>
                <c:pt idx="1695">
                  <c:v>2.1743577848951645E-2</c:v>
                </c:pt>
                <c:pt idx="1696">
                  <c:v>2.1738499015837576E-2</c:v>
                </c:pt>
                <c:pt idx="1697">
                  <c:v>2.1733409689037586E-2</c:v>
                </c:pt>
                <c:pt idx="1698">
                  <c:v>2.1728309868551676E-2</c:v>
                </c:pt>
                <c:pt idx="1699">
                  <c:v>2.1723199554459782E-2</c:v>
                </c:pt>
                <c:pt idx="1700">
                  <c:v>2.1718078746761904E-2</c:v>
                </c:pt>
                <c:pt idx="1701">
                  <c:v>2.1712947445458042E-2</c:v>
                </c:pt>
                <c:pt idx="1702">
                  <c:v>2.1707805650468259E-2</c:v>
                </c:pt>
                <c:pt idx="1703">
                  <c:v>2.1702653361872493E-2</c:v>
                </c:pt>
                <c:pt idx="1704">
                  <c:v>2.169749057951087E-2</c:v>
                </c:pt>
                <c:pt idx="1705">
                  <c:v>2.1692317303623199E-2</c:v>
                </c:pt>
                <c:pt idx="1706">
                  <c:v>2.1686392138944299E-2</c:v>
                </c:pt>
                <c:pt idx="1707">
                  <c:v>2.1681196376723832E-2</c:v>
                </c:pt>
                <c:pt idx="1708">
                  <c:v>2.1676734514084472E-2</c:v>
                </c:pt>
                <c:pt idx="1709">
                  <c:v>2.1671519263612993E-2</c:v>
                </c:pt>
                <c:pt idx="1710">
                  <c:v>2.1666293519535529E-2</c:v>
                </c:pt>
                <c:pt idx="1711">
                  <c:v>2.1661057441164644E-2</c:v>
                </c:pt>
                <c:pt idx="1712">
                  <c:v>2.1655837485257123E-2</c:v>
                </c:pt>
                <c:pt idx="1713">
                  <c:v>2.1649916348076559E-2</c:v>
                </c:pt>
                <c:pt idx="1714">
                  <c:v>2.1645506663858782E-2</c:v>
                </c:pt>
                <c:pt idx="1715">
                  <c:v>2.1640395798288026E-2</c:v>
                </c:pt>
                <c:pt idx="1716">
                  <c:v>2.1635321296189503E-2</c:v>
                </c:pt>
                <c:pt idx="1717">
                  <c:v>2.1629566391876409E-2</c:v>
                </c:pt>
                <c:pt idx="1718">
                  <c:v>2.1625281382409156E-2</c:v>
                </c:pt>
                <c:pt idx="1719">
                  <c:v>2.1620315970567461E-2</c:v>
                </c:pt>
                <c:pt idx="1720">
                  <c:v>2.1615386922357871E-2</c:v>
                </c:pt>
                <c:pt idx="1721">
                  <c:v>2.1610494237460642E-2</c:v>
                </c:pt>
                <c:pt idx="1722">
                  <c:v>2.1605637916035647E-2</c:v>
                </c:pt>
                <c:pt idx="1723">
                  <c:v>2.1600817958082885E-2</c:v>
                </c:pt>
                <c:pt idx="1724">
                  <c:v>2.1595661832076729E-2</c:v>
                </c:pt>
                <c:pt idx="1725">
                  <c:v>2.159061192494427E-2</c:v>
                </c:pt>
                <c:pt idx="1726">
                  <c:v>2.1585906251972986E-2</c:v>
                </c:pt>
                <c:pt idx="1727">
                  <c:v>2.1581236942553872E-2</c:v>
                </c:pt>
                <c:pt idx="1728">
                  <c:v>2.1576603996447119E-2</c:v>
                </c:pt>
                <c:pt idx="1729">
                  <c:v>2.1572007413812599E-2</c:v>
                </c:pt>
                <c:pt idx="1730">
                  <c:v>2.1567447194650313E-2</c:v>
                </c:pt>
                <c:pt idx="1731">
                  <c:v>2.1562923338880324E-2</c:v>
                </c:pt>
                <c:pt idx="1732">
                  <c:v>2.1558435846582569E-2</c:v>
                </c:pt>
                <c:pt idx="1733">
                  <c:v>2.155398471767711E-2</c:v>
                </c:pt>
                <c:pt idx="1734">
                  <c:v>2.1549569952084013E-2</c:v>
                </c:pt>
                <c:pt idx="1735">
                  <c:v>2.1545191550043086E-2</c:v>
                </c:pt>
                <c:pt idx="1736">
                  <c:v>2.1540849511394455E-2</c:v>
                </c:pt>
                <c:pt idx="1737">
                  <c:v>2.1536543836138122E-2</c:v>
                </c:pt>
                <c:pt idx="1738">
                  <c:v>2.1531061399953089E-2</c:v>
                </c:pt>
                <c:pt idx="1739">
                  <c:v>2.1526838841090523E-2</c:v>
                </c:pt>
                <c:pt idx="1740">
                  <c:v>2.1522652645620255E-2</c:v>
                </c:pt>
                <c:pt idx="1741">
                  <c:v>2.1518502813542284E-2</c:v>
                </c:pt>
                <c:pt idx="1742">
                  <c:v>2.1514389345016482E-2</c:v>
                </c:pt>
                <c:pt idx="1743">
                  <c:v>2.1510312239723106E-2</c:v>
                </c:pt>
                <c:pt idx="1744">
                  <c:v>2.1506271497981899E-2</c:v>
                </c:pt>
                <c:pt idx="1745">
                  <c:v>2.1502267119553053E-2</c:v>
                </c:pt>
                <c:pt idx="1746">
                  <c:v>2.1498299104516505E-2</c:v>
                </c:pt>
                <c:pt idx="1747">
                  <c:v>2.149436745295219E-2</c:v>
                </c:pt>
                <c:pt idx="1748">
                  <c:v>2.1490472164780172E-2</c:v>
                </c:pt>
                <c:pt idx="1749">
                  <c:v>2.1486613240080388E-2</c:v>
                </c:pt>
                <c:pt idx="1750">
                  <c:v>2.148389964347297E-2</c:v>
                </c:pt>
                <c:pt idx="1751">
                  <c:v>2.1479004480697839E-2</c:v>
                </c:pt>
                <c:pt idx="1752">
                  <c:v>2.147525464609501E-2</c:v>
                </c:pt>
                <c:pt idx="1753">
                  <c:v>2.1471541174884479E-2</c:v>
                </c:pt>
                <c:pt idx="1754">
                  <c:v>2.1467864067146181E-2</c:v>
                </c:pt>
                <c:pt idx="1755">
                  <c:v>2.1464223322640308E-2</c:v>
                </c:pt>
                <c:pt idx="1756">
                  <c:v>2.1460618941686604E-2</c:v>
                </c:pt>
                <c:pt idx="1757">
                  <c:v>2.1457050924125198E-2</c:v>
                </c:pt>
                <c:pt idx="1758">
                  <c:v>2.1453519269956089E-2</c:v>
                </c:pt>
                <c:pt idx="1759">
                  <c:v>2.1450023979179278E-2</c:v>
                </c:pt>
                <c:pt idx="1760">
                  <c:v>2.1446565051634892E-2</c:v>
                </c:pt>
                <c:pt idx="1761">
                  <c:v>2.1443142487642675E-2</c:v>
                </c:pt>
                <c:pt idx="1762">
                  <c:v>2.1439756287042755E-2</c:v>
                </c:pt>
                <c:pt idx="1763">
                  <c:v>2.1436406449755196E-2</c:v>
                </c:pt>
                <c:pt idx="1764">
                  <c:v>2.1433092975859935E-2</c:v>
                </c:pt>
                <c:pt idx="1765">
                  <c:v>2.1429815865436908E-2</c:v>
                </c:pt>
                <c:pt idx="1766">
                  <c:v>2.1426575118326241E-2</c:v>
                </c:pt>
                <c:pt idx="1767">
                  <c:v>2.1423370734527936E-2</c:v>
                </c:pt>
                <c:pt idx="1768">
                  <c:v>2.1420202714201864E-2</c:v>
                </c:pt>
                <c:pt idx="1769">
                  <c:v>2.1417071057348025E-2</c:v>
                </c:pt>
                <c:pt idx="1770">
                  <c:v>2.1413975763646675E-2</c:v>
                </c:pt>
                <c:pt idx="1771">
                  <c:v>2.1411323111255598E-2</c:v>
                </c:pt>
                <c:pt idx="1772">
                  <c:v>2.1407894266660676E-2</c:v>
                </c:pt>
                <c:pt idx="1773">
                  <c:v>2.1404908063216155E-2</c:v>
                </c:pt>
                <c:pt idx="1774">
                  <c:v>2.1401958223083994E-2</c:v>
                </c:pt>
                <c:pt idx="1775">
                  <c:v>2.1397396229101417E-2</c:v>
                </c:pt>
                <c:pt idx="1776">
                  <c:v>2.139662411099863E-2</c:v>
                </c:pt>
                <c:pt idx="1777">
                  <c:v>2.1393326883281105E-2</c:v>
                </c:pt>
                <c:pt idx="1778">
                  <c:v>2.1390522496638198E-2</c:v>
                </c:pt>
                <c:pt idx="1779">
                  <c:v>2.1387754473467524E-2</c:v>
                </c:pt>
                <c:pt idx="1780">
                  <c:v>2.1385022813689147E-2</c:v>
                </c:pt>
                <c:pt idx="1781">
                  <c:v>2.1382327517223132E-2</c:v>
                </c:pt>
                <c:pt idx="1782">
                  <c:v>2.1379668584149414E-2</c:v>
                </c:pt>
                <c:pt idx="1783">
                  <c:v>2.1377046014467993E-2</c:v>
                </c:pt>
                <c:pt idx="1784">
                  <c:v>2.1374459808178869E-2</c:v>
                </c:pt>
                <c:pt idx="1785">
                  <c:v>2.1371909965042235E-2</c:v>
                </c:pt>
                <c:pt idx="1786">
                  <c:v>2.136939648545777E-2</c:v>
                </c:pt>
                <c:pt idx="1787">
                  <c:v>2.1366919369185666E-2</c:v>
                </c:pt>
                <c:pt idx="1788">
                  <c:v>2.1366324449248353E-2</c:v>
                </c:pt>
                <c:pt idx="1789">
                  <c:v>2.1362074226898287E-2</c:v>
                </c:pt>
                <c:pt idx="1790">
                  <c:v>2.1359706200723139E-2</c:v>
                </c:pt>
                <c:pt idx="1791">
                  <c:v>2.1357374537940288E-2</c:v>
                </c:pt>
                <c:pt idx="1792">
                  <c:v>2.1355079238469798E-2</c:v>
                </c:pt>
                <c:pt idx="1793">
                  <c:v>2.1352820302471542E-2</c:v>
                </c:pt>
                <c:pt idx="1794">
                  <c:v>2.1350597729705711E-2</c:v>
                </c:pt>
                <c:pt idx="1795">
                  <c:v>2.134841152049205E-2</c:v>
                </c:pt>
                <c:pt idx="1796">
                  <c:v>2.1346261674430878E-2</c:v>
                </c:pt>
                <c:pt idx="1797">
                  <c:v>2.1344148191762002E-2</c:v>
                </c:pt>
                <c:pt idx="1798">
                  <c:v>2.1342071072565361E-2</c:v>
                </c:pt>
                <c:pt idx="1799">
                  <c:v>2.134003031668108E-2</c:v>
                </c:pt>
                <c:pt idx="1800">
                  <c:v>2.1338025924109161E-2</c:v>
                </c:pt>
                <c:pt idx="1801">
                  <c:v>2.1336057894929539E-2</c:v>
                </c:pt>
                <c:pt idx="1802">
                  <c:v>2.1335613934940767E-2</c:v>
                </c:pt>
                <c:pt idx="1803">
                  <c:v>2.1332230926587314E-2</c:v>
                </c:pt>
                <c:pt idx="1804">
                  <c:v>2.1330371987504648E-2</c:v>
                </c:pt>
                <c:pt idx="1805">
                  <c:v>2.1328549411734343E-2</c:v>
                </c:pt>
                <c:pt idx="1806">
                  <c:v>2.1326763199196463E-2</c:v>
                </c:pt>
                <c:pt idx="1807">
                  <c:v>2.1325013350130817E-2</c:v>
                </c:pt>
                <c:pt idx="1808">
                  <c:v>2.1323299864457468E-2</c:v>
                </c:pt>
                <c:pt idx="1809">
                  <c:v>2.1321622742176416E-2</c:v>
                </c:pt>
                <c:pt idx="1810">
                  <c:v>2.1319981983127789E-2</c:v>
                </c:pt>
                <c:pt idx="1811">
                  <c:v>2.131837758747146E-2</c:v>
                </c:pt>
                <c:pt idx="1812">
                  <c:v>2.1316809555127492E-2</c:v>
                </c:pt>
                <c:pt idx="1813">
                  <c:v>2.1315277886175821E-2</c:v>
                </c:pt>
                <c:pt idx="1814">
                  <c:v>2.1313782580616447E-2</c:v>
                </c:pt>
                <c:pt idx="1815">
                  <c:v>2.1312323638369435E-2</c:v>
                </c:pt>
                <c:pt idx="1816">
                  <c:v>2.1310901059434784E-2</c:v>
                </c:pt>
                <c:pt idx="1817">
                  <c:v>2.130951484389243E-2</c:v>
                </c:pt>
                <c:pt idx="1818">
                  <c:v>2.1308164991662437E-2</c:v>
                </c:pt>
                <c:pt idx="1819">
                  <c:v>2.1306851502744806E-2</c:v>
                </c:pt>
                <c:pt idx="1820">
                  <c:v>2.1305574377299408E-2</c:v>
                </c:pt>
                <c:pt idx="1821">
                  <c:v>2.1304333615166371E-2</c:v>
                </c:pt>
                <c:pt idx="1822">
                  <c:v>2.1303129216345695E-2</c:v>
                </c:pt>
                <c:pt idx="1823">
                  <c:v>2.130289485101855E-2</c:v>
                </c:pt>
                <c:pt idx="1824">
                  <c:v>2.1300829508721364E-2</c:v>
                </c:pt>
                <c:pt idx="1825">
                  <c:v>2.1299734199917708E-2</c:v>
                </c:pt>
                <c:pt idx="1826">
                  <c:v>2.1298675254426414E-2</c:v>
                </c:pt>
                <c:pt idx="1827">
                  <c:v>2.1299887953327712E-2</c:v>
                </c:pt>
                <c:pt idx="1828">
                  <c:v>2.1298350137073374E-2</c:v>
                </c:pt>
                <c:pt idx="1829">
                  <c:v>2.1295716598146441E-2</c:v>
                </c:pt>
                <c:pt idx="1830">
                  <c:v>2.1294803106064464E-2</c:v>
                </c:pt>
                <c:pt idx="1831">
                  <c:v>2.129392597745472E-2</c:v>
                </c:pt>
                <c:pt idx="1832">
                  <c:v>2.1293085212077401E-2</c:v>
                </c:pt>
                <c:pt idx="1833">
                  <c:v>2.1292280809932507E-2</c:v>
                </c:pt>
                <c:pt idx="1834">
                  <c:v>2.1291512771339782E-2</c:v>
                </c:pt>
                <c:pt idx="1835">
                  <c:v>2.1290781095899547E-2</c:v>
                </c:pt>
                <c:pt idx="1836">
                  <c:v>2.1290085783931545E-2</c:v>
                </c:pt>
                <c:pt idx="1837">
                  <c:v>2.1289426835275904E-2</c:v>
                </c:pt>
                <c:pt idx="1838">
                  <c:v>2.1288804250012561E-2</c:v>
                </c:pt>
                <c:pt idx="1839">
                  <c:v>2.1288218027901706E-2</c:v>
                </c:pt>
                <c:pt idx="1840">
                  <c:v>2.1287668169343021E-2</c:v>
                </c:pt>
                <c:pt idx="1841">
                  <c:v>2.1287154674096698E-2</c:v>
                </c:pt>
                <c:pt idx="1842">
                  <c:v>2.1286677542162735E-2</c:v>
                </c:pt>
                <c:pt idx="1843">
                  <c:v>2.1288635625202446E-2</c:v>
                </c:pt>
                <c:pt idx="1844">
                  <c:v>2.1285832368151958E-2</c:v>
                </c:pt>
                <c:pt idx="1845">
                  <c:v>2.1285464326235015E-2</c:v>
                </c:pt>
                <c:pt idx="1846">
                  <c:v>2.128513264771037E-2</c:v>
                </c:pt>
                <c:pt idx="1847">
                  <c:v>2.1284837332418149E-2</c:v>
                </c:pt>
                <c:pt idx="1848">
                  <c:v>2.128457838043829E-2</c:v>
                </c:pt>
                <c:pt idx="1849">
                  <c:v>2.1284355791930665E-2</c:v>
                </c:pt>
                <c:pt idx="1850">
                  <c:v>2.1284169566655464E-2</c:v>
                </c:pt>
                <c:pt idx="1851">
                  <c:v>2.1284019704772561E-2</c:v>
                </c:pt>
                <c:pt idx="1852">
                  <c:v>2.1283906206281955E-2</c:v>
                </c:pt>
                <c:pt idx="1853">
                  <c:v>2.1283829070943838E-2</c:v>
                </c:pt>
                <c:pt idx="1854">
                  <c:v>2.1283788299077955E-2</c:v>
                </c:pt>
                <c:pt idx="1855">
                  <c:v>2.1283783890444496E-2</c:v>
                </c:pt>
                <c:pt idx="1856">
                  <c:v>2.1283815845363208E-2</c:v>
                </c:pt>
                <c:pt idx="1857">
                  <c:v>2.1283884163514344E-2</c:v>
                </c:pt>
                <c:pt idx="1858">
                  <c:v>2.1283988845057777E-2</c:v>
                </c:pt>
                <c:pt idx="1859">
                  <c:v>2.1284129889833636E-2</c:v>
                </c:pt>
                <c:pt idx="1860">
                  <c:v>2.1284307298001792E-2</c:v>
                </c:pt>
                <c:pt idx="1861">
                  <c:v>2.1284521069562246E-2</c:v>
                </c:pt>
                <c:pt idx="1862">
                  <c:v>2.1284771204355124E-2</c:v>
                </c:pt>
                <c:pt idx="1863">
                  <c:v>2.12850577025403E-2</c:v>
                </c:pt>
                <c:pt idx="1864">
                  <c:v>2.1285380564037837E-2</c:v>
                </c:pt>
                <c:pt idx="1865">
                  <c:v>2.1285739788847735E-2</c:v>
                </c:pt>
                <c:pt idx="1866">
                  <c:v>2.1286135377129867E-2</c:v>
                </c:pt>
                <c:pt idx="1867">
                  <c:v>2.128656732872436E-2</c:v>
                </c:pt>
                <c:pt idx="1868">
                  <c:v>2.1287035643551278E-2</c:v>
                </c:pt>
                <c:pt idx="1869">
                  <c:v>2.1287540321770493E-2</c:v>
                </c:pt>
                <c:pt idx="1870">
                  <c:v>2.1288081363461941E-2</c:v>
                </c:pt>
                <c:pt idx="1871">
                  <c:v>2.1288658768305879E-2</c:v>
                </c:pt>
                <c:pt idx="1872">
                  <c:v>2.1289272536542114E-2</c:v>
                </c:pt>
                <c:pt idx="1873">
                  <c:v>2.1291955863662615E-2</c:v>
                </c:pt>
                <c:pt idx="1874">
                  <c:v>2.1290609163031604E-2</c:v>
                </c:pt>
                <c:pt idx="1875">
                  <c:v>2.1292804753247907E-2</c:v>
                </c:pt>
                <c:pt idx="1876">
                  <c:v>2.1292091243010347E-2</c:v>
                </c:pt>
                <c:pt idx="1877">
                  <c:v>2.1292886828048196E-2</c:v>
                </c:pt>
                <c:pt idx="1878">
                  <c:v>2.1293718776318471E-2</c:v>
                </c:pt>
                <c:pt idx="1879">
                  <c:v>2.1294587087981043E-2</c:v>
                </c:pt>
                <c:pt idx="1880">
                  <c:v>2.1297713845893629E-2</c:v>
                </c:pt>
                <c:pt idx="1881">
                  <c:v>2.1297968481119867E-2</c:v>
                </c:pt>
                <c:pt idx="1882">
                  <c:v>2.1299658604847505E-2</c:v>
                </c:pt>
                <c:pt idx="1883">
                  <c:v>2.1299980664952756E-2</c:v>
                </c:pt>
                <c:pt idx="1884">
                  <c:v>2.1301041308339208E-2</c:v>
                </c:pt>
                <c:pt idx="1885">
                  <c:v>2.1302138319381214E-2</c:v>
                </c:pt>
                <c:pt idx="1886">
                  <c:v>2.1303271698105419E-2</c:v>
                </c:pt>
                <c:pt idx="1887">
                  <c:v>2.1305156973867589E-2</c:v>
                </c:pt>
                <c:pt idx="1888">
                  <c:v>2.1305647558493845E-2</c:v>
                </c:pt>
                <c:pt idx="1889">
                  <c:v>2.1306890040158066E-2</c:v>
                </c:pt>
                <c:pt idx="1890">
                  <c:v>2.1308168889477841E-2</c:v>
                </c:pt>
                <c:pt idx="1891">
                  <c:v>2.1309484106479815E-2</c:v>
                </c:pt>
                <c:pt idx="1892">
                  <c:v>2.1310835691137342E-2</c:v>
                </c:pt>
                <c:pt idx="1893">
                  <c:v>2.1312223643477068E-2</c:v>
                </c:pt>
                <c:pt idx="1894">
                  <c:v>2.1313007457290922E-2</c:v>
                </c:pt>
                <c:pt idx="1895">
                  <c:v>2.1315108651123182E-2</c:v>
                </c:pt>
                <c:pt idx="1896">
                  <c:v>2.131660570642957E-2</c:v>
                </c:pt>
                <c:pt idx="1897">
                  <c:v>2.1318881448104676E-2</c:v>
                </c:pt>
                <c:pt idx="1898">
                  <c:v>2.1319708920088942E-2</c:v>
                </c:pt>
                <c:pt idx="1899">
                  <c:v>2.1321315078415282E-2</c:v>
                </c:pt>
                <c:pt idx="1900">
                  <c:v>2.1322957604397175E-2</c:v>
                </c:pt>
                <c:pt idx="1901">
                  <c:v>2.1325389592947719E-2</c:v>
                </c:pt>
                <c:pt idx="1902">
                  <c:v>2.1326351759460849E-2</c:v>
                </c:pt>
                <c:pt idx="1903">
                  <c:v>2.1328103388489339E-2</c:v>
                </c:pt>
                <c:pt idx="1904">
                  <c:v>2.1329891385226674E-2</c:v>
                </c:pt>
                <c:pt idx="1905">
                  <c:v>2.1331715749592917E-2</c:v>
                </c:pt>
                <c:pt idx="1906">
                  <c:v>2.1333576481668004E-2</c:v>
                </c:pt>
                <c:pt idx="1907">
                  <c:v>2.133547358142529E-2</c:v>
                </c:pt>
                <c:pt idx="1908">
                  <c:v>2.1337407048864776E-2</c:v>
                </c:pt>
                <c:pt idx="1909">
                  <c:v>2.1339376884013106E-2</c:v>
                </c:pt>
                <c:pt idx="1910">
                  <c:v>2.134138308681699E-2</c:v>
                </c:pt>
                <c:pt idx="1911">
                  <c:v>2.1343425657329718E-2</c:v>
                </c:pt>
                <c:pt idx="1912">
                  <c:v>2.1345504595524645E-2</c:v>
                </c:pt>
                <c:pt idx="1913">
                  <c:v>2.1347619901428416E-2</c:v>
                </c:pt>
                <c:pt idx="1914">
                  <c:v>2.1350559931541113E-2</c:v>
                </c:pt>
                <c:pt idx="1915">
                  <c:v>2.1352750700447398E-2</c:v>
                </c:pt>
                <c:pt idx="1916">
                  <c:v>2.1354184025339507E-2</c:v>
                </c:pt>
                <c:pt idx="1917">
                  <c:v>2.1356444802025365E-2</c:v>
                </c:pt>
                <c:pt idx="1918">
                  <c:v>2.1358741946420068E-2</c:v>
                </c:pt>
                <c:pt idx="1919">
                  <c:v>2.136107545855026E-2</c:v>
                </c:pt>
                <c:pt idx="1920">
                  <c:v>2.1364250093105497E-2</c:v>
                </c:pt>
                <c:pt idx="1921">
                  <c:v>2.1365851585910534E-2</c:v>
                </c:pt>
                <c:pt idx="1922">
                  <c:v>2.1368294201140614E-2</c:v>
                </c:pt>
                <c:pt idx="1923">
                  <c:v>2.1370773184079539E-2</c:v>
                </c:pt>
                <c:pt idx="1924">
                  <c:v>2.1373288534807244E-2</c:v>
                </c:pt>
                <c:pt idx="1925">
                  <c:v>2.1375306545818873E-2</c:v>
                </c:pt>
                <c:pt idx="1926">
                  <c:v>2.1378428339309252E-2</c:v>
                </c:pt>
                <c:pt idx="1927">
                  <c:v>2.1381052793136845E-2</c:v>
                </c:pt>
                <c:pt idx="1928">
                  <c:v>2.1383713614726574E-2</c:v>
                </c:pt>
                <c:pt idx="1929">
                  <c:v>2.1386410803998501E-2</c:v>
                </c:pt>
                <c:pt idx="1930">
                  <c:v>2.1389144361059209E-2</c:v>
                </c:pt>
                <c:pt idx="1931">
                  <c:v>2.1393584625204909E-2</c:v>
                </c:pt>
                <c:pt idx="1932">
                  <c:v>2.1395558364460943E-2</c:v>
                </c:pt>
                <c:pt idx="1933">
                  <c:v>2.1397563238600981E-2</c:v>
                </c:pt>
                <c:pt idx="1934">
                  <c:v>2.1401285588495966E-2</c:v>
                </c:pt>
                <c:pt idx="1935">
                  <c:v>2.1403357662315159E-2</c:v>
                </c:pt>
                <c:pt idx="1936">
                  <c:v>2.140630942576216E-2</c:v>
                </c:pt>
                <c:pt idx="1937">
                  <c:v>2.1409297557024587E-2</c:v>
                </c:pt>
                <c:pt idx="1938">
                  <c:v>2.1412322055995858E-2</c:v>
                </c:pt>
                <c:pt idx="1939">
                  <c:v>2.1416240122327235E-2</c:v>
                </c:pt>
                <c:pt idx="1940">
                  <c:v>2.1418480157251452E-2</c:v>
                </c:pt>
                <c:pt idx="1941">
                  <c:v>2.1421613759482483E-2</c:v>
                </c:pt>
                <c:pt idx="1942">
                  <c:v>2.142478372952894E-2</c:v>
                </c:pt>
                <c:pt idx="1943">
                  <c:v>2.1427990067310887E-2</c:v>
                </c:pt>
                <c:pt idx="1944">
                  <c:v>2.1431357522239125E-2</c:v>
                </c:pt>
                <c:pt idx="1945">
                  <c:v>2.1434511846187831E-2</c:v>
                </c:pt>
                <c:pt idx="1946">
                  <c:v>2.1437827287309474E-2</c:v>
                </c:pt>
                <c:pt idx="1947">
                  <c:v>2.1441179096193252E-2</c:v>
                </c:pt>
                <c:pt idx="1948">
                  <c:v>2.1444567272865811E-2</c:v>
                </c:pt>
                <c:pt idx="1949">
                  <c:v>2.144799181732715E-2</c:v>
                </c:pt>
                <c:pt idx="1950">
                  <c:v>2.1452340652912127E-2</c:v>
                </c:pt>
                <c:pt idx="1951">
                  <c:v>2.1454950009589524E-2</c:v>
                </c:pt>
                <c:pt idx="1952">
                  <c:v>2.1458483657417204E-2</c:v>
                </c:pt>
                <c:pt idx="1953">
                  <c:v>2.1462950021795546E-2</c:v>
                </c:pt>
                <c:pt idx="1954">
                  <c:v>2.1465660056465552E-2</c:v>
                </c:pt>
                <c:pt idx="1955">
                  <c:v>2.146930280773951E-2</c:v>
                </c:pt>
                <c:pt idx="1956">
                  <c:v>2.1472981926748957E-2</c:v>
                </c:pt>
                <c:pt idx="1957">
                  <c:v>2.1476697413573831E-2</c:v>
                </c:pt>
                <c:pt idx="1958">
                  <c:v>2.1480449268267421E-2</c:v>
                </c:pt>
                <c:pt idx="1959">
                  <c:v>2.1484237490776437E-2</c:v>
                </c:pt>
                <c:pt idx="1960">
                  <c:v>2.1488062081074233E-2</c:v>
                </c:pt>
                <c:pt idx="1961">
                  <c:v>2.1491923039187455E-2</c:v>
                </c:pt>
                <c:pt idx="1962">
                  <c:v>2.1495820365142748E-2</c:v>
                </c:pt>
                <c:pt idx="1963">
                  <c:v>2.1499754058913467E-2</c:v>
                </c:pt>
                <c:pt idx="1964">
                  <c:v>2.1503724120552903E-2</c:v>
                </c:pt>
                <c:pt idx="1965">
                  <c:v>2.1507730550007764E-2</c:v>
                </c:pt>
                <c:pt idx="1966">
                  <c:v>2.151270643562464E-2</c:v>
                </c:pt>
                <c:pt idx="1967">
                  <c:v>2.1516788442357271E-2</c:v>
                </c:pt>
                <c:pt idx="1968">
                  <c:v>2.1519968045424775E-2</c:v>
                </c:pt>
                <c:pt idx="1969">
                  <c:v>2.1524119946301212E-2</c:v>
                </c:pt>
                <c:pt idx="1970">
                  <c:v>2.152830821501972E-2</c:v>
                </c:pt>
                <c:pt idx="1971">
                  <c:v>2.1532530784087456E-2</c:v>
                </c:pt>
                <c:pt idx="1972">
                  <c:v>2.1537687282595641E-2</c:v>
                </c:pt>
                <c:pt idx="1973">
                  <c:v>2.1540925139191813E-2</c:v>
                </c:pt>
                <c:pt idx="1974">
                  <c:v>2.1545075561038018E-2</c:v>
                </c:pt>
                <c:pt idx="1975">
                  <c:v>2.1549194812431338E-2</c:v>
                </c:pt>
                <c:pt idx="1976">
                  <c:v>2.1553282893345127E-2</c:v>
                </c:pt>
                <c:pt idx="1977">
                  <c:v>2.1558273639235015E-2</c:v>
                </c:pt>
                <c:pt idx="1978">
                  <c:v>2.1561365543734112E-2</c:v>
                </c:pt>
                <c:pt idx="1979">
                  <c:v>2.1565360113235954E-2</c:v>
                </c:pt>
                <c:pt idx="1980">
                  <c:v>2.1569323512258265E-2</c:v>
                </c:pt>
                <c:pt idx="1981">
                  <c:v>2.1573255740747754E-2</c:v>
                </c:pt>
                <c:pt idx="1982">
                  <c:v>2.1577156798811004E-2</c:v>
                </c:pt>
                <c:pt idx="1983">
                  <c:v>2.1581026686341431E-2</c:v>
                </c:pt>
                <c:pt idx="1984">
                  <c:v>2.1585581829923761E-2</c:v>
                </c:pt>
                <c:pt idx="1985">
                  <c:v>2.1588460665693532E-2</c:v>
                </c:pt>
                <c:pt idx="1986">
                  <c:v>2.1592227683990828E-2</c:v>
                </c:pt>
                <c:pt idx="1987">
                  <c:v>2.1596494684343881E-2</c:v>
                </c:pt>
                <c:pt idx="1988">
                  <c:v>2.1599668220178003E-2</c:v>
                </c:pt>
                <c:pt idx="1989">
                  <c:v>2.1603341737987947E-2</c:v>
                </c:pt>
                <c:pt idx="1990">
                  <c:v>2.1606984088968773E-2</c:v>
                </c:pt>
                <c:pt idx="1991">
                  <c:v>2.161110861233162E-2</c:v>
                </c:pt>
                <c:pt idx="1992">
                  <c:v>2.1614175290363136E-2</c:v>
                </c:pt>
                <c:pt idx="1993">
                  <c:v>2.1617724140776673E-2</c:v>
                </c:pt>
                <c:pt idx="1994">
                  <c:v>2.1621241824281157E-2</c:v>
                </c:pt>
                <c:pt idx="1995">
                  <c:v>2.1624728341036459E-2</c:v>
                </c:pt>
                <c:pt idx="1996">
                  <c:v>2.1628183690882707E-2</c:v>
                </c:pt>
                <c:pt idx="1997">
                  <c:v>2.1631607873899839E-2</c:v>
                </c:pt>
                <c:pt idx="1998">
                  <c:v>2.1635000890087852E-2</c:v>
                </c:pt>
                <c:pt idx="1999">
                  <c:v>2.1639317543202807E-2</c:v>
                </c:pt>
                <c:pt idx="2000">
                  <c:v>2.1641693421816655E-2</c:v>
                </c:pt>
                <c:pt idx="2001">
                  <c:v>2.164499293743738E-2</c:v>
                </c:pt>
                <c:pt idx="2002">
                  <c:v>2.1648725648857337E-2</c:v>
                </c:pt>
                <c:pt idx="2003">
                  <c:v>2.1651498468111541E-2</c:v>
                </c:pt>
                <c:pt idx="2004">
                  <c:v>2.1654704483085041E-2</c:v>
                </c:pt>
                <c:pt idx="2005">
                  <c:v>2.1658330336702392E-2</c:v>
                </c:pt>
                <c:pt idx="2006">
                  <c:v>2.1661023012544689E-2</c:v>
                </c:pt>
                <c:pt idx="2007">
                  <c:v>2.1664135526950901E-2</c:v>
                </c:pt>
                <c:pt idx="2008">
                  <c:v>2.1667216874527995E-2</c:v>
                </c:pt>
                <c:pt idx="2009">
                  <c:v>2.1670267055275971E-2</c:v>
                </c:pt>
                <c:pt idx="2010">
                  <c:v>2.1673286069114894E-2</c:v>
                </c:pt>
                <c:pt idx="2011">
                  <c:v>2.1676273916044764E-2</c:v>
                </c:pt>
                <c:pt idx="2012">
                  <c:v>2.1679230596305388E-2</c:v>
                </c:pt>
                <c:pt idx="2013">
                  <c:v>2.168215610941715E-2</c:v>
                </c:pt>
                <c:pt idx="2014">
                  <c:v>2.1685050455779731E-2</c:v>
                </c:pt>
                <c:pt idx="2015">
                  <c:v>2.168791363539313E-2</c:v>
                </c:pt>
                <c:pt idx="2016">
                  <c:v>2.1690745647937604E-2</c:v>
                </c:pt>
                <c:pt idx="2017">
                  <c:v>2.1693546493812832E-2</c:v>
                </c:pt>
                <c:pt idx="2018">
                  <c:v>2.1696709296872285E-2</c:v>
                </c:pt>
                <c:pt idx="2019">
                  <c:v>2.1699443356570924E-2</c:v>
                </c:pt>
                <c:pt idx="2020">
                  <c:v>2.1701762029904259E-2</c:v>
                </c:pt>
                <c:pt idx="2021">
                  <c:v>2.1704438208223209E-2</c:v>
                </c:pt>
                <c:pt idx="2022">
                  <c:v>2.1707083219713041E-2</c:v>
                </c:pt>
                <c:pt idx="2023">
                  <c:v>2.1709697064213884E-2</c:v>
                </c:pt>
                <c:pt idx="2024">
                  <c:v>2.1712279741965546E-2</c:v>
                </c:pt>
                <c:pt idx="2025">
                  <c:v>2.1715193209992378E-2</c:v>
                </c:pt>
                <c:pt idx="2026">
                  <c:v>2.1717351596661771E-2</c:v>
                </c:pt>
                <c:pt idx="2027">
                  <c:v>2.1719840773606336E-2</c:v>
                </c:pt>
                <c:pt idx="2028">
                  <c:v>2.1722298783801719E-2</c:v>
                </c:pt>
                <c:pt idx="2029">
                  <c:v>2.1725069774838346E-2</c:v>
                </c:pt>
                <c:pt idx="2030">
                  <c:v>2.172712130354526E-2</c:v>
                </c:pt>
                <c:pt idx="2031">
                  <c:v>2.1729485813093419E-2</c:v>
                </c:pt>
                <c:pt idx="2032">
                  <c:v>2.1731819155732524E-2</c:v>
                </c:pt>
                <c:pt idx="2033">
                  <c:v>2.1734121331462575E-2</c:v>
                </c:pt>
                <c:pt idx="2034">
                  <c:v>2.1736392340443444E-2</c:v>
                </c:pt>
                <c:pt idx="2035">
                  <c:v>2.1738632182515261E-2</c:v>
                </c:pt>
                <c:pt idx="2036">
                  <c:v>2.1741966517083711E-2</c:v>
                </c:pt>
                <c:pt idx="2037">
                  <c:v>2.1743326894174686E-2</c:v>
                </c:pt>
                <c:pt idx="2038">
                  <c:v>2.1745468783240796E-2</c:v>
                </c:pt>
                <c:pt idx="2039">
                  <c:v>2.1747579505317916E-2</c:v>
                </c:pt>
                <c:pt idx="2040">
                  <c:v>2.1749659060565918E-2</c:v>
                </c:pt>
                <c:pt idx="2041">
                  <c:v>2.1751707448824931E-2</c:v>
                </c:pt>
                <c:pt idx="2042">
                  <c:v>2.1753724670254826E-2</c:v>
                </c:pt>
                <c:pt idx="2043">
                  <c:v>2.1755710724775668E-2</c:v>
                </c:pt>
                <c:pt idx="2044">
                  <c:v>2.1757665612467392E-2</c:v>
                </c:pt>
                <c:pt idx="2045">
                  <c:v>2.1759589333250062E-2</c:v>
                </c:pt>
                <c:pt idx="2046">
                  <c:v>2.1761481887123679E-2</c:v>
                </c:pt>
                <c:pt idx="2047">
                  <c:v>2.1763343274088243E-2</c:v>
                </c:pt>
                <c:pt idx="2048">
                  <c:v>2.1765173494223689E-2</c:v>
                </c:pt>
                <c:pt idx="2049">
                  <c:v>2.1766972547450081E-2</c:v>
                </c:pt>
                <c:pt idx="2050">
                  <c:v>2.1769239819660058E-2</c:v>
                </c:pt>
                <c:pt idx="2051">
                  <c:v>2.1770967634191507E-2</c:v>
                </c:pt>
                <c:pt idx="2052">
                  <c:v>2.1772664281973775E-2</c:v>
                </c:pt>
                <c:pt idx="2053">
                  <c:v>2.1774329762767053E-2</c:v>
                </c:pt>
                <c:pt idx="2054">
                  <c:v>2.177596407681115E-2</c:v>
                </c:pt>
                <c:pt idx="2055">
                  <c:v>2.1777567223866257E-2</c:v>
                </c:pt>
                <c:pt idx="2056">
                  <c:v>2.1779139204092246E-2</c:v>
                </c:pt>
                <c:pt idx="2057">
                  <c:v>2.178068001724931E-2</c:v>
                </c:pt>
                <c:pt idx="2058">
                  <c:v>2.1782189663657192E-2</c:v>
                </c:pt>
                <c:pt idx="2059">
                  <c:v>2.1783668143076085E-2</c:v>
                </c:pt>
                <c:pt idx="2060">
                  <c:v>2.1785115455745796E-2</c:v>
                </c:pt>
                <c:pt idx="2061">
                  <c:v>2.1786531601426518E-2</c:v>
                </c:pt>
                <c:pt idx="2062">
                  <c:v>2.179018701403912E-2</c:v>
                </c:pt>
                <c:pt idx="2063">
                  <c:v>2.1789270392220672E-2</c:v>
                </c:pt>
                <c:pt idx="2064">
                  <c:v>2.1790593037254169E-2</c:v>
                </c:pt>
                <c:pt idx="2065">
                  <c:v>2.1791884515298676E-2</c:v>
                </c:pt>
                <c:pt idx="2066">
                  <c:v>2.1793144826514066E-2</c:v>
                </c:pt>
                <c:pt idx="2067">
                  <c:v>2.1794373970820402E-2</c:v>
                </c:pt>
                <c:pt idx="2068">
                  <c:v>2.1795571948377557E-2</c:v>
                </c:pt>
                <c:pt idx="2069">
                  <c:v>2.1796738758865786E-2</c:v>
                </c:pt>
                <c:pt idx="2070">
                  <c:v>2.1797874402524897E-2</c:v>
                </c:pt>
                <c:pt idx="2071">
                  <c:v>2.1798978879195019E-2</c:v>
                </c:pt>
                <c:pt idx="2072">
                  <c:v>2.1800052189115959E-2</c:v>
                </c:pt>
                <c:pt idx="2073">
                  <c:v>2.180109433204791E-2</c:v>
                </c:pt>
                <c:pt idx="2074">
                  <c:v>2.1802105308150743E-2</c:v>
                </c:pt>
                <c:pt idx="2075">
                  <c:v>2.1803085117264587E-2</c:v>
                </c:pt>
                <c:pt idx="2076">
                  <c:v>2.1804033759549313E-2</c:v>
                </c:pt>
                <c:pt idx="2077">
                  <c:v>2.1804951234924985E-2</c:v>
                </c:pt>
                <c:pt idx="2078">
                  <c:v>2.1805837543391604E-2</c:v>
                </c:pt>
                <c:pt idx="2079">
                  <c:v>2.1806692684869233E-2</c:v>
                </c:pt>
                <c:pt idx="2080">
                  <c:v>2.1807516659597681E-2</c:v>
                </c:pt>
                <c:pt idx="2081">
                  <c:v>2.1808309467417075E-2</c:v>
                </c:pt>
                <c:pt idx="2082">
                  <c:v>2.180907110824748E-2</c:v>
                </c:pt>
                <c:pt idx="2083">
                  <c:v>2.1811325702199014E-2</c:v>
                </c:pt>
                <c:pt idx="2084">
                  <c:v>2.1810500889261064E-2</c:v>
                </c:pt>
                <c:pt idx="2085">
                  <c:v>2.181116902952418E-2</c:v>
                </c:pt>
                <c:pt idx="2086">
                  <c:v>2.1811806002638434E-2</c:v>
                </c:pt>
                <c:pt idx="2087">
                  <c:v>2.1815221966070553E-2</c:v>
                </c:pt>
                <c:pt idx="2088">
                  <c:v>2.1815087761403174E-2</c:v>
                </c:pt>
                <c:pt idx="2089">
                  <c:v>2.1813529921166364E-2</c:v>
                </c:pt>
                <c:pt idx="2090">
                  <c:v>2.1814042226724339E-2</c:v>
                </c:pt>
                <c:pt idx="2091">
                  <c:v>2.1814523365533134E-2</c:v>
                </c:pt>
                <c:pt idx="2092">
                  <c:v>2.1814973337432875E-2</c:v>
                </c:pt>
                <c:pt idx="2093">
                  <c:v>2.1815392142423562E-2</c:v>
                </c:pt>
                <c:pt idx="2094">
                  <c:v>2.181577978042526E-2</c:v>
                </c:pt>
                <c:pt idx="2095">
                  <c:v>2.1816136251517904E-2</c:v>
                </c:pt>
                <c:pt idx="2096">
                  <c:v>2.1816461555861366E-2</c:v>
                </c:pt>
                <c:pt idx="2097">
                  <c:v>2.1816755693135903E-2</c:v>
                </c:pt>
                <c:pt idx="2098">
                  <c:v>2.1817018663661258E-2</c:v>
                </c:pt>
                <c:pt idx="2099">
                  <c:v>2.1817250467197624E-2</c:v>
                </c:pt>
                <c:pt idx="2100">
                  <c:v>2.1817451103904872E-2</c:v>
                </c:pt>
                <c:pt idx="2101">
                  <c:v>2.1817620573623131E-2</c:v>
                </c:pt>
                <c:pt idx="2102">
                  <c:v>2.1817758876432336E-2</c:v>
                </c:pt>
                <c:pt idx="2103">
                  <c:v>2.1820534979763551E-2</c:v>
                </c:pt>
                <c:pt idx="2104">
                  <c:v>2.1817941981403521E-2</c:v>
                </c:pt>
                <c:pt idx="2105">
                  <c:v>2.1817986783565502E-2</c:v>
                </c:pt>
                <c:pt idx="2106">
                  <c:v>2.1818000418898365E-2</c:v>
                </c:pt>
                <c:pt idx="2107">
                  <c:v>2.1817982887162302E-2</c:v>
                </c:pt>
                <c:pt idx="2108">
                  <c:v>2.1817934188517185E-2</c:v>
                </c:pt>
                <c:pt idx="2109">
                  <c:v>2.1817854323202823E-2</c:v>
                </c:pt>
                <c:pt idx="2110">
                  <c:v>2.1817743290819536E-2</c:v>
                </c:pt>
                <c:pt idx="2111">
                  <c:v>2.1817601091527195E-2</c:v>
                </c:pt>
                <c:pt idx="2112">
                  <c:v>2.18174277253258E-2</c:v>
                </c:pt>
                <c:pt idx="2113">
                  <c:v>2.1817223192215351E-2</c:v>
                </c:pt>
                <c:pt idx="2114">
                  <c:v>2.1816987492355722E-2</c:v>
                </c:pt>
                <c:pt idx="2115">
                  <c:v>2.181672062534723E-2</c:v>
                </c:pt>
                <c:pt idx="2116">
                  <c:v>2.1816422591589557E-2</c:v>
                </c:pt>
                <c:pt idx="2117">
                  <c:v>2.1816093391002767E-2</c:v>
                </c:pt>
                <c:pt idx="2118">
                  <c:v>2.181573302334705E-2</c:v>
                </c:pt>
                <c:pt idx="2119">
                  <c:v>2.1815341488862217E-2</c:v>
                </c:pt>
                <c:pt idx="2120">
                  <c:v>2.1814918787468329E-2</c:v>
                </c:pt>
                <c:pt idx="2121">
                  <c:v>2.1814464919165388E-2</c:v>
                </c:pt>
                <c:pt idx="2122">
                  <c:v>2.1813979883953394E-2</c:v>
                </c:pt>
                <c:pt idx="2123">
                  <c:v>2.1813463681832346E-2</c:v>
                </c:pt>
                <c:pt idx="2124">
                  <c:v>2.1812916312962116E-2</c:v>
                </c:pt>
                <c:pt idx="2125">
                  <c:v>2.1812337777102897E-2</c:v>
                </c:pt>
                <c:pt idx="2126">
                  <c:v>2.1811728074174752E-2</c:v>
                </c:pt>
                <c:pt idx="2127">
                  <c:v>2.1811087204497426E-2</c:v>
                </c:pt>
                <c:pt idx="2128">
                  <c:v>2.1810415167990982E-2</c:v>
                </c:pt>
                <c:pt idx="2129">
                  <c:v>2.1809711964415612E-2</c:v>
                </c:pt>
                <c:pt idx="2130">
                  <c:v>2.1808977594091061E-2</c:v>
                </c:pt>
                <c:pt idx="2131">
                  <c:v>2.1808212056777521E-2</c:v>
                </c:pt>
                <c:pt idx="2132">
                  <c:v>2.1807415352634862E-2</c:v>
                </c:pt>
                <c:pt idx="2133">
                  <c:v>2.1807665916711017E-2</c:v>
                </c:pt>
                <c:pt idx="2134">
                  <c:v>2.1805728443542449E-2</c:v>
                </c:pt>
                <c:pt idx="2135">
                  <c:v>2.1805898650111288E-2</c:v>
                </c:pt>
                <c:pt idx="2136">
                  <c:v>2.1803916866813822E-2</c:v>
                </c:pt>
                <c:pt idx="2137">
                  <c:v>2.1802964328125896E-2</c:v>
                </c:pt>
                <c:pt idx="2138">
                  <c:v>2.1801980622608852E-2</c:v>
                </c:pt>
                <c:pt idx="2139">
                  <c:v>2.1803895539234119E-2</c:v>
                </c:pt>
                <c:pt idx="2140">
                  <c:v>2.1799153457946474E-2</c:v>
                </c:pt>
                <c:pt idx="2141">
                  <c:v>2.1799848754247009E-2</c:v>
                </c:pt>
                <c:pt idx="2142">
                  <c:v>2.179931009459013E-2</c:v>
                </c:pt>
                <c:pt idx="2143">
                  <c:v>2.1797582756990508E-2</c:v>
                </c:pt>
                <c:pt idx="2144">
                  <c:v>2.1796403002349862E-2</c:v>
                </c:pt>
                <c:pt idx="2145">
                  <c:v>2.1795192077069814E-2</c:v>
                </c:pt>
                <c:pt idx="2146">
                  <c:v>2.1793949981097072E-2</c:v>
                </c:pt>
                <c:pt idx="2147">
                  <c:v>2.1793243968528664E-2</c:v>
                </c:pt>
                <c:pt idx="2148">
                  <c:v>2.1791372277206733E-2</c:v>
                </c:pt>
                <c:pt idx="2149">
                  <c:v>2.1790036669262491E-2</c:v>
                </c:pt>
                <c:pt idx="2150">
                  <c:v>2.1788669890678847E-2</c:v>
                </c:pt>
                <c:pt idx="2151">
                  <c:v>2.1787271941455799E-2</c:v>
                </c:pt>
                <c:pt idx="2152">
                  <c:v>2.1785842821540058E-2</c:v>
                </c:pt>
                <c:pt idx="2153">
                  <c:v>2.1784382530984914E-2</c:v>
                </c:pt>
                <c:pt idx="2154">
                  <c:v>2.1780924713672434E-2</c:v>
                </c:pt>
                <c:pt idx="2155">
                  <c:v>2.1781368437903126E-2</c:v>
                </c:pt>
                <c:pt idx="2156">
                  <c:v>2.1779814635376482E-2</c:v>
                </c:pt>
                <c:pt idx="2157">
                  <c:v>2.1778773775964488E-2</c:v>
                </c:pt>
                <c:pt idx="2158">
                  <c:v>2.1776613518431631E-2</c:v>
                </c:pt>
                <c:pt idx="2159">
                  <c:v>2.1774966203986779E-2</c:v>
                </c:pt>
                <c:pt idx="2160">
                  <c:v>2.1773287718875878E-2</c:v>
                </c:pt>
                <c:pt idx="2161">
                  <c:v>2.1772112868139182E-2</c:v>
                </c:pt>
                <c:pt idx="2162">
                  <c:v>2.1769837236762513E-2</c:v>
                </c:pt>
                <c:pt idx="2163">
                  <c:v>2.1768065239733403E-2</c:v>
                </c:pt>
                <c:pt idx="2164">
                  <c:v>2.1766262072091536E-2</c:v>
                </c:pt>
                <c:pt idx="2165">
                  <c:v>2.1764427733756975E-2</c:v>
                </c:pt>
                <c:pt idx="2166">
                  <c:v>2.1763085351684808E-2</c:v>
                </c:pt>
                <c:pt idx="2167">
                  <c:v>2.176066554524958E-2</c:v>
                </c:pt>
                <c:pt idx="2168">
                  <c:v>2.1758737695023456E-2</c:v>
                </c:pt>
                <c:pt idx="2169">
                  <c:v>2.1756778674184574E-2</c:v>
                </c:pt>
                <c:pt idx="2170">
                  <c:v>2.1754788482706289E-2</c:v>
                </c:pt>
                <c:pt idx="2171">
                  <c:v>2.1752767120615246E-2</c:v>
                </c:pt>
                <c:pt idx="2172">
                  <c:v>2.1750714587884801E-2</c:v>
                </c:pt>
                <c:pt idx="2173">
                  <c:v>2.1748630884514952E-2</c:v>
                </c:pt>
                <c:pt idx="2174">
                  <c:v>2.1747020354911939E-2</c:v>
                </c:pt>
                <c:pt idx="2175">
                  <c:v>2.1744871954094691E-2</c:v>
                </c:pt>
                <c:pt idx="2176">
                  <c:v>2.1742192750702216E-2</c:v>
                </c:pt>
                <c:pt idx="2177">
                  <c:v>2.1739984364854692E-2</c:v>
                </c:pt>
                <c:pt idx="2178">
                  <c:v>2.1737744808367765E-2</c:v>
                </c:pt>
                <c:pt idx="2179">
                  <c:v>2.1735474081321371E-2</c:v>
                </c:pt>
                <c:pt idx="2180">
                  <c:v>2.1733662362599659E-2</c:v>
                </c:pt>
                <c:pt idx="2181">
                  <c:v>2.1730839115283729E-2</c:v>
                </c:pt>
                <c:pt idx="2182">
                  <c:v>2.1728474876372417E-2</c:v>
                </c:pt>
                <c:pt idx="2183">
                  <c:v>2.1726079466821702E-2</c:v>
                </c:pt>
                <c:pt idx="2184">
                  <c:v>2.172365288671152E-2</c:v>
                </c:pt>
                <c:pt idx="2185">
                  <c:v>2.1719177041257254E-2</c:v>
                </c:pt>
                <c:pt idx="2186">
                  <c:v>2.1718706214626238E-2</c:v>
                </c:pt>
                <c:pt idx="2187">
                  <c:v>2.1716186122651138E-2</c:v>
                </c:pt>
                <c:pt idx="2188">
                  <c:v>2.1713634860116571E-2</c:v>
                </c:pt>
                <c:pt idx="2189">
                  <c:v>2.1711052426969246E-2</c:v>
                </c:pt>
                <c:pt idx="2190">
                  <c:v>2.1708438823235809E-2</c:v>
                </c:pt>
                <c:pt idx="2191">
                  <c:v>2.1706721909515281E-2</c:v>
                </c:pt>
                <c:pt idx="2192">
                  <c:v>2.1703579750718127E-2</c:v>
                </c:pt>
                <c:pt idx="2193">
                  <c:v>2.1700410988465535E-2</c:v>
                </c:pt>
                <c:pt idx="2194">
                  <c:v>2.1698129567653268E-2</c:v>
                </c:pt>
                <c:pt idx="2195">
                  <c:v>2.1694903245643715E-2</c:v>
                </c:pt>
                <c:pt idx="2196">
                  <c:v>2.169210261836696E-2</c:v>
                </c:pt>
                <c:pt idx="2197">
                  <c:v>2.1689270820530737E-2</c:v>
                </c:pt>
                <c:pt idx="2198">
                  <c:v>2.1686407852108402E-2</c:v>
                </c:pt>
                <c:pt idx="2199">
                  <c:v>2.1683958592340069E-2</c:v>
                </c:pt>
                <c:pt idx="2200">
                  <c:v>2.1680588403532042E-2</c:v>
                </c:pt>
                <c:pt idx="2201">
                  <c:v>2.1677631923378016E-2</c:v>
                </c:pt>
                <c:pt idx="2202">
                  <c:v>2.1674644272637877E-2</c:v>
                </c:pt>
                <c:pt idx="2203">
                  <c:v>2.1671625451338272E-2</c:v>
                </c:pt>
                <c:pt idx="2204">
                  <c:v>2.1668575459505846E-2</c:v>
                </c:pt>
                <c:pt idx="2205">
                  <c:v>2.1662860888476132E-2</c:v>
                </c:pt>
                <c:pt idx="2206">
                  <c:v>2.1662381964135946E-2</c:v>
                </c:pt>
                <c:pt idx="2207">
                  <c:v>2.1659238460545183E-2</c:v>
                </c:pt>
                <c:pt idx="2208">
                  <c:v>2.1656063786501534E-2</c:v>
                </c:pt>
                <c:pt idx="2209">
                  <c:v>2.1653278710065393E-2</c:v>
                </c:pt>
                <c:pt idx="2210">
                  <c:v>2.1649620926682545E-2</c:v>
                </c:pt>
                <c:pt idx="2211">
                  <c:v>2.164635274093385E-2</c:v>
                </c:pt>
                <c:pt idx="2212">
                  <c:v>2.1643053384652333E-2</c:v>
                </c:pt>
                <c:pt idx="2213">
                  <c:v>2.1640133929881067E-2</c:v>
                </c:pt>
                <c:pt idx="2214">
                  <c:v>2.1636361160437545E-2</c:v>
                </c:pt>
                <c:pt idx="2215">
                  <c:v>2.1632968292530919E-2</c:v>
                </c:pt>
                <c:pt idx="2216">
                  <c:v>2.1629544254091471E-2</c:v>
                </c:pt>
                <c:pt idx="2217">
                  <c:v>2.1626089045119201E-2</c:v>
                </c:pt>
                <c:pt idx="2218">
                  <c:v>2.1622602665640756E-2</c:v>
                </c:pt>
                <c:pt idx="2219">
                  <c:v>2.1619085115602843E-2</c:v>
                </c:pt>
                <c:pt idx="2220">
                  <c:v>2.1615536395058754E-2</c:v>
                </c:pt>
                <c:pt idx="2221">
                  <c:v>2.1611956503955199E-2</c:v>
                </c:pt>
                <c:pt idx="2222">
                  <c:v>2.1608345442398758E-2</c:v>
                </c:pt>
                <c:pt idx="2223">
                  <c:v>2.160470321028285E-2</c:v>
                </c:pt>
                <c:pt idx="2224">
                  <c:v>2.1601029807660765E-2</c:v>
                </c:pt>
                <c:pt idx="2225">
                  <c:v>2.1597325234532505E-2</c:v>
                </c:pt>
                <c:pt idx="2226">
                  <c:v>2.1593968847224421E-2</c:v>
                </c:pt>
                <c:pt idx="2227">
                  <c:v>2.1590199480585603E-2</c:v>
                </c:pt>
                <c:pt idx="2228">
                  <c:v>2.1586024492137312E-2</c:v>
                </c:pt>
                <c:pt idx="2229">
                  <c:v>2.1582195237010993E-2</c:v>
                </c:pt>
                <c:pt idx="2230">
                  <c:v>2.1578334811351851E-2</c:v>
                </c:pt>
                <c:pt idx="2231">
                  <c:v>2.1574444469809606E-2</c:v>
                </c:pt>
                <c:pt idx="2232">
                  <c:v>2.1570919495277341E-2</c:v>
                </c:pt>
                <c:pt idx="2233">
                  <c:v>2.1566667294692365E-2</c:v>
                </c:pt>
                <c:pt idx="2234">
                  <c:v>2.1562793424960702E-2</c:v>
                </c:pt>
                <c:pt idx="2235">
                  <c:v>2.1558929367087032E-2</c:v>
                </c:pt>
                <c:pt idx="2236">
                  <c:v>2.1555075121098E-2</c:v>
                </c:pt>
                <c:pt idx="2237">
                  <c:v>2.154884411837088E-2</c:v>
                </c:pt>
                <c:pt idx="2238">
                  <c:v>2.1547396064773849E-2</c:v>
                </c:pt>
                <c:pt idx="2239">
                  <c:v>2.1543571254412086E-2</c:v>
                </c:pt>
                <c:pt idx="2240">
                  <c:v>2.1539756255908316E-2</c:v>
                </c:pt>
                <c:pt idx="2241">
                  <c:v>2.1535951069342474E-2</c:v>
                </c:pt>
                <c:pt idx="2242">
                  <c:v>2.1532155694581334E-2</c:v>
                </c:pt>
                <c:pt idx="2243">
                  <c:v>2.1529117599920156E-2</c:v>
                </c:pt>
                <c:pt idx="2244">
                  <c:v>2.1524968559860636E-2</c:v>
                </c:pt>
                <c:pt idx="2245">
                  <c:v>2.1520828441605744E-2</c:v>
                </c:pt>
                <c:pt idx="2246">
                  <c:v>2.1517447445649207E-2</c:v>
                </c:pt>
                <c:pt idx="2247">
                  <c:v>2.1513325998911981E-2</c:v>
                </c:pt>
                <c:pt idx="2248">
                  <c:v>2.1509589495378734E-2</c:v>
                </c:pt>
                <c:pt idx="2249">
                  <c:v>2.1505862803703479E-2</c:v>
                </c:pt>
                <c:pt idx="2250">
                  <c:v>2.1502145923886218E-2</c:v>
                </c:pt>
                <c:pt idx="2251">
                  <c:v>2.1498816378560104E-2</c:v>
                </c:pt>
                <c:pt idx="2252">
                  <c:v>2.1494741599905609E-2</c:v>
                </c:pt>
                <c:pt idx="2253">
                  <c:v>2.1491054155662326E-2</c:v>
                </c:pt>
                <c:pt idx="2254">
                  <c:v>2.1487376523303681E-2</c:v>
                </c:pt>
                <c:pt idx="2255">
                  <c:v>2.1483708702803028E-2</c:v>
                </c:pt>
                <c:pt idx="2256">
                  <c:v>2.1480050694187014E-2</c:v>
                </c:pt>
                <c:pt idx="2257">
                  <c:v>2.1476402497402347E-2</c:v>
                </c:pt>
                <c:pt idx="2258">
                  <c:v>2.1472764112475673E-2</c:v>
                </c:pt>
                <c:pt idx="2259">
                  <c:v>2.1469135539380346E-2</c:v>
                </c:pt>
                <c:pt idx="2260">
                  <c:v>2.1462689216917852E-2</c:v>
                </c:pt>
                <c:pt idx="2261">
                  <c:v>2.1461907828790316E-2</c:v>
                </c:pt>
                <c:pt idx="2262">
                  <c:v>2.1458691529616658E-2</c:v>
                </c:pt>
                <c:pt idx="2263">
                  <c:v>2.1454719365632258E-2</c:v>
                </c:pt>
                <c:pt idx="2264">
                  <c:v>2.145113985185354E-2</c:v>
                </c:pt>
                <c:pt idx="2265">
                  <c:v>2.144795445095049E-2</c:v>
                </c:pt>
                <c:pt idx="2266">
                  <c:v>2.1444010259763502E-2</c:v>
                </c:pt>
                <c:pt idx="2267">
                  <c:v>2.1440460181532117E-2</c:v>
                </c:pt>
                <c:pt idx="2268">
                  <c:v>2.1436919915078789E-2</c:v>
                </c:pt>
                <c:pt idx="2269">
                  <c:v>2.143338946056339E-2</c:v>
                </c:pt>
                <c:pt idx="2270">
                  <c:v>2.1429868817826048E-2</c:v>
                </c:pt>
                <c:pt idx="2271">
                  <c:v>2.1426357986973343E-2</c:v>
                </c:pt>
                <c:pt idx="2272">
                  <c:v>2.1422856967925341E-2</c:v>
                </c:pt>
                <c:pt idx="2273">
                  <c:v>2.1419365760761977E-2</c:v>
                </c:pt>
                <c:pt idx="2274">
                  <c:v>2.141588436542996E-2</c:v>
                </c:pt>
                <c:pt idx="2275">
                  <c:v>2.1412412781902646E-2</c:v>
                </c:pt>
                <c:pt idx="2276">
                  <c:v>2.1408951010259969E-2</c:v>
                </c:pt>
                <c:pt idx="2277">
                  <c:v>2.1405499050421994E-2</c:v>
                </c:pt>
                <c:pt idx="2278">
                  <c:v>2.1402447606617692E-2</c:v>
                </c:pt>
                <c:pt idx="2279">
                  <c:v>2.1399015767344931E-2</c:v>
                </c:pt>
                <c:pt idx="2280">
                  <c:v>2.1395202042002737E-2</c:v>
                </c:pt>
                <c:pt idx="2281">
                  <c:v>2.1391789329543442E-2</c:v>
                </c:pt>
                <c:pt idx="2282">
                  <c:v>2.138838642888885E-2</c:v>
                </c:pt>
                <c:pt idx="2283">
                  <c:v>2.1384993340065606E-2</c:v>
                </c:pt>
                <c:pt idx="2284">
                  <c:v>2.1381610063153644E-2</c:v>
                </c:pt>
                <c:pt idx="2285">
                  <c:v>2.1378630793176256E-2</c:v>
                </c:pt>
                <c:pt idx="2286">
                  <c:v>2.1374872944717183E-2</c:v>
                </c:pt>
                <c:pt idx="2287">
                  <c:v>2.1371519103245973E-2</c:v>
                </c:pt>
                <c:pt idx="2288">
                  <c:v>2.136817507360611E-2</c:v>
                </c:pt>
                <c:pt idx="2289">
                  <c:v>2.1365237059314257E-2</c:v>
                </c:pt>
                <c:pt idx="2290">
                  <c:v>2.1361516449820428E-2</c:v>
                </c:pt>
                <c:pt idx="2291">
                  <c:v>2.1358201855674608E-2</c:v>
                </c:pt>
                <c:pt idx="2292">
                  <c:v>2.1354897073360135E-2</c:v>
                </c:pt>
                <c:pt idx="2293">
                  <c:v>2.1351602102850364E-2</c:v>
                </c:pt>
                <c:pt idx="2294">
                  <c:v>2.1348316944198586E-2</c:v>
                </c:pt>
                <c:pt idx="2295">
                  <c:v>2.1345041597351511E-2</c:v>
                </c:pt>
                <c:pt idx="2296">
                  <c:v>2.1339514479947752E-2</c:v>
                </c:pt>
                <c:pt idx="2297">
                  <c:v>2.1335863443674441E-2</c:v>
                </c:pt>
                <c:pt idx="2298">
                  <c:v>2.1332622121583711E-2</c:v>
                </c:pt>
                <c:pt idx="2299">
                  <c:v>2.1329390609965415E-2</c:v>
                </c:pt>
                <c:pt idx="2300">
                  <c:v>2.1326168909059362E-2</c:v>
                </c:pt>
                <c:pt idx="2301">
                  <c:v>2.1322957018785615E-2</c:v>
                </c:pt>
                <c:pt idx="2302">
                  <c:v>2.1319754939144175E-2</c:v>
                </c:pt>
                <c:pt idx="2303">
                  <c:v>2.1316562669895234E-2</c:v>
                </c:pt>
                <c:pt idx="2304">
                  <c:v>2.1313380211438471E-2</c:v>
                </c:pt>
                <c:pt idx="2305">
                  <c:v>2.1310207563534078E-2</c:v>
                </c:pt>
                <c:pt idx="2306">
                  <c:v>2.1307044726261992E-2</c:v>
                </c:pt>
                <c:pt idx="2307">
                  <c:v>2.1303891699382405E-2</c:v>
                </c:pt>
                <c:pt idx="2308">
                  <c:v>2.1300748483374932E-2</c:v>
                </c:pt>
                <c:pt idx="2309">
                  <c:v>2.1297615077839893E-2</c:v>
                </c:pt>
                <c:pt idx="2310">
                  <c:v>2.1293600829146442E-2</c:v>
                </c:pt>
                <c:pt idx="2311">
                  <c:v>2.1290489847913818E-2</c:v>
                </c:pt>
                <c:pt idx="2312">
                  <c:v>2.1287388677073693E-2</c:v>
                </c:pt>
                <c:pt idx="2313">
                  <c:v>2.1284297317025747E-2</c:v>
                </c:pt>
                <c:pt idx="2314">
                  <c:v>2.1281215767610107E-2</c:v>
                </c:pt>
                <c:pt idx="2315">
                  <c:v>2.1278144028586965E-2</c:v>
                </c:pt>
                <c:pt idx="2316">
                  <c:v>2.1275082100356002E-2</c:v>
                </c:pt>
                <c:pt idx="2317">
                  <c:v>2.1272029982517537E-2</c:v>
                </c:pt>
                <c:pt idx="2318">
                  <c:v>2.1268987675471251E-2</c:v>
                </c:pt>
                <c:pt idx="2319">
                  <c:v>2.12659551788974E-2</c:v>
                </c:pt>
                <c:pt idx="2320">
                  <c:v>2.1262932492875919E-2</c:v>
                </c:pt>
                <c:pt idx="2321">
                  <c:v>2.1259919617646617E-2</c:v>
                </c:pt>
                <c:pt idx="2322">
                  <c:v>2.1258157136305744E-2</c:v>
                </c:pt>
                <c:pt idx="2323">
                  <c:v>2.1253923298765187E-2</c:v>
                </c:pt>
                <c:pt idx="2324">
                  <c:v>2.125093985511306E-2</c:v>
                </c:pt>
                <c:pt idx="2325">
                  <c:v>2.1247966222173176E-2</c:v>
                </c:pt>
                <c:pt idx="2326">
                  <c:v>2.1245002399865598E-2</c:v>
                </c:pt>
                <c:pt idx="2327">
                  <c:v>2.1242048388030454E-2</c:v>
                </c:pt>
                <c:pt idx="2328">
                  <c:v>2.1239104186747682E-2</c:v>
                </c:pt>
                <c:pt idx="2329">
                  <c:v>2.1236169796257087E-2</c:v>
                </c:pt>
                <c:pt idx="2330">
                  <c:v>2.1233245216318863E-2</c:v>
                </c:pt>
                <c:pt idx="2331">
                  <c:v>2.1230330446853074E-2</c:v>
                </c:pt>
                <c:pt idx="2332">
                  <c:v>2.1227425488019591E-2</c:v>
                </c:pt>
                <c:pt idx="2333">
                  <c:v>2.1224530339898351E-2</c:v>
                </c:pt>
                <c:pt idx="2334">
                  <c:v>2.1221645002169609E-2</c:v>
                </c:pt>
                <c:pt idx="2335">
                  <c:v>2.121876947515311E-2</c:v>
                </c:pt>
                <c:pt idx="2336">
                  <c:v>2.1215903758768917E-2</c:v>
                </c:pt>
                <c:pt idx="2337">
                  <c:v>2.1213047852937095E-2</c:v>
                </c:pt>
                <c:pt idx="2338">
                  <c:v>2.1210201757577707E-2</c:v>
                </c:pt>
                <c:pt idx="2339">
                  <c:v>2.1207365472850626E-2</c:v>
                </c:pt>
                <c:pt idx="2340">
                  <c:v>2.1204538998915723E-2</c:v>
                </c:pt>
                <c:pt idx="2341">
                  <c:v>2.1201722335293383E-2</c:v>
                </c:pt>
                <c:pt idx="2342">
                  <c:v>2.1198915482383285E-2</c:v>
                </c:pt>
                <c:pt idx="2343">
                  <c:v>2.1196569071744165E-2</c:v>
                </c:pt>
                <c:pt idx="2344">
                  <c:v>2.1193331208460009E-2</c:v>
                </c:pt>
                <c:pt idx="2345">
                  <c:v>2.1190553787286959E-2</c:v>
                </c:pt>
                <c:pt idx="2346">
                  <c:v>2.1187786176666279E-2</c:v>
                </c:pt>
                <c:pt idx="2347">
                  <c:v>2.1183456895812469E-2</c:v>
                </c:pt>
                <c:pt idx="2348">
                  <c:v>2.1182743406837901E-2</c:v>
                </c:pt>
                <c:pt idx="2349">
                  <c:v>2.1179542208518143E-2</c:v>
                </c:pt>
                <c:pt idx="2350">
                  <c:v>2.1176813840346753E-2</c:v>
                </c:pt>
                <c:pt idx="2351">
                  <c:v>2.117409528280767E-2</c:v>
                </c:pt>
                <c:pt idx="2352">
                  <c:v>2.1171386535741021E-2</c:v>
                </c:pt>
                <c:pt idx="2353">
                  <c:v>2.1168687599306679E-2</c:v>
                </c:pt>
                <c:pt idx="2354">
                  <c:v>2.1165998473504644E-2</c:v>
                </c:pt>
                <c:pt idx="2355">
                  <c:v>2.1163319158254978E-2</c:v>
                </c:pt>
                <c:pt idx="2356">
                  <c:v>2.1160649653557684E-2</c:v>
                </c:pt>
                <c:pt idx="2357">
                  <c:v>2.1157989959492696E-2</c:v>
                </c:pt>
                <c:pt idx="2358">
                  <c:v>2.1155340075980078E-2</c:v>
                </c:pt>
                <c:pt idx="2359">
                  <c:v>2.1152700003099767E-2</c:v>
                </c:pt>
                <c:pt idx="2360">
                  <c:v>2.1151805350651642E-2</c:v>
                </c:pt>
                <c:pt idx="2361">
                  <c:v>2.1147449288996256E-2</c:v>
                </c:pt>
                <c:pt idx="2362">
                  <c:v>2.1144838647852993E-2</c:v>
                </c:pt>
                <c:pt idx="2363">
                  <c:v>2.1142237817262099E-2</c:v>
                </c:pt>
                <c:pt idx="2364">
                  <c:v>2.1139646797303513E-2</c:v>
                </c:pt>
                <c:pt idx="2365">
                  <c:v>2.1137065587977233E-2</c:v>
                </c:pt>
                <c:pt idx="2366">
                  <c:v>2.1134494189123387E-2</c:v>
                </c:pt>
                <c:pt idx="2367">
                  <c:v>2.1131932600821912E-2</c:v>
                </c:pt>
                <c:pt idx="2368">
                  <c:v>2.112938082323268E-2</c:v>
                </c:pt>
                <c:pt idx="2369">
                  <c:v>2.1126838856195818E-2</c:v>
                </c:pt>
                <c:pt idx="2370">
                  <c:v>2.1124306699711326E-2</c:v>
                </c:pt>
                <c:pt idx="2371">
                  <c:v>2.1121784353779205E-2</c:v>
                </c:pt>
                <c:pt idx="2372">
                  <c:v>2.111927181847939E-2</c:v>
                </c:pt>
                <c:pt idx="2373">
                  <c:v>2.1116769093811882E-2</c:v>
                </c:pt>
                <c:pt idx="2374">
                  <c:v>2.1115600916876698E-2</c:v>
                </c:pt>
                <c:pt idx="2375">
                  <c:v>2.1111793076054042E-2</c:v>
                </c:pt>
                <c:pt idx="2376">
                  <c:v>2.1109319783123581E-2</c:v>
                </c:pt>
                <c:pt idx="2377">
                  <c:v>2.1106856300745491E-2</c:v>
                </c:pt>
                <c:pt idx="2378">
                  <c:v>2.1104402628839836E-2</c:v>
                </c:pt>
                <c:pt idx="2379">
                  <c:v>2.1101958767646423E-2</c:v>
                </c:pt>
                <c:pt idx="2380">
                  <c:v>2.109952471700538E-2</c:v>
                </c:pt>
                <c:pt idx="2381">
                  <c:v>2.1097100476916708E-2</c:v>
                </c:pt>
                <c:pt idx="2382">
                  <c:v>2.1094686047460343E-2</c:v>
                </c:pt>
                <c:pt idx="2383">
                  <c:v>2.1092281428556348E-2</c:v>
                </c:pt>
                <c:pt idx="2384">
                  <c:v>2.1089886620204723E-2</c:v>
                </c:pt>
                <c:pt idx="2385">
                  <c:v>2.1087501622485405E-2</c:v>
                </c:pt>
                <c:pt idx="2386">
                  <c:v>2.1085126435318458E-2</c:v>
                </c:pt>
                <c:pt idx="2387">
                  <c:v>2.1082761058703881E-2</c:v>
                </c:pt>
                <c:pt idx="2388">
                  <c:v>2.1080405492801546E-2</c:v>
                </c:pt>
                <c:pt idx="2389">
                  <c:v>2.107805973729171E-2</c:v>
                </c:pt>
                <c:pt idx="2390">
                  <c:v>2.1075723792494117E-2</c:v>
                </c:pt>
                <c:pt idx="2391">
                  <c:v>2.1073397658248894E-2</c:v>
                </c:pt>
                <c:pt idx="2392">
                  <c:v>2.1071081334556041E-2</c:v>
                </c:pt>
                <c:pt idx="2393">
                  <c:v>2.1068774821335623E-2</c:v>
                </c:pt>
                <c:pt idx="2394">
                  <c:v>2.106647811898732E-2</c:v>
                </c:pt>
                <c:pt idx="2395">
                  <c:v>2.1064772146157651E-2</c:v>
                </c:pt>
                <c:pt idx="2396">
                  <c:v>2.1061914145548144E-2</c:v>
                </c:pt>
                <c:pt idx="2397">
                  <c:v>2.1059646874777016E-2</c:v>
                </c:pt>
                <c:pt idx="2398">
                  <c:v>2.1057389414638195E-2</c:v>
                </c:pt>
                <c:pt idx="2399">
                  <c:v>2.1056964459079452E-2</c:v>
                </c:pt>
                <c:pt idx="2400">
                  <c:v>2.1054272548433062E-2</c:v>
                </c:pt>
                <c:pt idx="2401">
                  <c:v>2.1050675897456017E-2</c:v>
                </c:pt>
                <c:pt idx="2402">
                  <c:v>2.1048457679526678E-2</c:v>
                </c:pt>
                <c:pt idx="2403">
                  <c:v>2.1046249272229645E-2</c:v>
                </c:pt>
                <c:pt idx="2404">
                  <c:v>2.1044050675405046E-2</c:v>
                </c:pt>
                <c:pt idx="2405">
                  <c:v>2.104186188929269E-2</c:v>
                </c:pt>
                <c:pt idx="2406">
                  <c:v>2.1039682913732705E-2</c:v>
                </c:pt>
                <c:pt idx="2407">
                  <c:v>2.1037513748645154E-2</c:v>
                </c:pt>
                <c:pt idx="2408">
                  <c:v>2.1035354394269845E-2</c:v>
                </c:pt>
                <c:pt idx="2409">
                  <c:v>2.1033204850446907E-2</c:v>
                </c:pt>
                <c:pt idx="2410">
                  <c:v>2.103106511717634E-2</c:v>
                </c:pt>
                <c:pt idx="2411">
                  <c:v>2.1028935194378207E-2</c:v>
                </c:pt>
                <c:pt idx="2412">
                  <c:v>2.1026815082292316E-2</c:v>
                </c:pt>
                <c:pt idx="2413">
                  <c:v>2.1024704780758796E-2</c:v>
                </c:pt>
                <c:pt idx="2414">
                  <c:v>2.1022604289697711E-2</c:v>
                </c:pt>
                <c:pt idx="2415">
                  <c:v>2.1022373067360434E-2</c:v>
                </c:pt>
                <c:pt idx="2416">
                  <c:v>2.1018432739552395E-2</c:v>
                </c:pt>
                <c:pt idx="2417">
                  <c:v>2.1016361680308293E-2</c:v>
                </c:pt>
                <c:pt idx="2418">
                  <c:v>2.1014300431536626E-2</c:v>
                </c:pt>
                <c:pt idx="2419">
                  <c:v>2.1012248993477201E-2</c:v>
                </c:pt>
                <c:pt idx="2420">
                  <c:v>2.1010207365970146E-2</c:v>
                </c:pt>
                <c:pt idx="2421">
                  <c:v>2.1008175548935526E-2</c:v>
                </c:pt>
                <c:pt idx="2422">
                  <c:v>2.1006153542613148E-2</c:v>
                </c:pt>
                <c:pt idx="2423">
                  <c:v>2.1004141346763205E-2</c:v>
                </c:pt>
                <c:pt idx="2424">
                  <c:v>2.1002138961545569E-2</c:v>
                </c:pt>
                <c:pt idx="2425">
                  <c:v>2.1000146386880303E-2</c:v>
                </c:pt>
                <c:pt idx="2426">
                  <c:v>2.0998163622847343E-2</c:v>
                </c:pt>
                <c:pt idx="2427">
                  <c:v>2.0996190669366754E-2</c:v>
                </c:pt>
                <c:pt idx="2428">
                  <c:v>2.09942275263586E-2</c:v>
                </c:pt>
                <c:pt idx="2429">
                  <c:v>2.0992274193902816E-2</c:v>
                </c:pt>
                <c:pt idx="2430">
                  <c:v>2.099033067223921E-2</c:v>
                </c:pt>
                <c:pt idx="2431">
                  <c:v>2.0988396960968103E-2</c:v>
                </c:pt>
                <c:pt idx="2432">
                  <c:v>2.0986473060329303E-2</c:v>
                </c:pt>
                <c:pt idx="2433">
                  <c:v>2.0984558970242873E-2</c:v>
                </c:pt>
                <c:pt idx="2434">
                  <c:v>2.0982654690708813E-2</c:v>
                </c:pt>
                <c:pt idx="2435">
                  <c:v>2.0980760221886996E-2</c:v>
                </c:pt>
                <c:pt idx="2436">
                  <c:v>2.0978875563377741E-2</c:v>
                </c:pt>
                <c:pt idx="2437">
                  <c:v>2.0977000715660665E-2</c:v>
                </c:pt>
                <c:pt idx="2438">
                  <c:v>2.097513567849596E-2</c:v>
                </c:pt>
                <c:pt idx="2439">
                  <c:v>2.0973280451803689E-2</c:v>
                </c:pt>
                <c:pt idx="2440">
                  <c:v>2.0971435035663788E-2</c:v>
                </c:pt>
                <c:pt idx="2441">
                  <c:v>2.096959943023613E-2</c:v>
                </c:pt>
                <c:pt idx="2442">
                  <c:v>2.0967773635280906E-2</c:v>
                </c:pt>
                <c:pt idx="2443">
                  <c:v>2.0965957650878053E-2</c:v>
                </c:pt>
                <c:pt idx="2444">
                  <c:v>2.0964151477107507E-2</c:v>
                </c:pt>
                <c:pt idx="2445">
                  <c:v>2.0963064312109481E-2</c:v>
                </c:pt>
                <c:pt idx="2446">
                  <c:v>2.0960568561303461E-2</c:v>
                </c:pt>
                <c:pt idx="2447">
                  <c:v>2.0959506209123901E-2</c:v>
                </c:pt>
                <c:pt idx="2448">
                  <c:v>2.0957024887628961E-2</c:v>
                </c:pt>
                <c:pt idx="2449">
                  <c:v>2.0955267766700203E-2</c:v>
                </c:pt>
                <c:pt idx="2450">
                  <c:v>2.0953520456323815E-2</c:v>
                </c:pt>
                <c:pt idx="2451">
                  <c:v>2.0954213600012928E-2</c:v>
                </c:pt>
                <c:pt idx="2452">
                  <c:v>2.0948827210052201E-2</c:v>
                </c:pt>
                <c:pt idx="2453">
                  <c:v>2.0949067381668129E-2</c:v>
                </c:pt>
                <c:pt idx="2454">
                  <c:v>2.0947849935770702E-2</c:v>
                </c:pt>
                <c:pt idx="2455">
                  <c:v>2.0945666266358742E-2</c:v>
                </c:pt>
                <c:pt idx="2456">
                  <c:v>2.0943980426277875E-2</c:v>
                </c:pt>
                <c:pt idx="2457">
                  <c:v>2.0942304397948419E-2</c:v>
                </c:pt>
                <c:pt idx="2458">
                  <c:v>2.0940638181343729E-2</c:v>
                </c:pt>
                <c:pt idx="2459">
                  <c:v>2.0939472810936888E-2</c:v>
                </c:pt>
                <c:pt idx="2460">
                  <c:v>2.0937335183255357E-2</c:v>
                </c:pt>
                <c:pt idx="2461">
                  <c:v>2.0935698401824965E-2</c:v>
                </c:pt>
                <c:pt idx="2462">
                  <c:v>2.0934071432092693E-2</c:v>
                </c:pt>
                <c:pt idx="2463">
                  <c:v>2.0932454274111834E-2</c:v>
                </c:pt>
                <c:pt idx="2464">
                  <c:v>2.0930846927829094E-2</c:v>
                </c:pt>
                <c:pt idx="2465">
                  <c:v>2.0927351109953918E-2</c:v>
                </c:pt>
                <c:pt idx="2466">
                  <c:v>2.0927661670411268E-2</c:v>
                </c:pt>
                <c:pt idx="2467">
                  <c:v>2.0926083759302827E-2</c:v>
                </c:pt>
                <c:pt idx="2468">
                  <c:v>2.0924515659945797E-2</c:v>
                </c:pt>
                <c:pt idx="2469">
                  <c:v>2.0923454483952053E-2</c:v>
                </c:pt>
                <c:pt idx="2470">
                  <c:v>2.0921408896352744E-2</c:v>
                </c:pt>
                <c:pt idx="2471">
                  <c:v>2.0919870232116722E-2</c:v>
                </c:pt>
                <c:pt idx="2472">
                  <c:v>2.0918341379605465E-2</c:v>
                </c:pt>
                <c:pt idx="2473">
                  <c:v>2.0917321897513386E-2</c:v>
                </c:pt>
                <c:pt idx="2474">
                  <c:v>2.091531310975725E-2</c:v>
                </c:pt>
                <c:pt idx="2475">
                  <c:v>2.0913813692393646E-2</c:v>
                </c:pt>
                <c:pt idx="2476">
                  <c:v>2.0912324086781453E-2</c:v>
                </c:pt>
                <c:pt idx="2477">
                  <c:v>2.0910844292867381E-2</c:v>
                </c:pt>
                <c:pt idx="2478">
                  <c:v>2.0909374310678075E-2</c:v>
                </c:pt>
                <c:pt idx="2479">
                  <c:v>2.0907914140213535E-2</c:v>
                </c:pt>
                <c:pt idx="2480">
                  <c:v>2.0906463781447115E-2</c:v>
                </c:pt>
                <c:pt idx="2481">
                  <c:v>2.0905023234405462E-2</c:v>
                </c:pt>
                <c:pt idx="2482">
                  <c:v>2.0903592499088575E-2</c:v>
                </c:pt>
                <c:pt idx="2483">
                  <c:v>2.0902171575469808E-2</c:v>
                </c:pt>
                <c:pt idx="2484">
                  <c:v>2.0900760463575807E-2</c:v>
                </c:pt>
                <c:pt idx="2485">
                  <c:v>2.0899359163406572E-2</c:v>
                </c:pt>
                <c:pt idx="2486">
                  <c:v>2.0898475250130666E-2</c:v>
                </c:pt>
                <c:pt idx="2487">
                  <c:v>2.0897094194061161E-2</c:v>
                </c:pt>
                <c:pt idx="2488">
                  <c:v>2.0895214133167528E-2</c:v>
                </c:pt>
                <c:pt idx="2489">
                  <c:v>2.0893852079844066E-2</c:v>
                </c:pt>
                <c:pt idx="2490">
                  <c:v>2.0892499838245371E-2</c:v>
                </c:pt>
                <c:pt idx="2491">
                  <c:v>2.0891157177196362E-2</c:v>
                </c:pt>
                <c:pt idx="2492">
                  <c:v>2.0890329753333603E-2</c:v>
                </c:pt>
                <c:pt idx="2493">
                  <c:v>2.0888483413052938E-2</c:v>
                </c:pt>
                <c:pt idx="2494">
                  <c:v>2.0887149921255954E-2</c:v>
                </c:pt>
                <c:pt idx="2495">
                  <c:v>2.0885818689571067E-2</c:v>
                </c:pt>
                <c:pt idx="2496">
                  <c:v>2.0884489718104859E-2</c:v>
                </c:pt>
                <c:pt idx="2497">
                  <c:v>2.0881573100250961E-2</c:v>
                </c:pt>
                <c:pt idx="2498">
                  <c:v>2.0881838555668608E-2</c:v>
                </c:pt>
                <c:pt idx="2499">
                  <c:v>2.0880516364645274E-2</c:v>
                </c:pt>
                <c:pt idx="2500">
                  <c:v>2.0879196433840619E-2</c:v>
                </c:pt>
                <c:pt idx="2501">
                  <c:v>2.0877878763174706E-2</c:v>
                </c:pt>
                <c:pt idx="2502">
                  <c:v>2.0876563352674182E-2</c:v>
                </c:pt>
                <c:pt idx="2503">
                  <c:v>2.0876273268653378E-2</c:v>
                </c:pt>
                <c:pt idx="2504">
                  <c:v>2.0874450916827936E-2</c:v>
                </c:pt>
                <c:pt idx="2505">
                  <c:v>2.0872630682191584E-2</c:v>
                </c:pt>
                <c:pt idx="2506">
                  <c:v>2.0871836088274254E-2</c:v>
                </c:pt>
                <c:pt idx="2507">
                  <c:v>2.0870020202679029E-2</c:v>
                </c:pt>
                <c:pt idx="2508">
                  <c:v>2.086871835319748E-2</c:v>
                </c:pt>
                <c:pt idx="2509">
                  <c:v>2.0867418763828027E-2</c:v>
                </c:pt>
                <c:pt idx="2510">
                  <c:v>2.0866121434650609E-2</c:v>
                </c:pt>
                <c:pt idx="2511">
                  <c:v>2.0865338572169101E-2</c:v>
                </c:pt>
                <c:pt idx="2512">
                  <c:v>2.086353355676529E-2</c:v>
                </c:pt>
                <c:pt idx="2513">
                  <c:v>2.0862243008057391E-2</c:v>
                </c:pt>
                <c:pt idx="2514">
                  <c:v>2.0860954719541525E-2</c:v>
                </c:pt>
                <c:pt idx="2515">
                  <c:v>2.0859668691191047E-2</c:v>
                </c:pt>
                <c:pt idx="2516">
                  <c:v>2.0858384922979312E-2</c:v>
                </c:pt>
                <c:pt idx="2517">
                  <c:v>2.085710341495961E-2</c:v>
                </c:pt>
                <c:pt idx="2518">
                  <c:v>2.0855824167078651E-2</c:v>
                </c:pt>
                <c:pt idx="2519">
                  <c:v>2.0854547179363081E-2</c:v>
                </c:pt>
                <c:pt idx="2520">
                  <c:v>2.0851519054758683E-2</c:v>
                </c:pt>
                <c:pt idx="2521">
                  <c:v>2.0851999984428105E-2</c:v>
                </c:pt>
                <c:pt idx="2522">
                  <c:v>2.0851242943005222E-2</c:v>
                </c:pt>
                <c:pt idx="2523">
                  <c:v>2.0849461830154681E-2</c:v>
                </c:pt>
                <c:pt idx="2524">
                  <c:v>2.084819614321276E-2</c:v>
                </c:pt>
                <c:pt idx="2525">
                  <c:v>2.0847446146767812E-2</c:v>
                </c:pt>
                <c:pt idx="2526">
                  <c:v>2.0845671549958311E-2</c:v>
                </c:pt>
                <c:pt idx="2527">
                  <c:v>2.0844412643539201E-2</c:v>
                </c:pt>
                <c:pt idx="2528">
                  <c:v>2.0843155997285479E-2</c:v>
                </c:pt>
                <c:pt idx="2529">
                  <c:v>2.084190161122379E-2</c:v>
                </c:pt>
                <c:pt idx="2530">
                  <c:v>2.0840649485274199E-2</c:v>
                </c:pt>
                <c:pt idx="2531">
                  <c:v>2.0839399619516641E-2</c:v>
                </c:pt>
                <c:pt idx="2532">
                  <c:v>2.0838152013924471E-2</c:v>
                </c:pt>
                <c:pt idx="2533">
                  <c:v>2.0836906668471045E-2</c:v>
                </c:pt>
                <c:pt idx="2534">
                  <c:v>2.0835663583209652E-2</c:v>
                </c:pt>
                <c:pt idx="2535">
                  <c:v>2.0834422758113647E-2</c:v>
                </c:pt>
                <c:pt idx="2536">
                  <c:v>2.083318419318303E-2</c:v>
                </c:pt>
                <c:pt idx="2537">
                  <c:v>2.0831947888391156E-2</c:v>
                </c:pt>
                <c:pt idx="2538">
                  <c:v>2.0831228434075033E-2</c:v>
                </c:pt>
                <c:pt idx="2539">
                  <c:v>2.082999673978847E-2</c:v>
                </c:pt>
                <c:pt idx="2540">
                  <c:v>2.0828252534981218E-2</c:v>
                </c:pt>
                <c:pt idx="2541">
                  <c:v>2.0827025270824251E-2</c:v>
                </c:pt>
                <c:pt idx="2542">
                  <c:v>2.0825800266859318E-2</c:v>
                </c:pt>
                <c:pt idx="2543">
                  <c:v>2.0824577523033128E-2</c:v>
                </c:pt>
                <c:pt idx="2544">
                  <c:v>2.0823872172854863E-2</c:v>
                </c:pt>
                <c:pt idx="2545">
                  <c:v>2.0822138815930202E-2</c:v>
                </c:pt>
                <c:pt idx="2546">
                  <c:v>2.0820922852573531E-2</c:v>
                </c:pt>
                <c:pt idx="2547">
                  <c:v>2.0819709149408894E-2</c:v>
                </c:pt>
                <c:pt idx="2548">
                  <c:v>2.0818497706382999E-2</c:v>
                </c:pt>
                <c:pt idx="2549">
                  <c:v>2.0817804113260063E-2</c:v>
                </c:pt>
                <c:pt idx="2550">
                  <c:v>2.0816081600854019E-2</c:v>
                </c:pt>
                <c:pt idx="2551">
                  <c:v>2.0814876938324289E-2</c:v>
                </c:pt>
                <c:pt idx="2552">
                  <c:v>2.0813674535959947E-2</c:v>
                </c:pt>
                <c:pt idx="2553">
                  <c:v>2.0812474393734348E-2</c:v>
                </c:pt>
                <c:pt idx="2554">
                  <c:v>2.0811276511700783E-2</c:v>
                </c:pt>
                <c:pt idx="2555">
                  <c:v>2.0810080889832605E-2</c:v>
                </c:pt>
                <c:pt idx="2556">
                  <c:v>2.0807860534080014E-2</c:v>
                </c:pt>
                <c:pt idx="2557">
                  <c:v>2.0806153999366472E-2</c:v>
                </c:pt>
                <c:pt idx="2558">
                  <c:v>2.0804965941074727E-2</c:v>
                </c:pt>
                <c:pt idx="2559">
                  <c:v>2.0803610927373484E-2</c:v>
                </c:pt>
                <c:pt idx="2560">
                  <c:v>2.0802596604108103E-2</c:v>
                </c:pt>
                <c:pt idx="2561">
                  <c:v>2.0801415325433226E-2</c:v>
                </c:pt>
                <c:pt idx="2562">
                  <c:v>2.0800236306710573E-2</c:v>
                </c:pt>
                <c:pt idx="2563">
                  <c:v>2.0798891623865501E-2</c:v>
                </c:pt>
                <c:pt idx="2564">
                  <c:v>2.0797885048882137E-2</c:v>
                </c:pt>
                <c:pt idx="2565">
                  <c:v>2.0796712809856288E-2</c:v>
                </c:pt>
                <c:pt idx="2566">
                  <c:v>2.0795542830622793E-2</c:v>
                </c:pt>
                <c:pt idx="2567">
                  <c:v>2.0794375111341523E-2</c:v>
                </c:pt>
                <c:pt idx="2568">
                  <c:v>2.0793209651852607E-2</c:v>
                </c:pt>
                <c:pt idx="2569">
                  <c:v>2.0792046452395851E-2</c:v>
                </c:pt>
                <c:pt idx="2570">
                  <c:v>2.0790885512811386E-2</c:v>
                </c:pt>
                <c:pt idx="2571">
                  <c:v>2.0789396196780885E-2</c:v>
                </c:pt>
                <c:pt idx="2572">
                  <c:v>2.0788570413179386E-2</c:v>
                </c:pt>
                <c:pt idx="2573">
                  <c:v>2.0787416253211788E-2</c:v>
                </c:pt>
                <c:pt idx="2574">
                  <c:v>2.0786099980600881E-2</c:v>
                </c:pt>
                <c:pt idx="2575">
                  <c:v>2.0785114713053332E-2</c:v>
                </c:pt>
                <c:pt idx="2576">
                  <c:v>2.0783967332702602E-2</c:v>
                </c:pt>
                <c:pt idx="2577">
                  <c:v>2.0782658808133903E-2</c:v>
                </c:pt>
                <c:pt idx="2578">
                  <c:v>2.0781679351937754E-2</c:v>
                </c:pt>
                <c:pt idx="2579">
                  <c:v>2.0780538751283828E-2</c:v>
                </c:pt>
                <c:pt idx="2580">
                  <c:v>2.0779400410582127E-2</c:v>
                </c:pt>
                <c:pt idx="2581">
                  <c:v>2.0778264329752716E-2</c:v>
                </c:pt>
                <c:pt idx="2582">
                  <c:v>2.0777130508795594E-2</c:v>
                </c:pt>
                <c:pt idx="2583">
                  <c:v>2.0775998947710761E-2</c:v>
                </c:pt>
                <c:pt idx="2584">
                  <c:v>2.077486964665809E-2</c:v>
                </c:pt>
                <c:pt idx="2585">
                  <c:v>2.0773742605397771E-2</c:v>
                </c:pt>
                <c:pt idx="2586">
                  <c:v>2.0772617823929806E-2</c:v>
                </c:pt>
                <c:pt idx="2587">
                  <c:v>2.0771495302494003E-2</c:v>
                </c:pt>
                <c:pt idx="2588">
                  <c:v>2.0770375040930489E-2</c:v>
                </c:pt>
                <c:pt idx="2589">
                  <c:v>2.07692570393192E-2</c:v>
                </c:pt>
                <c:pt idx="2590">
                  <c:v>2.0767982090212911E-2</c:v>
                </c:pt>
                <c:pt idx="2591">
                  <c:v>2.0766868931128002E-2</c:v>
                </c:pt>
                <c:pt idx="2592">
                  <c:v>2.0765916593559197E-2</c:v>
                </c:pt>
                <c:pt idx="2593">
                  <c:v>2.0764807631357129E-2</c:v>
                </c:pt>
                <c:pt idx="2594">
                  <c:v>2.0763700929107287E-2</c:v>
                </c:pt>
                <c:pt idx="2595">
                  <c:v>2.0762596486729734E-2</c:v>
                </c:pt>
                <c:pt idx="2596">
                  <c:v>2.0761494304304406E-2</c:v>
                </c:pt>
                <c:pt idx="2597">
                  <c:v>2.076023743441624E-2</c:v>
                </c:pt>
                <c:pt idx="2598">
                  <c:v>2.0759296718990683E-2</c:v>
                </c:pt>
                <c:pt idx="2599">
                  <c:v>2.0758201316342095E-2</c:v>
                </c:pt>
                <c:pt idx="2600">
                  <c:v>2.0757108173325989E-2</c:v>
                </c:pt>
                <c:pt idx="2601">
                  <c:v>2.0755861634453865E-2</c:v>
                </c:pt>
                <c:pt idx="2602">
                  <c:v>2.0754928667230388E-2</c:v>
                </c:pt>
                <c:pt idx="2603">
                  <c:v>2.0753842304070957E-2</c:v>
                </c:pt>
                <c:pt idx="2604">
                  <c:v>2.0752758200623944E-2</c:v>
                </c:pt>
                <c:pt idx="2605">
                  <c:v>2.0751676357209092E-2</c:v>
                </c:pt>
                <c:pt idx="2606">
                  <c:v>2.075059677366653E-2</c:v>
                </c:pt>
                <c:pt idx="2607">
                  <c:v>2.0749519449996257E-2</c:v>
                </c:pt>
                <c:pt idx="2608">
                  <c:v>2.074881221572511E-2</c:v>
                </c:pt>
                <c:pt idx="2609">
                  <c:v>2.074721850903849E-2</c:v>
                </c:pt>
                <c:pt idx="2610">
                  <c:v>2.0746148287926758E-2</c:v>
                </c:pt>
                <c:pt idx="2611">
                  <c:v>2.0745080326687315E-2</c:v>
                </c:pt>
                <c:pt idx="2612">
                  <c:v>2.0744014625320162E-2</c:v>
                </c:pt>
                <c:pt idx="2613">
                  <c:v>2.0742951183825298E-2</c:v>
                </c:pt>
                <c:pt idx="2614">
                  <c:v>2.0741890002282659E-2</c:v>
                </c:pt>
                <c:pt idx="2615">
                  <c:v>2.0740831080532374E-2</c:v>
                </c:pt>
                <c:pt idx="2616">
                  <c:v>2.0739774418654378E-2</c:v>
                </c:pt>
                <c:pt idx="2617">
                  <c:v>2.0738720016808543E-2</c:v>
                </c:pt>
                <c:pt idx="2618">
                  <c:v>2.0737667874755061E-2</c:v>
                </c:pt>
                <c:pt idx="2619">
                  <c:v>2.0736617992573869E-2</c:v>
                </c:pt>
                <c:pt idx="2620">
                  <c:v>2.0735570370344902E-2</c:v>
                </c:pt>
                <c:pt idx="2621">
                  <c:v>2.0734226748091444E-2</c:v>
                </c:pt>
                <c:pt idx="2622">
                  <c:v>2.0733184291330531E-2</c:v>
                </c:pt>
                <c:pt idx="2623">
                  <c:v>2.0732144094361971E-2</c:v>
                </c:pt>
                <c:pt idx="2624">
                  <c:v>2.0731106157505508E-2</c:v>
                </c:pt>
                <c:pt idx="2625">
                  <c:v>2.0730070480281526E-2</c:v>
                </c:pt>
                <c:pt idx="2626">
                  <c:v>2.072903706300977E-2</c:v>
                </c:pt>
                <c:pt idx="2627">
                  <c:v>2.0728005905610303E-2</c:v>
                </c:pt>
                <c:pt idx="2628">
                  <c:v>2.0726977008242997E-2</c:v>
                </c:pt>
                <c:pt idx="2629">
                  <c:v>2.0725950370668045E-2</c:v>
                </c:pt>
                <c:pt idx="2630">
                  <c:v>2.0724925992965382E-2</c:v>
                </c:pt>
                <c:pt idx="2631">
                  <c:v>2.0723903875214944E-2</c:v>
                </c:pt>
                <c:pt idx="2632">
                  <c:v>2.0722884017336796E-2</c:v>
                </c:pt>
                <c:pt idx="2633">
                  <c:v>2.0721866419330937E-2</c:v>
                </c:pt>
                <c:pt idx="2634">
                  <c:v>2.0722422836323418E-2</c:v>
                </c:pt>
                <c:pt idx="2635">
                  <c:v>2.0719838003016022E-2</c:v>
                </c:pt>
                <c:pt idx="2636">
                  <c:v>2.0718827184627031E-2</c:v>
                </c:pt>
                <c:pt idx="2637">
                  <c:v>2.0717818626110329E-2</c:v>
                </c:pt>
                <c:pt idx="2638">
                  <c:v>2.0716812327625789E-2</c:v>
                </c:pt>
                <c:pt idx="2639">
                  <c:v>2.0715808289013538E-2</c:v>
                </c:pt>
                <c:pt idx="2640">
                  <c:v>2.071480651019364E-2</c:v>
                </c:pt>
                <c:pt idx="2641">
                  <c:v>2.0713806991246031E-2</c:v>
                </c:pt>
                <c:pt idx="2642">
                  <c:v>2.0712809732330584E-2</c:v>
                </c:pt>
                <c:pt idx="2643">
                  <c:v>2.071181473320749E-2</c:v>
                </c:pt>
                <c:pt idx="2644">
                  <c:v>2.0710821993956685E-2</c:v>
                </c:pt>
                <c:pt idx="2645">
                  <c:v>2.070983151457817E-2</c:v>
                </c:pt>
                <c:pt idx="2646">
                  <c:v>2.0708843295311752E-2</c:v>
                </c:pt>
                <c:pt idx="2647">
                  <c:v>2.0707857335677815E-2</c:v>
                </c:pt>
                <c:pt idx="2648">
                  <c:v>2.0706873635996104E-2</c:v>
                </c:pt>
                <c:pt idx="2649">
                  <c:v>2.0705892196186682E-2</c:v>
                </c:pt>
                <c:pt idx="2650">
                  <c:v>2.0704913016409421E-2</c:v>
                </c:pt>
                <c:pt idx="2651">
                  <c:v>2.0703936096424513E-2</c:v>
                </c:pt>
                <c:pt idx="2652">
                  <c:v>2.0702961436231959E-2</c:v>
                </c:pt>
                <c:pt idx="2653">
                  <c:v>2.0701989036071566E-2</c:v>
                </c:pt>
                <c:pt idx="2654">
                  <c:v>2.0701018895783463E-2</c:v>
                </c:pt>
                <c:pt idx="2655">
                  <c:v>2.0700965155411311E-2</c:v>
                </c:pt>
                <c:pt idx="2656">
                  <c:v>2.0699085394664252E-2</c:v>
                </c:pt>
                <c:pt idx="2657">
                  <c:v>2.0698122034152888E-2</c:v>
                </c:pt>
                <c:pt idx="2658">
                  <c:v>2.0697160933433878E-2</c:v>
                </c:pt>
                <c:pt idx="2659">
                  <c:v>2.0695655198057494E-2</c:v>
                </c:pt>
                <c:pt idx="2660">
                  <c:v>2.0696162327755729E-2</c:v>
                </c:pt>
                <c:pt idx="2661">
                  <c:v>2.0694291190350711E-2</c:v>
                </c:pt>
                <c:pt idx="2662">
                  <c:v>2.0693339129120858E-2</c:v>
                </c:pt>
                <c:pt idx="2663">
                  <c:v>2.0692389327763294E-2</c:v>
                </c:pt>
                <c:pt idx="2664">
                  <c:v>2.0691441786437892E-2</c:v>
                </c:pt>
                <c:pt idx="2665">
                  <c:v>2.0690496504904843E-2</c:v>
                </c:pt>
                <c:pt idx="2666">
                  <c:v>2.0689553483164147E-2</c:v>
                </c:pt>
                <c:pt idx="2667">
                  <c:v>2.0688612721455613E-2</c:v>
                </c:pt>
                <c:pt idx="2668">
                  <c:v>2.0687674219619367E-2</c:v>
                </c:pt>
                <c:pt idx="2669">
                  <c:v>2.0686737977575476E-2</c:v>
                </c:pt>
                <c:pt idx="2670">
                  <c:v>2.0685803995483809E-2</c:v>
                </c:pt>
                <c:pt idx="2671">
                  <c:v>2.0684872273264432E-2</c:v>
                </c:pt>
                <c:pt idx="2672">
                  <c:v>2.0683942810917344E-2</c:v>
                </c:pt>
                <c:pt idx="2673">
                  <c:v>2.0683015608522481E-2</c:v>
                </c:pt>
                <c:pt idx="2674">
                  <c:v>2.0682090665999908E-2</c:v>
                </c:pt>
                <c:pt idx="2675">
                  <c:v>2.0683281067585213E-2</c:v>
                </c:pt>
                <c:pt idx="2676">
                  <c:v>2.068024756057163E-2</c:v>
                </c:pt>
                <c:pt idx="2677">
                  <c:v>2.0679329397665924E-2</c:v>
                </c:pt>
                <c:pt idx="2678">
                  <c:v>2.067841349479238E-2</c:v>
                </c:pt>
                <c:pt idx="2679">
                  <c:v>2.0677499851631254E-2</c:v>
                </c:pt>
                <c:pt idx="2680">
                  <c:v>2.0676588468422352E-2</c:v>
                </c:pt>
                <c:pt idx="2681">
                  <c:v>2.067567934508574E-2</c:v>
                </c:pt>
                <c:pt idx="2682">
                  <c:v>2.0674772481701353E-2</c:v>
                </c:pt>
                <c:pt idx="2683">
                  <c:v>2.0673867878189256E-2</c:v>
                </c:pt>
                <c:pt idx="2684">
                  <c:v>2.0672965534469512E-2</c:v>
                </c:pt>
                <c:pt idx="2685">
                  <c:v>2.0672065450622057E-2</c:v>
                </c:pt>
                <c:pt idx="2686">
                  <c:v>2.06711676268867E-2</c:v>
                </c:pt>
                <c:pt idx="2687">
                  <c:v>2.0670272062863759E-2</c:v>
                </c:pt>
                <c:pt idx="2688">
                  <c:v>2.0669378758713108E-2</c:v>
                </c:pt>
                <c:pt idx="2689">
                  <c:v>2.0668487714594619E-2</c:v>
                </c:pt>
                <c:pt idx="2690">
                  <c:v>2.0667598930268483E-2</c:v>
                </c:pt>
                <c:pt idx="2691">
                  <c:v>2.06667124057347E-2</c:v>
                </c:pt>
                <c:pt idx="2692">
                  <c:v>2.0665828141233078E-2</c:v>
                </c:pt>
                <c:pt idx="2693">
                  <c:v>2.0664946136683682E-2</c:v>
                </c:pt>
                <c:pt idx="2694">
                  <c:v>2.0664066391846703E-2</c:v>
                </c:pt>
                <c:pt idx="2695">
                  <c:v>2.0663188906961949E-2</c:v>
                </c:pt>
                <c:pt idx="2696">
                  <c:v>2.0662313682029421E-2</c:v>
                </c:pt>
                <c:pt idx="2697">
                  <c:v>2.0661440716969182E-2</c:v>
                </c:pt>
                <c:pt idx="2698">
                  <c:v>2.0660570011701296E-2</c:v>
                </c:pt>
                <c:pt idx="2699">
                  <c:v>2.0659701566305699E-2</c:v>
                </c:pt>
                <c:pt idx="2700">
                  <c:v>2.0658835380942264E-2</c:v>
                </c:pt>
                <c:pt idx="2701">
                  <c:v>2.0657971455451118E-2</c:v>
                </c:pt>
                <c:pt idx="2702">
                  <c:v>2.065710978967239E-2</c:v>
                </c:pt>
                <c:pt idx="2703">
                  <c:v>2.0656250383925823E-2</c:v>
                </c:pt>
                <c:pt idx="2704">
                  <c:v>2.0655393238131481E-2</c:v>
                </c:pt>
                <c:pt idx="2705">
                  <c:v>2.0655479551727751E-2</c:v>
                </c:pt>
                <c:pt idx="2706">
                  <c:v>2.0653685725999793E-2</c:v>
                </c:pt>
                <c:pt idx="2707">
                  <c:v>2.0653777655503802E-2</c:v>
                </c:pt>
                <c:pt idx="2708">
                  <c:v>2.0651987253437198E-2</c:v>
                </c:pt>
                <c:pt idx="2709">
                  <c:v>2.0651141407084239E-2</c:v>
                </c:pt>
                <c:pt idx="2710">
                  <c:v>2.0650297820443697E-2</c:v>
                </c:pt>
                <c:pt idx="2711">
                  <c:v>2.0652117886887922E-2</c:v>
                </c:pt>
                <c:pt idx="2712">
                  <c:v>2.0648019477329527E-2</c:v>
                </c:pt>
                <c:pt idx="2713">
                  <c:v>2.0648726210534818E-2</c:v>
                </c:pt>
                <c:pt idx="2714">
                  <c:v>2.0648424848825897E-2</c:v>
                </c:pt>
                <c:pt idx="2715">
                  <c:v>2.0647060476743917E-2</c:v>
                </c:pt>
                <c:pt idx="2716">
                  <c:v>2.0646231000096549E-2</c:v>
                </c:pt>
                <c:pt idx="2717">
                  <c:v>2.0645403783587923E-2</c:v>
                </c:pt>
                <c:pt idx="2718">
                  <c:v>2.0644578827218041E-2</c:v>
                </c:pt>
                <c:pt idx="2719">
                  <c:v>2.0644289336293475E-2</c:v>
                </c:pt>
                <c:pt idx="2720">
                  <c:v>2.0642935694947795E-2</c:v>
                </c:pt>
                <c:pt idx="2721">
                  <c:v>2.0642117519047432E-2</c:v>
                </c:pt>
                <c:pt idx="2722">
                  <c:v>2.0641301603285811E-2</c:v>
                </c:pt>
                <c:pt idx="2723">
                  <c:v>2.0640487947662933E-2</c:v>
                </c:pt>
                <c:pt idx="2724">
                  <c:v>2.0639676552205444E-2</c:v>
                </c:pt>
                <c:pt idx="2725">
                  <c:v>2.0638867416886697E-2</c:v>
                </c:pt>
                <c:pt idx="2726">
                  <c:v>2.063653242969643E-2</c:v>
                </c:pt>
                <c:pt idx="2727">
                  <c:v>2.0637255926745368E-2</c:v>
                </c:pt>
                <c:pt idx="2728">
                  <c:v>2.0636453571869495E-2</c:v>
                </c:pt>
                <c:pt idx="2729">
                  <c:v>2.063618783246568E-2</c:v>
                </c:pt>
                <c:pt idx="2730">
                  <c:v>2.0634855642640559E-2</c:v>
                </c:pt>
                <c:pt idx="2731">
                  <c:v>2.0634060068234206E-2</c:v>
                </c:pt>
                <c:pt idx="2732">
                  <c:v>2.0633266753966595E-2</c:v>
                </c:pt>
                <c:pt idx="2733">
                  <c:v>2.0633010518813499E-2</c:v>
                </c:pt>
                <c:pt idx="2734">
                  <c:v>2.0631686905954183E-2</c:v>
                </c:pt>
                <c:pt idx="2735">
                  <c:v>2.0630900372129446E-2</c:v>
                </c:pt>
                <c:pt idx="2736">
                  <c:v>2.0630116098470097E-2</c:v>
                </c:pt>
                <c:pt idx="2737">
                  <c:v>2.0629334085002782E-2</c:v>
                </c:pt>
                <c:pt idx="2738">
                  <c:v>2.0629089733117389E-2</c:v>
                </c:pt>
                <c:pt idx="2739">
                  <c:v>2.0627776838457734E-2</c:v>
                </c:pt>
                <c:pt idx="2740">
                  <c:v>2.0627001605380002E-2</c:v>
                </c:pt>
                <c:pt idx="2741">
                  <c:v>2.0626228632494303E-2</c:v>
                </c:pt>
                <c:pt idx="2742">
                  <c:v>2.0625457919747348E-2</c:v>
                </c:pt>
                <c:pt idx="2743">
                  <c:v>2.062468946716578E-2</c:v>
                </c:pt>
                <c:pt idx="2744">
                  <c:v>2.0623923274722955E-2</c:v>
                </c:pt>
                <c:pt idx="2745">
                  <c:v>2.0623159342445518E-2</c:v>
                </c:pt>
                <c:pt idx="2746">
                  <c:v>2.0622934010625649E-2</c:v>
                </c:pt>
                <c:pt idx="2747">
                  <c:v>2.0622174716558028E-2</c:v>
                </c:pt>
                <c:pt idx="2748">
                  <c:v>2.0620881106445665E-2</c:v>
                </c:pt>
                <c:pt idx="2749">
                  <c:v>2.0620126214749845E-2</c:v>
                </c:pt>
                <c:pt idx="2750">
                  <c:v>2.0619373583192768E-2</c:v>
                </c:pt>
                <c:pt idx="2751">
                  <c:v>2.0618623211801079E-2</c:v>
                </c:pt>
                <c:pt idx="2752">
                  <c:v>2.0618412150559262E-2</c:v>
                </c:pt>
                <c:pt idx="2753">
                  <c:v>2.0617129249460575E-2</c:v>
                </c:pt>
                <c:pt idx="2754">
                  <c:v>2.0616385658485115E-2</c:v>
                </c:pt>
                <c:pt idx="2755">
                  <c:v>2.0615644327701688E-2</c:v>
                </c:pt>
                <c:pt idx="2756">
                  <c:v>2.0614905257057003E-2</c:v>
                </c:pt>
                <c:pt idx="2757">
                  <c:v>2.0612778065940418E-2</c:v>
                </c:pt>
                <c:pt idx="2758">
                  <c:v>2.0613433896183864E-2</c:v>
                </c:pt>
                <c:pt idx="2759">
                  <c:v>2.0612701605982053E-2</c:v>
                </c:pt>
                <c:pt idx="2760">
                  <c:v>2.0611971575945631E-2</c:v>
                </c:pt>
                <c:pt idx="2761">
                  <c:v>2.0611243806074597E-2</c:v>
                </c:pt>
                <c:pt idx="2762">
                  <c:v>2.0610518296315661E-2</c:v>
                </c:pt>
                <c:pt idx="2763">
                  <c:v>2.061087180528709E-2</c:v>
                </c:pt>
                <c:pt idx="2764">
                  <c:v>2.0609612540718469E-2</c:v>
                </c:pt>
                <c:pt idx="2765">
                  <c:v>2.0608355327897954E-2</c:v>
                </c:pt>
                <c:pt idx="2766">
                  <c:v>2.0608177583005816E-2</c:v>
                </c:pt>
                <c:pt idx="2767">
                  <c:v>2.0606924649788638E-2</c:v>
                </c:pt>
                <c:pt idx="2768">
                  <c:v>2.0606212700888804E-2</c:v>
                </c:pt>
                <c:pt idx="2769">
                  <c:v>2.0605503012207649E-2</c:v>
                </c:pt>
                <c:pt idx="2770">
                  <c:v>2.0604795583638591E-2</c:v>
                </c:pt>
                <c:pt idx="2771">
                  <c:v>2.0604629743603553E-2</c:v>
                </c:pt>
                <c:pt idx="2772">
                  <c:v>2.0603387506969995E-2</c:v>
                </c:pt>
                <c:pt idx="2773">
                  <c:v>2.0602686858843811E-2</c:v>
                </c:pt>
                <c:pt idx="2774">
                  <c:v>2.060198847090966E-2</c:v>
                </c:pt>
                <c:pt idx="2775">
                  <c:v>2.0601292343060962E-2</c:v>
                </c:pt>
                <c:pt idx="2776">
                  <c:v>2.0599123080238257E-2</c:v>
                </c:pt>
                <c:pt idx="2777">
                  <c:v>2.059990686791302E-2</c:v>
                </c:pt>
                <c:pt idx="2778">
                  <c:v>2.0599217520533841E-2</c:v>
                </c:pt>
                <c:pt idx="2779">
                  <c:v>2.059853043332005E-2</c:v>
                </c:pt>
                <c:pt idx="2780">
                  <c:v>2.0597845606245002E-2</c:v>
                </c:pt>
                <c:pt idx="2781">
                  <c:v>2.0597703585776284E-2</c:v>
                </c:pt>
                <c:pt idx="2782">
                  <c:v>2.059648273253778E-2</c:v>
                </c:pt>
                <c:pt idx="2783">
                  <c:v>2.0595804685905605E-2</c:v>
                </c:pt>
                <c:pt idx="2784">
                  <c:v>2.0595128899465465E-2</c:v>
                </c:pt>
                <c:pt idx="2785">
                  <c:v>2.0594996410472355E-2</c:v>
                </c:pt>
                <c:pt idx="2786">
                  <c:v>2.0593784106921476E-2</c:v>
                </c:pt>
                <c:pt idx="2787">
                  <c:v>2.0593115100924209E-2</c:v>
                </c:pt>
                <c:pt idx="2788">
                  <c:v>2.0592448355039039E-2</c:v>
                </c:pt>
                <c:pt idx="2789">
                  <c:v>2.0591783869292613E-2</c:v>
                </c:pt>
                <c:pt idx="2790">
                  <c:v>2.0591121643684929E-2</c:v>
                </c:pt>
                <c:pt idx="2791">
                  <c:v>2.0590461678242633E-2</c:v>
                </c:pt>
                <c:pt idx="2792">
                  <c:v>2.0589803972965726E-2</c:v>
                </c:pt>
                <c:pt idx="2793">
                  <c:v>2.0589148527800916E-2</c:v>
                </c:pt>
                <c:pt idx="2794">
                  <c:v>2.0588495342801494E-2</c:v>
                </c:pt>
                <c:pt idx="2795">
                  <c:v>2.058784441796746E-2</c:v>
                </c:pt>
                <c:pt idx="2796">
                  <c:v>2.0587195753245524E-2</c:v>
                </c:pt>
                <c:pt idx="2797">
                  <c:v>2.0586549348742267E-2</c:v>
                </c:pt>
                <c:pt idx="2798">
                  <c:v>2.0586447851491663E-2</c:v>
                </c:pt>
                <c:pt idx="2799">
                  <c:v>2.0585806091986125E-2</c:v>
                </c:pt>
                <c:pt idx="2800">
                  <c:v>2.0584623695958371E-2</c:v>
                </c:pt>
                <c:pt idx="2801">
                  <c:v>2.0583986331956794E-2</c:v>
                </c:pt>
                <c:pt idx="2802">
                  <c:v>2.0583351228200542E-2</c:v>
                </c:pt>
                <c:pt idx="2803">
                  <c:v>2.0582718384529741E-2</c:v>
                </c:pt>
                <c:pt idx="2804">
                  <c:v>2.0582631198637902E-2</c:v>
                </c:pt>
                <c:pt idx="2805">
                  <c:v>2.0581459477631014E-2</c:v>
                </c:pt>
                <c:pt idx="2806">
                  <c:v>2.0580833414429733E-2</c:v>
                </c:pt>
                <c:pt idx="2807">
                  <c:v>2.058020961134055E-2</c:v>
                </c:pt>
                <c:pt idx="2808">
                  <c:v>2.0579588068416754E-2</c:v>
                </c:pt>
                <c:pt idx="2809">
                  <c:v>2.0577616007555477E-2</c:v>
                </c:pt>
                <c:pt idx="2810">
                  <c:v>2.0578351763012037E-2</c:v>
                </c:pt>
                <c:pt idx="2811">
                  <c:v>2.0577737000531116E-2</c:v>
                </c:pt>
                <c:pt idx="2812">
                  <c:v>2.0577124498162291E-2</c:v>
                </c:pt>
                <c:pt idx="2813">
                  <c:v>2.0576514256012146E-2</c:v>
                </c:pt>
                <c:pt idx="2814">
                  <c:v>2.0575906273974098E-2</c:v>
                </c:pt>
                <c:pt idx="2815">
                  <c:v>2.0576390156119118E-2</c:v>
                </c:pt>
                <c:pt idx="2816">
                  <c:v>2.0575242002862648E-2</c:v>
                </c:pt>
                <c:pt idx="2817">
                  <c:v>2.0574095888719057E-2</c:v>
                </c:pt>
                <c:pt idx="2818">
                  <c:v>2.0574042114134272E-2</c:v>
                </c:pt>
                <c:pt idx="2819">
                  <c:v>2.0572900265944938E-2</c:v>
                </c:pt>
                <c:pt idx="2820">
                  <c:v>2.0572305844792638E-2</c:v>
                </c:pt>
                <c:pt idx="2821">
                  <c:v>2.0571713683805726E-2</c:v>
                </c:pt>
                <c:pt idx="2822">
                  <c:v>2.0571123782930911E-2</c:v>
                </c:pt>
                <c:pt idx="2823">
                  <c:v>2.0571081947142744E-2</c:v>
                </c:pt>
                <c:pt idx="2824">
                  <c:v>2.0569950761650801E-2</c:v>
                </c:pt>
                <c:pt idx="2825">
                  <c:v>2.0569367641218861E-2</c:v>
                </c:pt>
                <c:pt idx="2826">
                  <c:v>2.0568786780952308E-2</c:v>
                </c:pt>
                <c:pt idx="2827">
                  <c:v>2.0568208180824499E-2</c:v>
                </c:pt>
                <c:pt idx="2828">
                  <c:v>2.0567631840835432E-2</c:v>
                </c:pt>
                <c:pt idx="2829">
                  <c:v>2.0567057761011753E-2</c:v>
                </c:pt>
                <c:pt idx="2830">
                  <c:v>2.0566485941273527E-2</c:v>
                </c:pt>
                <c:pt idx="2831">
                  <c:v>2.056449822077866E-2</c:v>
                </c:pt>
                <c:pt idx="2832">
                  <c:v>2.056534908239982E-2</c:v>
                </c:pt>
                <c:pt idx="2833">
                  <c:v>2.0564784043131112E-2</c:v>
                </c:pt>
                <c:pt idx="2834">
                  <c:v>2.0564768484130358E-2</c:v>
                </c:pt>
                <c:pt idx="2835">
                  <c:v>2.0563660745063217E-2</c:v>
                </c:pt>
                <c:pt idx="2836">
                  <c:v>2.0563102486290674E-2</c:v>
                </c:pt>
                <c:pt idx="2837">
                  <c:v>2.056309409640189E-2</c:v>
                </c:pt>
                <c:pt idx="2838">
                  <c:v>2.0561992749108526E-2</c:v>
                </c:pt>
                <c:pt idx="2839">
                  <c:v>2.0561441270725567E-2</c:v>
                </c:pt>
                <c:pt idx="2840">
                  <c:v>2.0560892052534641E-2</c:v>
                </c:pt>
                <c:pt idx="2841">
                  <c:v>2.0560345094429167E-2</c:v>
                </c:pt>
                <c:pt idx="2842">
                  <c:v>2.0559800396489081E-2</c:v>
                </c:pt>
                <c:pt idx="2843">
                  <c:v>2.0559257958741028E-2</c:v>
                </c:pt>
                <c:pt idx="2844">
                  <c:v>2.0558717781105074E-2</c:v>
                </c:pt>
                <c:pt idx="2845">
                  <c:v>2.0558179863607862E-2</c:v>
                </c:pt>
                <c:pt idx="2846">
                  <c:v>2.0557644206249392E-2</c:v>
                </c:pt>
                <c:pt idx="2847">
                  <c:v>2.0557110809056311E-2</c:v>
                </c:pt>
                <c:pt idx="2848">
                  <c:v>2.0556579672001973E-2</c:v>
                </c:pt>
                <c:pt idx="2849">
                  <c:v>2.0556050795086378E-2</c:v>
                </c:pt>
                <c:pt idx="2850">
                  <c:v>2.05560734849497E-2</c:v>
                </c:pt>
                <c:pt idx="2851">
                  <c:v>2.0555549259846373E-2</c:v>
                </c:pt>
                <c:pt idx="2852">
                  <c:v>2.0554477725251985E-2</c:v>
                </c:pt>
                <c:pt idx="2853">
                  <c:v>2.0553957888944652E-2</c:v>
                </c:pt>
                <c:pt idx="2854">
                  <c:v>2.0553440312802707E-2</c:v>
                </c:pt>
                <c:pt idx="2855">
                  <c:v>2.0552924996772859E-2</c:v>
                </c:pt>
                <c:pt idx="2856">
                  <c:v>2.055296203848922E-2</c:v>
                </c:pt>
                <c:pt idx="2857">
                  <c:v>2.0551901145156037E-2</c:v>
                </c:pt>
                <c:pt idx="2858">
                  <c:v>2.0551392609569064E-2</c:v>
                </c:pt>
                <c:pt idx="2859">
                  <c:v>2.0550886334094187E-2</c:v>
                </c:pt>
                <c:pt idx="2860">
                  <c:v>2.0550382318811344E-2</c:v>
                </c:pt>
                <c:pt idx="2861">
                  <c:v>2.0550431324011242E-2</c:v>
                </c:pt>
                <c:pt idx="2862">
                  <c:v>2.0549381068661887E-2</c:v>
                </c:pt>
                <c:pt idx="2863">
                  <c:v>2.0548883833768627E-2</c:v>
                </c:pt>
                <c:pt idx="2864">
                  <c:v>2.0548388859067401E-2</c:v>
                </c:pt>
                <c:pt idx="2865">
                  <c:v>2.0547896144504918E-2</c:v>
                </c:pt>
                <c:pt idx="2866">
                  <c:v>2.0547405690054532E-2</c:v>
                </c:pt>
                <c:pt idx="2867">
                  <c:v>2.0546917495822825E-2</c:v>
                </c:pt>
                <c:pt idx="2868">
                  <c:v>2.0545672278813321E-2</c:v>
                </c:pt>
                <c:pt idx="2869">
                  <c:v>2.0544637622252893E-2</c:v>
                </c:pt>
                <c:pt idx="2870">
                  <c:v>2.054415690902367E-2</c:v>
                </c:pt>
                <c:pt idx="2871">
                  <c:v>2.0543610289633918E-2</c:v>
                </c:pt>
                <c:pt idx="2872">
                  <c:v>2.0543202262262028E-2</c:v>
                </c:pt>
                <c:pt idx="2873">
                  <c:v>2.0542728328649673E-2</c:v>
                </c:pt>
                <c:pt idx="2874">
                  <c:v>2.0542256654829671E-2</c:v>
                </c:pt>
                <c:pt idx="2875">
                  <c:v>2.0541720366615834E-2</c:v>
                </c:pt>
                <c:pt idx="2876">
                  <c:v>2.0541320087366088E-2</c:v>
                </c:pt>
                <c:pt idx="2877">
                  <c:v>2.0540855193322827E-2</c:v>
                </c:pt>
                <c:pt idx="2878">
                  <c:v>2.0540392559151854E-2</c:v>
                </c:pt>
                <c:pt idx="2879">
                  <c:v>2.0539932184853171E-2</c:v>
                </c:pt>
                <c:pt idx="2880">
                  <c:v>2.053947407058665E-2</c:v>
                </c:pt>
                <c:pt idx="2881">
                  <c:v>2.0539018216032545E-2</c:v>
                </c:pt>
                <c:pt idx="2882">
                  <c:v>2.0538435438206548E-2</c:v>
                </c:pt>
                <c:pt idx="2883">
                  <c:v>2.0538113286860948E-2</c:v>
                </c:pt>
                <c:pt idx="2884">
                  <c:v>2.0537664212003648E-2</c:v>
                </c:pt>
                <c:pt idx="2885">
                  <c:v>2.0537217397178509E-2</c:v>
                </c:pt>
                <c:pt idx="2886">
                  <c:v>2.0536709518639285E-2</c:v>
                </c:pt>
                <c:pt idx="2887">
                  <c:v>2.053633054690529E-2</c:v>
                </c:pt>
                <c:pt idx="2888">
                  <c:v>2.0535890511697019E-2</c:v>
                </c:pt>
                <c:pt idx="2889">
                  <c:v>2.0535390381359875E-2</c:v>
                </c:pt>
                <c:pt idx="2890">
                  <c:v>2.0535017220897345E-2</c:v>
                </c:pt>
                <c:pt idx="2891">
                  <c:v>2.0534583965226005E-2</c:v>
                </c:pt>
                <c:pt idx="2892">
                  <c:v>2.0534152969347019E-2</c:v>
                </c:pt>
                <c:pt idx="2893">
                  <c:v>2.0533724233580131E-2</c:v>
                </c:pt>
                <c:pt idx="2894">
                  <c:v>2.0533297757765467E-2</c:v>
                </c:pt>
                <c:pt idx="2895">
                  <c:v>2.0532873541583285E-2</c:v>
                </c:pt>
                <c:pt idx="2896">
                  <c:v>2.0532451585433265E-2</c:v>
                </c:pt>
                <c:pt idx="2897">
                  <c:v>2.0532031889235469E-2</c:v>
                </c:pt>
                <c:pt idx="2898">
                  <c:v>2.0531614452750091E-2</c:v>
                </c:pt>
                <c:pt idx="2899">
                  <c:v>2.0531199276216938E-2</c:v>
                </c:pt>
                <c:pt idx="2900">
                  <c:v>2.0530786359556075E-2</c:v>
                </c:pt>
                <c:pt idx="2901">
                  <c:v>2.0530375702927373E-2</c:v>
                </c:pt>
                <c:pt idx="2902">
                  <c:v>2.0529909148132575E-2</c:v>
                </c:pt>
                <c:pt idx="2903">
                  <c:v>2.0529503333950316E-2</c:v>
                </c:pt>
                <c:pt idx="2904">
                  <c:v>2.0529157292035194E-2</c:v>
                </c:pt>
                <c:pt idx="2905">
                  <c:v>2.0528755674815713E-2</c:v>
                </c:pt>
                <c:pt idx="2906">
                  <c:v>2.0528356317468521E-2</c:v>
                </c:pt>
                <c:pt idx="2907">
                  <c:v>2.0527959219993619E-2</c:v>
                </c:pt>
                <c:pt idx="2908">
                  <c:v>2.0527564382550878E-2</c:v>
                </c:pt>
                <c:pt idx="2909">
                  <c:v>2.0527115906734394E-2</c:v>
                </c:pt>
                <c:pt idx="2910">
                  <c:v>2.0526781487042456E-2</c:v>
                </c:pt>
                <c:pt idx="2911">
                  <c:v>2.0526393429216583E-2</c:v>
                </c:pt>
                <c:pt idx="2912">
                  <c:v>2.0526007631262999E-2</c:v>
                </c:pt>
                <c:pt idx="2913">
                  <c:v>2.0526181928839371E-2</c:v>
                </c:pt>
                <c:pt idx="2914">
                  <c:v>2.0525242814812827E-2</c:v>
                </c:pt>
                <c:pt idx="2915">
                  <c:v>2.0524863796556048E-2</c:v>
                </c:pt>
                <c:pt idx="2916">
                  <c:v>2.0524487038091621E-2</c:v>
                </c:pt>
                <c:pt idx="2917">
                  <c:v>2.0524112539499484E-2</c:v>
                </c:pt>
                <c:pt idx="2918">
                  <c:v>2.0523740300779636E-2</c:v>
                </c:pt>
                <c:pt idx="2919">
                  <c:v>2.0523370322012013E-2</c:v>
                </c:pt>
                <c:pt idx="2920">
                  <c:v>2.0523456812107099E-2</c:v>
                </c:pt>
                <c:pt idx="2921">
                  <c:v>2.0522533142326438E-2</c:v>
                </c:pt>
                <c:pt idx="2922">
                  <c:v>2.0522170588899158E-2</c:v>
                </c:pt>
                <c:pt idx="2923">
                  <c:v>2.0521810295264231E-2</c:v>
                </c:pt>
                <c:pt idx="2924">
                  <c:v>2.0521452261661466E-2</c:v>
                </c:pt>
                <c:pt idx="2925">
                  <c:v>2.0521096487851054E-2</c:v>
                </c:pt>
                <c:pt idx="2926">
                  <c:v>2.0520742973912931E-2</c:v>
                </c:pt>
                <c:pt idx="2927">
                  <c:v>2.0520391719927034E-2</c:v>
                </c:pt>
                <c:pt idx="2928">
                  <c:v>2.0520042725813425E-2</c:v>
                </c:pt>
                <c:pt idx="2929">
                  <c:v>2.0519695991572107E-2</c:v>
                </c:pt>
                <c:pt idx="2930">
                  <c:v>2.0519351517123141E-2</c:v>
                </c:pt>
                <c:pt idx="2931">
                  <c:v>2.0519009302626401E-2</c:v>
                </c:pt>
                <c:pt idx="2932">
                  <c:v>2.0518669348081886E-2</c:v>
                </c:pt>
                <c:pt idx="2933">
                  <c:v>2.0518283595691855E-2</c:v>
                </c:pt>
                <c:pt idx="2934">
                  <c:v>2.0517948483833592E-2</c:v>
                </c:pt>
                <c:pt idx="2935">
                  <c:v>2.0517615631687747E-2</c:v>
                </c:pt>
                <c:pt idx="2936">
                  <c:v>2.051728503941419E-2</c:v>
                </c:pt>
                <c:pt idx="2937">
                  <c:v>2.0516956707092859E-2</c:v>
                </c:pt>
                <c:pt idx="2938">
                  <c:v>2.0516630634723754E-2</c:v>
                </c:pt>
                <c:pt idx="2939">
                  <c:v>2.0516306822147001E-2</c:v>
                </c:pt>
                <c:pt idx="2940">
                  <c:v>2.0515985269442538E-2</c:v>
                </c:pt>
                <c:pt idx="2941">
                  <c:v>2.0515665976610364E-2</c:v>
                </c:pt>
                <c:pt idx="2942">
                  <c:v>2.0515348943810352E-2</c:v>
                </c:pt>
                <c:pt idx="2943">
                  <c:v>2.0515034170802693E-2</c:v>
                </c:pt>
                <c:pt idx="2944">
                  <c:v>2.0514721657587387E-2</c:v>
                </c:pt>
                <c:pt idx="2945">
                  <c:v>2.0514411404484179E-2</c:v>
                </c:pt>
                <c:pt idx="2946">
                  <c:v>2.0515791242547987E-2</c:v>
                </c:pt>
                <c:pt idx="2947">
                  <c:v>2.0513797677574885E-2</c:v>
                </c:pt>
                <c:pt idx="2948">
                  <c:v>2.0513494204088545E-2</c:v>
                </c:pt>
                <c:pt idx="2949">
                  <c:v>2.0513192990234685E-2</c:v>
                </c:pt>
                <c:pt idx="2950">
                  <c:v>2.051289403657286E-2</c:v>
                </c:pt>
                <c:pt idx="2951">
                  <c:v>2.0512597342543515E-2</c:v>
                </c:pt>
                <c:pt idx="2952">
                  <c:v>2.0512302908546332E-2</c:v>
                </c:pt>
                <c:pt idx="2953">
                  <c:v>2.0512010734421438E-2</c:v>
                </c:pt>
                <c:pt idx="2954">
                  <c:v>2.0511720820088897E-2</c:v>
                </c:pt>
                <c:pt idx="2955">
                  <c:v>2.0511433165788517E-2</c:v>
                </c:pt>
                <c:pt idx="2956">
                  <c:v>2.0511147771280491E-2</c:v>
                </c:pt>
                <c:pt idx="2957">
                  <c:v>2.0510864636644754E-2</c:v>
                </c:pt>
                <c:pt idx="2958">
                  <c:v>2.0510583761961243E-2</c:v>
                </c:pt>
                <c:pt idx="2959">
                  <c:v>2.0510305147070085E-2</c:v>
                </c:pt>
                <c:pt idx="2960">
                  <c:v>2.0510028792291024E-2</c:v>
                </c:pt>
                <c:pt idx="2961">
                  <c:v>2.0509754697064508E-2</c:v>
                </c:pt>
                <c:pt idx="2962">
                  <c:v>2.0509482861870154E-2</c:v>
                </c:pt>
                <c:pt idx="2963">
                  <c:v>2.0509213286707961E-2</c:v>
                </c:pt>
                <c:pt idx="2964">
                  <c:v>2.0508945971258186E-2</c:v>
                </c:pt>
                <c:pt idx="2965">
                  <c:v>2.0508680915600763E-2</c:v>
                </c:pt>
                <c:pt idx="2966">
                  <c:v>2.0508418119975502E-2</c:v>
                </c:pt>
                <c:pt idx="2967">
                  <c:v>2.0509251880076462E-2</c:v>
                </c:pt>
                <c:pt idx="2968">
                  <c:v>2.050789930850172E-2</c:v>
                </c:pt>
                <c:pt idx="2969">
                  <c:v>2.0507643292413391E-2</c:v>
                </c:pt>
                <c:pt idx="2970">
                  <c:v>2.0507389536437159E-2</c:v>
                </c:pt>
                <c:pt idx="2971">
                  <c:v>2.0509403110528623E-2</c:v>
                </c:pt>
                <c:pt idx="2972">
                  <c:v>2.050858799504951E-2</c:v>
                </c:pt>
                <c:pt idx="2973">
                  <c:v>2.0506641827422456E-2</c:v>
                </c:pt>
                <c:pt idx="2974">
                  <c:v>2.0506397110935382E-2</c:v>
                </c:pt>
                <c:pt idx="2975">
                  <c:v>2.050615465424066E-2</c:v>
                </c:pt>
                <c:pt idx="2976">
                  <c:v>2.0505914457418228E-2</c:v>
                </c:pt>
                <c:pt idx="2977">
                  <c:v>2.0505676520627958E-2</c:v>
                </c:pt>
                <c:pt idx="2978">
                  <c:v>2.0505440843550105E-2</c:v>
                </c:pt>
                <c:pt idx="2979">
                  <c:v>2.0505207426344541E-2</c:v>
                </c:pt>
                <c:pt idx="2980">
                  <c:v>2.0504976269171138E-2</c:v>
                </c:pt>
                <c:pt idx="2981">
                  <c:v>2.0504747371790089E-2</c:v>
                </c:pt>
                <c:pt idx="2982">
                  <c:v>2.0504520734361265E-2</c:v>
                </c:pt>
                <c:pt idx="2983">
                  <c:v>2.0504296356644858E-2</c:v>
                </c:pt>
                <c:pt idx="2984">
                  <c:v>2.0504074239040548E-2</c:v>
                </c:pt>
                <c:pt idx="2985">
                  <c:v>2.0503854381308528E-2</c:v>
                </c:pt>
                <c:pt idx="2986">
                  <c:v>2.0505910743349176E-2</c:v>
                </c:pt>
                <c:pt idx="2987">
                  <c:v>2.050342144538142E-2</c:v>
                </c:pt>
                <c:pt idx="2988">
                  <c:v>2.0503208367106396E-2</c:v>
                </c:pt>
                <c:pt idx="2989">
                  <c:v>2.0502997549023405E-2</c:v>
                </c:pt>
                <c:pt idx="2990">
                  <c:v>2.0502788990413023E-2</c:v>
                </c:pt>
                <c:pt idx="2991">
                  <c:v>2.0502582691914739E-2</c:v>
                </c:pt>
                <c:pt idx="2992">
                  <c:v>2.0502378653448616E-2</c:v>
                </c:pt>
                <c:pt idx="2993">
                  <c:v>2.0502176874694911E-2</c:v>
                </c:pt>
                <c:pt idx="2994">
                  <c:v>2.0501977355733558E-2</c:v>
                </c:pt>
                <c:pt idx="2995">
                  <c:v>2.0501780096964239E-2</c:v>
                </c:pt>
                <c:pt idx="2996">
                  <c:v>2.0501585097907338E-2</c:v>
                </c:pt>
                <c:pt idx="2997">
                  <c:v>2.0501392358722725E-2</c:v>
                </c:pt>
                <c:pt idx="2998">
                  <c:v>2.050120187925053E-2</c:v>
                </c:pt>
                <c:pt idx="2999">
                  <c:v>2.0501013659970369E-2</c:v>
                </c:pt>
                <c:pt idx="3000">
                  <c:v>2.050082770048256E-2</c:v>
                </c:pt>
                <c:pt idx="3001">
                  <c:v>2.0500644000787105E-2</c:v>
                </c:pt>
                <c:pt idx="3002">
                  <c:v>2.0500462561043875E-2</c:v>
                </c:pt>
                <c:pt idx="3003">
                  <c:v>2.0500283381172935E-2</c:v>
                </c:pt>
                <c:pt idx="3004">
                  <c:v>2.0500106461094347E-2</c:v>
                </c:pt>
                <c:pt idx="3005">
                  <c:v>2.0499931801047921E-2</c:v>
                </c:pt>
                <c:pt idx="3006">
                  <c:v>2.0499759400953721E-2</c:v>
                </c:pt>
                <c:pt idx="3007">
                  <c:v>2.0499589260492002E-2</c:v>
                </c:pt>
                <c:pt idx="3008">
                  <c:v>2.0499421380062444E-2</c:v>
                </c:pt>
                <c:pt idx="3009">
                  <c:v>2.0499255759585111E-2</c:v>
                </c:pt>
                <c:pt idx="3010">
                  <c:v>2.0499092398900132E-2</c:v>
                </c:pt>
                <c:pt idx="3011">
                  <c:v>2.0498931291452749E-2</c:v>
                </c:pt>
                <c:pt idx="3012">
                  <c:v>2.0498771334525046E-2</c:v>
                </c:pt>
                <c:pt idx="3013">
                  <c:v>2.0498611684471868E-2</c:v>
                </c:pt>
                <c:pt idx="3014">
                  <c:v>2.0498452341293216E-2</c:v>
                </c:pt>
                <c:pt idx="3015">
                  <c:v>2.0498293304909154E-2</c:v>
                </c:pt>
                <c:pt idx="3016">
                  <c:v>2.0498134575319682E-2</c:v>
                </c:pt>
                <c:pt idx="3017">
                  <c:v>2.0499098095170254E-2</c:v>
                </c:pt>
                <c:pt idx="3018">
                  <c:v>2.0497818036924187E-2</c:v>
                </c:pt>
                <c:pt idx="3019">
                  <c:v>2.0498782309772423E-2</c:v>
                </c:pt>
                <c:pt idx="3020">
                  <c:v>2.0497502725786987E-2</c:v>
                </c:pt>
                <c:pt idx="3021">
                  <c:v>2.0497345530570144E-2</c:v>
                </c:pt>
                <c:pt idx="3022">
                  <c:v>2.0497188642067954E-2</c:v>
                </c:pt>
                <c:pt idx="3023">
                  <c:v>2.0499893985483908E-2</c:v>
                </c:pt>
                <c:pt idx="3024">
                  <c:v>2.0496764348907348E-2</c:v>
                </c:pt>
                <c:pt idx="3025">
                  <c:v>2.0497842318887294E-2</c:v>
                </c:pt>
                <c:pt idx="3026">
                  <c:v>2.0498259153787224E-2</c:v>
                </c:pt>
                <c:pt idx="3027">
                  <c:v>2.0497531443695038E-2</c:v>
                </c:pt>
                <c:pt idx="3028">
                  <c:v>2.0497376466357409E-2</c:v>
                </c:pt>
                <c:pt idx="3029">
                  <c:v>2.0497221796027532E-2</c:v>
                </c:pt>
                <c:pt idx="3030">
                  <c:v>2.0497067432492244E-2</c:v>
                </c:pt>
                <c:pt idx="3031">
                  <c:v>2.0497485867432275E-2</c:v>
                </c:pt>
                <c:pt idx="3032">
                  <c:v>2.0496759626125183E-2</c:v>
                </c:pt>
                <c:pt idx="3033">
                  <c:v>2.0496606183266763E-2</c:v>
                </c:pt>
                <c:pt idx="3034">
                  <c:v>2.0496453047336161E-2</c:v>
                </c:pt>
                <c:pt idx="3035">
                  <c:v>2.0496300218200147E-2</c:v>
                </c:pt>
                <c:pt idx="3036">
                  <c:v>2.0496147696071887E-2</c:v>
                </c:pt>
                <c:pt idx="3037">
                  <c:v>2.0494763550500394E-2</c:v>
                </c:pt>
                <c:pt idx="3038">
                  <c:v>2.0495843572332362E-2</c:v>
                </c:pt>
                <c:pt idx="3039">
                  <c:v>2.0495691970774388E-2</c:v>
                </c:pt>
                <c:pt idx="3040">
                  <c:v>2.049554067614423E-2</c:v>
                </c:pt>
                <c:pt idx="3041">
                  <c:v>2.0495962312410132E-2</c:v>
                </c:pt>
                <c:pt idx="3042">
                  <c:v>2.0495239007480848E-2</c:v>
                </c:pt>
                <c:pt idx="3043">
                  <c:v>2.0495088633500913E-2</c:v>
                </c:pt>
                <c:pt idx="3044">
                  <c:v>2.049493856642215E-2</c:v>
                </c:pt>
                <c:pt idx="3045">
                  <c:v>2.0495361483723329E-2</c:v>
                </c:pt>
                <c:pt idx="3046">
                  <c:v>2.0494639352861554E-2</c:v>
                </c:pt>
                <c:pt idx="3047">
                  <c:v>2.0494490206406368E-2</c:v>
                </c:pt>
                <c:pt idx="3048">
                  <c:v>2.0494341366852353E-2</c:v>
                </c:pt>
                <c:pt idx="3049">
                  <c:v>2.0494192834199509E-2</c:v>
                </c:pt>
                <c:pt idx="3050">
                  <c:v>2.0494617353146172E-2</c:v>
                </c:pt>
                <c:pt idx="3051">
                  <c:v>2.0493896689517399E-2</c:v>
                </c:pt>
                <c:pt idx="3052">
                  <c:v>2.0493749077488133E-2</c:v>
                </c:pt>
                <c:pt idx="3053">
                  <c:v>2.0493601772333392E-2</c:v>
                </c:pt>
                <c:pt idx="3054">
                  <c:v>2.0493454774106468E-2</c:v>
                </c:pt>
                <c:pt idx="3055">
                  <c:v>2.0493308082754069E-2</c:v>
                </c:pt>
                <c:pt idx="3056">
                  <c:v>2.0493161698276197E-2</c:v>
                </c:pt>
                <c:pt idx="3057">
                  <c:v>2.0493015620699495E-2</c:v>
                </c:pt>
                <c:pt idx="3058">
                  <c:v>2.0493442703228837E-2</c:v>
                </c:pt>
                <c:pt idx="3059">
                  <c:v>2.049329725305693E-2</c:v>
                </c:pt>
                <c:pt idx="3060">
                  <c:v>2.0492579229216545E-2</c:v>
                </c:pt>
                <c:pt idx="3061">
                  <c:v>2.0492434379164592E-2</c:v>
                </c:pt>
                <c:pt idx="3062">
                  <c:v>2.0492289836040456E-2</c:v>
                </c:pt>
                <c:pt idx="3063">
                  <c:v>2.04921455997642E-2</c:v>
                </c:pt>
                <c:pt idx="3064">
                  <c:v>2.0492574605754932E-2</c:v>
                </c:pt>
                <c:pt idx="3065">
                  <c:v>2.0491858047861911E-2</c:v>
                </c:pt>
                <c:pt idx="3066">
                  <c:v>2.0491714732235877E-2</c:v>
                </c:pt>
                <c:pt idx="3067">
                  <c:v>2.0491571723511015E-2</c:v>
                </c:pt>
                <c:pt idx="3068">
                  <c:v>2.0491429021687324E-2</c:v>
                </c:pt>
                <c:pt idx="3069">
                  <c:v>2.0490079742998546E-2</c:v>
                </c:pt>
                <c:pt idx="3070">
                  <c:v>2.0491144538663519E-2</c:v>
                </c:pt>
                <c:pt idx="3071">
                  <c:v>2.049100275743676E-2</c:v>
                </c:pt>
                <c:pt idx="3072">
                  <c:v>2.0490861283217754E-2</c:v>
                </c:pt>
                <c:pt idx="3073">
                  <c:v>2.0490720115766692E-2</c:v>
                </c:pt>
                <c:pt idx="3074">
                  <c:v>2.0490579255216801E-2</c:v>
                </c:pt>
                <c:pt idx="3075">
                  <c:v>2.0491584899765769E-2</c:v>
                </c:pt>
                <c:pt idx="3076">
                  <c:v>2.0490871556293477E-2</c:v>
                </c:pt>
                <c:pt idx="3077">
                  <c:v>2.0490158514974155E-2</c:v>
                </c:pt>
                <c:pt idx="3078">
                  <c:v>2.0490592011406239E-2</c:v>
                </c:pt>
                <c:pt idx="3079">
                  <c:v>2.0489879555878332E-2</c:v>
                </c:pt>
                <c:pt idx="3080">
                  <c:v>2.0489740536655532E-2</c:v>
                </c:pt>
                <c:pt idx="3081">
                  <c:v>2.0489601824333903E-2</c:v>
                </c:pt>
                <c:pt idx="3082">
                  <c:v>2.04894634188868E-2</c:v>
                </c:pt>
                <c:pt idx="3083">
                  <c:v>2.0489898519882033E-2</c:v>
                </c:pt>
                <c:pt idx="3084">
                  <c:v>2.0489187528669461E-2</c:v>
                </c:pt>
                <c:pt idx="3085">
                  <c:v>2.0489050043872581E-2</c:v>
                </c:pt>
                <c:pt idx="3086">
                  <c:v>2.0488912866003517E-2</c:v>
                </c:pt>
                <c:pt idx="3087">
                  <c:v>2.0488775994982333E-2</c:v>
                </c:pt>
                <c:pt idx="3088">
                  <c:v>2.0488639430835676E-2</c:v>
                </c:pt>
                <c:pt idx="3089">
                  <c:v>2.0488503173616834E-2</c:v>
                </c:pt>
                <c:pt idx="3090">
                  <c:v>2.0488367223272519E-2</c:v>
                </c:pt>
                <c:pt idx="3091">
                  <c:v>2.0488231579776084E-2</c:v>
                </c:pt>
                <c:pt idx="3092">
                  <c:v>2.0486872445051318E-2</c:v>
                </c:pt>
                <c:pt idx="3093">
                  <c:v>2.0487961213486727E-2</c:v>
                </c:pt>
                <c:pt idx="3094">
                  <c:v>2.0488399846076977E-2</c:v>
                </c:pt>
                <c:pt idx="3095">
                  <c:v>2.048769207477541E-2</c:v>
                </c:pt>
                <c:pt idx="3096">
                  <c:v>2.0487557965758185E-2</c:v>
                </c:pt>
                <c:pt idx="3097">
                  <c:v>2.0487997561851046E-2</c:v>
                </c:pt>
                <c:pt idx="3098">
                  <c:v>2.0487290668320668E-2</c:v>
                </c:pt>
                <c:pt idx="3099">
                  <c:v>2.0487157479927021E-2</c:v>
                </c:pt>
                <c:pt idx="3100">
                  <c:v>2.0487024598407899E-2</c:v>
                </c:pt>
                <c:pt idx="3101">
                  <c:v>2.0486892023816594E-2</c:v>
                </c:pt>
                <c:pt idx="3102">
                  <c:v>2.0486759756099815E-2</c:v>
                </c:pt>
                <c:pt idx="3103">
                  <c:v>2.0486627795257562E-2</c:v>
                </c:pt>
                <c:pt idx="3104">
                  <c:v>2.0486496141316479E-2</c:v>
                </c:pt>
                <c:pt idx="3105">
                  <c:v>2.0486364794249923E-2</c:v>
                </c:pt>
                <c:pt idx="3106">
                  <c:v>2.0486233754057892E-2</c:v>
                </c:pt>
                <c:pt idx="3107">
                  <c:v>2.0486103020713742E-2</c:v>
                </c:pt>
                <c:pt idx="3108">
                  <c:v>2.0485972594350699E-2</c:v>
                </c:pt>
                <c:pt idx="3109">
                  <c:v>2.0485842474835536E-2</c:v>
                </c:pt>
                <c:pt idx="3110">
                  <c:v>2.0486286248080354E-2</c:v>
                </c:pt>
                <c:pt idx="3111">
                  <c:v>2.0486156756842622E-2</c:v>
                </c:pt>
                <c:pt idx="3112">
                  <c:v>2.0485453957590494E-2</c:v>
                </c:pt>
                <c:pt idx="3113">
                  <c:v>2.048532506560008E-2</c:v>
                </c:pt>
                <c:pt idx="3114">
                  <c:v>2.0485196480484191E-2</c:v>
                </c:pt>
                <c:pt idx="3115">
                  <c:v>2.0485068202296119E-2</c:v>
                </c:pt>
                <c:pt idx="3116">
                  <c:v>2.0485513904371366E-2</c:v>
                </c:pt>
                <c:pt idx="3117">
                  <c:v>2.0484812566516908E-2</c:v>
                </c:pt>
                <c:pt idx="3118">
                  <c:v>2.0484685208952413E-2</c:v>
                </c:pt>
                <c:pt idx="3119">
                  <c:v>2.048455815828909E-2</c:v>
                </c:pt>
                <c:pt idx="3120">
                  <c:v>2.0484431414526938E-2</c:v>
                </c:pt>
                <c:pt idx="3121">
                  <c:v>2.0484878724542632E-2</c:v>
                </c:pt>
                <c:pt idx="3122">
                  <c:v>2.0484178847626211E-2</c:v>
                </c:pt>
                <c:pt idx="3123">
                  <c:v>2.0484053024487636E-2</c:v>
                </c:pt>
                <c:pt idx="3124">
                  <c:v>2.0483927508276878E-2</c:v>
                </c:pt>
                <c:pt idx="3125">
                  <c:v>2.0483802298914E-2</c:v>
                </c:pt>
                <c:pt idx="3126">
                  <c:v>2.0483677396452293E-2</c:v>
                </c:pt>
                <c:pt idx="3127">
                  <c:v>2.0483552800838467E-2</c:v>
                </c:pt>
                <c:pt idx="3128">
                  <c:v>2.0482801505865567E-2</c:v>
                </c:pt>
                <c:pt idx="3129">
                  <c:v>2.0482103815400166E-2</c:v>
                </c:pt>
                <c:pt idx="3130">
                  <c:v>2.0481980242168518E-2</c:v>
                </c:pt>
                <c:pt idx="3131">
                  <c:v>2.0481839391397472E-2</c:v>
                </c:pt>
                <c:pt idx="3132">
                  <c:v>2.0481734016408737E-2</c:v>
                </c:pt>
                <c:pt idx="3133">
                  <c:v>2.0481611363720731E-2</c:v>
                </c:pt>
                <c:pt idx="3134">
                  <c:v>2.0481489017987187E-2</c:v>
                </c:pt>
                <c:pt idx="3135">
                  <c:v>2.0481349569854146E-2</c:v>
                </c:pt>
                <c:pt idx="3136">
                  <c:v>2.048124524706374E-2</c:v>
                </c:pt>
                <c:pt idx="3137">
                  <c:v>2.0481123821634029E-2</c:v>
                </c:pt>
                <c:pt idx="3138">
                  <c:v>2.0481002703318651E-2</c:v>
                </c:pt>
                <c:pt idx="3139">
                  <c:v>2.04808818918778E-2</c:v>
                </c:pt>
                <c:pt idx="3140">
                  <c:v>2.0480761387231539E-2</c:v>
                </c:pt>
                <c:pt idx="3141">
                  <c:v>2.0480641189219995E-2</c:v>
                </c:pt>
                <c:pt idx="3142">
                  <c:v>2.0480521298402721E-2</c:v>
                </c:pt>
                <c:pt idx="3143">
                  <c:v>2.0480367603665783E-2</c:v>
                </c:pt>
                <c:pt idx="3144">
                  <c:v>2.048028243699207E-2</c:v>
                </c:pt>
                <c:pt idx="3145">
                  <c:v>2.0480163466558565E-2</c:v>
                </c:pt>
                <c:pt idx="3146">
                  <c:v>2.0480027876139673E-2</c:v>
                </c:pt>
                <c:pt idx="3147">
                  <c:v>2.0479926446395069E-2</c:v>
                </c:pt>
                <c:pt idx="3148">
                  <c:v>2.0479808396345334E-2</c:v>
                </c:pt>
                <c:pt idx="3149">
                  <c:v>2.0479673857964897E-2</c:v>
                </c:pt>
                <c:pt idx="3150">
                  <c:v>2.0479573217349056E-2</c:v>
                </c:pt>
                <c:pt idx="3151">
                  <c:v>2.0479456087842962E-2</c:v>
                </c:pt>
                <c:pt idx="3152">
                  <c:v>2.0479339265371266E-2</c:v>
                </c:pt>
                <c:pt idx="3153">
                  <c:v>2.0479222749933967E-2</c:v>
                </c:pt>
                <c:pt idx="3154">
                  <c:v>2.0479106541131387E-2</c:v>
                </c:pt>
                <c:pt idx="3155">
                  <c:v>2.047899063904346E-2</c:v>
                </c:pt>
                <c:pt idx="3156">
                  <c:v>2.0478875044069866E-2</c:v>
                </c:pt>
                <c:pt idx="3157">
                  <c:v>2.0478759755970799E-2</c:v>
                </c:pt>
                <c:pt idx="3158">
                  <c:v>2.0478644774586385E-2</c:v>
                </c:pt>
                <c:pt idx="3159">
                  <c:v>2.0478530099996561E-2</c:v>
                </c:pt>
                <c:pt idx="3160">
                  <c:v>2.0478415732441135E-2</c:v>
                </c:pt>
                <c:pt idx="3161">
                  <c:v>2.0478301671600363E-2</c:v>
                </c:pt>
                <c:pt idx="3162">
                  <c:v>2.047817169221311E-2</c:v>
                </c:pt>
                <c:pt idx="3163">
                  <c:v>2.0478058288926348E-2</c:v>
                </c:pt>
                <c:pt idx="3164">
                  <c:v>2.0477961330245265E-2</c:v>
                </c:pt>
                <c:pt idx="3165">
                  <c:v>2.0477848496902595E-2</c:v>
                </c:pt>
                <c:pt idx="3166">
                  <c:v>2.0477735970354516E-2</c:v>
                </c:pt>
                <c:pt idx="3167">
                  <c:v>2.0477623750601026E-2</c:v>
                </c:pt>
                <c:pt idx="3168">
                  <c:v>2.0477511837801998E-2</c:v>
                </c:pt>
                <c:pt idx="3169">
                  <c:v>2.0477384313171143E-2</c:v>
                </c:pt>
                <c:pt idx="3170">
                  <c:v>2.0477288932587712E-2</c:v>
                </c:pt>
                <c:pt idx="3171">
                  <c:v>2.0477177940412261E-2</c:v>
                </c:pt>
                <c:pt idx="3172">
                  <c:v>2.0477067254951464E-2</c:v>
                </c:pt>
                <c:pt idx="3173">
                  <c:v>2.0476941133038551E-2</c:v>
                </c:pt>
                <c:pt idx="3174">
                  <c:v>2.0476846804493576E-2</c:v>
                </c:pt>
                <c:pt idx="3175">
                  <c:v>2.0476737039656356E-2</c:v>
                </c:pt>
                <c:pt idx="3176">
                  <c:v>2.0476627581613727E-2</c:v>
                </c:pt>
                <c:pt idx="3177">
                  <c:v>2.0476518430445623E-2</c:v>
                </c:pt>
                <c:pt idx="3178">
                  <c:v>2.0476409586231981E-2</c:v>
                </c:pt>
                <c:pt idx="3179">
                  <c:v>2.047630104857312E-2</c:v>
                </c:pt>
                <c:pt idx="3180">
                  <c:v>2.0476751990696762E-2</c:v>
                </c:pt>
                <c:pt idx="3181">
                  <c:v>2.0476069501551564E-2</c:v>
                </c:pt>
                <c:pt idx="3182">
                  <c:v>2.0475961928401176E-2</c:v>
                </c:pt>
                <c:pt idx="3183">
                  <c:v>2.0475854662205251E-2</c:v>
                </c:pt>
                <c:pt idx="3184">
                  <c:v>2.0475747702883851E-2</c:v>
                </c:pt>
                <c:pt idx="3185">
                  <c:v>2.0475641050197169E-2</c:v>
                </c:pt>
                <c:pt idx="3186">
                  <c:v>2.0475534704544884E-2</c:v>
                </c:pt>
                <c:pt idx="3187">
                  <c:v>2.047542866568719E-2</c:v>
                </c:pt>
                <c:pt idx="3188">
                  <c:v>2.0475322933783957E-2</c:v>
                </c:pt>
                <c:pt idx="3189">
                  <c:v>2.0475217508515442E-2</c:v>
                </c:pt>
                <c:pt idx="3190">
                  <c:v>2.0475112390201389E-2</c:v>
                </c:pt>
                <c:pt idx="3191">
                  <c:v>2.0475007578761861E-2</c:v>
                </c:pt>
                <c:pt idx="3192">
                  <c:v>2.0474903074276796E-2</c:v>
                </c:pt>
                <c:pt idx="3193">
                  <c:v>2.0474769162115436E-2</c:v>
                </c:pt>
                <c:pt idx="3194">
                  <c:v>2.0474665358829469E-2</c:v>
                </c:pt>
                <c:pt idx="3195">
                  <c:v>2.0474561862418028E-2</c:v>
                </c:pt>
                <c:pt idx="3196">
                  <c:v>2.0474458672801177E-2</c:v>
                </c:pt>
                <c:pt idx="3197">
                  <c:v>2.0474355790218723E-2</c:v>
                </c:pt>
                <c:pt idx="3198">
                  <c:v>2.047425321443086E-2</c:v>
                </c:pt>
                <c:pt idx="3199">
                  <c:v>2.047415094535765E-2</c:v>
                </c:pt>
                <c:pt idx="3200">
                  <c:v>2.0474048983398774E-2</c:v>
                </c:pt>
                <c:pt idx="3201">
                  <c:v>2.0473947328074615E-2</c:v>
                </c:pt>
                <c:pt idx="3202">
                  <c:v>2.0473845979624983E-2</c:v>
                </c:pt>
                <c:pt idx="3203">
                  <c:v>2.0473744938129812E-2</c:v>
                </c:pt>
                <c:pt idx="3204">
                  <c:v>2.0473644203429231E-2</c:v>
                </c:pt>
                <c:pt idx="3205">
                  <c:v>2.047354377552324E-2</c:v>
                </c:pt>
                <c:pt idx="3206">
                  <c:v>2.0475168814326761E-2</c:v>
                </c:pt>
                <c:pt idx="3207">
                  <c:v>2.0473343840334834E-2</c:v>
                </c:pt>
                <c:pt idx="3208">
                  <c:v>2.0473244333132357E-2</c:v>
                </c:pt>
                <c:pt idx="3209">
                  <c:v>2.0473145132644532E-2</c:v>
                </c:pt>
                <c:pt idx="3210">
                  <c:v>2.0473046238951298E-2</c:v>
                </c:pt>
                <c:pt idx="3211">
                  <c:v>2.0472947652212525E-2</c:v>
                </c:pt>
                <c:pt idx="3212">
                  <c:v>2.0472849372348279E-2</c:v>
                </c:pt>
                <c:pt idx="3213">
                  <c:v>2.0472751399278621E-2</c:v>
                </c:pt>
                <c:pt idx="3214">
                  <c:v>2.047265373308349E-2</c:v>
                </c:pt>
                <c:pt idx="3215">
                  <c:v>2.0472556373762885E-2</c:v>
                </c:pt>
                <c:pt idx="3216">
                  <c:v>2.0472459321236869E-2</c:v>
                </c:pt>
                <c:pt idx="3217">
                  <c:v>2.0472362575505443E-2</c:v>
                </c:pt>
                <c:pt idx="3218">
                  <c:v>2.0472266136648543E-2</c:v>
                </c:pt>
                <c:pt idx="3219">
                  <c:v>2.047217000482604E-2</c:v>
                </c:pt>
                <c:pt idx="3220">
                  <c:v>2.0472074179718192E-2</c:v>
                </c:pt>
                <c:pt idx="3221">
                  <c:v>2.0471978661404933E-2</c:v>
                </c:pt>
                <c:pt idx="3222">
                  <c:v>2.0471883449966199E-2</c:v>
                </c:pt>
                <c:pt idx="3223">
                  <c:v>2.0471788545481928E-2</c:v>
                </c:pt>
                <c:pt idx="3224">
                  <c:v>2.0471693947792247E-2</c:v>
                </c:pt>
                <c:pt idx="3225">
                  <c:v>2.0471599656897155E-2</c:v>
                </c:pt>
                <c:pt idx="3226">
                  <c:v>2.0471505672876589E-2</c:v>
                </c:pt>
                <c:pt idx="3227">
                  <c:v>2.0472549415888608E-2</c:v>
                </c:pt>
                <c:pt idx="3228">
                  <c:v>2.047131862553897E-2</c:v>
                </c:pt>
                <c:pt idx="3229">
                  <c:v>2.0471225562062045E-2</c:v>
                </c:pt>
                <c:pt idx="3230">
                  <c:v>2.0471132805459646E-2</c:v>
                </c:pt>
                <c:pt idx="3231">
                  <c:v>2.0470987664999996E-2</c:v>
                </c:pt>
                <c:pt idx="3232">
                  <c:v>2.0472086018594737E-2</c:v>
                </c:pt>
                <c:pt idx="3233">
                  <c:v>2.0470856376739732E-2</c:v>
                </c:pt>
                <c:pt idx="3234">
                  <c:v>2.0470764847635436E-2</c:v>
                </c:pt>
                <c:pt idx="3235">
                  <c:v>2.0470673625245794E-2</c:v>
                </c:pt>
                <c:pt idx="3236">
                  <c:v>2.0470582709730678E-2</c:v>
                </c:pt>
                <c:pt idx="3237">
                  <c:v>2.0470492101170024E-2</c:v>
                </c:pt>
                <c:pt idx="3238">
                  <c:v>2.0470401799403959E-2</c:v>
                </c:pt>
                <c:pt idx="3239">
                  <c:v>2.0470311804352548E-2</c:v>
                </c:pt>
                <c:pt idx="3240">
                  <c:v>2.0470222116335535E-2</c:v>
                </c:pt>
                <c:pt idx="3241">
                  <c:v>2.0470132735033175E-2</c:v>
                </c:pt>
                <c:pt idx="3242">
                  <c:v>2.0470043660685278E-2</c:v>
                </c:pt>
                <c:pt idx="3243">
                  <c:v>2.0469954893052034E-2</c:v>
                </c:pt>
                <c:pt idx="3244">
                  <c:v>2.0469866432453188E-2</c:v>
                </c:pt>
                <c:pt idx="3245">
                  <c:v>2.0469778278648931E-2</c:v>
                </c:pt>
                <c:pt idx="3246">
                  <c:v>2.0469690431639265E-2</c:v>
                </c:pt>
                <c:pt idx="3247">
                  <c:v>2.0471905872941676E-2</c:v>
                </c:pt>
                <c:pt idx="3248">
                  <c:v>2.0469515658243509E-2</c:v>
                </c:pt>
                <c:pt idx="3249">
                  <c:v>2.046942873185742E-2</c:v>
                </c:pt>
                <c:pt idx="3250">
                  <c:v>2.046934211226592E-2</c:v>
                </c:pt>
                <c:pt idx="3251">
                  <c:v>2.0469255799548947E-2</c:v>
                </c:pt>
                <c:pt idx="3252">
                  <c:v>2.0469169793706499E-2</c:v>
                </c:pt>
                <c:pt idx="3253">
                  <c:v>2.0469084094578704E-2</c:v>
                </c:pt>
                <c:pt idx="3254">
                  <c:v>2.0468998702325436E-2</c:v>
                </c:pt>
                <c:pt idx="3255">
                  <c:v>2.0468913617106566E-2</c:v>
                </c:pt>
                <c:pt idx="3256">
                  <c:v>2.0468828838602349E-2</c:v>
                </c:pt>
                <c:pt idx="3257">
                  <c:v>2.0468744367052594E-2</c:v>
                </c:pt>
                <c:pt idx="3258">
                  <c:v>2.0470387965729753E-2</c:v>
                </c:pt>
                <c:pt idx="3259">
                  <c:v>2.0468576344336853E-2</c:v>
                </c:pt>
                <c:pt idx="3260">
                  <c:v>2.0468492793170867E-2</c:v>
                </c:pt>
                <c:pt idx="3261">
                  <c:v>2.0468409549039279E-2</c:v>
                </c:pt>
                <c:pt idx="3262">
                  <c:v>2.0468326611622345E-2</c:v>
                </c:pt>
                <c:pt idx="3263">
                  <c:v>2.0468243981159873E-2</c:v>
                </c:pt>
                <c:pt idx="3264">
                  <c:v>2.0468161657412054E-2</c:v>
                </c:pt>
                <c:pt idx="3265">
                  <c:v>2.0468079640698633E-2</c:v>
                </c:pt>
                <c:pt idx="3266">
                  <c:v>2.0467997930699866E-2</c:v>
                </c:pt>
                <c:pt idx="3267">
                  <c:v>2.0467916527575625E-2</c:v>
                </c:pt>
                <c:pt idx="3268">
                  <c:v>2.0467835431245973E-2</c:v>
                </c:pt>
                <c:pt idx="3269">
                  <c:v>2.0467754641950719E-2</c:v>
                </c:pt>
                <c:pt idx="3270">
                  <c:v>2.0467674159370119E-2</c:v>
                </c:pt>
                <c:pt idx="3271">
                  <c:v>2.0467593983664045E-2</c:v>
                </c:pt>
                <c:pt idx="3272">
                  <c:v>2.0467514114672625E-2</c:v>
                </c:pt>
                <c:pt idx="3273">
                  <c:v>2.0467434552795538E-2</c:v>
                </c:pt>
                <c:pt idx="3274">
                  <c:v>2.0467355297633105E-2</c:v>
                </c:pt>
                <c:pt idx="3275">
                  <c:v>2.0467276349185326E-2</c:v>
                </c:pt>
                <c:pt idx="3276">
                  <c:v>2.0467197707851881E-2</c:v>
                </c:pt>
                <c:pt idx="3277">
                  <c:v>2.0467119373233089E-2</c:v>
                </c:pt>
                <c:pt idx="3278">
                  <c:v>2.0467041345408887E-2</c:v>
                </c:pt>
                <c:pt idx="3279">
                  <c:v>2.0468105098201406E-2</c:v>
                </c:pt>
                <c:pt idx="3280">
                  <c:v>2.0466886210463997E-2</c:v>
                </c:pt>
                <c:pt idx="3281">
                  <c:v>2.0466809103263373E-2</c:v>
                </c:pt>
                <c:pt idx="3282">
                  <c:v>2.0466732302857338E-2</c:v>
                </c:pt>
                <c:pt idx="3283">
                  <c:v>2.0468961277414266E-2</c:v>
                </c:pt>
                <c:pt idx="3284">
                  <c:v>2.0468308741257157E-2</c:v>
                </c:pt>
                <c:pt idx="3285">
                  <c:v>2.0466503742966324E-2</c:v>
                </c:pt>
                <c:pt idx="3286">
                  <c:v>2.0466428169978457E-2</c:v>
                </c:pt>
                <c:pt idx="3287">
                  <c:v>2.0466352903945051E-2</c:v>
                </c:pt>
                <c:pt idx="3288">
                  <c:v>2.0466277944626299E-2</c:v>
                </c:pt>
                <c:pt idx="3289">
                  <c:v>2.0466203292262009E-2</c:v>
                </c:pt>
                <c:pt idx="3290">
                  <c:v>2.0466128946692308E-2</c:v>
                </c:pt>
                <c:pt idx="3291">
                  <c:v>2.0466054908077069E-2</c:v>
                </c:pt>
                <c:pt idx="3292">
                  <c:v>2.0465981176176484E-2</c:v>
                </c:pt>
                <c:pt idx="3293">
                  <c:v>2.0465907751150425E-2</c:v>
                </c:pt>
                <c:pt idx="3294">
                  <c:v>2.0465834632998892E-2</c:v>
                </c:pt>
                <c:pt idx="3295">
                  <c:v>2.0465761821721884E-2</c:v>
                </c:pt>
                <c:pt idx="3296">
                  <c:v>2.0465689317239466E-2</c:v>
                </c:pt>
                <c:pt idx="3297">
                  <c:v>2.046561711971151E-2</c:v>
                </c:pt>
                <c:pt idx="3298">
                  <c:v>2.046785175975252E-2</c:v>
                </c:pt>
                <c:pt idx="3299">
                  <c:v>2.0465473645039367E-2</c:v>
                </c:pt>
                <c:pt idx="3300">
                  <c:v>2.0465402367975116E-2</c:v>
                </c:pt>
                <c:pt idx="3301">
                  <c:v>2.0465331397785391E-2</c:v>
                </c:pt>
                <c:pt idx="3302">
                  <c:v>2.0465260734470192E-2</c:v>
                </c:pt>
                <c:pt idx="3303">
                  <c:v>2.0465190378029519E-2</c:v>
                </c:pt>
                <c:pt idx="3304">
                  <c:v>2.0465120328303499E-2</c:v>
                </c:pt>
                <c:pt idx="3305">
                  <c:v>2.0465050585531941E-2</c:v>
                </c:pt>
                <c:pt idx="3306">
                  <c:v>2.0464981149714845E-2</c:v>
                </c:pt>
                <c:pt idx="3307">
                  <c:v>2.046491202045253E-2</c:v>
                </c:pt>
                <c:pt idx="3308">
                  <c:v>2.046484319830455E-2</c:v>
                </c:pt>
                <c:pt idx="3309">
                  <c:v>2.0464774682951159E-2</c:v>
                </c:pt>
                <c:pt idx="3310">
                  <c:v>2.0464706474392358E-2</c:v>
                </c:pt>
                <c:pt idx="3311">
                  <c:v>2.0464638572708083E-2</c:v>
                </c:pt>
                <c:pt idx="3312">
                  <c:v>2.0464570977818397E-2</c:v>
                </c:pt>
                <c:pt idx="3313">
                  <c:v>2.0464503689963109E-2</c:v>
                </c:pt>
                <c:pt idx="3314">
                  <c:v>2.0464436708742539E-2</c:v>
                </c:pt>
                <c:pt idx="3315">
                  <c:v>2.0464370034476431E-2</c:v>
                </c:pt>
                <c:pt idx="3316">
                  <c:v>2.0464303667164785E-2</c:v>
                </c:pt>
                <c:pt idx="3317">
                  <c:v>2.0464237606567792E-2</c:v>
                </c:pt>
                <c:pt idx="3318">
                  <c:v>2.0464171852685453E-2</c:v>
                </c:pt>
                <c:pt idx="3319">
                  <c:v>2.0464106405917448E-2</c:v>
                </c:pt>
                <c:pt idx="3320">
                  <c:v>2.0464041265864097E-2</c:v>
                </c:pt>
                <c:pt idx="3321">
                  <c:v>2.0463976432605335E-2</c:v>
                </c:pt>
                <c:pt idx="3322">
                  <c:v>2.0463911906301036E-2</c:v>
                </c:pt>
                <c:pt idx="3323">
                  <c:v>2.0463847686951198E-2</c:v>
                </c:pt>
                <c:pt idx="3324">
                  <c:v>2.0463783774316013E-2</c:v>
                </c:pt>
                <c:pt idx="3325">
                  <c:v>2.0463720168475419E-2</c:v>
                </c:pt>
                <c:pt idx="3326">
                  <c:v>2.0463656869429414E-2</c:v>
                </c:pt>
                <c:pt idx="3327">
                  <c:v>2.0463593877497743E-2</c:v>
                </c:pt>
                <c:pt idx="3328">
                  <c:v>2.0463531192280726E-2</c:v>
                </c:pt>
                <c:pt idx="3329">
                  <c:v>2.0465200361243774E-2</c:v>
                </c:pt>
                <c:pt idx="3330">
                  <c:v>2.0463406742310397E-2</c:v>
                </c:pt>
                <c:pt idx="3331">
                  <c:v>2.0464490599367835E-2</c:v>
                </c:pt>
                <c:pt idx="3332">
                  <c:v>2.0463283519918107E-2</c:v>
                </c:pt>
                <c:pt idx="3333">
                  <c:v>2.0463222368913847E-2</c:v>
                </c:pt>
                <c:pt idx="3334">
                  <c:v>2.0463161524784113E-2</c:v>
                </c:pt>
                <c:pt idx="3335">
                  <c:v>2.0463100987528904E-2</c:v>
                </c:pt>
                <c:pt idx="3336">
                  <c:v>2.0464764120500245E-2</c:v>
                </c:pt>
                <c:pt idx="3337">
                  <c:v>2.046412693994526E-2</c:v>
                </c:pt>
                <c:pt idx="3338">
                  <c:v>2.0464644779043528E-2</c:v>
                </c:pt>
                <c:pt idx="3339">
                  <c:v>2.0464008175187232E-2</c:v>
                </c:pt>
                <c:pt idx="3340">
                  <c:v>2.0463949253146652E-2</c:v>
                </c:pt>
                <c:pt idx="3341">
                  <c:v>2.0463890638007243E-2</c:v>
                </c:pt>
                <c:pt idx="3342">
                  <c:v>2.046383232974236E-2</c:v>
                </c:pt>
                <c:pt idx="3343">
                  <c:v>2.0464351796225522E-2</c:v>
                </c:pt>
                <c:pt idx="3344">
                  <c:v>2.0463716633862816E-2</c:v>
                </c:pt>
                <c:pt idx="3345">
                  <c:v>2.0463659246221511E-2</c:v>
                </c:pt>
                <c:pt idx="3346">
                  <c:v>2.0463602165534667E-2</c:v>
                </c:pt>
                <c:pt idx="3347">
                  <c:v>2.0463545391695703E-2</c:v>
                </c:pt>
                <c:pt idx="3348">
                  <c:v>2.0462301722874443E-2</c:v>
                </c:pt>
                <c:pt idx="3349">
                  <c:v>2.0463432764667999E-2</c:v>
                </c:pt>
                <c:pt idx="3350">
                  <c:v>2.0463376911479259E-2</c:v>
                </c:pt>
                <c:pt idx="3351">
                  <c:v>2.0463321365165044E-2</c:v>
                </c:pt>
                <c:pt idx="3352">
                  <c:v>2.0463266125725355E-2</c:v>
                </c:pt>
                <c:pt idx="3353">
                  <c:v>2.0463788848317233E-2</c:v>
                </c:pt>
                <c:pt idx="3354">
                  <c:v>2.0463156567629426E-2</c:v>
                </c:pt>
                <c:pt idx="3355">
                  <c:v>2.0463102248866605E-2</c:v>
                </c:pt>
                <c:pt idx="3356">
                  <c:v>2.0463048237004955E-2</c:v>
                </c:pt>
                <c:pt idx="3357">
                  <c:v>2.0463572262447993E-2</c:v>
                </c:pt>
                <c:pt idx="3358">
                  <c:v>2.0462941133905233E-2</c:v>
                </c:pt>
                <c:pt idx="3359">
                  <c:v>2.0462888042693805E-2</c:v>
                </c:pt>
                <c:pt idx="3360">
                  <c:v>2.0462835258383549E-2</c:v>
                </c:pt>
                <c:pt idx="3361">
                  <c:v>2.0462782780947819E-2</c:v>
                </c:pt>
                <c:pt idx="3362">
                  <c:v>2.0462730610359969E-2</c:v>
                </c:pt>
                <c:pt idx="3363">
                  <c:v>2.0462678746699936E-2</c:v>
                </c:pt>
                <c:pt idx="3364">
                  <c:v>2.0462627189914429E-2</c:v>
                </c:pt>
                <c:pt idx="3365">
                  <c:v>2.0462575940030092E-2</c:v>
                </c:pt>
                <c:pt idx="3366">
                  <c:v>2.0462524997046927E-2</c:v>
                </c:pt>
                <c:pt idx="3367">
                  <c:v>2.0462474360911642E-2</c:v>
                </c:pt>
                <c:pt idx="3368">
                  <c:v>2.0462424031650883E-2</c:v>
                </c:pt>
                <c:pt idx="3369">
                  <c:v>2.0462374009317941E-2</c:v>
                </c:pt>
                <c:pt idx="3370">
                  <c:v>2.046290227116554E-2</c:v>
                </c:pt>
                <c:pt idx="3371">
                  <c:v>2.0462852881693028E-2</c:v>
                </c:pt>
                <c:pt idx="3372">
                  <c:v>2.0462225783539623E-2</c:v>
                </c:pt>
                <c:pt idx="3373">
                  <c:v>2.0462176988784719E-2</c:v>
                </c:pt>
                <c:pt idx="3374">
                  <c:v>2.046212850079776E-2</c:v>
                </c:pt>
                <c:pt idx="3375">
                  <c:v>2.0462080319791909E-2</c:v>
                </c:pt>
                <c:pt idx="3376">
                  <c:v>2.0462610537927972E-2</c:v>
                </c:pt>
                <c:pt idx="3377">
                  <c:v>2.0461984878377137E-2</c:v>
                </c:pt>
                <c:pt idx="3378">
                  <c:v>2.0461937618021508E-2</c:v>
                </c:pt>
                <c:pt idx="3379">
                  <c:v>2.046189066451376E-2</c:v>
                </c:pt>
                <c:pt idx="3380">
                  <c:v>2.0461844017880537E-2</c:v>
                </c:pt>
                <c:pt idx="3381">
                  <c:v>2.0460621589801775E-2</c:v>
                </c:pt>
                <c:pt idx="3382">
                  <c:v>2.0461751645317605E-2</c:v>
                </c:pt>
                <c:pt idx="3383">
                  <c:v>2.046170591930796E-2</c:v>
                </c:pt>
                <c:pt idx="3384">
                  <c:v>2.0461660500279422E-2</c:v>
                </c:pt>
                <c:pt idx="3385">
                  <c:v>2.0461615388072119E-2</c:v>
                </c:pt>
                <c:pt idx="3386">
                  <c:v>2.0461570582819277E-2</c:v>
                </c:pt>
                <c:pt idx="3387">
                  <c:v>2.0462682717422354E-2</c:v>
                </c:pt>
                <c:pt idx="3388">
                  <c:v>2.0462060216879241E-2</c:v>
                </c:pt>
                <c:pt idx="3389">
                  <c:v>2.0461438008227972E-2</c:v>
                </c:pt>
                <c:pt idx="3390">
                  <c:v>2.0461972793370808E-2</c:v>
                </c:pt>
                <c:pt idx="3391">
                  <c:v>2.0461351159593022E-2</c:v>
                </c:pt>
                <c:pt idx="3392">
                  <c:v>2.0461308195587335E-2</c:v>
                </c:pt>
                <c:pt idx="3393">
                  <c:v>2.0461265538509466E-2</c:v>
                </c:pt>
                <c:pt idx="3394">
                  <c:v>2.0461223188306121E-2</c:v>
                </c:pt>
                <c:pt idx="3395">
                  <c:v>2.0461759605343577E-2</c:v>
                </c:pt>
                <c:pt idx="3396">
                  <c:v>2.0461139408496365E-2</c:v>
                </c:pt>
                <c:pt idx="3397">
                  <c:v>2.0461097978969889E-2</c:v>
                </c:pt>
                <c:pt idx="3398">
                  <c:v>2.0461056856291293E-2</c:v>
                </c:pt>
                <c:pt idx="3399">
                  <c:v>2.0461016040460578E-2</c:v>
                </c:pt>
                <c:pt idx="3400">
                  <c:v>2.0460975531584324E-2</c:v>
                </c:pt>
                <c:pt idx="3401">
                  <c:v>2.0460935329555952E-2</c:v>
                </c:pt>
                <c:pt idx="3402">
                  <c:v>2.0460895434455395E-2</c:v>
                </c:pt>
                <c:pt idx="3403">
                  <c:v>2.0459676176534103E-2</c:v>
                </c:pt>
                <c:pt idx="3404">
                  <c:v>2.0460816564851214E-2</c:v>
                </c:pt>
                <c:pt idx="3405">
                  <c:v>2.0460777590374235E-2</c:v>
                </c:pt>
                <c:pt idx="3406">
                  <c:v>2.0461317599191897E-2</c:v>
                </c:pt>
                <c:pt idx="3407">
                  <c:v>2.0460700562097145E-2</c:v>
                </c:pt>
                <c:pt idx="3408">
                  <c:v>2.0460662508270389E-2</c:v>
                </c:pt>
                <c:pt idx="3409">
                  <c:v>2.0461203497044167E-2</c:v>
                </c:pt>
                <c:pt idx="3410">
                  <c:v>2.0460587321293744E-2</c:v>
                </c:pt>
                <c:pt idx="3411">
                  <c:v>2.0460550188143856E-2</c:v>
                </c:pt>
                <c:pt idx="3412">
                  <c:v>2.0460513361895138E-2</c:v>
                </c:pt>
                <c:pt idx="3413">
                  <c:v>2.0460476842494302E-2</c:v>
                </c:pt>
                <c:pt idx="3414">
                  <c:v>2.0460440629967991E-2</c:v>
                </c:pt>
                <c:pt idx="3415">
                  <c:v>2.0460404724369496E-2</c:v>
                </c:pt>
                <c:pt idx="3416">
                  <c:v>2.0460369125645528E-2</c:v>
                </c:pt>
                <c:pt idx="3417">
                  <c:v>2.046033383376944E-2</c:v>
                </c:pt>
                <c:pt idx="3418">
                  <c:v>2.0460298848847813E-2</c:v>
                </c:pt>
                <c:pt idx="3419">
                  <c:v>2.0460264170774067E-2</c:v>
                </c:pt>
                <c:pt idx="3420">
                  <c:v>2.0460229799601493E-2</c:v>
                </c:pt>
                <c:pt idx="3421">
                  <c:v>2.0460195735276798E-2</c:v>
                </c:pt>
                <c:pt idx="3422">
                  <c:v>2.0460740972225722E-2</c:v>
                </c:pt>
                <c:pt idx="3423">
                  <c:v>2.0460707541727352E-2</c:v>
                </c:pt>
                <c:pt idx="3424">
                  <c:v>2.0460095383683097E-2</c:v>
                </c:pt>
                <c:pt idx="3425">
                  <c:v>2.0460062546909796E-2</c:v>
                </c:pt>
                <c:pt idx="3426">
                  <c:v>2.0460030017037667E-2</c:v>
                </c:pt>
                <c:pt idx="3427">
                  <c:v>2.0459997794066709E-2</c:v>
                </c:pt>
                <c:pt idx="3428">
                  <c:v>2.0460544992693119E-2</c:v>
                </c:pt>
                <c:pt idx="3429">
                  <c:v>2.0459934268775015E-2</c:v>
                </c:pt>
                <c:pt idx="3430">
                  <c:v>2.0459902966400989E-2</c:v>
                </c:pt>
                <c:pt idx="3431">
                  <c:v>2.0459871970981425E-2</c:v>
                </c:pt>
                <c:pt idx="3432">
                  <c:v>2.0459841282409741E-2</c:v>
                </c:pt>
                <c:pt idx="3433">
                  <c:v>2.0460390116281424E-2</c:v>
                </c:pt>
                <c:pt idx="3434">
                  <c:v>2.0459780825943241E-2</c:v>
                </c:pt>
                <c:pt idx="3435">
                  <c:v>2.045975105802178E-2</c:v>
                </c:pt>
                <c:pt idx="3436">
                  <c:v>2.0459721597028135E-2</c:v>
                </c:pt>
                <c:pt idx="3437">
                  <c:v>2.0459692442882371E-2</c:v>
                </c:pt>
                <c:pt idx="3438">
                  <c:v>2.0459663595664423E-2</c:v>
                </c:pt>
                <c:pt idx="3439">
                  <c:v>2.0459635055267711E-2</c:v>
                </c:pt>
                <c:pt idx="3440">
                  <c:v>2.0459015473481834E-2</c:v>
                </c:pt>
                <c:pt idx="3441">
                  <c:v>2.0458408319434795E-2</c:v>
                </c:pt>
                <c:pt idx="3442">
                  <c:v>2.0458380790495667E-2</c:v>
                </c:pt>
                <c:pt idx="3443">
                  <c:v>2.0458349704641776E-2</c:v>
                </c:pt>
                <c:pt idx="3444">
                  <c:v>2.0458326653240988E-2</c:v>
                </c:pt>
                <c:pt idx="3445">
                  <c:v>2.0458300044845501E-2</c:v>
                </c:pt>
                <c:pt idx="3446">
                  <c:v>2.0458273743404476E-2</c:v>
                </c:pt>
                <c:pt idx="3447">
                  <c:v>2.0458244060188591E-2</c:v>
                </c:pt>
                <c:pt idx="3448">
                  <c:v>2.0458222061066067E-2</c:v>
                </c:pt>
                <c:pt idx="3449">
                  <c:v>2.0458196680088747E-2</c:v>
                </c:pt>
                <c:pt idx="3450">
                  <c:v>2.0458171605826081E-2</c:v>
                </c:pt>
                <c:pt idx="3451">
                  <c:v>2.0458146838677749E-2</c:v>
                </c:pt>
                <c:pt idx="3452">
                  <c:v>2.0458122378403942E-2</c:v>
                </c:pt>
                <c:pt idx="3453">
                  <c:v>2.045809822484479E-2</c:v>
                </c:pt>
                <c:pt idx="3454">
                  <c:v>2.0458067621085263E-2</c:v>
                </c:pt>
                <c:pt idx="3455">
                  <c:v>2.0458050838270125E-2</c:v>
                </c:pt>
                <c:pt idx="3456">
                  <c:v>2.0458027605254614E-2</c:v>
                </c:pt>
                <c:pt idx="3457">
                  <c:v>2.04580046792735E-2</c:v>
                </c:pt>
                <c:pt idx="3458">
                  <c:v>2.0457978853611891E-2</c:v>
                </c:pt>
                <c:pt idx="3459">
                  <c:v>2.0457959747455234E-2</c:v>
                </c:pt>
                <c:pt idx="3460">
                  <c:v>2.045793774185789E-2</c:v>
                </c:pt>
                <c:pt idx="3461">
                  <c:v>2.0457912968394609E-2</c:v>
                </c:pt>
                <c:pt idx="3462">
                  <c:v>2.0457894651286779E-2</c:v>
                </c:pt>
                <c:pt idx="3463">
                  <c:v>2.045787356615314E-2</c:v>
                </c:pt>
                <c:pt idx="3464">
                  <c:v>2.0457852788053899E-2</c:v>
                </c:pt>
                <c:pt idx="3465">
                  <c:v>2.0457832316669311E-2</c:v>
                </c:pt>
                <c:pt idx="3466">
                  <c:v>2.0457812152239185E-2</c:v>
                </c:pt>
                <c:pt idx="3467">
                  <c:v>2.0457792294523713E-2</c:v>
                </c:pt>
                <c:pt idx="3468">
                  <c:v>2.0457772743762703E-2</c:v>
                </c:pt>
                <c:pt idx="3469">
                  <c:v>2.0457753499796283E-2</c:v>
                </c:pt>
                <c:pt idx="3470">
                  <c:v>2.045773456286426E-2</c:v>
                </c:pt>
                <c:pt idx="3471">
                  <c:v>2.0457715932646892E-2</c:v>
                </c:pt>
                <c:pt idx="3472">
                  <c:v>2.0457697609144176E-2</c:v>
                </c:pt>
                <c:pt idx="3473">
                  <c:v>2.0457679592755795E-2</c:v>
                </c:pt>
                <c:pt idx="3474">
                  <c:v>2.0457659378045889E-2</c:v>
                </c:pt>
                <c:pt idx="3475">
                  <c:v>2.0457642019211519E-2</c:v>
                </c:pt>
                <c:pt idx="3476">
                  <c:v>2.0457627384278254E-2</c:v>
                </c:pt>
                <c:pt idx="3477">
                  <c:v>2.0457610595148168E-2</c:v>
                </c:pt>
                <c:pt idx="3478">
                  <c:v>2.0457594112812671E-2</c:v>
                </c:pt>
                <c:pt idx="3479">
                  <c:v>2.0457577937431637E-2</c:v>
                </c:pt>
                <c:pt idx="3480">
                  <c:v>2.0457562068845192E-2</c:v>
                </c:pt>
                <c:pt idx="3481">
                  <c:v>2.0457544309051556E-2</c:v>
                </c:pt>
                <c:pt idx="3482">
                  <c:v>2.0457531252375816E-2</c:v>
                </c:pt>
                <c:pt idx="3483">
                  <c:v>2.0457516304333012E-2</c:v>
                </c:pt>
                <c:pt idx="3484">
                  <c:v>2.0457501663084798E-2</c:v>
                </c:pt>
                <c:pt idx="3485">
                  <c:v>2.045748530608904E-2</c:v>
                </c:pt>
                <c:pt idx="3486">
                  <c:v>2.0457473301291884E-2</c:v>
                </c:pt>
                <c:pt idx="3487">
                  <c:v>2.0457459580667248E-2</c:v>
                </c:pt>
                <c:pt idx="3488">
                  <c:v>2.0457446166997073E-2</c:v>
                </c:pt>
                <c:pt idx="3489">
                  <c:v>2.0457433060121488E-2</c:v>
                </c:pt>
                <c:pt idx="3490">
                  <c:v>2.0457420259880621E-2</c:v>
                </c:pt>
                <c:pt idx="3491">
                  <c:v>2.0457407766674152E-2</c:v>
                </c:pt>
                <c:pt idx="3492">
                  <c:v>2.045797426660112E-2</c:v>
                </c:pt>
                <c:pt idx="3493">
                  <c:v>2.045738202886227E-2</c:v>
                </c:pt>
                <c:pt idx="3494">
                  <c:v>2.0457370500084338E-2</c:v>
                </c:pt>
                <c:pt idx="3495">
                  <c:v>2.0457359278100995E-2</c:v>
                </c:pt>
                <c:pt idx="3496">
                  <c:v>2.0457348362992178E-2</c:v>
                </c:pt>
                <c:pt idx="3497">
                  <c:v>2.0457337754677951E-2</c:v>
                </c:pt>
                <c:pt idx="3498">
                  <c:v>2.0457327453398122E-2</c:v>
                </c:pt>
                <c:pt idx="3499">
                  <c:v>2.045731745875301E-2</c:v>
                </c:pt>
                <c:pt idx="3500">
                  <c:v>2.0457307771142297E-2</c:v>
                </c:pt>
                <c:pt idx="3501">
                  <c:v>2.0457298390246237E-2</c:v>
                </c:pt>
                <c:pt idx="3502">
                  <c:v>2.0457289316064831E-2</c:v>
                </c:pt>
                <c:pt idx="3503">
                  <c:v>2.0457280548917822E-2</c:v>
                </c:pt>
                <c:pt idx="3504">
                  <c:v>2.0457272088725276E-2</c:v>
                </c:pt>
                <c:pt idx="3505">
                  <c:v>2.0457263935327319E-2</c:v>
                </c:pt>
                <c:pt idx="3506">
                  <c:v>2.0457256088484144E-2</c:v>
                </c:pt>
                <c:pt idx="3507">
                  <c:v>2.0457248548915175E-2</c:v>
                </c:pt>
                <c:pt idx="3508">
                  <c:v>2.0457239305748942E-2</c:v>
                </c:pt>
                <c:pt idx="3509">
                  <c:v>2.0457232467379072E-2</c:v>
                </c:pt>
                <c:pt idx="3510">
                  <c:v>2.0457225935803791E-2</c:v>
                </c:pt>
                <c:pt idx="3511">
                  <c:v>2.0457219711262908E-2</c:v>
                </c:pt>
                <c:pt idx="3512">
                  <c:v>2.0457213793276807E-2</c:v>
                </c:pt>
                <c:pt idx="3513">
                  <c:v>2.045720818240504E-2</c:v>
                </c:pt>
                <c:pt idx="3514">
                  <c:v>2.0457202878247926E-2</c:v>
                </c:pt>
                <c:pt idx="3515">
                  <c:v>2.0457197880965339E-2</c:v>
                </c:pt>
                <c:pt idx="3516">
                  <c:v>2.0457193190477341E-2</c:v>
                </c:pt>
                <c:pt idx="3517">
                  <c:v>2.0457188806863869E-2</c:v>
                </c:pt>
                <c:pt idx="3518">
                  <c:v>2.0458927701372254E-2</c:v>
                </c:pt>
                <c:pt idx="3519">
                  <c:v>2.0457180960340438E-2</c:v>
                </c:pt>
                <c:pt idx="3520">
                  <c:v>2.0457177497270607E-2</c:v>
                </c:pt>
                <c:pt idx="3521">
                  <c:v>2.0457174341155238E-2</c:v>
                </c:pt>
                <c:pt idx="3522">
                  <c:v>2.0457171491834458E-2</c:v>
                </c:pt>
                <c:pt idx="3523">
                  <c:v>2.0457168949228333E-2</c:v>
                </c:pt>
                <c:pt idx="3524">
                  <c:v>2.0457166713576669E-2</c:v>
                </c:pt>
                <c:pt idx="3525">
                  <c:v>2.0457164784959403E-2</c:v>
                </c:pt>
                <c:pt idx="3526">
                  <c:v>2.0457163162976855E-2</c:v>
                </c:pt>
                <c:pt idx="3527">
                  <c:v>2.0457161847868832E-2</c:v>
                </c:pt>
                <c:pt idx="3528">
                  <c:v>2.0457160839715272E-2</c:v>
                </c:pt>
                <c:pt idx="3529">
                  <c:v>2.0457160138196429E-2</c:v>
                </c:pt>
                <c:pt idx="3530">
                  <c:v>2.0457159743711983E-2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4899840"/>
        <c:axId val="844901376"/>
      </c:lineChart>
      <c:dateAx>
        <c:axId val="844899840"/>
        <c:scaling>
          <c:orientation val="minMax"/>
          <c:max val="43373"/>
          <c:min val="42643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9013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44901376"/>
        <c:scaling>
          <c:orientation val="minMax"/>
          <c:max val="1.9E-2"/>
          <c:min val="1.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4489984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FRA6MCheck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66675</xdr:rowOff>
        </xdr:from>
        <xdr:to>
          <xdr:col>11</xdr:col>
          <xdr:colOff>66675</xdr:colOff>
          <xdr:row>25</xdr:row>
          <xdr:rowOff>76200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76200</xdr:rowOff>
        </xdr:from>
        <xdr:to>
          <xdr:col>11</xdr:col>
          <xdr:colOff>66675</xdr:colOff>
          <xdr:row>28</xdr:row>
          <xdr:rowOff>76200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Area" refersTo="='General Settings'!$I$4"/>
      <definedName name="TriggerCounter" refersTo="='General Settings'!$D$7"/>
    </definedNames>
    <sheetDataSet>
      <sheetData sheetId="0">
        <row r="4">
          <cell r="I4" t="str">
            <v>Europe</v>
          </cell>
        </row>
        <row r="7">
          <cell r="D7">
            <v>955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x9F</v>
          </cell>
        </row>
      </sheetData>
      <sheetData sheetId="5">
        <row r="7">
          <cell r="D7" t="str">
            <v>x15F</v>
          </cell>
        </row>
      </sheetData>
      <sheetData sheetId="6">
        <row r="7">
          <cell r="D7" t="str">
            <v>3W</v>
          </cell>
        </row>
      </sheetData>
      <sheetData sheetId="7">
        <row r="4">
          <cell r="I4" t="str">
            <v>Convexity Object</v>
          </cell>
        </row>
        <row r="7">
          <cell r="D7" t="str">
            <v>Z6</v>
          </cell>
        </row>
      </sheetData>
      <sheetData sheetId="8">
        <row r="7">
          <cell r="D7" t="str">
            <v>1L</v>
          </cell>
        </row>
      </sheetData>
      <sheetData sheetId="9">
        <row r="7">
          <cell r="D7" t="str">
            <v>3L</v>
          </cell>
        </row>
      </sheetData>
      <sheetData sheetId="10">
        <row r="7">
          <cell r="D7">
            <v>12</v>
          </cell>
        </row>
      </sheetData>
      <sheetData sheetId="11">
        <row r="7">
          <cell r="D7" t="str">
            <v>1L</v>
          </cell>
        </row>
      </sheetData>
      <sheetData sheetId="12">
        <row r="7">
          <cell r="D7" t="str">
            <v>3L</v>
          </cell>
        </row>
      </sheetData>
      <sheetData sheetId="13">
        <row r="7">
          <cell r="D7" t="str">
            <v>3L</v>
          </cell>
        </row>
      </sheetData>
      <sheetData sheetId="14">
        <row r="7">
          <cell r="D7" t="str">
            <v>Quote ID</v>
          </cell>
        </row>
      </sheetData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171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/>
      <c r="E4" s="8"/>
      <c r="G4" s="6"/>
      <c r="H4" s="148" t="s">
        <v>172</v>
      </c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33</v>
      </c>
      <c r="I5" s="23">
        <f>COUNTA(_xll.ohPack(_xll.ohFilter(CheckON,FlagON)))</f>
        <v>34</v>
      </c>
      <c r="J5" s="23">
        <f>COUNTA(_xll.ohPack(_xll.ohFilter(Check1M,Flag1M)))</f>
        <v>14</v>
      </c>
      <c r="K5" s="23">
        <f>COUNTA(_xll.ohPack(_xll.ohFilter(Check3M,Flag3M)))</f>
        <v>65</v>
      </c>
      <c r="L5" s="23">
        <f>COUNTA(_xll.ohPack(_xll.ohFilter(Check6M,Flag6M)))</f>
        <v>13</v>
      </c>
      <c r="M5" s="23">
        <f>COUNTA(_xll.ohPack(_xll.ohFilter(Check1Y,Flag1Y)))</f>
        <v>12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42641</v>
      </c>
      <c r="E6" s="8"/>
      <c r="G6" s="6"/>
      <c r="H6" s="29" t="s">
        <v>31</v>
      </c>
      <c r="I6" s="17">
        <f>COUNTIF(CheckON,TRUE)</f>
        <v>32</v>
      </c>
      <c r="J6" s="17">
        <f>COUNTIF(Check1M,"=TRUE")</f>
        <v>14</v>
      </c>
      <c r="K6" s="17">
        <f>COUNTIF(Check3M,TRUE)</f>
        <v>43</v>
      </c>
      <c r="L6" s="17">
        <f>COUNTIF(Check6M,TRUE)</f>
        <v>13</v>
      </c>
      <c r="M6" s="17">
        <f>COUNTIF(Check1Y,TRUE)</f>
        <v>8</v>
      </c>
      <c r="N6" s="8"/>
    </row>
    <row r="7" spans="2:14" s="1" customFormat="1" ht="11.25" x14ac:dyDescent="0.2">
      <c r="B7" s="6"/>
      <c r="C7" s="28" t="s">
        <v>27</v>
      </c>
      <c r="D7" s="10">
        <f>[1]!TriggerCounter</f>
        <v>955</v>
      </c>
      <c r="E7" s="8"/>
      <c r="G7" s="24"/>
      <c r="H7" s="26" t="s">
        <v>32</v>
      </c>
      <c r="I7" s="121">
        <f>I5-I6</f>
        <v>2</v>
      </c>
      <c r="J7" s="121">
        <f>J5-J6</f>
        <v>0</v>
      </c>
      <c r="K7" s="121">
        <f>K5-K6</f>
        <v>22</v>
      </c>
      <c r="L7" s="121">
        <f>L5-L6</f>
        <v>0</v>
      </c>
      <c r="M7" s="121">
        <f>M5-M6</f>
        <v>4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37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36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36</v>
      </c>
      <c r="G12" s="6"/>
      <c r="H12" s="27" t="s">
        <v>21</v>
      </c>
      <c r="I12" s="15" t="s">
        <v>38</v>
      </c>
      <c r="J12" s="15" t="s">
        <v>39</v>
      </c>
      <c r="K12" s="15" t="s">
        <v>40</v>
      </c>
      <c r="L12" s="15" t="s">
        <v>41</v>
      </c>
      <c r="M12" s="15" t="s">
        <v>42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36</v>
      </c>
      <c r="G13" s="6"/>
      <c r="H13" s="32" t="s">
        <v>10</v>
      </c>
      <c r="I13" s="22" t="s">
        <v>52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36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58</v>
      </c>
      <c r="D15" s="16" t="s">
        <v>1</v>
      </c>
      <c r="E15" s="8" t="s">
        <v>36</v>
      </c>
      <c r="G15" s="6"/>
      <c r="H15" s="33" t="s">
        <v>47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34</v>
      </c>
      <c r="D16" s="16" t="s">
        <v>24</v>
      </c>
      <c r="E16" s="8" t="s">
        <v>36</v>
      </c>
      <c r="G16" s="6"/>
      <c r="H16" s="27" t="s">
        <v>43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35</v>
      </c>
      <c r="D17" s="16" t="str">
        <f>D16&amp;"("&amp;LocalCalendar&amp;","&amp;IborCalendar&amp;")"</f>
        <v>JoinHolidays(UnitedStates::Settlement,UnitedKingdom::Exchange)</v>
      </c>
      <c r="E17" s="8" t="s">
        <v>36</v>
      </c>
      <c r="G17" s="6"/>
      <c r="H17" s="29" t="s">
        <v>44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36</v>
      </c>
      <c r="G18" s="6"/>
      <c r="H18" s="29" t="s">
        <v>45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36</v>
      </c>
      <c r="G19" s="6"/>
      <c r="H19" s="32" t="s">
        <v>46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62</v>
      </c>
      <c r="D20" s="16" t="s">
        <v>63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53</v>
      </c>
      <c r="I21" s="54"/>
      <c r="J21" s="56" t="str">
        <f>_xll.qlLibor(,Currency,"ON",J$4,Permanent,Trigger,ObjectOverwrite)</f>
        <v>obj_00345#0001</v>
      </c>
      <c r="K21" s="56" t="str">
        <f>_xll.qlLibor(,Currency,"ON",K$4,Permanent,Trigger,ObjectOverwrite)</f>
        <v>obj_00343#0001</v>
      </c>
      <c r="L21" s="56" t="str">
        <f>_xll.qlLibor(,Currency,"ON",L$4,Permanent,Trigger,ObjectOverwrite)</f>
        <v>obj_00344#0001</v>
      </c>
      <c r="M21" s="56" t="str">
        <f>_xll.qlLibor(,Currency,"ON",M$4,Permanent,Trigger,ObjectOverwrite)</f>
        <v>obj_00342#0001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43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36</v>
      </c>
      <c r="G23" s="6"/>
      <c r="H23" s="29" t="s">
        <v>44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45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155</v>
      </c>
      <c r="C25" s="3"/>
      <c r="D25" s="3"/>
      <c r="E25" s="14"/>
      <c r="G25" s="6"/>
      <c r="H25" s="32" t="s">
        <v>46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64</v>
      </c>
      <c r="D27" s="128">
        <v>2.999999999999997E-4</v>
      </c>
      <c r="E27" s="8"/>
    </row>
    <row r="28" spans="1:14" x14ac:dyDescent="0.25">
      <c r="B28" s="6"/>
      <c r="C28" s="27" t="s">
        <v>156</v>
      </c>
      <c r="D28" s="144">
        <f>IF([1]!Area="Europe",0.05%,0.04%)</f>
        <v>5.0000000000000001E-4</v>
      </c>
      <c r="E28" s="8"/>
    </row>
    <row r="29" spans="1:14" x14ac:dyDescent="0.25">
      <c r="B29" s="6"/>
      <c r="C29" s="32" t="s">
        <v>168</v>
      </c>
      <c r="D29" s="145"/>
      <c r="E29" s="8"/>
    </row>
    <row r="30" spans="1:14" x14ac:dyDescent="0.25">
      <c r="B30" s="6"/>
      <c r="C30" s="27" t="s">
        <v>174</v>
      </c>
      <c r="D30" s="144">
        <f>IF([1]!Area="Europe",0.04%,0.03%)</f>
        <v>4.0000000000000002E-4</v>
      </c>
      <c r="E30" s="8"/>
    </row>
    <row r="31" spans="1:14" x14ac:dyDescent="0.25">
      <c r="B31" s="6"/>
      <c r="C31" s="29" t="s">
        <v>175</v>
      </c>
      <c r="D31" s="129">
        <v>2.5000000000000001E-5</v>
      </c>
      <c r="E31" s="8"/>
    </row>
    <row r="32" spans="1:14" x14ac:dyDescent="0.25">
      <c r="B32" s="6"/>
      <c r="C32" s="29" t="s">
        <v>157</v>
      </c>
      <c r="D32" s="129">
        <v>3.9999999999999926E-4</v>
      </c>
      <c r="E32" s="8"/>
    </row>
    <row r="33" spans="2:5" x14ac:dyDescent="0.25">
      <c r="B33" s="6"/>
      <c r="C33" s="32" t="s">
        <v>158</v>
      </c>
      <c r="D33" s="130">
        <v>4.9999999999999936E-4</v>
      </c>
      <c r="E33" s="8"/>
    </row>
    <row r="34" spans="2:5" x14ac:dyDescent="0.25">
      <c r="B34" s="6"/>
      <c r="C34" s="27" t="s">
        <v>166</v>
      </c>
      <c r="D34" s="128">
        <f>IF([1]!Area="Europe",0.04%,0.03%)</f>
        <v>4.0000000000000002E-4</v>
      </c>
      <c r="E34" s="8"/>
    </row>
    <row r="35" spans="2:5" x14ac:dyDescent="0.25">
      <c r="B35" s="6"/>
      <c r="C35" s="32" t="s">
        <v>167</v>
      </c>
      <c r="D35" s="130"/>
      <c r="E35" s="8"/>
    </row>
    <row r="36" spans="2:5" x14ac:dyDescent="0.25">
      <c r="B36" s="6"/>
      <c r="C36" s="27" t="s">
        <v>169</v>
      </c>
      <c r="D36" s="128">
        <v>3.9999999999999812E-4</v>
      </c>
      <c r="E36" s="8"/>
    </row>
    <row r="37" spans="2:5" x14ac:dyDescent="0.25">
      <c r="B37" s="6"/>
      <c r="C37" s="31" t="s">
        <v>170</v>
      </c>
      <c r="D37" s="130"/>
      <c r="E37" s="8"/>
    </row>
    <row r="38" spans="2:5" ht="14.25" thickBot="1" x14ac:dyDescent="0.3">
      <c r="B38" s="11"/>
      <c r="C38" s="12"/>
      <c r="D38" s="12"/>
      <c r="E38" s="13"/>
    </row>
  </sheetData>
  <conditionalFormatting sqref="I7:M7">
    <cfRule type="cellIs" dxfId="17" priority="1" operator="notEqual">
      <formula>0</formula>
    </cfRule>
    <cfRule type="cellIs" dxfId="16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9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2.7109375" style="72" hidden="1" customWidth="1" outlineLevel="1"/>
    <col min="32" max="32" width="20.7109375" style="72" hidden="1" customWidth="1" outlineLevel="1"/>
    <col min="33" max="33" width="9.140625" style="72" collapsed="1"/>
    <col min="34" max="16384" width="9.140625" style="72"/>
  </cols>
  <sheetData>
    <row r="1" spans="1:26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6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59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42613</v>
      </c>
      <c r="E3" s="83">
        <f t="shared" ref="E3:E9" si="0">EDATE(SettlementDate,$B3)</f>
        <v>43008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3.8284050819914484E-3</v>
      </c>
      <c r="H3" s="63">
        <f t="shared" ref="H3:H9" si="2">ROUNDDOWN(G3*10,2)/10</f>
        <v>3.0000000000000001E-3</v>
      </c>
      <c r="I3" s="92">
        <f>MAX(_xll.ohPack(Data!$F$4:INDEX(FwdON,MATCH(E3+1,SettlementDates,1),1)))</f>
        <v>6.2515706372412438E-3</v>
      </c>
      <c r="J3" s="63">
        <f t="shared" ref="J3:J9" si="3">IF(I3-G3&gt;1%,(QUOTIENT(I3*10000,50)+1)*0.5%,(QUOTIENT(I3*10000,10)+1)*0.1%)</f>
        <v>7.0000000000000001E-3</v>
      </c>
      <c r="K3" s="92">
        <f t="shared" ref="K3:K9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60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42643</v>
      </c>
      <c r="E4" s="86">
        <f t="shared" si="0"/>
        <v>43373</v>
      </c>
      <c r="F4" s="87">
        <f t="shared" si="1"/>
        <v>3</v>
      </c>
      <c r="G4" s="93">
        <f>MIN(_xll.ohPack(Data!$F$4:INDEX(FwdON,MATCH(E4+1,SettlementDates,1),1)))</f>
        <v>3.8284050819914484E-3</v>
      </c>
      <c r="H4" s="64">
        <f t="shared" si="2"/>
        <v>3.0000000000000001E-3</v>
      </c>
      <c r="I4" s="93">
        <f>MAX(_xll.ohPack(Data!$F$4:INDEX(FwdON,MATCH(E4+1,SettlementDates,1),1)))</f>
        <v>7.312103076468901E-3</v>
      </c>
      <c r="J4" s="64">
        <f t="shared" si="3"/>
        <v>8.0000000000000002E-3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60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44469</v>
      </c>
      <c r="F5" s="87">
        <f t="shared" si="1"/>
        <v>6</v>
      </c>
      <c r="G5" s="93">
        <f>MIN(_xll.ohPack(Data!$F$4:INDEX(FwdON,MATCH(E5+1,SettlementDates,1),1)))</f>
        <v>3.8284050819914484E-3</v>
      </c>
      <c r="H5" s="64">
        <f t="shared" si="2"/>
        <v>3.0000000000000001E-3</v>
      </c>
      <c r="I5" s="93">
        <f>MAX(_xll.ohPack(Data!$F$4:INDEX(FwdON,MATCH(E5+1,SettlementDates,1),1)))</f>
        <v>1.0512178818382623E-2</v>
      </c>
      <c r="J5" s="64">
        <f t="shared" si="3"/>
        <v>1.0999999999999999E-2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60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46295</v>
      </c>
      <c r="F6" s="87">
        <f t="shared" si="1"/>
        <v>6</v>
      </c>
      <c r="G6" s="93">
        <f>MIN(_xll.ohPack(Data!$F$4:INDEX(FwdON,MATCH(E6+1,SettlementDates,1),1)))</f>
        <v>3.8284050819914484E-3</v>
      </c>
      <c r="H6" s="64">
        <f t="shared" si="2"/>
        <v>3.0000000000000001E-3</v>
      </c>
      <c r="I6" s="93">
        <f>MAX(_xll.ohPack(Data!$F$4:INDEX(FwdON,MATCH(E6+1,SettlementDates,1),1)))</f>
        <v>1.4638088940257532E-2</v>
      </c>
      <c r="J6" s="64">
        <f t="shared" si="3"/>
        <v>1.4999999999999999E-2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60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49948</v>
      </c>
      <c r="F7" s="87">
        <f t="shared" si="1"/>
        <v>12</v>
      </c>
      <c r="G7" s="93">
        <f>MIN(_xll.ohPack(Data!$F$4:INDEX(FwdON,MATCH(E7+1,SettlementDates,1),1)))</f>
        <v>3.8284050819914484E-3</v>
      </c>
      <c r="H7" s="64">
        <f t="shared" si="2"/>
        <v>3.0000000000000001E-3</v>
      </c>
      <c r="I7" s="93">
        <f>MAX(_xll.ohPack(Data!$F$4:INDEX(FwdON,MATCH(E7+1,SettlementDates,1),1)))</f>
        <v>1.5526393835978425E-2</v>
      </c>
      <c r="J7" s="64">
        <f t="shared" si="3"/>
        <v>0.02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60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53600</v>
      </c>
      <c r="F8" s="87">
        <f t="shared" si="1"/>
        <v>36</v>
      </c>
      <c r="G8" s="93">
        <f>MIN(_xll.ohPack(Data!$F$4:INDEX(FwdON,MATCH(E8+1,SettlementDates,1),1)))</f>
        <v>3.8284050819914484E-3</v>
      </c>
      <c r="H8" s="64">
        <f t="shared" si="2"/>
        <v>3.0000000000000001E-3</v>
      </c>
      <c r="I8" s="93">
        <f>MAX(_xll.ohPack(Data!$F$4:INDEX(FwdON,MATCH(E8+1,SettlementDates,1),1)))</f>
        <v>1.5526393835978425E-2</v>
      </c>
      <c r="J8" s="64">
        <f t="shared" si="3"/>
        <v>0.02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61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64558</v>
      </c>
      <c r="F9" s="87">
        <f t="shared" si="1"/>
        <v>60</v>
      </c>
      <c r="G9" s="94">
        <f>MIN(_xll.ohPack(Data!$F$4:INDEX(FwdON,MATCH(E9+1,SettlementDates,1),1)))</f>
        <v>3.8284050819914484E-3</v>
      </c>
      <c r="H9" s="65">
        <f t="shared" si="2"/>
        <v>3.0000000000000001E-3</v>
      </c>
      <c r="I9" s="94">
        <f>MAX(_xll.ohPack(Data!$F$4:INDEX(FwdON,MATCH(E9+1,SettlementDates,1),1)))</f>
        <v>1.5526393835978425E-2</v>
      </c>
      <c r="J9" s="65">
        <f t="shared" si="3"/>
        <v>0.02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59" t="s">
        <v>60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60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60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60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60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60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61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2" collapsed="1" x14ac:dyDescent="0.2">
      <c r="P17" s="73"/>
      <c r="Q17" s="73"/>
      <c r="S17" s="73"/>
      <c r="T17" s="73"/>
      <c r="U17" s="73"/>
      <c r="V17" s="73"/>
      <c r="Y17" s="73"/>
    </row>
    <row r="18" spans="3:32" x14ac:dyDescent="0.2">
      <c r="C18" s="72"/>
      <c r="M18" s="122" t="s">
        <v>173</v>
      </c>
      <c r="P18" s="73"/>
      <c r="Q18" s="73"/>
      <c r="S18" s="73"/>
      <c r="T18" s="73"/>
      <c r="V18" s="73"/>
      <c r="Y18" s="73"/>
      <c r="AA18" s="71"/>
    </row>
    <row r="19" spans="3:32" x14ac:dyDescent="0.2">
      <c r="M19" s="111"/>
      <c r="P19" s="73"/>
      <c r="Q19" s="73"/>
      <c r="S19" s="73"/>
      <c r="T19" s="73"/>
      <c r="V19" s="73"/>
      <c r="Y19" s="73"/>
      <c r="AA19" s="95"/>
    </row>
    <row r="20" spans="3:32" x14ac:dyDescent="0.2">
      <c r="P20" s="73"/>
      <c r="Q20" s="73"/>
      <c r="S20" s="73"/>
      <c r="T20" s="73"/>
      <c r="U20" s="73"/>
      <c r="V20" s="73"/>
      <c r="Y20" s="73"/>
    </row>
    <row r="21" spans="3:32" ht="13.5" x14ac:dyDescent="0.2">
      <c r="M21" s="100" t="s">
        <v>68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2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122</v>
      </c>
      <c r="AD22" s="114" t="s">
        <v>133</v>
      </c>
      <c r="AF22" s="114" t="s">
        <v>177</v>
      </c>
    </row>
    <row r="23" spans="3:32" x14ac:dyDescent="0.2">
      <c r="J23" s="72"/>
      <c r="K23" s="72"/>
      <c r="L23" s="72"/>
      <c r="M23" s="103" t="s">
        <v>64</v>
      </c>
      <c r="N23" s="103"/>
      <c r="O23" s="103" t="s">
        <v>72</v>
      </c>
      <c r="P23" s="103" t="str">
        <f t="shared" ref="P23:P54" si="5">Currency&amp;M23&amp;O23&amp;QuoteSuffix</f>
        <v>USDOISSW_Quote</v>
      </c>
      <c r="Q23" s="155"/>
      <c r="R23" s="115">
        <f t="shared" ref="R23:R54" si="6">EvaluationDate</f>
        <v>42641</v>
      </c>
      <c r="S23" s="115">
        <f>_xll.qlSwapStartDate(AA23)</f>
        <v>42643</v>
      </c>
      <c r="T23" s="115">
        <f>_xll.qlSwapMaturityDate(AA23)</f>
        <v>42650</v>
      </c>
      <c r="U23" s="106">
        <f>_xll.qlOvernightIndexedSwapFairRate(AA23,_xll.ohTrigger(Trigger,TriggerON))</f>
        <v>4.1111848989025136E-3</v>
      </c>
      <c r="V23" s="106" t="e">
        <f>_xll.qlQuoteValue(P23,_xll.ohTrigger(Trigger,TriggerON))</f>
        <v>#NUM!</v>
      </c>
      <c r="W23" s="106" t="b">
        <f t="shared" ref="W23:W54" si="7">NOT(ISERROR(V23))</f>
        <v>0</v>
      </c>
      <c r="X23" s="106" t="e">
        <f t="shared" ref="X23:X76" si="8">U23-V23</f>
        <v>#NUM!</v>
      </c>
      <c r="Y23" s="118" t="e">
        <f>ABS(X23)&lt;=ABS('General Settings'!$D$27)</f>
        <v>#NUM!</v>
      </c>
      <c r="AA23" s="62" t="str">
        <f>_xll.qlMakeOIS(,SettlementDays,IF(O23="SW","1W",O23),IndexON,,FwdStart,DayCountConv,,Permanent,Trigger,ObjectOverwrite)</f>
        <v>obj_00383#0001</v>
      </c>
      <c r="AC23" s="78" t="s">
        <v>123</v>
      </c>
      <c r="AD23" s="61" t="s">
        <v>124</v>
      </c>
      <c r="AF23" s="62" t="str">
        <f t="array" ref="AF23:AF76">_xll.ohGroupList("USDON_instruments",TriggerON)</f>
        <v>USDOND_Quote</v>
      </c>
    </row>
    <row r="24" spans="3:32" x14ac:dyDescent="0.2">
      <c r="M24" s="104" t="s">
        <v>64</v>
      </c>
      <c r="N24" s="104"/>
      <c r="O24" s="104" t="s">
        <v>73</v>
      </c>
      <c r="P24" s="104" t="str">
        <f t="shared" si="5"/>
        <v>USDOIS2W_Quote</v>
      </c>
      <c r="Q24" s="150"/>
      <c r="R24" s="116">
        <f t="shared" si="6"/>
        <v>42641</v>
      </c>
      <c r="S24" s="116">
        <f>_xll.qlSwapStartDate(AA24)</f>
        <v>42643</v>
      </c>
      <c r="T24" s="116">
        <f>_xll.qlSwapMaturityDate(AA24)</f>
        <v>42657</v>
      </c>
      <c r="U24" s="107">
        <f>_xll.qlOvernightIndexedSwapFairRate(AA24,_xll.ohTrigger(Trigger,TriggerON))</f>
        <v>4.0325177101679125E-3</v>
      </c>
      <c r="V24" s="107">
        <f>_xll.qlQuoteValue(P24,_xll.ohTrigger(Trigger,TriggerON))</f>
        <v>0</v>
      </c>
      <c r="W24" s="107" t="b">
        <f t="shared" si="7"/>
        <v>1</v>
      </c>
      <c r="X24" s="107">
        <f t="shared" si="8"/>
        <v>4.0325177101679125E-3</v>
      </c>
      <c r="Y24" s="119" t="b">
        <f>ABS(X24)&lt;=ABS('General Settings'!$D$27)</f>
        <v>0</v>
      </c>
      <c r="AA24" s="60" t="str">
        <f>_xll.qlMakeOIS(,SettlementDays,IF(O24="SW","1W",O24),IndexON,,FwdStart,DayCountConv,,Permanent,Trigger,ObjectOverwrite)</f>
        <v>obj_0039f#0001</v>
      </c>
      <c r="AF24" s="60" t="str">
        <v>USDOIS1M_Quote</v>
      </c>
    </row>
    <row r="25" spans="3:32" x14ac:dyDescent="0.2">
      <c r="M25" s="104" t="s">
        <v>64</v>
      </c>
      <c r="N25" s="104"/>
      <c r="O25" s="104" t="s">
        <v>74</v>
      </c>
      <c r="P25" s="104" t="str">
        <f t="shared" si="5"/>
        <v>USDOIS3W_Quote</v>
      </c>
      <c r="Q25" s="150"/>
      <c r="R25" s="116">
        <f t="shared" si="6"/>
        <v>42641</v>
      </c>
      <c r="S25" s="116">
        <f>_xll.qlSwapStartDate(AA25)</f>
        <v>42643</v>
      </c>
      <c r="T25" s="116">
        <f>_xll.qlSwapMaturityDate(AA25)</f>
        <v>42664</v>
      </c>
      <c r="U25" s="107">
        <f>_xll.qlOvernightIndexedSwapFairRate(AA25,_xll.ohTrigger(Trigger,TriggerON))</f>
        <v>3.9751129953481878E-3</v>
      </c>
      <c r="V25" s="107">
        <f>_xll.qlQuoteValue(P25,_xll.ohTrigger(Trigger,TriggerON))</f>
        <v>0</v>
      </c>
      <c r="W25" s="107" t="b">
        <f t="shared" si="7"/>
        <v>1</v>
      </c>
      <c r="X25" s="107">
        <f t="shared" si="8"/>
        <v>3.9751129953481878E-3</v>
      </c>
      <c r="Y25" s="119" t="b">
        <f>ABS(X25)&lt;=ABS('General Settings'!$D$27)</f>
        <v>0</v>
      </c>
      <c r="AA25" s="60" t="str">
        <f>_xll.qlMakeOIS(,SettlementDays,IF(O25="SW","1W",O25),IndexON,,FwdStart,DayCountConv,,Permanent,Trigger,ObjectOverwrite)</f>
        <v>obj_0037b#0001</v>
      </c>
      <c r="AF25" s="60" t="str">
        <v>USDOIS2M_Quote</v>
      </c>
    </row>
    <row r="26" spans="3:32" x14ac:dyDescent="0.2">
      <c r="M26" s="104" t="s">
        <v>64</v>
      </c>
      <c r="N26" s="104"/>
      <c r="O26" s="104" t="s">
        <v>39</v>
      </c>
      <c r="P26" s="104" t="str">
        <f t="shared" si="5"/>
        <v>USDOIS1M_Quote</v>
      </c>
      <c r="Q26" s="150"/>
      <c r="R26" s="116">
        <f t="shared" si="6"/>
        <v>42641</v>
      </c>
      <c r="S26" s="116">
        <f>_xll.qlSwapStartDate(AA26)</f>
        <v>42643</v>
      </c>
      <c r="T26" s="116">
        <f>_xll.qlSwapMaturityDate(AA26)</f>
        <v>42674</v>
      </c>
      <c r="U26" s="107">
        <f>_xll.qlOvernightIndexedSwapFairRate(AA26,_xll.ohTrigger(Trigger,TriggerON))</f>
        <v>3.9300000101674401E-3</v>
      </c>
      <c r="V26" s="107">
        <f>_xll.qlQuoteValue(P26,_xll.ohTrigger(Trigger,TriggerON))</f>
        <v>3.9300000000000003E-3</v>
      </c>
      <c r="W26" s="107" t="b">
        <f t="shared" si="7"/>
        <v>1</v>
      </c>
      <c r="X26" s="107">
        <f t="shared" si="8"/>
        <v>1.0167439806751943E-11</v>
      </c>
      <c r="Y26" s="119" t="b">
        <f>ABS(X26)&lt;=ABS('General Settings'!$D$27)</f>
        <v>1</v>
      </c>
      <c r="AA26" s="60" t="str">
        <f>_xll.qlMakeOIS(,SettlementDays,IF(O26="SW","1W",O26),IndexON,,FwdStart,DayCountConv,,Permanent,Trigger,ObjectOverwrite)</f>
        <v>obj_00374#0001</v>
      </c>
      <c r="AF26" s="60" t="str">
        <v>USDOIS3M_Quote</v>
      </c>
    </row>
    <row r="27" spans="3:32" x14ac:dyDescent="0.2">
      <c r="M27" s="104" t="s">
        <v>64</v>
      </c>
      <c r="N27" s="104"/>
      <c r="O27" s="104" t="s">
        <v>75</v>
      </c>
      <c r="P27" s="104" t="str">
        <f t="shared" si="5"/>
        <v>USDOIS2M_Quote</v>
      </c>
      <c r="Q27" s="150"/>
      <c r="R27" s="116">
        <f t="shared" si="6"/>
        <v>42641</v>
      </c>
      <c r="S27" s="116">
        <f>_xll.qlSwapStartDate(AA27)</f>
        <v>42643</v>
      </c>
      <c r="T27" s="116">
        <f>_xll.qlSwapMaturityDate(AA27)</f>
        <v>42704</v>
      </c>
      <c r="U27" s="107">
        <f>_xll.qlOvernightIndexedSwapFairRate(AA27,_xll.ohTrigger(Trigger,TriggerON))</f>
        <v>4.0100000004591697E-3</v>
      </c>
      <c r="V27" s="107">
        <f>_xll.qlQuoteValue(P27,_xll.ohTrigger(Trigger,TriggerON))</f>
        <v>4.0100000000000005E-3</v>
      </c>
      <c r="W27" s="107" t="b">
        <f t="shared" si="7"/>
        <v>1</v>
      </c>
      <c r="X27" s="107">
        <f t="shared" si="8"/>
        <v>4.59169161026729E-13</v>
      </c>
      <c r="Y27" s="119" t="b">
        <f>ABS(X27)&lt;=ABS('General Settings'!$D$27)</f>
        <v>1</v>
      </c>
      <c r="AA27" s="60" t="str">
        <f>_xll.qlMakeOIS(,SettlementDays,IF(O27="SW","1W",O27),IndexON,,FwdStart,DayCountConv,,Permanent,Trigger,ObjectOverwrite)</f>
        <v>obj_00382#0001</v>
      </c>
      <c r="AF27" s="60" t="str">
        <v>USDOIS4M_Quote</v>
      </c>
    </row>
    <row r="28" spans="3:32" x14ac:dyDescent="0.2">
      <c r="M28" s="104" t="s">
        <v>64</v>
      </c>
      <c r="N28" s="104"/>
      <c r="O28" s="104" t="s">
        <v>40</v>
      </c>
      <c r="P28" s="104" t="str">
        <f t="shared" si="5"/>
        <v>USDOIS3M_Quote</v>
      </c>
      <c r="Q28" s="150"/>
      <c r="R28" s="116">
        <f t="shared" si="6"/>
        <v>42641</v>
      </c>
      <c r="S28" s="116">
        <f>_xll.qlSwapStartDate(AA28)</f>
        <v>42643</v>
      </c>
      <c r="T28" s="116">
        <f>_xll.qlSwapMaturityDate(AA28)</f>
        <v>42734</v>
      </c>
      <c r="U28" s="107">
        <f>_xll.qlOvernightIndexedSwapFairRate(AA28,_xll.ohTrigger(Trigger,TriggerON))</f>
        <v>4.2600000000332667E-3</v>
      </c>
      <c r="V28" s="107">
        <f>_xll.qlQuoteValue(P28,_xll.ohTrigger(Trigger,TriggerON))</f>
        <v>4.2600000000000008E-3</v>
      </c>
      <c r="W28" s="107" t="b">
        <f t="shared" si="7"/>
        <v>1</v>
      </c>
      <c r="X28" s="107">
        <f t="shared" si="8"/>
        <v>3.3265924737069241E-14</v>
      </c>
      <c r="Y28" s="119" t="b">
        <f>ABS(X28)&lt;=ABS('General Settings'!$D$27)</f>
        <v>1</v>
      </c>
      <c r="AA28" s="60" t="str">
        <f>_xll.qlMakeOIS(,SettlementDays,IF(O28="SW","1W",O28),IndexON,,FwdStart,DayCountConv,,Permanent,Trigger,ObjectOverwrite)</f>
        <v>obj_00392#0001</v>
      </c>
      <c r="AF28" s="60" t="str">
        <v>USDOIS5M_Quote</v>
      </c>
    </row>
    <row r="29" spans="3:32" x14ac:dyDescent="0.2">
      <c r="M29" s="104" t="s">
        <v>64</v>
      </c>
      <c r="N29" s="104"/>
      <c r="O29" s="104" t="s">
        <v>76</v>
      </c>
      <c r="P29" s="104" t="str">
        <f t="shared" si="5"/>
        <v>USDOIS4M_Quote</v>
      </c>
      <c r="Q29" s="150"/>
      <c r="R29" s="116">
        <f t="shared" si="6"/>
        <v>42641</v>
      </c>
      <c r="S29" s="116">
        <f>_xll.qlSwapStartDate(AA29)</f>
        <v>42643</v>
      </c>
      <c r="T29" s="116">
        <f>_xll.qlSwapMaturityDate(AA29)</f>
        <v>42766</v>
      </c>
      <c r="U29" s="107">
        <f>_xll.qlOvernightIndexedSwapFairRate(AA29,_xll.ohTrigger(Trigger,TriggerON))</f>
        <v>4.4900000000024113E-3</v>
      </c>
      <c r="V29" s="107">
        <f>_xll.qlQuoteValue(P29,_xll.ohTrigger(Trigger,TriggerON))</f>
        <v>4.4900000000000001E-3</v>
      </c>
      <c r="W29" s="107" t="b">
        <f t="shared" si="7"/>
        <v>1</v>
      </c>
      <c r="X29" s="107">
        <f t="shared" si="8"/>
        <v>2.4112656316077619E-15</v>
      </c>
      <c r="Y29" s="119" t="b">
        <f>ABS(X29)&lt;=ABS('General Settings'!$D$27)</f>
        <v>1</v>
      </c>
      <c r="AA29" s="60" t="str">
        <f>_xll.qlMakeOIS(,SettlementDays,IF(O29="SW","1W",O29),IndexON,,FwdStart,DayCountConv,,Permanent,Trigger,ObjectOverwrite)</f>
        <v>obj_00360#0001</v>
      </c>
      <c r="AF29" s="60" t="str">
        <v>USDOIS6M_Quote</v>
      </c>
    </row>
    <row r="30" spans="3:32" x14ac:dyDescent="0.2">
      <c r="M30" s="104" t="s">
        <v>64</v>
      </c>
      <c r="N30" s="104"/>
      <c r="O30" s="104" t="s">
        <v>77</v>
      </c>
      <c r="P30" s="104" t="str">
        <f t="shared" si="5"/>
        <v>USDOIS5M_Quote</v>
      </c>
      <c r="Q30" s="150"/>
      <c r="R30" s="116">
        <f t="shared" si="6"/>
        <v>42641</v>
      </c>
      <c r="S30" s="116">
        <f>_xll.qlSwapStartDate(AA30)</f>
        <v>42643</v>
      </c>
      <c r="T30" s="116">
        <f>_xll.qlSwapMaturityDate(AA30)</f>
        <v>42794</v>
      </c>
      <c r="U30" s="107">
        <f>_xll.qlOvernightIndexedSwapFairRate(AA30,_xll.ohTrigger(Trigger,TriggerON))</f>
        <v>4.6599999999998778E-3</v>
      </c>
      <c r="V30" s="107">
        <f>_xll.qlQuoteValue(P30,_xll.ohTrigger(Trigger,TriggerON))</f>
        <v>4.6600000000000001E-3</v>
      </c>
      <c r="W30" s="107" t="b">
        <f t="shared" si="7"/>
        <v>1</v>
      </c>
      <c r="X30" s="107">
        <f t="shared" si="8"/>
        <v>-1.222980050563649E-16</v>
      </c>
      <c r="Y30" s="119" t="b">
        <f>ABS(X30)&lt;=ABS('General Settings'!$D$27)</f>
        <v>1</v>
      </c>
      <c r="AA30" s="60" t="str">
        <f>_xll.qlMakeOIS(,SettlementDays,IF(O30="SW","1W",O30),IndexON,,FwdStart,DayCountConv,,Permanent,Trigger,ObjectOverwrite)</f>
        <v>obj_0034b#0001</v>
      </c>
      <c r="AF30" s="60" t="str">
        <v>USDOIS7M_Quote</v>
      </c>
    </row>
    <row r="31" spans="3:32" x14ac:dyDescent="0.2">
      <c r="M31" s="104" t="s">
        <v>64</v>
      </c>
      <c r="N31" s="104"/>
      <c r="O31" s="104" t="s">
        <v>41</v>
      </c>
      <c r="P31" s="104" t="str">
        <f t="shared" si="5"/>
        <v>USDOIS6M_Quote</v>
      </c>
      <c r="Q31" s="150"/>
      <c r="R31" s="116">
        <f t="shared" si="6"/>
        <v>42641</v>
      </c>
      <c r="S31" s="116">
        <f>_xll.qlSwapStartDate(AA31)</f>
        <v>42643</v>
      </c>
      <c r="T31" s="116">
        <f>_xll.qlSwapMaturityDate(AA31)</f>
        <v>42825</v>
      </c>
      <c r="U31" s="107">
        <f>_xll.qlOvernightIndexedSwapFairRate(AA31,_xll.ohTrigger(Trigger,TriggerON))</f>
        <v>4.8100000000001952E-3</v>
      </c>
      <c r="V31" s="107">
        <f>_xll.qlQuoteValue(P31,_xll.ohTrigger(Trigger,TriggerON))</f>
        <v>4.81E-3</v>
      </c>
      <c r="W31" s="107" t="b">
        <f t="shared" si="7"/>
        <v>1</v>
      </c>
      <c r="X31" s="107">
        <f t="shared" si="8"/>
        <v>1.951563910473908E-16</v>
      </c>
      <c r="Y31" s="119" t="b">
        <f>ABS(X31)&lt;=ABS('General Settings'!$D$27)</f>
        <v>1</v>
      </c>
      <c r="AA31" s="60" t="str">
        <f>_xll.qlMakeOIS(,SettlementDays,IF(O31="SW","1W",O31),IndexON,,FwdStart,DayCountConv,,Permanent,Trigger,ObjectOverwrite)</f>
        <v>obj_0037d#0001</v>
      </c>
      <c r="AF31" s="60" t="str">
        <v>USDOIS8M_Quote</v>
      </c>
    </row>
    <row r="32" spans="3:32" x14ac:dyDescent="0.2">
      <c r="M32" s="104" t="s">
        <v>64</v>
      </c>
      <c r="N32" s="104"/>
      <c r="O32" s="104" t="s">
        <v>78</v>
      </c>
      <c r="P32" s="104" t="str">
        <f t="shared" si="5"/>
        <v>USDOIS7M_Quote</v>
      </c>
      <c r="Q32" s="150"/>
      <c r="R32" s="116">
        <f t="shared" si="6"/>
        <v>42641</v>
      </c>
      <c r="S32" s="116">
        <f>_xll.qlSwapStartDate(AA32)</f>
        <v>42643</v>
      </c>
      <c r="T32" s="116">
        <f>_xll.qlSwapMaturityDate(AA32)</f>
        <v>42853</v>
      </c>
      <c r="U32" s="107">
        <f>_xll.qlOvernightIndexedSwapFairRate(AA32,_xll.ohTrigger(Trigger,TriggerON))</f>
        <v>4.9300000002273801E-3</v>
      </c>
      <c r="V32" s="107">
        <f>_xll.qlQuoteValue(P32,_xll.ohTrigger(Trigger,TriggerON))</f>
        <v>4.9300000000000004E-3</v>
      </c>
      <c r="W32" s="107" t="b">
        <f t="shared" si="7"/>
        <v>1</v>
      </c>
      <c r="X32" s="107">
        <f t="shared" si="8"/>
        <v>2.2737974697539798E-13</v>
      </c>
      <c r="Y32" s="119" t="b">
        <f>ABS(X32)&lt;=ABS('General Settings'!$D$27)</f>
        <v>1</v>
      </c>
      <c r="AA32" s="60" t="str">
        <f>_xll.qlMakeOIS(,SettlementDays,IF(O32="SW","1W",O32),IndexON,,FwdStart,DayCountConv,,Permanent,Trigger,ObjectOverwrite)</f>
        <v>obj_00375#0001</v>
      </c>
      <c r="AF32" s="60" t="str">
        <v>USDOIS9M_Quote</v>
      </c>
    </row>
    <row r="33" spans="13:32" x14ac:dyDescent="0.2">
      <c r="M33" s="104" t="s">
        <v>64</v>
      </c>
      <c r="N33" s="104"/>
      <c r="O33" s="104" t="s">
        <v>79</v>
      </c>
      <c r="P33" s="104" t="str">
        <f t="shared" si="5"/>
        <v>USDOIS8M_Quote</v>
      </c>
      <c r="Q33" s="150"/>
      <c r="R33" s="116">
        <f t="shared" si="6"/>
        <v>42641</v>
      </c>
      <c r="S33" s="116">
        <f>_xll.qlSwapStartDate(AA33)</f>
        <v>42643</v>
      </c>
      <c r="T33" s="116">
        <f>_xll.qlSwapMaturityDate(AA33)</f>
        <v>42886</v>
      </c>
      <c r="U33" s="107">
        <f>_xll.qlOvernightIndexedSwapFairRate(AA33,_xll.ohTrigger(Trigger,TriggerON))</f>
        <v>5.0500000002331701E-3</v>
      </c>
      <c r="V33" s="107">
        <f>_xll.qlQuoteValue(P33,_xll.ohTrigger(Trigger,TriggerON))</f>
        <v>5.0499999999999998E-3</v>
      </c>
      <c r="W33" s="107" t="b">
        <f t="shared" si="7"/>
        <v>1</v>
      </c>
      <c r="X33" s="107">
        <f t="shared" si="8"/>
        <v>2.3317025393820856E-13</v>
      </c>
      <c r="Y33" s="119" t="b">
        <f>ABS(X33)&lt;=ABS('General Settings'!$D$27)</f>
        <v>1</v>
      </c>
      <c r="AA33" s="60" t="str">
        <f>_xll.qlMakeOIS(,SettlementDays,IF(O33="SW","1W",O33),IndexON,,FwdStart,DayCountConv,,Permanent,Trigger,ObjectOverwrite)</f>
        <v>obj_0038b#0001</v>
      </c>
      <c r="AF33" s="60" t="str">
        <v>USDOIS10M_Quote</v>
      </c>
    </row>
    <row r="34" spans="13:32" x14ac:dyDescent="0.2">
      <c r="M34" s="104" t="s">
        <v>64</v>
      </c>
      <c r="N34" s="104"/>
      <c r="O34" s="104" t="s">
        <v>80</v>
      </c>
      <c r="P34" s="104" t="str">
        <f t="shared" si="5"/>
        <v>USDOIS9M_Quote</v>
      </c>
      <c r="Q34" s="150"/>
      <c r="R34" s="116">
        <f t="shared" si="6"/>
        <v>42641</v>
      </c>
      <c r="S34" s="116">
        <f>_xll.qlSwapStartDate(AA34)</f>
        <v>42643</v>
      </c>
      <c r="T34" s="116">
        <f>_xll.qlSwapMaturityDate(AA34)</f>
        <v>42916</v>
      </c>
      <c r="U34" s="107">
        <f>_xll.qlOvernightIndexedSwapFairRate(AA34,_xll.ohTrigger(Trigger,TriggerON))</f>
        <v>5.1600000001880541E-3</v>
      </c>
      <c r="V34" s="107">
        <f>_xll.qlQuoteValue(P34,_xll.ohTrigger(Trigger,TriggerON))</f>
        <v>5.1600000000000005E-3</v>
      </c>
      <c r="W34" s="107" t="b">
        <f t="shared" si="7"/>
        <v>1</v>
      </c>
      <c r="X34" s="107">
        <f t="shared" si="8"/>
        <v>1.8805356577500376E-13</v>
      </c>
      <c r="Y34" s="119" t="b">
        <f>ABS(X34)&lt;=ABS('General Settings'!$D$27)</f>
        <v>1</v>
      </c>
      <c r="AA34" s="60" t="str">
        <f>_xll.qlMakeOIS(,SettlementDays,IF(O34="SW","1W",O34),IndexON,,FwdStart,DayCountConv,,Permanent,Trigger,ObjectOverwrite)</f>
        <v>obj_003a7#0001</v>
      </c>
      <c r="AF34" s="60" t="str">
        <v>USDOIS11M_Quote</v>
      </c>
    </row>
    <row r="35" spans="13:32" x14ac:dyDescent="0.2">
      <c r="M35" s="104" t="s">
        <v>64</v>
      </c>
      <c r="N35" s="104"/>
      <c r="O35" s="104" t="s">
        <v>81</v>
      </c>
      <c r="P35" s="104" t="str">
        <f t="shared" si="5"/>
        <v>USDOIS10M_Quote</v>
      </c>
      <c r="Q35" s="150"/>
      <c r="R35" s="116">
        <f t="shared" si="6"/>
        <v>42641</v>
      </c>
      <c r="S35" s="116">
        <f>_xll.qlSwapStartDate(AA35)</f>
        <v>42643</v>
      </c>
      <c r="T35" s="116">
        <f>_xll.qlSwapMaturityDate(AA35)</f>
        <v>42947</v>
      </c>
      <c r="U35" s="107">
        <f>_xll.qlOvernightIndexedSwapFairRate(AA35,_xll.ohTrigger(Trigger,TriggerON))</f>
        <v>5.270000000203022E-3</v>
      </c>
      <c r="V35" s="107">
        <f>_xll.qlQuoteValue(P35,_xll.ohTrigger(Trigger,TriggerON))</f>
        <v>5.2700000000000004E-3</v>
      </c>
      <c r="W35" s="107" t="b">
        <f t="shared" si="7"/>
        <v>1</v>
      </c>
      <c r="X35" s="107">
        <f t="shared" si="8"/>
        <v>2.0302162728746964E-13</v>
      </c>
      <c r="Y35" s="119" t="b">
        <f>ABS(X35)&lt;=ABS('General Settings'!$D$27)</f>
        <v>1</v>
      </c>
      <c r="AA35" s="60" t="str">
        <f>_xll.qlMakeOIS(,SettlementDays,IF(O35="SW","1W",O35),IndexON,,FwdStart,DayCountConv,,Permanent,Trigger,ObjectOverwrite)</f>
        <v>obj_003a5#0001</v>
      </c>
      <c r="AF35" s="60" t="str">
        <v>USDOIS1Y_Quote</v>
      </c>
    </row>
    <row r="36" spans="13:32" x14ac:dyDescent="0.2">
      <c r="M36" s="104" t="s">
        <v>64</v>
      </c>
      <c r="N36" s="104"/>
      <c r="O36" s="104" t="s">
        <v>82</v>
      </c>
      <c r="P36" s="104" t="str">
        <f t="shared" si="5"/>
        <v>USDOIS11M_Quote</v>
      </c>
      <c r="Q36" s="150"/>
      <c r="R36" s="116">
        <f t="shared" si="6"/>
        <v>42641</v>
      </c>
      <c r="S36" s="116">
        <f>_xll.qlSwapStartDate(AA36)</f>
        <v>42643</v>
      </c>
      <c r="T36" s="116">
        <f>_xll.qlSwapMaturityDate(AA36)</f>
        <v>42978</v>
      </c>
      <c r="U36" s="107">
        <f>_xll.qlOvernightIndexedSwapFairRate(AA36,_xll.ohTrigger(Trigger,TriggerON))</f>
        <v>5.3600000001844872E-3</v>
      </c>
      <c r="V36" s="107">
        <f>_xll.qlQuoteValue(P36,_xll.ohTrigger(Trigger,TriggerON))</f>
        <v>5.3600000000000002E-3</v>
      </c>
      <c r="W36" s="107" t="b">
        <f t="shared" si="7"/>
        <v>1</v>
      </c>
      <c r="X36" s="107">
        <f t="shared" si="8"/>
        <v>1.8448697430839545E-13</v>
      </c>
      <c r="Y36" s="119" t="b">
        <f>ABS(X36)&lt;=ABS('General Settings'!$D$27)</f>
        <v>1</v>
      </c>
      <c r="AA36" s="60" t="str">
        <f>_xll.qlMakeOIS(,SettlementDays,IF(O36="SW","1W",O36),IndexON,,FwdStart,DayCountConv,,Permanent,Trigger,ObjectOverwrite)</f>
        <v>obj_00381#0001</v>
      </c>
      <c r="AF36" s="60" t="str">
        <v>USDOIS15M_Quote</v>
      </c>
    </row>
    <row r="37" spans="13:32" x14ac:dyDescent="0.2">
      <c r="M37" s="104" t="s">
        <v>64</v>
      </c>
      <c r="N37" s="104"/>
      <c r="O37" s="104" t="s">
        <v>42</v>
      </c>
      <c r="P37" s="104" t="str">
        <f t="shared" si="5"/>
        <v>USDOIS1Y_Quote</v>
      </c>
      <c r="Q37" s="150"/>
      <c r="R37" s="116">
        <f t="shared" si="6"/>
        <v>42641</v>
      </c>
      <c r="S37" s="116">
        <f>_xll.qlSwapStartDate(AA37)</f>
        <v>42643</v>
      </c>
      <c r="T37" s="116">
        <f>_xll.qlSwapMaturityDate(AA37)</f>
        <v>43007</v>
      </c>
      <c r="U37" s="107">
        <f>_xll.qlOvernightIndexedSwapFairRate(AA37,_xll.ohTrigger(Trigger,TriggerON))</f>
        <v>5.4400000001600668E-3</v>
      </c>
      <c r="V37" s="107">
        <f>_xll.qlQuoteValue(P37,_xll.ohTrigger(Trigger,TriggerON))</f>
        <v>5.4400000000000004E-3</v>
      </c>
      <c r="W37" s="107" t="b">
        <f t="shared" si="7"/>
        <v>1</v>
      </c>
      <c r="X37" s="107">
        <f t="shared" si="8"/>
        <v>1.6006640457533194E-13</v>
      </c>
      <c r="Y37" s="119" t="b">
        <f>ABS(X37)&lt;=ABS('General Settings'!$D$27)</f>
        <v>1</v>
      </c>
      <c r="AA37" s="60" t="str">
        <f>_xll.qlMakeOIS(,SettlementDays,IF(O37="SW","1W",O37),IndexON,,FwdStart,DayCountConv,,Permanent,Trigger,ObjectOverwrite)</f>
        <v>obj_0038a#0001</v>
      </c>
      <c r="AF37" s="60" t="str">
        <v>USDOIS18M_Quote</v>
      </c>
    </row>
    <row r="38" spans="13:32" x14ac:dyDescent="0.2">
      <c r="M38" s="104" t="s">
        <v>64</v>
      </c>
      <c r="N38" s="104"/>
      <c r="O38" s="104" t="s">
        <v>83</v>
      </c>
      <c r="P38" s="104" t="str">
        <f t="shared" si="5"/>
        <v>USDOIS13M_Quote</v>
      </c>
      <c r="Q38" s="150"/>
      <c r="R38" s="116">
        <f t="shared" si="6"/>
        <v>42641</v>
      </c>
      <c r="S38" s="116">
        <f>_xll.qlSwapStartDate(AA38)</f>
        <v>42643</v>
      </c>
      <c r="T38" s="116">
        <f>_xll.qlSwapMaturityDate(AA38)</f>
        <v>43039</v>
      </c>
      <c r="U38" s="107">
        <f>_xll.qlOvernightIndexedSwapFairRate(AA38,_xll.ohTrigger(Trigger,TriggerON))</f>
        <v>5.5207792824621448E-3</v>
      </c>
      <c r="V38" s="107" t="e">
        <f>_xll.qlQuoteValue(P38,_xll.ohTrigger(Trigger,TriggerON))</f>
        <v>#NUM!</v>
      </c>
      <c r="W38" s="107" t="b">
        <f t="shared" si="7"/>
        <v>0</v>
      </c>
      <c r="X38" s="107" t="e">
        <f t="shared" si="8"/>
        <v>#NUM!</v>
      </c>
      <c r="Y38" s="119" t="e">
        <f>ABS(X38)&lt;=ABS('General Settings'!$D$27)</f>
        <v>#NUM!</v>
      </c>
      <c r="AA38" s="60" t="str">
        <f>_xll.qlMakeOIS(,SettlementDays,IF(O38="SW","1W",O38),IndexON,,FwdStart,DayCountConv,,Permanent,Trigger,ObjectOverwrite)</f>
        <v>obj_00380#0001</v>
      </c>
      <c r="AF38" s="60" t="str">
        <v>USDOIS21M_Quote</v>
      </c>
    </row>
    <row r="39" spans="13:32" x14ac:dyDescent="0.2">
      <c r="M39" s="104" t="s">
        <v>64</v>
      </c>
      <c r="N39" s="104"/>
      <c r="O39" s="104" t="s">
        <v>84</v>
      </c>
      <c r="P39" s="104" t="str">
        <f t="shared" si="5"/>
        <v>USDOIS14M_Quote</v>
      </c>
      <c r="Q39" s="150"/>
      <c r="R39" s="116">
        <f t="shared" si="6"/>
        <v>42641</v>
      </c>
      <c r="S39" s="116">
        <f>_xll.qlSwapStartDate(AA39)</f>
        <v>42643</v>
      </c>
      <c r="T39" s="116">
        <f>_xll.qlSwapMaturityDate(AA39)</f>
        <v>43069</v>
      </c>
      <c r="U39" s="107">
        <f>_xll.qlOvernightIndexedSwapFairRate(AA39,_xll.ohTrigger(Trigger,TriggerON))</f>
        <v>5.5925485286960367E-3</v>
      </c>
      <c r="V39" s="107" t="e">
        <f>_xll.qlQuoteValue(P39,_xll.ohTrigger(Trigger,TriggerON))</f>
        <v>#NUM!</v>
      </c>
      <c r="W39" s="107" t="b">
        <f t="shared" si="7"/>
        <v>0</v>
      </c>
      <c r="X39" s="107" t="e">
        <f t="shared" si="8"/>
        <v>#NUM!</v>
      </c>
      <c r="Y39" s="119" t="e">
        <f>ABS(X39)&lt;=ABS('General Settings'!$D$27)</f>
        <v>#NUM!</v>
      </c>
      <c r="AA39" s="60" t="str">
        <f>_xll.qlMakeOIS(,SettlementDays,IF(O39="SW","1W",O39),IndexON,,FwdStart,DayCountConv,,Permanent,Trigger,ObjectOverwrite)</f>
        <v>obj_0036a#0001</v>
      </c>
      <c r="AF39" s="60" t="str">
        <v>USDOIS2Y_Quote</v>
      </c>
    </row>
    <row r="40" spans="13:32" x14ac:dyDescent="0.2">
      <c r="M40" s="104" t="s">
        <v>64</v>
      </c>
      <c r="N40" s="104"/>
      <c r="O40" s="104" t="s">
        <v>85</v>
      </c>
      <c r="P40" s="104" t="str">
        <f t="shared" si="5"/>
        <v>USDOIS15M_Quote</v>
      </c>
      <c r="Q40" s="150"/>
      <c r="R40" s="116">
        <f t="shared" si="6"/>
        <v>42641</v>
      </c>
      <c r="S40" s="116">
        <f>_xll.qlSwapStartDate(AA40)</f>
        <v>42643</v>
      </c>
      <c r="T40" s="116">
        <f>_xll.qlSwapMaturityDate(AA40)</f>
        <v>43098</v>
      </c>
      <c r="U40" s="107">
        <f>_xll.qlOvernightIndexedSwapFairRate(AA40,_xll.ohTrigger(Trigger,TriggerON))</f>
        <v>5.6600000004048091E-3</v>
      </c>
      <c r="V40" s="107">
        <f>_xll.qlQuoteValue(P40,_xll.ohTrigger(Trigger,TriggerON))</f>
        <v>5.660000000000001E-3</v>
      </c>
      <c r="W40" s="107" t="b">
        <f t="shared" si="7"/>
        <v>1</v>
      </c>
      <c r="X40" s="107">
        <f t="shared" si="8"/>
        <v>4.048081314600438E-13</v>
      </c>
      <c r="Y40" s="119" t="b">
        <f>ABS(X40)&lt;=ABS('General Settings'!$D$27)</f>
        <v>1</v>
      </c>
      <c r="AA40" s="60" t="str">
        <f>_xll.qlMakeOIS(,SettlementDays,IF(O40="SW","1W",O40),IndexON,,FwdStart,DayCountConv,,Permanent,Trigger,ObjectOverwrite)</f>
        <v>obj_00372#0001</v>
      </c>
      <c r="AF40" s="60" t="str">
        <v>USDOIS3Y_Quote</v>
      </c>
    </row>
    <row r="41" spans="13:32" x14ac:dyDescent="0.2">
      <c r="M41" s="104" t="s">
        <v>64</v>
      </c>
      <c r="N41" s="104"/>
      <c r="O41" s="104" t="s">
        <v>86</v>
      </c>
      <c r="P41" s="104" t="str">
        <f t="shared" si="5"/>
        <v>USDOIS16M_Quote</v>
      </c>
      <c r="Q41" s="150"/>
      <c r="R41" s="116">
        <f t="shared" si="6"/>
        <v>42641</v>
      </c>
      <c r="S41" s="116">
        <f>_xll.qlSwapStartDate(AA41)</f>
        <v>42643</v>
      </c>
      <c r="T41" s="116">
        <f>_xll.qlSwapMaturityDate(AA41)</f>
        <v>43131</v>
      </c>
      <c r="U41" s="107">
        <f>_xll.qlOvernightIndexedSwapFairRate(AA41,_xll.ohTrigger(Trigger,TriggerON))</f>
        <v>5.7355329614672407E-3</v>
      </c>
      <c r="V41" s="107" t="e">
        <f>_xll.qlQuoteValue(P41,_xll.ohTrigger(Trigger,TriggerON))</f>
        <v>#NUM!</v>
      </c>
      <c r="W41" s="107" t="b">
        <f t="shared" si="7"/>
        <v>0</v>
      </c>
      <c r="X41" s="107" t="e">
        <f t="shared" si="8"/>
        <v>#NUM!</v>
      </c>
      <c r="Y41" s="119" t="e">
        <f>ABS(X41)&lt;=ABS('General Settings'!$D$27)</f>
        <v>#NUM!</v>
      </c>
      <c r="AA41" s="60" t="str">
        <f>_xll.qlMakeOIS(,SettlementDays,IF(O41="SW","1W",O41),IndexON,,FwdStart,DayCountConv,,Permanent,Trigger,ObjectOverwrite)</f>
        <v>obj_00350#0001</v>
      </c>
      <c r="AF41" s="60" t="str">
        <v>USDOIS4Y_Quote</v>
      </c>
    </row>
    <row r="42" spans="13:32" x14ac:dyDescent="0.2">
      <c r="M42" s="104" t="s">
        <v>64</v>
      </c>
      <c r="N42" s="104"/>
      <c r="O42" s="104" t="s">
        <v>87</v>
      </c>
      <c r="P42" s="104" t="str">
        <f t="shared" si="5"/>
        <v>USDOIS17M_Quote</v>
      </c>
      <c r="Q42" s="150"/>
      <c r="R42" s="116">
        <f t="shared" si="6"/>
        <v>42641</v>
      </c>
      <c r="S42" s="116">
        <f>_xll.qlSwapStartDate(AA42)</f>
        <v>42643</v>
      </c>
      <c r="T42" s="116">
        <f>_xll.qlSwapMaturityDate(AA42)</f>
        <v>43159</v>
      </c>
      <c r="U42" s="107">
        <f>_xll.qlOvernightIndexedSwapFairRate(AA42,_xll.ohTrigger(Trigger,TriggerON))</f>
        <v>5.7973440854216874E-3</v>
      </c>
      <c r="V42" s="107" t="e">
        <f>_xll.qlQuoteValue(P42,_xll.ohTrigger(Trigger,TriggerON))</f>
        <v>#NUM!</v>
      </c>
      <c r="W42" s="107" t="b">
        <f t="shared" si="7"/>
        <v>0</v>
      </c>
      <c r="X42" s="107" t="e">
        <f t="shared" si="8"/>
        <v>#NUM!</v>
      </c>
      <c r="Y42" s="119" t="e">
        <f>ABS(X42)&lt;=ABS('General Settings'!$D$27)</f>
        <v>#NUM!</v>
      </c>
      <c r="AA42" s="60" t="str">
        <f>_xll.qlMakeOIS(,SettlementDays,IF(O42="SW","1W",O42),IndexON,,FwdStart,DayCountConv,,Permanent,Trigger,ObjectOverwrite)</f>
        <v>obj_00370#0001</v>
      </c>
      <c r="AF42" s="60" t="str">
        <v>USDOIS5Y_Quote</v>
      </c>
    </row>
    <row r="43" spans="13:32" x14ac:dyDescent="0.2">
      <c r="M43" s="104" t="s">
        <v>64</v>
      </c>
      <c r="N43" s="104"/>
      <c r="O43" s="104" t="s">
        <v>88</v>
      </c>
      <c r="P43" s="104" t="str">
        <f t="shared" si="5"/>
        <v>USDOIS18M_Quote</v>
      </c>
      <c r="Q43" s="150"/>
      <c r="R43" s="116">
        <f t="shared" si="6"/>
        <v>42641</v>
      </c>
      <c r="S43" s="116">
        <f>_xll.qlSwapStartDate(AA43)</f>
        <v>42643</v>
      </c>
      <c r="T43" s="116">
        <f>_xll.qlSwapMaturityDate(AA43)</f>
        <v>43189</v>
      </c>
      <c r="U43" s="107">
        <f>_xll.qlOvernightIndexedSwapFairRate(AA43,_xll.ohTrigger(Trigger,TriggerON))</f>
        <v>5.8600000002389822E-3</v>
      </c>
      <c r="V43" s="107">
        <f>_xll.qlQuoteValue(P43,_xll.ohTrigger(Trigger,TriggerON))</f>
        <v>5.8600000000000006E-3</v>
      </c>
      <c r="W43" s="107" t="b">
        <f t="shared" si="7"/>
        <v>1</v>
      </c>
      <c r="X43" s="107">
        <f t="shared" si="8"/>
        <v>2.3898157758273086E-13</v>
      </c>
      <c r="Y43" s="119" t="b">
        <f>ABS(X43)&lt;=ABS('General Settings'!$D$27)</f>
        <v>1</v>
      </c>
      <c r="AA43" s="60" t="str">
        <f>_xll.qlMakeOIS(,SettlementDays,IF(O43="SW","1W",O43),IndexON,,FwdStart,DayCountConv,,Permanent,Trigger,ObjectOverwrite)</f>
        <v>obj_00367#0001</v>
      </c>
      <c r="AF43" s="60" t="str">
        <v>USDOIS6Y_Quote</v>
      </c>
    </row>
    <row r="44" spans="13:32" x14ac:dyDescent="0.2">
      <c r="M44" s="104" t="s">
        <v>64</v>
      </c>
      <c r="N44" s="104"/>
      <c r="O44" s="104" t="s">
        <v>89</v>
      </c>
      <c r="P44" s="104" t="str">
        <f t="shared" si="5"/>
        <v>USDOIS19M_Quote</v>
      </c>
      <c r="Q44" s="150"/>
      <c r="R44" s="116">
        <f t="shared" si="6"/>
        <v>42641</v>
      </c>
      <c r="S44" s="116">
        <f>_xll.qlSwapStartDate(AA44)</f>
        <v>42643</v>
      </c>
      <c r="T44" s="116">
        <f>_xll.qlSwapMaturityDate(AA44)</f>
        <v>43220</v>
      </c>
      <c r="U44" s="107">
        <f>_xll.qlOvernightIndexedSwapFairRate(AA44,_xll.ohTrigger(Trigger,TriggerON))</f>
        <v>5.9205064310973729E-3</v>
      </c>
      <c r="V44" s="107" t="e">
        <f>_xll.qlQuoteValue(P44,_xll.ohTrigger(Trigger,TriggerON))</f>
        <v>#NUM!</v>
      </c>
      <c r="W44" s="107" t="b">
        <f t="shared" si="7"/>
        <v>0</v>
      </c>
      <c r="X44" s="107" t="e">
        <f t="shared" si="8"/>
        <v>#NUM!</v>
      </c>
      <c r="Y44" s="119" t="e">
        <f>ABS(X44)&lt;=ABS('General Settings'!$D$27)</f>
        <v>#NUM!</v>
      </c>
      <c r="AA44" s="60" t="str">
        <f>_xll.qlMakeOIS(,SettlementDays,IF(O44="SW","1W",O44),IndexON,,FwdStart,DayCountConv,,Permanent,Trigger,ObjectOverwrite)</f>
        <v>obj_00385#0001</v>
      </c>
      <c r="AF44" s="60" t="str">
        <v>USDOIS7Y_Quote</v>
      </c>
    </row>
    <row r="45" spans="13:32" x14ac:dyDescent="0.2">
      <c r="M45" s="104" t="s">
        <v>64</v>
      </c>
      <c r="N45" s="104"/>
      <c r="O45" s="104" t="s">
        <v>90</v>
      </c>
      <c r="P45" s="104" t="str">
        <f t="shared" si="5"/>
        <v>USDOIS20M_Quote</v>
      </c>
      <c r="Q45" s="150"/>
      <c r="R45" s="116">
        <f t="shared" si="6"/>
        <v>42641</v>
      </c>
      <c r="S45" s="116">
        <f>_xll.qlSwapStartDate(AA45)</f>
        <v>42643</v>
      </c>
      <c r="T45" s="116">
        <f>_xll.qlSwapMaturityDate(AA45)</f>
        <v>43251</v>
      </c>
      <c r="U45" s="107">
        <f>_xll.qlOvernightIndexedSwapFairRate(AA45,_xll.ohTrigger(Trigger,TriggerON))</f>
        <v>5.9777649491008717E-3</v>
      </c>
      <c r="V45" s="107" t="e">
        <f>_xll.qlQuoteValue(P45,_xll.ohTrigger(Trigger,TriggerON))</f>
        <v>#NUM!</v>
      </c>
      <c r="W45" s="107" t="b">
        <f t="shared" si="7"/>
        <v>0</v>
      </c>
      <c r="X45" s="107" t="e">
        <f t="shared" si="8"/>
        <v>#NUM!</v>
      </c>
      <c r="Y45" s="119" t="e">
        <f>ABS(X45)&lt;=ABS('General Settings'!$D$27)</f>
        <v>#NUM!</v>
      </c>
      <c r="AA45" s="60" t="str">
        <f>_xll.qlMakeOIS(,SettlementDays,IF(O45="SW","1W",O45),IndexON,,FwdStart,DayCountConv,,Permanent,Trigger,ObjectOverwrite)</f>
        <v>obj_003aa#0001</v>
      </c>
      <c r="AF45" s="60" t="str">
        <v>USDOIS8Y_Quote</v>
      </c>
    </row>
    <row r="46" spans="13:32" x14ac:dyDescent="0.2">
      <c r="M46" s="104" t="s">
        <v>64</v>
      </c>
      <c r="N46" s="104"/>
      <c r="O46" s="104" t="s">
        <v>91</v>
      </c>
      <c r="P46" s="104" t="str">
        <f t="shared" si="5"/>
        <v>USDOIS21M_Quote</v>
      </c>
      <c r="Q46" s="150"/>
      <c r="R46" s="116">
        <f t="shared" si="6"/>
        <v>42641</v>
      </c>
      <c r="S46" s="116">
        <f>_xll.qlSwapStartDate(AA46)</f>
        <v>42643</v>
      </c>
      <c r="T46" s="116">
        <f>_xll.qlSwapMaturityDate(AA46)</f>
        <v>43280</v>
      </c>
      <c r="U46" s="107">
        <f>_xll.qlOvernightIndexedSwapFairRate(AA46,_xll.ohTrigger(Trigger,TriggerON))</f>
        <v>6.0300000001783684E-3</v>
      </c>
      <c r="V46" s="107">
        <f>_xll.qlQuoteValue(P46,_xll.ohTrigger(Trigger,TriggerON))</f>
        <v>6.0299999999999998E-3</v>
      </c>
      <c r="W46" s="107" t="b">
        <f t="shared" si="7"/>
        <v>1</v>
      </c>
      <c r="X46" s="107">
        <f t="shared" si="8"/>
        <v>1.7836860460862525E-13</v>
      </c>
      <c r="Y46" s="119" t="b">
        <f>ABS(X46)&lt;=ABS('General Settings'!$D$27)</f>
        <v>1</v>
      </c>
      <c r="AA46" s="60" t="str">
        <f>_xll.qlMakeOIS(,SettlementDays,IF(O46="SW","1W",O46),IndexON,,FwdStart,DayCountConv,,Permanent,Trigger,ObjectOverwrite)</f>
        <v>obj_00398#0001</v>
      </c>
      <c r="AF46" s="60" t="str">
        <v>USDOIS9Y_Quote</v>
      </c>
    </row>
    <row r="47" spans="13:32" x14ac:dyDescent="0.2">
      <c r="M47" s="104" t="s">
        <v>64</v>
      </c>
      <c r="N47" s="104"/>
      <c r="O47" s="104" t="s">
        <v>92</v>
      </c>
      <c r="P47" s="104" t="str">
        <f t="shared" si="5"/>
        <v>USDOIS22M_Quote</v>
      </c>
      <c r="Q47" s="150"/>
      <c r="R47" s="116">
        <f t="shared" si="6"/>
        <v>42641</v>
      </c>
      <c r="S47" s="116">
        <f>_xll.qlSwapStartDate(AA47)</f>
        <v>42643</v>
      </c>
      <c r="T47" s="116">
        <f>_xll.qlSwapMaturityDate(AA47)</f>
        <v>43312</v>
      </c>
      <c r="U47" s="107">
        <f>_xll.qlOvernightIndexedSwapFairRate(AA47,_xll.ohTrigger(Trigger,TriggerON))</f>
        <v>6.0871334683853138E-3</v>
      </c>
      <c r="V47" s="107" t="e">
        <f>_xll.qlQuoteValue(P47,_xll.ohTrigger(Trigger,TriggerON))</f>
        <v>#NUM!</v>
      </c>
      <c r="W47" s="107" t="b">
        <f t="shared" si="7"/>
        <v>0</v>
      </c>
      <c r="X47" s="107" t="e">
        <f t="shared" si="8"/>
        <v>#NUM!</v>
      </c>
      <c r="Y47" s="119" t="e">
        <f>ABS(X47)&lt;=ABS('General Settings'!$D$27)</f>
        <v>#NUM!</v>
      </c>
      <c r="AA47" s="60" t="str">
        <f>_xll.qlMakeOIS(,SettlementDays,IF(O47="SW","1W",O47),IndexON,,FwdStart,DayCountConv,,Permanent,Trigger,ObjectOverwrite)</f>
        <v>obj_003a0#0001</v>
      </c>
      <c r="AF47" s="60" t="str">
        <v>USDOIS10Y_Quote</v>
      </c>
    </row>
    <row r="48" spans="13:32" x14ac:dyDescent="0.2">
      <c r="M48" s="104" t="s">
        <v>64</v>
      </c>
      <c r="N48" s="104"/>
      <c r="O48" s="104" t="s">
        <v>93</v>
      </c>
      <c r="P48" s="104" t="str">
        <f t="shared" si="5"/>
        <v>USDOIS23M_Quote</v>
      </c>
      <c r="Q48" s="150"/>
      <c r="R48" s="116">
        <f t="shared" si="6"/>
        <v>42641</v>
      </c>
      <c r="S48" s="116">
        <f>_xll.qlSwapStartDate(AA48)</f>
        <v>42643</v>
      </c>
      <c r="T48" s="116">
        <f>_xll.qlSwapMaturityDate(AA48)</f>
        <v>43343</v>
      </c>
      <c r="U48" s="107">
        <f>_xll.qlOvernightIndexedSwapFairRate(AA48,_xll.ohTrigger(Trigger,TriggerON))</f>
        <v>6.1416831087892261E-3</v>
      </c>
      <c r="V48" s="107" t="e">
        <f>_xll.qlQuoteValue(P48,_xll.ohTrigger(Trigger,TriggerON))</f>
        <v>#NUM!</v>
      </c>
      <c r="W48" s="107" t="b">
        <f t="shared" si="7"/>
        <v>0</v>
      </c>
      <c r="X48" s="107" t="e">
        <f t="shared" si="8"/>
        <v>#NUM!</v>
      </c>
      <c r="Y48" s="119" t="e">
        <f>ABS(X48)&lt;=ABS('General Settings'!$D$27)</f>
        <v>#NUM!</v>
      </c>
      <c r="AA48" s="60" t="str">
        <f>_xll.qlMakeOIS(,SettlementDays,IF(O48="SW","1W",O48),IndexON,,FwdStart,DayCountConv,,Permanent,Trigger,ObjectOverwrite)</f>
        <v>obj_00396#0001</v>
      </c>
      <c r="AF48" s="60" t="str">
        <v>USDOIS12Y_Quote</v>
      </c>
    </row>
    <row r="49" spans="13:32" x14ac:dyDescent="0.2">
      <c r="M49" s="104" t="s">
        <v>64</v>
      </c>
      <c r="N49" s="104"/>
      <c r="O49" s="104" t="s">
        <v>94</v>
      </c>
      <c r="P49" s="104" t="str">
        <f t="shared" si="5"/>
        <v>USDOIS2Y_Quote</v>
      </c>
      <c r="Q49" s="150"/>
      <c r="R49" s="116">
        <f t="shared" si="6"/>
        <v>42641</v>
      </c>
      <c r="S49" s="116">
        <f>_xll.qlSwapStartDate(AA49)</f>
        <v>42643</v>
      </c>
      <c r="T49" s="116">
        <f>_xll.qlSwapMaturityDate(AA49)</f>
        <v>43371</v>
      </c>
      <c r="U49" s="107">
        <f>_xll.qlOvernightIndexedSwapFairRate(AA49,_xll.ohTrigger(Trigger,TriggerON))</f>
        <v>6.1900000001363668E-3</v>
      </c>
      <c r="V49" s="107">
        <f>_xll.qlQuoteValue(P49,_xll.ohTrigger(Trigger,TriggerON))</f>
        <v>6.1900000000000002E-3</v>
      </c>
      <c r="W49" s="107" t="b">
        <f t="shared" si="7"/>
        <v>1</v>
      </c>
      <c r="X49" s="107">
        <f t="shared" si="8"/>
        <v>1.3636661244653681E-13</v>
      </c>
      <c r="Y49" s="119" t="b">
        <f>ABS(X49)&lt;=ABS('General Settings'!$D$27)</f>
        <v>1</v>
      </c>
      <c r="AA49" s="60" t="str">
        <f>_xll.qlMakeOIS(,SettlementDays,IF(O49="SW","1W",O49),IndexON,,FwdStart,DayCountConv,,Permanent,Trigger,ObjectOverwrite)</f>
        <v>obj_00362#0001</v>
      </c>
      <c r="AF49" s="60" t="str">
        <v>USDOIS15Y_Quote</v>
      </c>
    </row>
    <row r="50" spans="13:32" x14ac:dyDescent="0.2">
      <c r="M50" s="104" t="s">
        <v>64</v>
      </c>
      <c r="N50" s="104"/>
      <c r="O50" s="104" t="s">
        <v>95</v>
      </c>
      <c r="P50" s="104" t="str">
        <f t="shared" si="5"/>
        <v>USDOIS27M_Quote</v>
      </c>
      <c r="Q50" s="150"/>
      <c r="R50" s="116">
        <f t="shared" si="6"/>
        <v>42641</v>
      </c>
      <c r="S50" s="116">
        <f>_xll.qlSwapStartDate(AA50)</f>
        <v>42643</v>
      </c>
      <c r="T50" s="116">
        <f>_xll.qlSwapMaturityDate(AA50)</f>
        <v>43465</v>
      </c>
      <c r="U50" s="107">
        <f>_xll.qlOvernightIndexedSwapFairRate(AA50,_xll.ohTrigger(Trigger,TriggerON))</f>
        <v>6.3405234914525564E-3</v>
      </c>
      <c r="V50" s="107" t="e">
        <f>_xll.qlQuoteValue(P50,_xll.ohTrigger(Trigger,TriggerON))</f>
        <v>#NUM!</v>
      </c>
      <c r="W50" s="107" t="b">
        <f t="shared" si="7"/>
        <v>0</v>
      </c>
      <c r="X50" s="107" t="e">
        <f t="shared" si="8"/>
        <v>#NUM!</v>
      </c>
      <c r="Y50" s="119" t="e">
        <f>ABS(X50)&lt;=ABS('General Settings'!$D$27)</f>
        <v>#NUM!</v>
      </c>
      <c r="AA50" s="60" t="str">
        <f>_xll.qlMakeOIS(,SettlementDays,IF(O50="SW","1W",O50),IndexON,,FwdStart,DayCountConv,,Permanent,Trigger,ObjectOverwrite)</f>
        <v>obj_0038d#0001</v>
      </c>
      <c r="AF50" s="60" t="str">
        <v>USDOIS20Y_Quote</v>
      </c>
    </row>
    <row r="51" spans="13:32" x14ac:dyDescent="0.2">
      <c r="M51" s="104" t="s">
        <v>64</v>
      </c>
      <c r="N51" s="104"/>
      <c r="O51" s="104" t="s">
        <v>96</v>
      </c>
      <c r="P51" s="104" t="str">
        <f t="shared" si="5"/>
        <v>USDOIS30M_Quote</v>
      </c>
      <c r="Q51" s="150"/>
      <c r="R51" s="116">
        <f t="shared" si="6"/>
        <v>42641</v>
      </c>
      <c r="S51" s="116">
        <f>_xll.qlSwapStartDate(AA51)</f>
        <v>42643</v>
      </c>
      <c r="T51" s="116">
        <f>_xll.qlSwapMaturityDate(AA51)</f>
        <v>43553</v>
      </c>
      <c r="U51" s="107">
        <f>_xll.qlOvernightIndexedSwapFairRate(AA51,_xll.ohTrigger(Trigger,TriggerON))</f>
        <v>6.4736543487076857E-3</v>
      </c>
      <c r="V51" s="107" t="e">
        <f>_xll.qlQuoteValue(P51,_xll.ohTrigger(Trigger,TriggerON))</f>
        <v>#NUM!</v>
      </c>
      <c r="W51" s="107" t="b">
        <f t="shared" si="7"/>
        <v>0</v>
      </c>
      <c r="X51" s="107" t="e">
        <f t="shared" si="8"/>
        <v>#NUM!</v>
      </c>
      <c r="Y51" s="119" t="e">
        <f>ABS(X51)&lt;=ABS('General Settings'!$D$27)</f>
        <v>#NUM!</v>
      </c>
      <c r="AA51" s="60" t="str">
        <f>_xll.qlMakeOIS(,SettlementDays,IF(O51="SW","1W",O51),IndexON,,FwdStart,DayCountConv,,Permanent,Trigger,ObjectOverwrite)</f>
        <v>obj_00364#0001</v>
      </c>
      <c r="AF51" s="60" t="str">
        <v>USDOIS25Y_Quote</v>
      </c>
    </row>
    <row r="52" spans="13:32" x14ac:dyDescent="0.2">
      <c r="M52" s="104" t="s">
        <v>64</v>
      </c>
      <c r="N52" s="104"/>
      <c r="O52" s="104" t="s">
        <v>97</v>
      </c>
      <c r="P52" s="104" t="str">
        <f t="shared" si="5"/>
        <v>USDOIS33M_Quote</v>
      </c>
      <c r="Q52" s="150"/>
      <c r="R52" s="116">
        <f t="shared" si="6"/>
        <v>42641</v>
      </c>
      <c r="S52" s="116">
        <f>_xll.qlSwapStartDate(AA52)</f>
        <v>42643</v>
      </c>
      <c r="T52" s="116">
        <f>_xll.qlSwapMaturityDate(AA52)</f>
        <v>43644</v>
      </c>
      <c r="U52" s="107">
        <f>_xll.qlOvernightIndexedSwapFairRate(AA52,_xll.ohTrigger(Trigger,TriggerON))</f>
        <v>6.6063772998271467E-3</v>
      </c>
      <c r="V52" s="107" t="e">
        <f>_xll.qlQuoteValue(P52,_xll.ohTrigger(Trigger,TriggerON))</f>
        <v>#NUM!</v>
      </c>
      <c r="W52" s="107" t="b">
        <f t="shared" si="7"/>
        <v>0</v>
      </c>
      <c r="X52" s="107" t="e">
        <f t="shared" si="8"/>
        <v>#NUM!</v>
      </c>
      <c r="Y52" s="119" t="e">
        <f>ABS(X52)&lt;=ABS('General Settings'!$D$27)</f>
        <v>#NUM!</v>
      </c>
      <c r="AA52" s="60" t="str">
        <f>_xll.qlMakeOIS(,SettlementDays,IF(O52="SW","1W",O52),IndexON,,FwdStart,DayCountConv,,Permanent,Trigger,ObjectOverwrite)</f>
        <v>obj_00359#0001</v>
      </c>
      <c r="AF52" s="60" t="str">
        <v>USDOIS30Y_Quote</v>
      </c>
    </row>
    <row r="53" spans="13:32" x14ac:dyDescent="0.2">
      <c r="M53" s="104" t="s">
        <v>64</v>
      </c>
      <c r="N53" s="104"/>
      <c r="O53" s="104" t="s">
        <v>98</v>
      </c>
      <c r="P53" s="104" t="str">
        <f t="shared" si="5"/>
        <v>USDOIS3Y_Quote</v>
      </c>
      <c r="Q53" s="150"/>
      <c r="R53" s="116">
        <f t="shared" si="6"/>
        <v>42641</v>
      </c>
      <c r="S53" s="116">
        <f>_xll.qlSwapStartDate(AA53)</f>
        <v>42643</v>
      </c>
      <c r="T53" s="116">
        <f>_xll.qlSwapMaturityDate(AA53)</f>
        <v>43738</v>
      </c>
      <c r="U53" s="107">
        <f>_xll.qlOvernightIndexedSwapFairRate(AA53,_xll.ohTrigger(Trigger,TriggerON))</f>
        <v>6.739999999844112E-3</v>
      </c>
      <c r="V53" s="107">
        <f>_xll.qlQuoteValue(P53,_xll.ohTrigger(Trigger,TriggerON))</f>
        <v>6.7400000000000003E-3</v>
      </c>
      <c r="W53" s="107" t="b">
        <f t="shared" si="7"/>
        <v>1</v>
      </c>
      <c r="X53" s="107">
        <f t="shared" si="8"/>
        <v>-1.558883230834418E-13</v>
      </c>
      <c r="Y53" s="119" t="b">
        <f>ABS(X53)&lt;=ABS('General Settings'!$D$27)</f>
        <v>1</v>
      </c>
      <c r="AA53" s="60" t="str">
        <f>_xll.qlMakeOIS(,SettlementDays,IF(O53="SW","1W",O53),IndexON,,FwdStart,DayCountConv,,Permanent,Trigger,ObjectOverwrite)</f>
        <v>obj_00353#0001</v>
      </c>
      <c r="AF53" s="60" t="str">
        <v>USDOIS40Y_Quote</v>
      </c>
    </row>
    <row r="54" spans="13:32" x14ac:dyDescent="0.2">
      <c r="M54" s="104" t="s">
        <v>64</v>
      </c>
      <c r="N54" s="104"/>
      <c r="O54" s="104" t="s">
        <v>99</v>
      </c>
      <c r="P54" s="104" t="str">
        <f t="shared" si="5"/>
        <v>USDOIS39M_Quote</v>
      </c>
      <c r="Q54" s="150"/>
      <c r="R54" s="116">
        <f t="shared" si="6"/>
        <v>42641</v>
      </c>
      <c r="S54" s="116">
        <f>_xll.qlSwapStartDate(AA54)</f>
        <v>42643</v>
      </c>
      <c r="T54" s="116">
        <f>_xll.qlSwapMaturityDate(AA54)</f>
        <v>43830</v>
      </c>
      <c r="U54" s="107">
        <f>_xll.qlOvernightIndexedSwapFairRate(AA54,_xll.ohTrigger(Trigger,TriggerON))</f>
        <v>6.8654067860232509E-3</v>
      </c>
      <c r="V54" s="107" t="e">
        <f>_xll.qlQuoteValue(P54,_xll.ohTrigger(Trigger,TriggerON))</f>
        <v>#NUM!</v>
      </c>
      <c r="W54" s="107" t="b">
        <f t="shared" si="7"/>
        <v>0</v>
      </c>
      <c r="X54" s="107" t="e">
        <f t="shared" si="8"/>
        <v>#NUM!</v>
      </c>
      <c r="Y54" s="119" t="e">
        <f>ABS(X54)&lt;=ABS('General Settings'!$D$27)</f>
        <v>#NUM!</v>
      </c>
      <c r="AA54" s="60" t="str">
        <f>_xll.qlMakeOIS(,SettlementDays,IF(O54="SW","1W",O54),IndexON,,FwdStart,DayCountConv,,Permanent,Trigger,ObjectOverwrite)</f>
        <v>obj_00377#0001</v>
      </c>
      <c r="AF54" s="60" t="str">
        <v/>
      </c>
    </row>
    <row r="55" spans="13:32" x14ac:dyDescent="0.2">
      <c r="M55" s="104" t="s">
        <v>64</v>
      </c>
      <c r="N55" s="104"/>
      <c r="O55" s="104" t="s">
        <v>100</v>
      </c>
      <c r="P55" s="104" t="str">
        <f t="shared" ref="P55:P76" si="9">Currency&amp;M55&amp;O55&amp;QuoteSuffix</f>
        <v>USDOIS42M_Quote</v>
      </c>
      <c r="Q55" s="150"/>
      <c r="R55" s="116">
        <f t="shared" ref="R55:R76" si="10">EvaluationDate</f>
        <v>42641</v>
      </c>
      <c r="S55" s="116">
        <f>_xll.qlSwapStartDate(AA55)</f>
        <v>42643</v>
      </c>
      <c r="T55" s="116">
        <f>_xll.qlSwapMaturityDate(AA55)</f>
        <v>43921</v>
      </c>
      <c r="U55" s="107">
        <f>_xll.qlOvernightIndexedSwapFairRate(AA55,_xll.ohTrigger(Trigger,TriggerON))</f>
        <v>6.9888654324230803E-3</v>
      </c>
      <c r="V55" s="107" t="e">
        <f>_xll.qlQuoteValue(P55,_xll.ohTrigger(Trigger,TriggerON))</f>
        <v>#NUM!</v>
      </c>
      <c r="W55" s="107" t="b">
        <f t="shared" ref="W55:W76" si="11">NOT(ISERROR(V55))</f>
        <v>0</v>
      </c>
      <c r="X55" s="107" t="e">
        <f t="shared" si="8"/>
        <v>#NUM!</v>
      </c>
      <c r="Y55" s="119" t="e">
        <f>ABS(X55)&lt;=ABS('General Settings'!$D$27)</f>
        <v>#NUM!</v>
      </c>
      <c r="AA55" s="60" t="str">
        <f>_xll.qlMakeOIS(,SettlementDays,IF(O55="SW","1W",O55),IndexON,,FwdStart,DayCountConv,,Permanent,Trigger,ObjectOverwrite)</f>
        <v>obj_00389#0001</v>
      </c>
      <c r="AF55" s="60" t="str">
        <v/>
      </c>
    </row>
    <row r="56" spans="13:32" x14ac:dyDescent="0.2">
      <c r="M56" s="104" t="s">
        <v>64</v>
      </c>
      <c r="N56" s="104"/>
      <c r="O56" s="104" t="s">
        <v>101</v>
      </c>
      <c r="P56" s="104" t="str">
        <f t="shared" si="9"/>
        <v>USDOIS45M_Quote</v>
      </c>
      <c r="Q56" s="150"/>
      <c r="R56" s="116">
        <f t="shared" si="10"/>
        <v>42641</v>
      </c>
      <c r="S56" s="116">
        <f>_xll.qlSwapStartDate(AA56)</f>
        <v>42643</v>
      </c>
      <c r="T56" s="116">
        <f>_xll.qlSwapMaturityDate(AA56)</f>
        <v>44012</v>
      </c>
      <c r="U56" s="107">
        <f>_xll.qlOvernightIndexedSwapFairRate(AA56,_xll.ohTrigger(Trigger,TriggerON))</f>
        <v>7.1129492399827007E-3</v>
      </c>
      <c r="V56" s="107" t="e">
        <f>_xll.qlQuoteValue(P56,_xll.ohTrigger(Trigger,TriggerON))</f>
        <v>#NUM!</v>
      </c>
      <c r="W56" s="107" t="b">
        <f t="shared" si="11"/>
        <v>0</v>
      </c>
      <c r="X56" s="107" t="e">
        <f t="shared" si="8"/>
        <v>#NUM!</v>
      </c>
      <c r="Y56" s="119" t="e">
        <f>ABS(X56)&lt;=ABS('General Settings'!$D$27)</f>
        <v>#NUM!</v>
      </c>
      <c r="AA56" s="60" t="str">
        <f>_xll.qlMakeOIS(,SettlementDays,IF(O56="SW","1W",O56),IndexON,,FwdStart,DayCountConv,,Permanent,Trigger,ObjectOverwrite)</f>
        <v>obj_0037c#0001</v>
      </c>
      <c r="AF56" s="60" t="str">
        <v/>
      </c>
    </row>
    <row r="57" spans="13:32" x14ac:dyDescent="0.2">
      <c r="M57" s="104" t="s">
        <v>64</v>
      </c>
      <c r="N57" s="104"/>
      <c r="O57" s="104" t="s">
        <v>102</v>
      </c>
      <c r="P57" s="104" t="str">
        <f t="shared" si="9"/>
        <v>USDOIS4Y_Quote</v>
      </c>
      <c r="Q57" s="150"/>
      <c r="R57" s="116">
        <f t="shared" si="10"/>
        <v>42641</v>
      </c>
      <c r="S57" s="116">
        <f>_xll.qlSwapStartDate(AA57)</f>
        <v>42643</v>
      </c>
      <c r="T57" s="116">
        <f>_xll.qlSwapMaturityDate(AA57)</f>
        <v>44104</v>
      </c>
      <c r="U57" s="107">
        <f>_xll.qlOvernightIndexedSwapFairRate(AA57,_xll.ohTrigger(Trigger,TriggerON))</f>
        <v>7.2399999999999262E-3</v>
      </c>
      <c r="V57" s="107">
        <f>_xll.qlQuoteValue(P57,_xll.ohTrigger(Trigger,TriggerON))</f>
        <v>7.2399999999999999E-3</v>
      </c>
      <c r="W57" s="107" t="b">
        <f t="shared" si="11"/>
        <v>1</v>
      </c>
      <c r="X57" s="107">
        <f t="shared" si="8"/>
        <v>-7.3725747729014302E-17</v>
      </c>
      <c r="Y57" s="119" t="b">
        <f>ABS(X57)&lt;=ABS('General Settings'!$D$27)</f>
        <v>1</v>
      </c>
      <c r="AA57" s="60" t="str">
        <f>_xll.qlMakeOIS(,SettlementDays,IF(O57="SW","1W",O57),IndexON,,FwdStart,DayCountConv,,Permanent,Trigger,ObjectOverwrite)</f>
        <v>obj_00355#0001</v>
      </c>
      <c r="AF57" s="60" t="str">
        <v/>
      </c>
    </row>
    <row r="58" spans="13:32" x14ac:dyDescent="0.2">
      <c r="M58" s="104" t="s">
        <v>64</v>
      </c>
      <c r="N58" s="104"/>
      <c r="O58" s="104" t="s">
        <v>103</v>
      </c>
      <c r="P58" s="104" t="str">
        <f t="shared" si="9"/>
        <v>USDOIS51M_Quote</v>
      </c>
      <c r="Q58" s="150"/>
      <c r="R58" s="116">
        <f t="shared" si="10"/>
        <v>42641</v>
      </c>
      <c r="S58" s="116">
        <f>_xll.qlSwapStartDate(AA58)</f>
        <v>42643</v>
      </c>
      <c r="T58" s="116">
        <f>_xll.qlSwapMaturityDate(AA58)</f>
        <v>44196</v>
      </c>
      <c r="U58" s="107">
        <f>_xll.qlOvernightIndexedSwapFairRate(AA58,_xll.ohTrigger(Trigger,TriggerON))</f>
        <v>7.3666351098770119E-3</v>
      </c>
      <c r="V58" s="107" t="e">
        <f>_xll.qlQuoteValue(P58,_xll.ohTrigger(Trigger,TriggerON))</f>
        <v>#NUM!</v>
      </c>
      <c r="W58" s="107" t="b">
        <f t="shared" si="11"/>
        <v>0</v>
      </c>
      <c r="X58" s="107" t="e">
        <f t="shared" si="8"/>
        <v>#NUM!</v>
      </c>
      <c r="Y58" s="119" t="e">
        <f>ABS(X58)&lt;=ABS('General Settings'!$D$27)</f>
        <v>#NUM!</v>
      </c>
      <c r="AA58" s="60" t="str">
        <f>_xll.qlMakeOIS(,SettlementDays,IF(O58="SW","1W",O58),IndexON,,FwdStart,DayCountConv,,Permanent,Trigger,ObjectOverwrite)</f>
        <v>obj_00387#0001</v>
      </c>
      <c r="AF58" s="60" t="str">
        <v/>
      </c>
    </row>
    <row r="59" spans="13:32" x14ac:dyDescent="0.2">
      <c r="M59" s="104" t="s">
        <v>64</v>
      </c>
      <c r="N59" s="104"/>
      <c r="O59" s="104" t="s">
        <v>104</v>
      </c>
      <c r="P59" s="104" t="str">
        <f t="shared" si="9"/>
        <v>USDOIS54M_Quote</v>
      </c>
      <c r="Q59" s="150"/>
      <c r="R59" s="116">
        <f t="shared" si="10"/>
        <v>42641</v>
      </c>
      <c r="S59" s="116">
        <f>_xll.qlSwapStartDate(AA59)</f>
        <v>42643</v>
      </c>
      <c r="T59" s="116">
        <f>_xll.qlSwapMaturityDate(AA59)</f>
        <v>44286</v>
      </c>
      <c r="U59" s="107">
        <f>_xll.qlOvernightIndexedSwapFairRate(AA59,_xll.ohTrigger(Trigger,TriggerON))</f>
        <v>7.4930949054328247E-3</v>
      </c>
      <c r="V59" s="107" t="e">
        <f>_xll.qlQuoteValue(P59,_xll.ohTrigger(Trigger,TriggerON))</f>
        <v>#NUM!</v>
      </c>
      <c r="W59" s="107" t="b">
        <f t="shared" si="11"/>
        <v>0</v>
      </c>
      <c r="X59" s="107" t="e">
        <f t="shared" si="8"/>
        <v>#NUM!</v>
      </c>
      <c r="Y59" s="119" t="e">
        <f>ABS(X59)&lt;=ABS('General Settings'!$D$27)</f>
        <v>#NUM!</v>
      </c>
      <c r="AA59" s="60" t="str">
        <f>_xll.qlMakeOIS(,SettlementDays,IF(O59="SW","1W",O59),IndexON,,FwdStart,DayCountConv,,Permanent,Trigger,ObjectOverwrite)</f>
        <v>obj_00394#0001</v>
      </c>
      <c r="AF59" s="60" t="str">
        <v/>
      </c>
    </row>
    <row r="60" spans="13:32" x14ac:dyDescent="0.2">
      <c r="M60" s="104" t="s">
        <v>64</v>
      </c>
      <c r="N60" s="104"/>
      <c r="O60" s="104" t="s">
        <v>105</v>
      </c>
      <c r="P60" s="104" t="str">
        <f t="shared" si="9"/>
        <v>USDOIS57M_Quote</v>
      </c>
      <c r="Q60" s="150"/>
      <c r="R60" s="116">
        <f t="shared" si="10"/>
        <v>42641</v>
      </c>
      <c r="S60" s="116">
        <f>_xll.qlSwapStartDate(AA60)</f>
        <v>42643</v>
      </c>
      <c r="T60" s="116">
        <f>_xll.qlSwapMaturityDate(AA60)</f>
        <v>44377</v>
      </c>
      <c r="U60" s="107">
        <f>_xll.qlOvernightIndexedSwapFairRate(AA60,_xll.ohTrigger(Trigger,TriggerON))</f>
        <v>7.6240555046990319E-3</v>
      </c>
      <c r="V60" s="107" t="e">
        <f>_xll.qlQuoteValue(P60,_xll.ohTrigger(Trigger,TriggerON))</f>
        <v>#NUM!</v>
      </c>
      <c r="W60" s="107" t="b">
        <f t="shared" si="11"/>
        <v>0</v>
      </c>
      <c r="X60" s="107" t="e">
        <f t="shared" si="8"/>
        <v>#NUM!</v>
      </c>
      <c r="Y60" s="119" t="e">
        <f>ABS(X60)&lt;=ABS('General Settings'!$D$27)</f>
        <v>#NUM!</v>
      </c>
      <c r="AA60" s="60" t="str">
        <f>_xll.qlMakeOIS(,SettlementDays,IF(O60="SW","1W",O60),IndexON,,FwdStart,DayCountConv,,Permanent,Trigger,ObjectOverwrite)</f>
        <v>obj_00354#0001</v>
      </c>
      <c r="AF60" s="60" t="str">
        <v/>
      </c>
    </row>
    <row r="61" spans="13:32" x14ac:dyDescent="0.2">
      <c r="M61" s="104" t="s">
        <v>64</v>
      </c>
      <c r="N61" s="104"/>
      <c r="O61" s="104" t="s">
        <v>106</v>
      </c>
      <c r="P61" s="104" t="str">
        <f t="shared" si="9"/>
        <v>USDOIS5Y_Quote</v>
      </c>
      <c r="Q61" s="150"/>
      <c r="R61" s="116">
        <f t="shared" si="10"/>
        <v>42641</v>
      </c>
      <c r="S61" s="116">
        <f>_xll.qlSwapStartDate(AA61)</f>
        <v>42643</v>
      </c>
      <c r="T61" s="116">
        <f>_xll.qlSwapMaturityDate(AA61)</f>
        <v>44469</v>
      </c>
      <c r="U61" s="107">
        <f>_xll.qlOvernightIndexedSwapFairRate(AA61,_xll.ohTrigger(Trigger,TriggerON))</f>
        <v>7.7600000000000438E-3</v>
      </c>
      <c r="V61" s="107">
        <f>_xll.qlQuoteValue(P61,_xll.ohTrigger(Trigger,TriggerON))</f>
        <v>7.7600000000000004E-3</v>
      </c>
      <c r="W61" s="107" t="b">
        <f t="shared" si="11"/>
        <v>1</v>
      </c>
      <c r="X61" s="107">
        <f t="shared" si="8"/>
        <v>4.3368086899420177E-17</v>
      </c>
      <c r="Y61" s="119" t="b">
        <f>ABS(X61)&lt;=ABS('General Settings'!$D$27)</f>
        <v>1</v>
      </c>
      <c r="AA61" s="60" t="str">
        <f>_xll.qlMakeOIS(,SettlementDays,IF(O61="SW","1W",O61),IndexON,,FwdStart,DayCountConv,,Permanent,Trigger,ObjectOverwrite)</f>
        <v>obj_00393#0001</v>
      </c>
      <c r="AF61" s="60" t="str">
        <v/>
      </c>
    </row>
    <row r="62" spans="13:32" x14ac:dyDescent="0.2">
      <c r="M62" s="104" t="s">
        <v>64</v>
      </c>
      <c r="N62" s="104"/>
      <c r="O62" s="104" t="s">
        <v>107</v>
      </c>
      <c r="P62" s="104" t="str">
        <f t="shared" si="9"/>
        <v>USDOIS6Y_Quote</v>
      </c>
      <c r="Q62" s="150"/>
      <c r="R62" s="116">
        <f t="shared" si="10"/>
        <v>42641</v>
      </c>
      <c r="S62" s="116">
        <f>_xll.qlSwapStartDate(AA62)</f>
        <v>42643</v>
      </c>
      <c r="T62" s="116">
        <f>_xll.qlSwapMaturityDate(AA62)</f>
        <v>44834</v>
      </c>
      <c r="U62" s="107">
        <f>_xll.qlOvernightIndexedSwapFairRate(AA62,_xll.ohTrigger(Trigger,TriggerON))</f>
        <v>8.3099999999999823E-3</v>
      </c>
      <c r="V62" s="107">
        <f>_xll.qlQuoteValue(P62,_xll.ohTrigger(Trigger,TriggerON))</f>
        <v>8.3099999999999997E-3</v>
      </c>
      <c r="W62" s="107" t="b">
        <f t="shared" si="11"/>
        <v>1</v>
      </c>
      <c r="X62" s="107">
        <f t="shared" si="8"/>
        <v>-1.7347234759768071E-17</v>
      </c>
      <c r="Y62" s="119" t="b">
        <f>ABS(X62)&lt;=ABS('General Settings'!$D$27)</f>
        <v>1</v>
      </c>
      <c r="AA62" s="60" t="str">
        <f>_xll.qlMakeOIS(,SettlementDays,IF(O62="SW","1W",O62),IndexON,,FwdStart,DayCountConv,,Permanent,Trigger,ObjectOverwrite)</f>
        <v>obj_0034c#0001</v>
      </c>
      <c r="AF62" s="60" t="str">
        <v/>
      </c>
    </row>
    <row r="63" spans="13:32" x14ac:dyDescent="0.2">
      <c r="M63" s="104" t="s">
        <v>64</v>
      </c>
      <c r="N63" s="104"/>
      <c r="O63" s="104" t="s">
        <v>108</v>
      </c>
      <c r="P63" s="104" t="str">
        <f t="shared" si="9"/>
        <v>USDOIS7Y_Quote</v>
      </c>
      <c r="Q63" s="150"/>
      <c r="R63" s="116">
        <f t="shared" si="10"/>
        <v>42641</v>
      </c>
      <c r="S63" s="116">
        <f>_xll.qlSwapStartDate(AA63)</f>
        <v>42643</v>
      </c>
      <c r="T63" s="116">
        <f>_xll.qlSwapMaturityDate(AA63)</f>
        <v>45198</v>
      </c>
      <c r="U63" s="107">
        <f>_xll.qlOvernightIndexedSwapFairRate(AA63,_xll.ohTrigger(Trigger,TriggerON))</f>
        <v>8.8399999999999711E-3</v>
      </c>
      <c r="V63" s="107">
        <f>_xll.qlQuoteValue(P63,_xll.ohTrigger(Trigger,TriggerON))</f>
        <v>8.8400000000000006E-3</v>
      </c>
      <c r="W63" s="107" t="b">
        <f t="shared" si="11"/>
        <v>1</v>
      </c>
      <c r="X63" s="107">
        <f t="shared" si="8"/>
        <v>-2.9490299091605721E-17</v>
      </c>
      <c r="Y63" s="119" t="b">
        <f>ABS(X63)&lt;=ABS('General Settings'!$D$27)</f>
        <v>1</v>
      </c>
      <c r="AA63" s="60" t="str">
        <f>_xll.qlMakeOIS(,SettlementDays,IF(O63="SW","1W",O63),IndexON,,FwdStart,DayCountConv,,Permanent,Trigger,ObjectOverwrite)</f>
        <v>obj_0039e#0001</v>
      </c>
      <c r="AF63" s="60" t="str">
        <v/>
      </c>
    </row>
    <row r="64" spans="13:32" x14ac:dyDescent="0.2">
      <c r="M64" s="104" t="s">
        <v>64</v>
      </c>
      <c r="N64" s="104"/>
      <c r="O64" s="104" t="s">
        <v>109</v>
      </c>
      <c r="P64" s="104" t="str">
        <f t="shared" si="9"/>
        <v>USDOIS8Y_Quote</v>
      </c>
      <c r="Q64" s="150"/>
      <c r="R64" s="116">
        <f t="shared" si="10"/>
        <v>42641</v>
      </c>
      <c r="S64" s="116">
        <f>_xll.qlSwapStartDate(AA64)</f>
        <v>42643</v>
      </c>
      <c r="T64" s="116">
        <f>_xll.qlSwapMaturityDate(AA64)</f>
        <v>45565</v>
      </c>
      <c r="U64" s="107">
        <f>_xll.qlOvernightIndexedSwapFairRate(AA64,_xll.ohTrigger(Trigger,TriggerON))</f>
        <v>9.3500000000021517E-3</v>
      </c>
      <c r="V64" s="107">
        <f>_xll.qlQuoteValue(P64,_xll.ohTrigger(Trigger,TriggerON))</f>
        <v>9.3500000000000007E-3</v>
      </c>
      <c r="W64" s="107" t="b">
        <f t="shared" si="11"/>
        <v>1</v>
      </c>
      <c r="X64" s="107">
        <f t="shared" si="8"/>
        <v>2.1510571102112408E-15</v>
      </c>
      <c r="Y64" s="119" t="b">
        <f>ABS(X64)&lt;=ABS('General Settings'!$D$27)</f>
        <v>1</v>
      </c>
      <c r="AA64" s="60" t="str">
        <f>_xll.qlMakeOIS(,SettlementDays,IF(O64="SW","1W",O64),IndexON,,FwdStart,DayCountConv,,Permanent,Trigger,ObjectOverwrite)</f>
        <v>obj_00368#0001</v>
      </c>
      <c r="AF64" s="60" t="str">
        <v/>
      </c>
    </row>
    <row r="65" spans="10:32" x14ac:dyDescent="0.2">
      <c r="M65" s="104" t="s">
        <v>64</v>
      </c>
      <c r="N65" s="104"/>
      <c r="O65" s="104" t="s">
        <v>110</v>
      </c>
      <c r="P65" s="104" t="str">
        <f t="shared" si="9"/>
        <v>USDOIS9Y_Quote</v>
      </c>
      <c r="Q65" s="150"/>
      <c r="R65" s="116">
        <f t="shared" si="10"/>
        <v>42641</v>
      </c>
      <c r="S65" s="116">
        <f>_xll.qlSwapStartDate(AA65)</f>
        <v>42643</v>
      </c>
      <c r="T65" s="116">
        <f>_xll.qlSwapMaturityDate(AA65)</f>
        <v>45930</v>
      </c>
      <c r="U65" s="107">
        <f>_xll.qlOvernightIndexedSwapFairRate(AA65,_xll.ohTrigger(Trigger,TriggerON))</f>
        <v>9.8100000000015033E-3</v>
      </c>
      <c r="V65" s="107">
        <f>_xll.qlQuoteValue(P65,_xll.ohTrigger(Trigger,TriggerON))</f>
        <v>9.810000000000001E-3</v>
      </c>
      <c r="W65" s="107" t="b">
        <f t="shared" si="11"/>
        <v>1</v>
      </c>
      <c r="X65" s="107">
        <f t="shared" si="8"/>
        <v>1.5022705301959149E-15</v>
      </c>
      <c r="Y65" s="119" t="b">
        <f>ABS(X65)&lt;=ABS('General Settings'!$D$27)</f>
        <v>1</v>
      </c>
      <c r="AA65" s="60" t="str">
        <f>_xll.qlMakeOIS(,SettlementDays,IF(O65="SW","1W",O65),IndexON,,FwdStart,DayCountConv,,Permanent,Trigger,ObjectOverwrite)</f>
        <v>obj_00361#0001</v>
      </c>
      <c r="AF65" s="60" t="str">
        <v/>
      </c>
    </row>
    <row r="66" spans="10:32" x14ac:dyDescent="0.2">
      <c r="M66" s="104" t="s">
        <v>64</v>
      </c>
      <c r="N66" s="104"/>
      <c r="O66" s="104" t="s">
        <v>111</v>
      </c>
      <c r="P66" s="104" t="str">
        <f t="shared" si="9"/>
        <v>USDOIS10Y_Quote</v>
      </c>
      <c r="Q66" s="150"/>
      <c r="R66" s="116">
        <f t="shared" si="10"/>
        <v>42641</v>
      </c>
      <c r="S66" s="116">
        <f>_xll.qlSwapStartDate(AA66)</f>
        <v>42643</v>
      </c>
      <c r="T66" s="116">
        <f>_xll.qlSwapMaturityDate(AA66)</f>
        <v>46295</v>
      </c>
      <c r="U66" s="107">
        <f>_xll.qlOvernightIndexedSwapFairRate(AA66,_xll.ohTrigger(Trigger,TriggerON))</f>
        <v>1.0240000000001213E-2</v>
      </c>
      <c r="V66" s="107">
        <f>_xll.qlQuoteValue(P66,_xll.ohTrigger(Trigger,TriggerON))</f>
        <v>1.0240000000000001E-2</v>
      </c>
      <c r="W66" s="107" t="b">
        <f t="shared" si="11"/>
        <v>1</v>
      </c>
      <c r="X66" s="107">
        <f t="shared" si="8"/>
        <v>1.2125717097077882E-15</v>
      </c>
      <c r="Y66" s="119" t="b">
        <f>ABS(X66)&lt;=ABS('General Settings'!$D$27)</f>
        <v>1</v>
      </c>
      <c r="AA66" s="60" t="str">
        <f>_xll.qlMakeOIS(,SettlementDays,IF(O66="SW","1W",O66),IndexON,,FwdStart,DayCountConv,,Permanent,Trigger,ObjectOverwrite)</f>
        <v>obj_00384#0001</v>
      </c>
      <c r="AF66" s="60" t="str">
        <v/>
      </c>
    </row>
    <row r="67" spans="10:32" x14ac:dyDescent="0.2">
      <c r="M67" s="104" t="s">
        <v>64</v>
      </c>
      <c r="N67" s="104"/>
      <c r="O67" s="104" t="s">
        <v>112</v>
      </c>
      <c r="P67" s="104" t="str">
        <f t="shared" si="9"/>
        <v>USDOIS12Y_Quote</v>
      </c>
      <c r="Q67" s="150"/>
      <c r="R67" s="116">
        <f t="shared" si="10"/>
        <v>42641</v>
      </c>
      <c r="S67" s="116">
        <f>_xll.qlSwapStartDate(AA67)</f>
        <v>42643</v>
      </c>
      <c r="T67" s="116">
        <f>_xll.qlSwapMaturityDate(AA67)</f>
        <v>47025</v>
      </c>
      <c r="U67" s="107">
        <f>_xll.qlOvernightIndexedSwapFairRate(AA67,_xll.ohTrigger(Trigger,TriggerON))</f>
        <v>1.1000000000009289E-2</v>
      </c>
      <c r="V67" s="107">
        <f>_xll.qlQuoteValue(P67,_xll.ohTrigger(Trigger,TriggerON))</f>
        <v>1.1000000000000001E-2</v>
      </c>
      <c r="W67" s="107" t="b">
        <f t="shared" si="11"/>
        <v>1</v>
      </c>
      <c r="X67" s="107">
        <f t="shared" si="8"/>
        <v>9.2877094903798252E-15</v>
      </c>
      <c r="Y67" s="119" t="b">
        <f>ABS(X67)&lt;=ABS('General Settings'!$D$27)</f>
        <v>1</v>
      </c>
      <c r="AA67" s="60" t="str">
        <f>_xll.qlMakeOIS(,SettlementDays,IF(O67="SW","1W",O67),IndexON,,FwdStart,DayCountConv,,Permanent,Trigger,ObjectOverwrite)</f>
        <v>obj_00373#0001</v>
      </c>
      <c r="AF67" s="60" t="str">
        <v/>
      </c>
    </row>
    <row r="68" spans="10:32" x14ac:dyDescent="0.2">
      <c r="M68" s="104" t="s">
        <v>64</v>
      </c>
      <c r="N68" s="104"/>
      <c r="O68" s="104" t="s">
        <v>113</v>
      </c>
      <c r="P68" s="104" t="str">
        <f t="shared" si="9"/>
        <v>USDOIS15Y_Quote</v>
      </c>
      <c r="Q68" s="150"/>
      <c r="R68" s="116">
        <f t="shared" si="10"/>
        <v>42641</v>
      </c>
      <c r="S68" s="116">
        <f>_xll.qlSwapStartDate(AA68)</f>
        <v>42643</v>
      </c>
      <c r="T68" s="116">
        <f>_xll.qlSwapMaturityDate(AA68)</f>
        <v>48121</v>
      </c>
      <c r="U68" s="107">
        <f>_xll.qlOvernightIndexedSwapFairRate(AA68,_xll.ohTrigger(Trigger,TriggerON))</f>
        <v>1.1810000000023732E-2</v>
      </c>
      <c r="V68" s="107">
        <f>_xll.qlQuoteValue(P68,_xll.ohTrigger(Trigger,TriggerON))</f>
        <v>1.1810000000000001E-2</v>
      </c>
      <c r="W68" s="107" t="b">
        <f t="shared" si="11"/>
        <v>1</v>
      </c>
      <c r="X68" s="107">
        <f t="shared" si="8"/>
        <v>2.3731017151362721E-14</v>
      </c>
      <c r="Y68" s="119" t="b">
        <f>ABS(X68)&lt;=ABS('General Settings'!$D$27)</f>
        <v>1</v>
      </c>
      <c r="AA68" s="60" t="str">
        <f>_xll.qlMakeOIS(,SettlementDays,IF(O68="SW","1W",O68),IndexON,,FwdStart,DayCountConv,,Permanent,Trigger,ObjectOverwrite)</f>
        <v>obj_003a1#0001</v>
      </c>
      <c r="AF68" s="60" t="str">
        <v/>
      </c>
    </row>
    <row r="69" spans="10:32" x14ac:dyDescent="0.2">
      <c r="M69" s="104" t="s">
        <v>64</v>
      </c>
      <c r="N69" s="104"/>
      <c r="O69" s="104" t="s">
        <v>114</v>
      </c>
      <c r="P69" s="104" t="str">
        <f t="shared" si="9"/>
        <v>USDOIS20Y_Quote</v>
      </c>
      <c r="Q69" s="150"/>
      <c r="R69" s="116">
        <f t="shared" si="10"/>
        <v>42641</v>
      </c>
      <c r="S69" s="116">
        <f>_xll.qlSwapStartDate(AA69)</f>
        <v>42643</v>
      </c>
      <c r="T69" s="116">
        <f>_xll.qlSwapMaturityDate(AA69)</f>
        <v>49948</v>
      </c>
      <c r="U69" s="107">
        <f>_xll.qlOvernightIndexedSwapFairRate(AA69,_xll.ohTrigger(Trigger,TriggerON))</f>
        <v>1.2639999999977841E-2</v>
      </c>
      <c r="V69" s="107">
        <f>_xll.qlQuoteValue(P69,_xll.ohTrigger(Trigger,TriggerON))</f>
        <v>1.264E-2</v>
      </c>
      <c r="W69" s="107" t="b">
        <f t="shared" si="11"/>
        <v>1</v>
      </c>
      <c r="X69" s="107">
        <f t="shared" si="8"/>
        <v>-2.2159357682127734E-14</v>
      </c>
      <c r="Y69" s="119" t="b">
        <f>ABS(X69)&lt;=ABS('General Settings'!$D$27)</f>
        <v>1</v>
      </c>
      <c r="AA69" s="60" t="str">
        <f>_xll.qlMakeOIS(,SettlementDays,IF(O69="SW","1W",O69),IndexON,,FwdStart,DayCountConv,,Permanent,Trigger,ObjectOverwrite)</f>
        <v>obj_00366#0001</v>
      </c>
      <c r="AF69" s="60" t="str">
        <v/>
      </c>
    </row>
    <row r="70" spans="10:32" x14ac:dyDescent="0.2">
      <c r="M70" s="104" t="s">
        <v>64</v>
      </c>
      <c r="N70" s="104"/>
      <c r="O70" s="104" t="s">
        <v>115</v>
      </c>
      <c r="P70" s="104" t="str">
        <f t="shared" si="9"/>
        <v>USDOIS25Y_Quote</v>
      </c>
      <c r="Q70" s="150"/>
      <c r="R70" s="116">
        <f t="shared" si="10"/>
        <v>42641</v>
      </c>
      <c r="S70" s="116">
        <f>_xll.qlSwapStartDate(AA70)</f>
        <v>42643</v>
      </c>
      <c r="T70" s="116">
        <f>_xll.qlSwapMaturityDate(AA70)</f>
        <v>51774</v>
      </c>
      <c r="U70" s="107">
        <f>_xll.qlOvernightIndexedSwapFairRate(AA70,_xll.ohTrigger(Trigger,TriggerON))</f>
        <v>1.3010000000032272E-2</v>
      </c>
      <c r="V70" s="107">
        <f>_xll.qlQuoteValue(P70,_xll.ohTrigger(Trigger,TriggerON))</f>
        <v>1.3010000000000001E-2</v>
      </c>
      <c r="W70" s="107" t="b">
        <f t="shared" si="11"/>
        <v>1</v>
      </c>
      <c r="X70" s="107">
        <f t="shared" si="8"/>
        <v>3.2271060823596542E-14</v>
      </c>
      <c r="Y70" s="119" t="b">
        <f>ABS(X70)&lt;=ABS('General Settings'!$D$27)</f>
        <v>1</v>
      </c>
      <c r="AA70" s="60" t="str">
        <f>_xll.qlMakeOIS(,SettlementDays,IF(O70="SW","1W",O70),IndexON,,FwdStart,DayCountConv,,Permanent,Trigger,ObjectOverwrite)</f>
        <v>obj_0036f#0001</v>
      </c>
      <c r="AF70" s="60" t="str">
        <v/>
      </c>
    </row>
    <row r="71" spans="10:32" x14ac:dyDescent="0.2">
      <c r="J71" s="72"/>
      <c r="K71" s="72"/>
      <c r="L71" s="72"/>
      <c r="M71" s="104" t="s">
        <v>64</v>
      </c>
      <c r="N71" s="104"/>
      <c r="O71" s="104" t="s">
        <v>116</v>
      </c>
      <c r="P71" s="104" t="str">
        <f t="shared" si="9"/>
        <v>USDOIS27Y_Quote</v>
      </c>
      <c r="Q71" s="150"/>
      <c r="R71" s="116">
        <f t="shared" si="10"/>
        <v>42641</v>
      </c>
      <c r="S71" s="116">
        <f>_xll.qlSwapStartDate(AA71)</f>
        <v>42643</v>
      </c>
      <c r="T71" s="116">
        <f>_xll.qlSwapMaturityDate(AA71)</f>
        <v>52504</v>
      </c>
      <c r="U71" s="107">
        <f>_xll.qlOvernightIndexedSwapFairRate(AA71,_xll.ohTrigger(Trigger,TriggerON))</f>
        <v>1.3095607011637481E-2</v>
      </c>
      <c r="V71" s="107" t="e">
        <f>_xll.qlQuoteValue(P71,_xll.ohTrigger(Trigger,TriggerON))</f>
        <v>#NUM!</v>
      </c>
      <c r="W71" s="107" t="b">
        <f t="shared" si="11"/>
        <v>0</v>
      </c>
      <c r="X71" s="107" t="e">
        <f t="shared" si="8"/>
        <v>#NUM!</v>
      </c>
      <c r="Y71" s="119" t="e">
        <f>ABS(X71)&lt;=ABS('General Settings'!$D$27)</f>
        <v>#NUM!</v>
      </c>
      <c r="AA71" s="60" t="str">
        <f>_xll.qlMakeOIS(,SettlementDays,IF(O71="SW","1W",O71),IndexON,,FwdStart,DayCountConv,,Permanent,Trigger,ObjectOverwrite)</f>
        <v>obj_00378#0001</v>
      </c>
      <c r="AF71" s="60" t="str">
        <v/>
      </c>
    </row>
    <row r="72" spans="10:32" x14ac:dyDescent="0.2">
      <c r="M72" s="104" t="s">
        <v>64</v>
      </c>
      <c r="N72" s="104"/>
      <c r="O72" s="104" t="s">
        <v>117</v>
      </c>
      <c r="P72" s="104" t="str">
        <f t="shared" si="9"/>
        <v>USDOIS30Y_Quote</v>
      </c>
      <c r="Q72" s="150"/>
      <c r="R72" s="116">
        <f t="shared" si="10"/>
        <v>42641</v>
      </c>
      <c r="S72" s="116">
        <f>_xll.qlSwapStartDate(AA72)</f>
        <v>42643</v>
      </c>
      <c r="T72" s="116">
        <f>_xll.qlSwapMaturityDate(AA72)</f>
        <v>53598</v>
      </c>
      <c r="U72" s="107">
        <f>_xll.qlOvernightIndexedSwapFairRate(AA72,_xll.ohTrigger(Trigger,TriggerON))</f>
        <v>1.3189999999989542E-2</v>
      </c>
      <c r="V72" s="107">
        <f>_xll.qlQuoteValue(P72,_xll.ohTrigger(Trigger,TriggerON))</f>
        <v>1.319E-2</v>
      </c>
      <c r="W72" s="107" t="b">
        <f t="shared" si="11"/>
        <v>1</v>
      </c>
      <c r="X72" s="107">
        <f t="shared" si="8"/>
        <v>-1.045864783666417E-14</v>
      </c>
      <c r="Y72" s="119" t="b">
        <f>ABS(X72)&lt;=ABS('General Settings'!$D$27)</f>
        <v>1</v>
      </c>
      <c r="AA72" s="60" t="str">
        <f>_xll.qlMakeOIS(,SettlementDays,IF(O72="SW","1W",O72),IndexON,,FwdStart,DayCountConv,,Permanent,Trigger,ObjectOverwrite)</f>
        <v>obj_0035f#0001</v>
      </c>
      <c r="AF72" s="60" t="str">
        <v/>
      </c>
    </row>
    <row r="73" spans="10:32" x14ac:dyDescent="0.2">
      <c r="M73" s="104" t="s">
        <v>64</v>
      </c>
      <c r="N73" s="104"/>
      <c r="O73" s="104" t="s">
        <v>118</v>
      </c>
      <c r="P73" s="104" t="str">
        <f t="shared" si="9"/>
        <v>USDOIS35Y_Quote</v>
      </c>
      <c r="Q73" s="150"/>
      <c r="R73" s="116">
        <f t="shared" si="10"/>
        <v>42641</v>
      </c>
      <c r="S73" s="116">
        <f>_xll.qlSwapStartDate(AA73)</f>
        <v>42643</v>
      </c>
      <c r="T73" s="116">
        <f>_xll.qlSwapMaturityDate(AA73)</f>
        <v>55425</v>
      </c>
      <c r="U73" s="107">
        <f>_xll.qlOvernightIndexedSwapFairRate(AA73,_xll.ohTrigger(Trigger,TriggerON))</f>
        <v>1.3283343131627224E-2</v>
      </c>
      <c r="V73" s="107" t="e">
        <f>_xll.qlQuoteValue(P73,_xll.ohTrigger(Trigger,TriggerON))</f>
        <v>#NUM!</v>
      </c>
      <c r="W73" s="107" t="b">
        <f t="shared" si="11"/>
        <v>0</v>
      </c>
      <c r="X73" s="107" t="e">
        <f t="shared" si="8"/>
        <v>#NUM!</v>
      </c>
      <c r="Y73" s="119" t="e">
        <f>ABS(X73)&lt;=ABS('General Settings'!$D$27)</f>
        <v>#NUM!</v>
      </c>
      <c r="AA73" s="60" t="str">
        <f>_xll.qlMakeOIS(,SettlementDays,IF(O73="SW","1W",O73),IndexON,,FwdStart,DayCountConv,,Permanent,Trigger,ObjectOverwrite)</f>
        <v>obj_00348#0001</v>
      </c>
      <c r="AF73" s="60" t="str">
        <v/>
      </c>
    </row>
    <row r="74" spans="10:32" x14ac:dyDescent="0.2">
      <c r="M74" s="104" t="s">
        <v>64</v>
      </c>
      <c r="N74" s="104"/>
      <c r="O74" s="104" t="s">
        <v>119</v>
      </c>
      <c r="P74" s="104" t="str">
        <f t="shared" si="9"/>
        <v>USDOIS40Y_Quote</v>
      </c>
      <c r="Q74" s="150"/>
      <c r="R74" s="116">
        <f t="shared" si="10"/>
        <v>42641</v>
      </c>
      <c r="S74" s="116">
        <f>_xll.qlSwapStartDate(AA74)</f>
        <v>42643</v>
      </c>
      <c r="T74" s="116">
        <f>_xll.qlSwapMaturityDate(AA74)</f>
        <v>57252</v>
      </c>
      <c r="U74" s="107">
        <f>_xll.qlOvernightIndexedSwapFairRate(AA74,_xll.ohTrigger(Trigger,TriggerON))</f>
        <v>1.3299999999993484E-2</v>
      </c>
      <c r="V74" s="107">
        <f>_xll.qlQuoteValue(P74,_xll.ohTrigger(Trigger,TriggerON))</f>
        <v>1.3300000000000001E-2</v>
      </c>
      <c r="W74" s="107" t="b">
        <f t="shared" si="11"/>
        <v>1</v>
      </c>
      <c r="X74" s="107">
        <f t="shared" si="8"/>
        <v>-6.5173560992448643E-15</v>
      </c>
      <c r="Y74" s="119" t="b">
        <f>ABS(X74)&lt;=ABS('General Settings'!$D$27)</f>
        <v>1</v>
      </c>
      <c r="AA74" s="60" t="str">
        <f>_xll.qlMakeOIS(,SettlementDays,IF(O74="SW","1W",O74),IndexON,,FwdStart,DayCountConv,,Permanent,Trigger,ObjectOverwrite)</f>
        <v>obj_0035d#0001</v>
      </c>
      <c r="AF74" s="60" t="str">
        <v/>
      </c>
    </row>
    <row r="75" spans="10:32" x14ac:dyDescent="0.2">
      <c r="M75" s="104" t="s">
        <v>64</v>
      </c>
      <c r="N75" s="104"/>
      <c r="O75" s="104" t="s">
        <v>120</v>
      </c>
      <c r="P75" s="104" t="str">
        <f t="shared" si="9"/>
        <v>USDOIS45Y_Quote</v>
      </c>
      <c r="Q75" s="150"/>
      <c r="R75" s="116">
        <f t="shared" si="10"/>
        <v>42641</v>
      </c>
      <c r="S75" s="116">
        <f>_xll.qlSwapStartDate(AA75)</f>
        <v>42643</v>
      </c>
      <c r="T75" s="116">
        <f>_xll.qlSwapMaturityDate(AA75)</f>
        <v>59079</v>
      </c>
      <c r="U75" s="107">
        <f>_xll.qlOvernightIndexedSwapFairRate(AA75,_xll.ohTrigger(Trigger,TriggerON))</f>
        <v>1.3250936332170562E-2</v>
      </c>
      <c r="V75" s="107">
        <f>_xll.qlQuoteValue(P75,_xll.ohTrigger(Trigger,TriggerON))</f>
        <v>1.3229999999999999E-2</v>
      </c>
      <c r="W75" s="107" t="b">
        <f t="shared" si="11"/>
        <v>1</v>
      </c>
      <c r="X75" s="107">
        <f t="shared" si="8"/>
        <v>2.0936332170562802E-5</v>
      </c>
      <c r="Y75" s="119" t="b">
        <f>ABS(X75)&lt;=ABS('General Settings'!$D$27)</f>
        <v>1</v>
      </c>
      <c r="AA75" s="60" t="str">
        <f>_xll.qlMakeOIS(,SettlementDays,IF(O75="SW","1W",O75),IndexON,,FwdStart,DayCountConv,,Permanent,Trigger,ObjectOverwrite)</f>
        <v>obj_00379#0001</v>
      </c>
      <c r="AF75" s="60" t="str">
        <v/>
      </c>
    </row>
    <row r="76" spans="10:32" x14ac:dyDescent="0.2">
      <c r="M76" s="105" t="s">
        <v>64</v>
      </c>
      <c r="N76" s="105"/>
      <c r="O76" s="105" t="s">
        <v>121</v>
      </c>
      <c r="P76" s="105" t="str">
        <f t="shared" si="9"/>
        <v>USDOIS50Y_Quote</v>
      </c>
      <c r="Q76" s="153"/>
      <c r="R76" s="117">
        <f t="shared" si="10"/>
        <v>42641</v>
      </c>
      <c r="S76" s="117">
        <f>_xll.qlSwapStartDate(AA76)</f>
        <v>42643</v>
      </c>
      <c r="T76" s="117">
        <f>_xll.qlSwapMaturityDate(AA76)</f>
        <v>60905</v>
      </c>
      <c r="U76" s="108">
        <f>_xll.qlOvernightIndexedSwapFairRate(AA76,_xll.ohTrigger(Trigger,TriggerON))</f>
        <v>1.3180000000002457E-2</v>
      </c>
      <c r="V76" s="108">
        <f>_xll.qlQuoteValue(P76,_xll.ohTrigger(Trigger,TriggerON))</f>
        <v>1.3180000000000001E-2</v>
      </c>
      <c r="W76" s="108" t="b">
        <f t="shared" si="11"/>
        <v>1</v>
      </c>
      <c r="X76" s="108">
        <f t="shared" si="8"/>
        <v>2.4563684419831588E-15</v>
      </c>
      <c r="Y76" s="120" t="b">
        <f>ABS(X76)&lt;=ABS('General Settings'!$D$27)</f>
        <v>1</v>
      </c>
      <c r="AA76" s="61" t="str">
        <f>_xll.qlMakeOIS(,SettlementDays,IF(O76="SW","1W",O76),IndexON,,FwdStart,DayCountConv,,Permanent,Trigger,ObjectOverwrite)</f>
        <v>obj_00358#0001</v>
      </c>
      <c r="AF76" s="61" t="str">
        <v/>
      </c>
    </row>
    <row r="77" spans="10:32" x14ac:dyDescent="0.2">
      <c r="W77" s="72"/>
      <c r="X77" s="72"/>
    </row>
    <row r="78" spans="10:32" x14ac:dyDescent="0.2">
      <c r="W78" s="72"/>
      <c r="X78" s="72"/>
    </row>
    <row r="79" spans="10:32" x14ac:dyDescent="0.2">
      <c r="W79" s="72"/>
      <c r="X79" s="72"/>
    </row>
    <row r="80" spans="10:32" x14ac:dyDescent="0.2">
      <c r="W80" s="72"/>
      <c r="X80" s="72"/>
    </row>
    <row r="81" spans="23:24" x14ac:dyDescent="0.2">
      <c r="W81" s="72"/>
      <c r="X81" s="72"/>
    </row>
    <row r="82" spans="23:24" x14ac:dyDescent="0.2">
      <c r="W82" s="72"/>
      <c r="X82" s="72"/>
    </row>
    <row r="83" spans="23:24" x14ac:dyDescent="0.2">
      <c r="W83" s="72"/>
      <c r="X83" s="72"/>
    </row>
    <row r="84" spans="23:24" x14ac:dyDescent="0.2">
      <c r="W84" s="72"/>
      <c r="X84" s="72"/>
    </row>
    <row r="85" spans="23:24" x14ac:dyDescent="0.2">
      <c r="W85" s="72"/>
      <c r="X85" s="72"/>
    </row>
    <row r="86" spans="23:24" x14ac:dyDescent="0.2">
      <c r="W86" s="72"/>
      <c r="X86" s="72"/>
    </row>
    <row r="87" spans="23:24" x14ac:dyDescent="0.2">
      <c r="W87" s="72"/>
      <c r="X87" s="72"/>
    </row>
    <row r="88" spans="23:24" x14ac:dyDescent="0.2">
      <c r="W88" s="72"/>
      <c r="X88" s="72"/>
    </row>
    <row r="89" spans="23:24" x14ac:dyDescent="0.2">
      <c r="W89" s="72"/>
      <c r="X89" s="72"/>
    </row>
    <row r="90" spans="23:24" x14ac:dyDescent="0.2">
      <c r="W90" s="72"/>
      <c r="X90" s="72"/>
    </row>
    <row r="91" spans="23:24" x14ac:dyDescent="0.2">
      <c r="W91" s="72"/>
      <c r="X91" s="72"/>
    </row>
    <row r="92" spans="23:24" x14ac:dyDescent="0.2">
      <c r="W92" s="72"/>
      <c r="X92" s="72"/>
    </row>
    <row r="93" spans="23:24" x14ac:dyDescent="0.2">
      <c r="W93" s="72"/>
      <c r="X93" s="72"/>
    </row>
    <row r="94" spans="23:24" x14ac:dyDescent="0.2">
      <c r="W94" s="72"/>
      <c r="X94" s="72"/>
    </row>
    <row r="95" spans="23:24" x14ac:dyDescent="0.2">
      <c r="W95" s="72"/>
      <c r="X95" s="72"/>
    </row>
    <row r="96" spans="23:24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34" spans="23:24" x14ac:dyDescent="0.2">
      <c r="W3534" s="72"/>
      <c r="X3534" s="72"/>
    </row>
    <row r="3535" spans="23:24" x14ac:dyDescent="0.2">
      <c r="W3535" s="72"/>
      <c r="X3535" s="72"/>
    </row>
    <row r="3536" spans="23:24" x14ac:dyDescent="0.2">
      <c r="W3536" s="72"/>
      <c r="X3536" s="72"/>
    </row>
    <row r="3537" spans="2:24" x14ac:dyDescent="0.2">
      <c r="W3537" s="72"/>
      <c r="X3537" s="72"/>
    </row>
    <row r="3538" spans="2:24" x14ac:dyDescent="0.2">
      <c r="W3538" s="72"/>
      <c r="X3538" s="72"/>
    </row>
    <row r="3539" spans="2:24" x14ac:dyDescent="0.2">
      <c r="W3539" s="72"/>
      <c r="X3539" s="72"/>
    </row>
    <row r="3540" spans="2:24" x14ac:dyDescent="0.2">
      <c r="W3540" s="72"/>
      <c r="X3540" s="72"/>
    </row>
    <row r="3541" spans="2:24" x14ac:dyDescent="0.2">
      <c r="W3541" s="72"/>
      <c r="X3541" s="72"/>
    </row>
    <row r="3542" spans="2:24" x14ac:dyDescent="0.2">
      <c r="W3542" s="72"/>
      <c r="X3542" s="72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7" x14ac:dyDescent="0.2">
      <c r="B3553" s="97"/>
      <c r="C3553" s="98"/>
      <c r="D3553" s="99"/>
      <c r="E3553" s="99"/>
      <c r="AA3553" s="96"/>
    </row>
    <row r="3554" spans="2:27" x14ac:dyDescent="0.2">
      <c r="B3554" s="97"/>
      <c r="C3554" s="98"/>
      <c r="D3554" s="99"/>
      <c r="E3554" s="99"/>
      <c r="AA3554" s="96"/>
    </row>
    <row r="3555" spans="2:27" x14ac:dyDescent="0.2">
      <c r="B3555" s="97"/>
      <c r="C3555" s="98"/>
      <c r="D3555" s="99"/>
      <c r="E3555" s="99"/>
      <c r="AA3555" s="96"/>
    </row>
    <row r="3556" spans="2:27" x14ac:dyDescent="0.2">
      <c r="B3556" s="97"/>
      <c r="C3556" s="98"/>
      <c r="D3556" s="99"/>
      <c r="E3556" s="99"/>
      <c r="AA3556" s="96"/>
    </row>
    <row r="3557" spans="2:27" x14ac:dyDescent="0.2">
      <c r="B3557" s="97"/>
      <c r="C3557" s="98"/>
      <c r="D3557" s="99"/>
      <c r="E3557" s="99"/>
      <c r="AA3557" s="96"/>
    </row>
    <row r="3558" spans="2:27" x14ac:dyDescent="0.2">
      <c r="B3558" s="97"/>
      <c r="C3558" s="98"/>
      <c r="D3558" s="99"/>
      <c r="E3558" s="99"/>
      <c r="AA3558" s="96"/>
    </row>
    <row r="3559" spans="2:27" x14ac:dyDescent="0.2">
      <c r="B3559" s="97"/>
      <c r="C3559" s="98"/>
      <c r="D3559" s="99"/>
      <c r="E3559" s="99"/>
      <c r="AA3559" s="96"/>
    </row>
    <row r="3560" spans="2:27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76">
    <cfRule type="cellIs" dxfId="15" priority="3" operator="equal">
      <formula>FALSE</formula>
    </cfRule>
  </conditionalFormatting>
  <conditionalFormatting sqref="M23:X23">
    <cfRule type="expression" dxfId="14" priority="2">
      <formula>ISNUMBER(MATCH($P23,$AF$23:$AF$76,0))</formula>
    </cfRule>
  </conditionalFormatting>
  <conditionalFormatting sqref="M24:X76">
    <cfRule type="expression" dxfId="13" priority="1">
      <formula>ISNUMBER(MATCH($P24,$AF$23:$AF$76,0))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20" width="17.28515625" style="72" bestFit="1" customWidth="1"/>
    <col min="21" max="21" width="10" style="72" bestFit="1" customWidth="1"/>
    <col min="22" max="22" width="12" style="72" bestFit="1" customWidth="1"/>
    <col min="23" max="23" width="5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4.140625" style="72" hidden="1" customWidth="1" outlineLevel="1"/>
    <col min="30" max="31" width="19.28515625" style="72" hidden="1" customWidth="1" outlineLevel="1"/>
    <col min="32" max="32" width="2.7109375" style="72" hidden="1" customWidth="1" outlineLevel="1"/>
    <col min="33" max="33" width="22.42578125" style="72" hidden="1" customWidth="1" outlineLevel="1"/>
    <col min="34" max="34" width="12" style="72" bestFit="1" customWidth="1" collapsed="1"/>
    <col min="35" max="35" width="17.28515625" style="72" bestFit="1" customWidth="1"/>
    <col min="36" max="36" width="12" style="72" bestFit="1" customWidth="1"/>
    <col min="37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47" width="5" style="72" bestFit="1" customWidth="1"/>
    <col min="48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59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42613</v>
      </c>
      <c r="E3" s="83">
        <f t="shared" ref="E3:E16" si="0">EDATE(SettlementDate,$B3)</f>
        <v>43008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5.2628278555199781E-3</v>
      </c>
      <c r="H3" s="63">
        <f t="shared" ref="H3:H16" si="2">ROUNDDOWN(G3*10,2)/10</f>
        <v>5.0000000000000001E-3</v>
      </c>
      <c r="I3" s="92">
        <f>MAX(_xll.ohPack(Data!$J$4:INDEX(Fwd1M,MATCH(E3+1,SettlementDates,1),1)))</f>
        <v>7.945033654627176E-3</v>
      </c>
      <c r="J3" s="63">
        <f t="shared" ref="J3:J16" si="3">IF(I3-G3&gt;1%,(QUOTIENT(I3*10000,50)+1)*0.5%,(QUOTIENT(I3*10000,10)+1)*0.1%)</f>
        <v>8.0000000000000002E-3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60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42643</v>
      </c>
      <c r="E4" s="86">
        <f t="shared" si="0"/>
        <v>43373</v>
      </c>
      <c r="F4" s="87">
        <f t="shared" si="1"/>
        <v>3</v>
      </c>
      <c r="G4" s="93">
        <f>MIN(_xll.ohPack(Data!$J$4:INDEX(Fwd1M,MATCH(E4+1,SettlementDates,1),1)))</f>
        <v>5.2628278555199781E-3</v>
      </c>
      <c r="H4" s="64">
        <f t="shared" si="2"/>
        <v>5.0000000000000001E-3</v>
      </c>
      <c r="I4" s="93">
        <f>MAX(_xll.ohPack(Data!$J$4:INDEX(Fwd1M,MATCH(E4+1,SettlementDates,1),1)))</f>
        <v>9.2847467752473871E-3</v>
      </c>
      <c r="J4" s="64">
        <f t="shared" si="3"/>
        <v>0.01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60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44469</v>
      </c>
      <c r="F5" s="87">
        <f t="shared" si="1"/>
        <v>6</v>
      </c>
      <c r="G5" s="93">
        <f>MIN(_xll.ohPack(Data!$J$4:INDEX(Fwd1M,MATCH(E5+1,SettlementDates,1),1)))</f>
        <v>5.2628278555199781E-3</v>
      </c>
      <c r="H5" s="64">
        <f t="shared" si="2"/>
        <v>5.0000000000000001E-3</v>
      </c>
      <c r="I5" s="93">
        <f>MAX(_xll.ohPack(Data!$J$4:INDEX(Fwd1M,MATCH(E5+1,SettlementDates,1),1)))</f>
        <v>1.3076636626139991E-2</v>
      </c>
      <c r="J5" s="64">
        <f t="shared" si="3"/>
        <v>1.4E-2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60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46295</v>
      </c>
      <c r="F6" s="87">
        <f t="shared" si="1"/>
        <v>6</v>
      </c>
      <c r="G6" s="93">
        <f>MIN(_xll.ohPack(Data!$J$4:INDEX(Fwd1M,MATCH(E6+1,SettlementDates,1),1)))</f>
        <v>5.2628278555199781E-3</v>
      </c>
      <c r="H6" s="64">
        <f t="shared" si="2"/>
        <v>5.0000000000000001E-3</v>
      </c>
      <c r="I6" s="93">
        <f>MAX(_xll.ohPack(Data!$J$4:INDEX(Fwd1M,MATCH(E6+1,SettlementDates,1),1)))</f>
        <v>1.7938931099561461E-2</v>
      </c>
      <c r="J6" s="64">
        <f t="shared" si="3"/>
        <v>0.02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60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49948</v>
      </c>
      <c r="F7" s="87">
        <f t="shared" si="1"/>
        <v>12</v>
      </c>
      <c r="G7" s="93">
        <f>MIN(_xll.ohPack(Data!$J$4:INDEX(Fwd1M,MATCH(E7+1,SettlementDates,1),1)))</f>
        <v>5.2628278555199781E-3</v>
      </c>
      <c r="H7" s="64">
        <f t="shared" si="2"/>
        <v>5.0000000000000001E-3</v>
      </c>
      <c r="I7" s="93">
        <f>MAX(_xll.ohPack(Data!$J$4:INDEX(Fwd1M,MATCH(E7+1,SettlementDates,1),1)))</f>
        <v>1.8733737831681942E-2</v>
      </c>
      <c r="J7" s="64">
        <f t="shared" si="3"/>
        <v>0.02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60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53600</v>
      </c>
      <c r="F8" s="87">
        <f t="shared" si="1"/>
        <v>36</v>
      </c>
      <c r="G8" s="93">
        <f>MIN(_xll.ohPack(Data!$J$4:INDEX(Fwd1M,MATCH(E8+1,SettlementDates,1),1)))</f>
        <v>5.2628278555199781E-3</v>
      </c>
      <c r="H8" s="64">
        <f t="shared" si="2"/>
        <v>5.0000000000000001E-3</v>
      </c>
      <c r="I8" s="93">
        <f>MAX(_xll.ohPack(Data!$J$4:INDEX(Fwd1M,MATCH(E8+1,SettlementDates,1),1)))</f>
        <v>1.8733737831681942E-2</v>
      </c>
      <c r="J8" s="64">
        <f t="shared" si="3"/>
        <v>0.02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61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64558</v>
      </c>
      <c r="F9" s="87">
        <f t="shared" si="1"/>
        <v>60</v>
      </c>
      <c r="G9" s="94">
        <f>MIN(_xll.ohPack(Data!$J$4:INDEX(Fwd1M,MATCH(E9+1,SettlementDates,1),1)))</f>
        <v>5.2628278555199781E-3</v>
      </c>
      <c r="H9" s="65">
        <f t="shared" si="2"/>
        <v>5.0000000000000001E-3</v>
      </c>
      <c r="I9" s="94">
        <f>MAX(_xll.ohPack(Data!$J$4:INDEX(Fwd1M,MATCH(E9+1,SettlementDates,1),1)))</f>
        <v>1.8733737831681942E-2</v>
      </c>
      <c r="J9" s="65">
        <f t="shared" si="3"/>
        <v>0.02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59" t="s">
        <v>60</v>
      </c>
      <c r="B10" s="77">
        <v>12</v>
      </c>
      <c r="C10" s="62" t="str">
        <f>_xll.qlPeriodEquivalent(B10&amp;"M")</f>
        <v>1Y</v>
      </c>
      <c r="D10" s="82">
        <f>D3</f>
        <v>42613</v>
      </c>
      <c r="E10" s="83">
        <f t="shared" si="0"/>
        <v>43008</v>
      </c>
      <c r="F10" s="88">
        <f t="shared" si="1"/>
        <v>1</v>
      </c>
      <c r="G10" s="93">
        <f>MIN(_xll.ohPack(Data!$K$4:INDEX(ONFwd1M,MATCH(E10+1,SettlementDates,1),1)))</f>
        <v>5.2078751838990911E-3</v>
      </c>
      <c r="H10" s="64">
        <f t="shared" si="2"/>
        <v>5.0000000000000001E-3</v>
      </c>
      <c r="I10" s="93">
        <f>MAX(_xll.ohPack(Data!$K$4:INDEX(ONFwd1M,MATCH(E10+1,SettlementDates,1),1)))</f>
        <v>7.8836865070819329E-3</v>
      </c>
      <c r="J10" s="64">
        <f t="shared" si="3"/>
        <v>8.0000000000000002E-3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60"/>
      <c r="B11" s="77">
        <v>24</v>
      </c>
      <c r="C11" s="60" t="str">
        <f>_xll.qlPeriodEquivalent(B11&amp;"M")</f>
        <v>2Y</v>
      </c>
      <c r="D11" s="85">
        <f t="shared" ref="D11:D16" si="5">D4</f>
        <v>42643</v>
      </c>
      <c r="E11" s="86">
        <f t="shared" si="0"/>
        <v>43373</v>
      </c>
      <c r="F11" s="87">
        <f t="shared" si="1"/>
        <v>3</v>
      </c>
      <c r="G11" s="93">
        <f>MIN(_xll.ohPack(Data!$K$4:INDEX(ONFwd1M,MATCH(E11+1,SettlementDates,1),1)))</f>
        <v>5.2078751838990911E-3</v>
      </c>
      <c r="H11" s="64">
        <f t="shared" si="2"/>
        <v>5.0000000000000001E-3</v>
      </c>
      <c r="I11" s="93">
        <f>MAX(_xll.ohPack(Data!$K$4:INDEX(ONFwd1M,MATCH(E11+1,SettlementDates,1),1)))</f>
        <v>9.2318400069313356E-3</v>
      </c>
      <c r="J11" s="64">
        <f t="shared" si="3"/>
        <v>0.01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60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44469</v>
      </c>
      <c r="F12" s="87">
        <f t="shared" si="1"/>
        <v>6</v>
      </c>
      <c r="G12" s="93">
        <f>MIN(_xll.ohPack(Data!$K$4:INDEX(ONFwd1M,MATCH(E12+1,SettlementDates,1),1)))</f>
        <v>5.2078751838990911E-3</v>
      </c>
      <c r="H12" s="64">
        <f t="shared" si="2"/>
        <v>5.0000000000000001E-3</v>
      </c>
      <c r="I12" s="93">
        <f>MAX(_xll.ohPack(Data!$K$4:INDEX(ONFwd1M,MATCH(E12+1,SettlementDates,1),1)))</f>
        <v>1.300886851073102E-2</v>
      </c>
      <c r="J12" s="64">
        <f t="shared" si="3"/>
        <v>1.4E-2</v>
      </c>
      <c r="K12" s="93">
        <f t="shared" si="4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60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46295</v>
      </c>
      <c r="F13" s="87">
        <f t="shared" si="1"/>
        <v>6</v>
      </c>
      <c r="G13" s="93">
        <f>MIN(_xll.ohPack(Data!$K$4:INDEX(ONFwd1M,MATCH(E13+1,SettlementDates,1),1)))</f>
        <v>5.2078751838990911E-3</v>
      </c>
      <c r="H13" s="64">
        <f t="shared" si="2"/>
        <v>5.0000000000000001E-3</v>
      </c>
      <c r="I13" s="93">
        <f>MAX(_xll.ohPack(Data!$K$4:INDEX(ONFwd1M,MATCH(E13+1,SettlementDates,1),1)))</f>
        <v>1.789972206831969E-2</v>
      </c>
      <c r="J13" s="64">
        <f t="shared" si="3"/>
        <v>0.02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60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49948</v>
      </c>
      <c r="F14" s="87">
        <f t="shared" si="1"/>
        <v>12</v>
      </c>
      <c r="G14" s="93">
        <f>MIN(_xll.ohPack(Data!$K$4:INDEX(ONFwd1M,MATCH(E14+1,SettlementDates,1),1)))</f>
        <v>5.2078751838990911E-3</v>
      </c>
      <c r="H14" s="64">
        <f t="shared" si="2"/>
        <v>5.0000000000000001E-3</v>
      </c>
      <c r="I14" s="93">
        <f>MAX(_xll.ohPack(Data!$K$4:INDEX(ONFwd1M,MATCH(E14+1,SettlementDates,1),1)))</f>
        <v>1.8719228089443263E-2</v>
      </c>
      <c r="J14" s="64">
        <f t="shared" si="3"/>
        <v>0.02</v>
      </c>
      <c r="K14" s="93">
        <f t="shared" si="4"/>
        <v>2.5000000000000001E-3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60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53600</v>
      </c>
      <c r="F15" s="87">
        <f t="shared" si="1"/>
        <v>36</v>
      </c>
      <c r="G15" s="93">
        <f>MIN(_xll.ohPack(Data!$K$4:INDEX(ONFwd1M,MATCH(E15+1,SettlementDates,1),1)))</f>
        <v>5.2078751838990911E-3</v>
      </c>
      <c r="H15" s="64">
        <f t="shared" si="2"/>
        <v>5.0000000000000001E-3</v>
      </c>
      <c r="I15" s="93">
        <f>MAX(_xll.ohPack(Data!$K$4:INDEX(ONFwd1M,MATCH(E15+1,SettlementDates,1),1)))</f>
        <v>1.8719228089443263E-2</v>
      </c>
      <c r="J15" s="64">
        <f t="shared" si="3"/>
        <v>0.02</v>
      </c>
      <c r="K15" s="93">
        <f t="shared" si="4"/>
        <v>2.5000000000000001E-3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61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64558</v>
      </c>
      <c r="F16" s="91">
        <f t="shared" si="1"/>
        <v>60</v>
      </c>
      <c r="G16" s="94">
        <f>MIN(_xll.ohPack(Data!$K$4:INDEX(ONFwd1M,MATCH(E16+1,SettlementDates,1),1)))</f>
        <v>5.2078751838990911E-3</v>
      </c>
      <c r="H16" s="65">
        <f t="shared" si="2"/>
        <v>5.0000000000000001E-3</v>
      </c>
      <c r="I16" s="94">
        <f>MAX(_xll.ohPack(Data!$K$4:INDEX(ONFwd1M,MATCH(E16+1,SettlementDates,1),1)))</f>
        <v>1.8719228089443263E-2</v>
      </c>
      <c r="J16" s="65">
        <f t="shared" si="3"/>
        <v>0.02</v>
      </c>
      <c r="K16" s="94">
        <f t="shared" si="4"/>
        <v>2.5000000000000001E-3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3" collapsed="1" x14ac:dyDescent="0.2">
      <c r="R17" s="73"/>
      <c r="S17" s="73"/>
      <c r="T17" s="73"/>
      <c r="U17" s="73"/>
      <c r="V17" s="73"/>
    </row>
    <row r="18" spans="3:33" x14ac:dyDescent="0.2">
      <c r="C18" s="72"/>
      <c r="M18" s="122" t="s">
        <v>173</v>
      </c>
      <c r="P18" s="73"/>
      <c r="Q18" s="73"/>
      <c r="S18" s="73"/>
      <c r="T18" s="73"/>
      <c r="V18" s="73"/>
      <c r="AA18" s="71"/>
    </row>
    <row r="19" spans="3:33" x14ac:dyDescent="0.2">
      <c r="M19" s="111"/>
      <c r="P19" s="73"/>
      <c r="Q19" s="73"/>
      <c r="S19" s="73"/>
      <c r="T19" s="73"/>
      <c r="V19" s="73"/>
      <c r="AA19" s="95"/>
    </row>
    <row r="20" spans="3:33" x14ac:dyDescent="0.2">
      <c r="P20" s="73"/>
      <c r="Q20" s="73"/>
      <c r="S20" s="73"/>
      <c r="T20" s="73"/>
      <c r="U20" s="73"/>
      <c r="V20" s="73"/>
      <c r="X20" s="73"/>
      <c r="Y20" s="73"/>
    </row>
    <row r="21" spans="3:33" ht="13.5" x14ac:dyDescent="0.2">
      <c r="M21" s="100" t="s">
        <v>127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3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130</v>
      </c>
      <c r="AD22" s="113" t="s">
        <v>131</v>
      </c>
      <c r="AE22" s="114" t="s">
        <v>132</v>
      </c>
      <c r="AG22" s="114" t="s">
        <v>177</v>
      </c>
    </row>
    <row r="23" spans="3:33" x14ac:dyDescent="0.2">
      <c r="J23" s="72"/>
      <c r="K23" s="72"/>
      <c r="L23" s="72"/>
      <c r="M23" s="103" t="s">
        <v>72</v>
      </c>
      <c r="N23" s="103" t="s">
        <v>178</v>
      </c>
      <c r="O23" s="103" t="s">
        <v>75</v>
      </c>
      <c r="P23" s="103" t="str">
        <f>Currency&amp;N23&amp;O23&amp;QuoteSuffix</f>
        <v>USDAM1L2M_Quote</v>
      </c>
      <c r="Q23" s="155"/>
      <c r="R23" s="115">
        <f t="shared" ref="R23:R36" si="6">EvaluationDate</f>
        <v>42641</v>
      </c>
      <c r="S23" s="115">
        <f>_xll.qlInterestRateIndexValueDate(AA23,R23)</f>
        <v>42643</v>
      </c>
      <c r="T23" s="115">
        <f>_xll.qlInterestRateIndexMaturity(AA23,S23)</f>
        <v>42704</v>
      </c>
      <c r="U23" s="106">
        <f>_xll.qlIndexFixing(AA23,R23,,_xll.ohTrigger(Trigger,Trigger1M))</f>
        <v>5.4005398556854255E-3</v>
      </c>
      <c r="V23" s="106">
        <f>_xll.qlQuoteValue(P23,_xll.ohTrigger(Trigger,Trigger1M))</f>
        <v>5.3900000000000007E-3</v>
      </c>
      <c r="W23" s="106" t="b">
        <f>NOT(ISERROR(V23))</f>
        <v>1</v>
      </c>
      <c r="X23" s="106">
        <f>U23-V23</f>
        <v>1.0539855685424808E-5</v>
      </c>
      <c r="Y23" s="118" t="b">
        <f>ABS(X23)&lt;=ABS('General Settings'!$D$28)</f>
        <v>1</v>
      </c>
      <c r="AA23" s="62" t="str">
        <f>_xll.qlSwapIndex(,,O23,SettlementDays,Currency,JointCalendar,FixedLegTenor,FixedLegBDC,FixedLegDayCounter,Index1M,DiscountingCurve,Permanent,Trigger,ObjectOverwrite)</f>
        <v>obj_0036e#0001</v>
      </c>
      <c r="AC23" s="113" t="s">
        <v>42</v>
      </c>
      <c r="AD23" s="113" t="s">
        <v>134</v>
      </c>
      <c r="AE23" s="114" t="s">
        <v>124</v>
      </c>
      <c r="AG23" s="62" t="str">
        <f t="array" ref="AG23:AG75">_xll.ohGroupList("USD1M_instruments",Trigger1M)</f>
        <v>USDSWD_SYNTH1M_Quote</v>
      </c>
    </row>
    <row r="24" spans="3:33" x14ac:dyDescent="0.2">
      <c r="M24" s="104" t="s">
        <v>72</v>
      </c>
      <c r="N24" s="104" t="s">
        <v>178</v>
      </c>
      <c r="O24" s="104" t="s">
        <v>40</v>
      </c>
      <c r="P24" s="104" t="str">
        <f>Currency&amp;N24&amp;O24&amp;QuoteSuffix</f>
        <v>USDAM1L3M_Quote</v>
      </c>
      <c r="Q24" s="150"/>
      <c r="R24" s="116">
        <f t="shared" si="6"/>
        <v>42641</v>
      </c>
      <c r="S24" s="116">
        <f>_xll.qlInterestRateIndexValueDate(AA24,R24)</f>
        <v>42643</v>
      </c>
      <c r="T24" s="116">
        <f>_xll.qlInterestRateIndexMaturity(AA24,S24)</f>
        <v>42734</v>
      </c>
      <c r="U24" s="107">
        <f>_xll.qlIndexFixing(AA24,R24,,_xll.ohTrigger(Trigger,Trigger1M))</f>
        <v>5.5900000004298327E-3</v>
      </c>
      <c r="V24" s="107">
        <f>_xll.qlQuoteValue(P24,_xll.ohTrigger(Trigger,Trigger1M))</f>
        <v>5.5899999999999995E-3</v>
      </c>
      <c r="W24" s="107" t="b">
        <f t="shared" ref="W24:W36" si="7">NOT(ISERROR(V24))</f>
        <v>1</v>
      </c>
      <c r="X24" s="107">
        <f t="shared" ref="X24:X36" si="8">U24-V24</f>
        <v>4.2983325232448522E-13</v>
      </c>
      <c r="Y24" s="119" t="b">
        <f>ABS(X24)&lt;=ABS('General Settings'!$D$28)</f>
        <v>1</v>
      </c>
      <c r="AA24" s="60" t="str">
        <f>_xll.qlSwapIndex(,,O24,SettlementDays,Currency,JointCalendar,FixedLegTenor,FixedLegBDC,FixedLegDayCounter,Index1M,DiscountingCurve,Permanent,Trigger,ObjectOverwrite)</f>
        <v>obj_00371#0001</v>
      </c>
      <c r="AG24" s="60" t="str">
        <v>USD1MD_SYNTH1M_Quote</v>
      </c>
    </row>
    <row r="25" spans="3:33" x14ac:dyDescent="0.2">
      <c r="M25" s="104" t="s">
        <v>72</v>
      </c>
      <c r="N25" s="104" t="s">
        <v>178</v>
      </c>
      <c r="O25" s="104" t="s">
        <v>76</v>
      </c>
      <c r="P25" s="104" t="str">
        <f>Currency&amp;N25&amp;O25&amp;QuoteSuffix</f>
        <v>USDAM1L4M_Quote</v>
      </c>
      <c r="Q25" s="150"/>
      <c r="R25" s="116">
        <f t="shared" si="6"/>
        <v>42641</v>
      </c>
      <c r="S25" s="116">
        <f>_xll.qlInterestRateIndexValueDate(AA25,R25)</f>
        <v>42643</v>
      </c>
      <c r="T25" s="116">
        <f>_xll.qlInterestRateIndexMaturity(AA25,S25)</f>
        <v>42765</v>
      </c>
      <c r="U25" s="107">
        <f>_xll.qlIndexFixing(AA25,R25,,_xll.ohTrigger(Trigger,Trigger1M))</f>
        <v>5.7889620355084355E-3</v>
      </c>
      <c r="V25" s="107">
        <f>_xll.qlQuoteValue(P25,_xll.ohTrigger(Trigger,Trigger1M))</f>
        <v>5.8200000000000005E-3</v>
      </c>
      <c r="W25" s="107" t="b">
        <f t="shared" si="7"/>
        <v>1</v>
      </c>
      <c r="X25" s="107">
        <f t="shared" si="8"/>
        <v>-3.1037964491564991E-5</v>
      </c>
      <c r="Y25" s="119" t="b">
        <f>ABS(X25)&lt;=ABS('General Settings'!$D$28)</f>
        <v>1</v>
      </c>
      <c r="AA25" s="60" t="str">
        <f>_xll.qlSwapIndex(,,O25,SettlementDays,Currency,JointCalendar,FixedLegTenor,FixedLegBDC,FixedLegDayCounter,Index1M,DiscountingCurve,Permanent,Trigger,ObjectOverwrite)</f>
        <v>obj_00356#0001</v>
      </c>
      <c r="AG25" s="60" t="str">
        <v>USD3X1S_Quote</v>
      </c>
    </row>
    <row r="26" spans="3:33" x14ac:dyDescent="0.2">
      <c r="M26" s="104" t="s">
        <v>72</v>
      </c>
      <c r="N26" s="104" t="s">
        <v>178</v>
      </c>
      <c r="O26" s="104" t="s">
        <v>77</v>
      </c>
      <c r="P26" s="104" t="str">
        <f>Currency&amp;N26&amp;O26&amp;QuoteSuffix</f>
        <v>USDAM1L5M_Quote</v>
      </c>
      <c r="Q26" s="150"/>
      <c r="R26" s="116">
        <f t="shared" si="6"/>
        <v>42641</v>
      </c>
      <c r="S26" s="116">
        <f>_xll.qlInterestRateIndexValueDate(AA26,R26)</f>
        <v>42643</v>
      </c>
      <c r="T26" s="116">
        <f>_xll.qlInterestRateIndexMaturity(AA26,S26)</f>
        <v>42794</v>
      </c>
      <c r="U26" s="107">
        <f>_xll.qlIndexFixing(AA26,R26,,_xll.ohTrigger(Trigger,Trigger1M))</f>
        <v>5.964500090817869E-3</v>
      </c>
      <c r="V26" s="107">
        <f>_xll.qlQuoteValue(P26,_xll.ohTrigger(Trigger,Trigger1M))</f>
        <v>5.9800000000000009E-3</v>
      </c>
      <c r="W26" s="107" t="b">
        <f t="shared" si="7"/>
        <v>1</v>
      </c>
      <c r="X26" s="107">
        <f t="shared" si="8"/>
        <v>-1.5499909182131906E-5</v>
      </c>
      <c r="Y26" s="119" t="b">
        <f>ABS(X26)&lt;=ABS('General Settings'!$D$28)</f>
        <v>1</v>
      </c>
      <c r="AA26" s="60" t="str">
        <f>_xll.qlSwapIndex(,,O26,SettlementDays,Currency,JointCalendar,FixedLegTenor,FixedLegBDC,FixedLegDayCounter,Index1M,DiscountingCurve,Permanent,Trigger,ObjectOverwrite)</f>
        <v>obj_003af#0001</v>
      </c>
      <c r="AG26" s="60" t="str">
        <v>USD6X1S_Quote</v>
      </c>
    </row>
    <row r="27" spans="3:33" x14ac:dyDescent="0.2">
      <c r="M27" s="104" t="s">
        <v>72</v>
      </c>
      <c r="N27" s="104" t="s">
        <v>178</v>
      </c>
      <c r="O27" s="104" t="s">
        <v>41</v>
      </c>
      <c r="P27" s="104" t="str">
        <f>Currency&amp;N27&amp;O27&amp;QuoteSuffix</f>
        <v>USDAM1L6M_Quote</v>
      </c>
      <c r="Q27" s="150"/>
      <c r="R27" s="116">
        <f t="shared" si="6"/>
        <v>42641</v>
      </c>
      <c r="S27" s="116">
        <f>_xll.qlInterestRateIndexValueDate(AA27,R27)</f>
        <v>42643</v>
      </c>
      <c r="T27" s="116">
        <f>_xll.qlInterestRateIndexMaturity(AA27,S27)</f>
        <v>42824</v>
      </c>
      <c r="U27" s="107">
        <f>_xll.qlIndexFixing(AA27,R27,,_xll.ohTrigger(Trigger,Trigger1M))</f>
        <v>6.1300000012568445E-3</v>
      </c>
      <c r="V27" s="107">
        <f>_xll.qlQuoteValue(P27,_xll.ohTrigger(Trigger,Trigger1M))</f>
        <v>6.13E-3</v>
      </c>
      <c r="W27" s="107" t="b">
        <f t="shared" si="7"/>
        <v>1</v>
      </c>
      <c r="X27" s="107">
        <f t="shared" si="8"/>
        <v>1.2568444548999302E-12</v>
      </c>
      <c r="Y27" s="119" t="b">
        <f>ABS(X27)&lt;=ABS('General Settings'!$D$28)</f>
        <v>1</v>
      </c>
      <c r="AA27" s="60" t="str">
        <f>_xll.qlSwapIndex(,,O27,SettlementDays,Currency,JointCalendar,FixedLegTenor,FixedLegBDC,FixedLegDayCounter,Index1M,DiscountingCurve,Permanent,Trigger,ObjectOverwrite)</f>
        <v>obj_0036c#0001</v>
      </c>
      <c r="AG27" s="60" t="str">
        <v>USD9X1S_Quote</v>
      </c>
    </row>
    <row r="28" spans="3:33" x14ac:dyDescent="0.2">
      <c r="M28" s="104" t="s">
        <v>72</v>
      </c>
      <c r="N28" s="104" t="s">
        <v>178</v>
      </c>
      <c r="O28" s="104" t="s">
        <v>78</v>
      </c>
      <c r="P28" s="104" t="str">
        <f>Currency&amp;N28&amp;O28&amp;QuoteSuffix</f>
        <v>USDAM1L7M_Quote</v>
      </c>
      <c r="Q28" s="150"/>
      <c r="R28" s="116">
        <f t="shared" si="6"/>
        <v>42641</v>
      </c>
      <c r="S28" s="116">
        <f>_xll.qlInterestRateIndexValueDate(AA28,R28)</f>
        <v>42643</v>
      </c>
      <c r="T28" s="116">
        <f>_xll.qlInterestRateIndexMaturity(AA28,S28)</f>
        <v>42853</v>
      </c>
      <c r="U28" s="107">
        <f>_xll.qlIndexFixing(AA28,R28,,_xll.ohTrigger(Trigger,Trigger1M))</f>
        <v>6.2732239307361163E-3</v>
      </c>
      <c r="V28" s="107">
        <f>_xll.qlQuoteValue(P28,_xll.ohTrigger(Trigger,Trigger1M))</f>
        <v>6.2700000000000004E-3</v>
      </c>
      <c r="W28" s="107" t="b">
        <f t="shared" si="7"/>
        <v>1</v>
      </c>
      <c r="X28" s="107">
        <f t="shared" si="8"/>
        <v>3.2239307361158973E-6</v>
      </c>
      <c r="Y28" s="119" t="b">
        <f>ABS(X28)&lt;=ABS('General Settings'!$D$28)</f>
        <v>1</v>
      </c>
      <c r="AA28" s="60" t="str">
        <f>_xll.qlSwapIndex(,,O28,SettlementDays,Currency,JointCalendar,FixedLegTenor,FixedLegBDC,FixedLegDayCounter,Index1M,DiscountingCurve,Permanent,Trigger,ObjectOverwrite)</f>
        <v>obj_00399#0001</v>
      </c>
      <c r="AG28" s="60" t="str">
        <v>USD12X1S_Quote</v>
      </c>
    </row>
    <row r="29" spans="3:33" x14ac:dyDescent="0.2">
      <c r="M29" s="104" t="s">
        <v>72</v>
      </c>
      <c r="N29" s="104" t="s">
        <v>178</v>
      </c>
      <c r="O29" s="104" t="s">
        <v>79</v>
      </c>
      <c r="P29" s="104" t="str">
        <f>Currency&amp;N29&amp;O29&amp;QuoteSuffix</f>
        <v>USDAM1L8M_Quote</v>
      </c>
      <c r="Q29" s="150"/>
      <c r="R29" s="116">
        <f t="shared" si="6"/>
        <v>42641</v>
      </c>
      <c r="S29" s="116">
        <f>_xll.qlInterestRateIndexValueDate(AA29,R29)</f>
        <v>42643</v>
      </c>
      <c r="T29" s="116">
        <f>_xll.qlInterestRateIndexMaturity(AA29,S29)</f>
        <v>42885</v>
      </c>
      <c r="U29" s="107">
        <f>_xll.qlIndexFixing(AA29,R29,,_xll.ohTrigger(Trigger,Trigger1M))</f>
        <v>6.4153863580907597E-3</v>
      </c>
      <c r="V29" s="107">
        <f>_xll.qlQuoteValue(P29,_xll.ohTrigger(Trigger,Trigger1M))</f>
        <v>6.4099999999999999E-3</v>
      </c>
      <c r="W29" s="107" t="b">
        <f t="shared" si="7"/>
        <v>1</v>
      </c>
      <c r="X29" s="107">
        <f t="shared" si="8"/>
        <v>5.3863580907597547E-6</v>
      </c>
      <c r="Y29" s="119" t="b">
        <f>ABS(X29)&lt;=ABS('General Settings'!$D$28)</f>
        <v>1</v>
      </c>
      <c r="AA29" s="60" t="str">
        <f>_xll.qlSwapIndex(,,O29,SettlementDays,Currency,JointCalendar,FixedLegTenor,FixedLegBDC,FixedLegDayCounter,Index1M,DiscountingCurve,Permanent,Trigger,ObjectOverwrite)</f>
        <v>obj_0036b#0001</v>
      </c>
      <c r="AG29" s="60" t="str">
        <v>USDAM3L2Y_Quote</v>
      </c>
    </row>
    <row r="30" spans="3:33" x14ac:dyDescent="0.2">
      <c r="M30" s="104" t="s">
        <v>72</v>
      </c>
      <c r="N30" s="104" t="s">
        <v>178</v>
      </c>
      <c r="O30" s="104" t="s">
        <v>80</v>
      </c>
      <c r="P30" s="104" t="str">
        <f>Currency&amp;N30&amp;O30&amp;QuoteSuffix</f>
        <v>USDAM1L9M_Quote</v>
      </c>
      <c r="Q30" s="150"/>
      <c r="R30" s="116">
        <f t="shared" si="6"/>
        <v>42641</v>
      </c>
      <c r="S30" s="116">
        <f>_xll.qlInterestRateIndexValueDate(AA30,R30)</f>
        <v>42643</v>
      </c>
      <c r="T30" s="116">
        <f>_xll.qlInterestRateIndexMaturity(AA30,S30)</f>
        <v>42916</v>
      </c>
      <c r="U30" s="107">
        <f>_xll.qlIndexFixing(AA30,R30,,_xll.ohTrigger(Trigger,Trigger1M))</f>
        <v>6.5400000000368384E-3</v>
      </c>
      <c r="V30" s="107">
        <f>_xll.qlQuoteValue(P30,_xll.ohTrigger(Trigger,Trigger1M))</f>
        <v>6.5400000000000007E-3</v>
      </c>
      <c r="W30" s="107" t="b">
        <f t="shared" si="7"/>
        <v>1</v>
      </c>
      <c r="X30" s="107">
        <f t="shared" si="8"/>
        <v>3.6837720374105487E-14</v>
      </c>
      <c r="Y30" s="119" t="b">
        <f>ABS(X30)&lt;=ABS('General Settings'!$D$28)</f>
        <v>1</v>
      </c>
      <c r="AA30" s="60" t="str">
        <f>_xll.qlSwapIndex(,,O30,SettlementDays,Currency,JointCalendar,FixedLegTenor,FixedLegBDC,FixedLegDayCounter,Index1M,DiscountingCurve,Permanent,Trigger,ObjectOverwrite)</f>
        <v>obj_003a4#0001</v>
      </c>
      <c r="AG30" s="60" t="str">
        <v>USDAM3L3Y_Quote</v>
      </c>
    </row>
    <row r="31" spans="3:33" x14ac:dyDescent="0.2">
      <c r="M31" s="104" t="s">
        <v>72</v>
      </c>
      <c r="N31" s="104" t="s">
        <v>178</v>
      </c>
      <c r="O31" s="104" t="s">
        <v>81</v>
      </c>
      <c r="P31" s="104" t="str">
        <f>Currency&amp;N31&amp;O31&amp;QuoteSuffix</f>
        <v>USDAM1L10M_Quote</v>
      </c>
      <c r="Q31" s="150"/>
      <c r="R31" s="116">
        <f t="shared" si="6"/>
        <v>42641</v>
      </c>
      <c r="S31" s="116">
        <f>_xll.qlInterestRateIndexValueDate(AA31,R31)</f>
        <v>42643</v>
      </c>
      <c r="T31" s="116">
        <f>_xll.qlInterestRateIndexMaturity(AA31,S31)</f>
        <v>42947</v>
      </c>
      <c r="U31" s="107">
        <f>_xll.qlIndexFixing(AA31,R31,,_xll.ohTrigger(Trigger,Trigger1M))</f>
        <v>6.6536172628068263E-3</v>
      </c>
      <c r="V31" s="107">
        <f>_xll.qlQuoteValue(P31,_xll.ohTrigger(Trigger,Trigger1M))</f>
        <v>6.6600000000000001E-3</v>
      </c>
      <c r="W31" s="107" t="b">
        <f t="shared" si="7"/>
        <v>1</v>
      </c>
      <c r="X31" s="107">
        <f t="shared" si="8"/>
        <v>-6.382737193173782E-6</v>
      </c>
      <c r="Y31" s="119" t="b">
        <f>ABS(X31)&lt;=ABS('General Settings'!$D$28)</f>
        <v>1</v>
      </c>
      <c r="AA31" s="60" t="str">
        <f>_xll.qlSwapIndex(,,O31,SettlementDays,Currency,JointCalendar,FixedLegTenor,FixedLegBDC,FixedLegDayCounter,Index1M,DiscountingCurve,Permanent,Trigger,ObjectOverwrite)</f>
        <v>obj_0034a#0001</v>
      </c>
      <c r="AG31" s="60" t="str">
        <v>USDAM3L4Y_Quote</v>
      </c>
    </row>
    <row r="32" spans="3:33" x14ac:dyDescent="0.2">
      <c r="M32" s="104" t="s">
        <v>72</v>
      </c>
      <c r="N32" s="104" t="s">
        <v>178</v>
      </c>
      <c r="O32" s="104" t="s">
        <v>82</v>
      </c>
      <c r="P32" s="104" t="str">
        <f>Currency&amp;N32&amp;O32&amp;QuoteSuffix</f>
        <v>USDAM1L11M_Quote</v>
      </c>
      <c r="Q32" s="150"/>
      <c r="R32" s="116">
        <f t="shared" si="6"/>
        <v>42641</v>
      </c>
      <c r="S32" s="116">
        <f>_xll.qlInterestRateIndexValueDate(AA32,R32)</f>
        <v>42643</v>
      </c>
      <c r="T32" s="116">
        <f>_xll.qlInterestRateIndexMaturity(AA32,S32)</f>
        <v>42977</v>
      </c>
      <c r="U32" s="107">
        <f>_xll.qlIndexFixing(AA32,R32,,_xll.ohTrigger(Trigger,Trigger1M))</f>
        <v>6.7551279357601452E-3</v>
      </c>
      <c r="V32" s="107">
        <f>_xll.qlQuoteValue(P32,_xll.ohTrigger(Trigger,Trigger1M))</f>
        <v>6.7600000000000004E-3</v>
      </c>
      <c r="W32" s="107" t="b">
        <f t="shared" si="7"/>
        <v>1</v>
      </c>
      <c r="X32" s="107">
        <f t="shared" si="8"/>
        <v>-4.8720642398551381E-6</v>
      </c>
      <c r="Y32" s="119" t="b">
        <f>ABS(X32)&lt;=ABS('General Settings'!$D$28)</f>
        <v>1</v>
      </c>
      <c r="AA32" s="60" t="str">
        <f>_xll.qlSwapIndex(,,O32,SettlementDays,Currency,JointCalendar,FixedLegTenor,FixedLegBDC,FixedLegDayCounter,Index1M,DiscountingCurve,Permanent,Trigger,ObjectOverwrite)</f>
        <v>obj_0038e#0001</v>
      </c>
      <c r="AG32" s="60" t="str">
        <v>USDAM3L5Y_Quote</v>
      </c>
    </row>
    <row r="33" spans="13:64" x14ac:dyDescent="0.2">
      <c r="M33" s="104" t="s">
        <v>72</v>
      </c>
      <c r="N33" s="104" t="s">
        <v>178</v>
      </c>
      <c r="O33" s="104" t="s">
        <v>42</v>
      </c>
      <c r="P33" s="104" t="str">
        <f>Currency&amp;N33&amp;O33&amp;QuoteSuffix</f>
        <v>USDAM1L1Y_Quote</v>
      </c>
      <c r="Q33" s="150"/>
      <c r="R33" s="116">
        <f t="shared" si="6"/>
        <v>42641</v>
      </c>
      <c r="S33" s="116">
        <f>_xll.qlInterestRateIndexValueDate(AA33,R33)</f>
        <v>42643</v>
      </c>
      <c r="T33" s="116">
        <f>_xll.qlInterestRateIndexMaturity(AA33,S33)</f>
        <v>43007</v>
      </c>
      <c r="U33" s="107">
        <f>_xll.qlIndexFixing(AA33,R33,,_xll.ohTrigger(Trigger,Trigger1M))</f>
        <v>6.8500000001482913E-3</v>
      </c>
      <c r="V33" s="107">
        <f>_xll.qlQuoteValue(P33,_xll.ohTrigger(Trigger,Trigger1M))</f>
        <v>6.8500000000000002E-3</v>
      </c>
      <c r="W33" s="107" t="b">
        <f t="shared" si="7"/>
        <v>1</v>
      </c>
      <c r="X33" s="107">
        <f t="shared" si="8"/>
        <v>1.4829110162040138E-13</v>
      </c>
      <c r="Y33" s="119" t="b">
        <f>ABS(X33)&lt;=ABS('General Settings'!$D$28)</f>
        <v>1</v>
      </c>
      <c r="AA33" s="60" t="str">
        <f>_xll.qlSwapIndex(,,O33,SettlementDays,Currency,JointCalendar,FixedLegTenor,FixedLegBDC,FixedLegDayCounter,Index1M,DiscountingCurve,Permanent,Trigger,ObjectOverwrite)</f>
        <v>obj_0037e#0002</v>
      </c>
      <c r="AG33" s="60" t="str">
        <v>USDAM3L6Y_Quote</v>
      </c>
    </row>
    <row r="34" spans="13:64" x14ac:dyDescent="0.2">
      <c r="M34" s="104" t="s">
        <v>72</v>
      </c>
      <c r="N34" s="104" t="s">
        <v>178</v>
      </c>
      <c r="O34" s="104" t="s">
        <v>85</v>
      </c>
      <c r="P34" s="104" t="str">
        <f>Currency&amp;N34&amp;O34&amp;QuoteSuffix</f>
        <v>USDAM1L15M_Quote</v>
      </c>
      <c r="Q34" s="150"/>
      <c r="R34" s="116">
        <f t="shared" si="6"/>
        <v>42641</v>
      </c>
      <c r="S34" s="116">
        <f>_xll.qlInterestRateIndexValueDate(AA34,R34)</f>
        <v>42643</v>
      </c>
      <c r="T34" s="116">
        <f>_xll.qlInterestRateIndexMaturity(AA34,S34)</f>
        <v>43098</v>
      </c>
      <c r="U34" s="107">
        <f>_xll.qlIndexFixing(AA34,R34,,_xll.ohTrigger(Trigger,Trigger1M))</f>
        <v>7.0998955385888985E-3</v>
      </c>
      <c r="V34" s="107">
        <f>_xll.qlQuoteValue(P34,_xll.ohTrigger(Trigger,Trigger1M))</f>
        <v>7.1100000000000009E-3</v>
      </c>
      <c r="W34" s="107" t="b">
        <f t="shared" si="7"/>
        <v>1</v>
      </c>
      <c r="X34" s="107">
        <f t="shared" si="8"/>
        <v>-1.0104461411102397E-5</v>
      </c>
      <c r="Y34" s="119" t="b">
        <f>ABS(X34)&lt;=ABS('General Settings'!$D$28)</f>
        <v>1</v>
      </c>
      <c r="AA34" s="60" t="str">
        <f>_xll.qlSwapIndex(,,O34,SettlementDays,Currency,JointCalendar,FixedLegTenor,FixedLegBDC,FixedLegDayCounter,Index1M,DiscountingCurve,Permanent,Trigger,ObjectOverwrite)</f>
        <v>obj_003a8#0001</v>
      </c>
      <c r="AG34" s="60" t="str">
        <v>USDAM3L7Y_Quote</v>
      </c>
    </row>
    <row r="35" spans="13:64" x14ac:dyDescent="0.2">
      <c r="M35" s="104" t="s">
        <v>72</v>
      </c>
      <c r="N35" s="104" t="s">
        <v>178</v>
      </c>
      <c r="O35" s="104" t="s">
        <v>88</v>
      </c>
      <c r="P35" s="104" t="str">
        <f>Currency&amp;N35&amp;O35&amp;QuoteSuffix</f>
        <v>USDAM1L18M_Quote</v>
      </c>
      <c r="Q35" s="150"/>
      <c r="R35" s="116">
        <f t="shared" si="6"/>
        <v>42641</v>
      </c>
      <c r="S35" s="116">
        <f>_xll.qlInterestRateIndexValueDate(AA35,R35)</f>
        <v>42643</v>
      </c>
      <c r="T35" s="116">
        <f>_xll.qlInterestRateIndexMaturity(AA35,S35)</f>
        <v>43188</v>
      </c>
      <c r="U35" s="107">
        <f>_xll.qlIndexFixing(AA35,R35,,_xll.ohTrigger(Trigger,Trigger1M))</f>
        <v>7.3216537026936134E-3</v>
      </c>
      <c r="V35" s="107">
        <f>_xll.qlQuoteValue(P35,_xll.ohTrigger(Trigger,Trigger1M))</f>
        <v>7.3499999999999998E-3</v>
      </c>
      <c r="W35" s="107" t="b">
        <f t="shared" si="7"/>
        <v>1</v>
      </c>
      <c r="X35" s="107">
        <f t="shared" si="8"/>
        <v>-2.8346297306386381E-5</v>
      </c>
      <c r="Y35" s="119" t="b">
        <f>ABS(X35)&lt;=ABS('General Settings'!$D$28)</f>
        <v>1</v>
      </c>
      <c r="AA35" s="60" t="str">
        <f>_xll.qlSwapIndex(,,O35,SettlementDays,Currency,JointCalendar,FixedLegTenor,FixedLegBDC,FixedLegDayCounter,Index1M,DiscountingCurve,Permanent,Trigger,ObjectOverwrite)</f>
        <v>obj_0039b#0001</v>
      </c>
      <c r="AG35" s="60" t="str">
        <v>USDAM3L8Y_Quote</v>
      </c>
    </row>
    <row r="36" spans="13:64" x14ac:dyDescent="0.2">
      <c r="M36" s="105" t="s">
        <v>72</v>
      </c>
      <c r="N36" s="105" t="s">
        <v>178</v>
      </c>
      <c r="O36" s="105" t="s">
        <v>94</v>
      </c>
      <c r="P36" s="105" t="str">
        <f>Currency&amp;N36&amp;O36&amp;QuoteSuffix</f>
        <v>USDAM1L2Y_Quote</v>
      </c>
      <c r="Q36" s="153"/>
      <c r="R36" s="117">
        <f t="shared" si="6"/>
        <v>42641</v>
      </c>
      <c r="S36" s="117">
        <f>_xll.qlInterestRateIndexValueDate(AA36,R36)</f>
        <v>42643</v>
      </c>
      <c r="T36" s="117">
        <f>_xll.qlInterestRateIndexMaturity(AA36,S36)</f>
        <v>43371</v>
      </c>
      <c r="U36" s="108">
        <f>_xll.qlIndexFixing(AA36,R36,,_xll.ohTrigger(Trigger,Trigger1M))</f>
        <v>7.7333251562987301E-3</v>
      </c>
      <c r="V36" s="108">
        <f>_xll.qlQuoteValue(P36,_xll.ohTrigger(Trigger,Trigger1M))</f>
        <v>7.7400000000000004E-3</v>
      </c>
      <c r="W36" s="108" t="b">
        <f t="shared" si="7"/>
        <v>1</v>
      </c>
      <c r="X36" s="108">
        <f t="shared" si="8"/>
        <v>-6.6748437012702222E-6</v>
      </c>
      <c r="Y36" s="120" t="b">
        <f>ABS(X36)&lt;=ABS('General Settings'!$D$28)</f>
        <v>1</v>
      </c>
      <c r="AA36" s="61" t="str">
        <f>_xll.qlSwapIndex(,,O36,SettlementDays,Currency,JointCalendar,FixedLegTenor,FixedLegBDC,FixedLegDayCounter,Index1M,DiscountingCurve,Permanent,Trigger,ObjectOverwrite)</f>
        <v>obj_0037a#0002</v>
      </c>
      <c r="AG36" s="60" t="str">
        <v>USDAM3L9Y_Quote</v>
      </c>
    </row>
    <row r="37" spans="13:64" x14ac:dyDescent="0.2">
      <c r="R37" s="73"/>
      <c r="S37" s="73"/>
      <c r="T37" s="73"/>
      <c r="U37" s="73"/>
      <c r="V37" s="73"/>
      <c r="AG37" s="60" t="str">
        <v>USDAM3L10Y_Quote</v>
      </c>
    </row>
    <row r="38" spans="13:64" x14ac:dyDescent="0.2">
      <c r="R38" s="73"/>
      <c r="S38" s="73"/>
      <c r="T38" s="73"/>
      <c r="U38" s="73"/>
      <c r="V38" s="73"/>
      <c r="AG38" s="60" t="str">
        <v>USDAM3L12Y_Quote</v>
      </c>
    </row>
    <row r="39" spans="13:64" x14ac:dyDescent="0.2">
      <c r="R39" s="73"/>
      <c r="S39" s="73"/>
      <c r="T39" s="73"/>
      <c r="U39" s="73"/>
      <c r="V39" s="73"/>
      <c r="AG39" s="60" t="str">
        <v>USDAM3L15Y_Quote</v>
      </c>
    </row>
    <row r="40" spans="13:64" x14ac:dyDescent="0.2">
      <c r="R40" s="73"/>
      <c r="S40" s="73"/>
      <c r="T40" s="73"/>
      <c r="U40" s="73"/>
      <c r="V40" s="73"/>
      <c r="AG40" s="60" t="str">
        <v>USDAM3L20Y_Quote</v>
      </c>
    </row>
    <row r="41" spans="13:64" x14ac:dyDescent="0.2">
      <c r="R41" s="73"/>
      <c r="S41" s="73"/>
      <c r="T41" s="73"/>
      <c r="U41" s="73"/>
      <c r="V41" s="73"/>
      <c r="AG41" s="60" t="str">
        <v>USDAM3L25Y_Quote</v>
      </c>
    </row>
    <row r="42" spans="13:64" x14ac:dyDescent="0.2">
      <c r="R42" s="73"/>
      <c r="S42" s="73"/>
      <c r="T42" s="73"/>
      <c r="U42" s="73"/>
      <c r="V42" s="73"/>
      <c r="AG42" s="60" t="str">
        <v>USDAM3L30Y_Quote</v>
      </c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24"/>
      <c r="BL42" s="124"/>
    </row>
    <row r="43" spans="13:64" x14ac:dyDescent="0.2">
      <c r="R43" s="73"/>
      <c r="S43" s="73"/>
      <c r="T43" s="73"/>
      <c r="U43" s="73"/>
      <c r="V43" s="73"/>
      <c r="AG43" s="60" t="str">
        <v>USDAM3L40Y_Quote</v>
      </c>
      <c r="AZ43" s="124"/>
      <c r="BA43" s="124"/>
      <c r="BB43" s="124"/>
      <c r="BC43" s="124"/>
      <c r="BD43" s="124"/>
      <c r="BE43" s="124"/>
      <c r="BF43" s="124"/>
      <c r="BG43" s="124"/>
      <c r="BH43" s="124"/>
      <c r="BI43" s="124"/>
      <c r="BJ43" s="124"/>
      <c r="BK43" s="124"/>
      <c r="BL43" s="124"/>
    </row>
    <row r="44" spans="13:64" x14ac:dyDescent="0.2">
      <c r="R44" s="73"/>
      <c r="S44" s="73"/>
      <c r="T44" s="73"/>
      <c r="U44" s="73"/>
      <c r="V44" s="73"/>
      <c r="AG44" s="60" t="str">
        <v>USDAM3L50Y_Quote</v>
      </c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24"/>
      <c r="BL44" s="124"/>
    </row>
    <row r="45" spans="13:64" x14ac:dyDescent="0.2">
      <c r="R45" s="73"/>
      <c r="S45" s="73"/>
      <c r="T45" s="73"/>
      <c r="U45" s="73"/>
      <c r="V45" s="73"/>
      <c r="AG45" s="60" t="str">
        <v/>
      </c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</row>
    <row r="46" spans="13:64" x14ac:dyDescent="0.2">
      <c r="R46" s="73"/>
      <c r="S46" s="73"/>
      <c r="T46" s="73"/>
      <c r="U46" s="73"/>
      <c r="V46" s="73"/>
      <c r="AG46" s="60" t="str">
        <v/>
      </c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24"/>
      <c r="BK46" s="124"/>
      <c r="BL46" s="124"/>
    </row>
    <row r="47" spans="13:64" x14ac:dyDescent="0.2">
      <c r="R47" s="73"/>
      <c r="S47" s="73"/>
      <c r="T47" s="73"/>
      <c r="U47" s="73"/>
      <c r="V47" s="73"/>
      <c r="AG47" s="60" t="str">
        <v/>
      </c>
      <c r="AZ47" s="124"/>
      <c r="BA47" s="124"/>
      <c r="BB47" s="124"/>
      <c r="BC47" s="124"/>
      <c r="BD47" s="124"/>
      <c r="BE47" s="124"/>
      <c r="BF47" s="124"/>
      <c r="BG47" s="124"/>
      <c r="BH47" s="124"/>
      <c r="BI47" s="124"/>
      <c r="BJ47" s="124"/>
      <c r="BK47" s="124"/>
      <c r="BL47" s="124"/>
    </row>
    <row r="48" spans="13:64" x14ac:dyDescent="0.2">
      <c r="R48" s="73"/>
      <c r="S48" s="73"/>
      <c r="T48" s="73"/>
      <c r="U48" s="73"/>
      <c r="V48" s="73"/>
      <c r="AG48" s="60" t="str">
        <v/>
      </c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24"/>
      <c r="BL48" s="124"/>
    </row>
    <row r="49" spans="18:65" x14ac:dyDescent="0.2">
      <c r="R49" s="73"/>
      <c r="S49" s="73"/>
      <c r="T49" s="73"/>
      <c r="U49" s="73"/>
      <c r="V49" s="73"/>
      <c r="AG49" s="60" t="str">
        <v/>
      </c>
      <c r="AZ49" s="124"/>
      <c r="BA49" s="124"/>
      <c r="BB49" s="124"/>
      <c r="BC49" s="124"/>
      <c r="BD49" s="124"/>
      <c r="BE49" s="124"/>
      <c r="BF49" s="124"/>
      <c r="BG49" s="124"/>
      <c r="BH49" s="124"/>
      <c r="BI49" s="124"/>
      <c r="BJ49" s="124"/>
      <c r="BK49" s="124"/>
      <c r="BL49" s="124"/>
    </row>
    <row r="50" spans="18:65" x14ac:dyDescent="0.2">
      <c r="R50" s="73"/>
      <c r="S50" s="73"/>
      <c r="T50" s="73"/>
      <c r="U50" s="73"/>
      <c r="V50" s="73"/>
      <c r="AG50" s="60" t="str">
        <v/>
      </c>
      <c r="AZ50" s="124"/>
      <c r="BA50" s="124"/>
      <c r="BB50" s="124"/>
      <c r="BC50" s="124"/>
      <c r="BD50" s="124"/>
      <c r="BE50" s="124"/>
      <c r="BF50" s="124"/>
      <c r="BG50" s="124"/>
      <c r="BH50" s="124"/>
      <c r="BI50" s="124"/>
      <c r="BJ50" s="124"/>
      <c r="BK50" s="124"/>
      <c r="BL50" s="124"/>
    </row>
    <row r="51" spans="18:65" x14ac:dyDescent="0.2">
      <c r="R51" s="73"/>
      <c r="S51" s="73"/>
      <c r="T51" s="73"/>
      <c r="U51" s="73"/>
      <c r="V51" s="73"/>
      <c r="AG51" s="60" t="str">
        <v/>
      </c>
      <c r="AZ51" s="124"/>
      <c r="BA51" s="124"/>
      <c r="BB51" s="124"/>
      <c r="BC51" s="124"/>
      <c r="BD51" s="124"/>
      <c r="BE51" s="124"/>
      <c r="BF51" s="124"/>
      <c r="BG51" s="124"/>
      <c r="BH51" s="124"/>
      <c r="BI51" s="124"/>
      <c r="BJ51" s="124"/>
      <c r="BK51" s="124"/>
      <c r="BL51" s="124"/>
    </row>
    <row r="52" spans="18:65" x14ac:dyDescent="0.2">
      <c r="R52" s="73"/>
      <c r="S52" s="73"/>
      <c r="T52" s="73"/>
      <c r="U52" s="73"/>
      <c r="V52" s="73"/>
      <c r="AG52" s="60" t="str">
        <v/>
      </c>
      <c r="AZ52" s="124"/>
      <c r="BA52" s="124"/>
      <c r="BB52" s="124"/>
      <c r="BC52" s="124"/>
      <c r="BD52" s="124"/>
      <c r="BE52" s="124"/>
      <c r="BF52" s="124"/>
      <c r="BG52" s="124"/>
      <c r="BH52" s="124"/>
      <c r="BI52" s="124"/>
      <c r="BJ52" s="124"/>
      <c r="BK52" s="124"/>
      <c r="BL52" s="124"/>
    </row>
    <row r="53" spans="18:65" x14ac:dyDescent="0.2">
      <c r="R53" s="73"/>
      <c r="S53" s="73"/>
      <c r="T53" s="73"/>
      <c r="U53" s="73"/>
      <c r="V53" s="73"/>
      <c r="AG53" s="60" t="str">
        <v/>
      </c>
    </row>
    <row r="54" spans="18:65" x14ac:dyDescent="0.2">
      <c r="R54" s="73"/>
      <c r="S54" s="73"/>
      <c r="T54" s="73"/>
      <c r="U54" s="73"/>
      <c r="V54" s="73"/>
      <c r="AG54" s="60" t="str">
        <v/>
      </c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24"/>
      <c r="BK54" s="124"/>
      <c r="BL54" s="124"/>
      <c r="BM54" s="124"/>
    </row>
    <row r="55" spans="18:65" x14ac:dyDescent="0.2">
      <c r="R55" s="73"/>
      <c r="S55" s="73"/>
      <c r="T55" s="73"/>
      <c r="U55" s="73"/>
      <c r="V55" s="73"/>
      <c r="AG55" s="60" t="str">
        <v/>
      </c>
      <c r="AZ55" s="124"/>
      <c r="BA55" s="124"/>
      <c r="BB55" s="124"/>
      <c r="BC55" s="124"/>
      <c r="BD55" s="124"/>
      <c r="BE55" s="124"/>
      <c r="BF55" s="124"/>
      <c r="BG55" s="124"/>
      <c r="BH55" s="124"/>
      <c r="BI55" s="124"/>
      <c r="BJ55" s="124"/>
      <c r="BK55" s="124"/>
      <c r="BL55" s="124"/>
      <c r="BM55" s="124"/>
    </row>
    <row r="56" spans="18:65" x14ac:dyDescent="0.2">
      <c r="R56" s="73"/>
      <c r="S56" s="73"/>
      <c r="T56" s="73"/>
      <c r="U56" s="73"/>
      <c r="V56" s="73"/>
      <c r="AG56" s="60" t="str">
        <v/>
      </c>
      <c r="AZ56" s="124"/>
      <c r="BA56" s="124"/>
      <c r="BB56" s="124"/>
      <c r="BC56" s="124"/>
      <c r="BD56" s="124"/>
      <c r="BE56" s="124"/>
      <c r="BF56" s="124"/>
      <c r="BG56" s="124"/>
      <c r="BH56" s="124"/>
      <c r="BI56" s="124"/>
      <c r="BJ56" s="124"/>
      <c r="BK56" s="124"/>
      <c r="BL56" s="124"/>
      <c r="BM56" s="124"/>
    </row>
    <row r="57" spans="18:65" x14ac:dyDescent="0.2">
      <c r="R57" s="73"/>
      <c r="S57" s="73"/>
      <c r="T57" s="73"/>
      <c r="U57" s="73"/>
      <c r="V57" s="73"/>
      <c r="AG57" s="60" t="str">
        <v/>
      </c>
      <c r="AZ57" s="124"/>
      <c r="BA57" s="124"/>
      <c r="BB57" s="124"/>
      <c r="BC57" s="124"/>
      <c r="BD57" s="124"/>
      <c r="BE57" s="124"/>
      <c r="BF57" s="124"/>
      <c r="BG57" s="124"/>
      <c r="BH57" s="124"/>
      <c r="BI57" s="124"/>
      <c r="BJ57" s="124"/>
      <c r="BK57" s="124"/>
      <c r="BL57" s="124"/>
      <c r="BM57" s="124"/>
    </row>
    <row r="58" spans="18:65" x14ac:dyDescent="0.2">
      <c r="R58" s="73"/>
      <c r="S58" s="73"/>
      <c r="T58" s="73"/>
      <c r="U58" s="73"/>
      <c r="V58" s="73"/>
      <c r="AG58" s="60" t="str">
        <v/>
      </c>
      <c r="AZ58" s="124"/>
      <c r="BA58" s="124"/>
      <c r="BB58" s="124"/>
      <c r="BC58" s="124"/>
      <c r="BD58" s="124"/>
      <c r="BE58" s="124"/>
      <c r="BF58" s="124"/>
      <c r="BG58" s="124"/>
      <c r="BH58" s="124"/>
      <c r="BI58" s="124"/>
      <c r="BJ58" s="124"/>
      <c r="BK58" s="124"/>
      <c r="BL58" s="124"/>
      <c r="BM58" s="124"/>
    </row>
    <row r="59" spans="18:65" x14ac:dyDescent="0.2">
      <c r="R59" s="73"/>
      <c r="S59" s="73"/>
      <c r="T59" s="73"/>
      <c r="U59" s="73"/>
      <c r="V59" s="73"/>
      <c r="AG59" s="60" t="str">
        <v/>
      </c>
      <c r="AZ59" s="124"/>
      <c r="BA59" s="124"/>
      <c r="BB59" s="124"/>
      <c r="BC59" s="124"/>
      <c r="BD59" s="124"/>
      <c r="BE59" s="124"/>
      <c r="BF59" s="124"/>
      <c r="BG59" s="124"/>
      <c r="BH59" s="124"/>
      <c r="BI59" s="124"/>
      <c r="BJ59" s="124"/>
      <c r="BK59" s="124"/>
      <c r="BL59" s="124"/>
      <c r="BM59" s="124"/>
    </row>
    <row r="60" spans="18:65" x14ac:dyDescent="0.2">
      <c r="R60" s="73"/>
      <c r="S60" s="73"/>
      <c r="T60" s="73"/>
      <c r="U60" s="73"/>
      <c r="V60" s="73"/>
      <c r="AG60" s="60" t="str">
        <v/>
      </c>
      <c r="AZ60" s="124"/>
      <c r="BA60" s="124"/>
      <c r="BB60" s="124"/>
      <c r="BC60" s="124"/>
      <c r="BD60" s="124"/>
      <c r="BE60" s="124"/>
      <c r="BF60" s="124"/>
      <c r="BG60" s="124"/>
      <c r="BH60" s="124"/>
      <c r="BI60" s="124"/>
      <c r="BJ60" s="124"/>
      <c r="BK60" s="124"/>
      <c r="BL60" s="124"/>
      <c r="BM60" s="124"/>
    </row>
    <row r="61" spans="18:65" x14ac:dyDescent="0.2">
      <c r="R61" s="73"/>
      <c r="S61" s="73"/>
      <c r="T61" s="73"/>
      <c r="U61" s="73"/>
      <c r="V61" s="73"/>
      <c r="AG61" s="60" t="str">
        <v/>
      </c>
      <c r="AZ61" s="124"/>
      <c r="BA61" s="124"/>
      <c r="BB61" s="124"/>
      <c r="BC61" s="124"/>
      <c r="BD61" s="124"/>
      <c r="BE61" s="124"/>
      <c r="BF61" s="124"/>
      <c r="BG61" s="124"/>
      <c r="BH61" s="124"/>
      <c r="BI61" s="124"/>
      <c r="BJ61" s="124"/>
      <c r="BK61" s="124"/>
      <c r="BL61" s="124"/>
      <c r="BM61" s="124"/>
    </row>
    <row r="62" spans="18:65" x14ac:dyDescent="0.2">
      <c r="R62" s="73"/>
      <c r="S62" s="73"/>
      <c r="T62" s="73"/>
      <c r="U62" s="73"/>
      <c r="V62" s="73"/>
      <c r="AG62" s="60" t="str">
        <v/>
      </c>
      <c r="AZ62" s="124"/>
      <c r="BA62" s="124"/>
      <c r="BB62" s="124"/>
      <c r="BC62" s="124"/>
      <c r="BD62" s="124"/>
      <c r="BE62" s="124"/>
      <c r="BF62" s="124"/>
      <c r="BG62" s="124"/>
      <c r="BH62" s="124"/>
      <c r="BI62" s="124"/>
      <c r="BJ62" s="124"/>
      <c r="BK62" s="124"/>
      <c r="BL62" s="124"/>
      <c r="BM62" s="124"/>
    </row>
    <row r="63" spans="18:65" x14ac:dyDescent="0.2">
      <c r="R63" s="73"/>
      <c r="S63" s="73"/>
      <c r="T63" s="73"/>
      <c r="U63" s="73"/>
      <c r="V63" s="73"/>
      <c r="AG63" s="60" t="str">
        <v/>
      </c>
      <c r="AZ63" s="124"/>
      <c r="BA63" s="124"/>
      <c r="BB63" s="124"/>
      <c r="BC63" s="124"/>
      <c r="BD63" s="124"/>
      <c r="BE63" s="124"/>
      <c r="BF63" s="124"/>
      <c r="BG63" s="124"/>
      <c r="BH63" s="124"/>
      <c r="BI63" s="124"/>
      <c r="BJ63" s="124"/>
      <c r="BK63" s="124"/>
      <c r="BL63" s="124"/>
      <c r="BM63" s="124"/>
    </row>
    <row r="64" spans="18:65" x14ac:dyDescent="0.2">
      <c r="R64" s="73"/>
      <c r="S64" s="73"/>
      <c r="T64" s="73"/>
      <c r="U64" s="73"/>
      <c r="V64" s="73"/>
      <c r="AG64" s="60" t="str">
        <v/>
      </c>
      <c r="AZ64" s="124"/>
      <c r="BA64" s="124"/>
      <c r="BB64" s="124"/>
      <c r="BC64" s="124"/>
      <c r="BD64" s="124"/>
      <c r="BE64" s="124"/>
      <c r="BF64" s="124"/>
      <c r="BG64" s="124"/>
      <c r="BH64" s="124"/>
      <c r="BI64" s="124"/>
      <c r="BJ64" s="124"/>
      <c r="BK64" s="124"/>
      <c r="BL64" s="124"/>
      <c r="BM64" s="124"/>
    </row>
    <row r="65" spans="18:66" x14ac:dyDescent="0.2">
      <c r="R65" s="73"/>
      <c r="S65" s="73"/>
      <c r="T65" s="73"/>
      <c r="U65" s="73"/>
      <c r="V65" s="73"/>
      <c r="AG65" s="60" t="str">
        <v/>
      </c>
      <c r="AZ65" s="124"/>
      <c r="BA65" s="124"/>
      <c r="BB65" s="124"/>
      <c r="BC65" s="124"/>
      <c r="BD65" s="124"/>
      <c r="BE65" s="124"/>
      <c r="BF65" s="124"/>
      <c r="BG65" s="124"/>
      <c r="BH65" s="124"/>
      <c r="BI65" s="124"/>
      <c r="BJ65" s="124"/>
      <c r="BK65" s="124"/>
      <c r="BL65" s="124"/>
      <c r="BM65" s="124"/>
    </row>
    <row r="66" spans="18:66" x14ac:dyDescent="0.2">
      <c r="R66" s="73"/>
      <c r="S66" s="73"/>
      <c r="T66" s="73"/>
      <c r="U66" s="73"/>
      <c r="V66" s="73"/>
      <c r="AG66" s="60" t="str">
        <v/>
      </c>
      <c r="AZ66" s="124"/>
      <c r="BA66" s="124"/>
      <c r="BB66" s="124"/>
      <c r="BC66" s="124"/>
      <c r="BD66" s="124"/>
      <c r="BE66" s="124"/>
      <c r="BF66" s="124"/>
      <c r="BG66" s="124"/>
      <c r="BH66" s="124"/>
      <c r="BI66" s="124"/>
      <c r="BJ66" s="124"/>
      <c r="BK66" s="124"/>
      <c r="BL66" s="124"/>
      <c r="BM66" s="124"/>
    </row>
    <row r="67" spans="18:66" x14ac:dyDescent="0.2">
      <c r="R67" s="73"/>
      <c r="S67" s="73"/>
      <c r="T67" s="73"/>
      <c r="U67" s="73"/>
      <c r="V67" s="73"/>
      <c r="AG67" s="60" t="str">
        <v/>
      </c>
    </row>
    <row r="68" spans="18:66" x14ac:dyDescent="0.2">
      <c r="R68" s="73"/>
      <c r="S68" s="73"/>
      <c r="T68" s="73"/>
      <c r="U68" s="73"/>
      <c r="V68" s="73"/>
      <c r="AG68" s="60" t="str">
        <v/>
      </c>
    </row>
    <row r="69" spans="18:66" x14ac:dyDescent="0.2">
      <c r="R69" s="73"/>
      <c r="S69" s="73"/>
      <c r="T69" s="73"/>
      <c r="U69" s="73"/>
      <c r="V69" s="73"/>
      <c r="AG69" s="60" t="str">
        <v/>
      </c>
    </row>
    <row r="70" spans="18:66" x14ac:dyDescent="0.2">
      <c r="R70" s="73"/>
      <c r="S70" s="73"/>
      <c r="T70" s="73"/>
      <c r="U70" s="73"/>
      <c r="V70" s="73"/>
      <c r="AG70" s="60" t="str">
        <v/>
      </c>
    </row>
    <row r="71" spans="18:66" x14ac:dyDescent="0.2">
      <c r="R71" s="73"/>
      <c r="S71" s="73"/>
      <c r="T71" s="73"/>
      <c r="U71" s="73"/>
      <c r="V71" s="73"/>
      <c r="AG71" s="60" t="str">
        <v/>
      </c>
    </row>
    <row r="72" spans="18:66" x14ac:dyDescent="0.2">
      <c r="R72" s="73"/>
      <c r="S72" s="73"/>
      <c r="T72" s="73"/>
      <c r="U72" s="73"/>
      <c r="V72" s="73"/>
      <c r="AG72" s="60" t="str">
        <v/>
      </c>
    </row>
    <row r="73" spans="18:66" x14ac:dyDescent="0.2">
      <c r="R73" s="73"/>
      <c r="S73" s="73"/>
      <c r="T73" s="73"/>
      <c r="U73" s="73"/>
      <c r="V73" s="73"/>
      <c r="AG73" s="60" t="str">
        <v/>
      </c>
    </row>
    <row r="74" spans="18:66" x14ac:dyDescent="0.2">
      <c r="R74" s="73"/>
      <c r="S74" s="73"/>
      <c r="T74" s="73"/>
      <c r="U74" s="73"/>
      <c r="V74" s="73"/>
      <c r="AG74" s="60" t="str">
        <v/>
      </c>
      <c r="AZ74" s="124"/>
      <c r="BA74" s="124"/>
      <c r="BB74" s="124"/>
      <c r="BC74" s="124"/>
      <c r="BD74" s="124"/>
      <c r="BE74" s="124"/>
      <c r="BF74" s="124"/>
      <c r="BG74" s="124"/>
      <c r="BH74" s="124"/>
      <c r="BI74" s="124"/>
      <c r="BJ74" s="124"/>
      <c r="BK74" s="124"/>
      <c r="BL74" s="124"/>
      <c r="BM74" s="124"/>
      <c r="BN74" s="124"/>
    </row>
    <row r="75" spans="18:66" x14ac:dyDescent="0.2">
      <c r="R75" s="73"/>
      <c r="S75" s="73"/>
      <c r="T75" s="73"/>
      <c r="U75" s="73"/>
      <c r="V75" s="73"/>
      <c r="AG75" s="61" t="str">
        <v/>
      </c>
      <c r="AZ75" s="124"/>
      <c r="BA75" s="124"/>
      <c r="BB75" s="124"/>
      <c r="BC75" s="124"/>
      <c r="BD75" s="124"/>
      <c r="BE75" s="124"/>
      <c r="BF75" s="124"/>
      <c r="BG75" s="124"/>
      <c r="BH75" s="124"/>
      <c r="BI75" s="124"/>
      <c r="BJ75" s="124"/>
      <c r="BK75" s="124"/>
      <c r="BL75" s="124"/>
      <c r="BM75" s="124"/>
      <c r="BN75" s="124"/>
    </row>
    <row r="76" spans="18:66" x14ac:dyDescent="0.2">
      <c r="R76" s="73"/>
      <c r="S76" s="73"/>
      <c r="T76" s="73"/>
      <c r="U76" s="73"/>
      <c r="V76" s="73"/>
      <c r="AZ76" s="124"/>
      <c r="BA76" s="124"/>
      <c r="BB76" s="124"/>
      <c r="BC76" s="124"/>
      <c r="BD76" s="124"/>
      <c r="BE76" s="124"/>
      <c r="BF76" s="124"/>
      <c r="BG76" s="124"/>
      <c r="BH76" s="124"/>
      <c r="BI76" s="124"/>
      <c r="BJ76" s="124"/>
      <c r="BK76" s="124"/>
      <c r="BL76" s="124"/>
      <c r="BM76" s="124"/>
      <c r="BN76" s="124"/>
    </row>
    <row r="77" spans="18:66" x14ac:dyDescent="0.2">
      <c r="R77" s="73"/>
      <c r="S77" s="73"/>
      <c r="T77" s="73"/>
      <c r="U77" s="73"/>
      <c r="V77" s="73"/>
      <c r="AZ77" s="124"/>
      <c r="BA77" s="124"/>
      <c r="BB77" s="124"/>
      <c r="BC77" s="124"/>
      <c r="BD77" s="124"/>
      <c r="BE77" s="124"/>
      <c r="BF77" s="124"/>
      <c r="BG77" s="124"/>
      <c r="BH77" s="124"/>
      <c r="BI77" s="124"/>
      <c r="BJ77" s="124"/>
      <c r="BK77" s="124"/>
      <c r="BL77" s="124"/>
      <c r="BM77" s="124"/>
      <c r="BN77" s="124"/>
    </row>
    <row r="78" spans="18:66" x14ac:dyDescent="0.2">
      <c r="R78" s="73"/>
      <c r="S78" s="73"/>
      <c r="T78" s="73"/>
      <c r="U78" s="73"/>
      <c r="V78" s="73"/>
      <c r="AZ78" s="124"/>
      <c r="BA78" s="124"/>
      <c r="BB78" s="124"/>
      <c r="BC78" s="124"/>
      <c r="BD78" s="124"/>
      <c r="BE78" s="124"/>
      <c r="BF78" s="124"/>
      <c r="BG78" s="124"/>
      <c r="BH78" s="124"/>
      <c r="BI78" s="124"/>
      <c r="BJ78" s="124"/>
      <c r="BK78" s="124"/>
      <c r="BL78" s="124"/>
      <c r="BM78" s="124"/>
      <c r="BN78" s="124"/>
    </row>
    <row r="79" spans="18:66" x14ac:dyDescent="0.2">
      <c r="R79" s="73"/>
      <c r="S79" s="73"/>
      <c r="T79" s="73"/>
      <c r="U79" s="73"/>
      <c r="V79" s="73"/>
      <c r="AZ79" s="124"/>
      <c r="BA79" s="124"/>
      <c r="BB79" s="124"/>
      <c r="BC79" s="124"/>
      <c r="BD79" s="124"/>
      <c r="BE79" s="124"/>
      <c r="BF79" s="124"/>
      <c r="BG79" s="124"/>
      <c r="BH79" s="124"/>
      <c r="BI79" s="124"/>
      <c r="BJ79" s="124"/>
      <c r="BK79" s="124"/>
      <c r="BL79" s="124"/>
      <c r="BM79" s="124"/>
      <c r="BN79" s="124"/>
    </row>
    <row r="80" spans="18:66" x14ac:dyDescent="0.2">
      <c r="R80" s="73"/>
      <c r="S80" s="73"/>
      <c r="T80" s="73"/>
      <c r="U80" s="73"/>
      <c r="V80" s="73"/>
      <c r="AZ80" s="124"/>
      <c r="BA80" s="124"/>
      <c r="BB80" s="124"/>
      <c r="BC80" s="124"/>
      <c r="BD80" s="124"/>
      <c r="BE80" s="124"/>
      <c r="BF80" s="124"/>
      <c r="BG80" s="124"/>
      <c r="BH80" s="124"/>
      <c r="BI80" s="124"/>
      <c r="BJ80" s="124"/>
      <c r="BK80" s="124"/>
      <c r="BL80" s="124"/>
      <c r="BM80" s="124"/>
      <c r="BN80" s="124"/>
    </row>
    <row r="81" spans="18:66" x14ac:dyDescent="0.2">
      <c r="R81" s="73"/>
      <c r="S81" s="73"/>
      <c r="T81" s="73"/>
      <c r="U81" s="73"/>
      <c r="V81" s="73"/>
      <c r="AZ81" s="124"/>
      <c r="BA81" s="124"/>
      <c r="BB81" s="124"/>
      <c r="BC81" s="124"/>
      <c r="BD81" s="124"/>
      <c r="BE81" s="124"/>
      <c r="BF81" s="124"/>
      <c r="BG81" s="124"/>
      <c r="BH81" s="124"/>
      <c r="BI81" s="124"/>
      <c r="BJ81" s="124"/>
      <c r="BK81" s="124"/>
      <c r="BL81" s="124"/>
      <c r="BM81" s="124"/>
      <c r="BN81" s="124"/>
    </row>
    <row r="82" spans="18:66" x14ac:dyDescent="0.2">
      <c r="R82" s="73"/>
      <c r="S82" s="73"/>
      <c r="T82" s="73"/>
      <c r="U82" s="73"/>
      <c r="V82" s="73"/>
    </row>
    <row r="83" spans="18:66" x14ac:dyDescent="0.2">
      <c r="R83" s="73"/>
      <c r="S83" s="73"/>
      <c r="T83" s="73"/>
      <c r="U83" s="73"/>
      <c r="V83" s="73"/>
      <c r="AZ83" s="124"/>
      <c r="BA83" s="124"/>
      <c r="BB83" s="124"/>
      <c r="BC83" s="124"/>
      <c r="BD83" s="124"/>
      <c r="BE83" s="124"/>
      <c r="BF83" s="124"/>
      <c r="BG83" s="124"/>
      <c r="BH83" s="124"/>
      <c r="BI83" s="124"/>
      <c r="BJ83" s="124"/>
      <c r="BK83" s="124"/>
      <c r="BL83" s="124"/>
      <c r="BM83" s="124"/>
      <c r="BN83" s="124"/>
    </row>
    <row r="84" spans="18:66" x14ac:dyDescent="0.2">
      <c r="R84" s="73"/>
      <c r="S84" s="73"/>
      <c r="T84" s="73"/>
      <c r="U84" s="73"/>
      <c r="V84" s="73"/>
      <c r="AZ84" s="124"/>
      <c r="BA84" s="124"/>
      <c r="BB84" s="124"/>
      <c r="BC84" s="124"/>
      <c r="BD84" s="124"/>
      <c r="BE84" s="124"/>
      <c r="BF84" s="124"/>
      <c r="BG84" s="124"/>
      <c r="BH84" s="124"/>
      <c r="BI84" s="124"/>
      <c r="BJ84" s="124"/>
      <c r="BK84" s="124"/>
      <c r="BL84" s="124"/>
      <c r="BM84" s="124"/>
      <c r="BN84" s="124"/>
    </row>
    <row r="85" spans="18:66" x14ac:dyDescent="0.2">
      <c r="R85" s="73"/>
      <c r="S85" s="73"/>
      <c r="T85" s="73"/>
      <c r="U85" s="73"/>
      <c r="V85" s="73"/>
      <c r="AZ85" s="124"/>
      <c r="BA85" s="124"/>
      <c r="BB85" s="124"/>
      <c r="BC85" s="124"/>
      <c r="BD85" s="124"/>
      <c r="BE85" s="124"/>
      <c r="BF85" s="124"/>
      <c r="BG85" s="124"/>
      <c r="BH85" s="124"/>
      <c r="BI85" s="124"/>
      <c r="BJ85" s="124"/>
      <c r="BK85" s="124"/>
      <c r="BL85" s="124"/>
      <c r="BM85" s="124"/>
      <c r="BN85" s="124"/>
    </row>
    <row r="86" spans="18:66" x14ac:dyDescent="0.2">
      <c r="R86" s="73"/>
      <c r="S86" s="73"/>
      <c r="T86" s="73"/>
      <c r="U86" s="73"/>
      <c r="V86" s="73"/>
      <c r="AZ86" s="124"/>
      <c r="BA86" s="124"/>
      <c r="BB86" s="124"/>
      <c r="BC86" s="124"/>
      <c r="BD86" s="124"/>
      <c r="BE86" s="124"/>
      <c r="BF86" s="124"/>
      <c r="BG86" s="124"/>
      <c r="BH86" s="124"/>
      <c r="BI86" s="124"/>
      <c r="BJ86" s="124"/>
      <c r="BK86" s="124"/>
      <c r="BL86" s="124"/>
      <c r="BM86" s="124"/>
      <c r="BN86" s="124"/>
    </row>
    <row r="87" spans="18:66" x14ac:dyDescent="0.2">
      <c r="R87" s="73"/>
      <c r="S87" s="73"/>
      <c r="T87" s="73"/>
      <c r="U87" s="73"/>
      <c r="V87" s="73"/>
      <c r="AZ87" s="124"/>
      <c r="BA87" s="124"/>
      <c r="BB87" s="124"/>
      <c r="BC87" s="124"/>
      <c r="BD87" s="124"/>
      <c r="BE87" s="124"/>
      <c r="BF87" s="124"/>
      <c r="BG87" s="124"/>
      <c r="BH87" s="124"/>
      <c r="BI87" s="124"/>
      <c r="BJ87" s="124"/>
      <c r="BK87" s="124"/>
      <c r="BL87" s="124"/>
      <c r="BM87" s="124"/>
      <c r="BN87" s="124"/>
    </row>
    <row r="88" spans="18:66" x14ac:dyDescent="0.2">
      <c r="R88" s="73"/>
      <c r="S88" s="73"/>
      <c r="T88" s="73"/>
      <c r="U88" s="73"/>
      <c r="V88" s="73"/>
      <c r="AZ88" s="124"/>
      <c r="BA88" s="124"/>
      <c r="BB88" s="124"/>
      <c r="BC88" s="124"/>
      <c r="BD88" s="124"/>
      <c r="BE88" s="124"/>
      <c r="BF88" s="124"/>
      <c r="BG88" s="124"/>
      <c r="BH88" s="124"/>
      <c r="BI88" s="124"/>
      <c r="BJ88" s="124"/>
      <c r="BK88" s="124"/>
      <c r="BL88" s="124"/>
      <c r="BM88" s="124"/>
      <c r="BN88" s="124"/>
    </row>
    <row r="89" spans="18:66" x14ac:dyDescent="0.2">
      <c r="R89" s="73"/>
      <c r="S89" s="73"/>
      <c r="T89" s="73"/>
      <c r="U89" s="73"/>
      <c r="V89" s="73"/>
      <c r="AZ89" s="124"/>
      <c r="BA89" s="124"/>
      <c r="BB89" s="124"/>
      <c r="BC89" s="124"/>
      <c r="BD89" s="124"/>
      <c r="BE89" s="124"/>
      <c r="BF89" s="124"/>
      <c r="BG89" s="124"/>
      <c r="BH89" s="124"/>
      <c r="BI89" s="124"/>
      <c r="BJ89" s="124"/>
      <c r="BK89" s="124"/>
      <c r="BL89" s="124"/>
      <c r="BM89" s="124"/>
      <c r="BN89" s="124"/>
    </row>
    <row r="90" spans="18:66" x14ac:dyDescent="0.2">
      <c r="R90" s="73"/>
      <c r="S90" s="73"/>
      <c r="T90" s="73"/>
      <c r="U90" s="73"/>
      <c r="V90" s="73"/>
      <c r="AZ90" s="124"/>
      <c r="BA90" s="124"/>
      <c r="BB90" s="124"/>
      <c r="BC90" s="124"/>
      <c r="BD90" s="124"/>
      <c r="BE90" s="124"/>
      <c r="BF90" s="124"/>
      <c r="BG90" s="124"/>
      <c r="BH90" s="124"/>
      <c r="BI90" s="124"/>
      <c r="BJ90" s="124"/>
      <c r="BK90" s="124"/>
      <c r="BL90" s="124"/>
      <c r="BM90" s="124"/>
      <c r="BN90" s="124"/>
    </row>
    <row r="91" spans="18:66" x14ac:dyDescent="0.2">
      <c r="R91" s="73"/>
      <c r="S91" s="73"/>
      <c r="T91" s="73"/>
      <c r="U91" s="73"/>
      <c r="V91" s="73"/>
      <c r="AZ91" s="124"/>
      <c r="BA91" s="124"/>
      <c r="BB91" s="124"/>
      <c r="BC91" s="124"/>
      <c r="BD91" s="124"/>
      <c r="BE91" s="124"/>
      <c r="BF91" s="124"/>
      <c r="BG91" s="124"/>
      <c r="BH91" s="124"/>
      <c r="BI91" s="124"/>
      <c r="BJ91" s="124"/>
      <c r="BK91" s="124"/>
      <c r="BL91" s="124"/>
      <c r="BM91" s="124"/>
      <c r="BN91" s="124"/>
    </row>
    <row r="92" spans="18:66" x14ac:dyDescent="0.2">
      <c r="R92" s="73"/>
      <c r="S92" s="73"/>
      <c r="T92" s="73"/>
      <c r="U92" s="73"/>
      <c r="V92" s="73"/>
      <c r="AZ92" s="124"/>
      <c r="BA92" s="124"/>
      <c r="BB92" s="124"/>
      <c r="BC92" s="124"/>
      <c r="BD92" s="124"/>
      <c r="BE92" s="124"/>
      <c r="BF92" s="124"/>
      <c r="BG92" s="124"/>
      <c r="BH92" s="124"/>
      <c r="BI92" s="124"/>
      <c r="BJ92" s="124"/>
      <c r="BK92" s="124"/>
      <c r="BL92" s="124"/>
      <c r="BM92" s="124"/>
      <c r="BN92" s="124"/>
    </row>
    <row r="93" spans="18:66" x14ac:dyDescent="0.2">
      <c r="R93" s="73"/>
      <c r="S93" s="73"/>
      <c r="T93" s="73"/>
      <c r="U93" s="73"/>
      <c r="V93" s="73"/>
      <c r="AZ93" s="124"/>
      <c r="BA93" s="124"/>
      <c r="BB93" s="124"/>
      <c r="BC93" s="124"/>
      <c r="BD93" s="124"/>
      <c r="BE93" s="124"/>
      <c r="BF93" s="124"/>
      <c r="BG93" s="124"/>
      <c r="BH93" s="124"/>
      <c r="BI93" s="124"/>
      <c r="BJ93" s="124"/>
      <c r="BK93" s="124"/>
      <c r="BL93" s="124"/>
      <c r="BM93" s="124"/>
      <c r="BN93" s="124"/>
    </row>
    <row r="94" spans="18:66" x14ac:dyDescent="0.2">
      <c r="R94" s="73"/>
      <c r="S94" s="73"/>
      <c r="T94" s="73"/>
      <c r="U94" s="73"/>
      <c r="V94" s="73"/>
      <c r="AZ94" s="124"/>
      <c r="BA94" s="124"/>
      <c r="BB94" s="124"/>
      <c r="BC94" s="124"/>
      <c r="BD94" s="124"/>
      <c r="BE94" s="124"/>
      <c r="BF94" s="124"/>
      <c r="BG94" s="124"/>
      <c r="BH94" s="124"/>
      <c r="BI94" s="124"/>
      <c r="BJ94" s="124"/>
      <c r="BK94" s="124"/>
      <c r="BL94" s="124"/>
      <c r="BM94" s="124"/>
      <c r="BN94" s="124"/>
    </row>
    <row r="95" spans="18:66" x14ac:dyDescent="0.2">
      <c r="R95" s="73"/>
      <c r="S95" s="73"/>
      <c r="T95" s="73"/>
      <c r="U95" s="73"/>
      <c r="V95" s="73"/>
      <c r="AZ95" s="124"/>
      <c r="BA95" s="124"/>
      <c r="BB95" s="124"/>
      <c r="BC95" s="124"/>
      <c r="BD95" s="124"/>
      <c r="BE95" s="124"/>
      <c r="BF95" s="124"/>
      <c r="BG95" s="124"/>
      <c r="BH95" s="124"/>
      <c r="BI95" s="124"/>
      <c r="BJ95" s="124"/>
      <c r="BK95" s="124"/>
      <c r="BL95" s="124"/>
      <c r="BM95" s="124"/>
      <c r="BN95" s="124"/>
    </row>
    <row r="96" spans="18:66" x14ac:dyDescent="0.2">
      <c r="R96" s="73"/>
      <c r="S96" s="73"/>
      <c r="T96" s="73"/>
      <c r="U96" s="73"/>
      <c r="V96" s="73"/>
      <c r="AZ96" s="124"/>
      <c r="BA96" s="124"/>
      <c r="BB96" s="124"/>
      <c r="BC96" s="124"/>
      <c r="BD96" s="124"/>
      <c r="BE96" s="124"/>
      <c r="BF96" s="124"/>
      <c r="BG96" s="124"/>
      <c r="BH96" s="124"/>
      <c r="BI96" s="124"/>
      <c r="BJ96" s="124"/>
      <c r="BK96" s="124"/>
      <c r="BL96" s="124"/>
      <c r="BM96" s="124"/>
      <c r="BN96" s="124"/>
    </row>
    <row r="97" spans="18:66" x14ac:dyDescent="0.2">
      <c r="R97" s="73"/>
      <c r="S97" s="73"/>
      <c r="T97" s="73"/>
      <c r="U97" s="73"/>
      <c r="V97" s="73"/>
      <c r="AZ97" s="124"/>
      <c r="BA97" s="124"/>
      <c r="BB97" s="124"/>
      <c r="BC97" s="124"/>
      <c r="BD97" s="124"/>
      <c r="BE97" s="124"/>
      <c r="BF97" s="124"/>
      <c r="BG97" s="124"/>
      <c r="BH97" s="124"/>
      <c r="BI97" s="124"/>
      <c r="BJ97" s="124"/>
      <c r="BK97" s="124"/>
      <c r="BL97" s="124"/>
      <c r="BM97" s="124"/>
      <c r="BN97" s="124"/>
    </row>
    <row r="98" spans="18:66" x14ac:dyDescent="0.2">
      <c r="R98" s="73"/>
      <c r="S98" s="73"/>
      <c r="T98" s="73"/>
      <c r="U98" s="73"/>
      <c r="V98" s="73"/>
      <c r="AZ98" s="124"/>
      <c r="BA98" s="124"/>
      <c r="BB98" s="124"/>
      <c r="BC98" s="124"/>
      <c r="BD98" s="124"/>
      <c r="BE98" s="124"/>
      <c r="BF98" s="124"/>
      <c r="BG98" s="124"/>
      <c r="BH98" s="124"/>
      <c r="BI98" s="124"/>
      <c r="BJ98" s="124"/>
      <c r="BK98" s="124"/>
      <c r="BL98" s="124"/>
      <c r="BM98" s="124"/>
      <c r="BN98" s="124"/>
    </row>
    <row r="99" spans="18:66" x14ac:dyDescent="0.2">
      <c r="R99" s="73"/>
      <c r="S99" s="73"/>
      <c r="T99" s="73"/>
      <c r="U99" s="73"/>
      <c r="V99" s="73"/>
      <c r="AZ99" s="124"/>
      <c r="BA99" s="124"/>
      <c r="BB99" s="124"/>
      <c r="BC99" s="124"/>
      <c r="BD99" s="124"/>
      <c r="BE99" s="124"/>
      <c r="BF99" s="124"/>
      <c r="BG99" s="124"/>
      <c r="BH99" s="124"/>
      <c r="BI99" s="124"/>
      <c r="BJ99" s="124"/>
      <c r="BK99" s="124"/>
      <c r="BL99" s="124"/>
      <c r="BM99" s="124"/>
      <c r="BN99" s="124"/>
    </row>
    <row r="100" spans="18:66" x14ac:dyDescent="0.2">
      <c r="R100" s="73"/>
      <c r="S100" s="73"/>
      <c r="T100" s="73"/>
      <c r="U100" s="73"/>
      <c r="V100" s="73"/>
      <c r="AZ100" s="124"/>
      <c r="BA100" s="124"/>
      <c r="BB100" s="124"/>
      <c r="BC100" s="124"/>
      <c r="BD100" s="124"/>
      <c r="BE100" s="124"/>
      <c r="BF100" s="124"/>
      <c r="BG100" s="124"/>
      <c r="BH100" s="124"/>
      <c r="BI100" s="124"/>
      <c r="BJ100" s="124"/>
      <c r="BK100" s="124"/>
      <c r="BL100" s="124"/>
      <c r="BM100" s="124"/>
      <c r="BN100" s="124"/>
    </row>
    <row r="101" spans="18:66" x14ac:dyDescent="0.2">
      <c r="R101" s="73"/>
      <c r="S101" s="73"/>
      <c r="T101" s="73"/>
      <c r="U101" s="73"/>
      <c r="V101" s="73"/>
      <c r="AZ101" s="124"/>
      <c r="BA101" s="124"/>
      <c r="BB101" s="124"/>
      <c r="BC101" s="124"/>
      <c r="BD101" s="124"/>
      <c r="BE101" s="124"/>
      <c r="BF101" s="124"/>
      <c r="BG101" s="124"/>
      <c r="BH101" s="124"/>
      <c r="BI101" s="124"/>
      <c r="BJ101" s="124"/>
      <c r="BK101" s="124"/>
      <c r="BL101" s="124"/>
      <c r="BM101" s="124"/>
      <c r="BN101" s="124"/>
    </row>
    <row r="102" spans="18:66" x14ac:dyDescent="0.2">
      <c r="R102" s="73"/>
      <c r="S102" s="73"/>
      <c r="T102" s="73"/>
      <c r="U102" s="73"/>
      <c r="V102" s="73"/>
      <c r="AZ102" s="124"/>
      <c r="BA102" s="124"/>
      <c r="BB102" s="124"/>
      <c r="BC102" s="124"/>
      <c r="BD102" s="124"/>
      <c r="BE102" s="124"/>
      <c r="BF102" s="124"/>
      <c r="BG102" s="124"/>
      <c r="BH102" s="124"/>
      <c r="BI102" s="124"/>
      <c r="BJ102" s="124"/>
      <c r="BK102" s="124"/>
      <c r="BL102" s="124"/>
      <c r="BM102" s="124"/>
      <c r="BN102" s="124"/>
    </row>
    <row r="103" spans="18:66" x14ac:dyDescent="0.2">
      <c r="R103" s="73"/>
      <c r="S103" s="73"/>
      <c r="T103" s="73"/>
      <c r="U103" s="73"/>
      <c r="V103" s="73"/>
      <c r="AZ103" s="124"/>
      <c r="BA103" s="124"/>
      <c r="BB103" s="124"/>
      <c r="BC103" s="124"/>
      <c r="BD103" s="124"/>
      <c r="BE103" s="124"/>
      <c r="BF103" s="124"/>
      <c r="BG103" s="124"/>
      <c r="BH103" s="124"/>
      <c r="BI103" s="124"/>
      <c r="BJ103" s="124"/>
      <c r="BK103" s="124"/>
      <c r="BL103" s="124"/>
      <c r="BM103" s="124"/>
      <c r="BN103" s="124"/>
    </row>
    <row r="104" spans="18:66" x14ac:dyDescent="0.2">
      <c r="R104" s="73"/>
      <c r="S104" s="73"/>
      <c r="T104" s="73"/>
      <c r="U104" s="73"/>
      <c r="V104" s="73"/>
      <c r="AZ104" s="124"/>
      <c r="BA104" s="124"/>
      <c r="BB104" s="124"/>
      <c r="BC104" s="124"/>
      <c r="BD104" s="124"/>
      <c r="BE104" s="124"/>
      <c r="BF104" s="124"/>
      <c r="BG104" s="124"/>
      <c r="BH104" s="124"/>
      <c r="BI104" s="124"/>
      <c r="BJ104" s="124"/>
      <c r="BK104" s="124"/>
      <c r="BL104" s="124"/>
      <c r="BM104" s="124"/>
      <c r="BN104" s="124"/>
    </row>
    <row r="105" spans="18:66" x14ac:dyDescent="0.2">
      <c r="R105" s="73"/>
      <c r="S105" s="73"/>
      <c r="T105" s="73"/>
      <c r="U105" s="73"/>
      <c r="V105" s="73"/>
      <c r="AZ105" s="124"/>
      <c r="BA105" s="124"/>
      <c r="BB105" s="124"/>
      <c r="BC105" s="124"/>
      <c r="BD105" s="124"/>
      <c r="BE105" s="124"/>
      <c r="BF105" s="124"/>
      <c r="BG105" s="124"/>
      <c r="BH105" s="124"/>
      <c r="BI105" s="124"/>
      <c r="BJ105" s="124"/>
      <c r="BK105" s="124"/>
      <c r="BL105" s="124"/>
      <c r="BM105" s="124"/>
      <c r="BN105" s="124"/>
    </row>
    <row r="106" spans="18:66" x14ac:dyDescent="0.2">
      <c r="R106" s="73"/>
      <c r="S106" s="73"/>
      <c r="T106" s="73"/>
      <c r="U106" s="73"/>
      <c r="V106" s="73"/>
    </row>
    <row r="107" spans="18:66" x14ac:dyDescent="0.2">
      <c r="R107" s="73"/>
      <c r="S107" s="73"/>
      <c r="T107" s="73"/>
      <c r="U107" s="73"/>
      <c r="V107" s="73"/>
    </row>
    <row r="108" spans="18:66" x14ac:dyDescent="0.2">
      <c r="R108" s="73"/>
      <c r="S108" s="73"/>
      <c r="T108" s="73"/>
      <c r="U108" s="73"/>
      <c r="V108" s="73"/>
    </row>
    <row r="109" spans="18:66" x14ac:dyDescent="0.2">
      <c r="R109" s="73"/>
      <c r="S109" s="73"/>
      <c r="T109" s="73"/>
      <c r="U109" s="73"/>
      <c r="V109" s="73"/>
    </row>
    <row r="110" spans="18:66" x14ac:dyDescent="0.2">
      <c r="R110" s="73"/>
      <c r="S110" s="73"/>
      <c r="T110" s="73"/>
      <c r="U110" s="73"/>
      <c r="V110" s="73"/>
    </row>
    <row r="111" spans="18:66" x14ac:dyDescent="0.2">
      <c r="R111" s="73"/>
      <c r="S111" s="73"/>
      <c r="T111" s="73"/>
      <c r="U111" s="73"/>
      <c r="V111" s="73"/>
    </row>
    <row r="112" spans="18:66" x14ac:dyDescent="0.2">
      <c r="R112" s="73"/>
      <c r="S112" s="73"/>
      <c r="T112" s="73"/>
      <c r="U112" s="73"/>
      <c r="V112" s="73"/>
    </row>
    <row r="113" spans="18:22" x14ac:dyDescent="0.2">
      <c r="R113" s="73"/>
      <c r="S113" s="73"/>
      <c r="T113" s="73"/>
      <c r="U113" s="73"/>
      <c r="V113" s="73"/>
    </row>
    <row r="114" spans="18:22" x14ac:dyDescent="0.2">
      <c r="R114" s="73"/>
      <c r="S114" s="73"/>
      <c r="T114" s="73"/>
      <c r="U114" s="73"/>
      <c r="V114" s="73"/>
    </row>
    <row r="115" spans="18:22" x14ac:dyDescent="0.2">
      <c r="R115" s="73"/>
      <c r="S115" s="73"/>
      <c r="T115" s="73"/>
      <c r="U115" s="73"/>
      <c r="V115" s="73"/>
    </row>
    <row r="116" spans="18:22" x14ac:dyDescent="0.2">
      <c r="R116" s="73"/>
      <c r="S116" s="73"/>
      <c r="T116" s="73"/>
      <c r="U116" s="73"/>
      <c r="V116" s="73"/>
    </row>
    <row r="117" spans="18:22" x14ac:dyDescent="0.2">
      <c r="R117" s="73"/>
      <c r="S117" s="73"/>
      <c r="T117" s="73"/>
      <c r="U117" s="73"/>
      <c r="V117" s="73"/>
    </row>
    <row r="118" spans="18:22" x14ac:dyDescent="0.2">
      <c r="R118" s="73"/>
      <c r="S118" s="73"/>
      <c r="T118" s="73"/>
      <c r="U118" s="73"/>
      <c r="V118" s="73"/>
    </row>
    <row r="119" spans="18:22" x14ac:dyDescent="0.2">
      <c r="R119" s="73"/>
      <c r="S119" s="73"/>
      <c r="T119" s="73"/>
      <c r="U119" s="73"/>
      <c r="V119" s="73"/>
    </row>
    <row r="120" spans="18:22" x14ac:dyDescent="0.2">
      <c r="R120" s="73"/>
      <c r="S120" s="73"/>
      <c r="T120" s="73"/>
      <c r="U120" s="73"/>
      <c r="V120" s="73"/>
    </row>
    <row r="121" spans="18:22" x14ac:dyDescent="0.2">
      <c r="R121" s="73"/>
      <c r="S121" s="73"/>
      <c r="T121" s="73"/>
      <c r="U121" s="73"/>
      <c r="V121" s="73"/>
    </row>
    <row r="122" spans="18:22" x14ac:dyDescent="0.2">
      <c r="R122" s="73"/>
      <c r="S122" s="73"/>
      <c r="T122" s="73"/>
      <c r="U122" s="73"/>
      <c r="V122" s="73"/>
    </row>
    <row r="123" spans="18:22" x14ac:dyDescent="0.2">
      <c r="R123" s="73"/>
      <c r="S123" s="73"/>
      <c r="T123" s="73"/>
      <c r="U123" s="73"/>
      <c r="V123" s="73"/>
    </row>
    <row r="124" spans="18:22" x14ac:dyDescent="0.2">
      <c r="R124" s="73"/>
      <c r="S124" s="73"/>
      <c r="T124" s="73"/>
      <c r="U124" s="73"/>
      <c r="V124" s="73"/>
    </row>
    <row r="125" spans="18:22" x14ac:dyDescent="0.2">
      <c r="R125" s="73"/>
      <c r="S125" s="73"/>
      <c r="T125" s="73"/>
      <c r="U125" s="73"/>
      <c r="V125" s="73"/>
    </row>
    <row r="126" spans="18:22" x14ac:dyDescent="0.2">
      <c r="R126" s="73"/>
      <c r="S126" s="73"/>
      <c r="T126" s="73"/>
      <c r="U126" s="73"/>
      <c r="V126" s="73"/>
    </row>
    <row r="127" spans="18:22" x14ac:dyDescent="0.2">
      <c r="R127" s="73"/>
      <c r="S127" s="73"/>
      <c r="T127" s="73"/>
      <c r="U127" s="73"/>
      <c r="V127" s="73"/>
    </row>
    <row r="128" spans="18:22" x14ac:dyDescent="0.2">
      <c r="R128" s="73"/>
      <c r="S128" s="73"/>
      <c r="T128" s="73"/>
      <c r="U128" s="73"/>
      <c r="V128" s="73"/>
    </row>
    <row r="129" spans="18:22" x14ac:dyDescent="0.2">
      <c r="R129" s="73"/>
      <c r="S129" s="73"/>
      <c r="T129" s="73"/>
      <c r="U129" s="73"/>
      <c r="V129" s="73"/>
    </row>
    <row r="130" spans="18:22" x14ac:dyDescent="0.2">
      <c r="R130" s="73"/>
      <c r="S130" s="73"/>
      <c r="T130" s="73"/>
      <c r="U130" s="73"/>
      <c r="V130" s="73"/>
    </row>
    <row r="131" spans="18:22" x14ac:dyDescent="0.2">
      <c r="R131" s="73"/>
      <c r="S131" s="73"/>
      <c r="T131" s="73"/>
      <c r="U131" s="73"/>
      <c r="V131" s="73"/>
    </row>
    <row r="132" spans="18:22" x14ac:dyDescent="0.2">
      <c r="R132" s="73"/>
      <c r="S132" s="73"/>
      <c r="T132" s="73"/>
      <c r="U132" s="73"/>
      <c r="V132" s="73"/>
    </row>
    <row r="133" spans="18:22" x14ac:dyDescent="0.2">
      <c r="R133" s="73"/>
      <c r="S133" s="73"/>
      <c r="T133" s="73"/>
      <c r="U133" s="73"/>
      <c r="V133" s="73"/>
    </row>
    <row r="134" spans="18:22" x14ac:dyDescent="0.2">
      <c r="R134" s="73"/>
      <c r="S134" s="73"/>
      <c r="T134" s="73"/>
      <c r="U134" s="73"/>
      <c r="V134" s="73"/>
    </row>
    <row r="135" spans="18:22" x14ac:dyDescent="0.2">
      <c r="R135" s="73"/>
      <c r="S135" s="73"/>
      <c r="T135" s="73"/>
      <c r="U135" s="73"/>
      <c r="V135" s="73"/>
    </row>
    <row r="136" spans="18:22" x14ac:dyDescent="0.2">
      <c r="R136" s="73"/>
      <c r="S136" s="73"/>
      <c r="T136" s="73"/>
      <c r="U136" s="73"/>
      <c r="V136" s="73"/>
    </row>
    <row r="137" spans="18:22" x14ac:dyDescent="0.2">
      <c r="R137" s="73"/>
      <c r="S137" s="73"/>
      <c r="T137" s="73"/>
      <c r="U137" s="73"/>
      <c r="V137" s="73"/>
    </row>
    <row r="138" spans="18:22" x14ac:dyDescent="0.2">
      <c r="R138" s="73"/>
      <c r="S138" s="73"/>
      <c r="T138" s="73"/>
      <c r="U138" s="73"/>
      <c r="V138" s="73"/>
    </row>
    <row r="139" spans="18:22" x14ac:dyDescent="0.2">
      <c r="R139" s="73"/>
      <c r="S139" s="73"/>
      <c r="T139" s="73"/>
      <c r="U139" s="73"/>
      <c r="V139" s="73"/>
    </row>
    <row r="140" spans="18:22" x14ac:dyDescent="0.2">
      <c r="R140" s="73"/>
      <c r="S140" s="73"/>
      <c r="T140" s="73"/>
      <c r="U140" s="73"/>
      <c r="V140" s="73"/>
    </row>
    <row r="141" spans="18:22" x14ac:dyDescent="0.2">
      <c r="R141" s="73"/>
      <c r="S141" s="73"/>
      <c r="T141" s="73"/>
      <c r="U141" s="73"/>
      <c r="V141" s="73"/>
    </row>
    <row r="142" spans="18:22" x14ac:dyDescent="0.2">
      <c r="R142" s="73"/>
      <c r="S142" s="73"/>
      <c r="T142" s="73"/>
      <c r="U142" s="73"/>
      <c r="V142" s="73"/>
    </row>
    <row r="143" spans="18:22" x14ac:dyDescent="0.2">
      <c r="R143" s="73"/>
      <c r="S143" s="73"/>
      <c r="T143" s="73"/>
      <c r="U143" s="73"/>
      <c r="V143" s="73"/>
    </row>
    <row r="144" spans="18:22" x14ac:dyDescent="0.2">
      <c r="R144" s="73"/>
      <c r="S144" s="73"/>
      <c r="T144" s="73"/>
      <c r="U144" s="73"/>
      <c r="V144" s="73"/>
    </row>
    <row r="145" spans="18:22" x14ac:dyDescent="0.2">
      <c r="R145" s="73"/>
      <c r="S145" s="73"/>
      <c r="T145" s="73"/>
      <c r="U145" s="73"/>
      <c r="V145" s="73"/>
    </row>
    <row r="146" spans="18:22" x14ac:dyDescent="0.2">
      <c r="R146" s="73"/>
      <c r="S146" s="73"/>
      <c r="T146" s="73"/>
      <c r="U146" s="73"/>
      <c r="V146" s="73"/>
    </row>
    <row r="147" spans="18:22" x14ac:dyDescent="0.2">
      <c r="R147" s="73"/>
      <c r="S147" s="73"/>
      <c r="T147" s="73"/>
      <c r="U147" s="73"/>
      <c r="V147" s="73"/>
    </row>
    <row r="148" spans="18:22" x14ac:dyDescent="0.2">
      <c r="R148" s="73"/>
      <c r="S148" s="73"/>
      <c r="T148" s="73"/>
      <c r="U148" s="73"/>
      <c r="V148" s="73"/>
    </row>
    <row r="149" spans="18:22" x14ac:dyDescent="0.2">
      <c r="R149" s="73"/>
      <c r="S149" s="73"/>
      <c r="T149" s="73"/>
      <c r="U149" s="73"/>
      <c r="V149" s="73"/>
    </row>
    <row r="150" spans="18:22" x14ac:dyDescent="0.2">
      <c r="R150" s="73"/>
      <c r="S150" s="73"/>
      <c r="T150" s="73"/>
      <c r="U150" s="73"/>
      <c r="V150" s="73"/>
    </row>
    <row r="151" spans="18:22" x14ac:dyDescent="0.2">
      <c r="R151" s="73"/>
      <c r="S151" s="73"/>
      <c r="T151" s="73"/>
      <c r="U151" s="73"/>
      <c r="V151" s="73"/>
    </row>
    <row r="152" spans="18:22" x14ac:dyDescent="0.2">
      <c r="R152" s="73"/>
      <c r="S152" s="73"/>
      <c r="T152" s="73"/>
      <c r="U152" s="73"/>
      <c r="V152" s="73"/>
    </row>
    <row r="153" spans="18:22" x14ac:dyDescent="0.2">
      <c r="R153" s="73"/>
      <c r="S153" s="73"/>
      <c r="T153" s="73"/>
      <c r="U153" s="73"/>
      <c r="V153" s="73"/>
    </row>
    <row r="154" spans="18:22" x14ac:dyDescent="0.2">
      <c r="R154" s="73"/>
      <c r="S154" s="73"/>
      <c r="T154" s="73"/>
      <c r="U154" s="73"/>
      <c r="V154" s="73"/>
    </row>
    <row r="155" spans="18:22" x14ac:dyDescent="0.2">
      <c r="R155" s="73"/>
      <c r="S155" s="73"/>
      <c r="T155" s="73"/>
      <c r="U155" s="73"/>
      <c r="V155" s="73"/>
    </row>
    <row r="156" spans="18:22" x14ac:dyDescent="0.2">
      <c r="R156" s="73"/>
      <c r="S156" s="73"/>
      <c r="T156" s="73"/>
      <c r="U156" s="73"/>
      <c r="V156" s="73"/>
    </row>
    <row r="157" spans="18:22" x14ac:dyDescent="0.2">
      <c r="R157" s="73"/>
      <c r="S157" s="73"/>
      <c r="T157" s="73"/>
      <c r="U157" s="73"/>
      <c r="V157" s="73"/>
    </row>
    <row r="158" spans="18:22" x14ac:dyDescent="0.2">
      <c r="R158" s="73"/>
      <c r="S158" s="73"/>
      <c r="T158" s="73"/>
      <c r="U158" s="73"/>
      <c r="V158" s="73"/>
    </row>
    <row r="159" spans="18:22" x14ac:dyDescent="0.2">
      <c r="R159" s="73"/>
      <c r="S159" s="73"/>
      <c r="T159" s="73"/>
      <c r="U159" s="73"/>
      <c r="V159" s="73"/>
    </row>
    <row r="160" spans="18:22" x14ac:dyDescent="0.2">
      <c r="R160" s="73"/>
      <c r="S160" s="73"/>
      <c r="T160" s="73"/>
      <c r="U160" s="73"/>
      <c r="V160" s="73"/>
    </row>
    <row r="161" spans="18:22" x14ac:dyDescent="0.2">
      <c r="R161" s="73"/>
      <c r="S161" s="73"/>
      <c r="T161" s="73"/>
      <c r="U161" s="73"/>
      <c r="V161" s="73"/>
    </row>
    <row r="162" spans="18:22" x14ac:dyDescent="0.2">
      <c r="R162" s="73"/>
      <c r="S162" s="73"/>
      <c r="T162" s="73"/>
      <c r="U162" s="73"/>
      <c r="V162" s="73"/>
    </row>
    <row r="163" spans="18:22" x14ac:dyDescent="0.2">
      <c r="R163" s="73"/>
      <c r="S163" s="73"/>
      <c r="T163" s="73"/>
      <c r="U163" s="73"/>
      <c r="V163" s="73"/>
    </row>
    <row r="164" spans="18:22" x14ac:dyDescent="0.2">
      <c r="R164" s="73"/>
      <c r="S164" s="73"/>
      <c r="T164" s="73"/>
      <c r="U164" s="73"/>
      <c r="V164" s="73"/>
    </row>
    <row r="165" spans="18:22" x14ac:dyDescent="0.2">
      <c r="R165" s="73"/>
      <c r="S165" s="73"/>
      <c r="T165" s="73"/>
      <c r="U165" s="73"/>
      <c r="V165" s="73"/>
    </row>
    <row r="166" spans="18:22" x14ac:dyDescent="0.2">
      <c r="R166" s="73"/>
      <c r="S166" s="73"/>
      <c r="T166" s="73"/>
      <c r="U166" s="73"/>
      <c r="V166" s="73"/>
    </row>
    <row r="167" spans="18:22" x14ac:dyDescent="0.2">
      <c r="R167" s="73"/>
      <c r="S167" s="73"/>
      <c r="T167" s="73"/>
      <c r="U167" s="73"/>
      <c r="V167" s="73"/>
    </row>
    <row r="168" spans="18:22" x14ac:dyDescent="0.2">
      <c r="R168" s="73"/>
      <c r="S168" s="73"/>
      <c r="T168" s="73"/>
      <c r="U168" s="73"/>
      <c r="V168" s="73"/>
    </row>
    <row r="169" spans="18:22" x14ac:dyDescent="0.2">
      <c r="R169" s="73"/>
      <c r="S169" s="73"/>
      <c r="T169" s="73"/>
      <c r="U169" s="73"/>
      <c r="V169" s="73"/>
    </row>
    <row r="170" spans="18:22" x14ac:dyDescent="0.2">
      <c r="R170" s="73"/>
      <c r="S170" s="73"/>
      <c r="T170" s="73"/>
      <c r="U170" s="73"/>
      <c r="V170" s="73"/>
    </row>
    <row r="171" spans="18:22" x14ac:dyDescent="0.2">
      <c r="R171" s="73"/>
      <c r="S171" s="73"/>
      <c r="T171" s="73"/>
      <c r="U171" s="73"/>
      <c r="V171" s="73"/>
    </row>
    <row r="172" spans="18:22" x14ac:dyDescent="0.2">
      <c r="R172" s="73"/>
      <c r="S172" s="73"/>
      <c r="T172" s="73"/>
      <c r="U172" s="73"/>
      <c r="V172" s="73"/>
    </row>
    <row r="173" spans="18:22" x14ac:dyDescent="0.2">
      <c r="R173" s="73"/>
      <c r="S173" s="73"/>
      <c r="T173" s="73"/>
      <c r="U173" s="73"/>
      <c r="V173" s="73"/>
    </row>
    <row r="174" spans="18:22" x14ac:dyDescent="0.2">
      <c r="R174" s="73"/>
      <c r="S174" s="73"/>
      <c r="T174" s="73"/>
      <c r="U174" s="73"/>
      <c r="V174" s="73"/>
    </row>
    <row r="175" spans="18:22" x14ac:dyDescent="0.2">
      <c r="R175" s="73"/>
      <c r="S175" s="73"/>
      <c r="T175" s="73"/>
      <c r="U175" s="73"/>
      <c r="V175" s="73"/>
    </row>
    <row r="176" spans="18:22" x14ac:dyDescent="0.2">
      <c r="R176" s="73"/>
      <c r="S176" s="73"/>
      <c r="T176" s="73"/>
      <c r="U176" s="73"/>
      <c r="V176" s="73"/>
    </row>
    <row r="177" spans="18:22" x14ac:dyDescent="0.2">
      <c r="R177" s="73"/>
      <c r="S177" s="73"/>
      <c r="T177" s="73"/>
      <c r="U177" s="73"/>
      <c r="V177" s="73"/>
    </row>
    <row r="178" spans="18:22" x14ac:dyDescent="0.2">
      <c r="R178" s="73"/>
      <c r="S178" s="73"/>
      <c r="T178" s="73"/>
      <c r="U178" s="73"/>
      <c r="V178" s="73"/>
    </row>
    <row r="179" spans="18:22" x14ac:dyDescent="0.2">
      <c r="R179" s="73"/>
      <c r="S179" s="73"/>
      <c r="T179" s="73"/>
      <c r="U179" s="73"/>
      <c r="V179" s="73"/>
    </row>
    <row r="180" spans="18:22" x14ac:dyDescent="0.2">
      <c r="R180" s="73"/>
      <c r="S180" s="73"/>
      <c r="T180" s="73"/>
      <c r="U180" s="73"/>
      <c r="V180" s="73"/>
    </row>
    <row r="181" spans="18:22" x14ac:dyDescent="0.2">
      <c r="R181" s="73"/>
      <c r="S181" s="73"/>
      <c r="T181" s="73"/>
      <c r="U181" s="73"/>
      <c r="V181" s="73"/>
    </row>
    <row r="182" spans="18:22" x14ac:dyDescent="0.2">
      <c r="R182" s="73"/>
      <c r="S182" s="73"/>
      <c r="T182" s="73"/>
      <c r="U182" s="73"/>
      <c r="V182" s="73"/>
    </row>
    <row r="183" spans="18:22" x14ac:dyDescent="0.2">
      <c r="R183" s="73"/>
      <c r="S183" s="73"/>
      <c r="T183" s="73"/>
      <c r="U183" s="73"/>
      <c r="V183" s="73"/>
    </row>
    <row r="184" spans="18:22" x14ac:dyDescent="0.2">
      <c r="R184" s="73"/>
      <c r="S184" s="73"/>
      <c r="T184" s="73"/>
      <c r="U184" s="73"/>
      <c r="V184" s="73"/>
    </row>
    <row r="185" spans="18:22" x14ac:dyDescent="0.2">
      <c r="R185" s="73"/>
      <c r="S185" s="73"/>
      <c r="T185" s="73"/>
      <c r="U185" s="73"/>
      <c r="V185" s="73"/>
    </row>
    <row r="186" spans="18:22" x14ac:dyDescent="0.2">
      <c r="R186" s="73"/>
      <c r="S186" s="73"/>
      <c r="T186" s="73"/>
      <c r="U186" s="73"/>
      <c r="V186" s="73"/>
    </row>
    <row r="187" spans="18:22" x14ac:dyDescent="0.2">
      <c r="R187" s="73"/>
      <c r="S187" s="73"/>
      <c r="T187" s="73"/>
      <c r="U187" s="73"/>
      <c r="V187" s="73"/>
    </row>
    <row r="188" spans="18:22" x14ac:dyDescent="0.2">
      <c r="R188" s="73"/>
      <c r="S188" s="73"/>
      <c r="T188" s="73"/>
      <c r="U188" s="73"/>
      <c r="V188" s="73"/>
    </row>
    <row r="189" spans="18:22" x14ac:dyDescent="0.2">
      <c r="R189" s="73"/>
      <c r="S189" s="73"/>
      <c r="T189" s="73"/>
      <c r="U189" s="73"/>
      <c r="V189" s="73"/>
    </row>
    <row r="190" spans="18:22" x14ac:dyDescent="0.2">
      <c r="R190" s="73"/>
      <c r="S190" s="73"/>
      <c r="T190" s="73"/>
      <c r="U190" s="73"/>
      <c r="V190" s="73"/>
    </row>
    <row r="191" spans="18:22" x14ac:dyDescent="0.2">
      <c r="R191" s="73"/>
      <c r="S191" s="73"/>
      <c r="T191" s="73"/>
      <c r="U191" s="73"/>
      <c r="V191" s="73"/>
    </row>
    <row r="192" spans="18:22" x14ac:dyDescent="0.2">
      <c r="R192" s="73"/>
      <c r="S192" s="73"/>
      <c r="T192" s="73"/>
      <c r="U192" s="73"/>
      <c r="V192" s="73"/>
    </row>
    <row r="193" spans="18:22" x14ac:dyDescent="0.2">
      <c r="R193" s="73"/>
      <c r="S193" s="73"/>
      <c r="T193" s="73"/>
      <c r="U193" s="73"/>
      <c r="V193" s="73"/>
    </row>
    <row r="194" spans="18:22" x14ac:dyDescent="0.2">
      <c r="R194" s="73"/>
      <c r="S194" s="73"/>
      <c r="T194" s="73"/>
      <c r="U194" s="73"/>
      <c r="V194" s="73"/>
    </row>
    <row r="195" spans="18:22" x14ac:dyDescent="0.2">
      <c r="R195" s="73"/>
      <c r="S195" s="73"/>
      <c r="T195" s="73"/>
      <c r="U195" s="73"/>
      <c r="V195" s="73"/>
    </row>
    <row r="196" spans="18:22" x14ac:dyDescent="0.2">
      <c r="R196" s="73"/>
      <c r="S196" s="73"/>
      <c r="T196" s="73"/>
      <c r="U196" s="73"/>
      <c r="V196" s="73"/>
    </row>
    <row r="197" spans="18:22" x14ac:dyDescent="0.2">
      <c r="R197" s="73"/>
      <c r="S197" s="73"/>
      <c r="T197" s="73"/>
      <c r="U197" s="73"/>
      <c r="V197" s="73"/>
    </row>
    <row r="198" spans="18:22" x14ac:dyDescent="0.2">
      <c r="R198" s="73"/>
      <c r="S198" s="73"/>
      <c r="T198" s="73"/>
      <c r="U198" s="73"/>
      <c r="V198" s="73"/>
    </row>
    <row r="199" spans="18:22" x14ac:dyDescent="0.2">
      <c r="R199" s="73"/>
      <c r="S199" s="73"/>
      <c r="T199" s="73"/>
      <c r="U199" s="73"/>
      <c r="V199" s="73"/>
    </row>
    <row r="200" spans="18:22" x14ac:dyDescent="0.2">
      <c r="R200" s="73"/>
      <c r="S200" s="73"/>
      <c r="T200" s="73"/>
      <c r="U200" s="73"/>
      <c r="V200" s="73"/>
    </row>
    <row r="201" spans="18:22" x14ac:dyDescent="0.2">
      <c r="R201" s="73"/>
      <c r="S201" s="73"/>
      <c r="T201" s="73"/>
      <c r="U201" s="73"/>
      <c r="V201" s="73"/>
    </row>
    <row r="202" spans="18:22" x14ac:dyDescent="0.2">
      <c r="R202" s="73"/>
      <c r="S202" s="73"/>
      <c r="T202" s="73"/>
      <c r="U202" s="73"/>
      <c r="V202" s="73"/>
    </row>
    <row r="203" spans="18:22" x14ac:dyDescent="0.2">
      <c r="R203" s="73"/>
      <c r="S203" s="73"/>
      <c r="T203" s="73"/>
      <c r="U203" s="73"/>
      <c r="V203" s="73"/>
    </row>
    <row r="204" spans="18:22" x14ac:dyDescent="0.2">
      <c r="R204" s="73"/>
      <c r="S204" s="73"/>
      <c r="T204" s="73"/>
      <c r="U204" s="73"/>
      <c r="V204" s="73"/>
    </row>
    <row r="205" spans="18:22" x14ac:dyDescent="0.2">
      <c r="R205" s="73"/>
      <c r="S205" s="73"/>
      <c r="T205" s="73"/>
      <c r="U205" s="73"/>
      <c r="V205" s="73"/>
    </row>
    <row r="206" spans="18:22" x14ac:dyDescent="0.2">
      <c r="R206" s="73"/>
      <c r="S206" s="73"/>
      <c r="T206" s="73"/>
      <c r="U206" s="73"/>
      <c r="V206" s="73"/>
    </row>
    <row r="207" spans="18:22" x14ac:dyDescent="0.2">
      <c r="R207" s="73"/>
      <c r="S207" s="73"/>
      <c r="T207" s="73"/>
      <c r="U207" s="73"/>
      <c r="V207" s="73"/>
    </row>
    <row r="208" spans="18:22" x14ac:dyDescent="0.2">
      <c r="R208" s="73"/>
      <c r="S208" s="73"/>
      <c r="T208" s="73"/>
      <c r="U208" s="73"/>
      <c r="V208" s="73"/>
    </row>
    <row r="209" spans="18:22" x14ac:dyDescent="0.2">
      <c r="R209" s="73"/>
      <c r="S209" s="73"/>
      <c r="T209" s="73"/>
      <c r="U209" s="73"/>
      <c r="V209" s="73"/>
    </row>
    <row r="210" spans="18:22" x14ac:dyDescent="0.2">
      <c r="R210" s="73"/>
      <c r="S210" s="73"/>
      <c r="T210" s="73"/>
      <c r="U210" s="73"/>
      <c r="V210" s="73"/>
    </row>
    <row r="211" spans="18:22" x14ac:dyDescent="0.2">
      <c r="R211" s="73"/>
      <c r="S211" s="73"/>
      <c r="T211" s="73"/>
      <c r="U211" s="73"/>
      <c r="V211" s="73"/>
    </row>
    <row r="212" spans="18:22" x14ac:dyDescent="0.2">
      <c r="R212" s="73"/>
      <c r="S212" s="73"/>
      <c r="T212" s="73"/>
      <c r="U212" s="73"/>
      <c r="V212" s="73"/>
    </row>
    <row r="213" spans="18:22" x14ac:dyDescent="0.2">
      <c r="R213" s="73"/>
      <c r="S213" s="73"/>
      <c r="T213" s="73"/>
      <c r="U213" s="73"/>
      <c r="V213" s="73"/>
    </row>
    <row r="214" spans="18:22" x14ac:dyDescent="0.2">
      <c r="R214" s="73"/>
      <c r="S214" s="73"/>
      <c r="T214" s="73"/>
      <c r="U214" s="73"/>
      <c r="V214" s="73"/>
    </row>
    <row r="215" spans="18:22" x14ac:dyDescent="0.2">
      <c r="R215" s="73"/>
      <c r="S215" s="73"/>
      <c r="T215" s="73"/>
      <c r="U215" s="73"/>
      <c r="V215" s="73"/>
    </row>
    <row r="216" spans="18:22" x14ac:dyDescent="0.2">
      <c r="R216" s="73"/>
      <c r="S216" s="73"/>
      <c r="T216" s="73"/>
      <c r="U216" s="73"/>
      <c r="V216" s="73"/>
    </row>
    <row r="217" spans="18:22" x14ac:dyDescent="0.2">
      <c r="R217" s="73"/>
      <c r="S217" s="73"/>
      <c r="T217" s="73"/>
      <c r="U217" s="73"/>
      <c r="V217" s="73"/>
    </row>
    <row r="218" spans="18:22" x14ac:dyDescent="0.2">
      <c r="R218" s="73"/>
      <c r="S218" s="73"/>
      <c r="T218" s="73"/>
      <c r="U218" s="73"/>
      <c r="V218" s="73"/>
    </row>
    <row r="219" spans="18:22" x14ac:dyDescent="0.2">
      <c r="R219" s="73"/>
      <c r="S219" s="73"/>
      <c r="T219" s="73"/>
      <c r="U219" s="73"/>
      <c r="V219" s="73"/>
    </row>
    <row r="220" spans="18:22" x14ac:dyDescent="0.2">
      <c r="R220" s="73"/>
      <c r="S220" s="73"/>
      <c r="T220" s="73"/>
      <c r="U220" s="73"/>
      <c r="V220" s="73"/>
    </row>
    <row r="221" spans="18:22" x14ac:dyDescent="0.2">
      <c r="R221" s="73"/>
      <c r="S221" s="73"/>
      <c r="T221" s="73"/>
      <c r="U221" s="73"/>
      <c r="V221" s="73"/>
    </row>
    <row r="222" spans="18:22" x14ac:dyDescent="0.2">
      <c r="R222" s="73"/>
      <c r="S222" s="73"/>
      <c r="T222" s="73"/>
      <c r="U222" s="73"/>
      <c r="V222" s="73"/>
    </row>
    <row r="223" spans="18:22" x14ac:dyDescent="0.2">
      <c r="R223" s="73"/>
      <c r="S223" s="73"/>
      <c r="T223" s="73"/>
      <c r="U223" s="73"/>
      <c r="V223" s="73"/>
    </row>
    <row r="224" spans="18:22" x14ac:dyDescent="0.2">
      <c r="R224" s="73"/>
      <c r="S224" s="73"/>
      <c r="T224" s="73"/>
      <c r="U224" s="73"/>
      <c r="V224" s="73"/>
    </row>
    <row r="225" spans="18:22" x14ac:dyDescent="0.2">
      <c r="R225" s="73"/>
      <c r="S225" s="73"/>
      <c r="T225" s="73"/>
      <c r="U225" s="73"/>
      <c r="V225" s="73"/>
    </row>
    <row r="226" spans="18:22" x14ac:dyDescent="0.2">
      <c r="R226" s="73"/>
      <c r="S226" s="73"/>
      <c r="T226" s="73"/>
      <c r="U226" s="73"/>
      <c r="V226" s="73"/>
    </row>
    <row r="227" spans="18:22" x14ac:dyDescent="0.2">
      <c r="R227" s="73"/>
      <c r="S227" s="73"/>
      <c r="T227" s="73"/>
      <c r="U227" s="73"/>
      <c r="V227" s="73"/>
    </row>
    <row r="228" spans="18:22" x14ac:dyDescent="0.2">
      <c r="R228" s="73"/>
      <c r="S228" s="73"/>
      <c r="T228" s="73"/>
      <c r="U228" s="73"/>
      <c r="V228" s="73"/>
    </row>
    <row r="229" spans="18:22" x14ac:dyDescent="0.2">
      <c r="R229" s="73"/>
      <c r="S229" s="73"/>
      <c r="T229" s="73"/>
      <c r="U229" s="73"/>
      <c r="V229" s="73"/>
    </row>
    <row r="230" spans="18:22" x14ac:dyDescent="0.2">
      <c r="R230" s="73"/>
      <c r="S230" s="73"/>
      <c r="T230" s="73"/>
      <c r="U230" s="73"/>
      <c r="V230" s="73"/>
    </row>
    <row r="231" spans="18:22" x14ac:dyDescent="0.2">
      <c r="R231" s="73"/>
      <c r="S231" s="73"/>
      <c r="T231" s="73"/>
      <c r="U231" s="73"/>
      <c r="V231" s="73"/>
    </row>
    <row r="232" spans="18:22" x14ac:dyDescent="0.2">
      <c r="R232" s="73"/>
      <c r="S232" s="73"/>
      <c r="T232" s="73"/>
      <c r="U232" s="73"/>
      <c r="V232" s="73"/>
    </row>
    <row r="233" spans="18:22" x14ac:dyDescent="0.2">
      <c r="R233" s="73"/>
      <c r="S233" s="73"/>
      <c r="T233" s="73"/>
      <c r="U233" s="73"/>
      <c r="V233" s="73"/>
    </row>
    <row r="234" spans="18:22" x14ac:dyDescent="0.2">
      <c r="R234" s="73"/>
      <c r="S234" s="73"/>
      <c r="T234" s="73"/>
      <c r="U234" s="73"/>
      <c r="V234" s="73"/>
    </row>
    <row r="235" spans="18:22" x14ac:dyDescent="0.2">
      <c r="R235" s="73"/>
      <c r="S235" s="73"/>
      <c r="T235" s="73"/>
      <c r="U235" s="73"/>
      <c r="V235" s="73"/>
    </row>
    <row r="236" spans="18:22" x14ac:dyDescent="0.2">
      <c r="R236" s="73"/>
      <c r="S236" s="73"/>
      <c r="T236" s="73"/>
      <c r="U236" s="73"/>
      <c r="V236" s="73"/>
    </row>
    <row r="237" spans="18:22" x14ac:dyDescent="0.2">
      <c r="R237" s="73"/>
      <c r="S237" s="73"/>
      <c r="T237" s="73"/>
      <c r="U237" s="73"/>
      <c r="V237" s="73"/>
    </row>
    <row r="238" spans="18:22" x14ac:dyDescent="0.2">
      <c r="R238" s="73"/>
      <c r="S238" s="73"/>
      <c r="T238" s="73"/>
      <c r="U238" s="73"/>
      <c r="V238" s="73"/>
    </row>
    <row r="239" spans="18:22" x14ac:dyDescent="0.2">
      <c r="R239" s="73"/>
      <c r="S239" s="73"/>
      <c r="T239" s="73"/>
      <c r="U239" s="73"/>
      <c r="V239" s="73"/>
    </row>
    <row r="240" spans="18:22" x14ac:dyDescent="0.2">
      <c r="R240" s="73"/>
      <c r="S240" s="73"/>
      <c r="T240" s="73"/>
      <c r="U240" s="73"/>
      <c r="V240" s="73"/>
    </row>
    <row r="241" spans="18:22" x14ac:dyDescent="0.2">
      <c r="R241" s="73"/>
      <c r="S241" s="73"/>
      <c r="T241" s="73"/>
      <c r="U241" s="73"/>
      <c r="V241" s="73"/>
    </row>
    <row r="242" spans="18:22" x14ac:dyDescent="0.2">
      <c r="R242" s="73"/>
      <c r="S242" s="73"/>
      <c r="T242" s="73"/>
      <c r="U242" s="73"/>
      <c r="V242" s="73"/>
    </row>
    <row r="243" spans="18:22" x14ac:dyDescent="0.2">
      <c r="R243" s="73"/>
      <c r="S243" s="73"/>
      <c r="T243" s="73"/>
      <c r="U243" s="73"/>
      <c r="V243" s="73"/>
    </row>
    <row r="244" spans="18:22" x14ac:dyDescent="0.2">
      <c r="R244" s="73"/>
      <c r="S244" s="73"/>
      <c r="T244" s="73"/>
      <c r="U244" s="73"/>
      <c r="V244" s="73"/>
    </row>
    <row r="245" spans="18:22" x14ac:dyDescent="0.2">
      <c r="R245" s="73"/>
      <c r="S245" s="73"/>
      <c r="T245" s="73"/>
      <c r="U245" s="73"/>
      <c r="V245" s="73"/>
    </row>
    <row r="246" spans="18:22" x14ac:dyDescent="0.2">
      <c r="R246" s="73"/>
      <c r="S246" s="73"/>
      <c r="T246" s="73"/>
      <c r="U246" s="73"/>
      <c r="V246" s="73"/>
    </row>
    <row r="247" spans="18:22" x14ac:dyDescent="0.2">
      <c r="R247" s="73"/>
      <c r="S247" s="73"/>
      <c r="T247" s="73"/>
      <c r="U247" s="73"/>
      <c r="V247" s="73"/>
    </row>
    <row r="248" spans="18:22" x14ac:dyDescent="0.2">
      <c r="R248" s="73"/>
      <c r="S248" s="73"/>
      <c r="T248" s="73"/>
      <c r="U248" s="73"/>
      <c r="V248" s="73"/>
    </row>
    <row r="249" spans="18:22" x14ac:dyDescent="0.2">
      <c r="R249" s="73"/>
      <c r="S249" s="73"/>
      <c r="T249" s="73"/>
      <c r="U249" s="73"/>
      <c r="V249" s="73"/>
    </row>
    <row r="250" spans="18:22" x14ac:dyDescent="0.2">
      <c r="R250" s="73"/>
      <c r="S250" s="73"/>
      <c r="T250" s="73"/>
      <c r="U250" s="73"/>
      <c r="V250" s="73"/>
    </row>
    <row r="251" spans="18:22" x14ac:dyDescent="0.2">
      <c r="R251" s="73"/>
      <c r="S251" s="73"/>
      <c r="T251" s="73"/>
      <c r="U251" s="73"/>
      <c r="V251" s="73"/>
    </row>
    <row r="252" spans="18:22" x14ac:dyDescent="0.2">
      <c r="R252" s="73"/>
      <c r="S252" s="73"/>
      <c r="T252" s="73"/>
      <c r="U252" s="73"/>
      <c r="V252" s="73"/>
    </row>
    <row r="253" spans="18:22" x14ac:dyDescent="0.2">
      <c r="R253" s="73"/>
      <c r="S253" s="73"/>
      <c r="T253" s="73"/>
      <c r="U253" s="73"/>
      <c r="V253" s="73"/>
    </row>
    <row r="254" spans="18:22" x14ac:dyDescent="0.2">
      <c r="R254" s="73"/>
      <c r="S254" s="73"/>
      <c r="T254" s="73"/>
      <c r="U254" s="73"/>
      <c r="V254" s="73"/>
    </row>
    <row r="255" spans="18:22" x14ac:dyDescent="0.2">
      <c r="R255" s="73"/>
      <c r="S255" s="73"/>
      <c r="T255" s="73"/>
      <c r="U255" s="73"/>
      <c r="V255" s="73"/>
    </row>
    <row r="256" spans="18:22" x14ac:dyDescent="0.2">
      <c r="R256" s="73"/>
      <c r="S256" s="73"/>
      <c r="T256" s="73"/>
      <c r="U256" s="73"/>
      <c r="V256" s="73"/>
    </row>
    <row r="257" spans="18:22" x14ac:dyDescent="0.2">
      <c r="R257" s="73"/>
      <c r="S257" s="73"/>
      <c r="T257" s="73"/>
      <c r="U257" s="73"/>
      <c r="V257" s="73"/>
    </row>
    <row r="258" spans="18:22" x14ac:dyDescent="0.2">
      <c r="R258" s="73"/>
      <c r="S258" s="73"/>
      <c r="T258" s="73"/>
      <c r="U258" s="73"/>
      <c r="V258" s="73"/>
    </row>
    <row r="259" spans="18:22" x14ac:dyDescent="0.2">
      <c r="R259" s="73"/>
      <c r="S259" s="73"/>
      <c r="T259" s="73"/>
      <c r="U259" s="73"/>
      <c r="V259" s="73"/>
    </row>
    <row r="260" spans="18:22" x14ac:dyDescent="0.2">
      <c r="R260" s="73"/>
      <c r="S260" s="73"/>
      <c r="T260" s="73"/>
      <c r="U260" s="73"/>
      <c r="V260" s="73"/>
    </row>
    <row r="261" spans="18:22" x14ac:dyDescent="0.2">
      <c r="R261" s="73"/>
      <c r="S261" s="73"/>
      <c r="T261" s="73"/>
      <c r="U261" s="73"/>
      <c r="V261" s="73"/>
    </row>
    <row r="262" spans="18:22" x14ac:dyDescent="0.2">
      <c r="R262" s="73"/>
      <c r="S262" s="73"/>
      <c r="T262" s="73"/>
      <c r="U262" s="73"/>
      <c r="V262" s="73"/>
    </row>
    <row r="263" spans="18:22" x14ac:dyDescent="0.2">
      <c r="R263" s="73"/>
      <c r="S263" s="73"/>
      <c r="T263" s="73"/>
      <c r="U263" s="73"/>
      <c r="V263" s="73"/>
    </row>
    <row r="264" spans="18:22" x14ac:dyDescent="0.2">
      <c r="R264" s="73"/>
      <c r="S264" s="73"/>
      <c r="T264" s="73"/>
      <c r="U264" s="73"/>
      <c r="V264" s="73"/>
    </row>
    <row r="265" spans="18:22" x14ac:dyDescent="0.2">
      <c r="R265" s="73"/>
      <c r="S265" s="73"/>
      <c r="T265" s="73"/>
      <c r="U265" s="73"/>
      <c r="V265" s="73"/>
    </row>
    <row r="266" spans="18:22" x14ac:dyDescent="0.2">
      <c r="R266" s="73"/>
      <c r="S266" s="73"/>
      <c r="T266" s="73"/>
      <c r="U266" s="73"/>
      <c r="V266" s="73"/>
    </row>
    <row r="267" spans="18:22" x14ac:dyDescent="0.2">
      <c r="R267" s="73"/>
      <c r="S267" s="73"/>
      <c r="T267" s="73"/>
      <c r="U267" s="73"/>
      <c r="V267" s="73"/>
    </row>
    <row r="268" spans="18:22" x14ac:dyDescent="0.2">
      <c r="R268" s="73"/>
      <c r="S268" s="73"/>
      <c r="T268" s="73"/>
      <c r="U268" s="73"/>
      <c r="V268" s="73"/>
    </row>
    <row r="269" spans="18:22" x14ac:dyDescent="0.2">
      <c r="R269" s="73"/>
      <c r="S269" s="73"/>
      <c r="T269" s="73"/>
      <c r="U269" s="73"/>
      <c r="V269" s="73"/>
    </row>
    <row r="270" spans="18:22" x14ac:dyDescent="0.2">
      <c r="R270" s="73"/>
      <c r="S270" s="73"/>
      <c r="T270" s="73"/>
      <c r="U270" s="73"/>
      <c r="V270" s="73"/>
    </row>
    <row r="271" spans="18:22" x14ac:dyDescent="0.2">
      <c r="R271" s="73"/>
      <c r="S271" s="73"/>
      <c r="T271" s="73"/>
      <c r="U271" s="73"/>
      <c r="V271" s="73"/>
    </row>
    <row r="272" spans="18:22" x14ac:dyDescent="0.2">
      <c r="R272" s="73"/>
      <c r="S272" s="73"/>
      <c r="T272" s="73"/>
      <c r="U272" s="73"/>
      <c r="V272" s="73"/>
    </row>
    <row r="273" spans="18:24" x14ac:dyDescent="0.2">
      <c r="R273" s="73"/>
      <c r="S273" s="73"/>
      <c r="T273" s="73"/>
      <c r="U273" s="73"/>
      <c r="V273" s="73"/>
    </row>
    <row r="274" spans="18:24" x14ac:dyDescent="0.2">
      <c r="R274" s="73"/>
      <c r="S274" s="73"/>
      <c r="T274" s="73"/>
      <c r="U274" s="73"/>
      <c r="V274" s="73"/>
    </row>
    <row r="275" spans="18:24" x14ac:dyDescent="0.2">
      <c r="R275" s="73"/>
      <c r="S275" s="73"/>
      <c r="T275" s="73"/>
      <c r="U275" s="73"/>
      <c r="V275" s="73"/>
    </row>
    <row r="276" spans="18:24" x14ac:dyDescent="0.2">
      <c r="W276" s="72"/>
      <c r="X276" s="73"/>
    </row>
    <row r="277" spans="18:24" x14ac:dyDescent="0.2">
      <c r="W277" s="72"/>
      <c r="X277" s="73"/>
    </row>
    <row r="278" spans="18:24" x14ac:dyDescent="0.2">
      <c r="W278" s="72"/>
      <c r="X278" s="73"/>
    </row>
    <row r="279" spans="18:24" x14ac:dyDescent="0.2">
      <c r="W279" s="72"/>
      <c r="X279" s="73"/>
    </row>
    <row r="280" spans="18:24" x14ac:dyDescent="0.2">
      <c r="W280" s="72"/>
      <c r="X280" s="73"/>
    </row>
    <row r="281" spans="18:24" x14ac:dyDescent="0.2">
      <c r="W281" s="72"/>
      <c r="X281" s="73"/>
    </row>
    <row r="282" spans="18:24" x14ac:dyDescent="0.2">
      <c r="W282" s="72"/>
      <c r="X282" s="73"/>
    </row>
    <row r="283" spans="18:24" x14ac:dyDescent="0.2">
      <c r="W283" s="72"/>
      <c r="X283" s="73"/>
    </row>
    <row r="284" spans="18:24" x14ac:dyDescent="0.2">
      <c r="W284" s="72"/>
      <c r="X284" s="73"/>
    </row>
    <row r="285" spans="18:24" x14ac:dyDescent="0.2">
      <c r="W285" s="72"/>
      <c r="X285" s="73"/>
    </row>
    <row r="286" spans="18:24" x14ac:dyDescent="0.2">
      <c r="W286" s="72"/>
      <c r="X286" s="73"/>
    </row>
    <row r="287" spans="18:24" x14ac:dyDescent="0.2">
      <c r="W287" s="72"/>
      <c r="X287" s="73"/>
    </row>
    <row r="288" spans="18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36">
    <cfRule type="cellIs" dxfId="12" priority="3" operator="equal">
      <formula>FALSE</formula>
    </cfRule>
  </conditionalFormatting>
  <conditionalFormatting sqref="M23:X23">
    <cfRule type="expression" dxfId="11" priority="2">
      <formula>ISNUMBER(MATCH($P23,$AG$23:$AG$75,0))</formula>
    </cfRule>
  </conditionalFormatting>
  <conditionalFormatting sqref="M24:X36">
    <cfRule type="expression" dxfId="10" priority="1">
      <formula>ISNUMBER(MATCH($P24,$AG$23:$AG$75,0))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2.7109375" style="72" hidden="1" customWidth="1" outlineLevel="1"/>
    <col min="33" max="33" width="6" style="72" hidden="1" customWidth="1" outlineLevel="1"/>
    <col min="34" max="34" width="3" style="72" hidden="1" customWidth="1" outlineLevel="1"/>
    <col min="35" max="36" width="6" style="72" hidden="1" customWidth="1" outlineLevel="1"/>
    <col min="37" max="37" width="15.140625" style="72" hidden="1" customWidth="1" outlineLevel="1"/>
    <col min="38" max="38" width="20.7109375" style="72" hidden="1" customWidth="1" outlineLevel="1"/>
    <col min="39" max="39" width="6" style="72" bestFit="1" customWidth="1" collapsed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58" width="5" style="72" bestFit="1" customWidth="1"/>
    <col min="59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59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42613</v>
      </c>
      <c r="E3" s="83">
        <f t="shared" ref="E3:E16" si="0">EDATE(SettlementDate,$B3)</f>
        <v>43008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8.5379999999993031E-3</v>
      </c>
      <c r="H3" s="63">
        <f t="shared" ref="H3:H16" si="2">ROUNDDOWN(G3*10,2)/10</f>
        <v>8.0000000000000002E-3</v>
      </c>
      <c r="I3" s="92">
        <f>MAX(_xll.ohPack(Data!$L$4:INDEX(Fwd3M,MATCH(E3+1,SettlementDates,1),1)))</f>
        <v>1.0202380164448894E-2</v>
      </c>
      <c r="J3" s="63">
        <f t="shared" ref="J3:J16" si="3">IF(I3-G3&gt;1%,(QUOTIENT(I3*10000,50)+1)*0.5%,(QUOTIENT(I3*10000,10)+1)*0.1%)</f>
        <v>1.0999999999999999E-2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60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42643</v>
      </c>
      <c r="E4" s="86">
        <f t="shared" si="0"/>
        <v>43373</v>
      </c>
      <c r="F4" s="87">
        <f t="shared" si="1"/>
        <v>3</v>
      </c>
      <c r="G4" s="93">
        <f>MIN(_xll.ohPack(Data!$L$4:INDEX(Fwd3M,MATCH(E4+1,SettlementDates,1),1)))</f>
        <v>8.5379999999993031E-3</v>
      </c>
      <c r="H4" s="64">
        <f t="shared" si="2"/>
        <v>8.0000000000000002E-3</v>
      </c>
      <c r="I4" s="93">
        <f>MAX(_xll.ohPack(Data!$L$4:INDEX(Fwd3M,MATCH(E4+1,SettlementDates,1),1)))</f>
        <v>1.1323684103547614E-2</v>
      </c>
      <c r="J4" s="64">
        <f t="shared" si="3"/>
        <v>1.2E-2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60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44469</v>
      </c>
      <c r="F5" s="87">
        <f t="shared" si="1"/>
        <v>6</v>
      </c>
      <c r="G5" s="93">
        <f>MIN(_xll.ohPack(Data!$L$4:INDEX(Fwd3M,MATCH(E5+1,SettlementDates,1),1)))</f>
        <v>8.5379999999993031E-3</v>
      </c>
      <c r="H5" s="64">
        <f t="shared" si="2"/>
        <v>8.0000000000000002E-3</v>
      </c>
      <c r="I5" s="93">
        <f>MAX(_xll.ohPack(Data!$L$4:INDEX(Fwd3M,MATCH(E5+1,SettlementDates,1),1)))</f>
        <v>1.4386794691576457E-2</v>
      </c>
      <c r="J5" s="64">
        <f t="shared" si="3"/>
        <v>1.4999999999999999E-2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60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46295</v>
      </c>
      <c r="F6" s="87">
        <f t="shared" si="1"/>
        <v>6</v>
      </c>
      <c r="G6" s="93">
        <f>MIN(_xll.ohPack(Data!$L$4:INDEX(Fwd3M,MATCH(E6+1,SettlementDates,1),1)))</f>
        <v>8.5379999999993031E-3</v>
      </c>
      <c r="H6" s="64">
        <f t="shared" si="2"/>
        <v>8.0000000000000002E-3</v>
      </c>
      <c r="I6" s="93">
        <f>MAX(_xll.ohPack(Data!$L$4:INDEX(Fwd3M,MATCH(E6+1,SettlementDates,1),1)))</f>
        <v>1.8754145044021477E-2</v>
      </c>
      <c r="J6" s="64">
        <f t="shared" si="3"/>
        <v>0.02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60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49948</v>
      </c>
      <c r="F7" s="87">
        <f t="shared" si="1"/>
        <v>12</v>
      </c>
      <c r="G7" s="93">
        <f>MIN(_xll.ohPack(Data!$L$4:INDEX(Fwd3M,MATCH(E7+1,SettlementDates,1),1)))</f>
        <v>8.5379999999993031E-3</v>
      </c>
      <c r="H7" s="64">
        <f t="shared" si="2"/>
        <v>8.0000000000000002E-3</v>
      </c>
      <c r="I7" s="93">
        <f>MAX(_xll.ohPack(Data!$L$4:INDEX(Fwd3M,MATCH(E7+1,SettlementDates,1),1)))</f>
        <v>1.9718664803118551E-2</v>
      </c>
      <c r="J7" s="64">
        <f t="shared" si="3"/>
        <v>0.02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60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53600</v>
      </c>
      <c r="F8" s="87">
        <f t="shared" si="1"/>
        <v>36</v>
      </c>
      <c r="G8" s="93">
        <f>MIN(_xll.ohPack(Data!$L$4:INDEX(Fwd3M,MATCH(E8+1,SettlementDates,1),1)))</f>
        <v>8.5379999999993031E-3</v>
      </c>
      <c r="H8" s="64">
        <f t="shared" si="2"/>
        <v>8.0000000000000002E-3</v>
      </c>
      <c r="I8" s="93">
        <f>MAX(_xll.ohPack(Data!$L$4:INDEX(Fwd3M,MATCH(E8+1,SettlementDates,1),1)))</f>
        <v>1.9718664803118551E-2</v>
      </c>
      <c r="J8" s="64">
        <f t="shared" si="3"/>
        <v>0.02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61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64558</v>
      </c>
      <c r="F9" s="87">
        <f t="shared" si="1"/>
        <v>60</v>
      </c>
      <c r="G9" s="94">
        <f>MIN(_xll.ohPack(Data!$L$4:INDEX(Fwd3M,MATCH(E9+1,SettlementDates,1),1)))</f>
        <v>8.5379999999993031E-3</v>
      </c>
      <c r="H9" s="65">
        <f t="shared" si="2"/>
        <v>8.0000000000000002E-3</v>
      </c>
      <c r="I9" s="94">
        <f>MAX(_xll.ohPack(Data!$L$4:INDEX(Fwd3M,MATCH(E9+1,SettlementDates,1),1)))</f>
        <v>1.9718664803118551E-2</v>
      </c>
      <c r="J9" s="65">
        <f t="shared" si="3"/>
        <v>0.02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59" t="s">
        <v>60</v>
      </c>
      <c r="B10" s="77">
        <v>12</v>
      </c>
      <c r="C10" s="62" t="str">
        <f>_xll.qlPeriodEquivalent(B10&amp;"M")</f>
        <v>1Y</v>
      </c>
      <c r="D10" s="82">
        <f>D3</f>
        <v>42613</v>
      </c>
      <c r="E10" s="83">
        <f t="shared" si="0"/>
        <v>43008</v>
      </c>
      <c r="F10" s="88">
        <f t="shared" si="1"/>
        <v>1</v>
      </c>
      <c r="G10" s="93">
        <f>MIN(_xll.ohPack(Data!$M$4:INDEX(ONFwd3M,MATCH(E10+1,SettlementDates,1),1)))</f>
        <v>8.3076016430894128E-3</v>
      </c>
      <c r="H10" s="64">
        <f t="shared" si="2"/>
        <v>8.0000000000000002E-3</v>
      </c>
      <c r="I10" s="93">
        <f>MAX(_xll.ohPack(Data!$M$4:INDEX(ONFwd3M,MATCH(E10+1,SettlementDates,1),1)))</f>
        <v>9.9902118635242232E-3</v>
      </c>
      <c r="J10" s="64">
        <f t="shared" si="3"/>
        <v>0.01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60"/>
      <c r="B11" s="77">
        <v>24</v>
      </c>
      <c r="C11" s="60" t="str">
        <f>_xll.qlPeriodEquivalent(B11&amp;"M")</f>
        <v>2Y</v>
      </c>
      <c r="D11" s="85">
        <f t="shared" ref="D11:D16" si="5">D4</f>
        <v>42643</v>
      </c>
      <c r="E11" s="86">
        <f t="shared" si="0"/>
        <v>43373</v>
      </c>
      <c r="F11" s="87">
        <f t="shared" si="1"/>
        <v>3</v>
      </c>
      <c r="G11" s="93">
        <f>MIN(_xll.ohPack(Data!$M$4:INDEX(ONFwd3M,MATCH(E11+1,SettlementDates,1),1)))</f>
        <v>8.3076016430894128E-3</v>
      </c>
      <c r="H11" s="64">
        <f t="shared" si="2"/>
        <v>8.0000000000000002E-3</v>
      </c>
      <c r="I11" s="93">
        <f>MAX(_xll.ohPack(Data!$M$4:INDEX(ONFwd3M,MATCH(E11+1,SettlementDates,1),1)))</f>
        <v>1.1256752089341404E-2</v>
      </c>
      <c r="J11" s="64">
        <f t="shared" si="3"/>
        <v>1.2E-2</v>
      </c>
      <c r="K11" s="93">
        <f t="shared" si="4"/>
        <v>5.0000000000000001E-4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60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44469</v>
      </c>
      <c r="F12" s="87">
        <f t="shared" si="1"/>
        <v>6</v>
      </c>
      <c r="G12" s="93">
        <f>MIN(_xll.ohPack(Data!$M$4:INDEX(ONFwd3M,MATCH(E12+1,SettlementDates,1),1)))</f>
        <v>8.3076016430894128E-3</v>
      </c>
      <c r="H12" s="64">
        <f t="shared" si="2"/>
        <v>8.0000000000000002E-3</v>
      </c>
      <c r="I12" s="93">
        <f>MAX(_xll.ohPack(Data!$M$4:INDEX(ONFwd3M,MATCH(E12+1,SettlementDates,1),1)))</f>
        <v>1.4193270629592192E-2</v>
      </c>
      <c r="J12" s="64">
        <f t="shared" si="3"/>
        <v>1.4999999999999999E-2</v>
      </c>
      <c r="K12" s="93">
        <f t="shared" si="4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60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46295</v>
      </c>
      <c r="F13" s="87">
        <f t="shared" si="1"/>
        <v>6</v>
      </c>
      <c r="G13" s="93">
        <f>MIN(_xll.ohPack(Data!$M$4:INDEX(ONFwd3M,MATCH(E13+1,SettlementDates,1),1)))</f>
        <v>8.3076016430894128E-3</v>
      </c>
      <c r="H13" s="64">
        <f t="shared" si="2"/>
        <v>8.0000000000000002E-3</v>
      </c>
      <c r="I13" s="93">
        <f>MAX(_xll.ohPack(Data!$M$4:INDEX(ONFwd3M,MATCH(E13+1,SettlementDates,1),1)))</f>
        <v>1.8637262650447184E-2</v>
      </c>
      <c r="J13" s="64">
        <f t="shared" si="3"/>
        <v>0.02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60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49948</v>
      </c>
      <c r="F14" s="87">
        <f t="shared" si="1"/>
        <v>12</v>
      </c>
      <c r="G14" s="93">
        <f>MIN(_xll.ohPack(Data!$M$4:INDEX(ONFwd3M,MATCH(E14+1,SettlementDates,1),1)))</f>
        <v>8.3076016430894128E-3</v>
      </c>
      <c r="H14" s="64">
        <f t="shared" si="2"/>
        <v>8.0000000000000002E-3</v>
      </c>
      <c r="I14" s="93">
        <f>MAX(_xll.ohPack(Data!$M$4:INDEX(ONFwd3M,MATCH(E14+1,SettlementDates,1),1)))</f>
        <v>1.9669885199196102E-2</v>
      </c>
      <c r="J14" s="64">
        <f t="shared" si="3"/>
        <v>0.02</v>
      </c>
      <c r="K14" s="93">
        <f t="shared" si="4"/>
        <v>2.5000000000000001E-3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60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53600</v>
      </c>
      <c r="F15" s="87">
        <f t="shared" si="1"/>
        <v>36</v>
      </c>
      <c r="G15" s="93">
        <f>MIN(_xll.ohPack(Data!$M$4:INDEX(ONFwd3M,MATCH(E15+1,SettlementDates,1),1)))</f>
        <v>8.3076016430894128E-3</v>
      </c>
      <c r="H15" s="64">
        <f t="shared" si="2"/>
        <v>8.0000000000000002E-3</v>
      </c>
      <c r="I15" s="93">
        <f>MAX(_xll.ohPack(Data!$M$4:INDEX(ONFwd3M,MATCH(E15+1,SettlementDates,1),1)))</f>
        <v>1.9669885199196102E-2</v>
      </c>
      <c r="J15" s="64">
        <f t="shared" si="3"/>
        <v>0.02</v>
      </c>
      <c r="K15" s="93">
        <f t="shared" si="4"/>
        <v>2.5000000000000001E-3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61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64558</v>
      </c>
      <c r="F16" s="91">
        <f t="shared" si="1"/>
        <v>60</v>
      </c>
      <c r="G16" s="94">
        <f>MIN(_xll.ohPack(Data!$M$4:INDEX(ONFwd3M,MATCH(E16+1,SettlementDates,1),1)))</f>
        <v>8.3076016430894128E-3</v>
      </c>
      <c r="H16" s="65">
        <f t="shared" si="2"/>
        <v>8.0000000000000002E-3</v>
      </c>
      <c r="I16" s="94">
        <f>MAX(_xll.ohPack(Data!$M$4:INDEX(ONFwd3M,MATCH(E16+1,SettlementDates,1),1)))</f>
        <v>1.9669885199196102E-2</v>
      </c>
      <c r="J16" s="65">
        <f t="shared" si="3"/>
        <v>0.02</v>
      </c>
      <c r="K16" s="94">
        <f t="shared" si="4"/>
        <v>2.5000000000000001E-3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8" collapsed="1" x14ac:dyDescent="0.2">
      <c r="R17" s="73"/>
      <c r="S17" s="73"/>
      <c r="T17" s="73"/>
      <c r="U17" s="73"/>
      <c r="V17" s="73"/>
    </row>
    <row r="18" spans="3:38" x14ac:dyDescent="0.2">
      <c r="C18" s="72"/>
      <c r="M18" s="122" t="s">
        <v>173</v>
      </c>
      <c r="Q18" s="73"/>
      <c r="R18" s="73"/>
      <c r="S18" s="73"/>
      <c r="T18" s="73"/>
      <c r="V18" s="73"/>
      <c r="AA18" s="71"/>
    </row>
    <row r="19" spans="3:38" x14ac:dyDescent="0.2">
      <c r="M19" s="111"/>
      <c r="P19" s="73"/>
      <c r="Q19" s="73"/>
      <c r="R19" s="73"/>
      <c r="S19" s="73"/>
      <c r="T19" s="73"/>
      <c r="V19" s="73"/>
      <c r="AA19" s="95"/>
    </row>
    <row r="20" spans="3:38" x14ac:dyDescent="0.2">
      <c r="P20" s="73"/>
      <c r="Q20" s="73"/>
      <c r="R20" s="73"/>
      <c r="S20" s="73"/>
      <c r="T20" s="73"/>
      <c r="U20" s="73"/>
      <c r="V20" s="73"/>
      <c r="Y20" s="73"/>
    </row>
    <row r="21" spans="3:38" ht="13.5" x14ac:dyDescent="0.2">
      <c r="M21" s="100" t="s">
        <v>135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8" x14ac:dyDescent="0.2">
      <c r="J22" s="72"/>
      <c r="K22" s="149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L22" s="109" t="s">
        <v>177</v>
      </c>
    </row>
    <row r="23" spans="3:38" x14ac:dyDescent="0.2">
      <c r="J23" s="72"/>
      <c r="K23" s="72"/>
      <c r="L23" s="72"/>
      <c r="M23" s="103" t="s">
        <v>176</v>
      </c>
      <c r="N23" s="103" t="s">
        <v>39</v>
      </c>
      <c r="O23" s="103" t="str">
        <f t="shared" ref="O23:O34" si="6">LEFT(N23,LEN(N23)-1)+3&amp;"M"</f>
        <v>4M</v>
      </c>
      <c r="P23" s="103" t="str">
        <f t="shared" ref="P23:P34" si="7">Currency&amp;LEFT(N23,LEN(N23)-1)&amp;"x"&amp;LEFT(O23,LEN(O23)-1)&amp;"F"&amp;QuoteSuffix</f>
        <v>USD1x4F_Quote</v>
      </c>
      <c r="Q23" s="155"/>
      <c r="R23" s="115">
        <f>_xll.qlInterestRateIndexFixingDate(Index3M,S23)</f>
        <v>42670</v>
      </c>
      <c r="S23" s="115">
        <f>_xll.qlCalendarAdvance(JointCalendar,SettlementDate,N23,"mf",TRUE)</f>
        <v>42674</v>
      </c>
      <c r="T23" s="115">
        <f>_xll.qlCalendarAdvance(JointCalendar,SettlementDate,O23,"mf",TRUE)</f>
        <v>42766</v>
      </c>
      <c r="U23" s="106">
        <f>_xll.qlIndexFixing(Index3M,R23,TRUE,_xll.ohTrigger(Trigger,Trigger3M))</f>
        <v>8.9204032389410704E-3</v>
      </c>
      <c r="V23" s="106">
        <f>_xll.qlQuoteValue(P23,_xll.ohTrigger(Trigger,Trigger3M))</f>
        <v>8.8299999999999993E-3</v>
      </c>
      <c r="W23" s="103" t="b">
        <f>NOT(ISERROR(V23))</f>
        <v>1</v>
      </c>
      <c r="X23" s="151">
        <f>U23-V23</f>
        <v>9.0403238941071107E-5</v>
      </c>
      <c r="Y23" s="60" t="b">
        <f>ABS(X23)&lt;=ABS('General Settings'!$D$30)</f>
        <v>1</v>
      </c>
      <c r="AG23" s="136" t="b">
        <v>0</v>
      </c>
      <c r="AH23" s="137" t="str">
        <f>_xll.qlIMMNextCode(EvaluationDate+2,AG23)</f>
        <v>V6</v>
      </c>
      <c r="AI23" s="137" t="b">
        <f>IF(OR(LEFT(AH23,1)="H",LEFT(AH23,1)="M",LEFT(AH23,1)="U",LEFT(AH23,1)="Z"),TRUE,FALSE)</f>
        <v>0</v>
      </c>
      <c r="AJ23" s="138" t="b">
        <f>NOT(AI23)</f>
        <v>1</v>
      </c>
      <c r="AK23" s="72" t="e">
        <f t="array" ref="AK23:AK34">NA()</f>
        <v>#N/A</v>
      </c>
      <c r="AL23" s="103" t="str">
        <f t="array" ref="AL23:AL114">_xll.ohGroupList("USD3M_instruments",Trigger3M)</f>
        <v>USD1MD_SYNTH3M_Quote</v>
      </c>
    </row>
    <row r="24" spans="3:38" x14ac:dyDescent="0.2">
      <c r="M24" s="104" t="s">
        <v>176</v>
      </c>
      <c r="N24" s="104" t="s">
        <v>75</v>
      </c>
      <c r="O24" s="104" t="str">
        <f t="shared" si="6"/>
        <v>5M</v>
      </c>
      <c r="P24" s="104" t="str">
        <f t="shared" si="7"/>
        <v>USD2x5F_Quote</v>
      </c>
      <c r="Q24" s="150"/>
      <c r="R24" s="116">
        <f>_xll.qlInterestRateIndexFixingDate(Index3M,S24)</f>
        <v>42702</v>
      </c>
      <c r="S24" s="116">
        <f>_xll.qlCalendarAdvance(JointCalendar,SettlementDate,N24,"mf",TRUE)</f>
        <v>42704</v>
      </c>
      <c r="T24" s="116">
        <f>_xll.qlCalendarAdvance(JointCalendar,SettlementDate,O24,"mf",TRUE)</f>
        <v>42794</v>
      </c>
      <c r="U24" s="107">
        <f>_xll.qlIndexFixing(Index3M,R24,TRUE,_xll.ohTrigger(Trigger,Trigger3M))</f>
        <v>9.1571263537506553E-3</v>
      </c>
      <c r="V24" s="107">
        <f>_xll.qlQuoteValue(P24,_xll.ohTrigger(Trigger,Trigger3M))</f>
        <v>8.9800000000000001E-3</v>
      </c>
      <c r="W24" s="104" t="b">
        <f t="shared" ref="W24:W34" si="8">NOT(ISERROR(V24))</f>
        <v>1</v>
      </c>
      <c r="X24" s="152">
        <f t="shared" ref="X24:X34" si="9">U24-V24</f>
        <v>1.7712635375065518E-4</v>
      </c>
      <c r="Y24" s="60" t="b">
        <f>ABS(X24)&lt;=ABS('General Settings'!$D$30)</f>
        <v>1</v>
      </c>
      <c r="AG24" s="139" t="b">
        <v>0</v>
      </c>
      <c r="AH24" s="72" t="str">
        <f>_xll.qlIMMNextCode(AH23,AG24)</f>
        <v>X6</v>
      </c>
      <c r="AI24" s="72" t="b">
        <f t="shared" ref="AI24:AI59" si="10">IF(OR(LEFT(AH24,1)="H",LEFT(AH24,1)="M",LEFT(AH24,1)="U",LEFT(AH24,1)="Z"),TRUE,FALSE)</f>
        <v>0</v>
      </c>
      <c r="AJ24" s="140" t="b">
        <f t="shared" ref="AJ24:AJ59" si="11">NOT(AI24)</f>
        <v>1</v>
      </c>
      <c r="AK24" s="72" t="e">
        <v>#N/A</v>
      </c>
      <c r="AL24" s="104" t="str">
        <v>USD2MD_SYNTH3M_Quote</v>
      </c>
    </row>
    <row r="25" spans="3:38" x14ac:dyDescent="0.2">
      <c r="K25" s="149" t="b">
        <v>1</v>
      </c>
      <c r="M25" s="104" t="s">
        <v>176</v>
      </c>
      <c r="N25" s="104" t="s">
        <v>40</v>
      </c>
      <c r="O25" s="104" t="str">
        <f t="shared" si="6"/>
        <v>6M</v>
      </c>
      <c r="P25" s="104" t="str">
        <f t="shared" si="7"/>
        <v>USD3x6F_Quote</v>
      </c>
      <c r="Q25" s="150"/>
      <c r="R25" s="116">
        <f>_xll.qlInterestRateIndexFixingDate(Index3M,S25)</f>
        <v>42732</v>
      </c>
      <c r="S25" s="116">
        <f>_xll.qlCalendarAdvance(JointCalendar,SettlementDate,N25,"mf",TRUE)</f>
        <v>42734</v>
      </c>
      <c r="T25" s="116">
        <f>_xll.qlCalendarAdvance(JointCalendar,SettlementDate,O25,"mf",TRUE)</f>
        <v>42825</v>
      </c>
      <c r="U25" s="107">
        <f>_xll.qlIndexFixing(Index3M,R25,TRUE,_xll.ohTrigger(Trigger,Trigger3M))</f>
        <v>9.2238155545452515E-3</v>
      </c>
      <c r="V25" s="107">
        <f>_xll.qlQuoteValue(P25,_xll.ohTrigger(Trigger,Trigger3M))</f>
        <v>9.2899999999999996E-3</v>
      </c>
      <c r="W25" s="104" t="b">
        <f t="shared" si="8"/>
        <v>1</v>
      </c>
      <c r="X25" s="152">
        <f t="shared" si="9"/>
        <v>-6.6184445454748123E-5</v>
      </c>
      <c r="Y25" s="60" t="b">
        <f>ABS(X25)&lt;=ABS('General Settings'!$D$30)</f>
        <v>1</v>
      </c>
      <c r="AG25" s="139" t="b">
        <v>0</v>
      </c>
      <c r="AH25" s="72" t="str">
        <f>_xll.qlIMMNextCode(AH24,AG25)</f>
        <v>Z6</v>
      </c>
      <c r="AI25" s="72" t="b">
        <f t="shared" si="10"/>
        <v>1</v>
      </c>
      <c r="AJ25" s="140" t="b">
        <f t="shared" si="11"/>
        <v>0</v>
      </c>
      <c r="AK25" s="72" t="e">
        <v>#N/A</v>
      </c>
      <c r="AL25" s="104" t="str">
        <v>USD3MD_SYNTH3M_Quote</v>
      </c>
    </row>
    <row r="26" spans="3:38" x14ac:dyDescent="0.2">
      <c r="M26" s="104" t="s">
        <v>176</v>
      </c>
      <c r="N26" s="104" t="s">
        <v>76</v>
      </c>
      <c r="O26" s="104" t="str">
        <f t="shared" si="6"/>
        <v>7M</v>
      </c>
      <c r="P26" s="104" t="str">
        <f t="shared" si="7"/>
        <v>USD4x7F_Quote</v>
      </c>
      <c r="Q26" s="150"/>
      <c r="R26" s="116">
        <f>_xll.qlInterestRateIndexFixingDate(Index3M,S26)</f>
        <v>42762</v>
      </c>
      <c r="S26" s="116">
        <f>_xll.qlCalendarAdvance(JointCalendar,SettlementDate,N26,"mf",TRUE)</f>
        <v>42766</v>
      </c>
      <c r="T26" s="116">
        <f>_xll.qlCalendarAdvance(JointCalendar,SettlementDate,O26,"mf",TRUE)</f>
        <v>42853</v>
      </c>
      <c r="U26" s="107">
        <f>_xll.qlIndexFixing(Index3M,R26,TRUE,_xll.ohTrigger(Trigger,Trigger3M))</f>
        <v>9.2012992451653355E-3</v>
      </c>
      <c r="V26" s="107">
        <f>_xll.qlQuoteValue(P26,_xll.ohTrigger(Trigger,Trigger3M))</f>
        <v>9.4500000000000001E-3</v>
      </c>
      <c r="W26" s="104" t="b">
        <f t="shared" si="8"/>
        <v>1</v>
      </c>
      <c r="X26" s="152">
        <f t="shared" si="9"/>
        <v>-2.4870075483466453E-4</v>
      </c>
      <c r="Y26" s="60" t="b">
        <f>ABS(X26)&lt;=ABS('General Settings'!$D$30)</f>
        <v>1</v>
      </c>
      <c r="AG26" s="139" t="b">
        <v>0</v>
      </c>
      <c r="AH26" s="72" t="str">
        <f>_xll.qlIMMNextCode(AH25,AG26)</f>
        <v>F7</v>
      </c>
      <c r="AI26" s="72" t="b">
        <f t="shared" si="10"/>
        <v>0</v>
      </c>
      <c r="AJ26" s="140" t="b">
        <f t="shared" si="11"/>
        <v>1</v>
      </c>
      <c r="AK26" s="72" t="e">
        <v>#N/A</v>
      </c>
      <c r="AL26" s="104" t="str">
        <v>USDFUT3MN6_Quote</v>
      </c>
    </row>
    <row r="27" spans="3:38" x14ac:dyDescent="0.2">
      <c r="M27" s="104" t="s">
        <v>176</v>
      </c>
      <c r="N27" s="104" t="s">
        <v>77</v>
      </c>
      <c r="O27" s="104" t="str">
        <f t="shared" si="6"/>
        <v>8M</v>
      </c>
      <c r="P27" s="104" t="str">
        <f t="shared" si="7"/>
        <v>USD5x8F_Quote</v>
      </c>
      <c r="Q27" s="150"/>
      <c r="R27" s="116">
        <f>_xll.qlInterestRateIndexFixingDate(Index3M,S27)</f>
        <v>42790</v>
      </c>
      <c r="S27" s="116">
        <f>_xll.qlCalendarAdvance(JointCalendar,SettlementDate,N27,"mf",TRUE)</f>
        <v>42794</v>
      </c>
      <c r="T27" s="116">
        <f>_xll.qlCalendarAdvance(JointCalendar,SettlementDate,O27,"mf",TRUE)</f>
        <v>42886</v>
      </c>
      <c r="U27" s="107">
        <f>_xll.qlIndexFixing(Index3M,R27,TRUE,_xll.ohTrigger(Trigger,Trigger3M))</f>
        <v>9.4002852744083359E-3</v>
      </c>
      <c r="V27" s="107">
        <f>_xll.qlQuoteValue(P27,_xll.ohTrigger(Trigger,Trigger3M))</f>
        <v>9.5100000000000011E-3</v>
      </c>
      <c r="W27" s="104" t="b">
        <f t="shared" si="8"/>
        <v>1</v>
      </c>
      <c r="X27" s="152">
        <f t="shared" si="9"/>
        <v>-1.0971472559166522E-4</v>
      </c>
      <c r="Y27" s="60" t="b">
        <f>ABS(X27)&lt;=ABS('General Settings'!$D$30)</f>
        <v>1</v>
      </c>
      <c r="AG27" s="139" t="b">
        <v>0</v>
      </c>
      <c r="AH27" s="72" t="str">
        <f>_xll.qlIMMNextCode(AH26,AG27)</f>
        <v>G7</v>
      </c>
      <c r="AI27" s="72" t="b">
        <f t="shared" si="10"/>
        <v>0</v>
      </c>
      <c r="AJ27" s="140" t="b">
        <f t="shared" si="11"/>
        <v>1</v>
      </c>
      <c r="AK27" s="72" t="e">
        <v>#N/A</v>
      </c>
      <c r="AL27" s="104" t="str">
        <v>USDFUT3MU6_Quote</v>
      </c>
    </row>
    <row r="28" spans="3:38" x14ac:dyDescent="0.2">
      <c r="K28" s="149" t="b">
        <v>1</v>
      </c>
      <c r="M28" s="104" t="s">
        <v>176</v>
      </c>
      <c r="N28" s="104" t="s">
        <v>41</v>
      </c>
      <c r="O28" s="104" t="str">
        <f t="shared" si="6"/>
        <v>9M</v>
      </c>
      <c r="P28" s="104" t="str">
        <f t="shared" si="7"/>
        <v>USD6x9F_Quote</v>
      </c>
      <c r="Q28" s="150"/>
      <c r="R28" s="116">
        <f>_xll.qlInterestRateIndexFixingDate(Index3M,S28)</f>
        <v>42823</v>
      </c>
      <c r="S28" s="116">
        <f>_xll.qlCalendarAdvance(JointCalendar,SettlementDate,N28,"mf",TRUE)</f>
        <v>42825</v>
      </c>
      <c r="T28" s="116">
        <f>_xll.qlCalendarAdvance(JointCalendar,SettlementDate,O28,"mf",TRUE)</f>
        <v>42916</v>
      </c>
      <c r="U28" s="107">
        <f>_xll.qlIndexFixing(Index3M,R28,TRUE,_xll.ohTrigger(Trigger,Trigger3M))</f>
        <v>9.6271075069938941E-3</v>
      </c>
      <c r="V28" s="107">
        <f>_xll.qlQuoteValue(P28,_xll.ohTrigger(Trigger,Trigger3M))</f>
        <v>9.5700000000000004E-3</v>
      </c>
      <c r="W28" s="104" t="b">
        <f t="shared" si="8"/>
        <v>1</v>
      </c>
      <c r="X28" s="152">
        <f t="shared" si="9"/>
        <v>5.7107506993893734E-5</v>
      </c>
      <c r="Y28" s="60" t="b">
        <f>ABS(X28)&lt;=ABS('General Settings'!$D$30)</f>
        <v>1</v>
      </c>
      <c r="AG28" s="139" t="b">
        <v>0</v>
      </c>
      <c r="AH28" s="72" t="str">
        <f>_xll.qlIMMNextCode(AH27,AG28)</f>
        <v>H7</v>
      </c>
      <c r="AI28" s="72" t="b">
        <f t="shared" si="10"/>
        <v>1</v>
      </c>
      <c r="AJ28" s="140" t="b">
        <f t="shared" si="11"/>
        <v>0</v>
      </c>
      <c r="AK28" s="72" t="e">
        <v>#N/A</v>
      </c>
      <c r="AL28" s="104" t="str">
        <v>USDFUT3MZ6_Quote</v>
      </c>
    </row>
    <row r="29" spans="3:38" x14ac:dyDescent="0.2">
      <c r="M29" s="104" t="s">
        <v>176</v>
      </c>
      <c r="N29" s="104" t="s">
        <v>78</v>
      </c>
      <c r="O29" s="104" t="str">
        <f t="shared" si="6"/>
        <v>10M</v>
      </c>
      <c r="P29" s="104" t="str">
        <f t="shared" si="7"/>
        <v>USD7x10F_Quote</v>
      </c>
      <c r="Q29" s="150"/>
      <c r="R29" s="116">
        <f>_xll.qlInterestRateIndexFixingDate(Index3M,S29)</f>
        <v>42851</v>
      </c>
      <c r="S29" s="116">
        <f>_xll.qlCalendarAdvance(JointCalendar,SettlementDate,N29,"mf",TRUE)</f>
        <v>42853</v>
      </c>
      <c r="T29" s="116">
        <f>_xll.qlCalendarAdvance(JointCalendar,SettlementDate,O29,"mf",TRUE)</f>
        <v>42947</v>
      </c>
      <c r="U29" s="107">
        <f>_xll.qlIndexFixing(Index3M,R29,TRUE,_xll.ohTrigger(Trigger,Trigger3M))</f>
        <v>9.7660775129912378E-3</v>
      </c>
      <c r="V29" s="107">
        <f>_xll.qlQuoteValue(P29,_xll.ohTrigger(Trigger,Trigger3M))</f>
        <v>9.6600000000000002E-3</v>
      </c>
      <c r="W29" s="104" t="b">
        <f t="shared" si="8"/>
        <v>1</v>
      </c>
      <c r="X29" s="152">
        <f t="shared" si="9"/>
        <v>1.0607751299123759E-4</v>
      </c>
      <c r="Y29" s="60" t="b">
        <f>ABS(X29)&lt;=ABS('General Settings'!$D$30)</f>
        <v>1</v>
      </c>
      <c r="AG29" s="139" t="b">
        <v>1</v>
      </c>
      <c r="AH29" s="72" t="str">
        <f>_xll.qlIMMNextCode(AH28,AG29)</f>
        <v>M7</v>
      </c>
      <c r="AI29" s="72" t="b">
        <f t="shared" si="10"/>
        <v>1</v>
      </c>
      <c r="AJ29" s="140" t="b">
        <f t="shared" si="11"/>
        <v>0</v>
      </c>
      <c r="AK29" s="72" t="e">
        <v>#N/A</v>
      </c>
      <c r="AL29" s="104" t="str">
        <v>USDFUT3MH7_Quote</v>
      </c>
    </row>
    <row r="30" spans="3:38" x14ac:dyDescent="0.2">
      <c r="M30" s="104" t="s">
        <v>176</v>
      </c>
      <c r="N30" s="104" t="s">
        <v>79</v>
      </c>
      <c r="O30" s="104" t="str">
        <f t="shared" si="6"/>
        <v>11M</v>
      </c>
      <c r="P30" s="104" t="str">
        <f t="shared" si="7"/>
        <v>USD8x11F_Quote</v>
      </c>
      <c r="Q30" s="150"/>
      <c r="R30" s="116">
        <f>_xll.qlInterestRateIndexFixingDate(Index3M,S30)</f>
        <v>42881</v>
      </c>
      <c r="S30" s="116">
        <f>_xll.qlCalendarAdvance(JointCalendar,SettlementDate,N30,"mf",TRUE)</f>
        <v>42886</v>
      </c>
      <c r="T30" s="116">
        <f>_xll.qlCalendarAdvance(JointCalendar,SettlementDate,O30,"mf",TRUE)</f>
        <v>42978</v>
      </c>
      <c r="U30" s="107">
        <f>_xll.qlIndexFixing(Index3M,R30,TRUE,_xll.ohTrigger(Trigger,Trigger3M))</f>
        <v>9.8619230253889668E-3</v>
      </c>
      <c r="V30" s="107">
        <f>_xll.qlQuoteValue(P30,_xll.ohTrigger(Trigger,Trigger3M))</f>
        <v>9.7800000000000005E-3</v>
      </c>
      <c r="W30" s="104" t="b">
        <f t="shared" si="8"/>
        <v>1</v>
      </c>
      <c r="X30" s="152">
        <f t="shared" si="9"/>
        <v>8.1923025388966342E-5</v>
      </c>
      <c r="Y30" s="60" t="b">
        <f>ABS(X30)&lt;=ABS('General Settings'!$D$30)</f>
        <v>1</v>
      </c>
      <c r="AG30" s="139" t="b">
        <v>1</v>
      </c>
      <c r="AH30" s="72" t="str">
        <f>_xll.qlIMMNextCode(AH29,AG30)</f>
        <v>U7</v>
      </c>
      <c r="AI30" s="72" t="b">
        <f t="shared" si="10"/>
        <v>1</v>
      </c>
      <c r="AJ30" s="140" t="b">
        <f t="shared" si="11"/>
        <v>0</v>
      </c>
      <c r="AK30" s="72" t="e">
        <v>#N/A</v>
      </c>
      <c r="AL30" s="104" t="str">
        <v>USDFUT3MM7_Quote</v>
      </c>
    </row>
    <row r="31" spans="3:38" x14ac:dyDescent="0.2">
      <c r="M31" s="104" t="s">
        <v>176</v>
      </c>
      <c r="N31" s="104" t="s">
        <v>80</v>
      </c>
      <c r="O31" s="104" t="str">
        <f t="shared" si="6"/>
        <v>12M</v>
      </c>
      <c r="P31" s="104" t="str">
        <f t="shared" si="7"/>
        <v>USD9x12F_Quote</v>
      </c>
      <c r="Q31" s="150"/>
      <c r="R31" s="116">
        <f>_xll.qlInterestRateIndexFixingDate(Index3M,S31)</f>
        <v>42914</v>
      </c>
      <c r="S31" s="116">
        <f>_xll.qlCalendarAdvance(JointCalendar,SettlementDate,N31,"mf",TRUE)</f>
        <v>42916</v>
      </c>
      <c r="T31" s="116">
        <f>_xll.qlCalendarAdvance(JointCalendar,SettlementDate,O31,"mf",TRUE)</f>
        <v>43007</v>
      </c>
      <c r="U31" s="107">
        <f>_xll.qlIndexFixing(Index3M,R31,TRUE,_xll.ohTrigger(Trigger,Trigger3M))</f>
        <v>9.9360573628408614E-3</v>
      </c>
      <c r="V31" s="107">
        <f>_xll.qlQuoteValue(P31,_xll.ohTrigger(Trigger,Trigger3M))</f>
        <v>9.8900000000000012E-3</v>
      </c>
      <c r="W31" s="104" t="b">
        <f t="shared" si="8"/>
        <v>1</v>
      </c>
      <c r="X31" s="152">
        <f t="shared" si="9"/>
        <v>4.6057362840860178E-5</v>
      </c>
      <c r="Y31" s="60" t="b">
        <f>ABS(X31)&lt;=ABS('General Settings'!$D$30)</f>
        <v>1</v>
      </c>
      <c r="AG31" s="139" t="b">
        <v>1</v>
      </c>
      <c r="AH31" s="72" t="str">
        <f>_xll.qlIMMNextCode(AH30,AG31)</f>
        <v>Z7</v>
      </c>
      <c r="AI31" s="72" t="b">
        <f t="shared" si="10"/>
        <v>1</v>
      </c>
      <c r="AJ31" s="140" t="b">
        <f t="shared" si="11"/>
        <v>0</v>
      </c>
      <c r="AK31" s="72" t="e">
        <v>#N/A</v>
      </c>
      <c r="AL31" s="104" t="str">
        <v>USDFUT3MU7_Quote</v>
      </c>
    </row>
    <row r="32" spans="3:38" x14ac:dyDescent="0.2">
      <c r="M32" s="104" t="s">
        <v>176</v>
      </c>
      <c r="N32" s="104" t="s">
        <v>81</v>
      </c>
      <c r="O32" s="104" t="str">
        <f t="shared" si="6"/>
        <v>13M</v>
      </c>
      <c r="P32" s="104" t="str">
        <f t="shared" si="7"/>
        <v>USD10x13F_Quote</v>
      </c>
      <c r="Q32" s="150"/>
      <c r="R32" s="116">
        <f>_xll.qlInterestRateIndexFixingDate(Index3M,S32)</f>
        <v>42943</v>
      </c>
      <c r="S32" s="116">
        <f>_xll.qlCalendarAdvance(JointCalendar,SettlementDate,N32,"mf",TRUE)</f>
        <v>42947</v>
      </c>
      <c r="T32" s="116">
        <f>_xll.qlCalendarAdvance(JointCalendar,SettlementDate,O32,"mf",TRUE)</f>
        <v>43039</v>
      </c>
      <c r="U32" s="107">
        <f>_xll.qlIndexFixing(Index3M,R32,TRUE,_xll.ohTrigger(Trigger,Trigger3M))</f>
        <v>1.0025671454586792E-2</v>
      </c>
      <c r="V32" s="107">
        <f>_xll.qlQuoteValue(P32,_xll.ohTrigger(Trigger,Trigger3M))</f>
        <v>9.9799999999999993E-3</v>
      </c>
      <c r="W32" s="104" t="b">
        <f t="shared" si="8"/>
        <v>1</v>
      </c>
      <c r="X32" s="152">
        <f t="shared" si="9"/>
        <v>4.567145458679242E-5</v>
      </c>
      <c r="Y32" s="60" t="b">
        <f>ABS(X32)&lt;=ABS('General Settings'!$D$30)</f>
        <v>1</v>
      </c>
      <c r="AG32" s="139" t="b">
        <v>1</v>
      </c>
      <c r="AH32" s="72" t="str">
        <f>_xll.qlIMMNextCode(AH31,AG32)</f>
        <v>H8</v>
      </c>
      <c r="AI32" s="72" t="b">
        <f t="shared" si="10"/>
        <v>1</v>
      </c>
      <c r="AJ32" s="140" t="b">
        <f t="shared" si="11"/>
        <v>0</v>
      </c>
      <c r="AK32" s="72" t="e">
        <v>#N/A</v>
      </c>
      <c r="AL32" s="104" t="str">
        <v>USDFUT3MZ7_Quote</v>
      </c>
    </row>
    <row r="33" spans="13:38" x14ac:dyDescent="0.2">
      <c r="M33" s="104" t="s">
        <v>176</v>
      </c>
      <c r="N33" s="104" t="s">
        <v>82</v>
      </c>
      <c r="O33" s="104" t="str">
        <f t="shared" si="6"/>
        <v>14M</v>
      </c>
      <c r="P33" s="104" t="str">
        <f t="shared" si="7"/>
        <v>USD11x14F_Quote</v>
      </c>
      <c r="Q33" s="150"/>
      <c r="R33" s="116">
        <f>_xll.qlInterestRateIndexFixingDate(Index3M,S33)</f>
        <v>42976</v>
      </c>
      <c r="S33" s="116">
        <f>_xll.qlCalendarAdvance(JointCalendar,SettlementDate,N33,"mf",TRUE)</f>
        <v>42978</v>
      </c>
      <c r="T33" s="116">
        <f>_xll.qlCalendarAdvance(JointCalendar,SettlementDate,O33,"mf",TRUE)</f>
        <v>43069</v>
      </c>
      <c r="U33" s="107">
        <f>_xll.qlIndexFixing(Index3M,R33,TRUE,_xll.ohTrigger(Trigger,Trigger3M))</f>
        <v>1.0128455533611899E-2</v>
      </c>
      <c r="V33" s="107">
        <f>_xll.qlQuoteValue(P33,_xll.ohTrigger(Trigger,Trigger3M))</f>
        <v>1.0070000000000001E-2</v>
      </c>
      <c r="W33" s="104" t="b">
        <f t="shared" si="8"/>
        <v>1</v>
      </c>
      <c r="X33" s="152">
        <f t="shared" si="9"/>
        <v>5.8455533611898383E-5</v>
      </c>
      <c r="Y33" s="60" t="b">
        <f>ABS(X33)&lt;=ABS('General Settings'!$D$30)</f>
        <v>1</v>
      </c>
      <c r="AG33" s="139" t="b">
        <v>1</v>
      </c>
      <c r="AH33" s="72" t="str">
        <f>_xll.qlIMMNextCode(AH32,AG33)</f>
        <v>M8</v>
      </c>
      <c r="AI33" s="72" t="b">
        <f t="shared" si="10"/>
        <v>1</v>
      </c>
      <c r="AJ33" s="140" t="b">
        <f t="shared" si="11"/>
        <v>0</v>
      </c>
      <c r="AK33" s="72" t="e">
        <v>#N/A</v>
      </c>
      <c r="AL33" s="104" t="str">
        <v>USDFUT3MH8_Quote</v>
      </c>
    </row>
    <row r="34" spans="13:38" x14ac:dyDescent="0.2">
      <c r="M34" s="105" t="s">
        <v>176</v>
      </c>
      <c r="N34" s="105" t="s">
        <v>128</v>
      </c>
      <c r="O34" s="105" t="str">
        <f t="shared" si="6"/>
        <v>15M</v>
      </c>
      <c r="P34" s="105" t="str">
        <f t="shared" si="7"/>
        <v>USD12x15F_Quote</v>
      </c>
      <c r="Q34" s="153"/>
      <c r="R34" s="117">
        <f>_xll.qlInterestRateIndexFixingDate(Index3M,S34)</f>
        <v>43005</v>
      </c>
      <c r="S34" s="117">
        <f>_xll.qlCalendarAdvance(JointCalendar,SettlementDate,N34,"mf",TRUE)</f>
        <v>43007</v>
      </c>
      <c r="T34" s="117">
        <f>_xll.qlCalendarAdvance(JointCalendar,SettlementDate,O34,"mf",TRUE)</f>
        <v>43098</v>
      </c>
      <c r="U34" s="108">
        <f>_xll.qlIndexFixing(Index3M,R34,TRUE,_xll.ohTrigger(Trigger,Trigger3M))</f>
        <v>1.0247085244985679E-2</v>
      </c>
      <c r="V34" s="108">
        <f>_xll.qlQuoteValue(P34,_xll.ohTrigger(Trigger,Trigger3M))</f>
        <v>1.0170000000000002E-2</v>
      </c>
      <c r="W34" s="105" t="b">
        <f t="shared" si="8"/>
        <v>1</v>
      </c>
      <c r="X34" s="154">
        <f t="shared" si="9"/>
        <v>7.7085244985676885E-5</v>
      </c>
      <c r="Y34" s="60" t="b">
        <f>ABS(X34)&lt;=ABS('General Settings'!$D$30)</f>
        <v>1</v>
      </c>
      <c r="AG34" s="139" t="b">
        <v>1</v>
      </c>
      <c r="AH34" s="72" t="str">
        <f>_xll.qlIMMNextCode(AH33,AG34)</f>
        <v>U8</v>
      </c>
      <c r="AI34" s="72" t="b">
        <f t="shared" si="10"/>
        <v>1</v>
      </c>
      <c r="AJ34" s="140" t="b">
        <f t="shared" si="11"/>
        <v>0</v>
      </c>
      <c r="AK34" s="72" t="e">
        <v>#N/A</v>
      </c>
      <c r="AL34" s="104" t="str">
        <v>USDFUT3MM8_Quote</v>
      </c>
    </row>
    <row r="35" spans="13:38" x14ac:dyDescent="0.2">
      <c r="M35" s="103" t="s">
        <v>136</v>
      </c>
      <c r="N35" s="103"/>
      <c r="O35" s="103" t="str">
        <f t="array" ref="O35:O67">_xll.ohFilter(AH23:AH59,AI23:AI59)</f>
        <v>Z6</v>
      </c>
      <c r="P35" s="103" t="str">
        <f t="shared" ref="P35:P71" si="12">Currency&amp;"FUT3M"&amp;O35&amp;QuoteSuffix</f>
        <v>USDFUT3MZ6_Quote</v>
      </c>
      <c r="Q35" s="156" t="str">
        <f t="shared" ref="Q35:Q71" si="13">Currency&amp;"FUT3M"&amp;O35&amp;"ConvAdj"&amp;QuoteSuffix</f>
        <v>USDFUT3MZ6ConvAdj_Quote</v>
      </c>
      <c r="R35" s="115">
        <f>_xll.qlInterestRateIndexFixingDate(Index3M,S35)</f>
        <v>42723</v>
      </c>
      <c r="S35" s="115">
        <f>_xll.qlIMMdate(O35)</f>
        <v>42725</v>
      </c>
      <c r="T35" s="115">
        <f>_xll.qlInterestRateIndexMaturity(Index3M,S35)</f>
        <v>42815</v>
      </c>
      <c r="U35" s="106">
        <f>_xll.qlIndexFixing(Index3M,R35,TRUE,_xll.ohTrigger(Trigger,Trigger3M))</f>
        <v>9.2229825501144447E-3</v>
      </c>
      <c r="V35" s="106">
        <f>(100-_xll.qlQuoteValue(P35,_xll.ohTrigger(Trigger,Trigger3M)))/100-_xll.qlQuoteValue(Q35,_xll.ohTrigger(Trigger,Trigger3M))</f>
        <v>9.2229825477437143E-3</v>
      </c>
      <c r="W35" s="103" t="b">
        <f>NOT(ISERROR(V35))</f>
        <v>1</v>
      </c>
      <c r="X35" s="151">
        <f>U35-V35</f>
        <v>2.3707303481446118E-12</v>
      </c>
      <c r="Y35" s="125" t="b">
        <f>ABS(X35)&lt;=ABS('General Settings'!$D$31)</f>
        <v>1</v>
      </c>
      <c r="AG35" s="139" t="b">
        <v>1</v>
      </c>
      <c r="AH35" s="72" t="str">
        <f>_xll.qlIMMNextCode(AH34,AG35)</f>
        <v>Z8</v>
      </c>
      <c r="AI35" s="72" t="b">
        <f t="shared" si="10"/>
        <v>1</v>
      </c>
      <c r="AJ35" s="140" t="b">
        <f t="shared" si="11"/>
        <v>0</v>
      </c>
      <c r="AK35" s="72" t="e">
        <f t="array" ref="AK35:AK67">NA()</f>
        <v>#N/A</v>
      </c>
      <c r="AL35" s="104" t="str">
        <v>USDAM3L3Y_Quote</v>
      </c>
    </row>
    <row r="36" spans="13:38" x14ac:dyDescent="0.2">
      <c r="M36" s="104" t="s">
        <v>136</v>
      </c>
      <c r="N36" s="104"/>
      <c r="O36" s="104" t="str">
        <v>H7</v>
      </c>
      <c r="P36" s="104" t="str">
        <f t="shared" si="12"/>
        <v>USDFUT3MH7_Quote</v>
      </c>
      <c r="Q36" s="157" t="str">
        <f t="shared" si="13"/>
        <v>USDFUT3MH7ConvAdj_Quote</v>
      </c>
      <c r="R36" s="116">
        <f>_xll.qlInterestRateIndexFixingDate(Index3M,S36)</f>
        <v>42807</v>
      </c>
      <c r="S36" s="116">
        <f>_xll.qlIMMdate(O36)</f>
        <v>42809</v>
      </c>
      <c r="T36" s="116">
        <f>_xll.qlInterestRateIndexMaturity(Index3M,S36)</f>
        <v>42901</v>
      </c>
      <c r="U36" s="107">
        <f>_xll.qlIndexFixing(Index3M,R36,TRUE,_xll.ohTrigger(Trigger,Trigger3M))</f>
        <v>9.5196543686574802E-3</v>
      </c>
      <c r="V36" s="107">
        <f>(100-_xll.qlQuoteValue(P36,_xll.ohTrigger(Trigger,Trigger3M)))/100-_xll.qlQuoteValue(Q36,_xll.ohTrigger(Trigger,Trigger3M))</f>
        <v>9.5196543685494035E-3</v>
      </c>
      <c r="W36" s="104" t="b">
        <f t="shared" ref="W36:W99" si="14">NOT(ISERROR(V36))</f>
        <v>1</v>
      </c>
      <c r="X36" s="152">
        <f t="shared" ref="X36:X99" si="15">U36-V36</f>
        <v>1.0807674200030704E-13</v>
      </c>
      <c r="Y36" s="123" t="b">
        <f>ABS(X36)&lt;=ABS('General Settings'!$D$31)</f>
        <v>1</v>
      </c>
      <c r="AG36" s="139" t="b">
        <v>1</v>
      </c>
      <c r="AH36" s="72" t="str">
        <f>_xll.qlIMMNextCode(AH35,AG36)</f>
        <v>H9</v>
      </c>
      <c r="AI36" s="72" t="b">
        <f t="shared" si="10"/>
        <v>1</v>
      </c>
      <c r="AJ36" s="140" t="b">
        <f t="shared" si="11"/>
        <v>0</v>
      </c>
      <c r="AK36" s="72" t="e">
        <v>#N/A</v>
      </c>
      <c r="AL36" s="104" t="str">
        <v>USDAM3L4Y_Quote</v>
      </c>
    </row>
    <row r="37" spans="13:38" x14ac:dyDescent="0.2">
      <c r="M37" s="104" t="s">
        <v>136</v>
      </c>
      <c r="N37" s="104"/>
      <c r="O37" s="104" t="str">
        <v>M7</v>
      </c>
      <c r="P37" s="104" t="str">
        <f t="shared" si="12"/>
        <v>USDFUT3MM7_Quote</v>
      </c>
      <c r="Q37" s="157" t="str">
        <f t="shared" si="13"/>
        <v>USDFUT3MM7ConvAdj_Quote</v>
      </c>
      <c r="R37" s="116">
        <f>_xll.qlInterestRateIndexFixingDate(Index3M,S37)</f>
        <v>42905</v>
      </c>
      <c r="S37" s="116">
        <f>_xll.qlIMMdate(O37)</f>
        <v>42907</v>
      </c>
      <c r="T37" s="116">
        <f>_xll.qlInterestRateIndexMaturity(Index3M,S37)</f>
        <v>42999</v>
      </c>
      <c r="U37" s="107">
        <f>_xll.qlIndexFixing(Index3M,R37,TRUE,_xll.ohTrigger(Trigger,Trigger3M))</f>
        <v>9.9142615355695771E-3</v>
      </c>
      <c r="V37" s="107">
        <f>(100-_xll.qlQuoteValue(P37,_xll.ohTrigger(Trigger,Trigger3M)))/100-_xll.qlQuoteValue(Q37,_xll.ohTrigger(Trigger,Trigger3M))</f>
        <v>9.9142615380944342E-3</v>
      </c>
      <c r="W37" s="104" t="b">
        <f t="shared" si="14"/>
        <v>1</v>
      </c>
      <c r="X37" s="152">
        <f t="shared" si="15"/>
        <v>-2.5248570595381992E-12</v>
      </c>
      <c r="Y37" s="123" t="b">
        <f>ABS(X37)&lt;=ABS('General Settings'!$D$31)</f>
        <v>1</v>
      </c>
      <c r="AG37" s="139" t="b">
        <v>1</v>
      </c>
      <c r="AH37" s="72" t="str">
        <f>_xll.qlIMMNextCode(AH36,AG37)</f>
        <v>M9</v>
      </c>
      <c r="AI37" s="72" t="b">
        <f t="shared" si="10"/>
        <v>1</v>
      </c>
      <c r="AJ37" s="140" t="b">
        <f t="shared" si="11"/>
        <v>0</v>
      </c>
      <c r="AK37" s="72" t="e">
        <v>#N/A</v>
      </c>
      <c r="AL37" s="104" t="str">
        <v>USDAM3L5Y_Quote</v>
      </c>
    </row>
    <row r="38" spans="13:38" x14ac:dyDescent="0.2">
      <c r="M38" s="104" t="s">
        <v>136</v>
      </c>
      <c r="N38" s="104"/>
      <c r="O38" s="104" t="str">
        <v>U7</v>
      </c>
      <c r="P38" s="104" t="str">
        <f t="shared" si="12"/>
        <v>USDFUT3MU7_Quote</v>
      </c>
      <c r="Q38" s="157" t="str">
        <f t="shared" si="13"/>
        <v>USDFUT3MU7ConvAdj_Quote</v>
      </c>
      <c r="R38" s="116">
        <f>_xll.qlInterestRateIndexFixingDate(Index3M,S38)</f>
        <v>42996</v>
      </c>
      <c r="S38" s="116">
        <f>_xll.qlIMMdate(O38)</f>
        <v>42998</v>
      </c>
      <c r="T38" s="116">
        <f>_xll.qlInterestRateIndexMaturity(Index3M,S38)</f>
        <v>43089</v>
      </c>
      <c r="U38" s="107">
        <f>_xll.qlIndexFixing(Index3M,R38,TRUE,_xll.ohTrigger(Trigger,Trigger3M))</f>
        <v>1.0207860725948904E-2</v>
      </c>
      <c r="V38" s="107">
        <f>(100-_xll.qlQuoteValue(P38,_xll.ohTrigger(Trigger,Trigger3M)))/100-_xll.qlQuoteValue(Q38,_xll.ohTrigger(Trigger,Trigger3M))</f>
        <v>1.0207860724445701E-2</v>
      </c>
      <c r="W38" s="104" t="b">
        <f t="shared" si="14"/>
        <v>1</v>
      </c>
      <c r="X38" s="152">
        <f t="shared" si="15"/>
        <v>1.5032038114259905E-12</v>
      </c>
      <c r="Y38" s="123" t="b">
        <f>ABS(X38)&lt;=ABS('General Settings'!$D$31)</f>
        <v>1</v>
      </c>
      <c r="AG38" s="139" t="b">
        <v>1</v>
      </c>
      <c r="AH38" s="72" t="str">
        <f>_xll.qlIMMNextCode(AH37,AG38)</f>
        <v>U9</v>
      </c>
      <c r="AI38" s="72" t="b">
        <f t="shared" si="10"/>
        <v>1</v>
      </c>
      <c r="AJ38" s="140" t="b">
        <f t="shared" si="11"/>
        <v>0</v>
      </c>
      <c r="AK38" s="72" t="e">
        <v>#N/A</v>
      </c>
      <c r="AL38" s="104" t="str">
        <v>USDAM3L6Y_Quote</v>
      </c>
    </row>
    <row r="39" spans="13:38" x14ac:dyDescent="0.2">
      <c r="M39" s="104" t="s">
        <v>136</v>
      </c>
      <c r="N39" s="104"/>
      <c r="O39" s="104" t="str">
        <v>Z7</v>
      </c>
      <c r="P39" s="104" t="str">
        <f t="shared" si="12"/>
        <v>USDFUT3MZ7_Quote</v>
      </c>
      <c r="Q39" s="157" t="str">
        <f t="shared" si="13"/>
        <v>USDFUT3MZ7ConvAdj_Quote</v>
      </c>
      <c r="R39" s="116">
        <f>_xll.qlInterestRateIndexFixingDate(Index3M,S39)</f>
        <v>43087</v>
      </c>
      <c r="S39" s="116">
        <f>_xll.qlIMMdate(O39)</f>
        <v>43089</v>
      </c>
      <c r="T39" s="116">
        <f>_xll.qlInterestRateIndexMaturity(Index3M,S39)</f>
        <v>43179</v>
      </c>
      <c r="U39" s="107">
        <f>_xll.qlIndexFixing(Index3M,R39,TRUE,_xll.ohTrigger(Trigger,Trigger3M))</f>
        <v>1.0600120619979947E-2</v>
      </c>
      <c r="V39" s="107">
        <f>(100-_xll.qlQuoteValue(P39,_xll.ohTrigger(Trigger,Trigger3M)))/100-_xll.qlQuoteValue(Q39,_xll.ohTrigger(Trigger,Trigger3M))</f>
        <v>1.060012061997989E-2</v>
      </c>
      <c r="W39" s="104" t="b">
        <f t="shared" si="14"/>
        <v>1</v>
      </c>
      <c r="X39" s="152">
        <f t="shared" si="15"/>
        <v>5.7245874707234634E-17</v>
      </c>
      <c r="Y39" s="123" t="b">
        <f>ABS(X39)&lt;=ABS('General Settings'!$D$31)</f>
        <v>1</v>
      </c>
      <c r="AG39" s="139" t="b">
        <v>1</v>
      </c>
      <c r="AH39" s="72" t="str">
        <f>_xll.qlIMMNextCode(AH38,AG39)</f>
        <v>Z9</v>
      </c>
      <c r="AI39" s="72" t="b">
        <f t="shared" si="10"/>
        <v>1</v>
      </c>
      <c r="AJ39" s="140" t="b">
        <f t="shared" si="11"/>
        <v>0</v>
      </c>
      <c r="AK39" s="72" t="e">
        <v>#N/A</v>
      </c>
      <c r="AL39" s="104" t="str">
        <v>USDAM3L7Y_Quote</v>
      </c>
    </row>
    <row r="40" spans="13:38" x14ac:dyDescent="0.2">
      <c r="M40" s="104" t="s">
        <v>136</v>
      </c>
      <c r="N40" s="104"/>
      <c r="O40" s="104" t="str">
        <v>H8</v>
      </c>
      <c r="P40" s="104" t="str">
        <f t="shared" si="12"/>
        <v>USDFUT3MH8_Quote</v>
      </c>
      <c r="Q40" s="157" t="str">
        <f t="shared" si="13"/>
        <v>USDFUT3MH8ConvAdj_Quote</v>
      </c>
      <c r="R40" s="116">
        <f>_xll.qlInterestRateIndexFixingDate(Index3M,S40)</f>
        <v>43178</v>
      </c>
      <c r="S40" s="116">
        <f>_xll.qlIMMdate(O40)</f>
        <v>43180</v>
      </c>
      <c r="T40" s="116">
        <f>_xll.qlInterestRateIndexMaturity(Index3M,S40)</f>
        <v>43272</v>
      </c>
      <c r="U40" s="107">
        <f>_xll.qlIndexFixing(Index3M,R40,TRUE,_xll.ohTrigger(Trigger,Trigger3M))</f>
        <v>1.0790792892654277E-2</v>
      </c>
      <c r="V40" s="107">
        <f>(100-_xll.qlQuoteValue(P40,_xll.ohTrigger(Trigger,Trigger3M)))/100-_xll.qlQuoteValue(Q40,_xll.ohTrigger(Trigger,Trigger3M))</f>
        <v>1.079079289444578E-2</v>
      </c>
      <c r="W40" s="104" t="b">
        <f t="shared" si="14"/>
        <v>1</v>
      </c>
      <c r="X40" s="152">
        <f t="shared" si="15"/>
        <v>-1.791502710069004E-12</v>
      </c>
      <c r="Y40" s="123" t="b">
        <f>ABS(X40)&lt;=ABS('General Settings'!$D$31)</f>
        <v>1</v>
      </c>
      <c r="AG40" s="139" t="b">
        <v>1</v>
      </c>
      <c r="AH40" s="72" t="str">
        <f>_xll.qlIMMNextCode(AH39,AG40)</f>
        <v>H0</v>
      </c>
      <c r="AI40" s="72" t="b">
        <f t="shared" si="10"/>
        <v>1</v>
      </c>
      <c r="AJ40" s="140" t="b">
        <f t="shared" si="11"/>
        <v>0</v>
      </c>
      <c r="AK40" s="72" t="e">
        <v>#N/A</v>
      </c>
      <c r="AL40" s="104" t="str">
        <v>USDAM3L8Y_Quote</v>
      </c>
    </row>
    <row r="41" spans="13:38" x14ac:dyDescent="0.2">
      <c r="M41" s="104" t="s">
        <v>136</v>
      </c>
      <c r="N41" s="104"/>
      <c r="O41" s="104" t="str">
        <v>M8</v>
      </c>
      <c r="P41" s="104" t="str">
        <f t="shared" si="12"/>
        <v>USDFUT3MM8_Quote</v>
      </c>
      <c r="Q41" s="157" t="str">
        <f t="shared" si="13"/>
        <v>USDFUT3MM8ConvAdj_Quote</v>
      </c>
      <c r="R41" s="116">
        <f>_xll.qlInterestRateIndexFixingDate(Index3M,S41)</f>
        <v>43269</v>
      </c>
      <c r="S41" s="116">
        <f>_xll.qlIMMdate(O41)</f>
        <v>43271</v>
      </c>
      <c r="T41" s="116">
        <f>_xll.qlInterestRateIndexMaturity(Index3M,S41)</f>
        <v>43363</v>
      </c>
      <c r="U41" s="107">
        <f>_xll.qlIndexFixing(Index3M,R41,TRUE,_xll.ohTrigger(Trigger,Trigger3M))</f>
        <v>1.1080314006543501E-2</v>
      </c>
      <c r="V41" s="107">
        <f>(100-_xll.qlQuoteValue(P41,_xll.ohTrigger(Trigger,Trigger3M)))/100-_xll.qlQuoteValue(Q41,_xll.ohTrigger(Trigger,Trigger3M))</f>
        <v>1.1080314006581934E-2</v>
      </c>
      <c r="W41" s="104" t="b">
        <f t="shared" si="14"/>
        <v>1</v>
      </c>
      <c r="X41" s="152">
        <f t="shared" si="15"/>
        <v>-3.8432798610266161E-14</v>
      </c>
      <c r="Y41" s="123" t="b">
        <f>ABS(X41)&lt;=ABS('General Settings'!$D$31)</f>
        <v>1</v>
      </c>
      <c r="AG41" s="139" t="b">
        <v>1</v>
      </c>
      <c r="AH41" s="72" t="str">
        <f>_xll.qlIMMNextCode(AH40,AG41)</f>
        <v>M0</v>
      </c>
      <c r="AI41" s="72" t="b">
        <f t="shared" si="10"/>
        <v>1</v>
      </c>
      <c r="AJ41" s="140" t="b">
        <f t="shared" si="11"/>
        <v>0</v>
      </c>
      <c r="AK41" s="72" t="e">
        <v>#N/A</v>
      </c>
      <c r="AL41" s="104" t="str">
        <v>USDAM3L9Y_Quote</v>
      </c>
    </row>
    <row r="42" spans="13:38" x14ac:dyDescent="0.2">
      <c r="M42" s="104" t="s">
        <v>136</v>
      </c>
      <c r="N42" s="104"/>
      <c r="O42" s="104" t="str">
        <v>U8</v>
      </c>
      <c r="P42" s="104" t="str">
        <f t="shared" si="12"/>
        <v>USDFUT3MU8_Quote</v>
      </c>
      <c r="Q42" s="157" t="str">
        <f t="shared" si="13"/>
        <v>USDFUT3MU8ConvAdj_Quote</v>
      </c>
      <c r="R42" s="116">
        <f>_xll.qlInterestRateIndexFixingDate(Index3M,S42)</f>
        <v>43360</v>
      </c>
      <c r="S42" s="116">
        <f>_xll.qlIMMdate(O42)</f>
        <v>43362</v>
      </c>
      <c r="T42" s="116">
        <f>_xll.qlInterestRateIndexMaturity(Index3M,S42)</f>
        <v>43453</v>
      </c>
      <c r="U42" s="107">
        <f>_xll.qlIndexFixing(Index3M,R42,TRUE,_xll.ohTrigger(Trigger,Trigger3M))</f>
        <v>1.1368681380089812E-2</v>
      </c>
      <c r="V42" s="107">
        <f>(100-_xll.qlQuoteValue(P42,_xll.ohTrigger(Trigger,Trigger3M)))/100-_xll.qlQuoteValue(Q42,_xll.ohTrigger(Trigger,Trigger3M))</f>
        <v>1.1368681380085184E-2</v>
      </c>
      <c r="W42" s="104" t="b">
        <f t="shared" si="14"/>
        <v>1</v>
      </c>
      <c r="X42" s="152">
        <f t="shared" si="15"/>
        <v>4.6282422339061213E-15</v>
      </c>
      <c r="Y42" s="123" t="b">
        <f>ABS(X42)&lt;=ABS('General Settings'!$D$31)</f>
        <v>1</v>
      </c>
      <c r="AG42" s="139" t="b">
        <v>1</v>
      </c>
      <c r="AH42" s="72" t="str">
        <f>_xll.qlIMMNextCode(AH41,AG42)</f>
        <v>U0</v>
      </c>
      <c r="AI42" s="72" t="b">
        <f t="shared" si="10"/>
        <v>1</v>
      </c>
      <c r="AJ42" s="140" t="b">
        <f t="shared" si="11"/>
        <v>0</v>
      </c>
      <c r="AK42" s="72" t="e">
        <v>#N/A</v>
      </c>
      <c r="AL42" s="104" t="str">
        <v>USDAM3L10Y_Quote</v>
      </c>
    </row>
    <row r="43" spans="13:38" x14ac:dyDescent="0.2">
      <c r="M43" s="104" t="s">
        <v>136</v>
      </c>
      <c r="N43" s="104"/>
      <c r="O43" s="104" t="str">
        <v>Z8</v>
      </c>
      <c r="P43" s="104" t="str">
        <f t="shared" si="12"/>
        <v>USDFUT3MZ8_Quote</v>
      </c>
      <c r="Q43" s="157" t="str">
        <f t="shared" si="13"/>
        <v>USDFUT3MZ8ConvAdj_Quote</v>
      </c>
      <c r="R43" s="116">
        <f>_xll.qlInterestRateIndexFixingDate(Index3M,S43)</f>
        <v>43451</v>
      </c>
      <c r="S43" s="116">
        <f>_xll.qlIMMdate(O43)</f>
        <v>43453</v>
      </c>
      <c r="T43" s="116">
        <f>_xll.qlInterestRateIndexMaturity(Index3M,S43)</f>
        <v>43543</v>
      </c>
      <c r="U43" s="107">
        <f>_xll.qlIndexFixing(Index3M,R43,TRUE,_xll.ohTrigger(Trigger,Trigger3M))</f>
        <v>1.1264522428107604E-2</v>
      </c>
      <c r="V43" s="107">
        <f>(100-_xll.qlQuoteValue(P43,_xll.ohTrigger(Trigger,Trigger3M)))/100-_xll.qlQuoteValue(Q43,_xll.ohTrigger(Trigger,Trigger3M))</f>
        <v>1.1755828793736526E-2</v>
      </c>
      <c r="W43" s="104" t="b">
        <f t="shared" si="14"/>
        <v>1</v>
      </c>
      <c r="X43" s="152">
        <f t="shared" si="15"/>
        <v>-4.9130636562892162E-4</v>
      </c>
      <c r="Y43" s="60" t="b">
        <f>ABS(X43)&lt;=ABS('General Settings'!$D$31)</f>
        <v>0</v>
      </c>
      <c r="AG43" s="139" t="b">
        <v>1</v>
      </c>
      <c r="AH43" s="72" t="str">
        <f>_xll.qlIMMNextCode(AH42,AG43)</f>
        <v>Z0</v>
      </c>
      <c r="AI43" s="72" t="b">
        <f t="shared" si="10"/>
        <v>1</v>
      </c>
      <c r="AJ43" s="140" t="b">
        <f t="shared" si="11"/>
        <v>0</v>
      </c>
      <c r="AK43" s="72" t="e">
        <v>#N/A</v>
      </c>
      <c r="AL43" s="104" t="str">
        <v>USDAM3L12Y_Quote</v>
      </c>
    </row>
    <row r="44" spans="13:38" x14ac:dyDescent="0.2">
      <c r="M44" s="104" t="s">
        <v>136</v>
      </c>
      <c r="N44" s="104"/>
      <c r="O44" s="104" t="str">
        <v>H9</v>
      </c>
      <c r="P44" s="104" t="str">
        <f t="shared" si="12"/>
        <v>USDFUT3MH9_Quote</v>
      </c>
      <c r="Q44" s="157" t="str">
        <f t="shared" si="13"/>
        <v>USDFUT3MH9ConvAdj_Quote</v>
      </c>
      <c r="R44" s="116">
        <f>_xll.qlInterestRateIndexFixingDate(Index3M,S44)</f>
        <v>43542</v>
      </c>
      <c r="S44" s="116">
        <f>_xll.qlIMMdate(O44)</f>
        <v>43544</v>
      </c>
      <c r="T44" s="116">
        <f>_xll.qlInterestRateIndexMaturity(Index3M,S44)</f>
        <v>43636</v>
      </c>
      <c r="U44" s="107">
        <f>_xll.qlIndexFixing(Index3M,R44,TRUE,_xll.ohTrigger(Trigger,Trigger3M))</f>
        <v>1.1233275275777787E-2</v>
      </c>
      <c r="V44" s="107">
        <f>(100-_xll.qlQuoteValue(P44,_xll.ohTrigger(Trigger,Trigger3M)))/100-_xll.qlQuoteValue(Q44,_xll.ohTrigger(Trigger,Trigger3M))</f>
        <v>1.1941333306125981E-2</v>
      </c>
      <c r="W44" s="104" t="b">
        <f t="shared" si="14"/>
        <v>1</v>
      </c>
      <c r="X44" s="152">
        <f t="shared" si="15"/>
        <v>-7.080580303481937E-4</v>
      </c>
      <c r="Y44" s="60" t="b">
        <f>ABS(X44)&lt;=ABS('General Settings'!$D$31)</f>
        <v>0</v>
      </c>
      <c r="AG44" s="139" t="b">
        <v>1</v>
      </c>
      <c r="AH44" s="72" t="str">
        <f>_xll.qlIMMNextCode(AH43,AG44)</f>
        <v>H1</v>
      </c>
      <c r="AI44" s="72" t="b">
        <f t="shared" si="10"/>
        <v>1</v>
      </c>
      <c r="AJ44" s="140" t="b">
        <f t="shared" si="11"/>
        <v>0</v>
      </c>
      <c r="AK44" s="72" t="e">
        <v>#N/A</v>
      </c>
      <c r="AL44" s="104" t="str">
        <v>USDAM3L15Y_Quote</v>
      </c>
    </row>
    <row r="45" spans="13:38" x14ac:dyDescent="0.2">
      <c r="M45" s="104" t="s">
        <v>136</v>
      </c>
      <c r="N45" s="104"/>
      <c r="O45" s="104" t="str">
        <v>M9</v>
      </c>
      <c r="P45" s="104" t="str">
        <f t="shared" si="12"/>
        <v>USDFUT3MM9_Quote</v>
      </c>
      <c r="Q45" s="157" t="str">
        <f t="shared" si="13"/>
        <v>USDFUT3MM9ConvAdj_Quote</v>
      </c>
      <c r="R45" s="116">
        <f>_xll.qlInterestRateIndexFixingDate(Index3M,S45)</f>
        <v>43633</v>
      </c>
      <c r="S45" s="116">
        <f>_xll.qlIMMdate(O45)</f>
        <v>43635</v>
      </c>
      <c r="T45" s="116">
        <f>_xll.qlInterestRateIndexMaturity(Index3M,S45)</f>
        <v>43727</v>
      </c>
      <c r="U45" s="107">
        <f>_xll.qlIndexFixing(Index3M,R45,TRUE,_xll.ohTrigger(Trigger,Trigger3M))</f>
        <v>1.142693242468344E-2</v>
      </c>
      <c r="V45" s="107">
        <f>(100-_xll.qlQuoteValue(P45,_xll.ohTrigger(Trigger,Trigger3M)))/100-_xll.qlQuoteValue(Q45,_xll.ohTrigger(Trigger,Trigger3M))</f>
        <v>1.2225922482031262E-2</v>
      </c>
      <c r="W45" s="104" t="b">
        <f t="shared" si="14"/>
        <v>1</v>
      </c>
      <c r="X45" s="152">
        <f t="shared" si="15"/>
        <v>-7.9899005734782209E-4</v>
      </c>
      <c r="Y45" s="60" t="b">
        <f>ABS(X45)&lt;=ABS('General Settings'!$D$31)</f>
        <v>0</v>
      </c>
      <c r="AG45" s="139" t="b">
        <v>1</v>
      </c>
      <c r="AH45" s="72" t="str">
        <f>_xll.qlIMMNextCode(AH44,AG45)</f>
        <v>M1</v>
      </c>
      <c r="AI45" s="72" t="b">
        <f t="shared" si="10"/>
        <v>1</v>
      </c>
      <c r="AJ45" s="140" t="b">
        <f t="shared" si="11"/>
        <v>0</v>
      </c>
      <c r="AK45" s="72" t="e">
        <v>#N/A</v>
      </c>
      <c r="AL45" s="104" t="str">
        <v>USDAM3L20Y_Quote</v>
      </c>
    </row>
    <row r="46" spans="13:38" x14ac:dyDescent="0.2">
      <c r="M46" s="104" t="s">
        <v>136</v>
      </c>
      <c r="N46" s="104"/>
      <c r="O46" s="104" t="str">
        <v>U9</v>
      </c>
      <c r="P46" s="104" t="str">
        <f t="shared" si="12"/>
        <v>USDFUT3MU9_Quote</v>
      </c>
      <c r="Q46" s="157" t="str">
        <f t="shared" si="13"/>
        <v>USDFUT3MU9ConvAdj_Quote</v>
      </c>
      <c r="R46" s="116">
        <f>_xll.qlInterestRateIndexFixingDate(Index3M,S46)</f>
        <v>43724</v>
      </c>
      <c r="S46" s="116">
        <f>_xll.qlIMMdate(O46)</f>
        <v>43726</v>
      </c>
      <c r="T46" s="116">
        <f>_xll.qlInterestRateIndexMaturity(Index3M,S46)</f>
        <v>43817</v>
      </c>
      <c r="U46" s="107">
        <f>_xll.qlIndexFixing(Index3M,R46,TRUE,_xll.ohTrigger(Trigger,Trigger3M))</f>
        <v>1.1811666695789671E-2</v>
      </c>
      <c r="V46" s="107">
        <f>(100-_xll.qlQuoteValue(P46,_xll.ohTrigger(Trigger,Trigger3M)))/100-_xll.qlQuoteValue(Q46,_xll.ohTrigger(Trigger,Trigger3M))</f>
        <v>1.2559529301120972E-2</v>
      </c>
      <c r="W46" s="104" t="b">
        <f t="shared" si="14"/>
        <v>1</v>
      </c>
      <c r="X46" s="152">
        <f t="shared" si="15"/>
        <v>-7.4786260533130089E-4</v>
      </c>
      <c r="Y46" s="60" t="b">
        <f>ABS(X46)&lt;=ABS('General Settings'!$D$31)</f>
        <v>0</v>
      </c>
      <c r="AG46" s="139" t="b">
        <v>1</v>
      </c>
      <c r="AH46" s="72" t="str">
        <f>_xll.qlIMMNextCode(AH45,AG46)</f>
        <v>U1</v>
      </c>
      <c r="AI46" s="72" t="b">
        <f t="shared" si="10"/>
        <v>1</v>
      </c>
      <c r="AJ46" s="140" t="b">
        <f t="shared" si="11"/>
        <v>0</v>
      </c>
      <c r="AK46" s="72" t="e">
        <v>#N/A</v>
      </c>
      <c r="AL46" s="104" t="str">
        <v>USDAM3L25Y_Quote</v>
      </c>
    </row>
    <row r="47" spans="13:38" x14ac:dyDescent="0.2">
      <c r="M47" s="104" t="s">
        <v>136</v>
      </c>
      <c r="N47" s="104"/>
      <c r="O47" s="104" t="str">
        <v>Z9</v>
      </c>
      <c r="P47" s="104" t="str">
        <f t="shared" si="12"/>
        <v>USDFUT3MZ9_Quote</v>
      </c>
      <c r="Q47" s="157" t="str">
        <f t="shared" si="13"/>
        <v>USDFUT3MZ9ConvAdj_Quote</v>
      </c>
      <c r="R47" s="116">
        <f>_xll.qlInterestRateIndexFixingDate(Index3M,S47)</f>
        <v>43815</v>
      </c>
      <c r="S47" s="116">
        <f>_xll.qlIMMdate(O47)</f>
        <v>43817</v>
      </c>
      <c r="T47" s="116">
        <f>_xll.qlInterestRateIndexMaturity(Index3M,S47)</f>
        <v>43908</v>
      </c>
      <c r="U47" s="107">
        <f>_xll.qlIndexFixing(Index3M,R47,TRUE,_xll.ohTrigger(Trigger,Trigger3M))</f>
        <v>1.2215517934040162E-2</v>
      </c>
      <c r="V47" s="107">
        <f>(100-_xll.qlQuoteValue(P47,_xll.ohTrigger(Trigger,Trigger3M)))/100-_xll.qlQuoteValue(Q47,_xll.ohTrigger(Trigger,Trigger3M))</f>
        <v>1.2941833948413053E-2</v>
      </c>
      <c r="W47" s="104" t="b">
        <f t="shared" si="14"/>
        <v>1</v>
      </c>
      <c r="X47" s="152">
        <f t="shared" si="15"/>
        <v>-7.2631601437289119E-4</v>
      </c>
      <c r="Y47" s="60" t="b">
        <f>ABS(X47)&lt;=ABS('General Settings'!$D$31)</f>
        <v>0</v>
      </c>
      <c r="AG47" s="139" t="b">
        <v>1</v>
      </c>
      <c r="AH47" s="72" t="str">
        <f>_xll.qlIMMNextCode(AH46,AG47)</f>
        <v>Z1</v>
      </c>
      <c r="AI47" s="72" t="b">
        <f t="shared" si="10"/>
        <v>1</v>
      </c>
      <c r="AJ47" s="140" t="b">
        <f t="shared" si="11"/>
        <v>0</v>
      </c>
      <c r="AK47" s="72" t="e">
        <v>#N/A</v>
      </c>
      <c r="AL47" s="104" t="str">
        <v>USDAM3L30Y_Quote</v>
      </c>
    </row>
    <row r="48" spans="13:38" x14ac:dyDescent="0.2">
      <c r="M48" s="104" t="s">
        <v>136</v>
      </c>
      <c r="N48" s="104"/>
      <c r="O48" s="104" t="str">
        <v>H0</v>
      </c>
      <c r="P48" s="104" t="str">
        <f t="shared" si="12"/>
        <v>USDFUT3MH0_Quote</v>
      </c>
      <c r="Q48" s="157" t="str">
        <f t="shared" si="13"/>
        <v>USDFUT3MH0ConvAdj_Quote</v>
      </c>
      <c r="R48" s="116">
        <f>_xll.qlInterestRateIndexFixingDate(Index3M,S48)</f>
        <v>43906</v>
      </c>
      <c r="S48" s="116">
        <f>_xll.qlIMMdate(O48)</f>
        <v>43908</v>
      </c>
      <c r="T48" s="116">
        <f>_xll.qlInterestRateIndexMaturity(Index3M,S48)</f>
        <v>44000</v>
      </c>
      <c r="U48" s="107">
        <f>_xll.qlIndexFixing(Index3M,R48,TRUE,_xll.ohTrigger(Trigger,Trigger3M))</f>
        <v>1.2572923117636794E-2</v>
      </c>
      <c r="V48" s="107">
        <f>(100-_xll.qlQuoteValue(P48,_xll.ohTrigger(Trigger,Trigger3M)))/100-_xll.qlQuoteValue(Q48,_xll.ohTrigger(Trigger,Trigger3M))</f>
        <v>1.3222827299002449E-2</v>
      </c>
      <c r="W48" s="104" t="b">
        <f t="shared" si="14"/>
        <v>1</v>
      </c>
      <c r="X48" s="152">
        <f t="shared" si="15"/>
        <v>-6.4990418136565489E-4</v>
      </c>
      <c r="Y48" s="60" t="b">
        <f>ABS(X48)&lt;=ABS('General Settings'!$D$31)</f>
        <v>0</v>
      </c>
      <c r="AG48" s="139" t="b">
        <v>1</v>
      </c>
      <c r="AH48" s="72" t="str">
        <f>_xll.qlIMMNextCode(AH47,AG48)</f>
        <v>H2</v>
      </c>
      <c r="AI48" s="72" t="b">
        <f t="shared" si="10"/>
        <v>1</v>
      </c>
      <c r="AJ48" s="140" t="b">
        <f t="shared" si="11"/>
        <v>0</v>
      </c>
      <c r="AK48" s="72" t="e">
        <v>#N/A</v>
      </c>
      <c r="AL48" s="104" t="str">
        <v>USDAM3L40Y_Quote</v>
      </c>
    </row>
    <row r="49" spans="13:38" x14ac:dyDescent="0.2">
      <c r="M49" s="104" t="s">
        <v>136</v>
      </c>
      <c r="N49" s="104"/>
      <c r="O49" s="104" t="str">
        <v>M0</v>
      </c>
      <c r="P49" s="104" t="str">
        <f t="shared" si="12"/>
        <v>USDFUT3MM0_Quote</v>
      </c>
      <c r="Q49" s="157" t="str">
        <f t="shared" si="13"/>
        <v>USDFUT3MM0ConvAdj_Quote</v>
      </c>
      <c r="R49" s="116">
        <f>_xll.qlInterestRateIndexFixingDate(Index3M,S49)</f>
        <v>43997</v>
      </c>
      <c r="S49" s="116">
        <f>_xll.qlIMMdate(O49)</f>
        <v>43999</v>
      </c>
      <c r="T49" s="116">
        <f>_xll.qlInterestRateIndexMaturity(Index3M,S49)</f>
        <v>44091</v>
      </c>
      <c r="U49" s="107">
        <f>_xll.qlIndexFixing(Index3M,R49,TRUE,_xll.ohTrigger(Trigger,Trigger3M))</f>
        <v>1.2879522424247765E-2</v>
      </c>
      <c r="V49" s="107">
        <f>(100-_xll.qlQuoteValue(P49,_xll.ohTrigger(Trigger,Trigger3M)))/100-_xll.qlQuoteValue(Q49,_xll.ohTrigger(Trigger,Trigger3M))</f>
        <v>1.3602930779886419E-2</v>
      </c>
      <c r="W49" s="104" t="b">
        <f t="shared" si="14"/>
        <v>1</v>
      </c>
      <c r="X49" s="152">
        <f t="shared" si="15"/>
        <v>-7.2340835563865398E-4</v>
      </c>
      <c r="Y49" s="60" t="b">
        <f>ABS(X49)&lt;=ABS('General Settings'!$D$31)</f>
        <v>0</v>
      </c>
      <c r="AG49" s="139" t="b">
        <v>1</v>
      </c>
      <c r="AH49" s="72" t="str">
        <f>_xll.qlIMMNextCode(AH48,AG49)</f>
        <v>M2</v>
      </c>
      <c r="AI49" s="72" t="b">
        <f t="shared" si="10"/>
        <v>1</v>
      </c>
      <c r="AJ49" s="140" t="b">
        <f t="shared" si="11"/>
        <v>0</v>
      </c>
      <c r="AK49" s="72" t="e">
        <v>#N/A</v>
      </c>
      <c r="AL49" s="104" t="str">
        <v>USDAM3L50Y_Quote</v>
      </c>
    </row>
    <row r="50" spans="13:38" x14ac:dyDescent="0.2">
      <c r="M50" s="104" t="s">
        <v>136</v>
      </c>
      <c r="N50" s="104"/>
      <c r="O50" s="104" t="str">
        <v>U0</v>
      </c>
      <c r="P50" s="104" t="str">
        <f t="shared" si="12"/>
        <v>USDFUT3MU0_Quote</v>
      </c>
      <c r="Q50" s="157" t="str">
        <f t="shared" si="13"/>
        <v>USDFUT3MU0ConvAdj_Quote</v>
      </c>
      <c r="R50" s="116">
        <f>_xll.qlInterestRateIndexFixingDate(Index3M,S50)</f>
        <v>44088</v>
      </c>
      <c r="S50" s="116">
        <f>_xll.qlIMMdate(O50)</f>
        <v>44090</v>
      </c>
      <c r="T50" s="116">
        <f>_xll.qlInterestRateIndexMaturity(Index3M,S50)</f>
        <v>44181</v>
      </c>
      <c r="U50" s="107">
        <f>_xll.qlIndexFixing(Index3M,R50,TRUE,_xll.ohTrigger(Trigger,Trigger3M))</f>
        <v>1.3143262793568424E-2</v>
      </c>
      <c r="V50" s="107">
        <f>(100-_xll.qlQuoteValue(P50,_xll.ohTrigger(Trigger,Trigger3M)))/100-_xll.qlQuoteValue(Q50,_xll.ohTrigger(Trigger,Trigger3M))</f>
        <v>1.3932216715196418E-2</v>
      </c>
      <c r="W50" s="104" t="b">
        <f t="shared" si="14"/>
        <v>1</v>
      </c>
      <c r="X50" s="152">
        <f t="shared" si="15"/>
        <v>-7.8895392162799463E-4</v>
      </c>
      <c r="Y50" s="60" t="b">
        <f>ABS(X50)&lt;=ABS('General Settings'!$D$31)</f>
        <v>0</v>
      </c>
      <c r="AG50" s="139" t="b">
        <v>1</v>
      </c>
      <c r="AH50" s="72" t="str">
        <f>_xll.qlIMMNextCode(AH49,AG50)</f>
        <v>U2</v>
      </c>
      <c r="AI50" s="72" t="b">
        <f t="shared" si="10"/>
        <v>1</v>
      </c>
      <c r="AJ50" s="140" t="b">
        <f t="shared" si="11"/>
        <v>0</v>
      </c>
      <c r="AK50" s="72" t="e">
        <v>#N/A</v>
      </c>
      <c r="AL50" s="104" t="str">
        <v/>
      </c>
    </row>
    <row r="51" spans="13:38" x14ac:dyDescent="0.2">
      <c r="M51" s="104" t="s">
        <v>136</v>
      </c>
      <c r="N51" s="104"/>
      <c r="O51" s="104" t="str">
        <v>Z0</v>
      </c>
      <c r="P51" s="104" t="str">
        <f t="shared" si="12"/>
        <v>USDFUT3MZ0_Quote</v>
      </c>
      <c r="Q51" s="157" t="str">
        <f t="shared" si="13"/>
        <v>USDFUT3MZ0ConvAdj_Quote</v>
      </c>
      <c r="R51" s="116">
        <f>_xll.qlInterestRateIndexFixingDate(Index3M,S51)</f>
        <v>44179</v>
      </c>
      <c r="S51" s="116">
        <f>_xll.qlIMMdate(O51)</f>
        <v>44181</v>
      </c>
      <c r="T51" s="116">
        <f>_xll.qlInterestRateIndexMaturity(Index3M,S51)</f>
        <v>44271</v>
      </c>
      <c r="U51" s="107">
        <f>_xll.qlIndexFixing(Index3M,R51,TRUE,_xll.ohTrigger(Trigger,Trigger3M))</f>
        <v>1.3411459734565589E-2</v>
      </c>
      <c r="V51" s="107">
        <f>(100-_xll.qlQuoteValue(P51,_xll.ohTrigger(Trigger,Trigger3M)))/100-_xll.qlQuoteValue(Q51,_xll.ohTrigger(Trigger,Trigger3M))</f>
        <v>1.4360495394197228E-2</v>
      </c>
      <c r="W51" s="104" t="b">
        <f t="shared" si="14"/>
        <v>1</v>
      </c>
      <c r="X51" s="152">
        <f t="shared" si="15"/>
        <v>-9.4903565963163836E-4</v>
      </c>
      <c r="Y51" s="60" t="b">
        <f>ABS(X51)&lt;=ABS('General Settings'!$D$31)</f>
        <v>0</v>
      </c>
      <c r="AG51" s="139" t="b">
        <v>1</v>
      </c>
      <c r="AH51" s="72" t="str">
        <f>_xll.qlIMMNextCode(AH50,AG51)</f>
        <v>Z2</v>
      </c>
      <c r="AI51" s="72" t="b">
        <f t="shared" si="10"/>
        <v>1</v>
      </c>
      <c r="AJ51" s="140" t="b">
        <f t="shared" si="11"/>
        <v>0</v>
      </c>
      <c r="AK51" s="72" t="e">
        <v>#N/A</v>
      </c>
      <c r="AL51" s="104" t="str">
        <v/>
      </c>
    </row>
    <row r="52" spans="13:38" x14ac:dyDescent="0.2">
      <c r="M52" s="104" t="s">
        <v>136</v>
      </c>
      <c r="N52" s="104"/>
      <c r="O52" s="104" t="str">
        <v>H1</v>
      </c>
      <c r="P52" s="104" t="str">
        <f t="shared" si="12"/>
        <v>USDFUT3MH1_Quote</v>
      </c>
      <c r="Q52" s="157" t="str">
        <f t="shared" si="13"/>
        <v>USDFUT3MH1ConvAdj_Quote</v>
      </c>
      <c r="R52" s="116">
        <f>_xll.qlInterestRateIndexFixingDate(Index3M,S52)</f>
        <v>44270</v>
      </c>
      <c r="S52" s="116">
        <f>_xll.qlIMMdate(O52)</f>
        <v>44272</v>
      </c>
      <c r="T52" s="116">
        <f>_xll.qlInterestRateIndexMaturity(Index3M,S52)</f>
        <v>44364</v>
      </c>
      <c r="U52" s="107">
        <f>_xll.qlIndexFixing(Index3M,R52,TRUE,_xll.ohTrigger(Trigger,Trigger3M))</f>
        <v>1.3707836435271384E-2</v>
      </c>
      <c r="V52" s="107">
        <f>(100-_xll.qlQuoteValue(P52,_xll.ohTrigger(Trigger,Trigger3M)))/100-_xll.qlQuoteValue(Q52,_xll.ohTrigger(Trigger,Trigger3M))</f>
        <v>1.4687020129030053E-2</v>
      </c>
      <c r="W52" s="104" t="b">
        <f t="shared" si="14"/>
        <v>1</v>
      </c>
      <c r="X52" s="152">
        <f t="shared" si="15"/>
        <v>-9.7918369375866836E-4</v>
      </c>
      <c r="Y52" s="60" t="b">
        <f>ABS(X52)&lt;=ABS('General Settings'!$D$31)</f>
        <v>0</v>
      </c>
      <c r="AG52" s="139" t="b">
        <v>1</v>
      </c>
      <c r="AH52" s="72" t="str">
        <f>_xll.qlIMMNextCode(AH51,AG52)</f>
        <v>H3</v>
      </c>
      <c r="AI52" s="72" t="b">
        <f t="shared" si="10"/>
        <v>1</v>
      </c>
      <c r="AJ52" s="140" t="b">
        <f t="shared" si="11"/>
        <v>0</v>
      </c>
      <c r="AK52" s="72" t="e">
        <v>#N/A</v>
      </c>
      <c r="AL52" s="104" t="str">
        <v/>
      </c>
    </row>
    <row r="53" spans="13:38" x14ac:dyDescent="0.2">
      <c r="M53" s="104" t="s">
        <v>136</v>
      </c>
      <c r="N53" s="104"/>
      <c r="O53" s="104" t="str">
        <v>M1</v>
      </c>
      <c r="P53" s="104" t="str">
        <f t="shared" si="12"/>
        <v>USDFUT3MM1_Quote</v>
      </c>
      <c r="Q53" s="157" t="str">
        <f t="shared" si="13"/>
        <v>USDFUT3MM1ConvAdj_Quote</v>
      </c>
      <c r="R53" s="116">
        <f>_xll.qlInterestRateIndexFixingDate(Index3M,S53)</f>
        <v>44361</v>
      </c>
      <c r="S53" s="116">
        <f>_xll.qlIMMdate(O53)</f>
        <v>44363</v>
      </c>
      <c r="T53" s="116">
        <f>_xll.qlInterestRateIndexMaturity(Index3M,S53)</f>
        <v>44455</v>
      </c>
      <c r="U53" s="107">
        <f>_xll.qlIndexFixing(Index3M,R53,TRUE,_xll.ohTrigger(Trigger,Trigger3M))</f>
        <v>1.402322807016692E-2</v>
      </c>
      <c r="V53" s="107">
        <f>(100-_xll.qlQuoteValue(P53,_xll.ohTrigger(Trigger,Trigger3M)))/100-_xll.qlQuoteValue(Q53,_xll.ohTrigger(Trigger,Trigger3M))</f>
        <v>1.5113055337108015E-2</v>
      </c>
      <c r="W53" s="104" t="b">
        <f t="shared" si="14"/>
        <v>1</v>
      </c>
      <c r="X53" s="152">
        <f t="shared" si="15"/>
        <v>-1.0898272669410958E-3</v>
      </c>
      <c r="Y53" s="60" t="b">
        <f>ABS(X53)&lt;=ABS('General Settings'!$D$31)</f>
        <v>0</v>
      </c>
      <c r="AG53" s="139" t="b">
        <v>1</v>
      </c>
      <c r="AH53" s="72" t="str">
        <f>_xll.qlIMMNextCode(AH52,AG53)</f>
        <v>M3</v>
      </c>
      <c r="AI53" s="72" t="b">
        <f t="shared" si="10"/>
        <v>1</v>
      </c>
      <c r="AJ53" s="140" t="b">
        <f t="shared" si="11"/>
        <v>0</v>
      </c>
      <c r="AK53" s="72" t="e">
        <v>#N/A</v>
      </c>
      <c r="AL53" s="104" t="str">
        <v/>
      </c>
    </row>
    <row r="54" spans="13:38" x14ac:dyDescent="0.2">
      <c r="M54" s="104" t="s">
        <v>136</v>
      </c>
      <c r="N54" s="104"/>
      <c r="O54" s="104" t="str">
        <v>U1</v>
      </c>
      <c r="P54" s="104" t="str">
        <f t="shared" si="12"/>
        <v>USDFUT3MU1_Quote</v>
      </c>
      <c r="Q54" s="157" t="str">
        <f t="shared" si="13"/>
        <v>USDFUT3MU1ConvAdj_Quote</v>
      </c>
      <c r="R54" s="116">
        <f>_xll.qlInterestRateIndexFixingDate(Index3M,S54)</f>
        <v>44452</v>
      </c>
      <c r="S54" s="116">
        <f>_xll.qlIMMdate(O54)</f>
        <v>44454</v>
      </c>
      <c r="T54" s="116">
        <f>_xll.qlInterestRateIndexMaturity(Index3M,S54)</f>
        <v>44545</v>
      </c>
      <c r="U54" s="107">
        <f>_xll.qlIndexFixing(Index3M,R54,TRUE,_xll.ohTrigger(Trigger,Trigger3M))</f>
        <v>1.4355172716587173E-2</v>
      </c>
      <c r="V54" s="107">
        <f>(100-_xll.qlQuoteValue(P54,_xll.ohTrigger(Trigger,Trigger3M)))/100-_xll.qlQuoteValue(Q54,_xll.ohTrigger(Trigger,Trigger3M))</f>
        <v>1.5488425430538912E-2</v>
      </c>
      <c r="W54" s="104" t="b">
        <f t="shared" si="14"/>
        <v>1</v>
      </c>
      <c r="X54" s="152">
        <f t="shared" si="15"/>
        <v>-1.1332527139517393E-3</v>
      </c>
      <c r="Y54" s="60" t="b">
        <f>ABS(X54)&lt;=ABS('General Settings'!$D$31)</f>
        <v>0</v>
      </c>
      <c r="AG54" s="139" t="b">
        <v>1</v>
      </c>
      <c r="AH54" s="72" t="str">
        <f>_xll.qlIMMNextCode(AH53,AG54)</f>
        <v>U3</v>
      </c>
      <c r="AI54" s="72" t="b">
        <f t="shared" si="10"/>
        <v>1</v>
      </c>
      <c r="AJ54" s="140" t="b">
        <f t="shared" si="11"/>
        <v>0</v>
      </c>
      <c r="AK54" s="72" t="e">
        <v>#N/A</v>
      </c>
      <c r="AL54" s="104" t="str">
        <v/>
      </c>
    </row>
    <row r="55" spans="13:38" x14ac:dyDescent="0.2">
      <c r="M55" s="104" t="s">
        <v>136</v>
      </c>
      <c r="N55" s="104"/>
      <c r="O55" s="104" t="str">
        <v>Z1</v>
      </c>
      <c r="P55" s="104" t="str">
        <f t="shared" si="12"/>
        <v>USDFUT3MZ1_Quote</v>
      </c>
      <c r="Q55" s="157" t="str">
        <f t="shared" si="13"/>
        <v>USDFUT3MZ1ConvAdj_Quote</v>
      </c>
      <c r="R55" s="116">
        <f>_xll.qlInterestRateIndexFixingDate(Index3M,S55)</f>
        <v>44543</v>
      </c>
      <c r="S55" s="116">
        <f>_xll.qlIMMdate(O55)</f>
        <v>44545</v>
      </c>
      <c r="T55" s="116">
        <f>_xll.qlInterestRateIndexMaturity(Index3M,S55)</f>
        <v>44635</v>
      </c>
      <c r="U55" s="107">
        <f>_xll.qlIndexFixing(Index3M,R55,TRUE,_xll.ohTrigger(Trigger,Trigger3M))</f>
        <v>1.4680352477880021E-2</v>
      </c>
      <c r="V55" s="107">
        <f>(100-_xll.qlQuoteValue(P55,_xll.ohTrigger(Trigger,Trigger3M)))/100-_xll.qlQuoteValue(Q55,_xll.ohTrigger(Trigger,Trigger3M))</f>
        <v>1.5937884521115473E-2</v>
      </c>
      <c r="W55" s="104" t="b">
        <f t="shared" si="14"/>
        <v>1</v>
      </c>
      <c r="X55" s="152">
        <f t="shared" si="15"/>
        <v>-1.2575320432354521E-3</v>
      </c>
      <c r="Y55" s="60" t="b">
        <f>ABS(X55)&lt;=ABS('General Settings'!$D$31)</f>
        <v>0</v>
      </c>
      <c r="AG55" s="139" t="b">
        <v>1</v>
      </c>
      <c r="AH55" s="72" t="str">
        <f>_xll.qlIMMNextCode(AH54,AG55)</f>
        <v>Z3</v>
      </c>
      <c r="AI55" s="72" t="b">
        <f t="shared" si="10"/>
        <v>1</v>
      </c>
      <c r="AJ55" s="140" t="b">
        <f t="shared" si="11"/>
        <v>0</v>
      </c>
      <c r="AK55" s="72" t="e">
        <v>#N/A</v>
      </c>
      <c r="AL55" s="104" t="str">
        <v/>
      </c>
    </row>
    <row r="56" spans="13:38" x14ac:dyDescent="0.2">
      <c r="M56" s="104" t="s">
        <v>136</v>
      </c>
      <c r="N56" s="104"/>
      <c r="O56" s="104" t="str">
        <v>H2</v>
      </c>
      <c r="P56" s="104" t="str">
        <f t="shared" si="12"/>
        <v>USDFUT3MH2_Quote</v>
      </c>
      <c r="Q56" s="157" t="str">
        <f t="shared" si="13"/>
        <v>USDFUT3MH2ConvAdj_Quote</v>
      </c>
      <c r="R56" s="116">
        <f>_xll.qlInterestRateIndexFixingDate(Index3M,S56)</f>
        <v>44634</v>
      </c>
      <c r="S56" s="116">
        <f>_xll.qlIMMdate(O56)</f>
        <v>44636</v>
      </c>
      <c r="T56" s="116">
        <f>_xll.qlInterestRateIndexMaturity(Index3M,S56)</f>
        <v>44728</v>
      </c>
      <c r="U56" s="107">
        <f>_xll.qlIndexFixing(Index3M,R56,TRUE,_xll.ohTrigger(Trigger,Trigger3M))</f>
        <v>1.4994340931045774E-2</v>
      </c>
      <c r="V56" s="107">
        <f>(100-_xll.qlQuoteValue(P56,_xll.ohTrigger(Trigger,Trigger3M)))/100-_xll.qlQuoteValue(Q56,_xll.ohTrigger(Trigger,Trigger3M))</f>
        <v>1.6260537311250184E-2</v>
      </c>
      <c r="W56" s="104" t="b">
        <f t="shared" si="14"/>
        <v>1</v>
      </c>
      <c r="X56" s="152">
        <f t="shared" si="15"/>
        <v>-1.2661963802044103E-3</v>
      </c>
      <c r="Y56" s="60" t="b">
        <f>ABS(X56)&lt;=ABS('General Settings'!$D$31)</f>
        <v>0</v>
      </c>
      <c r="AG56" s="139" t="b">
        <v>1</v>
      </c>
      <c r="AH56" s="72" t="str">
        <f>_xll.qlIMMNextCode(AH55,AG56)</f>
        <v>H4</v>
      </c>
      <c r="AI56" s="72" t="b">
        <f t="shared" si="10"/>
        <v>1</v>
      </c>
      <c r="AJ56" s="140" t="b">
        <f t="shared" si="11"/>
        <v>0</v>
      </c>
      <c r="AK56" s="72" t="e">
        <v>#N/A</v>
      </c>
      <c r="AL56" s="104" t="str">
        <v/>
      </c>
    </row>
    <row r="57" spans="13:38" x14ac:dyDescent="0.2">
      <c r="M57" s="104" t="s">
        <v>136</v>
      </c>
      <c r="N57" s="104"/>
      <c r="O57" s="104" t="str">
        <v>M2</v>
      </c>
      <c r="P57" s="104" t="str">
        <f t="shared" si="12"/>
        <v>USDFUT3MM2_Quote</v>
      </c>
      <c r="Q57" s="157" t="str">
        <f t="shared" si="13"/>
        <v>USDFUT3MM2ConvAdj_Quote</v>
      </c>
      <c r="R57" s="116">
        <f>_xll.qlInterestRateIndexFixingDate(Index3M,S57)</f>
        <v>44725</v>
      </c>
      <c r="S57" s="116">
        <f>_xll.qlIMMdate(O57)</f>
        <v>44727</v>
      </c>
      <c r="T57" s="116">
        <f>_xll.qlInterestRateIndexMaturity(Index3M,S57)</f>
        <v>44819</v>
      </c>
      <c r="U57" s="107">
        <f>_xll.qlIndexFixing(Index3M,R57,TRUE,_xll.ohTrigger(Trigger,Trigger3M))</f>
        <v>1.528701596533723E-2</v>
      </c>
      <c r="V57" s="107">
        <f>(100-_xll.qlQuoteValue(P57,_xll.ohTrigger(Trigger,Trigger3M)))/100-_xll.qlQuoteValue(Q57,_xll.ohTrigger(Trigger,Trigger3M))</f>
        <v>1.6607902298070101E-2</v>
      </c>
      <c r="W57" s="104" t="b">
        <f t="shared" si="14"/>
        <v>1</v>
      </c>
      <c r="X57" s="152">
        <f t="shared" si="15"/>
        <v>-1.3208863327328711E-3</v>
      </c>
      <c r="Y57" s="60" t="b">
        <f>ABS(X57)&lt;=ABS('General Settings'!$D$31)</f>
        <v>0</v>
      </c>
      <c r="AG57" s="139" t="b">
        <v>1</v>
      </c>
      <c r="AH57" s="72" t="str">
        <f>_xll.qlIMMNextCode(AH56,AG57)</f>
        <v>M4</v>
      </c>
      <c r="AI57" s="72" t="b">
        <f t="shared" si="10"/>
        <v>1</v>
      </c>
      <c r="AJ57" s="140" t="b">
        <f t="shared" si="11"/>
        <v>0</v>
      </c>
      <c r="AK57" s="72" t="e">
        <v>#N/A</v>
      </c>
      <c r="AL57" s="104" t="str">
        <v/>
      </c>
    </row>
    <row r="58" spans="13:38" x14ac:dyDescent="0.2">
      <c r="M58" s="104" t="s">
        <v>136</v>
      </c>
      <c r="N58" s="104"/>
      <c r="O58" s="104" t="str">
        <v>U2</v>
      </c>
      <c r="P58" s="104" t="str">
        <f t="shared" si="12"/>
        <v>USDFUT3MU2_Quote</v>
      </c>
      <c r="Q58" s="157" t="str">
        <f t="shared" si="13"/>
        <v>USDFUT3MU2ConvAdj_Quote</v>
      </c>
      <c r="R58" s="116">
        <f>_xll.qlInterestRateIndexFixingDate(Index3M,S58)</f>
        <v>44823</v>
      </c>
      <c r="S58" s="116">
        <f>_xll.qlIMMdate(O58)</f>
        <v>44825</v>
      </c>
      <c r="T58" s="116">
        <f>_xll.qlInterestRateIndexMaturity(Index3M,S58)</f>
        <v>44916</v>
      </c>
      <c r="U58" s="107">
        <f>_xll.qlIndexFixing(Index3M,R58,TRUE,_xll.ohTrigger(Trigger,Trigger3M))</f>
        <v>1.5581013480892612E-2</v>
      </c>
      <c r="V58" s="107">
        <f>(100-_xll.qlQuoteValue(P58,_xll.ohTrigger(Trigger,Trigger3M)))/100-_xll.qlQuoteValue(Q58,_xll.ohTrigger(Trigger,Trigger3M))</f>
        <v>1.692752157534886E-2</v>
      </c>
      <c r="W58" s="104" t="b">
        <f t="shared" si="14"/>
        <v>1</v>
      </c>
      <c r="X58" s="152">
        <f t="shared" si="15"/>
        <v>-1.3465080944562481E-3</v>
      </c>
      <c r="Y58" s="60" t="b">
        <f>ABS(X58)&lt;=ABS('General Settings'!$D$31)</f>
        <v>0</v>
      </c>
      <c r="AG58" s="139" t="b">
        <v>1</v>
      </c>
      <c r="AH58" s="72" t="str">
        <f>_xll.qlIMMNextCode(AH57,AG58)</f>
        <v>U4</v>
      </c>
      <c r="AI58" s="72" t="b">
        <f t="shared" si="10"/>
        <v>1</v>
      </c>
      <c r="AJ58" s="140" t="b">
        <f t="shared" si="11"/>
        <v>0</v>
      </c>
      <c r="AK58" s="72" t="e">
        <v>#N/A</v>
      </c>
      <c r="AL58" s="104" t="str">
        <v/>
      </c>
    </row>
    <row r="59" spans="13:38" x14ac:dyDescent="0.2">
      <c r="M59" s="104" t="s">
        <v>136</v>
      </c>
      <c r="N59" s="104"/>
      <c r="O59" s="104" t="str">
        <v>Z2</v>
      </c>
      <c r="P59" s="104" t="str">
        <f t="shared" si="12"/>
        <v>USDFUT3MZ2_Quote</v>
      </c>
      <c r="Q59" s="157" t="str">
        <f t="shared" si="13"/>
        <v>USDFUT3MZ2ConvAdj_Quote</v>
      </c>
      <c r="R59" s="116">
        <f>_xll.qlInterestRateIndexFixingDate(Index3M,S59)</f>
        <v>44914</v>
      </c>
      <c r="S59" s="116">
        <f>_xll.qlIMMdate(O59)</f>
        <v>44916</v>
      </c>
      <c r="T59" s="116">
        <f>_xll.qlInterestRateIndexMaturity(Index3M,S59)</f>
        <v>45006</v>
      </c>
      <c r="U59" s="107">
        <f>_xll.qlIndexFixing(Index3M,R59,TRUE,_xll.ohTrigger(Trigger,Trigger3M))</f>
        <v>1.5835364859456469E-2</v>
      </c>
      <c r="V59" s="107">
        <f>(100-_xll.qlQuoteValue(P59,_xll.ohTrigger(Trigger,Trigger3M)))/100-_xll.qlQuoteValue(Q59,_xll.ohTrigger(Trigger,Trigger3M))</f>
        <v>1.7273484852738774E-2</v>
      </c>
      <c r="W59" s="104" t="b">
        <f t="shared" si="14"/>
        <v>1</v>
      </c>
      <c r="X59" s="152">
        <f t="shared" si="15"/>
        <v>-1.4381199932823052E-3</v>
      </c>
      <c r="Y59" s="60" t="b">
        <f>ABS(X59)&lt;=ABS('General Settings'!$D$31)</f>
        <v>0</v>
      </c>
      <c r="AG59" s="141" t="b">
        <v>1</v>
      </c>
      <c r="AH59" s="142" t="str">
        <f>_xll.qlIMMNextCode(AH58,AG59)</f>
        <v>Z4</v>
      </c>
      <c r="AI59" s="142" t="b">
        <f t="shared" si="10"/>
        <v>1</v>
      </c>
      <c r="AJ59" s="143" t="b">
        <f t="shared" si="11"/>
        <v>0</v>
      </c>
      <c r="AK59" s="72" t="e">
        <v>#N/A</v>
      </c>
      <c r="AL59" s="104" t="str">
        <v/>
      </c>
    </row>
    <row r="60" spans="13:38" x14ac:dyDescent="0.2">
      <c r="M60" s="104" t="s">
        <v>136</v>
      </c>
      <c r="N60" s="104"/>
      <c r="O60" s="104" t="str">
        <v>H3</v>
      </c>
      <c r="P60" s="104" t="str">
        <f t="shared" si="12"/>
        <v>USDFUT3MH3_Quote</v>
      </c>
      <c r="Q60" s="157" t="str">
        <f t="shared" si="13"/>
        <v>USDFUT3MH3ConvAdj_Quote</v>
      </c>
      <c r="R60" s="116">
        <f>_xll.qlInterestRateIndexFixingDate(Index3M,S60)</f>
        <v>44998</v>
      </c>
      <c r="S60" s="116">
        <f>_xll.qlIMMdate(O60)</f>
        <v>45000</v>
      </c>
      <c r="T60" s="116">
        <f>_xll.qlInterestRateIndexMaturity(Index3M,S60)</f>
        <v>45092</v>
      </c>
      <c r="U60" s="107">
        <f>_xll.qlIndexFixing(Index3M,R60,TRUE,_xll.ohTrigger(Trigger,Trigger3M))</f>
        <v>1.6058810215399847E-2</v>
      </c>
      <c r="V60" s="107">
        <f>(100-_xll.qlQuoteValue(P60,_xll.ohTrigger(Trigger,Trigger3M)))/100-_xll.qlQuoteValue(Q60,_xll.ohTrigger(Trigger,Trigger3M))</f>
        <v>1.7469941257637057E-2</v>
      </c>
      <c r="W60" s="104" t="b">
        <f t="shared" si="14"/>
        <v>1</v>
      </c>
      <c r="X60" s="152">
        <f t="shared" si="15"/>
        <v>-1.4111310422372098E-3</v>
      </c>
      <c r="Y60" s="60" t="b">
        <f>ABS(X60)&lt;=ABS('General Settings'!$D$31)</f>
        <v>0</v>
      </c>
      <c r="AK60" s="72" t="e">
        <v>#N/A</v>
      </c>
      <c r="AL60" s="104" t="str">
        <v/>
      </c>
    </row>
    <row r="61" spans="13:38" x14ac:dyDescent="0.2">
      <c r="M61" s="104" t="s">
        <v>136</v>
      </c>
      <c r="N61" s="104"/>
      <c r="O61" s="104" t="str">
        <v>M3</v>
      </c>
      <c r="P61" s="104" t="str">
        <f t="shared" si="12"/>
        <v>USDFUT3MM3_Quote</v>
      </c>
      <c r="Q61" s="157" t="str">
        <f t="shared" si="13"/>
        <v>USDFUT3MM3ConvAdj_Quote</v>
      </c>
      <c r="R61" s="116">
        <f>_xll.qlInterestRateIndexFixingDate(Index3M,S61)</f>
        <v>45096</v>
      </c>
      <c r="S61" s="116">
        <f>_xll.qlIMMdate(O61)</f>
        <v>45098</v>
      </c>
      <c r="T61" s="116">
        <f>_xll.qlInterestRateIndexMaturity(Index3M,S61)</f>
        <v>45190</v>
      </c>
      <c r="U61" s="107">
        <f>_xll.qlIndexFixing(Index3M,R61,TRUE,_xll.ohTrigger(Trigger,Trigger3M))</f>
        <v>1.6295907663112293E-2</v>
      </c>
      <c r="V61" s="107">
        <f>(100-_xll.qlQuoteValue(P61,_xll.ohTrigger(Trigger,Trigger3M)))/100-_xll.qlQuoteValue(Q61,_xll.ohTrigger(Trigger,Trigger3M))</f>
        <v>1.7786590291744443E-2</v>
      </c>
      <c r="W61" s="104" t="b">
        <f t="shared" si="14"/>
        <v>1</v>
      </c>
      <c r="X61" s="152">
        <f t="shared" si="15"/>
        <v>-1.4906826286321499E-3</v>
      </c>
      <c r="Y61" s="60" t="b">
        <f>ABS(X61)&lt;=ABS('General Settings'!$D$31)</f>
        <v>0</v>
      </c>
      <c r="AK61" s="72" t="e">
        <v>#N/A</v>
      </c>
      <c r="AL61" s="104" t="str">
        <v/>
      </c>
    </row>
    <row r="62" spans="13:38" x14ac:dyDescent="0.2">
      <c r="M62" s="104" t="s">
        <v>136</v>
      </c>
      <c r="N62" s="104"/>
      <c r="O62" s="104" t="str">
        <v>U3</v>
      </c>
      <c r="P62" s="104" t="str">
        <f t="shared" si="12"/>
        <v>USDFUT3MU3_Quote</v>
      </c>
      <c r="Q62" s="157" t="str">
        <f t="shared" si="13"/>
        <v>USDFUT3MU3ConvAdj_Quote</v>
      </c>
      <c r="R62" s="116">
        <f>_xll.qlInterestRateIndexFixingDate(Index3M,S62)</f>
        <v>45187</v>
      </c>
      <c r="S62" s="116">
        <f>_xll.qlIMMdate(O62)</f>
        <v>45189</v>
      </c>
      <c r="T62" s="116">
        <f>_xll.qlInterestRateIndexMaturity(Index3M,S62)</f>
        <v>45280</v>
      </c>
      <c r="U62" s="107">
        <f>_xll.qlIndexFixing(Index3M,R62,TRUE,_xll.ohTrigger(Trigger,Trigger3M))</f>
        <v>1.6498427623696604E-2</v>
      </c>
      <c r="V62" s="107">
        <f>(100-_xll.qlQuoteValue(P62,_xll.ohTrigger(Trigger,Trigger3M)))/100-_xll.qlQuoteValue(Q62,_xll.ohTrigger(Trigger,Trigger3M))</f>
        <v>1.8005213424307345E-2</v>
      </c>
      <c r="W62" s="104" t="b">
        <f t="shared" si="14"/>
        <v>1</v>
      </c>
      <c r="X62" s="152">
        <f t="shared" si="15"/>
        <v>-1.506785800610741E-3</v>
      </c>
      <c r="Y62" s="60" t="b">
        <f>ABS(X62)&lt;=ABS('General Settings'!$D$31)</f>
        <v>0</v>
      </c>
      <c r="AK62" s="72" t="e">
        <v>#N/A</v>
      </c>
      <c r="AL62" s="104" t="str">
        <v/>
      </c>
    </row>
    <row r="63" spans="13:38" x14ac:dyDescent="0.2">
      <c r="M63" s="104" t="s">
        <v>136</v>
      </c>
      <c r="N63" s="104"/>
      <c r="O63" s="104" t="str">
        <v>Z3</v>
      </c>
      <c r="P63" s="104" t="str">
        <f t="shared" si="12"/>
        <v>USDFUT3MZ3_Quote</v>
      </c>
      <c r="Q63" s="157" t="str">
        <f t="shared" si="13"/>
        <v>USDFUT3MZ3ConvAdj_Quote</v>
      </c>
      <c r="R63" s="116">
        <f>_xll.qlInterestRateIndexFixingDate(Index3M,S63)</f>
        <v>45278</v>
      </c>
      <c r="S63" s="116">
        <f>_xll.qlIMMdate(O63)</f>
        <v>45280</v>
      </c>
      <c r="T63" s="116">
        <f>_xll.qlInterestRateIndexMaturity(Index3M,S63)</f>
        <v>45371</v>
      </c>
      <c r="U63" s="107">
        <f>_xll.qlIndexFixing(Index3M,R63,TRUE,_xll.ohTrigger(Trigger,Trigger3M))</f>
        <v>1.6701626029781192E-2</v>
      </c>
      <c r="V63" s="107">
        <f>(100-_xll.qlQuoteValue(P63,_xll.ohTrigger(Trigger,Trigger3M)))/100-_xll.qlQuoteValue(Q63,_xll.ohTrigger(Trigger,Trigger3M))</f>
        <v>1.8247710827045339E-2</v>
      </c>
      <c r="W63" s="104" t="b">
        <f t="shared" si="14"/>
        <v>1</v>
      </c>
      <c r="X63" s="152">
        <f t="shared" si="15"/>
        <v>-1.5460847972641467E-3</v>
      </c>
      <c r="Y63" s="60" t="b">
        <f>ABS(X63)&lt;=ABS('General Settings'!$D$31)</f>
        <v>0</v>
      </c>
      <c r="AK63" s="72" t="e">
        <v>#N/A</v>
      </c>
      <c r="AL63" s="104" t="str">
        <v/>
      </c>
    </row>
    <row r="64" spans="13:38" x14ac:dyDescent="0.2">
      <c r="M64" s="104" t="s">
        <v>136</v>
      </c>
      <c r="N64" s="104"/>
      <c r="O64" s="104" t="str">
        <v>H4</v>
      </c>
      <c r="P64" s="104" t="str">
        <f t="shared" si="12"/>
        <v>USDFUT3MH4_Quote</v>
      </c>
      <c r="Q64" s="157" t="str">
        <f t="shared" si="13"/>
        <v>USDFUT3MH4ConvAdj_Quote</v>
      </c>
      <c r="R64" s="116">
        <f>_xll.qlInterestRateIndexFixingDate(Index3M,S64)</f>
        <v>45369</v>
      </c>
      <c r="S64" s="116">
        <f>_xll.qlIMMdate(O64)</f>
        <v>45371</v>
      </c>
      <c r="T64" s="116">
        <f>_xll.qlInterestRateIndexMaturity(Index3M,S64)</f>
        <v>45463</v>
      </c>
      <c r="U64" s="107">
        <f>_xll.qlIndexFixing(Index3M,R64,TRUE,_xll.ohTrigger(Trigger,Trigger3M))</f>
        <v>1.6910476496309976E-2</v>
      </c>
      <c r="V64" s="107" t="e">
        <f>(100-_xll.qlQuoteValue(P64,_xll.ohTrigger(Trigger,Trigger3M)))/100-_xll.qlQuoteValue(Q64,_xll.ohTrigger(Trigger,Trigger3M))</f>
        <v>#NUM!</v>
      </c>
      <c r="W64" s="104" t="b">
        <f t="shared" si="14"/>
        <v>0</v>
      </c>
      <c r="X64" s="152" t="e">
        <f t="shared" si="15"/>
        <v>#NUM!</v>
      </c>
      <c r="Y64" s="60" t="e">
        <f>ABS(X64)&lt;=ABS('General Settings'!$D$31)</f>
        <v>#NUM!</v>
      </c>
      <c r="AK64" s="72" t="e">
        <v>#N/A</v>
      </c>
      <c r="AL64" s="104" t="str">
        <v/>
      </c>
    </row>
    <row r="65" spans="10:38" x14ac:dyDescent="0.2">
      <c r="M65" s="104" t="s">
        <v>136</v>
      </c>
      <c r="N65" s="104"/>
      <c r="O65" s="104" t="str">
        <v>M4</v>
      </c>
      <c r="P65" s="104" t="str">
        <f t="shared" si="12"/>
        <v>USDFUT3MM4_Quote</v>
      </c>
      <c r="Q65" s="157" t="str">
        <f t="shared" si="13"/>
        <v>USDFUT3MM4ConvAdj_Quote</v>
      </c>
      <c r="R65" s="116">
        <f>_xll.qlInterestRateIndexFixingDate(Index3M,S65)</f>
        <v>45460</v>
      </c>
      <c r="S65" s="116">
        <f>_xll.qlIMMdate(O65)</f>
        <v>45462</v>
      </c>
      <c r="T65" s="116">
        <f>_xll.qlInterestRateIndexMaturity(Index3M,S65)</f>
        <v>45554</v>
      </c>
      <c r="U65" s="107">
        <f>_xll.qlIndexFixing(Index3M,R65,TRUE,_xll.ohTrigger(Trigger,Trigger3M))</f>
        <v>1.7121914370149781E-2</v>
      </c>
      <c r="V65" s="107" t="e">
        <f>(100-_xll.qlQuoteValue(P65,_xll.ohTrigger(Trigger,Trigger3M)))/100-_xll.qlQuoteValue(Q65,_xll.ohTrigger(Trigger,Trigger3M))</f>
        <v>#NUM!</v>
      </c>
      <c r="W65" s="104" t="b">
        <f t="shared" si="14"/>
        <v>0</v>
      </c>
      <c r="X65" s="152" t="e">
        <f t="shared" si="15"/>
        <v>#NUM!</v>
      </c>
      <c r="Y65" s="60" t="e">
        <f>ABS(X65)&lt;=ABS('General Settings'!$D$31)</f>
        <v>#NUM!</v>
      </c>
      <c r="AK65" s="72" t="e">
        <v>#N/A</v>
      </c>
      <c r="AL65" s="104" t="str">
        <v/>
      </c>
    </row>
    <row r="66" spans="10:38" x14ac:dyDescent="0.2">
      <c r="M66" s="104" t="s">
        <v>136</v>
      </c>
      <c r="N66" s="104"/>
      <c r="O66" s="104" t="str">
        <v>U4</v>
      </c>
      <c r="P66" s="104" t="str">
        <f t="shared" si="12"/>
        <v>USDFUT3MU4_Quote</v>
      </c>
      <c r="Q66" s="157" t="str">
        <f t="shared" si="13"/>
        <v>USDFUT3MU4ConvAdj_Quote</v>
      </c>
      <c r="R66" s="116">
        <f>_xll.qlInterestRateIndexFixingDate(Index3M,S66)</f>
        <v>45551</v>
      </c>
      <c r="S66" s="116">
        <f>_xll.qlIMMdate(O66)</f>
        <v>45553</v>
      </c>
      <c r="T66" s="116">
        <f>_xll.qlInterestRateIndexMaturity(Index3M,S66)</f>
        <v>45644</v>
      </c>
      <c r="U66" s="107">
        <f>_xll.qlIndexFixing(Index3M,R66,TRUE,_xll.ohTrigger(Trigger,Trigger3M))</f>
        <v>1.7334382541018701E-2</v>
      </c>
      <c r="V66" s="107" t="e">
        <f>(100-_xll.qlQuoteValue(P66,_xll.ohTrigger(Trigger,Trigger3M)))/100-_xll.qlQuoteValue(Q66,_xll.ohTrigger(Trigger,Trigger3M))</f>
        <v>#NUM!</v>
      </c>
      <c r="W66" s="104" t="b">
        <f t="shared" si="14"/>
        <v>0</v>
      </c>
      <c r="X66" s="152" t="e">
        <f t="shared" si="15"/>
        <v>#NUM!</v>
      </c>
      <c r="Y66" s="60" t="e">
        <f>ABS(X66)&lt;=ABS('General Settings'!$D$31)</f>
        <v>#NUM!</v>
      </c>
      <c r="AK66" s="72" t="e">
        <v>#N/A</v>
      </c>
      <c r="AL66" s="104" t="str">
        <v/>
      </c>
    </row>
    <row r="67" spans="10:38" x14ac:dyDescent="0.2">
      <c r="M67" s="105" t="s">
        <v>136</v>
      </c>
      <c r="N67" s="105"/>
      <c r="O67" s="105" t="str">
        <v>Z4</v>
      </c>
      <c r="P67" s="105" t="str">
        <f t="shared" si="12"/>
        <v>USDFUT3MZ4_Quote</v>
      </c>
      <c r="Q67" s="158" t="str">
        <f t="shared" si="13"/>
        <v>USDFUT3MZ4ConvAdj_Quote</v>
      </c>
      <c r="R67" s="117">
        <f>_xll.qlInterestRateIndexFixingDate(Index3M,S67)</f>
        <v>45642</v>
      </c>
      <c r="S67" s="117">
        <f>_xll.qlIMMdate(O67)</f>
        <v>45644</v>
      </c>
      <c r="T67" s="117">
        <f>_xll.qlInterestRateIndexMaturity(Index3M,S67)</f>
        <v>45734</v>
      </c>
      <c r="U67" s="108">
        <f>_xll.qlIndexFixing(Index3M,R67,TRUE,_xll.ohTrigger(Trigger,Trigger3M))</f>
        <v>1.7540834794222526E-2</v>
      </c>
      <c r="V67" s="108" t="e">
        <f>(100-_xll.qlQuoteValue(P67,_xll.ohTrigger(Trigger,Trigger3M)))/100-_xll.qlQuoteValue(Q67,_xll.ohTrigger(Trigger,Trigger3M))</f>
        <v>#NUM!</v>
      </c>
      <c r="W67" s="105" t="b">
        <f t="shared" si="14"/>
        <v>0</v>
      </c>
      <c r="X67" s="154" t="e">
        <f t="shared" si="15"/>
        <v>#NUM!</v>
      </c>
      <c r="Y67" s="61" t="e">
        <f>ABS(X67)&lt;=ABS('General Settings'!$D$31)</f>
        <v>#NUM!</v>
      </c>
      <c r="AK67" s="72" t="e">
        <v>#N/A</v>
      </c>
      <c r="AL67" s="104" t="str">
        <v/>
      </c>
    </row>
    <row r="68" spans="10:38" x14ac:dyDescent="0.2">
      <c r="M68" s="104" t="s">
        <v>137</v>
      </c>
      <c r="N68" s="104"/>
      <c r="O68" s="104" t="str">
        <f t="array" ref="O68:O71">_xll.ohFilter(AH23:AH59,AJ23:AJ59)</f>
        <v>V6</v>
      </c>
      <c r="P68" s="104" t="str">
        <f t="shared" si="12"/>
        <v>USDFUT3MV6_Quote</v>
      </c>
      <c r="Q68" s="157" t="str">
        <f t="shared" si="13"/>
        <v>USDFUT3MV6ConvAdj_Quote</v>
      </c>
      <c r="R68" s="116">
        <f>_xll.qlInterestRateIndexFixingDate(Index3M,S68)</f>
        <v>42660</v>
      </c>
      <c r="S68" s="116">
        <f>_xll.qlIMMdate(O68)</f>
        <v>42662</v>
      </c>
      <c r="T68" s="116">
        <f>_xll.qlInterestRateIndexMaturity(Index3M,S68)</f>
        <v>42754</v>
      </c>
      <c r="U68" s="107">
        <f>_xll.qlIndexFixing(Index3M,R68,TRUE,_xll.ohTrigger(Trigger,Trigger3M))</f>
        <v>8.7871066969298951E-3</v>
      </c>
      <c r="V68" s="107">
        <f>(100-_xll.qlQuoteValue(P68,_xll.ohTrigger(Trigger,Trigger3M)))/100-_xll.qlQuoteValue(Q68,_xll.ohTrigger(Trigger,Trigger3M))</f>
        <v>8.7871066997381852E-3</v>
      </c>
      <c r="W68" s="104" t="b">
        <f t="shared" si="14"/>
        <v>1</v>
      </c>
      <c r="X68" s="152">
        <f t="shared" si="15"/>
        <v>-2.8082900588310977E-12</v>
      </c>
      <c r="Y68" s="125" t="b">
        <f>ABS(X68)&lt;=ABS('General Settings'!$D$31)</f>
        <v>1</v>
      </c>
      <c r="AK68" s="72" t="e">
        <f t="array" ref="AK68:AK71">NA()</f>
        <v>#N/A</v>
      </c>
      <c r="AL68" s="104" t="str">
        <v/>
      </c>
    </row>
    <row r="69" spans="10:38" x14ac:dyDescent="0.2">
      <c r="M69" s="104" t="s">
        <v>137</v>
      </c>
      <c r="N69" s="104"/>
      <c r="O69" s="104" t="str">
        <v>X6</v>
      </c>
      <c r="P69" s="104" t="str">
        <f t="shared" si="12"/>
        <v>USDFUT3MX6_Quote</v>
      </c>
      <c r="Q69" s="157" t="str">
        <f t="shared" si="13"/>
        <v>USDFUT3MX6ConvAdj_Quote</v>
      </c>
      <c r="R69" s="116">
        <f>_xll.qlInterestRateIndexFixingDate(Index3M,S69)</f>
        <v>42688</v>
      </c>
      <c r="S69" s="116">
        <f>_xll.qlIMMdate(O69)</f>
        <v>42690</v>
      </c>
      <c r="T69" s="116">
        <f>_xll.qlInterestRateIndexMaturity(Index3M,S69)</f>
        <v>42782</v>
      </c>
      <c r="U69" s="107">
        <f>_xll.qlIndexFixing(Index3M,R69,TRUE,_xll.ohTrigger(Trigger,Trigger3M))</f>
        <v>9.0635203177099576E-3</v>
      </c>
      <c r="V69" s="107">
        <f>(100-_xll.qlQuoteValue(P69,_xll.ohTrigger(Trigger,Trigger3M)))/100-_xll.qlQuoteValue(Q69,_xll.ohTrigger(Trigger,Trigger3M))</f>
        <v>8.8739589299837891E-3</v>
      </c>
      <c r="W69" s="104" t="b">
        <f t="shared" si="14"/>
        <v>1</v>
      </c>
      <c r="X69" s="152">
        <f t="shared" si="15"/>
        <v>1.8956138772616843E-4</v>
      </c>
      <c r="Y69" s="60" t="b">
        <f>ABS(X69)&lt;=ABS('General Settings'!$D$31)</f>
        <v>0</v>
      </c>
      <c r="AK69" s="72" t="e">
        <v>#N/A</v>
      </c>
      <c r="AL69" s="104" t="str">
        <v/>
      </c>
    </row>
    <row r="70" spans="10:38" x14ac:dyDescent="0.2">
      <c r="M70" s="104" t="s">
        <v>137</v>
      </c>
      <c r="N70" s="104"/>
      <c r="O70" s="104" t="str">
        <v>F7</v>
      </c>
      <c r="P70" s="104" t="str">
        <f t="shared" si="12"/>
        <v>USDFUT3MF7_Quote</v>
      </c>
      <c r="Q70" s="157" t="str">
        <f t="shared" si="13"/>
        <v>USDFUT3MF7ConvAdj_Quote</v>
      </c>
      <c r="R70" s="116">
        <f>_xll.qlInterestRateIndexFixingDate(Index3M,S70)</f>
        <v>42751</v>
      </c>
      <c r="S70" s="116">
        <f>_xll.qlIMMdate(O70)</f>
        <v>42753</v>
      </c>
      <c r="T70" s="116">
        <f>_xll.qlInterestRateIndexMaturity(Index3M,S70)</f>
        <v>42843</v>
      </c>
      <c r="U70" s="107">
        <f>_xll.qlIndexFixing(Index3M,R70,TRUE,_xll.ohTrigger(Trigger,Trigger3M))</f>
        <v>9.1910280621236851E-3</v>
      </c>
      <c r="V70" s="107" t="e">
        <f>(100-_xll.qlQuoteValue(P70,_xll.ohTrigger(Trigger,Trigger3M)))/100-_xll.qlQuoteValue(Q70,_xll.ohTrigger(Trigger,Trigger3M))</f>
        <v>#NUM!</v>
      </c>
      <c r="W70" s="104" t="b">
        <f t="shared" si="14"/>
        <v>0</v>
      </c>
      <c r="X70" s="152" t="e">
        <f t="shared" si="15"/>
        <v>#NUM!</v>
      </c>
      <c r="Y70" s="60" t="e">
        <f>ABS(X70)&lt;=ABS('General Settings'!$D$31)</f>
        <v>#NUM!</v>
      </c>
      <c r="AK70" s="72" t="e">
        <v>#N/A</v>
      </c>
      <c r="AL70" s="104" t="str">
        <v/>
      </c>
    </row>
    <row r="71" spans="10:38" x14ac:dyDescent="0.2">
      <c r="J71" s="72"/>
      <c r="K71" s="72"/>
      <c r="L71" s="72"/>
      <c r="M71" s="104" t="s">
        <v>137</v>
      </c>
      <c r="N71" s="104"/>
      <c r="O71" s="104" t="str">
        <v>G7</v>
      </c>
      <c r="P71" s="104" t="str">
        <f t="shared" si="12"/>
        <v>USDFUT3MG7_Quote</v>
      </c>
      <c r="Q71" s="157" t="str">
        <f t="shared" si="13"/>
        <v>USDFUT3MG7ConvAdj_Quote</v>
      </c>
      <c r="R71" s="116">
        <f>_xll.qlInterestRateIndexFixingDate(Index3M,S71)</f>
        <v>42779</v>
      </c>
      <c r="S71" s="116">
        <f>_xll.qlIMMdate(O71)</f>
        <v>42781</v>
      </c>
      <c r="T71" s="116">
        <f>_xll.qlInterestRateIndexMaturity(Index3M,S71)</f>
        <v>42870</v>
      </c>
      <c r="U71" s="107">
        <f>_xll.qlIndexFixing(Index3M,R71,TRUE,_xll.ohTrigger(Trigger,Trigger3M))</f>
        <v>9.2902007177984372E-3</v>
      </c>
      <c r="V71" s="107" t="e">
        <f>(100-_xll.qlQuoteValue(P71,_xll.ohTrigger(Trigger,Trigger3M)))/100-_xll.qlQuoteValue(Q71,_xll.ohTrigger(Trigger,Trigger3M))</f>
        <v>#NUM!</v>
      </c>
      <c r="W71" s="104" t="b">
        <f t="shared" si="14"/>
        <v>0</v>
      </c>
      <c r="X71" s="152" t="e">
        <f t="shared" si="15"/>
        <v>#NUM!</v>
      </c>
      <c r="Y71" s="61" t="e">
        <f>ABS(X71)&lt;=ABS('General Settings'!$D$31)</f>
        <v>#NUM!</v>
      </c>
      <c r="AA71" s="114" t="s">
        <v>125</v>
      </c>
      <c r="AC71" s="113" t="s">
        <v>130</v>
      </c>
      <c r="AD71" s="113" t="s">
        <v>131</v>
      </c>
      <c r="AE71" s="114" t="s">
        <v>132</v>
      </c>
      <c r="AK71" s="72" t="e">
        <v>#N/A</v>
      </c>
      <c r="AL71" s="104" t="str">
        <v/>
      </c>
    </row>
    <row r="72" spans="10:38" x14ac:dyDescent="0.2">
      <c r="M72" s="103" t="s">
        <v>72</v>
      </c>
      <c r="N72" s="103"/>
      <c r="O72" s="103" t="s">
        <v>42</v>
      </c>
      <c r="P72" s="103" t="str">
        <f t="shared" ref="P72:P109" si="16">Currency&amp;"AM3L"&amp;O72&amp;QuoteSuffix</f>
        <v>USDAM3L1Y_Quote</v>
      </c>
      <c r="Q72" s="155"/>
      <c r="R72" s="115">
        <f t="shared" ref="R72:R109" si="17">EvaluationDate</f>
        <v>42641</v>
      </c>
      <c r="S72" s="115">
        <f>_xll.qlInterestRateIndexValueDate(AA72,R72)</f>
        <v>42643</v>
      </c>
      <c r="T72" s="115">
        <f>_xll.qlInterestRateIndexMaturity(AA72,S72)</f>
        <v>43007</v>
      </c>
      <c r="U72" s="106">
        <f>_xll.qlIndexFixing('3M Monitor'!AA72,R72,TRUE,_xll.ohTrigger(Trigger,Trigger3M))</f>
        <v>9.3515432588994578E-3</v>
      </c>
      <c r="V72" s="106">
        <f>_xll.qlQuoteValue(P72,_xll.ohTrigger(Trigger,Trigger3M))</f>
        <v>9.3500000000000007E-3</v>
      </c>
      <c r="W72" s="103" t="b">
        <f t="shared" si="14"/>
        <v>1</v>
      </c>
      <c r="X72" s="151">
        <f t="shared" si="15"/>
        <v>1.5432588994571117E-6</v>
      </c>
      <c r="Y72" s="62" t="b">
        <f>ABS(X72)&lt;=ABS('General Settings'!$D$32)</f>
        <v>1</v>
      </c>
      <c r="AA72" s="62" t="str">
        <f>_xll.qlSwapIndex(,,O72,SettlementDays,Currency,JointCalendar,FixedLegTenor,FixedLegBDC,FixedLegDayCounter,Index3M,DiscountingCurve,Permanent,Trigger,ObjectOverwrite)</f>
        <v>obj_00341#0001</v>
      </c>
      <c r="AC72" s="113" t="s">
        <v>42</v>
      </c>
      <c r="AD72" s="113" t="s">
        <v>134</v>
      </c>
      <c r="AE72" s="114" t="s">
        <v>124</v>
      </c>
      <c r="AL72" s="104" t="str">
        <v/>
      </c>
    </row>
    <row r="73" spans="10:38" x14ac:dyDescent="0.2">
      <c r="M73" s="104" t="s">
        <v>72</v>
      </c>
      <c r="N73" s="104"/>
      <c r="O73" s="104" t="s">
        <v>85</v>
      </c>
      <c r="P73" s="104" t="str">
        <f t="shared" si="16"/>
        <v>USDAM3L15M_Quote</v>
      </c>
      <c r="Q73" s="150"/>
      <c r="R73" s="116">
        <f t="shared" si="17"/>
        <v>42641</v>
      </c>
      <c r="S73" s="116">
        <f>_xll.qlInterestRateIndexValueDate(AA73,R73)</f>
        <v>42643</v>
      </c>
      <c r="T73" s="116">
        <f>_xll.qlInterestRateIndexMaturity(AA73,S73)</f>
        <v>43098</v>
      </c>
      <c r="U73" s="107">
        <f>_xll.qlIndexFixing('3M Monitor'!AA73,R73,TRUE,_xll.ohTrigger(Trigger,Trigger3M))</f>
        <v>9.5314282630150175E-3</v>
      </c>
      <c r="V73" s="107" t="e">
        <f>_xll.qlQuoteValue(P73,_xll.ohTrigger(Trigger,Trigger3M))</f>
        <v>#NUM!</v>
      </c>
      <c r="W73" s="104" t="b">
        <f t="shared" si="14"/>
        <v>0</v>
      </c>
      <c r="X73" s="152" t="e">
        <f t="shared" si="15"/>
        <v>#NUM!</v>
      </c>
      <c r="Y73" s="60" t="e">
        <f>ABS(X73)&lt;=ABS('General Settings'!$D$32)</f>
        <v>#NUM!</v>
      </c>
      <c r="AA73" s="60" t="str">
        <f>_xll.qlSwapIndex(,,O73,SettlementDays,Currency,JointCalendar,FixedLegTenor,FixedLegBDC,FixedLegDayCounter,Index3M,DiscountingCurve,Permanent,Trigger,ObjectOverwrite)</f>
        <v>obj_00352#0001</v>
      </c>
      <c r="AL73" s="104" t="str">
        <v/>
      </c>
    </row>
    <row r="74" spans="10:38" x14ac:dyDescent="0.2">
      <c r="M74" s="104" t="s">
        <v>72</v>
      </c>
      <c r="N74" s="104"/>
      <c r="O74" s="104" t="s">
        <v>88</v>
      </c>
      <c r="P74" s="104" t="str">
        <f t="shared" si="16"/>
        <v>USDAM3L18M_Quote</v>
      </c>
      <c r="Q74" s="150"/>
      <c r="R74" s="116">
        <f t="shared" si="17"/>
        <v>42641</v>
      </c>
      <c r="S74" s="116">
        <f>_xll.qlInterestRateIndexValueDate(AA74,R74)</f>
        <v>42643</v>
      </c>
      <c r="T74" s="116">
        <f>_xll.qlInterestRateIndexMaturity(AA74,S74)</f>
        <v>43188</v>
      </c>
      <c r="U74" s="107">
        <f>_xll.qlIndexFixing('3M Monitor'!AA74,R74,TRUE,_xll.ohTrigger(Trigger,Trigger3M))</f>
        <v>9.7148470129440508E-3</v>
      </c>
      <c r="V74" s="107" t="e">
        <f>_xll.qlQuoteValue(P74,_xll.ohTrigger(Trigger,Trigger3M))</f>
        <v>#NUM!</v>
      </c>
      <c r="W74" s="104" t="b">
        <f t="shared" si="14"/>
        <v>0</v>
      </c>
      <c r="X74" s="152" t="e">
        <f t="shared" si="15"/>
        <v>#NUM!</v>
      </c>
      <c r="Y74" s="60" t="e">
        <f>ABS(X74)&lt;=ABS('General Settings'!$D$32)</f>
        <v>#NUM!</v>
      </c>
      <c r="AA74" s="60" t="str">
        <f>_xll.qlSwapIndex(,,O74,SettlementDays,Currency,JointCalendar,FixedLegTenor,FixedLegBDC,FixedLegDayCounter,Index3M,DiscountingCurve,Permanent,Trigger,ObjectOverwrite)</f>
        <v>obj_00390#0001</v>
      </c>
      <c r="AL74" s="104" t="str">
        <v/>
      </c>
    </row>
    <row r="75" spans="10:38" x14ac:dyDescent="0.2">
      <c r="M75" s="104" t="s">
        <v>72</v>
      </c>
      <c r="N75" s="104"/>
      <c r="O75" s="104" t="s">
        <v>91</v>
      </c>
      <c r="P75" s="104" t="str">
        <f t="shared" si="16"/>
        <v>USDAM3L21M_Quote</v>
      </c>
      <c r="Q75" s="150"/>
      <c r="R75" s="116">
        <f t="shared" si="17"/>
        <v>42641</v>
      </c>
      <c r="S75" s="116">
        <f>_xll.qlInterestRateIndexValueDate(AA75,R75)</f>
        <v>42643</v>
      </c>
      <c r="T75" s="116">
        <f>_xll.qlInterestRateIndexMaturity(AA75,S75)</f>
        <v>43280</v>
      </c>
      <c r="U75" s="107">
        <f>_xll.qlIndexFixing('3M Monitor'!AA75,R75,TRUE,_xll.ohTrigger(Trigger,Trigger3M))</f>
        <v>9.8770261428819846E-3</v>
      </c>
      <c r="V75" s="107" t="e">
        <f>_xll.qlQuoteValue(P75,_xll.ohTrigger(Trigger,Trigger3M))</f>
        <v>#NUM!</v>
      </c>
      <c r="W75" s="104" t="b">
        <f t="shared" si="14"/>
        <v>0</v>
      </c>
      <c r="X75" s="152" t="e">
        <f t="shared" si="15"/>
        <v>#NUM!</v>
      </c>
      <c r="Y75" s="60" t="e">
        <f>ABS(X75)&lt;=ABS('General Settings'!$D$32)</f>
        <v>#NUM!</v>
      </c>
      <c r="AA75" s="60" t="str">
        <f>_xll.qlSwapIndex(,,O75,SettlementDays,Currency,JointCalendar,FixedLegTenor,FixedLegBDC,FixedLegDayCounter,Index3M,DiscountingCurve,Permanent,Trigger,ObjectOverwrite)</f>
        <v>obj_00369#0001</v>
      </c>
      <c r="AL75" s="104" t="str">
        <v/>
      </c>
    </row>
    <row r="76" spans="10:38" x14ac:dyDescent="0.2">
      <c r="M76" s="104" t="s">
        <v>72</v>
      </c>
      <c r="N76" s="104"/>
      <c r="O76" s="104" t="s">
        <v>94</v>
      </c>
      <c r="P76" s="104" t="str">
        <f t="shared" si="16"/>
        <v>USDAM3L2Y_Quote</v>
      </c>
      <c r="Q76" s="150"/>
      <c r="R76" s="116">
        <f t="shared" si="17"/>
        <v>42641</v>
      </c>
      <c r="S76" s="116">
        <f>_xll.qlInterestRateIndexValueDate(AA76,R76)</f>
        <v>42643</v>
      </c>
      <c r="T76" s="116">
        <f>_xll.qlInterestRateIndexMaturity(AA76,S76)</f>
        <v>43371</v>
      </c>
      <c r="U76" s="107">
        <f>_xll.qlIndexFixing('3M Monitor'!AA76,R76,TRUE,_xll.ohTrigger(Trigger,Trigger3M))</f>
        <v>1.0037459948922727E-2</v>
      </c>
      <c r="V76" s="107">
        <f>_xll.qlQuoteValue(P76,_xll.ohTrigger(Trigger,Trigger3M))</f>
        <v>9.9600000000000001E-3</v>
      </c>
      <c r="W76" s="104" t="b">
        <f t="shared" si="14"/>
        <v>1</v>
      </c>
      <c r="X76" s="152">
        <f t="shared" si="15"/>
        <v>7.7459948922727062E-5</v>
      </c>
      <c r="Y76" s="60" t="b">
        <f>ABS(X76)&lt;=ABS('General Settings'!$D$32)</f>
        <v>1</v>
      </c>
      <c r="AA76" s="60" t="str">
        <f>_xll.qlSwapIndex(,,O76,SettlementDays,Currency,JointCalendar,FixedLegTenor,FixedLegBDC,FixedLegDayCounter,Index3M,DiscountingCurve,Permanent,Trigger,ObjectOverwrite)</f>
        <v>obj_003ab#0001</v>
      </c>
      <c r="AL76" s="104" t="str">
        <v/>
      </c>
    </row>
    <row r="77" spans="10:38" x14ac:dyDescent="0.2">
      <c r="M77" s="104" t="s">
        <v>72</v>
      </c>
      <c r="N77" s="104"/>
      <c r="O77" s="104" t="s">
        <v>98</v>
      </c>
      <c r="P77" s="104" t="str">
        <f t="shared" si="16"/>
        <v>USDAM3L3Y_Quote</v>
      </c>
      <c r="Q77" s="150"/>
      <c r="R77" s="116">
        <f t="shared" si="17"/>
        <v>42641</v>
      </c>
      <c r="S77" s="116">
        <f>_xll.qlInterestRateIndexValueDate(AA77,R77)</f>
        <v>42643</v>
      </c>
      <c r="T77" s="116">
        <f>_xll.qlInterestRateIndexMaturity(AA77,S77)</f>
        <v>43738</v>
      </c>
      <c r="U77" s="107">
        <f>_xll.qlIndexFixing('3M Monitor'!AA77,R77,TRUE,_xll.ohTrigger(Trigger,Trigger3M))</f>
        <v>1.0480000000003743E-2</v>
      </c>
      <c r="V77" s="107">
        <f>_xll.qlQuoteValue(P77,_xll.ohTrigger(Trigger,Trigger3M))</f>
        <v>1.048E-2</v>
      </c>
      <c r="W77" s="104" t="b">
        <f t="shared" si="14"/>
        <v>1</v>
      </c>
      <c r="X77" s="152">
        <f t="shared" si="15"/>
        <v>3.7435332611579497E-15</v>
      </c>
      <c r="Y77" s="123" t="b">
        <f>ABS(X77)&lt;=ABS('General Settings'!$D$32)</f>
        <v>1</v>
      </c>
      <c r="AA77" s="60" t="str">
        <f>_xll.qlSwapIndex(,,O77,SettlementDays,Currency,JointCalendar,FixedLegTenor,FixedLegBDC,FixedLegDayCounter,Index3M,DiscountingCurve,Permanent,Trigger,ObjectOverwrite)</f>
        <v>obj_003ae#0001</v>
      </c>
      <c r="AL77" s="104" t="str">
        <v/>
      </c>
    </row>
    <row r="78" spans="10:38" x14ac:dyDescent="0.2">
      <c r="M78" s="104" t="s">
        <v>72</v>
      </c>
      <c r="N78" s="104"/>
      <c r="O78" s="104" t="s">
        <v>102</v>
      </c>
      <c r="P78" s="104" t="str">
        <f t="shared" si="16"/>
        <v>USDAM3L4Y_Quote</v>
      </c>
      <c r="Q78" s="150"/>
      <c r="R78" s="116">
        <f t="shared" si="17"/>
        <v>42641</v>
      </c>
      <c r="S78" s="116">
        <f>_xll.qlInterestRateIndexValueDate(AA78,R78)</f>
        <v>42643</v>
      </c>
      <c r="T78" s="116">
        <f>_xll.qlInterestRateIndexMaturity(AA78,S78)</f>
        <v>44104</v>
      </c>
      <c r="U78" s="107">
        <f>_xll.qlIndexFixing('3M Monitor'!AA78,R78,TRUE,_xll.ohTrigger(Trigger,Trigger3M))</f>
        <v>1.0970000000003305E-2</v>
      </c>
      <c r="V78" s="107">
        <f>_xll.qlQuoteValue(P78,_xll.ohTrigger(Trigger,Trigger3M))</f>
        <v>1.0970000000000001E-2</v>
      </c>
      <c r="W78" s="104" t="b">
        <f t="shared" si="14"/>
        <v>1</v>
      </c>
      <c r="X78" s="152">
        <f t="shared" si="15"/>
        <v>3.3046482217358175E-15</v>
      </c>
      <c r="Y78" s="123" t="b">
        <f>ABS(X78)&lt;=ABS('General Settings'!$D$32)</f>
        <v>1</v>
      </c>
      <c r="AA78" s="60" t="str">
        <f>_xll.qlSwapIndex(,,O78,SettlementDays,Currency,JointCalendar,FixedLegTenor,FixedLegBDC,FixedLegDayCounter,Index3M,DiscountingCurve,Permanent,Trigger,ObjectOverwrite)</f>
        <v>obj_0039c#0001</v>
      </c>
      <c r="AL78" s="104" t="str">
        <v/>
      </c>
    </row>
    <row r="79" spans="10:38" x14ac:dyDescent="0.2">
      <c r="M79" s="104" t="s">
        <v>72</v>
      </c>
      <c r="N79" s="104"/>
      <c r="O79" s="104" t="s">
        <v>106</v>
      </c>
      <c r="P79" s="104" t="str">
        <f t="shared" si="16"/>
        <v>USDAM3L5Y_Quote</v>
      </c>
      <c r="Q79" s="150"/>
      <c r="R79" s="116">
        <f t="shared" si="17"/>
        <v>42641</v>
      </c>
      <c r="S79" s="116">
        <f>_xll.qlInterestRateIndexValueDate(AA79,R79)</f>
        <v>42643</v>
      </c>
      <c r="T79" s="116">
        <f>_xll.qlInterestRateIndexMaturity(AA79,S79)</f>
        <v>44469</v>
      </c>
      <c r="U79" s="107">
        <f>_xll.qlIndexFixing('3M Monitor'!AA79,R79,TRUE,_xll.ohTrigger(Trigger,Trigger3M))</f>
        <v>1.1500000000005072E-2</v>
      </c>
      <c r="V79" s="107">
        <f>_xll.qlQuoteValue(P79,_xll.ohTrigger(Trigger,Trigger3M))</f>
        <v>1.15E-2</v>
      </c>
      <c r="W79" s="104" t="b">
        <f t="shared" si="14"/>
        <v>1</v>
      </c>
      <c r="X79" s="152">
        <f t="shared" si="15"/>
        <v>5.0723314437561839E-15</v>
      </c>
      <c r="Y79" s="123" t="b">
        <f>ABS(X79)&lt;=ABS('General Settings'!$D$32)</f>
        <v>1</v>
      </c>
      <c r="AA79" s="60" t="str">
        <f>_xll.qlSwapIndex(,,O79,SettlementDays,Currency,JointCalendar,FixedLegTenor,FixedLegBDC,FixedLegDayCounter,Index3M,DiscountingCurve,Permanent,Trigger,ObjectOverwrite)</f>
        <v>obj_003a3#0001</v>
      </c>
      <c r="AL79" s="104" t="str">
        <v/>
      </c>
    </row>
    <row r="80" spans="10:38" x14ac:dyDescent="0.2">
      <c r="M80" s="104" t="s">
        <v>72</v>
      </c>
      <c r="N80" s="104"/>
      <c r="O80" s="104" t="s">
        <v>107</v>
      </c>
      <c r="P80" s="104" t="str">
        <f t="shared" si="16"/>
        <v>USDAM3L6Y_Quote</v>
      </c>
      <c r="Q80" s="150"/>
      <c r="R80" s="116">
        <f t="shared" si="17"/>
        <v>42641</v>
      </c>
      <c r="S80" s="116">
        <f>_xll.qlInterestRateIndexValueDate(AA80,R80)</f>
        <v>42643</v>
      </c>
      <c r="T80" s="116">
        <f>_xll.qlInterestRateIndexMaturity(AA80,S80)</f>
        <v>44834</v>
      </c>
      <c r="U80" s="107">
        <f>_xll.qlIndexFixing('3M Monitor'!AA80,R80,TRUE,_xll.ohTrigger(Trigger,Trigger3M))</f>
        <v>1.2060000000003282E-2</v>
      </c>
      <c r="V80" s="107">
        <f>_xll.qlQuoteValue(P80,_xll.ohTrigger(Trigger,Trigger3M))</f>
        <v>1.206E-2</v>
      </c>
      <c r="W80" s="104" t="b">
        <f t="shared" si="14"/>
        <v>1</v>
      </c>
      <c r="X80" s="152">
        <f t="shared" si="15"/>
        <v>3.282096816548119E-15</v>
      </c>
      <c r="Y80" s="123" t="b">
        <f>ABS(X80)&lt;=ABS('General Settings'!$D$32)</f>
        <v>1</v>
      </c>
      <c r="AA80" s="60" t="str">
        <f>_xll.qlSwapIndex(,,O80,SettlementDays,Currency,JointCalendar,FixedLegTenor,FixedLegBDC,FixedLegDayCounter,Index3M,DiscountingCurve,Permanent,Trigger,ObjectOverwrite)</f>
        <v>obj_00397#0001</v>
      </c>
      <c r="AL80" s="104" t="str">
        <v/>
      </c>
    </row>
    <row r="81" spans="13:38" x14ac:dyDescent="0.2">
      <c r="M81" s="104" t="s">
        <v>72</v>
      </c>
      <c r="N81" s="104"/>
      <c r="O81" s="104" t="s">
        <v>108</v>
      </c>
      <c r="P81" s="104" t="str">
        <f t="shared" si="16"/>
        <v>USDAM3L7Y_Quote</v>
      </c>
      <c r="Q81" s="150"/>
      <c r="R81" s="116">
        <f t="shared" si="17"/>
        <v>42641</v>
      </c>
      <c r="S81" s="116">
        <f>_xll.qlInterestRateIndexValueDate(AA81,R81)</f>
        <v>42643</v>
      </c>
      <c r="T81" s="116">
        <f>_xll.qlInterestRateIndexMaturity(AA81,S81)</f>
        <v>45198</v>
      </c>
      <c r="U81" s="107">
        <f>_xll.qlIndexFixing('3M Monitor'!AA81,R81,TRUE,_xll.ohTrigger(Trigger,Trigger3M))</f>
        <v>1.261000000001109E-2</v>
      </c>
      <c r="V81" s="107">
        <f>_xll.qlQuoteValue(P81,_xll.ohTrigger(Trigger,Trigger3M))</f>
        <v>1.2610000000000001E-2</v>
      </c>
      <c r="W81" s="104" t="b">
        <f t="shared" si="14"/>
        <v>1</v>
      </c>
      <c r="X81" s="152">
        <f t="shared" si="15"/>
        <v>1.1088352458443751E-14</v>
      </c>
      <c r="Y81" s="123" t="b">
        <f>ABS(X81)&lt;=ABS('General Settings'!$D$32)</f>
        <v>1</v>
      </c>
      <c r="AA81" s="60" t="str">
        <f>_xll.qlSwapIndex(,,O81,SettlementDays,Currency,JointCalendar,FixedLegTenor,FixedLegBDC,FixedLegDayCounter,Index3M,DiscountingCurve,Permanent,Trigger,ObjectOverwrite)</f>
        <v>obj_00391#0001</v>
      </c>
      <c r="AL81" s="104" t="str">
        <v/>
      </c>
    </row>
    <row r="82" spans="13:38" x14ac:dyDescent="0.2">
      <c r="M82" s="104" t="s">
        <v>72</v>
      </c>
      <c r="N82" s="104"/>
      <c r="O82" s="104" t="s">
        <v>109</v>
      </c>
      <c r="P82" s="104" t="str">
        <f t="shared" si="16"/>
        <v>USDAM3L8Y_Quote</v>
      </c>
      <c r="Q82" s="150"/>
      <c r="R82" s="116">
        <f t="shared" si="17"/>
        <v>42641</v>
      </c>
      <c r="S82" s="116">
        <f>_xll.qlInterestRateIndexValueDate(AA82,R82)</f>
        <v>42643</v>
      </c>
      <c r="T82" s="116">
        <f>_xll.qlInterestRateIndexMaturity(AA82,S82)</f>
        <v>45565</v>
      </c>
      <c r="U82" s="107">
        <f>_xll.qlIndexFixing('3M Monitor'!AA82,R82,TRUE,_xll.ohTrigger(Trigger,Trigger3M))</f>
        <v>1.3129999999998393E-2</v>
      </c>
      <c r="V82" s="107">
        <f>_xll.qlQuoteValue(P82,_xll.ohTrigger(Trigger,Trigger3M))</f>
        <v>1.3129999999999999E-2</v>
      </c>
      <c r="W82" s="104" t="b">
        <f t="shared" si="14"/>
        <v>1</v>
      </c>
      <c r="X82" s="152">
        <f t="shared" si="15"/>
        <v>-1.6063539387545234E-15</v>
      </c>
      <c r="Y82" s="123" t="b">
        <f>ABS(X82)&lt;=ABS('General Settings'!$D$32)</f>
        <v>1</v>
      </c>
      <c r="AA82" s="60" t="str">
        <f>_xll.qlSwapIndex(,,O82,SettlementDays,Currency,JointCalendar,FixedLegTenor,FixedLegBDC,FixedLegDayCounter,Index3M,DiscountingCurve,Permanent,Trigger,ObjectOverwrite)</f>
        <v>obj_0039d#0001</v>
      </c>
      <c r="AL82" s="104" t="str">
        <v/>
      </c>
    </row>
    <row r="83" spans="13:38" x14ac:dyDescent="0.2">
      <c r="M83" s="104" t="s">
        <v>72</v>
      </c>
      <c r="N83" s="104"/>
      <c r="O83" s="104" t="s">
        <v>110</v>
      </c>
      <c r="P83" s="104" t="str">
        <f t="shared" si="16"/>
        <v>USDAM3L9Y_Quote</v>
      </c>
      <c r="Q83" s="150"/>
      <c r="R83" s="116">
        <f t="shared" si="17"/>
        <v>42641</v>
      </c>
      <c r="S83" s="116">
        <f>_xll.qlInterestRateIndexValueDate(AA83,R83)</f>
        <v>42643</v>
      </c>
      <c r="T83" s="116">
        <f>_xll.qlInterestRateIndexMaturity(AA83,S83)</f>
        <v>45930</v>
      </c>
      <c r="U83" s="107">
        <f>_xll.qlIndexFixing('3M Monitor'!AA83,R83,TRUE,_xll.ohTrigger(Trigger,Trigger3M))</f>
        <v>1.3620000000002658E-2</v>
      </c>
      <c r="V83" s="107">
        <f>_xll.qlQuoteValue(P83,_xll.ohTrigger(Trigger,Trigger3M))</f>
        <v>1.362E-2</v>
      </c>
      <c r="W83" s="104" t="b">
        <f t="shared" si="14"/>
        <v>1</v>
      </c>
      <c r="X83" s="152">
        <f t="shared" si="15"/>
        <v>2.6575963651964685E-15</v>
      </c>
      <c r="Y83" s="123" t="b">
        <f>ABS(X83)&lt;=ABS('General Settings'!$D$32)</f>
        <v>1</v>
      </c>
      <c r="AA83" s="60" t="str">
        <f>_xll.qlSwapIndex(,,O83,SettlementDays,Currency,JointCalendar,FixedLegTenor,FixedLegBDC,FixedLegDayCounter,Index3M,DiscountingCurve,Permanent,Trigger,ObjectOverwrite)</f>
        <v>obj_00347#0001</v>
      </c>
      <c r="AL83" s="104" t="str">
        <v/>
      </c>
    </row>
    <row r="84" spans="13:38" x14ac:dyDescent="0.2">
      <c r="M84" s="104" t="s">
        <v>72</v>
      </c>
      <c r="N84" s="104"/>
      <c r="O84" s="104" t="s">
        <v>111</v>
      </c>
      <c r="P84" s="104" t="str">
        <f t="shared" si="16"/>
        <v>USDAM3L10Y_Quote</v>
      </c>
      <c r="Q84" s="150"/>
      <c r="R84" s="116">
        <f t="shared" si="17"/>
        <v>42641</v>
      </c>
      <c r="S84" s="116">
        <f>_xll.qlInterestRateIndexValueDate(AA84,R84)</f>
        <v>42643</v>
      </c>
      <c r="T84" s="116">
        <f>_xll.qlInterestRateIndexMaturity(AA84,S84)</f>
        <v>46295</v>
      </c>
      <c r="U84" s="107">
        <f>_xll.qlIndexFixing('3M Monitor'!AA84,R84,TRUE,_xll.ohTrigger(Trigger,Trigger3M))</f>
        <v>1.4080000000003947E-2</v>
      </c>
      <c r="V84" s="107">
        <f>_xll.qlQuoteValue(P84,_xll.ohTrigger(Trigger,Trigger3M))</f>
        <v>1.4079999999999999E-2</v>
      </c>
      <c r="W84" s="104" t="b">
        <f t="shared" si="14"/>
        <v>1</v>
      </c>
      <c r="X84" s="152">
        <f t="shared" si="15"/>
        <v>3.9482306313232129E-15</v>
      </c>
      <c r="Y84" s="123" t="b">
        <f>ABS(X84)&lt;=ABS('General Settings'!$D$32)</f>
        <v>1</v>
      </c>
      <c r="AA84" s="60" t="str">
        <f>_xll.qlSwapIndex(,,O84,SettlementDays,Currency,JointCalendar,FixedLegTenor,FixedLegBDC,FixedLegDayCounter,Index3M,DiscountingCurve,Permanent,Trigger,ObjectOverwrite)</f>
        <v>obj_00395#0001</v>
      </c>
      <c r="AL84" s="104" t="str">
        <v/>
      </c>
    </row>
    <row r="85" spans="13:38" x14ac:dyDescent="0.2">
      <c r="M85" s="104" t="s">
        <v>72</v>
      </c>
      <c r="N85" s="104"/>
      <c r="O85" s="104" t="s">
        <v>138</v>
      </c>
      <c r="P85" s="104" t="str">
        <f t="shared" si="16"/>
        <v>USDAM3L11Y_Quote</v>
      </c>
      <c r="Q85" s="150"/>
      <c r="R85" s="116">
        <f t="shared" si="17"/>
        <v>42641</v>
      </c>
      <c r="S85" s="116">
        <f>_xll.qlInterestRateIndexValueDate(AA85,R85)</f>
        <v>42643</v>
      </c>
      <c r="T85" s="116">
        <f>_xll.qlInterestRateIndexMaturity(AA85,S85)</f>
        <v>46660</v>
      </c>
      <c r="U85" s="107">
        <f>_xll.qlIndexFixing('3M Monitor'!AA85,R85,TRUE,_xll.ohTrigger(Trigger,Trigger3M))</f>
        <v>1.4504069133030107E-2</v>
      </c>
      <c r="V85" s="107" t="e">
        <f>_xll.qlQuoteValue(P85,_xll.ohTrigger(Trigger,Trigger3M))</f>
        <v>#NUM!</v>
      </c>
      <c r="W85" s="104" t="b">
        <f t="shared" si="14"/>
        <v>0</v>
      </c>
      <c r="X85" s="152" t="e">
        <f t="shared" si="15"/>
        <v>#NUM!</v>
      </c>
      <c r="Y85" s="60" t="e">
        <f>ABS(X85)&lt;=ABS('General Settings'!$D$32)</f>
        <v>#NUM!</v>
      </c>
      <c r="AA85" s="60" t="str">
        <f>_xll.qlSwapIndex(,,O85,SettlementDays,Currency,JointCalendar,FixedLegTenor,FixedLegBDC,FixedLegDayCounter,Index3M,DiscountingCurve,Permanent,Trigger,ObjectOverwrite)</f>
        <v>obj_0039a#0001</v>
      </c>
      <c r="AL85" s="104" t="str">
        <v/>
      </c>
    </row>
    <row r="86" spans="13:38" x14ac:dyDescent="0.2">
      <c r="M86" s="104" t="s">
        <v>72</v>
      </c>
      <c r="N86" s="104"/>
      <c r="O86" s="104" t="s">
        <v>112</v>
      </c>
      <c r="P86" s="104" t="str">
        <f t="shared" si="16"/>
        <v>USDAM3L12Y_Quote</v>
      </c>
      <c r="Q86" s="150"/>
      <c r="R86" s="116">
        <f t="shared" si="17"/>
        <v>42641</v>
      </c>
      <c r="S86" s="116">
        <f>_xll.qlInterestRateIndexValueDate(AA86,R86)</f>
        <v>42643</v>
      </c>
      <c r="T86" s="116">
        <f>_xll.qlInterestRateIndexMaturity(AA86,S86)</f>
        <v>47025</v>
      </c>
      <c r="U86" s="107">
        <f>_xll.qlIndexFixing('3M Monitor'!AA86,R86,TRUE,_xll.ohTrigger(Trigger,Trigger3M))</f>
        <v>1.4880000000026082E-2</v>
      </c>
      <c r="V86" s="107">
        <f>_xll.qlQuoteValue(P86,_xll.ohTrigger(Trigger,Trigger3M))</f>
        <v>1.4879999999999999E-2</v>
      </c>
      <c r="W86" s="104" t="b">
        <f t="shared" si="14"/>
        <v>1</v>
      </c>
      <c r="X86" s="152">
        <f t="shared" si="15"/>
        <v>2.6083302184787271E-14</v>
      </c>
      <c r="Y86" s="123" t="b">
        <f>ABS(X86)&lt;=ABS('General Settings'!$D$32)</f>
        <v>1</v>
      </c>
      <c r="AA86" s="60" t="str">
        <f>_xll.qlSwapIndex(,,O86,SettlementDays,Currency,JointCalendar,FixedLegTenor,FixedLegBDC,FixedLegDayCounter,Index3M,DiscountingCurve,Permanent,Trigger,ObjectOverwrite)</f>
        <v>obj_00386#0001</v>
      </c>
      <c r="AL86" s="104" t="str">
        <v/>
      </c>
    </row>
    <row r="87" spans="13:38" x14ac:dyDescent="0.2">
      <c r="M87" s="104" t="s">
        <v>72</v>
      </c>
      <c r="N87" s="104"/>
      <c r="O87" s="104" t="s">
        <v>139</v>
      </c>
      <c r="P87" s="104" t="str">
        <f t="shared" si="16"/>
        <v>USDAM3L13Y_Quote</v>
      </c>
      <c r="Q87" s="150"/>
      <c r="R87" s="116">
        <f t="shared" si="17"/>
        <v>42641</v>
      </c>
      <c r="S87" s="116">
        <f>_xll.qlInterestRateIndexValueDate(AA87,R87)</f>
        <v>42643</v>
      </c>
      <c r="T87" s="116">
        <f>_xll.qlInterestRateIndexMaturity(AA87,S87)</f>
        <v>47389</v>
      </c>
      <c r="U87" s="107">
        <f>_xll.qlIndexFixing('3M Monitor'!AA87,R87,TRUE,_xll.ohTrigger(Trigger,Trigger3M))</f>
        <v>1.5201047570685532E-2</v>
      </c>
      <c r="V87" s="107" t="e">
        <f>_xll.qlQuoteValue(P87,_xll.ohTrigger(Trigger,Trigger3M))</f>
        <v>#NUM!</v>
      </c>
      <c r="W87" s="104" t="b">
        <f t="shared" si="14"/>
        <v>0</v>
      </c>
      <c r="X87" s="152" t="e">
        <f t="shared" si="15"/>
        <v>#NUM!</v>
      </c>
      <c r="Y87" s="60" t="e">
        <f>ABS(X87)&lt;=ABS('General Settings'!$D$32)</f>
        <v>#NUM!</v>
      </c>
      <c r="AA87" s="60" t="str">
        <f>_xll.qlSwapIndex(,,O87,SettlementDays,Currency,JointCalendar,FixedLegTenor,FixedLegBDC,FixedLegDayCounter,Index3M,DiscountingCurve,Permanent,Trigger,ObjectOverwrite)</f>
        <v>obj_003a9#0001</v>
      </c>
      <c r="AL87" s="104" t="str">
        <v/>
      </c>
    </row>
    <row r="88" spans="13:38" x14ac:dyDescent="0.2">
      <c r="M88" s="104" t="s">
        <v>72</v>
      </c>
      <c r="N88" s="104"/>
      <c r="O88" s="104" t="s">
        <v>140</v>
      </c>
      <c r="P88" s="104" t="str">
        <f t="shared" si="16"/>
        <v>USDAM3L14Y_Quote</v>
      </c>
      <c r="Q88" s="150"/>
      <c r="R88" s="116">
        <f t="shared" si="17"/>
        <v>42641</v>
      </c>
      <c r="S88" s="116">
        <f>_xll.qlInterestRateIndexValueDate(AA88,R88)</f>
        <v>42643</v>
      </c>
      <c r="T88" s="116">
        <f>_xll.qlInterestRateIndexMaturity(AA88,S88)</f>
        <v>47756</v>
      </c>
      <c r="U88" s="107">
        <f>_xll.qlIndexFixing('3M Monitor'!AA88,R88,TRUE,_xll.ohTrigger(Trigger,Trigger3M))</f>
        <v>1.5481806093880109E-2</v>
      </c>
      <c r="V88" s="107" t="e">
        <f>_xll.qlQuoteValue(P88,_xll.ohTrigger(Trigger,Trigger3M))</f>
        <v>#NUM!</v>
      </c>
      <c r="W88" s="104" t="b">
        <f t="shared" si="14"/>
        <v>0</v>
      </c>
      <c r="X88" s="152" t="e">
        <f t="shared" si="15"/>
        <v>#NUM!</v>
      </c>
      <c r="Y88" s="60" t="e">
        <f>ABS(X88)&lt;=ABS('General Settings'!$D$32)</f>
        <v>#NUM!</v>
      </c>
      <c r="AA88" s="60" t="str">
        <f>_xll.qlSwapIndex(,,O88,SettlementDays,Currency,JointCalendar,FixedLegTenor,FixedLegBDC,FixedLegDayCounter,Index3M,DiscountingCurve,Permanent,Trigger,ObjectOverwrite)</f>
        <v>obj_0034f#0001</v>
      </c>
      <c r="AL88" s="104" t="str">
        <v/>
      </c>
    </row>
    <row r="89" spans="13:38" x14ac:dyDescent="0.2">
      <c r="M89" s="104" t="s">
        <v>72</v>
      </c>
      <c r="N89" s="104"/>
      <c r="O89" s="104" t="s">
        <v>113</v>
      </c>
      <c r="P89" s="104" t="str">
        <f t="shared" si="16"/>
        <v>USDAM3L15Y_Quote</v>
      </c>
      <c r="Q89" s="150"/>
      <c r="R89" s="116">
        <f t="shared" si="17"/>
        <v>42641</v>
      </c>
      <c r="S89" s="116">
        <f>_xll.qlInterestRateIndexValueDate(AA89,R89)</f>
        <v>42643</v>
      </c>
      <c r="T89" s="116">
        <f>_xll.qlInterestRateIndexMaturity(AA89,S89)</f>
        <v>48121</v>
      </c>
      <c r="U89" s="107">
        <f>_xll.qlIndexFixing('3M Monitor'!AA89,R89,TRUE,_xll.ohTrigger(Trigger,Trigger3M))</f>
        <v>1.5729999999995727E-2</v>
      </c>
      <c r="V89" s="107">
        <f>_xll.qlQuoteValue(P89,_xll.ohTrigger(Trigger,Trigger3M))</f>
        <v>1.5730000000000001E-2</v>
      </c>
      <c r="W89" s="104" t="b">
        <f t="shared" si="14"/>
        <v>1</v>
      </c>
      <c r="X89" s="152">
        <f t="shared" si="15"/>
        <v>-4.2743586448068527E-15</v>
      </c>
      <c r="Y89" s="123" t="b">
        <f>ABS(X89)&lt;=ABS('General Settings'!$D$32)</f>
        <v>1</v>
      </c>
      <c r="AA89" s="60" t="str">
        <f>_xll.qlSwapIndex(,,O89,SettlementDays,Currency,JointCalendar,FixedLegTenor,FixedLegBDC,FixedLegDayCounter,Index3M,DiscountingCurve,Permanent,Trigger,ObjectOverwrite)</f>
        <v>obj_003ac#0001</v>
      </c>
      <c r="AL89" s="104" t="str">
        <v/>
      </c>
    </row>
    <row r="90" spans="13:38" x14ac:dyDescent="0.2">
      <c r="M90" s="104" t="s">
        <v>72</v>
      </c>
      <c r="N90" s="104"/>
      <c r="O90" s="104" t="s">
        <v>141</v>
      </c>
      <c r="P90" s="104" t="str">
        <f t="shared" si="16"/>
        <v>USDAM3L16Y_Quote</v>
      </c>
      <c r="Q90" s="150"/>
      <c r="R90" s="116">
        <f t="shared" si="17"/>
        <v>42641</v>
      </c>
      <c r="S90" s="116">
        <f>_xll.qlInterestRateIndexValueDate(AA90,R90)</f>
        <v>42643</v>
      </c>
      <c r="T90" s="116">
        <f>_xll.qlInterestRateIndexMaturity(AA90,S90)</f>
        <v>48487</v>
      </c>
      <c r="U90" s="107">
        <f>_xll.qlIndexFixing('3M Monitor'!AA90,R90,TRUE,_xll.ohTrigger(Trigger,Trigger3M))</f>
        <v>1.5955438207461016E-2</v>
      </c>
      <c r="V90" s="107" t="e">
        <f>_xll.qlQuoteValue(P90,_xll.ohTrigger(Trigger,Trigger3M))</f>
        <v>#NUM!</v>
      </c>
      <c r="W90" s="104" t="b">
        <f t="shared" si="14"/>
        <v>0</v>
      </c>
      <c r="X90" s="152" t="e">
        <f t="shared" si="15"/>
        <v>#NUM!</v>
      </c>
      <c r="Y90" s="60" t="e">
        <f>ABS(X90)&lt;=ABS('General Settings'!$D$32)</f>
        <v>#NUM!</v>
      </c>
      <c r="AA90" s="60" t="str">
        <f>_xll.qlSwapIndex(,,O90,SettlementDays,Currency,JointCalendar,FixedLegTenor,FixedLegBDC,FixedLegDayCounter,Index3M,DiscountingCurve,Permanent,Trigger,ObjectOverwrite)</f>
        <v>obj_00349#0001</v>
      </c>
      <c r="AL90" s="104" t="str">
        <v/>
      </c>
    </row>
    <row r="91" spans="13:38" x14ac:dyDescent="0.2">
      <c r="M91" s="104" t="s">
        <v>72</v>
      </c>
      <c r="N91" s="104"/>
      <c r="O91" s="104" t="s">
        <v>142</v>
      </c>
      <c r="P91" s="104" t="str">
        <f t="shared" si="16"/>
        <v>USDAM3L17Y_Quote</v>
      </c>
      <c r="Q91" s="150"/>
      <c r="R91" s="116">
        <f t="shared" si="17"/>
        <v>42641</v>
      </c>
      <c r="S91" s="116">
        <f>_xll.qlInterestRateIndexValueDate(AA91,R91)</f>
        <v>42643</v>
      </c>
      <c r="T91" s="116">
        <f>_xll.qlInterestRateIndexMaturity(AA91,S91)</f>
        <v>48852</v>
      </c>
      <c r="U91" s="107">
        <f>_xll.qlIndexFixing('3M Monitor'!AA91,R91,TRUE,_xll.ohTrigger(Trigger,Trigger3M))</f>
        <v>1.6157888374778839E-2</v>
      </c>
      <c r="V91" s="107" t="e">
        <f>_xll.qlQuoteValue(P91,_xll.ohTrigger(Trigger,Trigger3M))</f>
        <v>#NUM!</v>
      </c>
      <c r="W91" s="104" t="b">
        <f t="shared" si="14"/>
        <v>0</v>
      </c>
      <c r="X91" s="152" t="e">
        <f t="shared" si="15"/>
        <v>#NUM!</v>
      </c>
      <c r="Y91" s="60" t="e">
        <f>ABS(X91)&lt;=ABS('General Settings'!$D$32)</f>
        <v>#NUM!</v>
      </c>
      <c r="AA91" s="60" t="str">
        <f>_xll.qlSwapIndex(,,O91,SettlementDays,Currency,JointCalendar,FixedLegTenor,FixedLegBDC,FixedLegDayCounter,Index3M,DiscountingCurve,Permanent,Trigger,ObjectOverwrite)</f>
        <v>obj_0035a#0001</v>
      </c>
      <c r="AL91" s="104" t="str">
        <v/>
      </c>
    </row>
    <row r="92" spans="13:38" x14ac:dyDescent="0.2">
      <c r="M92" s="104" t="s">
        <v>72</v>
      </c>
      <c r="N92" s="104"/>
      <c r="O92" s="104" t="s">
        <v>143</v>
      </c>
      <c r="P92" s="104" t="str">
        <f t="shared" si="16"/>
        <v>USDAM3L18Y_Quote</v>
      </c>
      <c r="Q92" s="150"/>
      <c r="R92" s="116">
        <f t="shared" si="17"/>
        <v>42641</v>
      </c>
      <c r="S92" s="116">
        <f>_xll.qlInterestRateIndexValueDate(AA92,R92)</f>
        <v>42643</v>
      </c>
      <c r="T92" s="116">
        <f>_xll.qlInterestRateIndexMaturity(AA92,S92)</f>
        <v>49216</v>
      </c>
      <c r="U92" s="107">
        <f>_xll.qlIndexFixing('3M Monitor'!AA92,R92,TRUE,_xll.ohTrigger(Trigger,Trigger3M))</f>
        <v>1.6337313877777534E-2</v>
      </c>
      <c r="V92" s="107" t="e">
        <f>_xll.qlQuoteValue(P92,_xll.ohTrigger(Trigger,Trigger3M))</f>
        <v>#NUM!</v>
      </c>
      <c r="W92" s="104" t="b">
        <f t="shared" si="14"/>
        <v>0</v>
      </c>
      <c r="X92" s="152" t="e">
        <f t="shared" si="15"/>
        <v>#NUM!</v>
      </c>
      <c r="Y92" s="60" t="e">
        <f>ABS(X92)&lt;=ABS('General Settings'!$D$32)</f>
        <v>#NUM!</v>
      </c>
      <c r="AA92" s="60" t="str">
        <f>_xll.qlSwapIndex(,,O92,SettlementDays,Currency,JointCalendar,FixedLegTenor,FixedLegBDC,FixedLegDayCounter,Index3M,DiscountingCurve,Permanent,Trigger,ObjectOverwrite)</f>
        <v>obj_0035e#0001</v>
      </c>
      <c r="AL92" s="104" t="str">
        <v/>
      </c>
    </row>
    <row r="93" spans="13:38" x14ac:dyDescent="0.2">
      <c r="M93" s="104" t="s">
        <v>72</v>
      </c>
      <c r="N93" s="104"/>
      <c r="O93" s="104" t="s">
        <v>144</v>
      </c>
      <c r="P93" s="104" t="str">
        <f t="shared" si="16"/>
        <v>USDAM3L19Y_Quote</v>
      </c>
      <c r="Q93" s="150"/>
      <c r="R93" s="116">
        <f t="shared" si="17"/>
        <v>42641</v>
      </c>
      <c r="S93" s="116">
        <f>_xll.qlInterestRateIndexValueDate(AA93,R93)</f>
        <v>42643</v>
      </c>
      <c r="T93" s="116">
        <f>_xll.qlInterestRateIndexMaturity(AA93,S93)</f>
        <v>49580</v>
      </c>
      <c r="U93" s="107">
        <f>_xll.qlIndexFixing('3M Monitor'!AA93,R93,TRUE,_xll.ohTrigger(Trigger,Trigger3M))</f>
        <v>1.6494217579959294E-2</v>
      </c>
      <c r="V93" s="107" t="e">
        <f>_xll.qlQuoteValue(P93,_xll.ohTrigger(Trigger,Trigger3M))</f>
        <v>#NUM!</v>
      </c>
      <c r="W93" s="104" t="b">
        <f t="shared" si="14"/>
        <v>0</v>
      </c>
      <c r="X93" s="152" t="e">
        <f t="shared" si="15"/>
        <v>#NUM!</v>
      </c>
      <c r="Y93" s="60" t="e">
        <f>ABS(X93)&lt;=ABS('General Settings'!$D$32)</f>
        <v>#NUM!</v>
      </c>
      <c r="AA93" s="60" t="str">
        <f>_xll.qlSwapIndex(,,O93,SettlementDays,Currency,JointCalendar,FixedLegTenor,FixedLegBDC,FixedLegDayCounter,Index3M,DiscountingCurve,Permanent,Trigger,ObjectOverwrite)</f>
        <v>obj_00363#0001</v>
      </c>
      <c r="AL93" s="104" t="str">
        <v/>
      </c>
    </row>
    <row r="94" spans="13:38" x14ac:dyDescent="0.2">
      <c r="M94" s="104" t="s">
        <v>72</v>
      </c>
      <c r="N94" s="104"/>
      <c r="O94" s="104" t="s">
        <v>114</v>
      </c>
      <c r="P94" s="104" t="str">
        <f t="shared" si="16"/>
        <v>USDAM3L20Y_Quote</v>
      </c>
      <c r="Q94" s="150"/>
      <c r="R94" s="116">
        <f t="shared" si="17"/>
        <v>42641</v>
      </c>
      <c r="S94" s="116">
        <f>_xll.qlInterestRateIndexValueDate(AA94,R94)</f>
        <v>42643</v>
      </c>
      <c r="T94" s="116">
        <f>_xll.qlInterestRateIndexMaturity(AA94,S94)</f>
        <v>49948</v>
      </c>
      <c r="U94" s="107">
        <f>_xll.qlIndexFixing('3M Monitor'!AA94,R94,TRUE,_xll.ohTrigger(Trigger,Trigger3M))</f>
        <v>1.6630000000009696E-2</v>
      </c>
      <c r="V94" s="107">
        <f>_xll.qlQuoteValue(P94,_xll.ohTrigger(Trigger,Trigger3M))</f>
        <v>1.6629999999999999E-2</v>
      </c>
      <c r="W94" s="104" t="b">
        <f t="shared" si="14"/>
        <v>1</v>
      </c>
      <c r="X94" s="152">
        <f t="shared" si="15"/>
        <v>9.6971042307103517E-15</v>
      </c>
      <c r="Y94" s="123" t="b">
        <f>ABS(X94)&lt;=ABS('General Settings'!$D$32)</f>
        <v>1</v>
      </c>
      <c r="AA94" s="60" t="str">
        <f>_xll.qlSwapIndex(,,O94,SettlementDays,Currency,JointCalendar,FixedLegTenor,FixedLegBDC,FixedLegDayCounter,Index3M,DiscountingCurve,Permanent,Trigger,ObjectOverwrite)</f>
        <v>obj_0034d#0001</v>
      </c>
      <c r="AL94" s="104" t="str">
        <v/>
      </c>
    </row>
    <row r="95" spans="13:38" x14ac:dyDescent="0.2">
      <c r="M95" s="104" t="s">
        <v>72</v>
      </c>
      <c r="N95" s="104"/>
      <c r="O95" s="104" t="s">
        <v>145</v>
      </c>
      <c r="P95" s="104" t="str">
        <f t="shared" si="16"/>
        <v>USDAM3L21Y_Quote</v>
      </c>
      <c r="Q95" s="150"/>
      <c r="R95" s="116">
        <f t="shared" si="17"/>
        <v>42641</v>
      </c>
      <c r="S95" s="116">
        <f>_xll.qlInterestRateIndexValueDate(AA95,R95)</f>
        <v>42643</v>
      </c>
      <c r="T95" s="116">
        <f>_xll.qlInterestRateIndexMaturity(AA95,S95)</f>
        <v>50313</v>
      </c>
      <c r="U95" s="107">
        <f>_xll.qlIndexFixing('3M Monitor'!AA95,R95,TRUE,_xll.ohTrigger(Trigger,Trigger3M))</f>
        <v>1.6742730825690954E-2</v>
      </c>
      <c r="V95" s="107" t="e">
        <f>_xll.qlQuoteValue(P95,_xll.ohTrigger(Trigger,Trigger3M))</f>
        <v>#NUM!</v>
      </c>
      <c r="W95" s="104" t="b">
        <f t="shared" si="14"/>
        <v>0</v>
      </c>
      <c r="X95" s="152" t="e">
        <f t="shared" si="15"/>
        <v>#NUM!</v>
      </c>
      <c r="Y95" s="60" t="e">
        <f>ABS(X95)&lt;=ABS('General Settings'!$D$32)</f>
        <v>#NUM!</v>
      </c>
      <c r="AA95" s="60" t="str">
        <f>_xll.qlSwapIndex(,,O95,SettlementDays,Currency,JointCalendar,FixedLegTenor,FixedLegBDC,FixedLegDayCounter,Index3M,DiscountingCurve,Permanent,Trigger,ObjectOverwrite)</f>
        <v>obj_00388#0001</v>
      </c>
      <c r="AL95" s="104" t="str">
        <v/>
      </c>
    </row>
    <row r="96" spans="13:38" x14ac:dyDescent="0.2">
      <c r="M96" s="104" t="s">
        <v>72</v>
      </c>
      <c r="N96" s="104"/>
      <c r="O96" s="104" t="s">
        <v>146</v>
      </c>
      <c r="P96" s="104" t="str">
        <f t="shared" si="16"/>
        <v>USDAM3L22Y_Quote</v>
      </c>
      <c r="Q96" s="150"/>
      <c r="R96" s="116">
        <f t="shared" si="17"/>
        <v>42641</v>
      </c>
      <c r="S96" s="116">
        <f>_xll.qlInterestRateIndexValueDate(AA96,R96)</f>
        <v>42643</v>
      </c>
      <c r="T96" s="116">
        <f>_xll.qlInterestRateIndexMaturity(AA96,S96)</f>
        <v>50678</v>
      </c>
      <c r="U96" s="107">
        <f>_xll.qlIndexFixing('3M Monitor'!AA96,R96,TRUE,_xll.ohTrigger(Trigger,Trigger3M))</f>
        <v>1.6837510787841216E-2</v>
      </c>
      <c r="V96" s="107" t="e">
        <f>_xll.qlQuoteValue(P96,_xll.ohTrigger(Trigger,Trigger3M))</f>
        <v>#NUM!</v>
      </c>
      <c r="W96" s="104" t="b">
        <f t="shared" si="14"/>
        <v>0</v>
      </c>
      <c r="X96" s="152" t="e">
        <f t="shared" si="15"/>
        <v>#NUM!</v>
      </c>
      <c r="Y96" s="60" t="e">
        <f>ABS(X96)&lt;=ABS('General Settings'!$D$32)</f>
        <v>#NUM!</v>
      </c>
      <c r="AA96" s="60" t="str">
        <f>_xll.qlSwapIndex(,,O96,SettlementDays,Currency,JointCalendar,FixedLegTenor,FixedLegBDC,FixedLegDayCounter,Index3M,DiscountingCurve,Permanent,Trigger,ObjectOverwrite)</f>
        <v>obj_00357#0001</v>
      </c>
      <c r="AL96" s="104" t="str">
        <v/>
      </c>
    </row>
    <row r="97" spans="13:77" x14ac:dyDescent="0.2">
      <c r="M97" s="104" t="s">
        <v>72</v>
      </c>
      <c r="N97" s="104"/>
      <c r="O97" s="104" t="s">
        <v>147</v>
      </c>
      <c r="P97" s="104" t="str">
        <f t="shared" si="16"/>
        <v>USDAM3L23Y_Quote</v>
      </c>
      <c r="Q97" s="150"/>
      <c r="R97" s="116">
        <f t="shared" si="17"/>
        <v>42641</v>
      </c>
      <c r="S97" s="116">
        <f>_xll.qlInterestRateIndexValueDate(AA97,R97)</f>
        <v>42643</v>
      </c>
      <c r="T97" s="116">
        <f>_xll.qlInterestRateIndexMaturity(AA97,S97)</f>
        <v>51043</v>
      </c>
      <c r="U97" s="107">
        <f>_xll.qlIndexFixing('3M Monitor'!AA97,R97,TRUE,_xll.ohTrigger(Trigger,Trigger3M))</f>
        <v>1.6918234307227494E-2</v>
      </c>
      <c r="V97" s="107" t="e">
        <f>_xll.qlQuoteValue(P97,_xll.ohTrigger(Trigger,Trigger3M))</f>
        <v>#NUM!</v>
      </c>
      <c r="W97" s="104" t="b">
        <f t="shared" si="14"/>
        <v>0</v>
      </c>
      <c r="X97" s="152" t="e">
        <f t="shared" si="15"/>
        <v>#NUM!</v>
      </c>
      <c r="Y97" s="60" t="e">
        <f>ABS(X97)&lt;=ABS('General Settings'!$D$32)</f>
        <v>#NUM!</v>
      </c>
      <c r="AA97" s="60" t="str">
        <f>_xll.qlSwapIndex(,,O97,SettlementDays,Currency,JointCalendar,FixedLegTenor,FixedLegBDC,FixedLegDayCounter,Index3M,DiscountingCurve,Permanent,Trigger,ObjectOverwrite)</f>
        <v>obj_0035b#0001</v>
      </c>
      <c r="AL97" s="104" t="str">
        <v/>
      </c>
    </row>
    <row r="98" spans="13:77" x14ac:dyDescent="0.2">
      <c r="M98" s="104" t="s">
        <v>72</v>
      </c>
      <c r="N98" s="104"/>
      <c r="O98" s="104" t="s">
        <v>148</v>
      </c>
      <c r="P98" s="104" t="str">
        <f t="shared" si="16"/>
        <v>USDAM3L24Y_Quote</v>
      </c>
      <c r="Q98" s="150"/>
      <c r="R98" s="116">
        <f t="shared" si="17"/>
        <v>42641</v>
      </c>
      <c r="S98" s="116">
        <f>_xll.qlInterestRateIndexValueDate(AA98,R98)</f>
        <v>42643</v>
      </c>
      <c r="T98" s="116">
        <f>_xll.qlInterestRateIndexMaturity(AA98,S98)</f>
        <v>51407</v>
      </c>
      <c r="U98" s="107">
        <f>_xll.qlIndexFixing('3M Monitor'!AA98,R98,TRUE,_xll.ohTrigger(Trigger,Trigger3M))</f>
        <v>1.6987923472890451E-2</v>
      </c>
      <c r="V98" s="107" t="e">
        <f>_xll.qlQuoteValue(P98,_xll.ohTrigger(Trigger,Trigger3M))</f>
        <v>#NUM!</v>
      </c>
      <c r="W98" s="104" t="b">
        <f t="shared" si="14"/>
        <v>0</v>
      </c>
      <c r="X98" s="152" t="e">
        <f t="shared" si="15"/>
        <v>#NUM!</v>
      </c>
      <c r="Y98" s="60" t="e">
        <f>ABS(X98)&lt;=ABS('General Settings'!$D$32)</f>
        <v>#NUM!</v>
      </c>
      <c r="AA98" s="60" t="str">
        <f>_xll.qlSwapIndex(,,O98,SettlementDays,Currency,JointCalendar,FixedLegTenor,FixedLegBDC,FixedLegDayCounter,Index3M,DiscountingCurve,Permanent,Trigger,ObjectOverwrite)</f>
        <v>obj_00365#0001</v>
      </c>
      <c r="AG98" s="136" t="b">
        <v>1</v>
      </c>
      <c r="AH98" s="138" t="str">
        <f>_xll.qlIMMNextCode(EvaluationDate-1,AG98)</f>
        <v>Z6</v>
      </c>
      <c r="AL98" s="104" t="str">
        <v/>
      </c>
    </row>
    <row r="99" spans="13:77" x14ac:dyDescent="0.2">
      <c r="M99" s="104" t="s">
        <v>72</v>
      </c>
      <c r="N99" s="104"/>
      <c r="O99" s="104" t="s">
        <v>115</v>
      </c>
      <c r="P99" s="104" t="str">
        <f t="shared" si="16"/>
        <v>USDAM3L25Y_Quote</v>
      </c>
      <c r="Q99" s="150"/>
      <c r="R99" s="116">
        <f t="shared" si="17"/>
        <v>42641</v>
      </c>
      <c r="S99" s="116">
        <f>_xll.qlInterestRateIndexValueDate(AA99,R99)</f>
        <v>42643</v>
      </c>
      <c r="T99" s="116">
        <f>_xll.qlInterestRateIndexMaturity(AA99,S99)</f>
        <v>51774</v>
      </c>
      <c r="U99" s="107">
        <f>_xll.qlIndexFixing('3M Monitor'!AA99,R99,TRUE,_xll.ohTrigger(Trigger,Trigger3M))</f>
        <v>1.7049999999997945E-2</v>
      </c>
      <c r="V99" s="107">
        <f>_xll.qlQuoteValue(P99,_xll.ohTrigger(Trigger,Trigger3M))</f>
        <v>1.7049999999999999E-2</v>
      </c>
      <c r="W99" s="104" t="b">
        <f t="shared" si="14"/>
        <v>1</v>
      </c>
      <c r="X99" s="152">
        <f t="shared" si="15"/>
        <v>-2.0539125955565396E-15</v>
      </c>
      <c r="Y99" s="123" t="b">
        <f>ABS(X99)&lt;=ABS('General Settings'!$D$32)</f>
        <v>1</v>
      </c>
      <c r="AA99" s="60" t="str">
        <f>_xll.qlSwapIndex(,,O99,SettlementDays,Currency,JointCalendar,FixedLegTenor,FixedLegBDC,FixedLegDayCounter,Index3M,DiscountingCurve,Permanent,Trigger,ObjectOverwrite)</f>
        <v>obj_003a6#0001</v>
      </c>
      <c r="AG99" s="139" t="b">
        <v>1</v>
      </c>
      <c r="AH99" s="140" t="str">
        <f>_xll.qlIMMNextCode(AH98,AG99)</f>
        <v>H7</v>
      </c>
      <c r="AL99" s="104" t="str">
        <v/>
      </c>
    </row>
    <row r="100" spans="13:77" x14ac:dyDescent="0.2">
      <c r="M100" s="104" t="s">
        <v>72</v>
      </c>
      <c r="N100" s="104"/>
      <c r="O100" s="104" t="s">
        <v>149</v>
      </c>
      <c r="P100" s="104" t="str">
        <f t="shared" si="16"/>
        <v>USDAM3L26Y_Quote</v>
      </c>
      <c r="Q100" s="150"/>
      <c r="R100" s="116">
        <f t="shared" si="17"/>
        <v>42641</v>
      </c>
      <c r="S100" s="116">
        <f>_xll.qlInterestRateIndexValueDate(AA100,R100)</f>
        <v>42643</v>
      </c>
      <c r="T100" s="116">
        <f>_xll.qlInterestRateIndexMaturity(AA100,S100)</f>
        <v>52139</v>
      </c>
      <c r="U100" s="107">
        <f>_xll.qlIndexFixing('3M Monitor'!AA100,R100,TRUE,_xll.ohTrigger(Trigger,Trigger3M))</f>
        <v>1.7105455527853367E-2</v>
      </c>
      <c r="V100" s="107" t="e">
        <f>_xll.qlQuoteValue(P100,_xll.ohTrigger(Trigger,Trigger3M))</f>
        <v>#NUM!</v>
      </c>
      <c r="W100" s="104" t="b">
        <f t="shared" ref="W100:W114" si="18">NOT(ISERROR(V100))</f>
        <v>0</v>
      </c>
      <c r="X100" s="152" t="e">
        <f t="shared" ref="X100:X114" si="19">U100-V100</f>
        <v>#NUM!</v>
      </c>
      <c r="Y100" s="60" t="e">
        <f>ABS(X100)&lt;=ABS('General Settings'!$D$32)</f>
        <v>#NUM!</v>
      </c>
      <c r="AA100" s="60" t="str">
        <f>_xll.qlSwapIndex(,,O100,SettlementDays,Currency,JointCalendar,FixedLegTenor,FixedLegBDC,FixedLegDayCounter,Index3M,DiscountingCurve,Permanent,Trigger,ObjectOverwrite)</f>
        <v>obj_003ad#0001</v>
      </c>
      <c r="AG100" s="139" t="b">
        <v>1</v>
      </c>
      <c r="AH100" s="140" t="str">
        <f>_xll.qlIMMNextCode(AH99,AG100)</f>
        <v>M7</v>
      </c>
      <c r="AL100" s="104" t="str">
        <v/>
      </c>
    </row>
    <row r="101" spans="13:77" x14ac:dyDescent="0.2">
      <c r="M101" s="104" t="s">
        <v>72</v>
      </c>
      <c r="N101" s="104"/>
      <c r="O101" s="104" t="s">
        <v>116</v>
      </c>
      <c r="P101" s="104" t="str">
        <f t="shared" si="16"/>
        <v>USDAM3L27Y_Quote</v>
      </c>
      <c r="Q101" s="150"/>
      <c r="R101" s="116">
        <f t="shared" si="17"/>
        <v>42641</v>
      </c>
      <c r="S101" s="116">
        <f>_xll.qlInterestRateIndexValueDate(AA101,R101)</f>
        <v>42643</v>
      </c>
      <c r="T101" s="116">
        <f>_xll.qlInterestRateIndexMaturity(AA101,S101)</f>
        <v>52504</v>
      </c>
      <c r="U101" s="107">
        <f>_xll.qlIndexFixing('3M Monitor'!AA101,R101,TRUE,_xll.ohTrigger(Trigger,Trigger3M))</f>
        <v>1.7155106342384437E-2</v>
      </c>
      <c r="V101" s="107" t="e">
        <f>_xll.qlQuoteValue(P101,_xll.ohTrigger(Trigger,Trigger3M))</f>
        <v>#NUM!</v>
      </c>
      <c r="W101" s="104" t="b">
        <f t="shared" si="18"/>
        <v>0</v>
      </c>
      <c r="X101" s="152" t="e">
        <f t="shared" si="19"/>
        <v>#NUM!</v>
      </c>
      <c r="Y101" s="60" t="e">
        <f>ABS(X101)&lt;=ABS('General Settings'!$D$32)</f>
        <v>#NUM!</v>
      </c>
      <c r="AA101" s="60" t="str">
        <f>_xll.qlSwapIndex(,,O101,SettlementDays,Currency,JointCalendar,FixedLegTenor,FixedLegBDC,FixedLegDayCounter,Index3M,DiscountingCurve,Permanent,Trigger,ObjectOverwrite)</f>
        <v>obj_0037f#0001</v>
      </c>
      <c r="AG101" s="139" t="b">
        <v>1</v>
      </c>
      <c r="AH101" s="140" t="str">
        <f>_xll.qlIMMNextCode(AH100,AG101)</f>
        <v>U7</v>
      </c>
      <c r="AL101" s="104" t="str">
        <v/>
      </c>
    </row>
    <row r="102" spans="13:77" x14ac:dyDescent="0.2">
      <c r="M102" s="104" t="s">
        <v>72</v>
      </c>
      <c r="N102" s="104"/>
      <c r="O102" s="104" t="s">
        <v>150</v>
      </c>
      <c r="P102" s="104" t="str">
        <f t="shared" si="16"/>
        <v>USDAM3L28Y_Quote</v>
      </c>
      <c r="Q102" s="150"/>
      <c r="R102" s="116">
        <f t="shared" si="17"/>
        <v>42641</v>
      </c>
      <c r="S102" s="116">
        <f>_xll.qlInterestRateIndexValueDate(AA102,R102)</f>
        <v>42643</v>
      </c>
      <c r="T102" s="116">
        <f>_xll.qlInterestRateIndexMaturity(AA102,S102)</f>
        <v>52870</v>
      </c>
      <c r="U102" s="107">
        <f>_xll.qlIndexFixing('3M Monitor'!AA102,R102,TRUE,_xll.ohTrigger(Trigger,Trigger3M))</f>
        <v>1.7199164024213991E-2</v>
      </c>
      <c r="V102" s="107" t="e">
        <f>_xll.qlQuoteValue(P102,_xll.ohTrigger(Trigger,Trigger3M))</f>
        <v>#NUM!</v>
      </c>
      <c r="W102" s="104" t="b">
        <f t="shared" si="18"/>
        <v>0</v>
      </c>
      <c r="X102" s="152" t="e">
        <f t="shared" si="19"/>
        <v>#NUM!</v>
      </c>
      <c r="Y102" s="60" t="e">
        <f>ABS(X102)&lt;=ABS('General Settings'!$D$32)</f>
        <v>#NUM!</v>
      </c>
      <c r="AA102" s="60" t="str">
        <f>_xll.qlSwapIndex(,,O102,SettlementDays,Currency,JointCalendar,FixedLegTenor,FixedLegBDC,FixedLegDayCounter,Index3M,DiscountingCurve,Permanent,Trigger,ObjectOverwrite)</f>
        <v>obj_00351#0001</v>
      </c>
      <c r="AG102" s="141" t="b">
        <v>1</v>
      </c>
      <c r="AH102" s="143" t="str">
        <f>_xll.qlIMMNextCode(AH101,AG102)</f>
        <v>Z7</v>
      </c>
      <c r="AL102" s="104" t="str">
        <v/>
      </c>
    </row>
    <row r="103" spans="13:77" x14ac:dyDescent="0.2">
      <c r="M103" s="104" t="s">
        <v>72</v>
      </c>
      <c r="N103" s="104"/>
      <c r="O103" s="104" t="s">
        <v>151</v>
      </c>
      <c r="P103" s="104" t="str">
        <f t="shared" si="16"/>
        <v>USDAM3L29Y_Quote</v>
      </c>
      <c r="Q103" s="150"/>
      <c r="R103" s="116">
        <f t="shared" si="17"/>
        <v>42641</v>
      </c>
      <c r="S103" s="116">
        <f>_xll.qlInterestRateIndexValueDate(AA103,R103)</f>
        <v>42643</v>
      </c>
      <c r="T103" s="116">
        <f>_xll.qlInterestRateIndexMaturity(AA103,S103)</f>
        <v>53234</v>
      </c>
      <c r="U103" s="107">
        <f>_xll.qlIndexFixing('3M Monitor'!AA103,R103,TRUE,_xll.ohTrigger(Trigger,Trigger3M))</f>
        <v>1.7237342736442191E-2</v>
      </c>
      <c r="V103" s="107" t="e">
        <f>_xll.qlQuoteValue(P103,_xll.ohTrigger(Trigger,Trigger3M))</f>
        <v>#NUM!</v>
      </c>
      <c r="W103" s="104" t="b">
        <f t="shared" si="18"/>
        <v>0</v>
      </c>
      <c r="X103" s="152" t="e">
        <f t="shared" si="19"/>
        <v>#NUM!</v>
      </c>
      <c r="Y103" s="60" t="e">
        <f>ABS(X103)&lt;=ABS('General Settings'!$D$32)</f>
        <v>#NUM!</v>
      </c>
      <c r="AA103" s="60" t="str">
        <f>_xll.qlSwapIndex(,,O103,SettlementDays,Currency,JointCalendar,FixedLegTenor,FixedLegBDC,FixedLegDayCounter,Index3M,DiscountingCurve,Permanent,Trigger,ObjectOverwrite)</f>
        <v>obj_0034e#0001</v>
      </c>
      <c r="AL103" s="104" t="str">
        <v/>
      </c>
    </row>
    <row r="104" spans="13:77" x14ac:dyDescent="0.2">
      <c r="M104" s="104" t="s">
        <v>72</v>
      </c>
      <c r="N104" s="104"/>
      <c r="O104" s="104" t="s">
        <v>117</v>
      </c>
      <c r="P104" s="104" t="str">
        <f t="shared" si="16"/>
        <v>USDAM3L30Y_Quote</v>
      </c>
      <c r="Q104" s="150"/>
      <c r="R104" s="116">
        <f t="shared" si="17"/>
        <v>42641</v>
      </c>
      <c r="S104" s="116">
        <f>_xll.qlInterestRateIndexValueDate(AA104,R104)</f>
        <v>42643</v>
      </c>
      <c r="T104" s="116">
        <f>_xll.qlInterestRateIndexMaturity(AA104,S104)</f>
        <v>53598</v>
      </c>
      <c r="U104" s="107">
        <f>_xll.qlIndexFixing('3M Monitor'!AA104,R104,TRUE,_xll.ohTrigger(Trigger,Trigger3M))</f>
        <v>1.7270000000000008E-2</v>
      </c>
      <c r="V104" s="107">
        <f>_xll.qlQuoteValue(P104,_xll.ohTrigger(Trigger,Trigger3M))</f>
        <v>1.7270000000000001E-2</v>
      </c>
      <c r="W104" s="104" t="b">
        <f t="shared" si="18"/>
        <v>1</v>
      </c>
      <c r="X104" s="152">
        <f t="shared" si="19"/>
        <v>0</v>
      </c>
      <c r="Y104" s="123" t="b">
        <f>ABS(X104)&lt;=ABS('General Settings'!$D$32)</f>
        <v>1</v>
      </c>
      <c r="AA104" s="60" t="str">
        <f>_xll.qlSwapIndex(,,O104,SettlementDays,Currency,JointCalendar,FixedLegTenor,FixedLegBDC,FixedLegDayCounter,Index3M,DiscountingCurve,Permanent,Trigger,ObjectOverwrite)</f>
        <v>obj_0035c#0001</v>
      </c>
      <c r="AF104" s="133"/>
      <c r="AG104" s="124"/>
      <c r="AH104" s="133"/>
      <c r="AI104" s="97"/>
      <c r="AJ104" s="133"/>
      <c r="AK104" s="134"/>
      <c r="AL104" s="104" t="str">
        <v/>
      </c>
      <c r="AM104" s="131"/>
      <c r="AN104" s="135"/>
      <c r="AO104" s="131"/>
      <c r="AP104" s="131"/>
      <c r="AQ104" s="131"/>
      <c r="AR104" s="131"/>
      <c r="AS104" s="131"/>
      <c r="AT104" s="124"/>
      <c r="AU104" s="124"/>
      <c r="AV104" s="124"/>
      <c r="AW104" s="124"/>
      <c r="AX104" s="124"/>
      <c r="AY104" s="124"/>
      <c r="AZ104" s="124"/>
      <c r="BA104" s="124"/>
      <c r="BB104" s="124"/>
      <c r="BC104" s="124"/>
      <c r="BD104" s="124"/>
      <c r="BE104" s="124"/>
      <c r="BF104" s="124"/>
      <c r="BG104" s="124"/>
      <c r="BH104" s="124"/>
      <c r="BI104" s="124"/>
      <c r="BJ104" s="124"/>
      <c r="BK104" s="124"/>
      <c r="BL104" s="124"/>
      <c r="BM104" s="124"/>
      <c r="BN104" s="124"/>
      <c r="BO104" s="124"/>
      <c r="BP104" s="124"/>
    </row>
    <row r="105" spans="13:77" x14ac:dyDescent="0.2">
      <c r="M105" s="104" t="s">
        <v>72</v>
      </c>
      <c r="N105" s="104"/>
      <c r="O105" s="104" t="s">
        <v>118</v>
      </c>
      <c r="P105" s="104" t="str">
        <f t="shared" si="16"/>
        <v>USDAM3L35Y_Quote</v>
      </c>
      <c r="Q105" s="150"/>
      <c r="R105" s="116">
        <f t="shared" si="17"/>
        <v>42641</v>
      </c>
      <c r="S105" s="116">
        <f>_xll.qlInterestRateIndexValueDate(AA105,R105)</f>
        <v>42643</v>
      </c>
      <c r="T105" s="116">
        <f>_xll.qlInterestRateIndexMaturity(AA105,S105)</f>
        <v>55425</v>
      </c>
      <c r="U105" s="107">
        <f>_xll.qlIndexFixing('3M Monitor'!AA105,R105,TRUE,_xll.ohTrigger(Trigger,Trigger3M))</f>
        <v>1.7363680395554613E-2</v>
      </c>
      <c r="V105" s="107" t="e">
        <f>_xll.qlQuoteValue(P105,_xll.ohTrigger(Trigger,Trigger3M))</f>
        <v>#NUM!</v>
      </c>
      <c r="W105" s="104" t="b">
        <f t="shared" si="18"/>
        <v>0</v>
      </c>
      <c r="X105" s="152" t="e">
        <f t="shared" si="19"/>
        <v>#NUM!</v>
      </c>
      <c r="Y105" s="60" t="e">
        <f>ABS(X105)&lt;=ABS('General Settings'!$D$32)</f>
        <v>#NUM!</v>
      </c>
      <c r="AA105" s="60" t="str">
        <f>_xll.qlSwapIndex(,,O105,SettlementDays,Currency,JointCalendar,FixedLegTenor,FixedLegBDC,FixedLegDayCounter,Index3M,DiscountingCurve,Permanent,Trigger,ObjectOverwrite)</f>
        <v>obj_0036d#0001</v>
      </c>
      <c r="AF105" s="133"/>
      <c r="AG105" s="124"/>
      <c r="AH105" s="133"/>
      <c r="AI105" s="97"/>
      <c r="AJ105" s="133"/>
      <c r="AK105" s="134"/>
      <c r="AL105" s="104" t="str">
        <v/>
      </c>
      <c r="AM105" s="131"/>
      <c r="AN105" s="135"/>
      <c r="AO105" s="131"/>
      <c r="AP105" s="131"/>
      <c r="AQ105" s="131"/>
      <c r="AR105" s="131"/>
      <c r="AS105" s="131"/>
      <c r="AT105" s="124"/>
      <c r="AU105" s="124"/>
      <c r="AV105" s="124"/>
      <c r="AW105" s="124"/>
      <c r="AX105" s="124"/>
      <c r="AY105" s="124"/>
      <c r="AZ105" s="124"/>
      <c r="BA105" s="124"/>
      <c r="BB105" s="124"/>
      <c r="BC105" s="124"/>
      <c r="BD105" s="124"/>
      <c r="BE105" s="124"/>
      <c r="BF105" s="124"/>
      <c r="BG105" s="124"/>
      <c r="BH105" s="124"/>
      <c r="BI105" s="124"/>
      <c r="BJ105" s="124"/>
      <c r="BK105" s="124"/>
      <c r="BL105" s="124"/>
      <c r="BM105" s="124"/>
      <c r="BN105" s="124"/>
      <c r="BO105" s="124"/>
      <c r="BP105" s="124"/>
      <c r="BQ105" s="124"/>
      <c r="BR105" s="124"/>
      <c r="BS105" s="124"/>
      <c r="BT105" s="124"/>
      <c r="BU105" s="124"/>
      <c r="BV105" s="124"/>
      <c r="BW105" s="124"/>
      <c r="BX105" s="124"/>
      <c r="BY105" s="124"/>
    </row>
    <row r="106" spans="13:77" x14ac:dyDescent="0.2">
      <c r="M106" s="104" t="s">
        <v>72</v>
      </c>
      <c r="N106" s="104"/>
      <c r="O106" s="104" t="s">
        <v>119</v>
      </c>
      <c r="P106" s="104" t="str">
        <f t="shared" si="16"/>
        <v>USDAM3L40Y_Quote</v>
      </c>
      <c r="Q106" s="150"/>
      <c r="R106" s="116">
        <f t="shared" si="17"/>
        <v>42641</v>
      </c>
      <c r="S106" s="116">
        <f>_xll.qlInterestRateIndexValueDate(AA106,R106)</f>
        <v>42643</v>
      </c>
      <c r="T106" s="116">
        <f>_xll.qlInterestRateIndexMaturity(AA106,S106)</f>
        <v>57252</v>
      </c>
      <c r="U106" s="107">
        <f>_xll.qlIndexFixing('3M Monitor'!AA106,R106,TRUE,_xll.ohTrigger(Trigger,Trigger3M))</f>
        <v>1.7379999999965073E-2</v>
      </c>
      <c r="V106" s="107">
        <f>_xll.qlQuoteValue(P106,_xll.ohTrigger(Trigger,Trigger3M))</f>
        <v>1.738E-2</v>
      </c>
      <c r="W106" s="104" t="b">
        <f t="shared" si="18"/>
        <v>1</v>
      </c>
      <c r="X106" s="152">
        <f t="shared" si="19"/>
        <v>-3.4926922465317034E-14</v>
      </c>
      <c r="Y106" s="123" t="b">
        <f>ABS(X106)&lt;=ABS('General Settings'!$D$32)</f>
        <v>1</v>
      </c>
      <c r="AA106" s="60" t="str">
        <f>_xll.qlSwapIndex(,,O106,SettlementDays,Currency,JointCalendar,FixedLegTenor,FixedLegBDC,FixedLegDayCounter,Index3M,DiscountingCurve,Permanent,Trigger,ObjectOverwrite)</f>
        <v>obj_0038f#0001</v>
      </c>
      <c r="AF106" s="133"/>
      <c r="AG106" s="124"/>
      <c r="AH106" s="133"/>
      <c r="AI106" s="97"/>
      <c r="AJ106" s="133"/>
      <c r="AK106" s="134"/>
      <c r="AL106" s="104" t="str">
        <v/>
      </c>
      <c r="AM106" s="131"/>
      <c r="AN106" s="135"/>
      <c r="AO106" s="131"/>
      <c r="AP106" s="131"/>
      <c r="AQ106" s="131"/>
      <c r="AR106" s="131"/>
      <c r="AS106" s="131"/>
      <c r="AT106" s="124"/>
      <c r="AU106" s="124"/>
      <c r="AV106" s="124"/>
      <c r="AW106" s="124"/>
      <c r="AX106" s="124"/>
      <c r="AY106" s="124"/>
      <c r="AZ106" s="124"/>
      <c r="BA106" s="124"/>
      <c r="BB106" s="124"/>
      <c r="BC106" s="124"/>
      <c r="BD106" s="124"/>
      <c r="BE106" s="124"/>
      <c r="BF106" s="124"/>
      <c r="BG106" s="124"/>
      <c r="BH106" s="124"/>
      <c r="BI106" s="124"/>
      <c r="BJ106" s="124"/>
      <c r="BK106" s="124"/>
      <c r="BL106" s="124"/>
      <c r="BM106" s="124"/>
      <c r="BN106" s="124"/>
      <c r="BO106" s="124"/>
      <c r="BP106" s="124"/>
      <c r="BQ106" s="124"/>
      <c r="BR106" s="124"/>
      <c r="BS106" s="124"/>
      <c r="BT106" s="124"/>
      <c r="BU106" s="124"/>
      <c r="BV106" s="124"/>
      <c r="BW106" s="124"/>
      <c r="BX106" s="124"/>
      <c r="BY106" s="124"/>
    </row>
    <row r="107" spans="13:77" x14ac:dyDescent="0.2">
      <c r="M107" s="104" t="s">
        <v>72</v>
      </c>
      <c r="N107" s="104"/>
      <c r="O107" s="104" t="s">
        <v>120</v>
      </c>
      <c r="P107" s="104" t="str">
        <f t="shared" si="16"/>
        <v>USDAM3L45Y_Quote</v>
      </c>
      <c r="Q107" s="150"/>
      <c r="R107" s="116">
        <f t="shared" si="17"/>
        <v>42641</v>
      </c>
      <c r="S107" s="116">
        <f>_xll.qlInterestRateIndexValueDate(AA107,R107)</f>
        <v>42643</v>
      </c>
      <c r="T107" s="116">
        <f>_xll.qlInterestRateIndexMaturity(AA107,S107)</f>
        <v>59079</v>
      </c>
      <c r="U107" s="107">
        <f>_xll.qlIndexFixing('3M Monitor'!AA107,R107,TRUE,_xll.ohTrigger(Trigger,Trigger3M))</f>
        <v>1.7356025695800015E-2</v>
      </c>
      <c r="V107" s="107" t="e">
        <f>_xll.qlQuoteValue(P107,_xll.ohTrigger(Trigger,Trigger3M))</f>
        <v>#NUM!</v>
      </c>
      <c r="W107" s="104" t="b">
        <f t="shared" si="18"/>
        <v>0</v>
      </c>
      <c r="X107" s="152" t="e">
        <f t="shared" si="19"/>
        <v>#NUM!</v>
      </c>
      <c r="Y107" s="60" t="e">
        <f>ABS(X107)&lt;=ABS('General Settings'!$D$32)</f>
        <v>#NUM!</v>
      </c>
      <c r="AA107" s="60" t="str">
        <f>_xll.qlSwapIndex(,,O107,SettlementDays,Currency,JointCalendar,FixedLegTenor,FixedLegBDC,FixedLegDayCounter,Index3M,DiscountingCurve,Permanent,Trigger,ObjectOverwrite)</f>
        <v>obj_003a2#0001</v>
      </c>
      <c r="AF107" s="133"/>
      <c r="AG107" s="124"/>
      <c r="AH107" s="133"/>
      <c r="AI107" s="97"/>
      <c r="AJ107" s="133"/>
      <c r="AK107" s="134"/>
      <c r="AL107" s="104" t="str">
        <v/>
      </c>
      <c r="AM107" s="131"/>
      <c r="AN107" s="135"/>
      <c r="AO107" s="131"/>
      <c r="AP107" s="131"/>
      <c r="AQ107" s="131"/>
      <c r="AR107" s="131"/>
      <c r="AS107" s="131"/>
      <c r="AT107" s="124"/>
      <c r="AU107" s="124"/>
      <c r="AV107" s="124"/>
      <c r="AW107" s="124"/>
      <c r="AX107" s="124"/>
      <c r="AY107" s="124"/>
      <c r="AZ107" s="124"/>
      <c r="BA107" s="124"/>
      <c r="BB107" s="124"/>
      <c r="BC107" s="124"/>
      <c r="BD107" s="124"/>
      <c r="BE107" s="124"/>
      <c r="BF107" s="124"/>
      <c r="BG107" s="124"/>
      <c r="BH107" s="124"/>
      <c r="BI107" s="124"/>
      <c r="BJ107" s="124"/>
      <c r="BK107" s="124"/>
      <c r="BL107" s="124"/>
      <c r="BM107" s="124"/>
      <c r="BN107" s="124"/>
      <c r="BO107" s="124"/>
      <c r="BP107" s="124"/>
      <c r="BQ107" s="124"/>
      <c r="BR107" s="124"/>
      <c r="BS107" s="124"/>
      <c r="BT107" s="124"/>
      <c r="BU107" s="124"/>
      <c r="BV107" s="124"/>
      <c r="BW107" s="124"/>
      <c r="BX107" s="124"/>
      <c r="BY107" s="124"/>
    </row>
    <row r="108" spans="13:77" x14ac:dyDescent="0.2">
      <c r="M108" s="104" t="s">
        <v>72</v>
      </c>
      <c r="N108" s="104"/>
      <c r="O108" s="104" t="s">
        <v>121</v>
      </c>
      <c r="P108" s="104" t="str">
        <f t="shared" si="16"/>
        <v>USDAM3L50Y_Quote</v>
      </c>
      <c r="Q108" s="150"/>
      <c r="R108" s="116">
        <f t="shared" si="17"/>
        <v>42641</v>
      </c>
      <c r="S108" s="116">
        <f>_xll.qlInterestRateIndexValueDate(AA108,R108)</f>
        <v>42643</v>
      </c>
      <c r="T108" s="116">
        <f>_xll.qlInterestRateIndexMaturity(AA108,S108)</f>
        <v>60905</v>
      </c>
      <c r="U108" s="107">
        <f>_xll.qlIndexFixing('3M Monitor'!AA108,R108,TRUE,_xll.ohTrigger(Trigger,Trigger3M))</f>
        <v>1.7320000000028448E-2</v>
      </c>
      <c r="V108" s="107">
        <f>_xll.qlQuoteValue(P108,_xll.ohTrigger(Trigger,Trigger3M))</f>
        <v>1.7319999999999999E-2</v>
      </c>
      <c r="W108" s="104" t="b">
        <f t="shared" si="18"/>
        <v>1</v>
      </c>
      <c r="X108" s="152">
        <f t="shared" si="19"/>
        <v>2.8449465006019636E-14</v>
      </c>
      <c r="Y108" s="123" t="b">
        <f>ABS(X108)&lt;=ABS('General Settings'!$D$32)</f>
        <v>1</v>
      </c>
      <c r="AA108" s="60" t="str">
        <f>_xll.qlSwapIndex(,,O108,SettlementDays,Currency,JointCalendar,FixedLegTenor,FixedLegBDC,FixedLegDayCounter,Index3M,DiscountingCurve,Permanent,Trigger,ObjectOverwrite)</f>
        <v>obj_00376#0001</v>
      </c>
      <c r="AF108" s="133"/>
      <c r="AG108" s="124"/>
      <c r="AH108" s="133"/>
      <c r="AI108" s="97"/>
      <c r="AJ108" s="133"/>
      <c r="AK108" s="134"/>
      <c r="AL108" s="104" t="str">
        <v/>
      </c>
      <c r="AM108" s="131"/>
      <c r="AN108" s="135"/>
      <c r="AO108" s="131"/>
      <c r="AP108" s="131"/>
      <c r="AQ108" s="131"/>
      <c r="AR108" s="131"/>
      <c r="AS108" s="131"/>
      <c r="AT108" s="124"/>
      <c r="AU108" s="124"/>
      <c r="AV108" s="124"/>
      <c r="AW108" s="124"/>
      <c r="AX108" s="124"/>
      <c r="AY108" s="124"/>
      <c r="AZ108" s="124"/>
      <c r="BA108" s="124"/>
      <c r="BB108" s="124"/>
      <c r="BC108" s="124"/>
      <c r="BD108" s="124"/>
      <c r="BE108" s="124"/>
      <c r="BF108" s="124"/>
      <c r="BG108" s="124"/>
      <c r="BH108" s="124"/>
      <c r="BI108" s="124"/>
      <c r="BJ108" s="124"/>
      <c r="BK108" s="124"/>
      <c r="BL108" s="124"/>
      <c r="BM108" s="124"/>
      <c r="BN108" s="124"/>
      <c r="BO108" s="124"/>
      <c r="BP108" s="124"/>
      <c r="BQ108" s="124"/>
      <c r="BR108" s="124"/>
      <c r="BS108" s="124"/>
      <c r="BT108" s="124"/>
      <c r="BU108" s="124"/>
      <c r="BV108" s="124"/>
      <c r="BW108" s="124"/>
      <c r="BX108" s="124"/>
      <c r="BY108" s="124"/>
    </row>
    <row r="109" spans="13:77" x14ac:dyDescent="0.2">
      <c r="M109" s="105" t="s">
        <v>72</v>
      </c>
      <c r="N109" s="105"/>
      <c r="O109" s="105" t="s">
        <v>152</v>
      </c>
      <c r="P109" s="105" t="str">
        <f t="shared" si="16"/>
        <v>USDAM3L60Y_Quote</v>
      </c>
      <c r="Q109" s="153"/>
      <c r="R109" s="117">
        <f t="shared" si="17"/>
        <v>42641</v>
      </c>
      <c r="S109" s="117">
        <f>_xll.qlInterestRateIndexValueDate(AA109,R109)</f>
        <v>42643</v>
      </c>
      <c r="T109" s="117">
        <f>_xll.qlInterestRateIndexMaturity(AA109,S109)</f>
        <v>64558</v>
      </c>
      <c r="U109" s="108">
        <f>_xll.qlIndexFixing('3M Monitor'!AA109,R109,TRUE,_xll.ohTrigger(Trigger,Trigger3M))</f>
        <v>1.7261476163060261E-2</v>
      </c>
      <c r="V109" s="108" t="e">
        <f>_xll.qlQuoteValue(P109,_xll.ohTrigger(Trigger,Trigger3M))</f>
        <v>#NUM!</v>
      </c>
      <c r="W109" s="105" t="b">
        <f t="shared" si="18"/>
        <v>0</v>
      </c>
      <c r="X109" s="154" t="e">
        <f t="shared" si="19"/>
        <v>#NUM!</v>
      </c>
      <c r="Y109" s="61" t="e">
        <f>ABS(X109)&lt;=ABS('General Settings'!$D$32)</f>
        <v>#NUM!</v>
      </c>
      <c r="AA109" s="61" t="str">
        <f>_xll.qlSwapIndex(,,O109,SettlementDays,Currency,JointCalendar,FixedLegTenor,FixedLegBDC,FixedLegDayCounter,Index3M,DiscountingCurve,Permanent,Trigger,ObjectOverwrite)</f>
        <v>obj_0038c#0001</v>
      </c>
      <c r="AC109" s="114" t="s">
        <v>164</v>
      </c>
      <c r="AF109" s="133"/>
      <c r="AG109" s="124"/>
      <c r="AH109" s="133"/>
      <c r="AI109" s="97"/>
      <c r="AJ109" s="133"/>
      <c r="AK109" s="134"/>
      <c r="AL109" s="104" t="e">
        <v>#N/A</v>
      </c>
      <c r="AM109" s="131"/>
      <c r="AN109" s="135"/>
      <c r="AO109" s="131"/>
      <c r="AP109" s="131"/>
      <c r="AQ109" s="131"/>
      <c r="AR109" s="131"/>
      <c r="AS109" s="131"/>
      <c r="AT109" s="124"/>
      <c r="AU109" s="124"/>
      <c r="AV109" s="124"/>
      <c r="AW109" s="124"/>
      <c r="AX109" s="124"/>
      <c r="AY109" s="124"/>
      <c r="AZ109" s="124"/>
      <c r="BA109" s="124"/>
      <c r="BB109" s="124"/>
      <c r="BC109" s="124"/>
      <c r="BD109" s="124"/>
      <c r="BE109" s="124"/>
      <c r="BF109" s="124"/>
      <c r="BG109" s="124"/>
      <c r="BH109" s="124"/>
      <c r="BI109" s="124"/>
      <c r="BJ109" s="124"/>
      <c r="BK109" s="124"/>
      <c r="BL109" s="124"/>
      <c r="BM109" s="124"/>
      <c r="BN109" s="124"/>
      <c r="BO109" s="124"/>
      <c r="BP109" s="124"/>
      <c r="BQ109" s="124"/>
      <c r="BR109" s="124"/>
      <c r="BS109" s="124"/>
      <c r="BT109" s="124"/>
      <c r="BU109" s="124"/>
      <c r="BV109" s="124"/>
      <c r="BW109" s="124"/>
      <c r="BX109" s="124"/>
      <c r="BY109" s="124"/>
    </row>
    <row r="110" spans="13:77" x14ac:dyDescent="0.2">
      <c r="M110" s="104" t="s">
        <v>153</v>
      </c>
      <c r="N110" s="104"/>
      <c r="O110" s="104" t="s">
        <v>159</v>
      </c>
      <c r="P110" s="104" t="str">
        <f>Currency&amp;O110&amp;"12"&amp;QuoteSuffix</f>
        <v>USD1S12_Quote</v>
      </c>
      <c r="Q110" s="150"/>
      <c r="R110" s="116">
        <f>_xll.qlInterestRateIndexFixingDate(Index3M,S110)</f>
        <v>42723</v>
      </c>
      <c r="S110" s="116">
        <f>_xll.qlIMMdate(AH98)</f>
        <v>42725</v>
      </c>
      <c r="T110" s="116">
        <f>_xll.qlSwapMaturityDate(AA110)</f>
        <v>43089</v>
      </c>
      <c r="U110" s="107">
        <f>_xll.qlVanillaSwapFairRate(AA110,_xll.ohTrigger(Trigger,Trigger3M))</f>
        <v>9.7504720646909692E-3</v>
      </c>
      <c r="V110" s="107">
        <f>_xll.qlQuoteValue(P110,_xll.ohTrigger(Trigger,Trigger3M))</f>
        <v>9.7199999999999995E-3</v>
      </c>
      <c r="W110" s="104" t="b">
        <f t="shared" si="18"/>
        <v>1</v>
      </c>
      <c r="X110" s="152">
        <f t="shared" si="19"/>
        <v>3.0472064690969733E-5</v>
      </c>
      <c r="Y110" s="62" t="b">
        <f>ABS(X110)&lt;=ABS('General Settings'!$D$33)</f>
        <v>1</v>
      </c>
      <c r="AA110" s="62" t="str">
        <f>_xll.qlMakeIMMSwap(,"12M",Index3M,,S110,FixedLegDayCounter,,DiscountingEngine,,)</f>
        <v>obj_003b0#0001</v>
      </c>
      <c r="AC110" s="114" t="str">
        <f>_xll.qlDiscountingSwapEngine(,DiscountingCurve,,,,Permanent,Trigger,ObjectOverwrite)</f>
        <v>obj_00346#0001</v>
      </c>
      <c r="AF110" s="133"/>
      <c r="AG110" s="124"/>
      <c r="AH110" s="133"/>
      <c r="AI110" s="97"/>
      <c r="AJ110" s="133"/>
      <c r="AK110" s="134"/>
      <c r="AL110" s="104" t="e">
        <v>#N/A</v>
      </c>
      <c r="AM110" s="131"/>
      <c r="AN110" s="135"/>
      <c r="AO110" s="131"/>
      <c r="AP110" s="131"/>
      <c r="AQ110" s="131"/>
      <c r="AR110" s="131"/>
      <c r="AS110" s="131"/>
      <c r="AT110" s="124"/>
      <c r="AU110" s="124"/>
      <c r="AV110" s="124"/>
      <c r="AW110" s="124"/>
      <c r="AX110" s="124"/>
      <c r="AY110" s="124"/>
      <c r="AZ110" s="124"/>
      <c r="BA110" s="124"/>
      <c r="BB110" s="124"/>
      <c r="BC110" s="124"/>
      <c r="BD110" s="124"/>
      <c r="BE110" s="124"/>
      <c r="BF110" s="124"/>
      <c r="BG110" s="124"/>
      <c r="BH110" s="124"/>
      <c r="BI110" s="124"/>
      <c r="BJ110" s="124"/>
      <c r="BK110" s="124"/>
      <c r="BL110" s="124"/>
      <c r="BM110" s="124"/>
      <c r="BN110" s="124"/>
      <c r="BO110" s="124"/>
      <c r="BP110" s="124"/>
      <c r="BQ110" s="124"/>
      <c r="BR110" s="124"/>
      <c r="BS110" s="124"/>
      <c r="BT110" s="124"/>
      <c r="BU110" s="124"/>
      <c r="BV110" s="124"/>
      <c r="BW110" s="124"/>
      <c r="BX110" s="124"/>
      <c r="BY110" s="124"/>
    </row>
    <row r="111" spans="13:77" x14ac:dyDescent="0.2">
      <c r="M111" s="104" t="s">
        <v>153</v>
      </c>
      <c r="N111" s="104"/>
      <c r="O111" s="104" t="s">
        <v>160</v>
      </c>
      <c r="P111" s="104" t="str">
        <f>Currency&amp;O111&amp;"12"&amp;QuoteSuffix</f>
        <v>USD2S12_Quote</v>
      </c>
      <c r="Q111" s="150"/>
      <c r="R111" s="116">
        <f>_xll.qlInterestRateIndexFixingDate(Index3M,S111)</f>
        <v>42807</v>
      </c>
      <c r="S111" s="116">
        <f>_xll.qlIMMdate(AH99)</f>
        <v>42809</v>
      </c>
      <c r="T111" s="116">
        <f>_xll.qlSwapMaturityDate(AA111)</f>
        <v>43180</v>
      </c>
      <c r="U111" s="107">
        <f>_xll.qlVanillaSwapFairRate(AA111,_xll.ohTrigger(Trigger,Trigger3M))</f>
        <v>1.007993181789719E-2</v>
      </c>
      <c r="V111" s="107">
        <f>_xll.qlQuoteValue(P111,_xll.ohTrigger(Trigger,Trigger3M))</f>
        <v>1.0019999999999999E-2</v>
      </c>
      <c r="W111" s="104" t="b">
        <f t="shared" si="18"/>
        <v>1</v>
      </c>
      <c r="X111" s="152">
        <f t="shared" si="19"/>
        <v>5.9931817897190126E-5</v>
      </c>
      <c r="Y111" s="60" t="b">
        <f>ABS(X111)&lt;=ABS('General Settings'!$D$33)</f>
        <v>1</v>
      </c>
      <c r="AA111" s="60" t="str">
        <f>_xll.qlMakeIMMSwap(,"12M",Index3M,,S111,FixedLegDayCounter,,DiscountingEngine,,)</f>
        <v>obj_003b2#0001</v>
      </c>
      <c r="AF111" s="133"/>
      <c r="AG111" s="124"/>
      <c r="AH111" s="133"/>
      <c r="AI111" s="97"/>
      <c r="AJ111" s="133"/>
      <c r="AK111" s="134"/>
      <c r="AL111" s="104" t="e">
        <v>#N/A</v>
      </c>
      <c r="AM111" s="131"/>
      <c r="AN111" s="135"/>
      <c r="AO111" s="131"/>
      <c r="AP111" s="131"/>
      <c r="AQ111" s="131"/>
      <c r="AR111" s="131"/>
      <c r="AS111" s="131"/>
      <c r="AT111" s="124"/>
      <c r="AU111" s="124"/>
      <c r="AV111" s="124"/>
      <c r="AW111" s="124"/>
      <c r="AX111" s="124"/>
      <c r="AY111" s="124"/>
      <c r="AZ111" s="124"/>
      <c r="BA111" s="124"/>
      <c r="BB111" s="124"/>
      <c r="BC111" s="124"/>
      <c r="BD111" s="124"/>
      <c r="BE111" s="124"/>
      <c r="BF111" s="124"/>
      <c r="BG111" s="124"/>
      <c r="BH111" s="124"/>
      <c r="BI111" s="124"/>
      <c r="BJ111" s="124"/>
      <c r="BK111" s="124"/>
      <c r="BL111" s="124"/>
      <c r="BM111" s="124"/>
      <c r="BN111" s="124"/>
      <c r="BO111" s="124"/>
      <c r="BP111" s="124"/>
      <c r="BQ111" s="124"/>
      <c r="BR111" s="124"/>
      <c r="BS111" s="124"/>
      <c r="BT111" s="124"/>
      <c r="BU111" s="124"/>
      <c r="BV111" s="124"/>
      <c r="BW111" s="124"/>
      <c r="BX111" s="124"/>
      <c r="BY111" s="124"/>
    </row>
    <row r="112" spans="13:77" x14ac:dyDescent="0.2">
      <c r="M112" s="104" t="s">
        <v>153</v>
      </c>
      <c r="N112" s="104"/>
      <c r="O112" s="104" t="s">
        <v>161</v>
      </c>
      <c r="P112" s="104" t="str">
        <f>Currency&amp;O112&amp;"12"&amp;QuoteSuffix</f>
        <v>USD3S12_Quote</v>
      </c>
      <c r="Q112" s="150"/>
      <c r="R112" s="116">
        <f>_xll.qlInterestRateIndexFixingDate(Index3M,S112)</f>
        <v>42905</v>
      </c>
      <c r="S112" s="116">
        <f>_xll.qlIMMdate(AH100)</f>
        <v>42907</v>
      </c>
      <c r="T112" s="116">
        <f>_xll.qlSwapMaturityDate(AA112)</f>
        <v>43271</v>
      </c>
      <c r="U112" s="107">
        <f>_xll.qlVanillaSwapFairRate(AA112,_xll.ohTrigger(Trigger,Trigger3M))</f>
        <v>1.0404276362639592E-2</v>
      </c>
      <c r="V112" s="107">
        <f>_xll.qlQuoteValue(P112,_xll.ohTrigger(Trigger,Trigger3M))</f>
        <v>1.0320000000000001E-2</v>
      </c>
      <c r="W112" s="104" t="b">
        <f t="shared" si="18"/>
        <v>1</v>
      </c>
      <c r="X112" s="152">
        <f t="shared" si="19"/>
        <v>8.4276362639591415E-5</v>
      </c>
      <c r="Y112" s="60" t="b">
        <f>ABS(X112)&lt;=ABS('General Settings'!$D$33)</f>
        <v>1</v>
      </c>
      <c r="AA112" s="60" t="str">
        <f>_xll.qlMakeIMMSwap(,"12M",Index3M,,S112,FixedLegDayCounter,,DiscountingEngine,,)</f>
        <v>obj_003b1#0001</v>
      </c>
      <c r="AF112" s="133"/>
      <c r="AG112" s="124"/>
      <c r="AH112" s="133"/>
      <c r="AI112" s="97"/>
      <c r="AJ112" s="133"/>
      <c r="AK112" s="134"/>
      <c r="AL112" s="104" t="e">
        <v>#N/A</v>
      </c>
      <c r="AM112" s="131"/>
      <c r="AN112" s="135"/>
      <c r="AO112" s="131"/>
      <c r="AP112" s="131"/>
      <c r="AQ112" s="131"/>
      <c r="AR112" s="131"/>
      <c r="AS112" s="131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  <c r="BD112" s="124"/>
      <c r="BE112" s="124"/>
      <c r="BF112" s="124"/>
      <c r="BG112" s="124"/>
      <c r="BH112" s="124"/>
      <c r="BI112" s="124"/>
      <c r="BJ112" s="124"/>
      <c r="BK112" s="124"/>
      <c r="BL112" s="124"/>
      <c r="BM112" s="124"/>
      <c r="BN112" s="124"/>
      <c r="BO112" s="124"/>
      <c r="BP112" s="124"/>
      <c r="BQ112" s="124"/>
      <c r="BR112" s="124"/>
      <c r="BS112" s="124"/>
      <c r="BT112" s="124"/>
      <c r="BU112" s="124"/>
      <c r="BV112" s="124"/>
      <c r="BW112" s="124"/>
      <c r="BX112" s="124"/>
      <c r="BY112" s="124"/>
    </row>
    <row r="113" spans="13:77" x14ac:dyDescent="0.2">
      <c r="M113" s="104" t="s">
        <v>153</v>
      </c>
      <c r="N113" s="104"/>
      <c r="O113" s="104" t="s">
        <v>162</v>
      </c>
      <c r="P113" s="104" t="str">
        <f>Currency&amp;O113&amp;"12"&amp;QuoteSuffix</f>
        <v>USD4S12_Quote</v>
      </c>
      <c r="Q113" s="150"/>
      <c r="R113" s="116">
        <f>_xll.qlInterestRateIndexFixingDate(Index3M,S113)</f>
        <v>42996</v>
      </c>
      <c r="S113" s="116">
        <f>_xll.qlIMMdate(AH101)</f>
        <v>42998</v>
      </c>
      <c r="T113" s="116">
        <f>_xll.qlSwapMaturityDate(AA113)</f>
        <v>43362</v>
      </c>
      <c r="U113" s="107">
        <f>_xll.qlVanillaSwapFairRate(AA113,_xll.ohTrigger(Trigger,Trigger3M))</f>
        <v>1.06973409193725E-2</v>
      </c>
      <c r="V113" s="107">
        <f>_xll.qlQuoteValue(P113,_xll.ohTrigger(Trigger,Trigger3M))</f>
        <v>1.057E-2</v>
      </c>
      <c r="W113" s="104" t="b">
        <f t="shared" si="18"/>
        <v>1</v>
      </c>
      <c r="X113" s="152">
        <f t="shared" si="19"/>
        <v>1.273409193725001E-4</v>
      </c>
      <c r="Y113" s="60" t="b">
        <f>ABS(X113)&lt;=ABS('General Settings'!$D$33)</f>
        <v>1</v>
      </c>
      <c r="AA113" s="60" t="str">
        <f>_xll.qlMakeIMMSwap(,"12M",Index3M,,S113,FixedLegDayCounter,,DiscountingEngine,,)</f>
        <v>obj_003b3#0001</v>
      </c>
      <c r="AF113" s="133"/>
      <c r="AG113" s="124"/>
      <c r="AH113" s="133"/>
      <c r="AI113" s="97"/>
      <c r="AJ113" s="133"/>
      <c r="AK113" s="134"/>
      <c r="AL113" s="104" t="e">
        <v>#N/A</v>
      </c>
      <c r="AM113" s="131"/>
      <c r="AN113" s="135"/>
      <c r="AO113" s="131"/>
      <c r="AP113" s="131"/>
      <c r="AQ113" s="131"/>
      <c r="AR113" s="131"/>
      <c r="AS113" s="131"/>
      <c r="AT113" s="124"/>
      <c r="AU113" s="124"/>
      <c r="AV113" s="124"/>
      <c r="AW113" s="124"/>
      <c r="AX113" s="124"/>
      <c r="AY113" s="124"/>
      <c r="AZ113" s="124"/>
      <c r="BA113" s="124"/>
      <c r="BB113" s="124"/>
      <c r="BC113" s="124"/>
      <c r="BD113" s="124"/>
      <c r="BE113" s="124"/>
      <c r="BF113" s="124"/>
      <c r="BG113" s="124"/>
      <c r="BH113" s="124"/>
      <c r="BI113" s="124"/>
      <c r="BJ113" s="124"/>
      <c r="BK113" s="124"/>
      <c r="BL113" s="124"/>
      <c r="BM113" s="124"/>
      <c r="BN113" s="124"/>
      <c r="BO113" s="124"/>
      <c r="BP113" s="124"/>
      <c r="BQ113" s="124"/>
      <c r="BR113" s="124"/>
      <c r="BS113" s="124"/>
      <c r="BT113" s="124"/>
      <c r="BU113" s="124"/>
      <c r="BV113" s="124"/>
      <c r="BW113" s="124"/>
      <c r="BX113" s="124"/>
      <c r="BY113" s="124"/>
    </row>
    <row r="114" spans="13:77" x14ac:dyDescent="0.2">
      <c r="M114" s="105" t="s">
        <v>153</v>
      </c>
      <c r="N114" s="105"/>
      <c r="O114" s="105" t="s">
        <v>163</v>
      </c>
      <c r="P114" s="105" t="str">
        <f>Currency&amp;O114&amp;"12"&amp;QuoteSuffix</f>
        <v>USD5S12_Quote</v>
      </c>
      <c r="Q114" s="153"/>
      <c r="R114" s="117">
        <f>_xll.qlInterestRateIndexFixingDate(Index3M,S114)</f>
        <v>43087</v>
      </c>
      <c r="S114" s="117">
        <f>_xll.qlIMMdate(AH102)</f>
        <v>43089</v>
      </c>
      <c r="T114" s="117">
        <f>_xll.qlSwapMaturityDate(AA114)</f>
        <v>43453</v>
      </c>
      <c r="U114" s="108">
        <f>_xll.qlVanillaSwapFairRate(AA114,_xll.ohTrigger(Trigger,Trigger3M))</f>
        <v>1.0989290739285725E-2</v>
      </c>
      <c r="V114" s="108">
        <f>_xll.qlQuoteValue(P114,_xll.ohTrigger(Trigger,Trigger3M))</f>
        <v>1.081E-2</v>
      </c>
      <c r="W114" s="105" t="b">
        <f t="shared" si="18"/>
        <v>1</v>
      </c>
      <c r="X114" s="154">
        <f t="shared" si="19"/>
        <v>1.79290739285725E-4</v>
      </c>
      <c r="Y114" s="61" t="b">
        <f>ABS(X114)&lt;=ABS('General Settings'!$D$33)</f>
        <v>1</v>
      </c>
      <c r="AA114" s="61" t="str">
        <f>_xll.qlMakeIMMSwap(,"12M",Index3M,,S114,FixedLegDayCounter,,DiscountingEngine,,)</f>
        <v>obj_003b4#0001</v>
      </c>
      <c r="AF114" s="133"/>
      <c r="AG114" s="124"/>
      <c r="AH114" s="133"/>
      <c r="AI114" s="97"/>
      <c r="AJ114" s="133"/>
      <c r="AK114" s="134"/>
      <c r="AL114" s="105" t="e">
        <v>#N/A</v>
      </c>
      <c r="AM114" s="131"/>
      <c r="AN114" s="135"/>
      <c r="AO114" s="131"/>
      <c r="AP114" s="131"/>
      <c r="AQ114" s="131"/>
      <c r="AR114" s="131"/>
      <c r="AS114" s="131"/>
      <c r="AT114" s="124"/>
      <c r="AU114" s="124"/>
      <c r="AV114" s="124"/>
      <c r="AW114" s="124"/>
      <c r="AX114" s="124"/>
      <c r="AY114" s="124"/>
      <c r="AZ114" s="124"/>
      <c r="BA114" s="124"/>
      <c r="BB114" s="124"/>
      <c r="BC114" s="124"/>
      <c r="BD114" s="124"/>
      <c r="BE114" s="124"/>
      <c r="BF114" s="124"/>
      <c r="BG114" s="124"/>
      <c r="BH114" s="124"/>
      <c r="BI114" s="124"/>
      <c r="BJ114" s="124"/>
      <c r="BK114" s="124"/>
      <c r="BL114" s="124"/>
      <c r="BM114" s="124"/>
      <c r="BN114" s="124"/>
      <c r="BO114" s="124"/>
      <c r="BP114" s="124"/>
      <c r="BQ114" s="124"/>
      <c r="BR114" s="124"/>
      <c r="BS114" s="124"/>
      <c r="BT114" s="124"/>
      <c r="BU114" s="124"/>
      <c r="BV114" s="124"/>
      <c r="BW114" s="124"/>
      <c r="BX114" s="124"/>
      <c r="BY114" s="124"/>
    </row>
    <row r="115" spans="13:77" x14ac:dyDescent="0.2">
      <c r="W115" s="72"/>
      <c r="X115" s="73"/>
      <c r="AA115" s="97"/>
      <c r="AB115" s="132"/>
      <c r="AC115" s="132"/>
      <c r="AD115" s="97"/>
      <c r="AF115" s="133"/>
      <c r="AG115" s="124"/>
      <c r="AH115" s="133"/>
      <c r="AI115" s="97"/>
      <c r="AJ115" s="133"/>
      <c r="AK115" s="134"/>
      <c r="AL115" s="131"/>
      <c r="AM115" s="131"/>
      <c r="AN115" s="135"/>
      <c r="AO115" s="131"/>
      <c r="AP115" s="131"/>
      <c r="AQ115" s="131"/>
      <c r="AR115" s="131"/>
      <c r="AS115" s="131"/>
      <c r="AT115" s="124"/>
      <c r="AU115" s="124"/>
      <c r="AV115" s="124"/>
      <c r="AW115" s="124"/>
      <c r="AX115" s="124"/>
      <c r="AY115" s="124"/>
      <c r="AZ115" s="124"/>
      <c r="BA115" s="124"/>
      <c r="BB115" s="124"/>
      <c r="BC115" s="124"/>
      <c r="BD115" s="124"/>
      <c r="BE115" s="124"/>
      <c r="BF115" s="124"/>
      <c r="BG115" s="124"/>
      <c r="BH115" s="124"/>
      <c r="BI115" s="124"/>
      <c r="BJ115" s="124"/>
      <c r="BK115" s="124"/>
      <c r="BL115" s="124"/>
      <c r="BM115" s="124"/>
      <c r="BN115" s="124"/>
      <c r="BO115" s="124"/>
      <c r="BP115" s="124"/>
      <c r="BQ115" s="124"/>
      <c r="BR115" s="124"/>
      <c r="BS115" s="124"/>
      <c r="BT115" s="124"/>
      <c r="BU115" s="124"/>
      <c r="BV115" s="124"/>
      <c r="BW115" s="124"/>
      <c r="BX115" s="124"/>
      <c r="BY115" s="124"/>
    </row>
    <row r="116" spans="13:77" x14ac:dyDescent="0.2">
      <c r="W116" s="72"/>
      <c r="X116" s="73"/>
      <c r="AA116" s="97"/>
      <c r="AB116" s="132"/>
      <c r="AC116" s="132"/>
      <c r="AD116" s="97"/>
      <c r="AE116" s="97"/>
      <c r="AF116" s="133"/>
      <c r="AG116" s="124"/>
      <c r="AH116" s="133"/>
      <c r="AI116" s="97"/>
      <c r="AJ116" s="133"/>
      <c r="AK116" s="134"/>
      <c r="AL116" s="131"/>
      <c r="AM116" s="131"/>
      <c r="AN116" s="135"/>
      <c r="AO116" s="131"/>
      <c r="AP116" s="131"/>
      <c r="AQ116" s="131"/>
      <c r="AR116" s="131"/>
      <c r="AS116" s="131"/>
      <c r="AT116" s="124"/>
      <c r="AU116" s="124"/>
      <c r="AV116" s="124"/>
      <c r="AW116" s="124"/>
      <c r="AX116" s="124"/>
      <c r="AY116" s="124"/>
      <c r="AZ116" s="124"/>
      <c r="BA116" s="124"/>
      <c r="BB116" s="124"/>
      <c r="BC116" s="124"/>
      <c r="BD116" s="124"/>
      <c r="BE116" s="124"/>
      <c r="BF116" s="124"/>
      <c r="BG116" s="124"/>
      <c r="BH116" s="124"/>
      <c r="BI116" s="124"/>
      <c r="BJ116" s="124"/>
      <c r="BK116" s="124"/>
      <c r="BL116" s="124"/>
      <c r="BM116" s="124"/>
      <c r="BN116" s="124"/>
      <c r="BO116" s="124"/>
      <c r="BP116" s="124"/>
      <c r="BQ116" s="124"/>
      <c r="BR116" s="124"/>
      <c r="BS116" s="124"/>
      <c r="BT116" s="124"/>
      <c r="BU116" s="124"/>
      <c r="BV116" s="124"/>
      <c r="BW116" s="124"/>
      <c r="BX116" s="124"/>
      <c r="BY116" s="124"/>
    </row>
    <row r="117" spans="13:77" x14ac:dyDescent="0.2">
      <c r="W117" s="72"/>
      <c r="X117" s="73"/>
      <c r="AA117" s="97"/>
      <c r="AB117" s="132"/>
      <c r="AC117" s="132"/>
      <c r="AD117" s="97"/>
      <c r="AE117" s="97"/>
      <c r="AF117" s="133"/>
      <c r="AG117" s="124"/>
      <c r="AH117" s="133"/>
      <c r="AI117" s="97"/>
      <c r="AJ117" s="133"/>
      <c r="AK117" s="134"/>
      <c r="AL117" s="131"/>
      <c r="AM117" s="131"/>
      <c r="AN117" s="135"/>
      <c r="AO117" s="131"/>
      <c r="AP117" s="131"/>
      <c r="AQ117" s="131"/>
      <c r="AR117" s="131"/>
      <c r="AS117" s="131"/>
      <c r="AT117" s="124"/>
      <c r="AU117" s="124"/>
      <c r="AV117" s="124"/>
      <c r="AW117" s="124"/>
      <c r="AX117" s="124"/>
      <c r="AY117" s="124"/>
      <c r="AZ117" s="124"/>
      <c r="BA117" s="124"/>
      <c r="BB117" s="124"/>
      <c r="BC117" s="124"/>
      <c r="BD117" s="124"/>
      <c r="BE117" s="124"/>
      <c r="BF117" s="124"/>
      <c r="BG117" s="124"/>
      <c r="BH117" s="124"/>
      <c r="BI117" s="124"/>
      <c r="BJ117" s="124"/>
      <c r="BK117" s="124"/>
      <c r="BL117" s="124"/>
      <c r="BM117" s="124"/>
      <c r="BN117" s="124"/>
      <c r="BO117" s="124"/>
      <c r="BP117" s="124"/>
      <c r="BQ117" s="124"/>
      <c r="BR117" s="124"/>
      <c r="BS117" s="124"/>
      <c r="BT117" s="124"/>
      <c r="BU117" s="124"/>
      <c r="BV117" s="124"/>
      <c r="BW117" s="124"/>
      <c r="BX117" s="124"/>
      <c r="BY117" s="124"/>
    </row>
    <row r="118" spans="13:77" x14ac:dyDescent="0.2">
      <c r="W118" s="72"/>
      <c r="X118" s="73"/>
      <c r="AA118" s="97"/>
      <c r="AB118" s="132"/>
      <c r="AC118" s="132"/>
      <c r="AD118" s="97"/>
      <c r="AE118" s="97"/>
      <c r="AF118" s="133"/>
      <c r="AG118" s="124"/>
      <c r="AH118" s="133"/>
      <c r="AI118" s="97"/>
      <c r="AJ118" s="133"/>
      <c r="AK118" s="134"/>
      <c r="AL118" s="131"/>
      <c r="AM118" s="131"/>
      <c r="AN118" s="135"/>
      <c r="AO118" s="131"/>
      <c r="AP118" s="131"/>
      <c r="AQ118" s="131"/>
      <c r="AR118" s="131"/>
      <c r="AS118" s="131"/>
      <c r="AT118" s="124"/>
      <c r="AU118" s="124"/>
      <c r="AV118" s="124"/>
      <c r="AW118" s="124"/>
      <c r="AX118" s="124"/>
      <c r="AY118" s="124"/>
      <c r="AZ118" s="124"/>
      <c r="BA118" s="124"/>
      <c r="BB118" s="124"/>
      <c r="BC118" s="124"/>
      <c r="BD118" s="124"/>
      <c r="BE118" s="124"/>
      <c r="BF118" s="124"/>
      <c r="BG118" s="124"/>
      <c r="BH118" s="124"/>
      <c r="BI118" s="124"/>
      <c r="BJ118" s="124"/>
      <c r="BK118" s="124"/>
      <c r="BL118" s="124"/>
      <c r="BM118" s="124"/>
      <c r="BN118" s="124"/>
      <c r="BO118" s="124"/>
      <c r="BP118" s="124"/>
      <c r="BQ118" s="124"/>
      <c r="BR118" s="124"/>
      <c r="BS118" s="124"/>
      <c r="BT118" s="124"/>
      <c r="BU118" s="124"/>
      <c r="BV118" s="124"/>
      <c r="BW118" s="124"/>
      <c r="BX118" s="124"/>
      <c r="BY118" s="124"/>
    </row>
    <row r="119" spans="13:77" x14ac:dyDescent="0.2">
      <c r="W119" s="72"/>
      <c r="X119" s="73"/>
      <c r="AA119" s="97"/>
      <c r="AB119" s="132"/>
      <c r="AC119" s="132"/>
      <c r="AD119" s="97"/>
      <c r="AE119" s="97"/>
      <c r="AF119" s="133"/>
      <c r="AG119" s="124"/>
      <c r="AH119" s="133"/>
      <c r="AI119" s="97"/>
      <c r="AJ119" s="133"/>
      <c r="AK119" s="134"/>
      <c r="AL119" s="131"/>
      <c r="AM119" s="131"/>
      <c r="AN119" s="135"/>
      <c r="AO119" s="131"/>
      <c r="AP119" s="131"/>
      <c r="AQ119" s="131"/>
      <c r="AR119" s="131"/>
      <c r="AS119" s="131"/>
      <c r="AT119" s="124"/>
      <c r="AU119" s="124"/>
      <c r="AV119" s="124"/>
      <c r="AW119" s="124"/>
      <c r="AX119" s="124"/>
      <c r="AY119" s="124"/>
      <c r="AZ119" s="124"/>
      <c r="BA119" s="124"/>
      <c r="BB119" s="124"/>
      <c r="BC119" s="124"/>
      <c r="BD119" s="124"/>
      <c r="BE119" s="124"/>
      <c r="BF119" s="124"/>
      <c r="BG119" s="124"/>
      <c r="BH119" s="124"/>
      <c r="BI119" s="124"/>
      <c r="BJ119" s="124"/>
      <c r="BK119" s="124"/>
      <c r="BL119" s="124"/>
      <c r="BM119" s="124"/>
      <c r="BN119" s="124"/>
      <c r="BO119" s="124"/>
      <c r="BP119" s="124"/>
      <c r="BQ119" s="124"/>
      <c r="BR119" s="124"/>
      <c r="BS119" s="124"/>
      <c r="BT119" s="124"/>
      <c r="BU119" s="124"/>
      <c r="BV119" s="124"/>
      <c r="BW119" s="124"/>
      <c r="BX119" s="124"/>
      <c r="BY119" s="124"/>
    </row>
    <row r="120" spans="13:77" x14ac:dyDescent="0.2">
      <c r="W120" s="72"/>
      <c r="X120" s="73"/>
      <c r="AA120" s="97"/>
      <c r="AB120" s="132"/>
      <c r="AC120" s="132"/>
      <c r="AD120" s="97"/>
      <c r="AE120" s="97"/>
      <c r="AF120" s="133"/>
      <c r="AG120" s="124"/>
      <c r="AH120" s="133"/>
      <c r="AI120" s="97"/>
      <c r="AJ120" s="133"/>
      <c r="AK120" s="134"/>
      <c r="AL120" s="131"/>
      <c r="AM120" s="131"/>
      <c r="AN120" s="135"/>
      <c r="AO120" s="131"/>
      <c r="AP120" s="131"/>
      <c r="AQ120" s="131"/>
      <c r="AR120" s="131"/>
      <c r="AS120" s="131"/>
      <c r="AT120" s="124"/>
      <c r="AU120" s="124"/>
      <c r="AV120" s="124"/>
      <c r="AW120" s="124"/>
      <c r="AX120" s="124"/>
      <c r="AY120" s="124"/>
      <c r="AZ120" s="124"/>
      <c r="BA120" s="124"/>
      <c r="BB120" s="124"/>
      <c r="BC120" s="124"/>
      <c r="BD120" s="124"/>
      <c r="BE120" s="124"/>
      <c r="BF120" s="124"/>
      <c r="BG120" s="124"/>
      <c r="BH120" s="124"/>
      <c r="BI120" s="124"/>
      <c r="BJ120" s="124"/>
      <c r="BK120" s="124"/>
      <c r="BL120" s="124"/>
      <c r="BM120" s="124"/>
      <c r="BN120" s="124"/>
      <c r="BO120" s="124"/>
      <c r="BP120" s="124"/>
      <c r="BQ120" s="124"/>
      <c r="BR120" s="124"/>
      <c r="BS120" s="124"/>
      <c r="BT120" s="124"/>
      <c r="BU120" s="124"/>
      <c r="BV120" s="124"/>
      <c r="BW120" s="124"/>
      <c r="BX120" s="124"/>
      <c r="BY120" s="124"/>
    </row>
    <row r="121" spans="13:77" x14ac:dyDescent="0.2">
      <c r="W121" s="72"/>
      <c r="X121" s="73"/>
      <c r="AA121" s="97"/>
      <c r="AB121" s="132"/>
      <c r="AC121" s="132"/>
      <c r="AD121" s="97"/>
      <c r="AE121" s="97"/>
      <c r="AF121" s="133"/>
      <c r="AG121" s="124"/>
      <c r="AH121" s="133"/>
      <c r="AI121" s="97"/>
      <c r="AJ121" s="133"/>
      <c r="AK121" s="134"/>
      <c r="AL121" s="131"/>
      <c r="AM121" s="131"/>
      <c r="AN121" s="135"/>
      <c r="AO121" s="131"/>
      <c r="AP121" s="131"/>
      <c r="AQ121" s="131"/>
      <c r="AR121" s="131"/>
      <c r="AS121" s="131"/>
      <c r="AT121" s="124"/>
      <c r="AU121" s="124"/>
      <c r="AV121" s="124"/>
      <c r="AW121" s="124"/>
      <c r="AX121" s="124"/>
      <c r="AY121" s="124"/>
      <c r="AZ121" s="124"/>
      <c r="BA121" s="124"/>
      <c r="BB121" s="124"/>
      <c r="BC121" s="124"/>
      <c r="BD121" s="124"/>
      <c r="BE121" s="124"/>
      <c r="BF121" s="124"/>
      <c r="BG121" s="124"/>
      <c r="BH121" s="124"/>
      <c r="BI121" s="124"/>
      <c r="BJ121" s="124"/>
      <c r="BK121" s="124"/>
      <c r="BL121" s="124"/>
      <c r="BM121" s="124"/>
      <c r="BN121" s="124"/>
      <c r="BO121" s="124"/>
      <c r="BP121" s="124"/>
      <c r="BQ121" s="124"/>
      <c r="BR121" s="124"/>
      <c r="BS121" s="124"/>
      <c r="BT121" s="124"/>
      <c r="BU121" s="124"/>
      <c r="BV121" s="124"/>
      <c r="BW121" s="124"/>
      <c r="BX121" s="124"/>
      <c r="BY121" s="124"/>
    </row>
    <row r="122" spans="13:77" x14ac:dyDescent="0.2">
      <c r="W122" s="72"/>
      <c r="X122" s="73"/>
      <c r="AA122" s="97"/>
      <c r="AB122" s="132"/>
      <c r="AC122" s="132"/>
      <c r="AD122" s="97"/>
      <c r="AE122" s="97"/>
      <c r="AF122" s="133"/>
      <c r="AG122" s="124"/>
      <c r="AH122" s="133"/>
      <c r="AI122" s="97"/>
      <c r="AJ122" s="133"/>
      <c r="AK122" s="134"/>
      <c r="AL122" s="131"/>
      <c r="AM122" s="131"/>
      <c r="AN122" s="135"/>
      <c r="AO122" s="131"/>
      <c r="AP122" s="131"/>
      <c r="AQ122" s="131"/>
      <c r="AR122" s="131"/>
      <c r="AS122" s="131"/>
      <c r="AT122" s="124"/>
      <c r="AU122" s="124"/>
      <c r="AV122" s="124"/>
      <c r="AW122" s="124"/>
      <c r="AX122" s="124"/>
      <c r="AY122" s="124"/>
      <c r="AZ122" s="124"/>
      <c r="BA122" s="124"/>
      <c r="BB122" s="124"/>
      <c r="BC122" s="124"/>
      <c r="BD122" s="124"/>
      <c r="BE122" s="124"/>
      <c r="BF122" s="124"/>
      <c r="BG122" s="124"/>
      <c r="BH122" s="124"/>
      <c r="BI122" s="124"/>
      <c r="BJ122" s="124"/>
      <c r="BK122" s="124"/>
      <c r="BL122" s="124"/>
      <c r="BM122" s="124"/>
      <c r="BN122" s="124"/>
      <c r="BO122" s="124"/>
      <c r="BP122" s="124"/>
      <c r="BQ122" s="124"/>
      <c r="BR122" s="124"/>
      <c r="BS122" s="124"/>
      <c r="BT122" s="124"/>
      <c r="BU122" s="124"/>
      <c r="BV122" s="124"/>
      <c r="BW122" s="124"/>
      <c r="BX122" s="124"/>
      <c r="BY122" s="124"/>
    </row>
    <row r="123" spans="13:77" x14ac:dyDescent="0.2">
      <c r="W123" s="72"/>
      <c r="X123" s="73"/>
      <c r="AA123" s="97"/>
      <c r="AB123" s="132"/>
      <c r="AC123" s="132"/>
      <c r="AD123" s="97"/>
      <c r="AE123" s="97"/>
      <c r="AF123" s="133"/>
      <c r="AG123" s="124"/>
      <c r="AH123" s="133"/>
      <c r="AI123" s="97"/>
      <c r="AJ123" s="133"/>
      <c r="AK123" s="134"/>
      <c r="AL123" s="131"/>
      <c r="AM123" s="131"/>
      <c r="AN123" s="135"/>
      <c r="AO123" s="131"/>
      <c r="AP123" s="131"/>
      <c r="AQ123" s="131"/>
      <c r="AR123" s="131"/>
      <c r="AS123" s="131"/>
      <c r="AT123" s="124"/>
      <c r="AU123" s="124"/>
      <c r="AV123" s="124"/>
      <c r="AW123" s="124"/>
      <c r="AX123" s="124"/>
      <c r="AY123" s="124"/>
      <c r="AZ123" s="124"/>
      <c r="BA123" s="124"/>
      <c r="BB123" s="124"/>
      <c r="BC123" s="124"/>
      <c r="BD123" s="124"/>
      <c r="BE123" s="124"/>
      <c r="BF123" s="124"/>
      <c r="BG123" s="124"/>
      <c r="BH123" s="124"/>
      <c r="BI123" s="124"/>
      <c r="BJ123" s="124"/>
      <c r="BK123" s="124"/>
      <c r="BL123" s="124"/>
      <c r="BM123" s="124"/>
      <c r="BN123" s="124"/>
      <c r="BO123" s="124"/>
      <c r="BP123" s="124"/>
      <c r="BQ123" s="124"/>
      <c r="BR123" s="124"/>
      <c r="BS123" s="124"/>
      <c r="BT123" s="124"/>
      <c r="BU123" s="124"/>
      <c r="BV123" s="124"/>
      <c r="BW123" s="124"/>
      <c r="BX123" s="124"/>
      <c r="BY123" s="124"/>
    </row>
    <row r="124" spans="13:77" x14ac:dyDescent="0.2">
      <c r="W124" s="72"/>
      <c r="X124" s="73"/>
      <c r="AA124" s="97"/>
      <c r="AB124" s="132"/>
      <c r="AC124" s="132"/>
      <c r="AD124" s="97"/>
      <c r="AE124" s="97"/>
      <c r="AF124" s="133"/>
      <c r="AG124" s="124"/>
      <c r="AH124" s="133"/>
      <c r="AI124" s="97"/>
      <c r="AJ124" s="133"/>
      <c r="AK124" s="134"/>
      <c r="AL124" s="131"/>
      <c r="AM124" s="131"/>
      <c r="AN124" s="135"/>
      <c r="AO124" s="131"/>
      <c r="AP124" s="131"/>
      <c r="AQ124" s="131"/>
      <c r="AR124" s="131"/>
      <c r="AS124" s="131"/>
      <c r="AT124" s="124"/>
      <c r="AU124" s="124"/>
      <c r="AV124" s="124"/>
      <c r="AW124" s="124"/>
      <c r="AX124" s="124"/>
      <c r="AY124" s="124"/>
      <c r="AZ124" s="124"/>
      <c r="BA124" s="124"/>
      <c r="BB124" s="124"/>
      <c r="BC124" s="124"/>
      <c r="BD124" s="124"/>
      <c r="BE124" s="124"/>
      <c r="BF124" s="124"/>
      <c r="BG124" s="124"/>
      <c r="BH124" s="124"/>
      <c r="BI124" s="124"/>
      <c r="BJ124" s="124"/>
      <c r="BK124" s="124"/>
      <c r="BL124" s="124"/>
      <c r="BM124" s="124"/>
      <c r="BN124" s="124"/>
      <c r="BO124" s="124"/>
      <c r="BP124" s="124"/>
      <c r="BQ124" s="124"/>
      <c r="BR124" s="124"/>
      <c r="BS124" s="124"/>
      <c r="BT124" s="124"/>
      <c r="BU124" s="124"/>
      <c r="BV124" s="124"/>
      <c r="BW124" s="124"/>
      <c r="BX124" s="124"/>
      <c r="BY124" s="124"/>
    </row>
    <row r="125" spans="13:77" x14ac:dyDescent="0.2">
      <c r="W125" s="72"/>
      <c r="X125" s="73"/>
      <c r="AA125" s="97"/>
      <c r="AB125" s="132"/>
      <c r="AC125" s="132"/>
      <c r="AD125" s="97"/>
      <c r="AE125" s="97"/>
    </row>
    <row r="126" spans="13:77" x14ac:dyDescent="0.2">
      <c r="W126" s="72"/>
      <c r="X126" s="73"/>
      <c r="AA126" s="97"/>
      <c r="AB126" s="132"/>
      <c r="AC126" s="132"/>
      <c r="AD126" s="97"/>
      <c r="AE126" s="97"/>
    </row>
    <row r="127" spans="13:77" x14ac:dyDescent="0.2">
      <c r="W127" s="72"/>
      <c r="X127" s="73"/>
      <c r="AA127" s="97"/>
      <c r="AB127" s="132"/>
      <c r="AC127" s="132"/>
      <c r="AD127" s="97"/>
      <c r="AE127" s="97"/>
    </row>
    <row r="128" spans="13:77" x14ac:dyDescent="0.2">
      <c r="W128" s="72"/>
      <c r="X128" s="73"/>
      <c r="AA128" s="97"/>
      <c r="AB128" s="132"/>
      <c r="AC128" s="132"/>
      <c r="AD128" s="97"/>
      <c r="AE128" s="97"/>
    </row>
    <row r="129" spans="23:31" x14ac:dyDescent="0.2">
      <c r="W129" s="72"/>
      <c r="X129" s="73"/>
      <c r="AA129" s="97"/>
      <c r="AB129" s="132"/>
      <c r="AC129" s="132"/>
      <c r="AD129" s="97"/>
      <c r="AE129" s="97"/>
    </row>
    <row r="130" spans="23:31" x14ac:dyDescent="0.2">
      <c r="W130" s="72"/>
      <c r="X130" s="73"/>
      <c r="AA130" s="97"/>
      <c r="AB130" s="132"/>
      <c r="AC130" s="132"/>
      <c r="AD130" s="97"/>
      <c r="AE130" s="97"/>
    </row>
    <row r="131" spans="23:31" x14ac:dyDescent="0.2">
      <c r="W131" s="72"/>
      <c r="X131" s="73"/>
      <c r="AA131" s="97"/>
      <c r="AB131" s="132"/>
      <c r="AC131" s="132"/>
      <c r="AD131" s="97"/>
      <c r="AE131" s="97"/>
    </row>
    <row r="132" spans="23:31" x14ac:dyDescent="0.2">
      <c r="W132" s="72"/>
      <c r="X132" s="73"/>
      <c r="AA132" s="97"/>
      <c r="AB132" s="132"/>
      <c r="AC132" s="132"/>
      <c r="AD132" s="97"/>
      <c r="AE132" s="97"/>
    </row>
    <row r="133" spans="23:31" x14ac:dyDescent="0.2">
      <c r="W133" s="72"/>
      <c r="X133" s="73"/>
      <c r="AA133" s="97"/>
      <c r="AB133" s="132"/>
      <c r="AC133" s="132"/>
      <c r="AD133" s="97"/>
      <c r="AE133" s="97"/>
    </row>
    <row r="134" spans="23:31" x14ac:dyDescent="0.2">
      <c r="W134" s="72"/>
      <c r="X134" s="73"/>
      <c r="AA134" s="97"/>
      <c r="AB134" s="132"/>
      <c r="AC134" s="132"/>
      <c r="AD134" s="97"/>
      <c r="AE134" s="97"/>
    </row>
    <row r="135" spans="23:31" x14ac:dyDescent="0.2">
      <c r="W135" s="72"/>
      <c r="X135" s="73"/>
      <c r="AA135" s="97"/>
      <c r="AB135" s="132"/>
      <c r="AC135" s="132"/>
      <c r="AD135" s="97"/>
      <c r="AE135" s="97"/>
    </row>
    <row r="136" spans="23:31" x14ac:dyDescent="0.2">
      <c r="W136" s="72"/>
      <c r="X136" s="73"/>
      <c r="AA136" s="97"/>
      <c r="AB136" s="132"/>
      <c r="AC136" s="132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  <c r="W3543" s="72"/>
      <c r="X3543" s="73"/>
    </row>
    <row r="3544" spans="2:24" x14ac:dyDescent="0.2">
      <c r="B3544" s="97"/>
      <c r="C3544" s="98"/>
      <c r="D3544" s="99"/>
      <c r="E3544" s="99"/>
      <c r="W3544" s="72"/>
      <c r="X3544" s="73"/>
    </row>
    <row r="3545" spans="2:24" x14ac:dyDescent="0.2">
      <c r="B3545" s="97"/>
      <c r="C3545" s="98"/>
      <c r="D3545" s="99"/>
      <c r="E3545" s="99"/>
      <c r="W3545" s="72"/>
      <c r="X3545" s="73"/>
    </row>
    <row r="3546" spans="2:24" x14ac:dyDescent="0.2">
      <c r="B3546" s="97"/>
      <c r="C3546" s="98"/>
      <c r="D3546" s="99"/>
      <c r="E3546" s="99"/>
      <c r="W3546" s="72"/>
      <c r="X3546" s="73"/>
    </row>
    <row r="3547" spans="2:24" x14ac:dyDescent="0.2">
      <c r="B3547" s="97"/>
      <c r="C3547" s="98"/>
      <c r="D3547" s="99"/>
      <c r="E3547" s="99"/>
      <c r="W3547" s="72"/>
      <c r="X3547" s="73"/>
    </row>
    <row r="3548" spans="2:24" x14ac:dyDescent="0.2">
      <c r="B3548" s="97"/>
      <c r="C3548" s="98"/>
      <c r="D3548" s="99"/>
      <c r="E3548" s="99"/>
      <c r="W3548" s="72"/>
      <c r="X3548" s="73"/>
    </row>
    <row r="3549" spans="2:24" x14ac:dyDescent="0.2">
      <c r="B3549" s="97"/>
      <c r="C3549" s="98"/>
      <c r="D3549" s="99"/>
      <c r="E3549" s="99"/>
      <c r="W3549" s="72"/>
      <c r="X3549" s="73"/>
    </row>
    <row r="3550" spans="2:24" x14ac:dyDescent="0.2">
      <c r="B3550" s="97"/>
      <c r="C3550" s="98"/>
      <c r="D3550" s="99"/>
      <c r="E3550" s="99"/>
      <c r="W3550" s="72"/>
      <c r="X3550" s="73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35:Y114">
    <cfRule type="cellIs" dxfId="9" priority="4" operator="equal">
      <formula>FALSE</formula>
    </cfRule>
  </conditionalFormatting>
  <conditionalFormatting sqref="Y23:Y34">
    <cfRule type="cellIs" dxfId="8" priority="3" operator="equal">
      <formula>FALSE</formula>
    </cfRule>
  </conditionalFormatting>
  <conditionalFormatting sqref="M23:X23">
    <cfRule type="expression" dxfId="7" priority="2">
      <formula>ISNUMBER(MATCH($P23,$AL$23:$AL$114,0))</formula>
    </cfRule>
  </conditionalFormatting>
  <conditionalFormatting sqref="M24:X114">
    <cfRule type="expression" dxfId="6" priority="1">
      <formula>ISNUMBER(MATCH($P24,$AL$23:$AL$114,0))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>
                <anchor moveWithCells="1">
                  <from>
                    <xdr:col>10</xdr:col>
                    <xdr:colOff>0</xdr:colOff>
                    <xdr:row>23</xdr:row>
                    <xdr:rowOff>66675</xdr:rowOff>
                  </from>
                  <to>
                    <xdr:col>11</xdr:col>
                    <xdr:colOff>66675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10</xdr:col>
                    <xdr:colOff>0</xdr:colOff>
                    <xdr:row>26</xdr:row>
                    <xdr:rowOff>76200</xdr:rowOff>
                  </from>
                  <to>
                    <xdr:col>11</xdr:col>
                    <xdr:colOff>66675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20.7109375" style="72" hidden="1" customWidth="1" outlineLevel="1"/>
    <col min="30" max="30" width="19.28515625" style="72" hidden="1" customWidth="1" outlineLevel="1"/>
    <col min="31" max="31" width="9.140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59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42613</v>
      </c>
      <c r="E3" s="83">
        <f t="shared" ref="E3:E16" si="0">EDATE(SettlementDate,$B3)</f>
        <v>43008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1.2424000000000086E-2</v>
      </c>
      <c r="H3" s="63">
        <f t="shared" ref="H3:H16" si="2">ROUNDDOWN(G3*10,2)/10</f>
        <v>1.2E-2</v>
      </c>
      <c r="I3" s="92">
        <f>MAX(_xll.ohPack(Data!$N$4:INDEX(Fwd6M,MATCH(E3+1,SettlementDates,1),1)))</f>
        <v>1.3039999999999927E-2</v>
      </c>
      <c r="J3" s="63">
        <f t="shared" ref="J3:J16" si="3">IF(I3-G3&gt;1%,(QUOTIENT(I3*10000,50)+1)*0.5%,(QUOTIENT(I3*10000,10)+1)*0.1%)</f>
        <v>1.4E-2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60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42643</v>
      </c>
      <c r="E4" s="86">
        <f t="shared" si="0"/>
        <v>43373</v>
      </c>
      <c r="F4" s="87">
        <f t="shared" si="1"/>
        <v>3</v>
      </c>
      <c r="G4" s="93">
        <f>MIN(_xll.ohPack(Data!$N$4:INDEX(Fwd6M,MATCH(E4+1,SettlementDates,1),1)))</f>
        <v>1.2424000000000086E-2</v>
      </c>
      <c r="H4" s="64">
        <f t="shared" si="2"/>
        <v>1.2E-2</v>
      </c>
      <c r="I4" s="93">
        <f>MAX(_xll.ohPack(Data!$N$4:INDEX(Fwd6M,MATCH(E4+1,SettlementDates,1),1)))</f>
        <v>1.3331243213929434E-2</v>
      </c>
      <c r="J4" s="64">
        <f t="shared" si="3"/>
        <v>1.4E-2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60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44469</v>
      </c>
      <c r="F5" s="87">
        <f t="shared" si="1"/>
        <v>6</v>
      </c>
      <c r="G5" s="93">
        <f>MIN(_xll.ohPack(Data!$N$4:INDEX(Fwd6M,MATCH(E5+1,SettlementDates,1),1)))</f>
        <v>1.2424000000000086E-2</v>
      </c>
      <c r="H5" s="64">
        <f t="shared" si="2"/>
        <v>1.2E-2</v>
      </c>
      <c r="I5" s="93">
        <f>MAX(_xll.ohPack(Data!$N$4:INDEX(Fwd6M,MATCH(E5+1,SettlementDates,1),1)))</f>
        <v>1.6238375878692243E-2</v>
      </c>
      <c r="J5" s="64">
        <f t="shared" si="3"/>
        <v>1.7000000000000001E-2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60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46295</v>
      </c>
      <c r="F6" s="87">
        <f t="shared" si="1"/>
        <v>6</v>
      </c>
      <c r="G6" s="93">
        <f>MIN(_xll.ohPack(Data!$N$4:INDEX(Fwd6M,MATCH(E6+1,SettlementDates,1),1)))</f>
        <v>1.2424000000000086E-2</v>
      </c>
      <c r="H6" s="64">
        <f t="shared" si="2"/>
        <v>1.2E-2</v>
      </c>
      <c r="I6" s="93">
        <f>MAX(_xll.ohPack(Data!$N$4:INDEX(Fwd6M,MATCH(E6+1,SettlementDates,1),1)))</f>
        <v>2.0736737248231964E-2</v>
      </c>
      <c r="J6" s="64">
        <f t="shared" si="3"/>
        <v>2.1000000000000001E-2</v>
      </c>
      <c r="K6" s="93">
        <f t="shared" si="4"/>
        <v>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60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49948</v>
      </c>
      <c r="F7" s="87">
        <f t="shared" si="1"/>
        <v>12</v>
      </c>
      <c r="G7" s="93">
        <f>MIN(_xll.ohPack(Data!$N$4:INDEX(Fwd6M,MATCH(E7+1,SettlementDates,1),1)))</f>
        <v>1.2424000000000086E-2</v>
      </c>
      <c r="H7" s="64">
        <f t="shared" si="2"/>
        <v>1.2E-2</v>
      </c>
      <c r="I7" s="93">
        <f>MAX(_xll.ohPack(Data!$N$4:INDEX(Fwd6M,MATCH(E7+1,SettlementDates,1),1)))</f>
        <v>2.1542090502220706E-2</v>
      </c>
      <c r="J7" s="64">
        <f t="shared" si="3"/>
        <v>2.1999999999999999E-2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60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53600</v>
      </c>
      <c r="F8" s="87">
        <f t="shared" si="1"/>
        <v>36</v>
      </c>
      <c r="G8" s="93">
        <f>MIN(_xll.ohPack(Data!$N$4:INDEX(Fwd6M,MATCH(E8+1,SettlementDates,1),1)))</f>
        <v>1.2424000000000086E-2</v>
      </c>
      <c r="H8" s="64">
        <f t="shared" si="2"/>
        <v>1.2E-2</v>
      </c>
      <c r="I8" s="93">
        <f>MAX(_xll.ohPack(Data!$N$4:INDEX(Fwd6M,MATCH(E8+1,SettlementDates,1),1)))</f>
        <v>2.1542090502220706E-2</v>
      </c>
      <c r="J8" s="64">
        <f t="shared" si="3"/>
        <v>2.1999999999999999E-2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61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64558</v>
      </c>
      <c r="F9" s="87">
        <f t="shared" si="1"/>
        <v>60</v>
      </c>
      <c r="G9" s="94">
        <f>MIN(_xll.ohPack(Data!$N$4:INDEX(Fwd6M,MATCH(E9+1,SettlementDates,1),1)))</f>
        <v>1.2424000000000086E-2</v>
      </c>
      <c r="H9" s="65">
        <f t="shared" si="2"/>
        <v>1.2E-2</v>
      </c>
      <c r="I9" s="94">
        <f>MAX(_xll.ohPack(Data!$N$4:INDEX(Fwd6M,MATCH(E9+1,SettlementDates,1),1)))</f>
        <v>2.1542090502220706E-2</v>
      </c>
      <c r="J9" s="65">
        <f t="shared" si="3"/>
        <v>2.1999999999999999E-2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59" t="s">
        <v>60</v>
      </c>
      <c r="B10" s="77">
        <v>12</v>
      </c>
      <c r="C10" s="62" t="str">
        <f>_xll.qlPeriodEquivalent(B10&amp;"M")</f>
        <v>1Y</v>
      </c>
      <c r="D10" s="82">
        <f>D3</f>
        <v>42613</v>
      </c>
      <c r="E10" s="83">
        <f t="shared" si="0"/>
        <v>43008</v>
      </c>
      <c r="F10" s="88">
        <f t="shared" si="1"/>
        <v>1</v>
      </c>
      <c r="G10" s="93">
        <f>MIN(_xll.ohPack(Data!$O$4:INDEX(ONFwd6M,MATCH(E10+1,SettlementDates,1),1)))</f>
        <v>1.1776866353399029E-2</v>
      </c>
      <c r="H10" s="63">
        <f t="shared" si="2"/>
        <v>1.0999999999999999E-2</v>
      </c>
      <c r="I10" s="92">
        <f>MAX(_xll.ohPack(Data!$O$4:INDEX(ONFwd6M,MATCH(E10+1,SettlementDates,1),1)))</f>
        <v>1.3284691400379245E-2</v>
      </c>
      <c r="J10" s="63">
        <f t="shared" si="3"/>
        <v>1.4E-2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60"/>
      <c r="B11" s="77">
        <v>24</v>
      </c>
      <c r="C11" s="60" t="str">
        <f>_xll.qlPeriodEquivalent(B11&amp;"M")</f>
        <v>2Y</v>
      </c>
      <c r="D11" s="85">
        <f t="shared" ref="D11:D16" si="5">D4</f>
        <v>42643</v>
      </c>
      <c r="E11" s="86">
        <f t="shared" si="0"/>
        <v>43373</v>
      </c>
      <c r="F11" s="87">
        <f t="shared" si="1"/>
        <v>3</v>
      </c>
      <c r="G11" s="93">
        <f>MIN(_xll.ohPack(Data!$O$4:INDEX(ONFwd6M,MATCH(E11+1,SettlementDates,1),1)))</f>
        <v>1.1776866353399029E-2</v>
      </c>
      <c r="H11" s="64">
        <f t="shared" si="2"/>
        <v>1.0999999999999999E-2</v>
      </c>
      <c r="I11" s="93">
        <f>MAX(_xll.ohPack(Data!$O$4:INDEX(ONFwd6M,MATCH(E11+1,SettlementDates,1),1)))</f>
        <v>1.3691145712906305E-2</v>
      </c>
      <c r="J11" s="64">
        <f t="shared" si="3"/>
        <v>1.4E-2</v>
      </c>
      <c r="K11" s="93">
        <f t="shared" si="4"/>
        <v>5.0000000000000001E-4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60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44469</v>
      </c>
      <c r="F12" s="87">
        <f t="shared" si="1"/>
        <v>6</v>
      </c>
      <c r="G12" s="93">
        <f>MIN(_xll.ohPack(Data!$O$4:INDEX(ONFwd6M,MATCH(E12+1,SettlementDates,1),1)))</f>
        <v>1.1776866353399029E-2</v>
      </c>
      <c r="H12" s="64">
        <f t="shared" si="2"/>
        <v>1.0999999999999999E-2</v>
      </c>
      <c r="I12" s="93">
        <f>MAX(_xll.ohPack(Data!$O$4:INDEX(ONFwd6M,MATCH(E12+1,SettlementDates,1),1)))</f>
        <v>1.5828786815514917E-2</v>
      </c>
      <c r="J12" s="64">
        <f t="shared" si="3"/>
        <v>1.6E-2</v>
      </c>
      <c r="K12" s="93">
        <f t="shared" si="4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60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46295</v>
      </c>
      <c r="F13" s="87">
        <f t="shared" si="1"/>
        <v>6</v>
      </c>
      <c r="G13" s="93">
        <f>MIN(_xll.ohPack(Data!$O$4:INDEX(ONFwd6M,MATCH(E13+1,SettlementDates,1),1)))</f>
        <v>1.1776866353399029E-2</v>
      </c>
      <c r="H13" s="64">
        <f t="shared" si="2"/>
        <v>1.0999999999999999E-2</v>
      </c>
      <c r="I13" s="93">
        <f>MAX(_xll.ohPack(Data!$O$4:INDEX(ONFwd6M,MATCH(E13+1,SettlementDates,1),1)))</f>
        <v>2.0523400722174401E-2</v>
      </c>
      <c r="J13" s="64">
        <f t="shared" si="3"/>
        <v>2.1000000000000001E-2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60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49948</v>
      </c>
      <c r="F14" s="87">
        <f t="shared" si="1"/>
        <v>12</v>
      </c>
      <c r="G14" s="93">
        <f>MIN(_xll.ohPack(Data!$O$4:INDEX(ONFwd6M,MATCH(E14+1,SettlementDates,1),1)))</f>
        <v>1.1776866353399029E-2</v>
      </c>
      <c r="H14" s="64">
        <f t="shared" si="2"/>
        <v>1.0999999999999999E-2</v>
      </c>
      <c r="I14" s="93">
        <f>MAX(_xll.ohPack(Data!$O$4:INDEX(ONFwd6M,MATCH(E14+1,SettlementDates,1),1)))</f>
        <v>2.1426809982934003E-2</v>
      </c>
      <c r="J14" s="64">
        <f t="shared" si="3"/>
        <v>2.1999999999999999E-2</v>
      </c>
      <c r="K14" s="93">
        <f t="shared" si="4"/>
        <v>2.5000000000000001E-3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60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53600</v>
      </c>
      <c r="F15" s="87">
        <f t="shared" si="1"/>
        <v>36</v>
      </c>
      <c r="G15" s="93">
        <f>MIN(_xll.ohPack(Data!$O$4:INDEX(ONFwd6M,MATCH(E15+1,SettlementDates,1),1)))</f>
        <v>1.1776866353399029E-2</v>
      </c>
      <c r="H15" s="64">
        <f t="shared" si="2"/>
        <v>1.0999999999999999E-2</v>
      </c>
      <c r="I15" s="93">
        <f>MAX(_xll.ohPack(Data!$O$4:INDEX(ONFwd6M,MATCH(E15+1,SettlementDates,1),1)))</f>
        <v>2.1426809982934003E-2</v>
      </c>
      <c r="J15" s="64">
        <f t="shared" si="3"/>
        <v>2.1999999999999999E-2</v>
      </c>
      <c r="K15" s="93">
        <f t="shared" si="4"/>
        <v>2.5000000000000001E-3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61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64558</v>
      </c>
      <c r="F16" s="91">
        <f t="shared" si="1"/>
        <v>60</v>
      </c>
      <c r="G16" s="94">
        <f>MIN(_xll.ohPack(Data!$O$4:INDEX(ONFwd6M,MATCH(E16+1,SettlementDates,1),1)))</f>
        <v>1.1776866353399029E-2</v>
      </c>
      <c r="H16" s="65">
        <f t="shared" si="2"/>
        <v>1.0999999999999999E-2</v>
      </c>
      <c r="I16" s="94">
        <f>MAX(_xll.ohPack(Data!$O$4:INDEX(ONFwd6M,MATCH(E16+1,SettlementDates,1),1)))</f>
        <v>2.1426809982934003E-2</v>
      </c>
      <c r="J16" s="65">
        <f t="shared" si="3"/>
        <v>2.1999999999999999E-2</v>
      </c>
      <c r="K16" s="94">
        <f t="shared" si="4"/>
        <v>2.5000000000000001E-3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9" collapsed="1" x14ac:dyDescent="0.2">
      <c r="R17" s="73"/>
      <c r="S17" s="73"/>
      <c r="T17" s="73"/>
      <c r="U17" s="73"/>
      <c r="V17" s="73"/>
    </row>
    <row r="18" spans="3:29" x14ac:dyDescent="0.2">
      <c r="C18" s="72"/>
      <c r="M18" s="122" t="s">
        <v>173</v>
      </c>
      <c r="P18" s="73"/>
      <c r="Q18" s="73"/>
      <c r="R18" s="73"/>
      <c r="S18" s="73"/>
      <c r="T18" s="73"/>
      <c r="V18" s="73"/>
      <c r="AA18" s="71"/>
    </row>
    <row r="19" spans="3:29" x14ac:dyDescent="0.2">
      <c r="M19" s="111"/>
      <c r="P19" s="73"/>
      <c r="Q19" s="73"/>
      <c r="R19" s="73"/>
      <c r="S19" s="73"/>
      <c r="T19" s="73"/>
      <c r="V19" s="73"/>
      <c r="AA19" s="95"/>
    </row>
    <row r="20" spans="3:29" x14ac:dyDescent="0.2">
      <c r="P20" s="73"/>
      <c r="Q20" s="73"/>
      <c r="R20" s="73"/>
      <c r="S20" s="73"/>
      <c r="T20" s="73"/>
      <c r="U20" s="73"/>
      <c r="V20" s="73"/>
      <c r="Y20" s="73"/>
    </row>
    <row r="21" spans="3:29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9" x14ac:dyDescent="0.2">
      <c r="J22" s="72"/>
      <c r="K22" s="149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C22" s="109" t="s">
        <v>177</v>
      </c>
    </row>
    <row r="23" spans="3:29" x14ac:dyDescent="0.2">
      <c r="J23" s="72"/>
      <c r="K23" s="72"/>
      <c r="L23" s="72"/>
      <c r="M23" s="104" t="s">
        <v>176</v>
      </c>
      <c r="N23" s="104" t="s">
        <v>39</v>
      </c>
      <c r="O23" s="104" t="str">
        <f t="shared" ref="O23:O40" si="6">LEFT(N23,LEN(N23)-1)+6&amp;"M"</f>
        <v>7M</v>
      </c>
      <c r="P23" s="104" t="str">
        <f t="shared" ref="P23:P40" si="7">Currency&amp;LEFT(N23,LEN(N23)-1)&amp;"x"&amp;LEFT(O23,LEN(O23)-1)&amp;"F"&amp;QuoteSuffix</f>
        <v>USD1x7F_Quote</v>
      </c>
      <c r="Q23" s="150"/>
      <c r="R23" s="116">
        <f>_xll.qlInterestRateIndexFixingDate(Index6M,S23)</f>
        <v>42670</v>
      </c>
      <c r="S23" s="116">
        <f>_xll.qlCalendarAdvance(JointCalendar,SettlementDate,N23,"mf",TRUE)</f>
        <v>42674</v>
      </c>
      <c r="T23" s="116">
        <f>_xll.qlCalendarAdvance(JointCalendar,SettlementDate,O23,"mf",TRUE)</f>
        <v>42853</v>
      </c>
      <c r="U23" s="107">
        <f>_xll.qlIndexFixing(Index6M,R23,TRUE,_xll.ohTrigger(Trigger,Trigger6M))</f>
        <v>1.2529999999182449E-2</v>
      </c>
      <c r="V23" s="107">
        <f>IFERROR(_xll.qlQuoteValue(P23,_xll.ohTrigger(Trigger,Trigger6M)),NA())</f>
        <v>1.2530000000000001E-2</v>
      </c>
      <c r="W23" s="104" t="b">
        <f>NOT(ISERROR(V23))</f>
        <v>1</v>
      </c>
      <c r="X23" s="152">
        <f>U23-V23</f>
        <v>-8.1755262282268149E-13</v>
      </c>
      <c r="Y23" s="104" t="b">
        <f>ABS(X23)&lt;=ABS('General Settings'!$D$34)</f>
        <v>1</v>
      </c>
      <c r="AA23" s="72" t="e">
        <f t="array" ref="AA23:AA40">NA()</f>
        <v>#N/A</v>
      </c>
      <c r="AC23" s="106" t="str">
        <f t="array" ref="AC23:AC86">_xll.ohGroupList("USD6M_instruments",Trigger6M)</f>
        <v>USD1MD_SYNTH6M_Quote</v>
      </c>
    </row>
    <row r="24" spans="3:29" x14ac:dyDescent="0.2">
      <c r="M24" s="104" t="s">
        <v>176</v>
      </c>
      <c r="N24" s="104" t="s">
        <v>75</v>
      </c>
      <c r="O24" s="104" t="str">
        <f t="shared" si="6"/>
        <v>8M</v>
      </c>
      <c r="P24" s="104" t="str">
        <f t="shared" si="7"/>
        <v>USD2x8F_Quote</v>
      </c>
      <c r="Q24" s="150"/>
      <c r="R24" s="116">
        <f>_xll.qlInterestRateIndexFixingDate(Index6M,S24)</f>
        <v>42702</v>
      </c>
      <c r="S24" s="116">
        <f>_xll.qlCalendarAdvance(JointCalendar,SettlementDate,N24,"mf",TRUE)</f>
        <v>42704</v>
      </c>
      <c r="T24" s="116">
        <f>_xll.qlCalendarAdvance(JointCalendar,SettlementDate,O24,"mf",TRUE)</f>
        <v>42886</v>
      </c>
      <c r="U24" s="107">
        <f>_xll.qlIndexFixing(Index6M,R24,TRUE,_xll.ohTrigger(Trigger,Trigger6M))</f>
        <v>1.2549999999339735E-2</v>
      </c>
      <c r="V24" s="107">
        <f>IFERROR(_xll.qlQuoteValue(P24,_xll.ohTrigger(Trigger,Trigger6M)),NA())</f>
        <v>1.255E-2</v>
      </c>
      <c r="W24" s="104" t="b">
        <f t="shared" ref="W24:W40" si="8">NOT(ISERROR(V24))</f>
        <v>1</v>
      </c>
      <c r="X24" s="152">
        <f t="shared" ref="X24:X40" si="9">U24-V24</f>
        <v>-6.6026524525586439E-13</v>
      </c>
      <c r="Y24" s="104" t="b">
        <f>ABS(X24)&lt;=ABS('General Settings'!$D$34)</f>
        <v>1</v>
      </c>
      <c r="AA24" s="72" t="e">
        <v>#N/A</v>
      </c>
      <c r="AC24" s="107" t="str">
        <v>USD2MD_SYNTH6M_Quote</v>
      </c>
    </row>
    <row r="25" spans="3:29" x14ac:dyDescent="0.2">
      <c r="M25" s="104" t="s">
        <v>176</v>
      </c>
      <c r="N25" s="104" t="s">
        <v>40</v>
      </c>
      <c r="O25" s="104" t="str">
        <f t="shared" si="6"/>
        <v>9M</v>
      </c>
      <c r="P25" s="104" t="str">
        <f t="shared" si="7"/>
        <v>USD3x9F_Quote</v>
      </c>
      <c r="Q25" s="150"/>
      <c r="R25" s="116">
        <f>_xll.qlInterestRateIndexFixingDate(Index6M,S25)</f>
        <v>42732</v>
      </c>
      <c r="S25" s="116">
        <f>_xll.qlCalendarAdvance(JointCalendar,SettlementDate,N25,"mf",TRUE)</f>
        <v>42734</v>
      </c>
      <c r="T25" s="116">
        <f>_xll.qlCalendarAdvance(JointCalendar,SettlementDate,O25,"mf",TRUE)</f>
        <v>42916</v>
      </c>
      <c r="U25" s="107">
        <f>_xll.qlIndexFixing(Index6M,R25,TRUE,_xll.ohTrigger(Trigger,Trigger6M))</f>
        <v>1.264999999890162E-2</v>
      </c>
      <c r="V25" s="107">
        <f>IFERROR(_xll.qlQuoteValue(P25,_xll.ohTrigger(Trigger,Trigger6M)),NA())</f>
        <v>1.2650000000000002E-2</v>
      </c>
      <c r="W25" s="104" t="b">
        <f t="shared" si="8"/>
        <v>1</v>
      </c>
      <c r="X25" s="152">
        <f t="shared" si="9"/>
        <v>-1.0983818021781389E-12</v>
      </c>
      <c r="Y25" s="104" t="b">
        <f>ABS(X25)&lt;=ABS('General Settings'!$D$34)</f>
        <v>1</v>
      </c>
      <c r="AA25" s="72" t="e">
        <v>#N/A</v>
      </c>
      <c r="AC25" s="107" t="str">
        <v>USD3MD_SYNTH6M_Quote</v>
      </c>
    </row>
    <row r="26" spans="3:29" x14ac:dyDescent="0.2">
      <c r="M26" s="104" t="s">
        <v>176</v>
      </c>
      <c r="N26" s="104" t="s">
        <v>76</v>
      </c>
      <c r="O26" s="104" t="str">
        <f t="shared" si="6"/>
        <v>10M</v>
      </c>
      <c r="P26" s="104" t="str">
        <f t="shared" si="7"/>
        <v>USD4x10F_Quote</v>
      </c>
      <c r="Q26" s="150"/>
      <c r="R26" s="116">
        <f>_xll.qlInterestRateIndexFixingDate(Index6M,S26)</f>
        <v>42762</v>
      </c>
      <c r="S26" s="116">
        <f>_xll.qlCalendarAdvance(JointCalendar,SettlementDate,N26,"mf",TRUE)</f>
        <v>42766</v>
      </c>
      <c r="T26" s="116">
        <f>_xll.qlCalendarAdvance(JointCalendar,SettlementDate,O26,"mf",TRUE)</f>
        <v>42947</v>
      </c>
      <c r="U26" s="107">
        <f>_xll.qlIndexFixing(Index6M,R26,TRUE,_xll.ohTrigger(Trigger,Trigger6M))</f>
        <v>1.2689999999812478E-2</v>
      </c>
      <c r="V26" s="107">
        <f>IFERROR(_xll.qlQuoteValue(P26,_xll.ohTrigger(Trigger,Trigger6M)),NA())</f>
        <v>1.2690000000000002E-2</v>
      </c>
      <c r="W26" s="104" t="b">
        <f t="shared" si="8"/>
        <v>1</v>
      </c>
      <c r="X26" s="152">
        <f t="shared" si="9"/>
        <v>-1.8752360775309285E-13</v>
      </c>
      <c r="Y26" s="104" t="b">
        <f>ABS(X26)&lt;=ABS('General Settings'!$D$34)</f>
        <v>1</v>
      </c>
      <c r="AA26" s="72" t="e">
        <v>#N/A</v>
      </c>
      <c r="AC26" s="107" t="str">
        <v>USD4MD_SYNTH6M_Quote</v>
      </c>
    </row>
    <row r="27" spans="3:29" x14ac:dyDescent="0.2">
      <c r="M27" s="104" t="s">
        <v>176</v>
      </c>
      <c r="N27" s="104" t="s">
        <v>77</v>
      </c>
      <c r="O27" s="104" t="str">
        <f t="shared" si="6"/>
        <v>11M</v>
      </c>
      <c r="P27" s="104" t="str">
        <f t="shared" si="7"/>
        <v>USD5x11F_Quote</v>
      </c>
      <c r="Q27" s="150"/>
      <c r="R27" s="116">
        <f>_xll.qlInterestRateIndexFixingDate(Index6M,S27)</f>
        <v>42790</v>
      </c>
      <c r="S27" s="116">
        <f>_xll.qlCalendarAdvance(JointCalendar,SettlementDate,N27,"mf",TRUE)</f>
        <v>42794</v>
      </c>
      <c r="T27" s="116">
        <f>_xll.qlCalendarAdvance(JointCalendar,SettlementDate,O27,"mf",TRUE)</f>
        <v>42978</v>
      </c>
      <c r="U27" s="107">
        <f>_xll.qlIndexFixing(Index6M,R27,TRUE,_xll.ohTrigger(Trigger,Trigger6M))</f>
        <v>1.2700000000000225E-2</v>
      </c>
      <c r="V27" s="107">
        <f>IFERROR(_xll.qlQuoteValue(P27,_xll.ohTrigger(Trigger,Trigger6M)),NA())</f>
        <v>1.2699999999999999E-2</v>
      </c>
      <c r="W27" s="104" t="b">
        <f t="shared" si="8"/>
        <v>1</v>
      </c>
      <c r="X27" s="152">
        <f t="shared" si="9"/>
        <v>2.2551405187698492E-16</v>
      </c>
      <c r="Y27" s="104" t="b">
        <f>ABS(X27)&lt;=ABS('General Settings'!$D$34)</f>
        <v>1</v>
      </c>
      <c r="AA27" s="72" t="e">
        <v>#N/A</v>
      </c>
      <c r="AC27" s="107" t="str">
        <v>USD5MD_SYNTH6M_Quote</v>
      </c>
    </row>
    <row r="28" spans="3:29" x14ac:dyDescent="0.2">
      <c r="M28" s="104" t="s">
        <v>176</v>
      </c>
      <c r="N28" s="104" t="s">
        <v>41</v>
      </c>
      <c r="O28" s="104" t="str">
        <f t="shared" si="6"/>
        <v>12M</v>
      </c>
      <c r="P28" s="104" t="str">
        <f t="shared" si="7"/>
        <v>USD6x12F_Quote</v>
      </c>
      <c r="Q28" s="150"/>
      <c r="R28" s="116">
        <f>_xll.qlInterestRateIndexFixingDate(Index6M,S28)</f>
        <v>42823</v>
      </c>
      <c r="S28" s="116">
        <f>_xll.qlCalendarAdvance(JointCalendar,SettlementDate,N28,"mf",TRUE)</f>
        <v>42825</v>
      </c>
      <c r="T28" s="116">
        <f>_xll.qlCalendarAdvance(JointCalendar,SettlementDate,O28,"mf",TRUE)</f>
        <v>43007</v>
      </c>
      <c r="U28" s="107">
        <f>_xll.qlIndexFixing(Index6M,R28,TRUE,_xll.ohTrigger(Trigger,Trigger6M))</f>
        <v>1.2709999999999685E-2</v>
      </c>
      <c r="V28" s="107">
        <f>IFERROR(_xll.qlQuoteValue(P28,_xll.ohTrigger(Trigger,Trigger6M)),NA())</f>
        <v>1.2710000000000001E-2</v>
      </c>
      <c r="W28" s="104" t="b">
        <f t="shared" si="8"/>
        <v>1</v>
      </c>
      <c r="X28" s="152">
        <f t="shared" si="9"/>
        <v>-3.1571967262777889E-16</v>
      </c>
      <c r="Y28" s="104" t="b">
        <f>ABS(X28)&lt;=ABS('General Settings'!$D$34)</f>
        <v>1</v>
      </c>
      <c r="AA28" s="72" t="e">
        <v>#N/A</v>
      </c>
      <c r="AC28" s="107" t="str">
        <v>USD6MD_SYNTH6M_Quote</v>
      </c>
    </row>
    <row r="29" spans="3:29" x14ac:dyDescent="0.2">
      <c r="M29" s="104" t="s">
        <v>176</v>
      </c>
      <c r="N29" s="104" t="s">
        <v>78</v>
      </c>
      <c r="O29" s="104" t="str">
        <f t="shared" si="6"/>
        <v>13M</v>
      </c>
      <c r="P29" s="104" t="str">
        <f t="shared" si="7"/>
        <v>USD7x13F_Quote</v>
      </c>
      <c r="Q29" s="150"/>
      <c r="R29" s="116">
        <f>_xll.qlInterestRateIndexFixingDate(Index6M,S29)</f>
        <v>42851</v>
      </c>
      <c r="S29" s="116">
        <f>_xll.qlCalendarAdvance(JointCalendar,SettlementDate,N29,"mf",TRUE)</f>
        <v>42853</v>
      </c>
      <c r="T29" s="116">
        <f>_xll.qlCalendarAdvance(JointCalendar,SettlementDate,O29,"mf",TRUE)</f>
        <v>43039</v>
      </c>
      <c r="U29" s="107">
        <f>_xll.qlIndexFixing(Index6M,R29,TRUE,_xll.ohTrigger(Trigger,Trigger6M))</f>
        <v>1.2749999999094855E-2</v>
      </c>
      <c r="V29" s="107">
        <f>IFERROR(_xll.qlQuoteValue(P29,_xll.ohTrigger(Trigger,Trigger6M)),NA())</f>
        <v>1.2750000000000001E-2</v>
      </c>
      <c r="W29" s="104" t="b">
        <f t="shared" si="8"/>
        <v>1</v>
      </c>
      <c r="X29" s="152">
        <f t="shared" si="9"/>
        <v>-9.0514575001865438E-13</v>
      </c>
      <c r="Y29" s="104" t="b">
        <f>ABS(X29)&lt;=ABS('General Settings'!$D$34)</f>
        <v>1</v>
      </c>
      <c r="AA29" s="72" t="e">
        <v>#N/A</v>
      </c>
      <c r="AC29" s="107" t="str">
        <v>USD1x7F_Quote</v>
      </c>
    </row>
    <row r="30" spans="3:29" x14ac:dyDescent="0.2">
      <c r="M30" s="104" t="s">
        <v>176</v>
      </c>
      <c r="N30" s="104" t="s">
        <v>79</v>
      </c>
      <c r="O30" s="104" t="str">
        <f t="shared" si="6"/>
        <v>14M</v>
      </c>
      <c r="P30" s="104" t="str">
        <f t="shared" si="7"/>
        <v>USD8x14F_Quote</v>
      </c>
      <c r="Q30" s="150"/>
      <c r="R30" s="116">
        <f>_xll.qlInterestRateIndexFixingDate(Index6M,S30)</f>
        <v>42881</v>
      </c>
      <c r="S30" s="116">
        <f>_xll.qlCalendarAdvance(JointCalendar,SettlementDate,N30,"mf",TRUE)</f>
        <v>42886</v>
      </c>
      <c r="T30" s="116">
        <f>_xll.qlCalendarAdvance(JointCalendar,SettlementDate,O30,"mf",TRUE)</f>
        <v>43069</v>
      </c>
      <c r="U30" s="107">
        <f>_xll.qlIndexFixing(Index6M,R30,TRUE,_xll.ohTrigger(Trigger,Trigger6M))</f>
        <v>1.280999999940558E-2</v>
      </c>
      <c r="V30" s="107">
        <f>IFERROR(_xll.qlQuoteValue(P30,_xll.ohTrigger(Trigger,Trigger6M)),NA())</f>
        <v>1.2810000000000002E-2</v>
      </c>
      <c r="W30" s="104" t="b">
        <f t="shared" si="8"/>
        <v>1</v>
      </c>
      <c r="X30" s="152">
        <f t="shared" si="9"/>
        <v>-5.944220810016887E-13</v>
      </c>
      <c r="Y30" s="104" t="b">
        <f>ABS(X30)&lt;=ABS('General Settings'!$D$34)</f>
        <v>1</v>
      </c>
      <c r="AA30" s="72" t="e">
        <v>#N/A</v>
      </c>
      <c r="AC30" s="107" t="str">
        <v>USD2x8F_Quote</v>
      </c>
    </row>
    <row r="31" spans="3:29" x14ac:dyDescent="0.2">
      <c r="M31" s="104" t="s">
        <v>176</v>
      </c>
      <c r="N31" s="104" t="s">
        <v>80</v>
      </c>
      <c r="O31" s="104" t="str">
        <f t="shared" si="6"/>
        <v>15M</v>
      </c>
      <c r="P31" s="104" t="str">
        <f t="shared" si="7"/>
        <v>USD9x15F_Quote</v>
      </c>
      <c r="Q31" s="150"/>
      <c r="R31" s="116">
        <f>_xll.qlInterestRateIndexFixingDate(Index6M,S31)</f>
        <v>42914</v>
      </c>
      <c r="S31" s="116">
        <f>_xll.qlCalendarAdvance(JointCalendar,SettlementDate,N31,"mf",TRUE)</f>
        <v>42916</v>
      </c>
      <c r="T31" s="116">
        <f>_xll.qlCalendarAdvance(JointCalendar,SettlementDate,O31,"mf",TRUE)</f>
        <v>43098</v>
      </c>
      <c r="U31" s="107">
        <f>_xll.qlIndexFixing(Index6M,R31,TRUE,_xll.ohTrigger(Trigger,Trigger6M))</f>
        <v>1.2869999998939691E-2</v>
      </c>
      <c r="V31" s="107">
        <f>IFERROR(_xll.qlQuoteValue(P31,_xll.ohTrigger(Trigger,Trigger6M)),NA())</f>
        <v>1.2870000000000001E-2</v>
      </c>
      <c r="W31" s="104" t="b">
        <f t="shared" si="8"/>
        <v>1</v>
      </c>
      <c r="X31" s="152">
        <f t="shared" si="9"/>
        <v>-1.0603098260508759E-12</v>
      </c>
      <c r="Y31" s="104" t="b">
        <f>ABS(X31)&lt;=ABS('General Settings'!$D$34)</f>
        <v>1</v>
      </c>
      <c r="AA31" s="72" t="e">
        <v>#N/A</v>
      </c>
      <c r="AC31" s="107" t="str">
        <v>USD3x9F_Quote</v>
      </c>
    </row>
    <row r="32" spans="3:29" x14ac:dyDescent="0.2">
      <c r="M32" s="104" t="s">
        <v>176</v>
      </c>
      <c r="N32" s="104" t="s">
        <v>81</v>
      </c>
      <c r="O32" s="104" t="str">
        <f t="shared" si="6"/>
        <v>16M</v>
      </c>
      <c r="P32" s="104" t="str">
        <f t="shared" si="7"/>
        <v>USD10x16F_Quote</v>
      </c>
      <c r="Q32" s="150"/>
      <c r="R32" s="116">
        <f>_xll.qlInterestRateIndexFixingDate(Index6M,S32)</f>
        <v>42943</v>
      </c>
      <c r="S32" s="116">
        <f>_xll.qlCalendarAdvance(JointCalendar,SettlementDate,N32,"mf",TRUE)</f>
        <v>42947</v>
      </c>
      <c r="T32" s="116">
        <f>_xll.qlCalendarAdvance(JointCalendar,SettlementDate,O32,"mf",TRUE)</f>
        <v>43131</v>
      </c>
      <c r="U32" s="107">
        <f>_xll.qlIndexFixing(Index6M,R32,TRUE,_xll.ohTrigger(Trigger,Trigger6M))</f>
        <v>1.2939999999803086E-2</v>
      </c>
      <c r="V32" s="107">
        <f>IFERROR(_xll.qlQuoteValue(P32,_xll.ohTrigger(Trigger,Trigger6M)),NA())</f>
        <v>1.294E-2</v>
      </c>
      <c r="W32" s="104" t="b">
        <f t="shared" si="8"/>
        <v>1</v>
      </c>
      <c r="X32" s="152">
        <f t="shared" si="9"/>
        <v>-1.969136659285553E-13</v>
      </c>
      <c r="Y32" s="104" t="b">
        <f>ABS(X32)&lt;=ABS('General Settings'!$D$34)</f>
        <v>1</v>
      </c>
      <c r="AA32" s="72" t="e">
        <v>#N/A</v>
      </c>
      <c r="AC32" s="107" t="str">
        <v>USD4x10F_Quote</v>
      </c>
    </row>
    <row r="33" spans="13:30" x14ac:dyDescent="0.2">
      <c r="M33" s="104" t="s">
        <v>176</v>
      </c>
      <c r="N33" s="104" t="s">
        <v>82</v>
      </c>
      <c r="O33" s="104" t="str">
        <f t="shared" si="6"/>
        <v>17M</v>
      </c>
      <c r="P33" s="104" t="str">
        <f t="shared" si="7"/>
        <v>USD11x17F_Quote</v>
      </c>
      <c r="Q33" s="150"/>
      <c r="R33" s="116">
        <f>_xll.qlInterestRateIndexFixingDate(Index6M,S33)</f>
        <v>42976</v>
      </c>
      <c r="S33" s="116">
        <f>_xll.qlCalendarAdvance(JointCalendar,SettlementDate,N33,"mf",TRUE)</f>
        <v>42978</v>
      </c>
      <c r="T33" s="116">
        <f>_xll.qlCalendarAdvance(JointCalendar,SettlementDate,O33,"mf",TRUE)</f>
        <v>43159</v>
      </c>
      <c r="U33" s="107">
        <f>_xll.qlIndexFixing(Index6M,R33,TRUE,_xll.ohTrigger(Trigger,Trigger6M))</f>
        <v>1.2993314912903883E-2</v>
      </c>
      <c r="V33" s="107" t="e">
        <f>IFERROR(_xll.qlQuoteValue(P33,_xll.ohTrigger(Trigger,Trigger6M)),NA())</f>
        <v>#N/A</v>
      </c>
      <c r="W33" s="104" t="b">
        <f t="shared" si="8"/>
        <v>0</v>
      </c>
      <c r="X33" s="152" t="e">
        <f t="shared" si="9"/>
        <v>#N/A</v>
      </c>
      <c r="Y33" s="104" t="e">
        <f>ABS(X33)&lt;=ABS('General Settings'!$D$34)</f>
        <v>#N/A</v>
      </c>
      <c r="AA33" s="72" t="e">
        <v>#N/A</v>
      </c>
      <c r="AC33" s="107" t="str">
        <v>USD5x11F_Quote</v>
      </c>
    </row>
    <row r="34" spans="13:30" x14ac:dyDescent="0.2">
      <c r="M34" s="104" t="s">
        <v>176</v>
      </c>
      <c r="N34" s="104" t="s">
        <v>128</v>
      </c>
      <c r="O34" s="104" t="str">
        <f t="shared" si="6"/>
        <v>18M</v>
      </c>
      <c r="P34" s="104" t="str">
        <f t="shared" si="7"/>
        <v>USD12x18F_Quote</v>
      </c>
      <c r="Q34" s="150"/>
      <c r="R34" s="116">
        <f>_xll.qlInterestRateIndexFixingDate(Index6M,S34)</f>
        <v>43005</v>
      </c>
      <c r="S34" s="116">
        <f>_xll.qlCalendarAdvance(JointCalendar,SettlementDate,N34,"mf",TRUE)</f>
        <v>43007</v>
      </c>
      <c r="T34" s="116">
        <f>_xll.qlCalendarAdvance(JointCalendar,SettlementDate,O34,"mf",TRUE)</f>
        <v>43188</v>
      </c>
      <c r="U34" s="107">
        <f>_xll.qlIndexFixing(Index6M,R34,TRUE,_xll.ohTrigger(Trigger,Trigger6M))</f>
        <v>1.304999999999794E-2</v>
      </c>
      <c r="V34" s="107">
        <f>IFERROR(_xll.qlQuoteValue(P34,_xll.ohTrigger(Trigger,Trigger6M)),NA())</f>
        <v>1.3050000000000001E-2</v>
      </c>
      <c r="W34" s="104" t="b">
        <f t="shared" si="8"/>
        <v>1</v>
      </c>
      <c r="X34" s="152">
        <f t="shared" si="9"/>
        <v>-2.0608514894604468E-15</v>
      </c>
      <c r="Y34" s="104" t="b">
        <f>ABS(X34)&lt;=ABS('General Settings'!$D$34)</f>
        <v>1</v>
      </c>
      <c r="AA34" s="72" t="e">
        <v>#N/A</v>
      </c>
      <c r="AC34" s="107" t="str">
        <v>USD6x12F_Quote</v>
      </c>
    </row>
    <row r="35" spans="13:30" x14ac:dyDescent="0.2">
      <c r="M35" s="104" t="s">
        <v>176</v>
      </c>
      <c r="N35" s="104" t="s">
        <v>83</v>
      </c>
      <c r="O35" s="104" t="str">
        <f t="shared" si="6"/>
        <v>19M</v>
      </c>
      <c r="P35" s="104" t="str">
        <f t="shared" si="7"/>
        <v>USD13x19F_Quote</v>
      </c>
      <c r="Q35" s="150"/>
      <c r="R35" s="116">
        <f>_xll.qlInterestRateIndexFixingDate(Index6M,S35)</f>
        <v>43035</v>
      </c>
      <c r="S35" s="116">
        <f>_xll.qlCalendarAdvance(JointCalendar,SettlementDate,N35,"mf",TRUE)</f>
        <v>43039</v>
      </c>
      <c r="T35" s="116">
        <f>_xll.qlCalendarAdvance(JointCalendar,SettlementDate,O35,"mf",TRUE)</f>
        <v>43220</v>
      </c>
      <c r="U35" s="107">
        <f>_xll.qlIndexFixing(Index6M,R35,TRUE,_xll.ohTrigger(Trigger,Trigger6M))</f>
        <v>1.3089999999069618E-2</v>
      </c>
      <c r="V35" s="107">
        <f>IFERROR(_xll.qlQuoteValue(P35,_xll.ohTrigger(Trigger,Trigger6M)),NA())</f>
        <v>1.3090000000000001E-2</v>
      </c>
      <c r="W35" s="104" t="b">
        <f t="shared" si="8"/>
        <v>1</v>
      </c>
      <c r="X35" s="152">
        <f t="shared" si="9"/>
        <v>-9.3038250714716497E-13</v>
      </c>
      <c r="Y35" s="104" t="b">
        <f>ABS(X35)&lt;=ABS('General Settings'!$D$34)</f>
        <v>1</v>
      </c>
      <c r="AA35" s="72" t="e">
        <v>#N/A</v>
      </c>
      <c r="AC35" s="107" t="str">
        <v>USD7x13F_Quote</v>
      </c>
    </row>
    <row r="36" spans="13:30" x14ac:dyDescent="0.2">
      <c r="M36" s="104" t="s">
        <v>176</v>
      </c>
      <c r="N36" s="104" t="s">
        <v>84</v>
      </c>
      <c r="O36" s="104" t="str">
        <f t="shared" si="6"/>
        <v>20M</v>
      </c>
      <c r="P36" s="104" t="str">
        <f t="shared" si="7"/>
        <v>USD14x20F_Quote</v>
      </c>
      <c r="Q36" s="150"/>
      <c r="R36" s="116">
        <f>_xll.qlInterestRateIndexFixingDate(Index6M,S36)</f>
        <v>43067</v>
      </c>
      <c r="S36" s="116">
        <f>_xll.qlCalendarAdvance(JointCalendar,SettlementDate,N36,"mf",TRUE)</f>
        <v>43069</v>
      </c>
      <c r="T36" s="116">
        <f>_xll.qlCalendarAdvance(JointCalendar,SettlementDate,O36,"mf",TRUE)</f>
        <v>43251</v>
      </c>
      <c r="U36" s="107">
        <f>_xll.qlIndexFixing(Index6M,R36,TRUE,_xll.ohTrigger(Trigger,Trigger6M))</f>
        <v>1.3199011314078248E-2</v>
      </c>
      <c r="V36" s="107" t="e">
        <f>IFERROR(_xll.qlQuoteValue(P36,_xll.ohTrigger(Trigger,Trigger6M)),NA())</f>
        <v>#N/A</v>
      </c>
      <c r="W36" s="104" t="b">
        <f t="shared" si="8"/>
        <v>0</v>
      </c>
      <c r="X36" s="152" t="e">
        <f t="shared" si="9"/>
        <v>#N/A</v>
      </c>
      <c r="Y36" s="104" t="e">
        <f>ABS(X36)&lt;=ABS('General Settings'!$D$34)</f>
        <v>#N/A</v>
      </c>
      <c r="AA36" s="72" t="e">
        <v>#N/A</v>
      </c>
      <c r="AC36" s="107" t="str">
        <v>USD8x14F_Quote</v>
      </c>
    </row>
    <row r="37" spans="13:30" x14ac:dyDescent="0.2">
      <c r="M37" s="104" t="s">
        <v>176</v>
      </c>
      <c r="N37" s="104" t="s">
        <v>85</v>
      </c>
      <c r="O37" s="104" t="str">
        <f t="shared" si="6"/>
        <v>21M</v>
      </c>
      <c r="P37" s="104" t="str">
        <f t="shared" si="7"/>
        <v>USD15x21F_Quote</v>
      </c>
      <c r="Q37" s="150"/>
      <c r="R37" s="116">
        <f>_xll.qlInterestRateIndexFixingDate(Index6M,S37)</f>
        <v>43096</v>
      </c>
      <c r="S37" s="116">
        <f>_xll.qlCalendarAdvance(JointCalendar,SettlementDate,N37,"mf",TRUE)</f>
        <v>43098</v>
      </c>
      <c r="T37" s="116">
        <f>_xll.qlCalendarAdvance(JointCalendar,SettlementDate,O37,"mf",TRUE)</f>
        <v>43280</v>
      </c>
      <c r="U37" s="107">
        <f>_xll.qlIndexFixing(Index6M,R37,TRUE,_xll.ohTrigger(Trigger,Trigger6M))</f>
        <v>1.3153995345693252E-2</v>
      </c>
      <c r="V37" s="107" t="e">
        <f>IFERROR(_xll.qlQuoteValue(P37,_xll.ohTrigger(Trigger,Trigger6M)),NA())</f>
        <v>#N/A</v>
      </c>
      <c r="W37" s="104" t="b">
        <f t="shared" si="8"/>
        <v>0</v>
      </c>
      <c r="X37" s="152" t="e">
        <f t="shared" si="9"/>
        <v>#N/A</v>
      </c>
      <c r="Y37" s="104" t="e">
        <f>ABS(X37)&lt;=ABS('General Settings'!$D$34)</f>
        <v>#N/A</v>
      </c>
      <c r="AA37" s="72" t="e">
        <v>#N/A</v>
      </c>
      <c r="AC37" s="107" t="str">
        <v>USD9x15F_Quote</v>
      </c>
    </row>
    <row r="38" spans="13:30" x14ac:dyDescent="0.2">
      <c r="M38" s="104" t="s">
        <v>176</v>
      </c>
      <c r="N38" s="104" t="s">
        <v>86</v>
      </c>
      <c r="O38" s="104" t="str">
        <f t="shared" si="6"/>
        <v>22M</v>
      </c>
      <c r="P38" s="104" t="str">
        <f t="shared" si="7"/>
        <v>USD16x22F_Quote</v>
      </c>
      <c r="Q38" s="150"/>
      <c r="R38" s="116">
        <f>_xll.qlInterestRateIndexFixingDate(Index6M,S38)</f>
        <v>43129</v>
      </c>
      <c r="S38" s="116">
        <f>_xll.qlCalendarAdvance(JointCalendar,SettlementDate,N38,"mf",TRUE)</f>
        <v>43131</v>
      </c>
      <c r="T38" s="116">
        <f>_xll.qlCalendarAdvance(JointCalendar,SettlementDate,O38,"mf",TRUE)</f>
        <v>43312</v>
      </c>
      <c r="U38" s="107">
        <f>_xll.qlIndexFixing(Index6M,R38,TRUE,_xll.ohTrigger(Trigger,Trigger6M))</f>
        <v>1.3152961287749078E-2</v>
      </c>
      <c r="V38" s="107" t="e">
        <f>IFERROR(_xll.qlQuoteValue(P38,_xll.ohTrigger(Trigger,Trigger6M)),NA())</f>
        <v>#N/A</v>
      </c>
      <c r="W38" s="104" t="b">
        <f t="shared" si="8"/>
        <v>0</v>
      </c>
      <c r="X38" s="152" t="e">
        <f t="shared" si="9"/>
        <v>#N/A</v>
      </c>
      <c r="Y38" s="104" t="e">
        <f>ABS(X38)&lt;=ABS('General Settings'!$D$34)</f>
        <v>#N/A</v>
      </c>
      <c r="AA38" s="72" t="e">
        <v>#N/A</v>
      </c>
      <c r="AC38" s="126" t="str">
        <v>USD10x16F_Quote</v>
      </c>
    </row>
    <row r="39" spans="13:30" x14ac:dyDescent="0.2">
      <c r="M39" s="104" t="s">
        <v>176</v>
      </c>
      <c r="N39" s="104" t="s">
        <v>87</v>
      </c>
      <c r="O39" s="104" t="str">
        <f t="shared" si="6"/>
        <v>23M</v>
      </c>
      <c r="P39" s="104" t="str">
        <f t="shared" si="7"/>
        <v>USD17x23F_Quote</v>
      </c>
      <c r="Q39" s="150"/>
      <c r="R39" s="116">
        <f>_xll.qlInterestRateIndexFixingDate(Index6M,S39)</f>
        <v>43157</v>
      </c>
      <c r="S39" s="116">
        <f>_xll.qlCalendarAdvance(JointCalendar,SettlementDate,N39,"mf",TRUE)</f>
        <v>43159</v>
      </c>
      <c r="T39" s="116">
        <f>_xll.qlCalendarAdvance(JointCalendar,SettlementDate,O39,"mf",TRUE)</f>
        <v>43343</v>
      </c>
      <c r="U39" s="107">
        <f>_xll.qlIndexFixing(Index6M,R39,TRUE,_xll.ohTrigger(Trigger,Trigger6M))</f>
        <v>1.3199644044060084E-2</v>
      </c>
      <c r="V39" s="107" t="e">
        <f>IFERROR(_xll.qlQuoteValue(P39,_xll.ohTrigger(Trigger,Trigger6M)),NA())</f>
        <v>#N/A</v>
      </c>
      <c r="W39" s="104" t="b">
        <f t="shared" si="8"/>
        <v>0</v>
      </c>
      <c r="X39" s="152" t="e">
        <f t="shared" si="9"/>
        <v>#N/A</v>
      </c>
      <c r="Y39" s="104" t="e">
        <f>ABS(X39)&lt;=ABS('General Settings'!$D$34)</f>
        <v>#N/A</v>
      </c>
      <c r="AA39" s="72" t="e">
        <v>#N/A</v>
      </c>
      <c r="AC39" s="126" t="str">
        <v>USD12x18F_Quote</v>
      </c>
    </row>
    <row r="40" spans="13:30" x14ac:dyDescent="0.2">
      <c r="M40" s="105" t="s">
        <v>176</v>
      </c>
      <c r="N40" s="105" t="s">
        <v>88</v>
      </c>
      <c r="O40" s="105" t="str">
        <f t="shared" si="6"/>
        <v>24M</v>
      </c>
      <c r="P40" s="105" t="str">
        <f t="shared" si="7"/>
        <v>USD18x24F_Quote</v>
      </c>
      <c r="Q40" s="153"/>
      <c r="R40" s="117">
        <f>_xll.qlInterestRateIndexFixingDate(Index6M,S40)</f>
        <v>43186</v>
      </c>
      <c r="S40" s="117">
        <f>_xll.qlCalendarAdvance(JointCalendar,SettlementDate,N40,"mf",TRUE)</f>
        <v>43188</v>
      </c>
      <c r="T40" s="117">
        <f>_xll.qlCalendarAdvance(JointCalendar,SettlementDate,O40,"mf",TRUE)</f>
        <v>43371</v>
      </c>
      <c r="U40" s="108">
        <f>_xll.qlIndexFixing(Index6M,R40,TRUE,_xll.ohTrigger(Trigger,Trigger6M))</f>
        <v>1.3262151766214902E-2</v>
      </c>
      <c r="V40" s="108">
        <f>IFERROR(_xll.qlQuoteValue(P40,_xll.ohTrigger(Trigger,Trigger6M)),NA())</f>
        <v>1.32E-2</v>
      </c>
      <c r="W40" s="105" t="b">
        <f t="shared" si="8"/>
        <v>1</v>
      </c>
      <c r="X40" s="154">
        <f t="shared" si="9"/>
        <v>6.2151766214902163E-5</v>
      </c>
      <c r="Y40" s="105" t="b">
        <f>ABS(X40)&lt;=ABS('General Settings'!$D$34)</f>
        <v>1</v>
      </c>
      <c r="AA40" s="72" t="e">
        <v>#N/A</v>
      </c>
      <c r="AC40" s="126" t="str">
        <v>USD13x19F_Quote</v>
      </c>
    </row>
    <row r="41" spans="13:30" x14ac:dyDescent="0.2">
      <c r="W41" s="72"/>
      <c r="X41" s="73"/>
      <c r="AA41" s="97"/>
      <c r="AB41" s="132"/>
      <c r="AC41" s="107" t="str">
        <v>USDAM3L2Y_S6L3L_Quote</v>
      </c>
      <c r="AD41" s="97"/>
    </row>
    <row r="42" spans="13:30" x14ac:dyDescent="0.2">
      <c r="W42" s="72"/>
      <c r="X42" s="73"/>
      <c r="AA42" s="97"/>
      <c r="AB42" s="132"/>
      <c r="AC42" s="107" t="str">
        <v>USDAM3L3Y_S6L3L_Quote</v>
      </c>
      <c r="AD42" s="97"/>
    </row>
    <row r="43" spans="13:30" x14ac:dyDescent="0.2">
      <c r="W43" s="72"/>
      <c r="X43" s="73"/>
      <c r="AA43" s="97"/>
      <c r="AB43" s="132"/>
      <c r="AC43" s="107" t="str">
        <v>USDAM3L4Y_S6L3L_Quote</v>
      </c>
      <c r="AD43" s="97"/>
    </row>
    <row r="44" spans="13:30" x14ac:dyDescent="0.2">
      <c r="W44" s="72"/>
      <c r="X44" s="73"/>
      <c r="AA44" s="97"/>
      <c r="AB44" s="132"/>
      <c r="AC44" s="107" t="str">
        <v>USDAM3L5Y_S6L3L_Quote</v>
      </c>
      <c r="AD44" s="97"/>
    </row>
    <row r="45" spans="13:30" x14ac:dyDescent="0.2">
      <c r="W45" s="72"/>
      <c r="X45" s="73"/>
      <c r="AA45" s="97"/>
      <c r="AB45" s="132"/>
      <c r="AC45" s="107" t="str">
        <v>USDAM3L6Y_S6L3L_Quote</v>
      </c>
      <c r="AD45" s="97"/>
    </row>
    <row r="46" spans="13:30" x14ac:dyDescent="0.2">
      <c r="W46" s="72"/>
      <c r="X46" s="73"/>
      <c r="AA46" s="97"/>
      <c r="AB46" s="132"/>
      <c r="AC46" s="107" t="str">
        <v>USDAM3L7Y_S6L3L_Quote</v>
      </c>
      <c r="AD46" s="97"/>
    </row>
    <row r="47" spans="13:30" x14ac:dyDescent="0.2">
      <c r="W47" s="72"/>
      <c r="X47" s="73"/>
      <c r="AA47" s="97"/>
      <c r="AB47" s="132"/>
      <c r="AC47" s="107" t="str">
        <v>USDAM3L8Y_S6L3L_Quote</v>
      </c>
      <c r="AD47" s="97"/>
    </row>
    <row r="48" spans="13:30" x14ac:dyDescent="0.2">
      <c r="W48" s="72"/>
      <c r="X48" s="73"/>
      <c r="AA48" s="97"/>
      <c r="AB48" s="132"/>
      <c r="AC48" s="126" t="str">
        <v>USDAM3L9Y_S6L3L_Quote</v>
      </c>
      <c r="AD48" s="97"/>
    </row>
    <row r="49" spans="23:30" x14ac:dyDescent="0.2">
      <c r="W49" s="72"/>
      <c r="X49" s="73"/>
      <c r="AA49" s="97"/>
      <c r="AB49" s="132"/>
      <c r="AC49" s="126" t="str">
        <v>USDAM3L10Y_S6L3L_Quote</v>
      </c>
      <c r="AD49" s="97"/>
    </row>
    <row r="50" spans="23:30" x14ac:dyDescent="0.2">
      <c r="W50" s="72"/>
      <c r="X50" s="73"/>
      <c r="AA50" s="97"/>
      <c r="AB50" s="132"/>
      <c r="AC50" s="126" t="str">
        <v>USDAM3L12Y_S6L3L_Quote</v>
      </c>
      <c r="AD50" s="97"/>
    </row>
    <row r="51" spans="23:30" x14ac:dyDescent="0.2">
      <c r="W51" s="72"/>
      <c r="X51" s="73"/>
      <c r="AA51" s="97"/>
      <c r="AB51" s="132"/>
      <c r="AC51" s="107" t="str">
        <v>USDAM3L15Y_S6L3L_Quote</v>
      </c>
      <c r="AD51" s="97"/>
    </row>
    <row r="52" spans="23:30" x14ac:dyDescent="0.2">
      <c r="W52" s="72"/>
      <c r="X52" s="73"/>
      <c r="AA52" s="97"/>
      <c r="AB52" s="132"/>
      <c r="AC52" s="107" t="str">
        <v>USDAM3L20Y_S6L3L_Quote</v>
      </c>
      <c r="AD52" s="97"/>
    </row>
    <row r="53" spans="23:30" x14ac:dyDescent="0.2">
      <c r="W53" s="72"/>
      <c r="X53" s="73"/>
      <c r="AA53" s="97"/>
      <c r="AB53" s="132"/>
      <c r="AC53" s="107" t="str">
        <v>USDAM3L25Y_S6L3L_Quote</v>
      </c>
      <c r="AD53" s="97"/>
    </row>
    <row r="54" spans="23:30" x14ac:dyDescent="0.2">
      <c r="W54" s="72"/>
      <c r="X54" s="73"/>
      <c r="AA54" s="97"/>
      <c r="AB54" s="132"/>
      <c r="AC54" s="107" t="str">
        <v>USDAM3L30Y_S6L3L_Quote</v>
      </c>
      <c r="AD54" s="97"/>
    </row>
    <row r="55" spans="23:30" x14ac:dyDescent="0.2">
      <c r="W55" s="72"/>
      <c r="X55" s="73"/>
      <c r="AA55" s="97"/>
      <c r="AB55" s="132"/>
      <c r="AC55" s="107" t="str">
        <v>USDAM3L35Y_S6L3L_Quote</v>
      </c>
      <c r="AD55" s="97"/>
    </row>
    <row r="56" spans="23:30" x14ac:dyDescent="0.2">
      <c r="W56" s="72"/>
      <c r="X56" s="73"/>
      <c r="AA56" s="97"/>
      <c r="AB56" s="132"/>
      <c r="AC56" s="107" t="str">
        <v>USDAM3L40Y_S6L3L_Quote</v>
      </c>
      <c r="AD56" s="97"/>
    </row>
    <row r="57" spans="23:30" x14ac:dyDescent="0.2">
      <c r="W57" s="72"/>
      <c r="X57" s="73"/>
      <c r="AA57" s="97"/>
      <c r="AB57" s="132"/>
      <c r="AC57" s="107" t="str">
        <v>USDAM3L50Y_S6L3L_Quote</v>
      </c>
      <c r="AD57" s="97"/>
    </row>
    <row r="58" spans="23:30" x14ac:dyDescent="0.2">
      <c r="W58" s="72"/>
      <c r="X58" s="73"/>
      <c r="AA58" s="97"/>
      <c r="AB58" s="132"/>
      <c r="AC58" s="126" t="str">
        <v>USDAM3L60Y_S6L3L_Quote</v>
      </c>
      <c r="AD58" s="97"/>
    </row>
    <row r="59" spans="23:30" x14ac:dyDescent="0.2">
      <c r="W59" s="72"/>
      <c r="X59" s="73"/>
      <c r="AA59" s="97"/>
      <c r="AB59" s="132"/>
      <c r="AC59" s="126" t="str">
        <v/>
      </c>
      <c r="AD59" s="97"/>
    </row>
    <row r="60" spans="23:30" x14ac:dyDescent="0.2">
      <c r="W60" s="72"/>
      <c r="X60" s="73"/>
      <c r="AA60" s="97"/>
      <c r="AB60" s="132"/>
      <c r="AC60" s="126" t="str">
        <v/>
      </c>
      <c r="AD60" s="97"/>
    </row>
    <row r="61" spans="23:30" x14ac:dyDescent="0.2">
      <c r="W61" s="72"/>
      <c r="X61" s="73"/>
      <c r="AA61" s="97"/>
      <c r="AB61" s="132"/>
      <c r="AC61" s="107" t="str">
        <v/>
      </c>
      <c r="AD61" s="97"/>
    </row>
    <row r="62" spans="23:30" x14ac:dyDescent="0.2">
      <c r="W62" s="72"/>
      <c r="X62" s="73"/>
      <c r="AA62" s="97"/>
      <c r="AB62" s="132"/>
      <c r="AC62" s="107" t="str">
        <v/>
      </c>
      <c r="AD62" s="97"/>
    </row>
    <row r="63" spans="23:30" x14ac:dyDescent="0.2">
      <c r="W63" s="72"/>
      <c r="X63" s="73"/>
      <c r="AA63" s="97"/>
      <c r="AB63" s="132"/>
      <c r="AC63" s="107" t="str">
        <v/>
      </c>
      <c r="AD63" s="97"/>
    </row>
    <row r="64" spans="23:30" x14ac:dyDescent="0.2">
      <c r="W64" s="72"/>
      <c r="X64" s="73"/>
      <c r="AA64" s="97"/>
      <c r="AB64" s="132"/>
      <c r="AC64" s="107" t="str">
        <v/>
      </c>
      <c r="AD64" s="97"/>
    </row>
    <row r="65" spans="10:30" x14ac:dyDescent="0.2">
      <c r="W65" s="72"/>
      <c r="X65" s="73"/>
      <c r="AA65" s="97"/>
      <c r="AB65" s="132"/>
      <c r="AC65" s="107" t="str">
        <v/>
      </c>
      <c r="AD65" s="97"/>
    </row>
    <row r="66" spans="10:30" x14ac:dyDescent="0.2">
      <c r="W66" s="72"/>
      <c r="X66" s="73"/>
      <c r="AA66" s="97"/>
      <c r="AB66" s="132"/>
      <c r="AC66" s="107" t="str">
        <v/>
      </c>
      <c r="AD66" s="97"/>
    </row>
    <row r="67" spans="10:30" x14ac:dyDescent="0.2">
      <c r="W67" s="72"/>
      <c r="X67" s="73"/>
      <c r="AA67" s="97"/>
      <c r="AB67" s="132"/>
      <c r="AC67" s="107" t="str">
        <v/>
      </c>
      <c r="AD67" s="97"/>
    </row>
    <row r="68" spans="10:30" x14ac:dyDescent="0.2">
      <c r="W68" s="72"/>
      <c r="X68" s="73"/>
      <c r="AA68" s="97"/>
      <c r="AB68" s="132"/>
      <c r="AC68" s="107" t="str">
        <v/>
      </c>
      <c r="AD68" s="97"/>
    </row>
    <row r="69" spans="10:30" x14ac:dyDescent="0.2">
      <c r="W69" s="72"/>
      <c r="X69" s="73"/>
      <c r="AA69" s="97"/>
      <c r="AB69" s="132"/>
      <c r="AC69" s="107" t="str">
        <v/>
      </c>
      <c r="AD69" s="97"/>
    </row>
    <row r="70" spans="10:30" x14ac:dyDescent="0.2">
      <c r="W70" s="72"/>
      <c r="X70" s="73"/>
      <c r="AA70" s="97"/>
      <c r="AB70" s="132"/>
      <c r="AC70" s="107" t="str">
        <v/>
      </c>
      <c r="AD70" s="97"/>
    </row>
    <row r="71" spans="10:30" x14ac:dyDescent="0.2">
      <c r="J71" s="72"/>
      <c r="K71" s="72"/>
      <c r="L71" s="72"/>
      <c r="W71" s="72"/>
      <c r="X71" s="73"/>
      <c r="AA71" s="97"/>
      <c r="AB71" s="132"/>
      <c r="AC71" s="107" t="str">
        <v/>
      </c>
      <c r="AD71" s="97"/>
    </row>
    <row r="72" spans="10:30" x14ac:dyDescent="0.2">
      <c r="W72" s="72"/>
      <c r="X72" s="73"/>
      <c r="AA72" s="97"/>
      <c r="AB72" s="132"/>
      <c r="AC72" s="126" t="str">
        <v/>
      </c>
      <c r="AD72" s="97"/>
    </row>
    <row r="73" spans="10:30" x14ac:dyDescent="0.2">
      <c r="W73" s="72"/>
      <c r="X73" s="73"/>
      <c r="AA73" s="97"/>
      <c r="AB73" s="132"/>
      <c r="AC73" s="126" t="str">
        <v/>
      </c>
      <c r="AD73" s="97"/>
    </row>
    <row r="74" spans="10:30" x14ac:dyDescent="0.2">
      <c r="W74" s="72"/>
      <c r="X74" s="73"/>
      <c r="AA74" s="97"/>
      <c r="AB74" s="132"/>
      <c r="AC74" s="126" t="str">
        <v/>
      </c>
      <c r="AD74" s="97"/>
    </row>
    <row r="75" spans="10:30" x14ac:dyDescent="0.2">
      <c r="W75" s="72"/>
      <c r="X75" s="73"/>
      <c r="AA75" s="97"/>
      <c r="AB75" s="132"/>
      <c r="AC75" s="126" t="str">
        <v/>
      </c>
      <c r="AD75" s="97"/>
    </row>
    <row r="76" spans="10:30" x14ac:dyDescent="0.2">
      <c r="W76" s="72"/>
      <c r="X76" s="73"/>
      <c r="AA76" s="97"/>
      <c r="AB76" s="132"/>
      <c r="AC76" s="126" t="str">
        <v/>
      </c>
      <c r="AD76" s="97"/>
    </row>
    <row r="77" spans="10:30" x14ac:dyDescent="0.2">
      <c r="W77" s="72"/>
      <c r="X77" s="73"/>
      <c r="AA77" s="97"/>
      <c r="AB77" s="132"/>
      <c r="AC77" s="126" t="str">
        <v/>
      </c>
      <c r="AD77" s="97"/>
    </row>
    <row r="78" spans="10:30" x14ac:dyDescent="0.2">
      <c r="W78" s="72"/>
      <c r="X78" s="73"/>
      <c r="AA78" s="97"/>
      <c r="AB78" s="132"/>
      <c r="AC78" s="126" t="str">
        <v/>
      </c>
      <c r="AD78" s="97"/>
    </row>
    <row r="79" spans="10:30" x14ac:dyDescent="0.2">
      <c r="W79" s="72"/>
      <c r="X79" s="73"/>
      <c r="AA79" s="97"/>
      <c r="AB79" s="132"/>
      <c r="AC79" s="126" t="str">
        <v/>
      </c>
      <c r="AD79" s="97"/>
    </row>
    <row r="80" spans="10:30" x14ac:dyDescent="0.2">
      <c r="W80" s="72"/>
      <c r="X80" s="73"/>
      <c r="AA80" s="97"/>
      <c r="AB80" s="132"/>
      <c r="AC80" s="126" t="str">
        <v/>
      </c>
      <c r="AD80" s="97"/>
    </row>
    <row r="81" spans="23:30" x14ac:dyDescent="0.2">
      <c r="W81" s="72"/>
      <c r="X81" s="73"/>
      <c r="AA81" s="97"/>
      <c r="AB81" s="132"/>
      <c r="AC81" s="126" t="str">
        <v/>
      </c>
      <c r="AD81" s="97"/>
    </row>
    <row r="82" spans="23:30" x14ac:dyDescent="0.2">
      <c r="W82" s="72"/>
      <c r="X82" s="73"/>
      <c r="AA82" s="97"/>
      <c r="AB82" s="132"/>
      <c r="AC82" s="126" t="str">
        <v/>
      </c>
      <c r="AD82" s="97"/>
    </row>
    <row r="83" spans="23:30" x14ac:dyDescent="0.2">
      <c r="W83" s="72"/>
      <c r="X83" s="73"/>
      <c r="AA83" s="97"/>
      <c r="AB83" s="132"/>
      <c r="AC83" s="126" t="str">
        <v/>
      </c>
      <c r="AD83" s="97"/>
    </row>
    <row r="84" spans="23:30" x14ac:dyDescent="0.2">
      <c r="W84" s="72"/>
      <c r="X84" s="73"/>
      <c r="AA84" s="97"/>
      <c r="AB84" s="132"/>
      <c r="AC84" s="126" t="str">
        <v/>
      </c>
      <c r="AD84" s="97"/>
    </row>
    <row r="85" spans="23:30" x14ac:dyDescent="0.2">
      <c r="W85" s="72"/>
      <c r="X85" s="73"/>
      <c r="AA85" s="97"/>
      <c r="AB85" s="132"/>
      <c r="AC85" s="126" t="str">
        <v/>
      </c>
      <c r="AD85" s="97"/>
    </row>
    <row r="86" spans="23:30" x14ac:dyDescent="0.2">
      <c r="W86" s="72"/>
      <c r="X86" s="73"/>
      <c r="AA86" s="97"/>
      <c r="AB86" s="132"/>
      <c r="AC86" s="127" t="str">
        <v/>
      </c>
      <c r="AD86" s="97"/>
    </row>
    <row r="87" spans="23:30" x14ac:dyDescent="0.2">
      <c r="W87" s="72"/>
      <c r="X87" s="73"/>
      <c r="AA87" s="97"/>
      <c r="AB87" s="132"/>
      <c r="AC87" s="132"/>
      <c r="AD87" s="97"/>
    </row>
    <row r="88" spans="23:30" x14ac:dyDescent="0.2">
      <c r="W88" s="72"/>
      <c r="X88" s="73"/>
      <c r="AA88" s="97"/>
      <c r="AB88" s="132"/>
      <c r="AC88" s="132"/>
      <c r="AD88" s="97"/>
    </row>
    <row r="89" spans="23:30" x14ac:dyDescent="0.2">
      <c r="W89" s="72"/>
      <c r="X89" s="73"/>
      <c r="AA89" s="97"/>
      <c r="AB89" s="132"/>
      <c r="AC89" s="132"/>
      <c r="AD89" s="97"/>
    </row>
    <row r="90" spans="23:30" x14ac:dyDescent="0.2">
      <c r="W90" s="72"/>
      <c r="X90" s="73"/>
      <c r="AA90" s="97"/>
      <c r="AB90" s="132"/>
      <c r="AC90" s="132"/>
      <c r="AD90" s="97"/>
    </row>
    <row r="91" spans="23:30" x14ac:dyDescent="0.2">
      <c r="W91" s="72"/>
      <c r="X91" s="73"/>
      <c r="AA91" s="97"/>
      <c r="AB91" s="132"/>
      <c r="AC91" s="132"/>
      <c r="AD91" s="97"/>
    </row>
    <row r="92" spans="23:30" x14ac:dyDescent="0.2">
      <c r="W92" s="72"/>
      <c r="X92" s="73"/>
      <c r="AA92" s="97"/>
      <c r="AB92" s="132"/>
      <c r="AC92" s="132"/>
      <c r="AD92" s="97"/>
    </row>
    <row r="93" spans="23:30" x14ac:dyDescent="0.2">
      <c r="W93" s="72"/>
      <c r="X93" s="73"/>
      <c r="AA93" s="97"/>
      <c r="AB93" s="132"/>
      <c r="AC93" s="132"/>
      <c r="AD93" s="97"/>
    </row>
    <row r="94" spans="23:30" x14ac:dyDescent="0.2">
      <c r="W94" s="72"/>
      <c r="X94" s="73"/>
      <c r="AA94" s="97"/>
      <c r="AB94" s="132"/>
      <c r="AC94" s="132"/>
      <c r="AD94" s="97"/>
    </row>
    <row r="95" spans="23:30" x14ac:dyDescent="0.2">
      <c r="W95" s="72"/>
      <c r="X95" s="73"/>
      <c r="AA95" s="97"/>
      <c r="AB95" s="132"/>
      <c r="AC95" s="132"/>
      <c r="AD95" s="97"/>
    </row>
    <row r="96" spans="23:30" x14ac:dyDescent="0.2">
      <c r="W96" s="72"/>
      <c r="X96" s="73"/>
      <c r="AA96" s="97"/>
      <c r="AB96" s="132"/>
      <c r="AC96" s="132"/>
      <c r="AD96" s="97"/>
    </row>
    <row r="97" spans="23:30" x14ac:dyDescent="0.2">
      <c r="W97" s="72"/>
      <c r="X97" s="73"/>
      <c r="AA97" s="97"/>
      <c r="AB97" s="132"/>
      <c r="AC97" s="132"/>
      <c r="AD97" s="97"/>
    </row>
    <row r="98" spans="23:30" x14ac:dyDescent="0.2">
      <c r="W98" s="72"/>
      <c r="X98" s="73"/>
      <c r="AA98" s="97"/>
      <c r="AB98" s="132"/>
      <c r="AC98" s="132"/>
      <c r="AD98" s="97"/>
    </row>
    <row r="99" spans="23:30" x14ac:dyDescent="0.2">
      <c r="W99" s="72"/>
      <c r="X99" s="73"/>
      <c r="AA99" s="97"/>
      <c r="AB99" s="132"/>
      <c r="AC99" s="132"/>
      <c r="AD99" s="97"/>
    </row>
    <row r="100" spans="23:30" x14ac:dyDescent="0.2">
      <c r="W100" s="72"/>
      <c r="X100" s="73"/>
      <c r="AA100" s="97"/>
      <c r="AB100" s="132"/>
      <c r="AC100" s="132"/>
      <c r="AD100" s="97"/>
    </row>
    <row r="101" spans="23:30" x14ac:dyDescent="0.2">
      <c r="W101" s="72"/>
      <c r="X101" s="73"/>
      <c r="AA101" s="97"/>
      <c r="AB101" s="132"/>
      <c r="AC101" s="132"/>
      <c r="AD101" s="97"/>
    </row>
    <row r="102" spans="23:30" x14ac:dyDescent="0.2">
      <c r="W102" s="72"/>
      <c r="X102" s="73"/>
      <c r="AA102" s="97"/>
      <c r="AB102" s="132"/>
      <c r="AC102" s="132"/>
      <c r="AD102" s="97"/>
    </row>
    <row r="103" spans="23:30" x14ac:dyDescent="0.2">
      <c r="W103" s="72"/>
      <c r="X103" s="73"/>
      <c r="AA103" s="97"/>
      <c r="AB103" s="132"/>
      <c r="AC103" s="132"/>
      <c r="AD103" s="97"/>
    </row>
    <row r="104" spans="23:30" x14ac:dyDescent="0.2">
      <c r="W104" s="72"/>
      <c r="X104" s="73"/>
      <c r="AA104" s="97"/>
      <c r="AB104" s="132"/>
      <c r="AC104" s="132"/>
      <c r="AD104" s="97"/>
    </row>
    <row r="105" spans="23:30" x14ac:dyDescent="0.2">
      <c r="W105" s="72"/>
      <c r="X105" s="73"/>
      <c r="AA105" s="97"/>
      <c r="AB105" s="132"/>
      <c r="AC105" s="132"/>
      <c r="AD105" s="97"/>
    </row>
    <row r="106" spans="23:30" x14ac:dyDescent="0.2">
      <c r="W106" s="72"/>
      <c r="X106" s="73"/>
      <c r="AA106" s="97"/>
      <c r="AB106" s="132"/>
      <c r="AC106" s="132"/>
      <c r="AD106" s="97"/>
    </row>
    <row r="107" spans="23:30" x14ac:dyDescent="0.2">
      <c r="W107" s="72"/>
      <c r="X107" s="73"/>
      <c r="AA107" s="97"/>
      <c r="AB107" s="132"/>
      <c r="AC107" s="132"/>
      <c r="AD107" s="97"/>
    </row>
    <row r="108" spans="23:30" x14ac:dyDescent="0.2">
      <c r="W108" s="72"/>
      <c r="X108" s="73"/>
      <c r="AA108" s="97"/>
      <c r="AB108" s="132"/>
      <c r="AC108" s="132"/>
      <c r="AD108" s="97"/>
    </row>
    <row r="109" spans="23:30" x14ac:dyDescent="0.2">
      <c r="W109" s="72"/>
      <c r="X109" s="73"/>
      <c r="AA109" s="97"/>
      <c r="AB109" s="132"/>
      <c r="AC109" s="132"/>
      <c r="AD109" s="97"/>
    </row>
    <row r="110" spans="23:30" x14ac:dyDescent="0.2">
      <c r="W110" s="72"/>
      <c r="X110" s="73"/>
      <c r="AA110" s="97"/>
      <c r="AB110" s="132"/>
      <c r="AC110" s="132"/>
      <c r="AD110" s="97"/>
    </row>
    <row r="111" spans="23:30" x14ac:dyDescent="0.2">
      <c r="W111" s="72"/>
      <c r="X111" s="73"/>
      <c r="AA111" s="97"/>
      <c r="AB111" s="132"/>
      <c r="AC111" s="132"/>
      <c r="AD111" s="97"/>
    </row>
    <row r="112" spans="23:30" x14ac:dyDescent="0.2">
      <c r="W112" s="72"/>
      <c r="X112" s="73"/>
      <c r="AA112" s="97"/>
      <c r="AB112" s="132"/>
      <c r="AC112" s="132"/>
      <c r="AD112" s="97"/>
    </row>
    <row r="113" spans="23:30" x14ac:dyDescent="0.2">
      <c r="W113" s="72"/>
      <c r="X113" s="73"/>
      <c r="AA113" s="97"/>
      <c r="AB113" s="132"/>
      <c r="AC113" s="132"/>
      <c r="AD113" s="97"/>
    </row>
    <row r="114" spans="23:30" x14ac:dyDescent="0.2">
      <c r="W114" s="72"/>
      <c r="X114" s="73"/>
      <c r="AA114" s="97"/>
      <c r="AB114" s="132"/>
      <c r="AC114" s="132"/>
      <c r="AD114" s="97"/>
    </row>
    <row r="115" spans="23:30" x14ac:dyDescent="0.2">
      <c r="W115" s="72"/>
      <c r="X115" s="73"/>
      <c r="AA115" s="97"/>
      <c r="AB115" s="132"/>
      <c r="AC115" s="132"/>
      <c r="AD115" s="97"/>
    </row>
    <row r="116" spans="23:30" x14ac:dyDescent="0.2">
      <c r="W116" s="72"/>
      <c r="X116" s="73"/>
      <c r="AA116" s="97"/>
      <c r="AB116" s="132"/>
      <c r="AC116" s="132"/>
      <c r="AD116" s="97"/>
    </row>
    <row r="117" spans="23:30" x14ac:dyDescent="0.2">
      <c r="W117" s="72"/>
      <c r="X117" s="73"/>
      <c r="AA117" s="97"/>
      <c r="AB117" s="132"/>
      <c r="AC117" s="132"/>
      <c r="AD117" s="97"/>
    </row>
    <row r="118" spans="23:30" x14ac:dyDescent="0.2">
      <c r="W118" s="72"/>
      <c r="X118" s="73"/>
      <c r="AA118" s="97"/>
      <c r="AB118" s="132"/>
      <c r="AC118" s="132"/>
      <c r="AD118" s="97"/>
    </row>
    <row r="119" spans="23:30" x14ac:dyDescent="0.2">
      <c r="W119" s="72"/>
      <c r="X119" s="73"/>
      <c r="AA119" s="97"/>
      <c r="AB119" s="132"/>
      <c r="AC119" s="132"/>
      <c r="AD119" s="97"/>
    </row>
    <row r="120" spans="23:30" x14ac:dyDescent="0.2">
      <c r="W120" s="72"/>
      <c r="X120" s="73"/>
      <c r="AA120" s="97"/>
      <c r="AB120" s="132"/>
      <c r="AC120" s="132"/>
      <c r="AD120" s="97"/>
    </row>
    <row r="121" spans="23:30" x14ac:dyDescent="0.2">
      <c r="W121" s="72"/>
      <c r="X121" s="73"/>
      <c r="AA121" s="97"/>
      <c r="AB121" s="132"/>
      <c r="AC121" s="132"/>
      <c r="AD121" s="97"/>
    </row>
    <row r="122" spans="23:30" x14ac:dyDescent="0.2">
      <c r="W122" s="72"/>
      <c r="X122" s="73"/>
      <c r="AA122" s="97"/>
      <c r="AB122" s="132"/>
      <c r="AC122" s="132"/>
      <c r="AD122" s="97"/>
    </row>
    <row r="123" spans="23:30" x14ac:dyDescent="0.2">
      <c r="W123" s="72"/>
      <c r="X123" s="73"/>
      <c r="AA123" s="97"/>
      <c r="AB123" s="132"/>
      <c r="AC123" s="132"/>
      <c r="AD123" s="97"/>
    </row>
    <row r="124" spans="23:30" x14ac:dyDescent="0.2">
      <c r="W124" s="72"/>
      <c r="X124" s="73"/>
      <c r="AA124" s="97"/>
      <c r="AB124" s="132"/>
      <c r="AC124" s="132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43" spans="2:26" x14ac:dyDescent="0.2">
      <c r="B3543" s="97"/>
      <c r="C3543" s="98"/>
      <c r="D3543" s="99"/>
      <c r="E3543" s="99"/>
    </row>
    <row r="3544" spans="2:26" x14ac:dyDescent="0.2">
      <c r="B3544" s="97"/>
      <c r="C3544" s="98"/>
      <c r="D3544" s="99"/>
      <c r="E3544" s="99"/>
    </row>
    <row r="3545" spans="2:26" x14ac:dyDescent="0.2">
      <c r="B3545" s="97"/>
      <c r="C3545" s="98"/>
      <c r="D3545" s="99"/>
      <c r="E3545" s="99"/>
    </row>
    <row r="3546" spans="2:26" x14ac:dyDescent="0.2">
      <c r="B3546" s="97"/>
      <c r="C3546" s="98"/>
      <c r="D3546" s="99"/>
      <c r="E3546" s="99"/>
    </row>
    <row r="3547" spans="2:26" x14ac:dyDescent="0.2">
      <c r="B3547" s="97"/>
      <c r="C3547" s="98"/>
      <c r="D3547" s="99"/>
      <c r="E3547" s="99"/>
    </row>
    <row r="3548" spans="2:26" x14ac:dyDescent="0.2">
      <c r="B3548" s="97"/>
      <c r="C3548" s="98"/>
      <c r="D3548" s="99"/>
      <c r="E3548" s="99"/>
    </row>
    <row r="3549" spans="2:26" x14ac:dyDescent="0.2">
      <c r="B3549" s="97"/>
      <c r="C3549" s="98"/>
      <c r="D3549" s="99"/>
      <c r="E3549" s="99"/>
    </row>
    <row r="3550" spans="2:26" x14ac:dyDescent="0.2">
      <c r="B3550" s="97"/>
      <c r="C3550" s="98"/>
      <c r="D3550" s="99"/>
      <c r="E3550" s="99"/>
    </row>
    <row r="3551" spans="2:26" x14ac:dyDescent="0.2">
      <c r="B3551" s="97"/>
      <c r="C3551" s="98"/>
      <c r="D3551" s="99"/>
      <c r="E3551" s="99"/>
    </row>
    <row r="3552" spans="2:26" x14ac:dyDescent="0.2">
      <c r="B3552" s="97"/>
      <c r="C3552" s="98"/>
      <c r="D3552" s="99"/>
      <c r="E3552" s="99"/>
      <c r="Z3552" s="96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0">
    <cfRule type="cellIs" dxfId="5" priority="10" operator="equal">
      <formula>FALSE</formula>
    </cfRule>
  </conditionalFormatting>
  <conditionalFormatting sqref="M23:X23">
    <cfRule type="expression" dxfId="4" priority="2">
      <formula>ISNUMBER(MATCH($P23,$AC$23:$AC$86,0))</formula>
    </cfRule>
  </conditionalFormatting>
  <conditionalFormatting sqref="M24:X40">
    <cfRule type="expression" dxfId="3" priority="1">
      <formula>ISNUMBER(MATCH($P24,$AC$23:$AC$86,0))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9.140625" style="72" hidden="1" customWidth="1" outlineLevel="1"/>
    <col min="28" max="28" width="2.7109375" style="72" hidden="1" customWidth="1" outlineLevel="1"/>
    <col min="29" max="29" width="20.7109375" style="72" hidden="1" customWidth="1" outlineLevel="1"/>
    <col min="30" max="31" width="9.140625" style="72" hidden="1" customWidth="1" outlineLevel="1"/>
    <col min="32" max="32" width="9.140625" style="72" collapsed="1"/>
    <col min="33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4" ht="12" hidden="1" outlineLevel="1" x14ac:dyDescent="0.25">
      <c r="A3" s="159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42613</v>
      </c>
      <c r="E3" s="83">
        <f t="shared" ref="E3:E16" si="0">EDATE(SettlementDate,$B3)</f>
        <v>43008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1.551199999999992E-2</v>
      </c>
      <c r="H3" s="63">
        <f t="shared" ref="H3:H16" si="2">ROUNDDOWN(G3*10,2)/10</f>
        <v>1.4999999999999999E-2</v>
      </c>
      <c r="I3" s="92">
        <f>MAX(_xll.ohPack(Data!$P$4:INDEX(Fwd1Y,MATCH(E3+1,SettlementDates,1),1)))</f>
        <v>1.6377313539823381E-2</v>
      </c>
      <c r="J3" s="63">
        <f t="shared" ref="J3:J16" si="3">IF(I3-G3&gt;1%,(QUOTIENT(I3*10000,50)+1)*0.5%,(QUOTIENT(I3*10000,10)+1)*0.1%)</f>
        <v>1.7000000000000001E-2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4" ht="12" hidden="1" customHeight="1" outlineLevel="1" x14ac:dyDescent="0.25">
      <c r="A4" s="160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42643</v>
      </c>
      <c r="E4" s="86">
        <f t="shared" si="0"/>
        <v>43373</v>
      </c>
      <c r="F4" s="87">
        <f t="shared" si="1"/>
        <v>3</v>
      </c>
      <c r="G4" s="93">
        <f>MIN(_xll.ohPack(Data!$P$4:INDEX(Fwd1Y,MATCH(E4+1,SettlementDates,1),1)))</f>
        <v>1.551199999999992E-2</v>
      </c>
      <c r="H4" s="64">
        <f t="shared" si="2"/>
        <v>1.4999999999999999E-2</v>
      </c>
      <c r="I4" s="93">
        <f>MAX(_xll.ohPack(Data!$P$4:INDEX(Fwd1Y,MATCH(E4+1,SettlementDates,1),1)))</f>
        <v>1.6991656253245783E-2</v>
      </c>
      <c r="J4" s="64">
        <f t="shared" si="3"/>
        <v>1.7000000000000001E-2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X4" s="74"/>
    </row>
    <row r="5" spans="1:24" ht="12" hidden="1" outlineLevel="1" x14ac:dyDescent="0.25">
      <c r="A5" s="160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44469</v>
      </c>
      <c r="F5" s="87">
        <f t="shared" si="1"/>
        <v>6</v>
      </c>
      <c r="G5" s="93">
        <f>MIN(_xll.ohPack(Data!$P$4:INDEX(Fwd1Y,MATCH(E5+1,SettlementDates,1),1)))</f>
        <v>1.551199999999992E-2</v>
      </c>
      <c r="H5" s="64">
        <f t="shared" si="2"/>
        <v>1.4999999999999999E-2</v>
      </c>
      <c r="I5" s="93">
        <f>MAX(_xll.ohPack(Data!$P$4:INDEX(Fwd1Y,MATCH(E5+1,SettlementDates,1),1)))</f>
        <v>1.9617583854879401E-2</v>
      </c>
      <c r="J5" s="64">
        <f t="shared" si="3"/>
        <v>0.02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4" ht="12" hidden="1" outlineLevel="1" x14ac:dyDescent="0.25">
      <c r="A6" s="160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46295</v>
      </c>
      <c r="F6" s="87">
        <f t="shared" si="1"/>
        <v>6</v>
      </c>
      <c r="G6" s="93">
        <f>MIN(_xll.ohPack(Data!$P$4:INDEX(Fwd1Y,MATCH(E6+1,SettlementDates,1),1)))</f>
        <v>1.551199999999992E-2</v>
      </c>
      <c r="H6" s="64">
        <f t="shared" si="2"/>
        <v>1.4999999999999999E-2</v>
      </c>
      <c r="I6" s="93">
        <f>MAX(_xll.ohPack(Data!$P$4:INDEX(Fwd1Y,MATCH(E6+1,SettlementDates,1),1)))</f>
        <v>2.2381413218339717E-2</v>
      </c>
      <c r="J6" s="64">
        <f t="shared" si="3"/>
        <v>2.3E-2</v>
      </c>
      <c r="K6" s="93">
        <f t="shared" si="4"/>
        <v>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4" ht="12" hidden="1" outlineLevel="1" x14ac:dyDescent="0.25">
      <c r="A7" s="160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49948</v>
      </c>
      <c r="F7" s="87">
        <f t="shared" si="1"/>
        <v>12</v>
      </c>
      <c r="G7" s="93">
        <f>MIN(_xll.ohPack(Data!$P$4:INDEX(Fwd1Y,MATCH(E7+1,SettlementDates,1),1)))</f>
        <v>1.551199999999992E-2</v>
      </c>
      <c r="H7" s="64">
        <f t="shared" si="2"/>
        <v>1.4999999999999999E-2</v>
      </c>
      <c r="I7" s="93">
        <f>MAX(_xll.ohPack(Data!$P$4:INDEX(Fwd1Y,MATCH(E7+1,SettlementDates,1),1)))</f>
        <v>2.3594686258657602E-2</v>
      </c>
      <c r="J7" s="64">
        <f t="shared" si="3"/>
        <v>2.4E-2</v>
      </c>
      <c r="K7" s="93">
        <f t="shared" si="4"/>
        <v>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4" ht="12" hidden="1" outlineLevel="1" x14ac:dyDescent="0.25">
      <c r="A8" s="160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53600</v>
      </c>
      <c r="F8" s="87">
        <f t="shared" si="1"/>
        <v>36</v>
      </c>
      <c r="G8" s="93">
        <f>MIN(_xll.ohPack(Data!$P$4:INDEX(Fwd1Y,MATCH(E8+1,SettlementDates,1),1)))</f>
        <v>1.551199999999992E-2</v>
      </c>
      <c r="H8" s="64">
        <f t="shared" si="2"/>
        <v>1.4999999999999999E-2</v>
      </c>
      <c r="I8" s="93">
        <f>MAX(_xll.ohPack(Data!$P$4:INDEX(Fwd1Y,MATCH(E8+1,SettlementDates,1),1)))</f>
        <v>2.3594686258657602E-2</v>
      </c>
      <c r="J8" s="64">
        <f t="shared" si="3"/>
        <v>2.4E-2</v>
      </c>
      <c r="K8" s="93">
        <f t="shared" si="4"/>
        <v>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4" ht="12" hidden="1" outlineLevel="1" x14ac:dyDescent="0.25">
      <c r="A9" s="161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64558</v>
      </c>
      <c r="F9" s="87">
        <f t="shared" si="1"/>
        <v>60</v>
      </c>
      <c r="G9" s="94">
        <f>MIN(_xll.ohPack(Data!$P$4:INDEX(Fwd1Y,MATCH(E9+1,SettlementDates,1),1)))</f>
        <v>1.551199999999992E-2</v>
      </c>
      <c r="H9" s="65">
        <f t="shared" si="2"/>
        <v>1.4999999999999999E-2</v>
      </c>
      <c r="I9" s="94">
        <f>MAX(_xll.ohPack(Data!$P$4:INDEX(Fwd1Y,MATCH(E9+1,SettlementDates,1),1)))</f>
        <v>2.3594686258657602E-2</v>
      </c>
      <c r="J9" s="65">
        <f t="shared" si="3"/>
        <v>2.4E-2</v>
      </c>
      <c r="K9" s="94">
        <f t="shared" si="4"/>
        <v>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4" ht="12" hidden="1" customHeight="1" outlineLevel="1" x14ac:dyDescent="0.25">
      <c r="A10" s="159" t="s">
        <v>60</v>
      </c>
      <c r="B10" s="77">
        <v>12</v>
      </c>
      <c r="C10" s="62" t="str">
        <f>_xll.qlPeriodEquivalent(B10&amp;"M")</f>
        <v>1Y</v>
      </c>
      <c r="D10" s="82">
        <f>D3</f>
        <v>42613</v>
      </c>
      <c r="E10" s="83">
        <f t="shared" si="0"/>
        <v>43008</v>
      </c>
      <c r="F10" s="88">
        <f t="shared" si="1"/>
        <v>1</v>
      </c>
      <c r="G10" s="93">
        <f>MIN(_xll.ohPack(Data!$Q$4:INDEX(ONFwd1Y,MATCH(E10+1,SettlementDates,1),1)))</f>
        <v>1.3485811788775948E-2</v>
      </c>
      <c r="H10" s="63">
        <f t="shared" si="2"/>
        <v>1.3000000000000001E-2</v>
      </c>
      <c r="I10" s="92">
        <f>MAX(_xll.ohPack(Data!$Q$4:INDEX(ONFwd1Y,MATCH(E10+1,SettlementDates,1),1)))</f>
        <v>1.6897243795206407E-2</v>
      </c>
      <c r="J10" s="63">
        <f t="shared" si="3"/>
        <v>1.7000000000000001E-2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4" ht="12" hidden="1" outlineLevel="1" x14ac:dyDescent="0.25">
      <c r="A11" s="160"/>
      <c r="B11" s="77">
        <v>24</v>
      </c>
      <c r="C11" s="60" t="str">
        <f>_xll.qlPeriodEquivalent(B11&amp;"M")</f>
        <v>2Y</v>
      </c>
      <c r="D11" s="85">
        <f t="shared" ref="D11:D16" si="5">D4</f>
        <v>42643</v>
      </c>
      <c r="E11" s="86">
        <f t="shared" si="0"/>
        <v>43373</v>
      </c>
      <c r="F11" s="87">
        <f t="shared" si="1"/>
        <v>3</v>
      </c>
      <c r="G11" s="93">
        <f>MIN(_xll.ohPack(Data!$Q$4:INDEX(ONFwd1Y,MATCH(E11+1,SettlementDates,1),1)))</f>
        <v>1.2595639198682562E-2</v>
      </c>
      <c r="H11" s="64">
        <f t="shared" si="2"/>
        <v>1.2E-2</v>
      </c>
      <c r="I11" s="93">
        <f>MAX(_xll.ohPack(Data!$Q$4:INDEX(ONFwd1Y,MATCH(E11+1,SettlementDates,1),1)))</f>
        <v>1.8911241563737136E-2</v>
      </c>
      <c r="J11" s="64">
        <f t="shared" si="3"/>
        <v>1.9E-2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4" ht="12" hidden="1" outlineLevel="1" x14ac:dyDescent="0.25">
      <c r="A12" s="160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44469</v>
      </c>
      <c r="F12" s="87">
        <f t="shared" si="1"/>
        <v>6</v>
      </c>
      <c r="G12" s="93">
        <f>MIN(_xll.ohPack(Data!$Q$4:INDEX(ONFwd1Y,MATCH(E12+1,SettlementDates,1),1)))</f>
        <v>1.2595639198682562E-2</v>
      </c>
      <c r="H12" s="64">
        <f t="shared" si="2"/>
        <v>1.2E-2</v>
      </c>
      <c r="I12" s="93">
        <f>MAX(_xll.ohPack(Data!$Q$4:INDEX(ONFwd1Y,MATCH(E12+1,SettlementDates,1),1)))</f>
        <v>1.8911241563737136E-2</v>
      </c>
      <c r="J12" s="64">
        <f t="shared" si="3"/>
        <v>1.9E-2</v>
      </c>
      <c r="K12" s="93">
        <f t="shared" si="4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4" ht="12" hidden="1" outlineLevel="1" x14ac:dyDescent="0.25">
      <c r="A13" s="160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46295</v>
      </c>
      <c r="F13" s="87">
        <f t="shared" si="1"/>
        <v>6</v>
      </c>
      <c r="G13" s="93">
        <f>MIN(_xll.ohPack(Data!$Q$4:INDEX(ONFwd1Y,MATCH(E13+1,SettlementDates,1),1)))</f>
        <v>1.2595639198682562E-2</v>
      </c>
      <c r="H13" s="64">
        <f t="shared" si="2"/>
        <v>1.2E-2</v>
      </c>
      <c r="I13" s="93">
        <f>MAX(_xll.ohPack(Data!$Q$4:INDEX(ONFwd1Y,MATCH(E13+1,SettlementDates,1),1)))</f>
        <v>2.212658296825154E-2</v>
      </c>
      <c r="J13" s="64">
        <f t="shared" si="3"/>
        <v>2.3E-2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4" ht="12" hidden="1" outlineLevel="1" x14ac:dyDescent="0.25">
      <c r="A14" s="160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49948</v>
      </c>
      <c r="F14" s="87">
        <f t="shared" si="1"/>
        <v>12</v>
      </c>
      <c r="G14" s="93">
        <f>MIN(_xll.ohPack(Data!$Q$4:INDEX(ONFwd1Y,MATCH(E14+1,SettlementDates,1),1)))</f>
        <v>1.2595639198682562E-2</v>
      </c>
      <c r="H14" s="64">
        <f t="shared" si="2"/>
        <v>1.2E-2</v>
      </c>
      <c r="I14" s="93">
        <f>MAX(_xll.ohPack(Data!$Q$4:INDEX(ONFwd1Y,MATCH(E14+1,SettlementDates,1),1)))</f>
        <v>2.3339748401562943E-2</v>
      </c>
      <c r="J14" s="64">
        <f t="shared" si="3"/>
        <v>2.5000000000000001E-2</v>
      </c>
      <c r="K14" s="93">
        <f t="shared" si="4"/>
        <v>2.5000000000000001E-3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4" ht="12" hidden="1" outlineLevel="1" x14ac:dyDescent="0.25">
      <c r="A15" s="160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53600</v>
      </c>
      <c r="F15" s="87">
        <f t="shared" si="1"/>
        <v>36</v>
      </c>
      <c r="G15" s="93">
        <f>MIN(_xll.ohPack(Data!$Q$4:INDEX(ONFwd1Y,MATCH(E15+1,SettlementDates,1),1)))</f>
        <v>1.2595639198682562E-2</v>
      </c>
      <c r="H15" s="64">
        <f t="shared" si="2"/>
        <v>1.2E-2</v>
      </c>
      <c r="I15" s="93">
        <f>MAX(_xll.ohPack(Data!$Q$4:INDEX(ONFwd1Y,MATCH(E15+1,SettlementDates,1),1)))</f>
        <v>2.3339748401562943E-2</v>
      </c>
      <c r="J15" s="64">
        <f t="shared" si="3"/>
        <v>2.5000000000000001E-2</v>
      </c>
      <c r="K15" s="93">
        <f t="shared" si="4"/>
        <v>2.5000000000000001E-3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4" ht="12" hidden="1" outlineLevel="1" x14ac:dyDescent="0.25">
      <c r="A16" s="161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64558</v>
      </c>
      <c r="F16" s="91">
        <f t="shared" si="1"/>
        <v>60</v>
      </c>
      <c r="G16" s="94">
        <f>MIN(_xll.ohPack(Data!$Q$4:INDEX(ONFwd1Y,MATCH(E16+1,SettlementDates,1),1)))</f>
        <v>1.2595639198682562E-2</v>
      </c>
      <c r="H16" s="65">
        <f t="shared" si="2"/>
        <v>1.2E-2</v>
      </c>
      <c r="I16" s="94">
        <f>MAX(_xll.ohPack(Data!$Q$4:INDEX(ONFwd1Y,MATCH(E16+1,SettlementDates,1),1)))</f>
        <v>2.3339748401562943E-2</v>
      </c>
      <c r="J16" s="65">
        <f t="shared" si="3"/>
        <v>2.5000000000000001E-2</v>
      </c>
      <c r="K16" s="94">
        <f t="shared" si="4"/>
        <v>2.5000000000000001E-3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9" collapsed="1" x14ac:dyDescent="0.2">
      <c r="R17" s="73"/>
      <c r="S17" s="73"/>
      <c r="T17" s="73"/>
      <c r="U17" s="73"/>
      <c r="V17" s="73"/>
    </row>
    <row r="18" spans="3:29" x14ac:dyDescent="0.2">
      <c r="C18" s="72"/>
      <c r="M18" s="122" t="s">
        <v>173</v>
      </c>
      <c r="P18" s="73"/>
      <c r="Q18" s="73"/>
      <c r="R18" s="73"/>
      <c r="S18" s="73"/>
      <c r="T18" s="73"/>
      <c r="V18" s="73"/>
    </row>
    <row r="19" spans="3:29" x14ac:dyDescent="0.2">
      <c r="M19" s="111"/>
      <c r="P19" s="73"/>
      <c r="Q19" s="73"/>
      <c r="R19" s="73"/>
      <c r="S19" s="73"/>
      <c r="T19" s="73"/>
      <c r="V19" s="73"/>
    </row>
    <row r="20" spans="3:29" x14ac:dyDescent="0.2">
      <c r="P20" s="73"/>
      <c r="Q20" s="73"/>
      <c r="R20" s="73"/>
      <c r="S20" s="73"/>
      <c r="T20" s="73"/>
      <c r="U20" s="73"/>
      <c r="V20" s="73"/>
      <c r="Y20" s="73"/>
    </row>
    <row r="21" spans="3:29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9" x14ac:dyDescent="0.2">
      <c r="J22" s="72"/>
      <c r="K22" s="149" t="b">
        <v>1</v>
      </c>
      <c r="L22" s="72"/>
      <c r="M22" s="146" t="s">
        <v>65</v>
      </c>
      <c r="N22" s="146"/>
      <c r="O22" s="146" t="s">
        <v>21</v>
      </c>
      <c r="P22" s="147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C22" s="109" t="s">
        <v>177</v>
      </c>
    </row>
    <row r="23" spans="3:29" x14ac:dyDescent="0.2">
      <c r="J23" s="72"/>
      <c r="K23" s="72"/>
      <c r="L23" s="72"/>
      <c r="M23" s="103" t="s">
        <v>176</v>
      </c>
      <c r="N23" s="103" t="s">
        <v>39</v>
      </c>
      <c r="O23" s="103" t="str">
        <f t="shared" ref="O23:O46" si="6">LEFT(N23,LEN(N23)-1)+12&amp;"M"</f>
        <v>13M</v>
      </c>
      <c r="P23" s="103" t="str">
        <f t="shared" ref="P23:P46" si="7">Currency&amp;LEFT(N23,LEN(N23)-1)&amp;"x"&amp;LEFT(O23,LEN(O23)-1)&amp;"F"&amp;QuoteSuffix</f>
        <v>USD1x13F_Quote</v>
      </c>
      <c r="Q23" s="155"/>
      <c r="R23" s="115">
        <f>_xll.qlInterestRateIndexFixingDate(Index1Y,S23)</f>
        <v>42670</v>
      </c>
      <c r="S23" s="115">
        <f>_xll.qlCalendarAdvance(JointCalendar,SettlementDate,N23,"mf",TRUE)</f>
        <v>42674</v>
      </c>
      <c r="T23" s="115">
        <f>_xll.qlCalendarAdvance(JointCalendar,SettlementDate,O23,"mf",TRUE)</f>
        <v>43039</v>
      </c>
      <c r="U23" s="106">
        <f>_xll.qlIndexFixing(Index1Y,R23,TRUE,_xll.ohTrigger(Trigger,Trigger1Y))</f>
        <v>1.5799999999944074E-2</v>
      </c>
      <c r="V23" s="106">
        <f>IFERROR(_xll.qlQuoteValue(P23,_xll.ohTrigger(Trigger,Trigger1Y)),NA())</f>
        <v>1.5800000000000002E-2</v>
      </c>
      <c r="W23" s="103" t="b">
        <f>NOT(ISERROR(V23))</f>
        <v>1</v>
      </c>
      <c r="X23" s="151">
        <f>U23-V23</f>
        <v>-5.5927484865492261E-14</v>
      </c>
      <c r="Y23" s="103" t="b">
        <f>ABS(X23)&lt;=ABS('General Settings'!$D$36)</f>
        <v>1</v>
      </c>
      <c r="AA23" s="72" t="e">
        <f t="array" ref="AA23:AA46">NA()</f>
        <v>#N/A</v>
      </c>
      <c r="AC23" s="103" t="str">
        <f t="array" ref="AC23:AC75">_xll.ohGroupList("USD1Y_instruments",Trigger1Y)</f>
        <v>USD1MD_SYNTH1Y_Quote</v>
      </c>
    </row>
    <row r="24" spans="3:29" x14ac:dyDescent="0.2">
      <c r="M24" s="104" t="s">
        <v>176</v>
      </c>
      <c r="N24" s="104" t="s">
        <v>75</v>
      </c>
      <c r="O24" s="104" t="str">
        <f t="shared" si="6"/>
        <v>14M</v>
      </c>
      <c r="P24" s="104" t="str">
        <f t="shared" si="7"/>
        <v>USD2x14F_Quote</v>
      </c>
      <c r="Q24" s="150"/>
      <c r="R24" s="116">
        <f>_xll.qlInterestRateIndexFixingDate(Index1Y,S24)</f>
        <v>42702</v>
      </c>
      <c r="S24" s="116">
        <f>_xll.qlCalendarAdvance(JointCalendar,SettlementDate,N24,"mf",TRUE)</f>
        <v>42704</v>
      </c>
      <c r="T24" s="116">
        <f>_xll.qlCalendarAdvance(JointCalendar,SettlementDate,O24,"mf",TRUE)</f>
        <v>43069</v>
      </c>
      <c r="U24" s="107">
        <f>_xll.qlIndexFixing(Index1Y,R24,TRUE,_xll.ohTrigger(Trigger,Trigger1Y))</f>
        <v>1.6059999999999981E-2</v>
      </c>
      <c r="V24" s="107">
        <f>IFERROR(_xll.qlQuoteValue(P24,_xll.ohTrigger(Trigger,Trigger1Y)),NA())</f>
        <v>1.6060000000000001E-2</v>
      </c>
      <c r="W24" s="104" t="b">
        <f t="shared" ref="W24:W46" si="8">NOT(ISERROR(V24))</f>
        <v>1</v>
      </c>
      <c r="X24" s="152">
        <f t="shared" ref="X24:X46" si="9">U24-V24</f>
        <v>0</v>
      </c>
      <c r="Y24" s="104" t="b">
        <f>ABS(X24)&lt;=ABS('General Settings'!$D$36)</f>
        <v>1</v>
      </c>
      <c r="AA24" s="72" t="e">
        <v>#N/A</v>
      </c>
      <c r="AC24" s="104" t="str">
        <v>USD2MD_SYNTH1Y_Quote</v>
      </c>
    </row>
    <row r="25" spans="3:29" x14ac:dyDescent="0.2">
      <c r="M25" s="104" t="s">
        <v>176</v>
      </c>
      <c r="N25" s="104" t="s">
        <v>40</v>
      </c>
      <c r="O25" s="104" t="str">
        <f t="shared" si="6"/>
        <v>15M</v>
      </c>
      <c r="P25" s="104" t="str">
        <f t="shared" si="7"/>
        <v>USD3x15F_Quote</v>
      </c>
      <c r="Q25" s="150"/>
      <c r="R25" s="116">
        <f>_xll.qlInterestRateIndexFixingDate(Index1Y,S25)</f>
        <v>42732</v>
      </c>
      <c r="S25" s="116">
        <f>_xll.qlCalendarAdvance(JointCalendar,SettlementDate,N25,"mf",TRUE)</f>
        <v>42734</v>
      </c>
      <c r="T25" s="116">
        <f>_xll.qlCalendarAdvance(JointCalendar,SettlementDate,O25,"mf",TRUE)</f>
        <v>43098</v>
      </c>
      <c r="U25" s="107">
        <f>_xll.qlIndexFixing(Index1Y,R25,TRUE,_xll.ohTrigger(Trigger,Trigger1Y))</f>
        <v>1.6370000000000034E-2</v>
      </c>
      <c r="V25" s="107">
        <f>IFERROR(_xll.qlQuoteValue(P25,_xll.ohTrigger(Trigger,Trigger1Y)),NA())</f>
        <v>1.6369999999999999E-2</v>
      </c>
      <c r="W25" s="104" t="b">
        <f t="shared" si="8"/>
        <v>1</v>
      </c>
      <c r="X25" s="152">
        <f t="shared" si="9"/>
        <v>3.4694469519536142E-17</v>
      </c>
      <c r="Y25" s="104" t="b">
        <f>ABS(X25)&lt;=ABS('General Settings'!$D$36)</f>
        <v>1</v>
      </c>
      <c r="AA25" s="72" t="e">
        <v>#N/A</v>
      </c>
      <c r="AC25" s="104" t="str">
        <v>USD3MD_SYNTH1Y_Quote</v>
      </c>
    </row>
    <row r="26" spans="3:29" x14ac:dyDescent="0.2">
      <c r="M26" s="104" t="s">
        <v>176</v>
      </c>
      <c r="N26" s="104" t="s">
        <v>76</v>
      </c>
      <c r="O26" s="104" t="str">
        <f t="shared" si="6"/>
        <v>16M</v>
      </c>
      <c r="P26" s="104" t="str">
        <f t="shared" si="7"/>
        <v>USD4x16F_Quote</v>
      </c>
      <c r="Q26" s="150"/>
      <c r="R26" s="116">
        <f>_xll.qlInterestRateIndexFixingDate(Index1Y,S26)</f>
        <v>42762</v>
      </c>
      <c r="S26" s="116">
        <f>_xll.qlCalendarAdvance(JointCalendar,SettlementDate,N26,"mf",TRUE)</f>
        <v>42766</v>
      </c>
      <c r="T26" s="116">
        <f>_xll.qlCalendarAdvance(JointCalendar,SettlementDate,O26,"mf",TRUE)</f>
        <v>43131</v>
      </c>
      <c r="U26" s="107">
        <f>_xll.qlIndexFixing(Index1Y,R26,TRUE,_xll.ohTrigger(Trigger,Trigger1Y))</f>
        <v>1.6239999999999956E-2</v>
      </c>
      <c r="V26" s="107">
        <f>IFERROR(_xll.qlQuoteValue(P26,_xll.ohTrigger(Trigger,Trigger1Y)),NA())</f>
        <v>1.6240000000000001E-2</v>
      </c>
      <c r="W26" s="104" t="b">
        <f t="shared" si="8"/>
        <v>1</v>
      </c>
      <c r="X26" s="152">
        <f t="shared" si="9"/>
        <v>-4.5102810375396984E-17</v>
      </c>
      <c r="Y26" s="104" t="b">
        <f>ABS(X26)&lt;=ABS('General Settings'!$D$36)</f>
        <v>1</v>
      </c>
      <c r="AA26" s="72" t="e">
        <v>#N/A</v>
      </c>
      <c r="AC26" s="104" t="str">
        <v>USD4MD_SYNTH1Y_Quote</v>
      </c>
    </row>
    <row r="27" spans="3:29" x14ac:dyDescent="0.2">
      <c r="M27" s="104" t="s">
        <v>176</v>
      </c>
      <c r="N27" s="104" t="s">
        <v>77</v>
      </c>
      <c r="O27" s="104" t="str">
        <f t="shared" si="6"/>
        <v>17M</v>
      </c>
      <c r="P27" s="104" t="str">
        <f t="shared" si="7"/>
        <v>USD5x17F_Quote</v>
      </c>
      <c r="Q27" s="150"/>
      <c r="R27" s="116">
        <f>_xll.qlInterestRateIndexFixingDate(Index1Y,S27)</f>
        <v>42790</v>
      </c>
      <c r="S27" s="116">
        <f>_xll.qlCalendarAdvance(JointCalendar,SettlementDate,N27,"mf",TRUE)</f>
        <v>42794</v>
      </c>
      <c r="T27" s="116">
        <f>_xll.qlCalendarAdvance(JointCalendar,SettlementDate,O27,"mf",TRUE)</f>
        <v>43159</v>
      </c>
      <c r="U27" s="107">
        <f>_xll.qlIndexFixing(Index1Y,R27,TRUE,_xll.ohTrigger(Trigger,Trigger1Y))</f>
        <v>1.6119999999999829E-2</v>
      </c>
      <c r="V27" s="107">
        <f>IFERROR(_xll.qlQuoteValue(P27,_xll.ohTrigger(Trigger,Trigger1Y)),NA())</f>
        <v>1.6120000000000002E-2</v>
      </c>
      <c r="W27" s="104" t="b">
        <f t="shared" si="8"/>
        <v>1</v>
      </c>
      <c r="X27" s="152">
        <f t="shared" si="9"/>
        <v>-1.7347234759768071E-16</v>
      </c>
      <c r="Y27" s="104" t="b">
        <f>ABS(X27)&lt;=ABS('General Settings'!$D$36)</f>
        <v>1</v>
      </c>
      <c r="AA27" s="72" t="e">
        <v>#N/A</v>
      </c>
      <c r="AC27" s="104" t="str">
        <v>USD5MD_SYNTH1Y_Quote</v>
      </c>
    </row>
    <row r="28" spans="3:29" x14ac:dyDescent="0.2">
      <c r="M28" s="104" t="s">
        <v>176</v>
      </c>
      <c r="N28" s="104" t="s">
        <v>41</v>
      </c>
      <c r="O28" s="104" t="str">
        <f t="shared" si="6"/>
        <v>18M</v>
      </c>
      <c r="P28" s="104" t="str">
        <f t="shared" si="7"/>
        <v>USD6x18F_Quote</v>
      </c>
      <c r="Q28" s="150"/>
      <c r="R28" s="116">
        <f>_xll.qlInterestRateIndexFixingDate(Index1Y,S28)</f>
        <v>42823</v>
      </c>
      <c r="S28" s="116">
        <f>_xll.qlCalendarAdvance(JointCalendar,SettlementDate,N28,"mf",TRUE)</f>
        <v>42825</v>
      </c>
      <c r="T28" s="116">
        <f>_xll.qlCalendarAdvance(JointCalendar,SettlementDate,O28,"mf",TRUE)</f>
        <v>43188</v>
      </c>
      <c r="U28" s="107">
        <f>_xll.qlIndexFixing(Index1Y,R28,TRUE,_xll.ohTrigger(Trigger,Trigger1Y))</f>
        <v>1.5969999999999991E-2</v>
      </c>
      <c r="V28" s="107">
        <f>IFERROR(_xll.qlQuoteValue(P28,_xll.ohTrigger(Trigger,Trigger1Y)),NA())</f>
        <v>1.5969999999999998E-2</v>
      </c>
      <c r="W28" s="104" t="b">
        <f t="shared" si="8"/>
        <v>1</v>
      </c>
      <c r="X28" s="152">
        <f t="shared" si="9"/>
        <v>0</v>
      </c>
      <c r="Y28" s="104" t="b">
        <f>ABS(X28)&lt;=ABS('General Settings'!$D$36)</f>
        <v>1</v>
      </c>
      <c r="AA28" s="72" t="e">
        <v>#N/A</v>
      </c>
      <c r="AC28" s="104" t="str">
        <v>USD6MD_SYNTH1Y_Quote</v>
      </c>
    </row>
    <row r="29" spans="3:29" x14ac:dyDescent="0.2">
      <c r="M29" s="104" t="s">
        <v>176</v>
      </c>
      <c r="N29" s="104" t="s">
        <v>78</v>
      </c>
      <c r="O29" s="104" t="str">
        <f t="shared" si="6"/>
        <v>19M</v>
      </c>
      <c r="P29" s="104" t="str">
        <f t="shared" si="7"/>
        <v>USD7x19F_Quote</v>
      </c>
      <c r="Q29" s="150"/>
      <c r="R29" s="116">
        <f>_xll.qlInterestRateIndexFixingDate(Index1Y,S29)</f>
        <v>42851</v>
      </c>
      <c r="S29" s="116">
        <f>_xll.qlCalendarAdvance(JointCalendar,SettlementDate,N29,"mf",TRUE)</f>
        <v>42853</v>
      </c>
      <c r="T29" s="116">
        <f>_xll.qlCalendarAdvance(JointCalendar,SettlementDate,O29,"mf",TRUE)</f>
        <v>43220</v>
      </c>
      <c r="U29" s="107">
        <f>_xll.qlIndexFixing(Index1Y,R29,TRUE,_xll.ohTrigger(Trigger,Trigger1Y))</f>
        <v>1.5862042338013745E-2</v>
      </c>
      <c r="V29" s="107" t="e">
        <f>IFERROR(_xll.qlQuoteValue(P29,_xll.ohTrigger(Trigger,Trigger1Y)),NA())</f>
        <v>#N/A</v>
      </c>
      <c r="W29" s="104" t="b">
        <f t="shared" si="8"/>
        <v>0</v>
      </c>
      <c r="X29" s="152" t="e">
        <f t="shared" si="9"/>
        <v>#N/A</v>
      </c>
      <c r="Y29" s="104" t="e">
        <f>ABS(X29)&lt;=ABS('General Settings'!$D$36)</f>
        <v>#N/A</v>
      </c>
      <c r="AA29" s="72" t="e">
        <v>#N/A</v>
      </c>
      <c r="AC29" s="104" t="str">
        <v>USD9MD_SYNTH1Y_Quote</v>
      </c>
    </row>
    <row r="30" spans="3:29" x14ac:dyDescent="0.2">
      <c r="M30" s="104" t="s">
        <v>176</v>
      </c>
      <c r="N30" s="104" t="s">
        <v>79</v>
      </c>
      <c r="O30" s="104" t="str">
        <f t="shared" si="6"/>
        <v>20M</v>
      </c>
      <c r="P30" s="104" t="str">
        <f t="shared" si="7"/>
        <v>USD8x20F_Quote</v>
      </c>
      <c r="Q30" s="150"/>
      <c r="R30" s="116">
        <f>_xll.qlInterestRateIndexFixingDate(Index1Y,S30)</f>
        <v>42881</v>
      </c>
      <c r="S30" s="116">
        <f>_xll.qlCalendarAdvance(JointCalendar,SettlementDate,N30,"mf",TRUE)</f>
        <v>42886</v>
      </c>
      <c r="T30" s="116">
        <f>_xll.qlCalendarAdvance(JointCalendar,SettlementDate,O30,"mf",TRUE)</f>
        <v>43251</v>
      </c>
      <c r="U30" s="107">
        <f>_xll.qlIndexFixing(Index1Y,R30,TRUE,_xll.ohTrigger(Trigger,Trigger1Y))</f>
        <v>1.5844145975769129E-2</v>
      </c>
      <c r="V30" s="107" t="e">
        <f>IFERROR(_xll.qlQuoteValue(P30,_xll.ohTrigger(Trigger,Trigger1Y)),NA())</f>
        <v>#N/A</v>
      </c>
      <c r="W30" s="104" t="b">
        <f t="shared" si="8"/>
        <v>0</v>
      </c>
      <c r="X30" s="152" t="e">
        <f t="shared" si="9"/>
        <v>#N/A</v>
      </c>
      <c r="Y30" s="104" t="e">
        <f>ABS(X30)&lt;=ABS('General Settings'!$D$36)</f>
        <v>#N/A</v>
      </c>
      <c r="AA30" s="72" t="e">
        <v>#N/A</v>
      </c>
      <c r="AC30" s="104" t="str">
        <v>USD1YD_SYNTH1Y_Quote</v>
      </c>
    </row>
    <row r="31" spans="3:29" x14ac:dyDescent="0.2">
      <c r="M31" s="104" t="s">
        <v>176</v>
      </c>
      <c r="N31" s="104" t="s">
        <v>80</v>
      </c>
      <c r="O31" s="104" t="str">
        <f t="shared" si="6"/>
        <v>21M</v>
      </c>
      <c r="P31" s="104" t="str">
        <f t="shared" si="7"/>
        <v>USD9x21F_Quote</v>
      </c>
      <c r="Q31" s="150"/>
      <c r="R31" s="116">
        <f>_xll.qlInterestRateIndexFixingDate(Index1Y,S31)</f>
        <v>42914</v>
      </c>
      <c r="S31" s="116">
        <f>_xll.qlCalendarAdvance(JointCalendar,SettlementDate,N31,"mf",TRUE)</f>
        <v>42916</v>
      </c>
      <c r="T31" s="116">
        <f>_xll.qlCalendarAdvance(JointCalendar,SettlementDate,O31,"mf",TRUE)</f>
        <v>43280</v>
      </c>
      <c r="U31" s="107">
        <f>_xll.qlIndexFixing(Index1Y,R31,TRUE,_xll.ohTrigger(Trigger,Trigger1Y))</f>
        <v>1.5900000000000074E-2</v>
      </c>
      <c r="V31" s="107">
        <f>IFERROR(_xll.qlQuoteValue(P31,_xll.ohTrigger(Trigger,Trigger1Y)),NA())</f>
        <v>1.5900000000000001E-2</v>
      </c>
      <c r="W31" s="104" t="b">
        <f t="shared" si="8"/>
        <v>1</v>
      </c>
      <c r="X31" s="152">
        <f t="shared" si="9"/>
        <v>7.2858385991025898E-17</v>
      </c>
      <c r="Y31" s="104" t="b">
        <f>ABS(X31)&lt;=ABS('General Settings'!$D$36)</f>
        <v>1</v>
      </c>
      <c r="AA31" s="72" t="e">
        <v>#N/A</v>
      </c>
      <c r="AC31" s="104" t="str">
        <v>USD1x13F_Quote</v>
      </c>
    </row>
    <row r="32" spans="3:29" x14ac:dyDescent="0.2">
      <c r="M32" s="104" t="s">
        <v>176</v>
      </c>
      <c r="N32" s="104" t="s">
        <v>81</v>
      </c>
      <c r="O32" s="104" t="str">
        <f t="shared" si="6"/>
        <v>22M</v>
      </c>
      <c r="P32" s="104" t="str">
        <f t="shared" si="7"/>
        <v>USD10x22F_Quote</v>
      </c>
      <c r="Q32" s="150"/>
      <c r="R32" s="116">
        <f>_xll.qlInterestRateIndexFixingDate(Index1Y,S32)</f>
        <v>42943</v>
      </c>
      <c r="S32" s="116">
        <f>_xll.qlCalendarAdvance(JointCalendar,SettlementDate,N32,"mf",TRUE)</f>
        <v>42947</v>
      </c>
      <c r="T32" s="116">
        <f>_xll.qlCalendarAdvance(JointCalendar,SettlementDate,O32,"mf",TRUE)</f>
        <v>43312</v>
      </c>
      <c r="U32" s="107">
        <f>_xll.qlIndexFixing(Index1Y,R32,TRUE,_xll.ohTrigger(Trigger,Trigger1Y))</f>
        <v>1.6032561176814033E-2</v>
      </c>
      <c r="V32" s="107" t="e">
        <f>IFERROR(_xll.qlQuoteValue(P32,_xll.ohTrigger(Trigger,Trigger1Y)),NA())</f>
        <v>#N/A</v>
      </c>
      <c r="W32" s="104" t="b">
        <f t="shared" si="8"/>
        <v>0</v>
      </c>
      <c r="X32" s="152" t="e">
        <f t="shared" si="9"/>
        <v>#N/A</v>
      </c>
      <c r="Y32" s="104" t="e">
        <f>ABS(X32)&lt;=ABS('General Settings'!$D$36)</f>
        <v>#N/A</v>
      </c>
      <c r="AA32" s="72" t="e">
        <v>#N/A</v>
      </c>
      <c r="AC32" s="104" t="str">
        <v>USD2x14F_Quote</v>
      </c>
    </row>
    <row r="33" spans="13:29" x14ac:dyDescent="0.2">
      <c r="M33" s="104" t="s">
        <v>176</v>
      </c>
      <c r="N33" s="104" t="s">
        <v>82</v>
      </c>
      <c r="O33" s="104" t="str">
        <f t="shared" si="6"/>
        <v>23M</v>
      </c>
      <c r="P33" s="104" t="str">
        <f t="shared" si="7"/>
        <v>USD11x23F_Quote</v>
      </c>
      <c r="Q33" s="150"/>
      <c r="R33" s="116">
        <f>_xll.qlInterestRateIndexFixingDate(Index1Y,S33)</f>
        <v>42976</v>
      </c>
      <c r="S33" s="116">
        <f>_xll.qlCalendarAdvance(JointCalendar,SettlementDate,N33,"mf",TRUE)</f>
        <v>42978</v>
      </c>
      <c r="T33" s="116">
        <f>_xll.qlCalendarAdvance(JointCalendar,SettlementDate,O33,"mf",TRUE)</f>
        <v>43343</v>
      </c>
      <c r="U33" s="107">
        <f>_xll.qlIndexFixing(Index1Y,R33,TRUE,_xll.ohTrigger(Trigger,Trigger1Y))</f>
        <v>1.6182192488591669E-2</v>
      </c>
      <c r="V33" s="107" t="e">
        <f>IFERROR(_xll.qlQuoteValue(P33,_xll.ohTrigger(Trigger,Trigger1Y)),NA())</f>
        <v>#N/A</v>
      </c>
      <c r="W33" s="104" t="b">
        <f t="shared" si="8"/>
        <v>0</v>
      </c>
      <c r="X33" s="152" t="e">
        <f t="shared" si="9"/>
        <v>#N/A</v>
      </c>
      <c r="Y33" s="104" t="e">
        <f>ABS(X33)&lt;=ABS('General Settings'!$D$36)</f>
        <v>#N/A</v>
      </c>
      <c r="AA33" s="72" t="e">
        <v>#N/A</v>
      </c>
      <c r="AC33" s="104" t="str">
        <v>USD3x15F_Quote</v>
      </c>
    </row>
    <row r="34" spans="13:29" x14ac:dyDescent="0.2">
      <c r="M34" s="104" t="s">
        <v>176</v>
      </c>
      <c r="N34" s="104" t="s">
        <v>128</v>
      </c>
      <c r="O34" s="104" t="str">
        <f t="shared" si="6"/>
        <v>24M</v>
      </c>
      <c r="P34" s="104" t="str">
        <f t="shared" si="7"/>
        <v>USD12x24F_Quote</v>
      </c>
      <c r="Q34" s="150"/>
      <c r="R34" s="116">
        <f>_xll.qlInterestRateIndexFixingDate(Index1Y,S34)</f>
        <v>43005</v>
      </c>
      <c r="S34" s="116">
        <f>_xll.qlCalendarAdvance(JointCalendar,SettlementDate,N34,"mf",TRUE)</f>
        <v>43007</v>
      </c>
      <c r="T34" s="116">
        <f>_xll.qlCalendarAdvance(JointCalendar,SettlementDate,O34,"mf",TRUE)</f>
        <v>43371</v>
      </c>
      <c r="U34" s="107">
        <f>_xll.qlIndexFixing(Index1Y,R34,TRUE,_xll.ohTrigger(Trigger,Trigger1Y))</f>
        <v>1.6290358476816705E-2</v>
      </c>
      <c r="V34" s="107">
        <f>IFERROR(_xll.qlQuoteValue(P34,_xll.ohTrigger(Trigger,Trigger1Y)),NA())</f>
        <v>1.5800000000000002E-2</v>
      </c>
      <c r="W34" s="104" t="b">
        <f t="shared" si="8"/>
        <v>1</v>
      </c>
      <c r="X34" s="152">
        <f t="shared" si="9"/>
        <v>4.9035847681670394E-4</v>
      </c>
      <c r="Y34" s="104" t="b">
        <f>ABS(X34)&lt;=ABS('General Settings'!$D$36)</f>
        <v>0</v>
      </c>
      <c r="AA34" s="72" t="e">
        <v>#N/A</v>
      </c>
      <c r="AC34" s="104" t="str">
        <v>USD4x16F_Quote</v>
      </c>
    </row>
    <row r="35" spans="13:29" x14ac:dyDescent="0.2">
      <c r="M35" s="104" t="s">
        <v>176</v>
      </c>
      <c r="N35" s="104" t="s">
        <v>83</v>
      </c>
      <c r="O35" s="104" t="str">
        <f t="shared" si="6"/>
        <v>25M</v>
      </c>
      <c r="P35" s="104" t="str">
        <f t="shared" si="7"/>
        <v>USD13x25F_Quote</v>
      </c>
      <c r="Q35" s="150"/>
      <c r="R35" s="116">
        <f>_xll.qlInterestRateIndexFixingDate(Index1Y,S35)</f>
        <v>43035</v>
      </c>
      <c r="S35" s="116">
        <f>_xll.qlCalendarAdvance(JointCalendar,SettlementDate,N35,"mf",TRUE)</f>
        <v>43039</v>
      </c>
      <c r="T35" s="116">
        <f>_xll.qlCalendarAdvance(JointCalendar,SettlementDate,O35,"mf",TRUE)</f>
        <v>43404</v>
      </c>
      <c r="U35" s="107">
        <f>_xll.qlIndexFixing(Index1Y,R35,TRUE,_xll.ohTrigger(Trigger,Trigger1Y))</f>
        <v>1.6373719093704879E-2</v>
      </c>
      <c r="V35" s="107" t="e">
        <f>IFERROR(_xll.qlQuoteValue(P35,_xll.ohTrigger(Trigger,Trigger1Y)),NA())</f>
        <v>#N/A</v>
      </c>
      <c r="W35" s="104" t="b">
        <f t="shared" si="8"/>
        <v>0</v>
      </c>
      <c r="X35" s="152" t="e">
        <f t="shared" si="9"/>
        <v>#N/A</v>
      </c>
      <c r="Y35" s="104" t="e">
        <f>ABS(X35)&lt;=ABS('General Settings'!$D$36)</f>
        <v>#N/A</v>
      </c>
      <c r="AA35" s="72" t="e">
        <v>#N/A</v>
      </c>
      <c r="AC35" s="104" t="str">
        <v>USD5x17F_Quote</v>
      </c>
    </row>
    <row r="36" spans="13:29" x14ac:dyDescent="0.2">
      <c r="M36" s="104" t="s">
        <v>176</v>
      </c>
      <c r="N36" s="104" t="s">
        <v>84</v>
      </c>
      <c r="O36" s="104" t="str">
        <f t="shared" si="6"/>
        <v>26M</v>
      </c>
      <c r="P36" s="104" t="str">
        <f t="shared" si="7"/>
        <v>USD14x26F_Quote</v>
      </c>
      <c r="Q36" s="150"/>
      <c r="R36" s="116">
        <f>_xll.qlInterestRateIndexFixingDate(Index1Y,S36)</f>
        <v>43067</v>
      </c>
      <c r="S36" s="116">
        <f>_xll.qlCalendarAdvance(JointCalendar,SettlementDate,N36,"mf",TRUE)</f>
        <v>43069</v>
      </c>
      <c r="T36" s="116">
        <f>_xll.qlCalendarAdvance(JointCalendar,SettlementDate,O36,"mf",TRUE)</f>
        <v>43434</v>
      </c>
      <c r="U36" s="107">
        <f>_xll.qlIndexFixing(Index1Y,R36,TRUE,_xll.ohTrigger(Trigger,Trigger1Y))</f>
        <v>1.6401400736927564E-2</v>
      </c>
      <c r="V36" s="107" t="e">
        <f>IFERROR(_xll.qlQuoteValue(P36,_xll.ohTrigger(Trigger,Trigger1Y)),NA())</f>
        <v>#N/A</v>
      </c>
      <c r="W36" s="104" t="b">
        <f t="shared" si="8"/>
        <v>0</v>
      </c>
      <c r="X36" s="152" t="e">
        <f t="shared" si="9"/>
        <v>#N/A</v>
      </c>
      <c r="Y36" s="104" t="e">
        <f>ABS(X36)&lt;=ABS('General Settings'!$D$36)</f>
        <v>#N/A</v>
      </c>
      <c r="AA36" s="72" t="e">
        <v>#N/A</v>
      </c>
      <c r="AC36" s="104" t="str">
        <v>USD6x18F_Quote</v>
      </c>
    </row>
    <row r="37" spans="13:29" x14ac:dyDescent="0.2">
      <c r="M37" s="104" t="s">
        <v>176</v>
      </c>
      <c r="N37" s="104" t="s">
        <v>85</v>
      </c>
      <c r="O37" s="104" t="str">
        <f t="shared" si="6"/>
        <v>27M</v>
      </c>
      <c r="P37" s="104" t="str">
        <f t="shared" si="7"/>
        <v>USD15x27F_Quote</v>
      </c>
      <c r="Q37" s="150"/>
      <c r="R37" s="116">
        <f>_xll.qlInterestRateIndexFixingDate(Index1Y,S37)</f>
        <v>43096</v>
      </c>
      <c r="S37" s="116">
        <f>_xll.qlCalendarAdvance(JointCalendar,SettlementDate,N37,"mf",TRUE)</f>
        <v>43098</v>
      </c>
      <c r="T37" s="116">
        <f>_xll.qlCalendarAdvance(JointCalendar,SettlementDate,O37,"mf",TRUE)</f>
        <v>43465</v>
      </c>
      <c r="U37" s="107">
        <f>_xll.qlIndexFixing(Index1Y,R37,TRUE,_xll.ohTrigger(Trigger,Trigger1Y))</f>
        <v>1.6285299881026963E-2</v>
      </c>
      <c r="V37" s="107">
        <f>IFERROR(_xll.qlQuoteValue(P37,_xll.ohTrigger(Trigger,Trigger1Y)),NA())</f>
        <v>1.575E-2</v>
      </c>
      <c r="W37" s="104" t="b">
        <f t="shared" si="8"/>
        <v>1</v>
      </c>
      <c r="X37" s="152">
        <f t="shared" si="9"/>
        <v>5.3529988102696269E-4</v>
      </c>
      <c r="Y37" s="104" t="b">
        <f>ABS(X37)&lt;=ABS('General Settings'!$D$36)</f>
        <v>0</v>
      </c>
      <c r="AA37" s="72" t="e">
        <v>#N/A</v>
      </c>
      <c r="AC37" s="60" t="str">
        <v>USD9x21F_Quote</v>
      </c>
    </row>
    <row r="38" spans="13:29" x14ac:dyDescent="0.2">
      <c r="M38" s="104" t="s">
        <v>176</v>
      </c>
      <c r="N38" s="104" t="s">
        <v>86</v>
      </c>
      <c r="O38" s="104" t="str">
        <f t="shared" si="6"/>
        <v>28M</v>
      </c>
      <c r="P38" s="104" t="str">
        <f t="shared" si="7"/>
        <v>USD16x28F_Quote</v>
      </c>
      <c r="Q38" s="150"/>
      <c r="R38" s="116">
        <f>_xll.qlInterestRateIndexFixingDate(Index1Y,S38)</f>
        <v>43129</v>
      </c>
      <c r="S38" s="116">
        <f>_xll.qlCalendarAdvance(JointCalendar,SettlementDate,N38,"mf",TRUE)</f>
        <v>43131</v>
      </c>
      <c r="T38" s="116">
        <f>_xll.qlCalendarAdvance(JointCalendar,SettlementDate,O38,"mf",TRUE)</f>
        <v>43496</v>
      </c>
      <c r="U38" s="107">
        <f>_xll.qlIndexFixing(Index1Y,R38,TRUE,_xll.ohTrigger(Trigger,Trigger1Y))</f>
        <v>1.6547888006767934E-2</v>
      </c>
      <c r="V38" s="107" t="e">
        <f>IFERROR(_xll.qlQuoteValue(P38,_xll.ohTrigger(Trigger,Trigger1Y)),NA())</f>
        <v>#N/A</v>
      </c>
      <c r="W38" s="104" t="b">
        <f t="shared" si="8"/>
        <v>0</v>
      </c>
      <c r="X38" s="152" t="e">
        <f t="shared" si="9"/>
        <v>#N/A</v>
      </c>
      <c r="Y38" s="104" t="e">
        <f>ABS(X38)&lt;=ABS('General Settings'!$D$36)</f>
        <v>#N/A</v>
      </c>
      <c r="AA38" s="72" t="e">
        <v>#N/A</v>
      </c>
      <c r="AC38" s="60" t="str">
        <v>USDAM3L2Y_S12L3L_Quote</v>
      </c>
    </row>
    <row r="39" spans="13:29" x14ac:dyDescent="0.2">
      <c r="M39" s="104" t="s">
        <v>176</v>
      </c>
      <c r="N39" s="104" t="s">
        <v>87</v>
      </c>
      <c r="O39" s="104" t="str">
        <f t="shared" si="6"/>
        <v>29M</v>
      </c>
      <c r="P39" s="104" t="str">
        <f t="shared" si="7"/>
        <v>USD17x29F_Quote</v>
      </c>
      <c r="Q39" s="150"/>
      <c r="R39" s="116">
        <f>_xll.qlInterestRateIndexFixingDate(Index1Y,S39)</f>
        <v>43157</v>
      </c>
      <c r="S39" s="116">
        <f>_xll.qlCalendarAdvance(JointCalendar,SettlementDate,N39,"mf",TRUE)</f>
        <v>43159</v>
      </c>
      <c r="T39" s="116">
        <f>_xll.qlCalendarAdvance(JointCalendar,SettlementDate,O39,"mf",TRUE)</f>
        <v>43524</v>
      </c>
      <c r="U39" s="107">
        <f>_xll.qlIndexFixing(Index1Y,R39,TRUE,_xll.ohTrigger(Trigger,Trigger1Y))</f>
        <v>1.6739035861777649E-2</v>
      </c>
      <c r="V39" s="107" t="e">
        <f>IFERROR(_xll.qlQuoteValue(P39,_xll.ohTrigger(Trigger,Trigger1Y)),NA())</f>
        <v>#N/A</v>
      </c>
      <c r="W39" s="104" t="b">
        <f t="shared" si="8"/>
        <v>0</v>
      </c>
      <c r="X39" s="152" t="e">
        <f t="shared" si="9"/>
        <v>#N/A</v>
      </c>
      <c r="Y39" s="104" t="e">
        <f>ABS(X39)&lt;=ABS('General Settings'!$D$36)</f>
        <v>#N/A</v>
      </c>
      <c r="AA39" s="72" t="e">
        <v>#N/A</v>
      </c>
      <c r="AC39" s="60" t="str">
        <v>USDAM3L3Y_S12L3L_Quote</v>
      </c>
    </row>
    <row r="40" spans="13:29" x14ac:dyDescent="0.2">
      <c r="M40" s="104" t="s">
        <v>176</v>
      </c>
      <c r="N40" s="104" t="s">
        <v>88</v>
      </c>
      <c r="O40" s="104" t="str">
        <f t="shared" si="6"/>
        <v>30M</v>
      </c>
      <c r="P40" s="104" t="str">
        <f t="shared" si="7"/>
        <v>USD18x30F_Quote</v>
      </c>
      <c r="Q40" s="150"/>
      <c r="R40" s="116">
        <f>_xll.qlInterestRateIndexFixingDate(Index1Y,S40)</f>
        <v>43186</v>
      </c>
      <c r="S40" s="116">
        <f>_xll.qlCalendarAdvance(JointCalendar,SettlementDate,N40,"mf",TRUE)</f>
        <v>43188</v>
      </c>
      <c r="T40" s="116">
        <f>_xll.qlCalendarAdvance(JointCalendar,SettlementDate,O40,"mf",TRUE)</f>
        <v>43553</v>
      </c>
      <c r="U40" s="107">
        <f>_xll.qlIndexFixing(Index1Y,R40,TRUE,_xll.ohTrigger(Trigger,Trigger1Y))</f>
        <v>1.6932284866605002E-2</v>
      </c>
      <c r="V40" s="107">
        <f>IFERROR(_xll.qlQuoteValue(P40,_xll.ohTrigger(Trigger,Trigger1Y)),NA())</f>
        <v>1.5670000000000003E-2</v>
      </c>
      <c r="W40" s="104" t="b">
        <f t="shared" si="8"/>
        <v>1</v>
      </c>
      <c r="X40" s="152">
        <f t="shared" si="9"/>
        <v>1.2622848666049985E-3</v>
      </c>
      <c r="Y40" s="104" t="b">
        <f>ABS(X40)&lt;=ABS('General Settings'!$D$36)</f>
        <v>0</v>
      </c>
      <c r="AA40" s="72" t="e">
        <v>#N/A</v>
      </c>
      <c r="AC40" s="60" t="str">
        <v>USDAM3L4Y_S12L3L_Quote</v>
      </c>
    </row>
    <row r="41" spans="13:29" x14ac:dyDescent="0.2">
      <c r="M41" s="104" t="s">
        <v>176</v>
      </c>
      <c r="N41" s="104" t="s">
        <v>89</v>
      </c>
      <c r="O41" s="104" t="str">
        <f t="shared" si="6"/>
        <v>31M</v>
      </c>
      <c r="P41" s="104" t="str">
        <f t="shared" si="7"/>
        <v>USD19x31F_Quote</v>
      </c>
      <c r="Q41" s="150"/>
      <c r="R41" s="116">
        <f>_xll.qlInterestRateIndexFixingDate(Index1Y,S41)</f>
        <v>43216</v>
      </c>
      <c r="S41" s="116">
        <f>_xll.qlCalendarAdvance(JointCalendar,SettlementDate,N41,"mf",TRUE)</f>
        <v>43220</v>
      </c>
      <c r="T41" s="116">
        <f>_xll.qlCalendarAdvance(JointCalendar,SettlementDate,O41,"mf",TRUE)</f>
        <v>43585</v>
      </c>
      <c r="U41" s="107">
        <f>_xll.qlIndexFixing(Index1Y,R41,TRUE,_xll.ohTrigger(Trigger,Trigger1Y))</f>
        <v>1.7054220049653897E-2</v>
      </c>
      <c r="V41" s="107" t="e">
        <f>IFERROR(_xll.qlQuoteValue(P41,_xll.ohTrigger(Trigger,Trigger1Y)),NA())</f>
        <v>#N/A</v>
      </c>
      <c r="W41" s="104" t="b">
        <f t="shared" si="8"/>
        <v>0</v>
      </c>
      <c r="X41" s="152" t="e">
        <f t="shared" si="9"/>
        <v>#N/A</v>
      </c>
      <c r="Y41" s="104" t="e">
        <f>ABS(X41)&lt;=ABS('General Settings'!$D$36)</f>
        <v>#N/A</v>
      </c>
      <c r="AA41" s="72" t="e">
        <v>#N/A</v>
      </c>
      <c r="AC41" s="60" t="str">
        <v>USDAM3L5Y_S12L3L_Quote</v>
      </c>
    </row>
    <row r="42" spans="13:29" x14ac:dyDescent="0.2">
      <c r="M42" s="104" t="s">
        <v>176</v>
      </c>
      <c r="N42" s="104" t="s">
        <v>90</v>
      </c>
      <c r="O42" s="104" t="str">
        <f t="shared" si="6"/>
        <v>32M</v>
      </c>
      <c r="P42" s="104" t="str">
        <f t="shared" si="7"/>
        <v>USD20x32F_Quote</v>
      </c>
      <c r="Q42" s="150"/>
      <c r="R42" s="116">
        <f>_xll.qlInterestRateIndexFixingDate(Index1Y,S42)</f>
        <v>43249</v>
      </c>
      <c r="S42" s="116">
        <f>_xll.qlCalendarAdvance(JointCalendar,SettlementDate,N42,"mf",TRUE)</f>
        <v>43251</v>
      </c>
      <c r="T42" s="116">
        <f>_xll.qlCalendarAdvance(JointCalendar,SettlementDate,O42,"mf",TRUE)</f>
        <v>43616</v>
      </c>
      <c r="U42" s="107">
        <f>_xll.qlIndexFixing(Index1Y,R42,TRUE,_xll.ohTrigger(Trigger,Trigger1Y))</f>
        <v>1.7058015033357622E-2</v>
      </c>
      <c r="V42" s="107" t="e">
        <f>IFERROR(_xll.qlQuoteValue(P42,_xll.ohTrigger(Trigger,Trigger1Y)),NA())</f>
        <v>#N/A</v>
      </c>
      <c r="W42" s="104" t="b">
        <f t="shared" si="8"/>
        <v>0</v>
      </c>
      <c r="X42" s="152" t="e">
        <f t="shared" si="9"/>
        <v>#N/A</v>
      </c>
      <c r="Y42" s="104" t="e">
        <f>ABS(X42)&lt;=ABS('General Settings'!$D$36)</f>
        <v>#N/A</v>
      </c>
      <c r="AA42" s="72" t="e">
        <v>#N/A</v>
      </c>
      <c r="AC42" s="60" t="str">
        <v>USDAM3L6Y_S12L3L_Quote</v>
      </c>
    </row>
    <row r="43" spans="13:29" x14ac:dyDescent="0.2">
      <c r="M43" s="104" t="s">
        <v>176</v>
      </c>
      <c r="N43" s="104" t="s">
        <v>91</v>
      </c>
      <c r="O43" s="104" t="str">
        <f t="shared" si="6"/>
        <v>33M</v>
      </c>
      <c r="P43" s="104" t="str">
        <f t="shared" si="7"/>
        <v>USD21x33F_Quote</v>
      </c>
      <c r="Q43" s="150"/>
      <c r="R43" s="116">
        <f>_xll.qlInterestRateIndexFixingDate(Index1Y,S43)</f>
        <v>43278</v>
      </c>
      <c r="S43" s="116">
        <f>_xll.qlCalendarAdvance(JointCalendar,SettlementDate,N43,"mf",TRUE)</f>
        <v>43280</v>
      </c>
      <c r="T43" s="116">
        <f>_xll.qlCalendarAdvance(JointCalendar,SettlementDate,O43,"mf",TRUE)</f>
        <v>43644</v>
      </c>
      <c r="U43" s="107">
        <f>_xll.qlIndexFixing(Index1Y,R43,TRUE,_xll.ohTrigger(Trigger,Trigger1Y))</f>
        <v>1.6975461908726629E-2</v>
      </c>
      <c r="V43" s="107">
        <f>IFERROR(_xll.qlQuoteValue(P43,_xll.ohTrigger(Trigger,Trigger1Y)),NA())</f>
        <v>1.609E-2</v>
      </c>
      <c r="W43" s="104" t="b">
        <f t="shared" si="8"/>
        <v>1</v>
      </c>
      <c r="X43" s="152">
        <f t="shared" si="9"/>
        <v>8.8546190872662925E-4</v>
      </c>
      <c r="Y43" s="104" t="b">
        <f>ABS(X43)&lt;=ABS('General Settings'!$D$36)</f>
        <v>0</v>
      </c>
      <c r="AA43" s="72" t="e">
        <v>#N/A</v>
      </c>
      <c r="AC43" s="60" t="str">
        <v>USDAM3L7Y_S12L3L_Quote</v>
      </c>
    </row>
    <row r="44" spans="13:29" x14ac:dyDescent="0.2">
      <c r="M44" s="104" t="s">
        <v>176</v>
      </c>
      <c r="N44" s="104" t="s">
        <v>92</v>
      </c>
      <c r="O44" s="104" t="str">
        <f t="shared" si="6"/>
        <v>34M</v>
      </c>
      <c r="P44" s="104" t="str">
        <f t="shared" si="7"/>
        <v>USD22x34F_Quote</v>
      </c>
      <c r="Q44" s="150"/>
      <c r="R44" s="116">
        <f>_xll.qlInterestRateIndexFixingDate(Index1Y,S44)</f>
        <v>43308</v>
      </c>
      <c r="S44" s="116">
        <f>_xll.qlCalendarAdvance(JointCalendar,SettlementDate,N44,"mf",TRUE)</f>
        <v>43312</v>
      </c>
      <c r="T44" s="116">
        <f>_xll.qlCalendarAdvance(JointCalendar,SettlementDate,O44,"mf",TRUE)</f>
        <v>43677</v>
      </c>
      <c r="U44" s="107">
        <f>_xll.qlIndexFixing(Index1Y,R44,TRUE,_xll.ohTrigger(Trigger,Trigger1Y))</f>
        <v>1.6801503809289818E-2</v>
      </c>
      <c r="V44" s="107" t="e">
        <f>IFERROR(_xll.qlQuoteValue(P44,_xll.ohTrigger(Trigger,Trigger1Y)),NA())</f>
        <v>#N/A</v>
      </c>
      <c r="W44" s="104" t="b">
        <f t="shared" si="8"/>
        <v>0</v>
      </c>
      <c r="X44" s="152" t="e">
        <f t="shared" si="9"/>
        <v>#N/A</v>
      </c>
      <c r="Y44" s="104" t="e">
        <f>ABS(X44)&lt;=ABS('General Settings'!$D$36)</f>
        <v>#N/A</v>
      </c>
      <c r="AA44" s="72" t="e">
        <v>#N/A</v>
      </c>
      <c r="AC44" s="60" t="str">
        <v>USDAM3L8Y_S12L3L_Quote</v>
      </c>
    </row>
    <row r="45" spans="13:29" x14ac:dyDescent="0.2">
      <c r="M45" s="104" t="s">
        <v>176</v>
      </c>
      <c r="N45" s="104" t="s">
        <v>93</v>
      </c>
      <c r="O45" s="104" t="str">
        <f t="shared" si="6"/>
        <v>35M</v>
      </c>
      <c r="P45" s="104" t="str">
        <f t="shared" si="7"/>
        <v>USD23x35F_Quote</v>
      </c>
      <c r="Q45" s="150"/>
      <c r="R45" s="116">
        <f>_xll.qlInterestRateIndexFixingDate(Index1Y,S45)</f>
        <v>43341</v>
      </c>
      <c r="S45" s="116">
        <f>_xll.qlCalendarAdvance(JointCalendar,SettlementDate,N45,"mf",TRUE)</f>
        <v>43343</v>
      </c>
      <c r="T45" s="116">
        <f>_xll.qlCalendarAdvance(JointCalendar,SettlementDate,O45,"mf",TRUE)</f>
        <v>43707</v>
      </c>
      <c r="U45" s="107">
        <f>_xll.qlIndexFixing(Index1Y,R45,TRUE,_xll.ohTrigger(Trigger,Trigger1Y))</f>
        <v>1.6606386355788864E-2</v>
      </c>
      <c r="V45" s="107" t="e">
        <f>IFERROR(_xll.qlQuoteValue(P45,_xll.ohTrigger(Trigger,Trigger1Y)),NA())</f>
        <v>#N/A</v>
      </c>
      <c r="W45" s="104" t="b">
        <f t="shared" si="8"/>
        <v>0</v>
      </c>
      <c r="X45" s="152" t="e">
        <f t="shared" si="9"/>
        <v>#N/A</v>
      </c>
      <c r="Y45" s="104" t="e">
        <f>ABS(X45)&lt;=ABS('General Settings'!$D$36)</f>
        <v>#N/A</v>
      </c>
      <c r="AA45" s="72" t="e">
        <v>#N/A</v>
      </c>
      <c r="AC45" s="104" t="str">
        <v>USDAM3L9Y_S12L3L_Quote</v>
      </c>
    </row>
    <row r="46" spans="13:29" x14ac:dyDescent="0.2">
      <c r="M46" s="105" t="s">
        <v>176</v>
      </c>
      <c r="N46" s="105" t="s">
        <v>129</v>
      </c>
      <c r="O46" s="105" t="str">
        <f t="shared" si="6"/>
        <v>36M</v>
      </c>
      <c r="P46" s="105" t="str">
        <f t="shared" si="7"/>
        <v>USD24x36F_Quote</v>
      </c>
      <c r="Q46" s="153"/>
      <c r="R46" s="117">
        <f>_xll.qlInterestRateIndexFixingDate(Index1Y,S46)</f>
        <v>43369</v>
      </c>
      <c r="S46" s="117">
        <f>_xll.qlCalendarAdvance(JointCalendar,SettlementDate,N46,"mf",TRUE)</f>
        <v>43371</v>
      </c>
      <c r="T46" s="117">
        <f>_xll.qlCalendarAdvance(JointCalendar,SettlementDate,O46,"mf",TRUE)</f>
        <v>43738</v>
      </c>
      <c r="U46" s="108">
        <f>_xll.qlIndexFixing(Index1Y,R46,TRUE,_xll.ohTrigger(Trigger,Trigger1Y))</f>
        <v>1.6448798419973248E-2</v>
      </c>
      <c r="V46" s="108">
        <f>IFERROR(_xll.qlQuoteValue(P46,_xll.ohTrigger(Trigger,Trigger1Y)),NA())</f>
        <v>1.6500000000000001E-2</v>
      </c>
      <c r="W46" s="105" t="b">
        <f t="shared" si="8"/>
        <v>1</v>
      </c>
      <c r="X46" s="154">
        <f t="shared" si="9"/>
        <v>-5.1201580026753041E-5</v>
      </c>
      <c r="Y46" s="105" t="b">
        <f>ABS(X46)&lt;=ABS('General Settings'!$D$36)</f>
        <v>1</v>
      </c>
      <c r="AA46" s="72" t="e">
        <v>#N/A</v>
      </c>
      <c r="AC46" s="104" t="str">
        <v>USDAM3L10Y_S12L3L_Quote</v>
      </c>
    </row>
    <row r="47" spans="13:29" x14ac:dyDescent="0.2">
      <c r="W47" s="72"/>
      <c r="X47" s="73"/>
      <c r="AC47" s="104" t="str">
        <v>USDAM3L11Y_S12L3L_Quote</v>
      </c>
    </row>
    <row r="48" spans="13:29" x14ac:dyDescent="0.2">
      <c r="W48" s="72"/>
      <c r="X48" s="73"/>
      <c r="AC48" s="104" t="str">
        <v>USDAM3L12Y_S12L3L_Quote</v>
      </c>
    </row>
    <row r="49" spans="23:29" x14ac:dyDescent="0.2">
      <c r="W49" s="72"/>
      <c r="X49" s="73"/>
      <c r="AC49" s="104" t="str">
        <v>USDAM3L13Y_S12L3L_Quote</v>
      </c>
    </row>
    <row r="50" spans="23:29" x14ac:dyDescent="0.2">
      <c r="W50" s="72"/>
      <c r="X50" s="73"/>
      <c r="AC50" s="104" t="str">
        <v>USDAM3L14Y_S12L3L_Quote</v>
      </c>
    </row>
    <row r="51" spans="23:29" x14ac:dyDescent="0.2">
      <c r="W51" s="72"/>
      <c r="X51" s="73"/>
      <c r="AC51" s="104" t="str">
        <v>USDAM3L15Y_S12L3L_Quote</v>
      </c>
    </row>
    <row r="52" spans="23:29" x14ac:dyDescent="0.2">
      <c r="W52" s="72"/>
      <c r="X52" s="73"/>
      <c r="AC52" s="104" t="str">
        <v>USDAM3L20Y_S12L3L_Quote</v>
      </c>
    </row>
    <row r="53" spans="23:29" x14ac:dyDescent="0.2">
      <c r="W53" s="72"/>
      <c r="X53" s="73"/>
      <c r="AC53" s="104" t="str">
        <v>USDAM3L25Y_S12L3L_Quote</v>
      </c>
    </row>
    <row r="54" spans="23:29" x14ac:dyDescent="0.2">
      <c r="W54" s="72"/>
      <c r="X54" s="73"/>
      <c r="AC54" s="104" t="str">
        <v>USDAM3L30Y_S12L3L_Quote</v>
      </c>
    </row>
    <row r="55" spans="23:29" x14ac:dyDescent="0.2">
      <c r="W55" s="72"/>
      <c r="X55" s="73"/>
      <c r="AC55" s="104" t="str">
        <v>USDAM3L35Y_S12L3L_Quote</v>
      </c>
    </row>
    <row r="56" spans="23:29" x14ac:dyDescent="0.2">
      <c r="W56" s="72"/>
      <c r="X56" s="73"/>
      <c r="AC56" s="104" t="str">
        <v>USDAM3L40Y_S12L3L_Quote</v>
      </c>
    </row>
    <row r="57" spans="23:29" x14ac:dyDescent="0.2">
      <c r="W57" s="72"/>
      <c r="X57" s="73"/>
      <c r="AC57" s="104" t="str">
        <v>USDAM3L50Y_S12L3L_Quote</v>
      </c>
    </row>
    <row r="58" spans="23:29" x14ac:dyDescent="0.2">
      <c r="W58" s="72"/>
      <c r="X58" s="73"/>
      <c r="AC58" s="104" t="str">
        <v>USDAM3L60Y_S12L3L_Quote</v>
      </c>
    </row>
    <row r="59" spans="23:29" x14ac:dyDescent="0.2">
      <c r="W59" s="72"/>
      <c r="X59" s="73"/>
      <c r="AC59" s="60" t="str">
        <v/>
      </c>
    </row>
    <row r="60" spans="23:29" x14ac:dyDescent="0.2">
      <c r="W60" s="72"/>
      <c r="X60" s="73"/>
      <c r="AC60" s="60" t="str">
        <v/>
      </c>
    </row>
    <row r="61" spans="23:29" x14ac:dyDescent="0.2">
      <c r="W61" s="72"/>
      <c r="X61" s="73"/>
      <c r="AC61" s="104" t="str">
        <v/>
      </c>
    </row>
    <row r="62" spans="23:29" x14ac:dyDescent="0.2">
      <c r="W62" s="72"/>
      <c r="X62" s="73"/>
      <c r="AC62" s="104" t="str">
        <v/>
      </c>
    </row>
    <row r="63" spans="23:29" x14ac:dyDescent="0.2">
      <c r="W63" s="72"/>
      <c r="X63" s="73"/>
      <c r="AC63" s="104" t="str">
        <v/>
      </c>
    </row>
    <row r="64" spans="23:29" x14ac:dyDescent="0.2">
      <c r="W64" s="72"/>
      <c r="X64" s="73"/>
      <c r="AC64" s="104" t="str">
        <v/>
      </c>
    </row>
    <row r="65" spans="10:29" x14ac:dyDescent="0.2">
      <c r="W65" s="72"/>
      <c r="X65" s="73"/>
      <c r="AC65" s="104" t="str">
        <v/>
      </c>
    </row>
    <row r="66" spans="10:29" x14ac:dyDescent="0.2">
      <c r="W66" s="72"/>
      <c r="X66" s="73"/>
      <c r="AC66" s="104" t="str">
        <v/>
      </c>
    </row>
    <row r="67" spans="10:29" x14ac:dyDescent="0.2">
      <c r="W67" s="72"/>
      <c r="X67" s="73"/>
      <c r="AC67" s="104" t="str">
        <v/>
      </c>
    </row>
    <row r="68" spans="10:29" x14ac:dyDescent="0.2">
      <c r="W68" s="72"/>
      <c r="X68" s="73"/>
      <c r="AC68" s="104" t="str">
        <v/>
      </c>
    </row>
    <row r="69" spans="10:29" x14ac:dyDescent="0.2">
      <c r="W69" s="72"/>
      <c r="X69" s="73"/>
      <c r="AC69" s="104" t="str">
        <v/>
      </c>
    </row>
    <row r="70" spans="10:29" x14ac:dyDescent="0.2">
      <c r="W70" s="72"/>
      <c r="X70" s="73"/>
      <c r="AC70" s="104" t="str">
        <v/>
      </c>
    </row>
    <row r="71" spans="10:29" x14ac:dyDescent="0.2">
      <c r="J71" s="72"/>
      <c r="K71" s="72"/>
      <c r="L71" s="72"/>
      <c r="W71" s="72"/>
      <c r="X71" s="73"/>
      <c r="AC71" s="104" t="str">
        <v/>
      </c>
    </row>
    <row r="72" spans="10:29" x14ac:dyDescent="0.2">
      <c r="W72" s="72"/>
      <c r="X72" s="73"/>
      <c r="AC72" s="104" t="str">
        <v/>
      </c>
    </row>
    <row r="73" spans="10:29" x14ac:dyDescent="0.2">
      <c r="W73" s="72"/>
      <c r="X73" s="73"/>
      <c r="AC73" s="104" t="str">
        <v/>
      </c>
    </row>
    <row r="74" spans="10:29" x14ac:dyDescent="0.2">
      <c r="W74" s="72"/>
      <c r="X74" s="73"/>
      <c r="AC74" s="104" t="str">
        <v/>
      </c>
    </row>
    <row r="75" spans="10:29" x14ac:dyDescent="0.2">
      <c r="W75" s="72"/>
      <c r="X75" s="73"/>
      <c r="AC75" s="105" t="str">
        <v/>
      </c>
    </row>
    <row r="76" spans="10:29" x14ac:dyDescent="0.2">
      <c r="W76" s="72"/>
      <c r="X76" s="73"/>
    </row>
    <row r="77" spans="10:29" x14ac:dyDescent="0.2">
      <c r="W77" s="72"/>
      <c r="X77" s="73"/>
    </row>
    <row r="78" spans="10:29" x14ac:dyDescent="0.2">
      <c r="W78" s="72"/>
      <c r="X78" s="73"/>
    </row>
    <row r="79" spans="10:29" x14ac:dyDescent="0.2">
      <c r="W79" s="72"/>
      <c r="X79" s="73"/>
    </row>
    <row r="80" spans="10:29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24" x14ac:dyDescent="0.2">
      <c r="W97" s="72"/>
      <c r="X97" s="73"/>
    </row>
    <row r="98" spans="23:24" x14ac:dyDescent="0.2">
      <c r="W98" s="72"/>
      <c r="X98" s="73"/>
    </row>
    <row r="99" spans="23:24" x14ac:dyDescent="0.2">
      <c r="W99" s="72"/>
      <c r="X99" s="73"/>
    </row>
    <row r="100" spans="23:24" x14ac:dyDescent="0.2">
      <c r="W100" s="72"/>
      <c r="X100" s="73"/>
    </row>
    <row r="101" spans="23:24" x14ac:dyDescent="0.2">
      <c r="W101" s="72"/>
      <c r="X101" s="73"/>
    </row>
    <row r="102" spans="23:24" x14ac:dyDescent="0.2">
      <c r="W102" s="72"/>
      <c r="X102" s="73"/>
    </row>
    <row r="103" spans="23:24" x14ac:dyDescent="0.2">
      <c r="W103" s="72"/>
      <c r="X103" s="73"/>
    </row>
    <row r="104" spans="23:24" x14ac:dyDescent="0.2">
      <c r="W104" s="72"/>
      <c r="X104" s="73"/>
    </row>
    <row r="105" spans="23:24" x14ac:dyDescent="0.2">
      <c r="W105" s="72"/>
      <c r="X105" s="73"/>
    </row>
    <row r="106" spans="23:24" x14ac:dyDescent="0.2">
      <c r="W106" s="72"/>
      <c r="X106" s="73"/>
    </row>
    <row r="107" spans="23:24" x14ac:dyDescent="0.2">
      <c r="W107" s="72"/>
      <c r="X107" s="73"/>
    </row>
    <row r="108" spans="23:24" x14ac:dyDescent="0.2">
      <c r="W108" s="72"/>
      <c r="X108" s="73"/>
    </row>
    <row r="109" spans="23:24" x14ac:dyDescent="0.2">
      <c r="W109" s="72"/>
      <c r="X109" s="73"/>
    </row>
    <row r="110" spans="23:24" x14ac:dyDescent="0.2">
      <c r="W110" s="72"/>
      <c r="X110" s="73"/>
    </row>
    <row r="111" spans="23:24" x14ac:dyDescent="0.2">
      <c r="W111" s="72"/>
      <c r="X111" s="73"/>
    </row>
    <row r="112" spans="23:24" x14ac:dyDescent="0.2">
      <c r="W112" s="72"/>
      <c r="X112" s="73"/>
    </row>
    <row r="113" spans="23:24" x14ac:dyDescent="0.2">
      <c r="W113" s="72"/>
      <c r="X113" s="73"/>
    </row>
    <row r="114" spans="23:24" x14ac:dyDescent="0.2">
      <c r="W114" s="72"/>
      <c r="X114" s="73"/>
    </row>
    <row r="115" spans="23:24" x14ac:dyDescent="0.2">
      <c r="W115" s="72"/>
      <c r="X115" s="73"/>
    </row>
    <row r="116" spans="23:24" x14ac:dyDescent="0.2">
      <c r="W116" s="72"/>
      <c r="X116" s="73"/>
    </row>
    <row r="117" spans="23:24" x14ac:dyDescent="0.2">
      <c r="W117" s="72"/>
      <c r="X117" s="73"/>
    </row>
    <row r="118" spans="23:24" x14ac:dyDescent="0.2">
      <c r="W118" s="72"/>
      <c r="X118" s="73"/>
    </row>
    <row r="119" spans="23:24" x14ac:dyDescent="0.2">
      <c r="W119" s="72"/>
      <c r="X119" s="73"/>
    </row>
    <row r="120" spans="23:24" x14ac:dyDescent="0.2">
      <c r="W120" s="72"/>
      <c r="X120" s="73"/>
    </row>
    <row r="121" spans="23:24" x14ac:dyDescent="0.2">
      <c r="W121" s="72"/>
      <c r="X121" s="73"/>
    </row>
    <row r="122" spans="23:24" x14ac:dyDescent="0.2">
      <c r="W122" s="72"/>
      <c r="X122" s="73"/>
    </row>
    <row r="123" spans="23:24" x14ac:dyDescent="0.2">
      <c r="W123" s="72"/>
      <c r="X123" s="73"/>
    </row>
    <row r="124" spans="23:24" x14ac:dyDescent="0.2">
      <c r="W124" s="72"/>
      <c r="X124" s="73"/>
    </row>
    <row r="125" spans="23:24" x14ac:dyDescent="0.2">
      <c r="W125" s="72"/>
      <c r="X125" s="73"/>
    </row>
    <row r="126" spans="23:24" x14ac:dyDescent="0.2">
      <c r="W126" s="72"/>
      <c r="X126" s="73"/>
    </row>
    <row r="127" spans="23:24" x14ac:dyDescent="0.2">
      <c r="W127" s="72"/>
      <c r="X127" s="73"/>
    </row>
    <row r="128" spans="23:24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6">
    <cfRule type="cellIs" dxfId="2" priority="5" operator="equal">
      <formula>FALSE</formula>
    </cfRule>
  </conditionalFormatting>
  <conditionalFormatting sqref="M23:X23">
    <cfRule type="expression" dxfId="1" priority="2">
      <formula>ISNUMBER(MATCH($P23,$AC$23:$AC$75,0))</formula>
    </cfRule>
  </conditionalFormatting>
  <conditionalFormatting sqref="M24:X46">
    <cfRule type="expression" dxfId="0" priority="1">
      <formula>ISNUMBER(MATCH($P24,$AC$23:$AC$75,0))</formula>
    </cfRule>
  </conditionalFormatting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56</v>
      </c>
      <c r="C1" s="58"/>
      <c r="K1" s="1" t="s">
        <v>57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50</v>
      </c>
      <c r="D3" s="44" t="s">
        <v>54</v>
      </c>
      <c r="E3" s="41" t="s">
        <v>55</v>
      </c>
      <c r="F3" s="42" t="s">
        <v>48</v>
      </c>
      <c r="H3" s="44" t="s">
        <v>54</v>
      </c>
      <c r="I3" s="41" t="s">
        <v>55</v>
      </c>
      <c r="J3" s="42" t="s">
        <v>48</v>
      </c>
      <c r="K3" s="43" t="s">
        <v>49</v>
      </c>
      <c r="L3" s="42" t="s">
        <v>48</v>
      </c>
      <c r="M3" s="43" t="s">
        <v>49</v>
      </c>
      <c r="N3" s="42" t="s">
        <v>48</v>
      </c>
      <c r="O3" s="43" t="s">
        <v>49</v>
      </c>
      <c r="P3" s="42" t="s">
        <v>48</v>
      </c>
      <c r="Q3" s="43" t="s">
        <v>49</v>
      </c>
    </row>
    <row r="4" spans="2:17" x14ac:dyDescent="0.2">
      <c r="B4" s="45"/>
      <c r="D4" s="48">
        <f>EvaluationDate</f>
        <v>42641</v>
      </c>
      <c r="E4" s="48">
        <f>_xll.qlInterestRateIndexValueDate(IndexON,D4)</f>
        <v>42641</v>
      </c>
      <c r="F4" s="51">
        <f>IFERROR(_xll.qlIndexFixing(IndexON,D4,TRUE,_xll.ohTrigger(RecalcTrigger,TriggerON)),NA())</f>
        <v>4.254400000052172E-3</v>
      </c>
      <c r="H4" s="48">
        <f>EvaluationDate</f>
        <v>42641</v>
      </c>
      <c r="I4" s="48">
        <f>_xll.qlInterestRateIndexValueDate(Index1M,$H4)</f>
        <v>42643</v>
      </c>
      <c r="J4" s="51">
        <f>IFERROR(_xll.qlIndexFixing(Index1M,$H4,TRUE,_xll.ohTrigger(_xll.ohTrigger(RecalcTrigger,Trigger1M),Trigger1M)),NA())</f>
        <v>5.2670000000001969E-3</v>
      </c>
      <c r="K4" s="51">
        <f>IFERROR(_xll.qlIndexFixing(ONIndex1M,I4,TRUE,_xll.ohTrigger(RecalcTrigger,Trigger1M)),NA())</f>
        <v>5.3679598792921723E-3</v>
      </c>
      <c r="L4" s="51">
        <f>IFERROR(_xll.qlIndexFixing(Index3M,H4,TRUE,_xll.ohTrigger(RecalcTrigger,Trigger3M)),NA())</f>
        <v>8.5379999999993031E-3</v>
      </c>
      <c r="M4" s="51">
        <f>IFERROR(_xll.qlIndexFixing(ONIndex3M,I4,TRUE,_xll.ohTrigger(RecalcTrigger,Trigger3M)),NA())</f>
        <v>8.3634303314816805E-3</v>
      </c>
      <c r="N4" s="51">
        <f>IFERROR(_xll.qlIndexFixing(Index6M,$H4,TRUE,_xll.ohTrigger(RecalcTrigger,Trigger6M)),NA())</f>
        <v>1.2424000000000086E-2</v>
      </c>
      <c r="O4" s="51">
        <f>IFERROR(_xll.qlIndexFixing(ONIndex6M,I4,TRUE,_xll.ohTrigger(RecalcTrigger,Trigger6M)),NA())</f>
        <v>1.177708956045187E-2</v>
      </c>
      <c r="P4" s="51">
        <f>IFERROR(_xll.qlIndexFixing(Index1Y,$H4,TRUE,_xll.ohTrigger(RecalcTrigger,Trigger1Y)),NA())</f>
        <v>1.551199999999992E-2</v>
      </c>
      <c r="Q4" s="51">
        <f>IFERROR(_xll.qlIndexFixing(ONIndex1Y,I4,TRUE,_xll.ohTrigger(RecalcTrigger,Trigger1Y)),NA())</f>
        <v>1.3485811788775948E-2</v>
      </c>
    </row>
    <row r="5" spans="2:17" x14ac:dyDescent="0.2">
      <c r="B5" s="46" t="s">
        <v>20</v>
      </c>
      <c r="D5" s="49">
        <f>_xll.qlCalendarAdvance(LocalCalendar,$D4,B5,"f",FALSE)</f>
        <v>42642</v>
      </c>
      <c r="E5" s="49">
        <f>_xll.qlInterestRateIndexValueDate(IndexON,D5)</f>
        <v>42642</v>
      </c>
      <c r="F5" s="52">
        <f>IFERROR(_xll.qlIndexFixing(IndexON,D5,TRUE,_xll.ohTrigger(RecalcTrigger,TriggerON)),NA())</f>
        <v>4.22694157595771E-3</v>
      </c>
      <c r="H5" s="49">
        <f>_xll.qlCalendarAdvance(IborCalendar,$H4,B5,"f",FALSE)</f>
        <v>42642</v>
      </c>
      <c r="I5" s="49">
        <f>_xll.qlInterestRateIndexValueDate(Index1M,$H5)</f>
        <v>42646</v>
      </c>
      <c r="J5" s="52">
        <f>IFERROR(_xll.qlIndexFixing(Index1M,$H5,TRUE,_xll.ohTrigger(RecalcTrigger,Trigger1M)),NA())</f>
        <v>5.2628295823038554E-3</v>
      </c>
      <c r="K5" s="52">
        <f>IFERROR(_xll.qlIndexFixing(ONIndex1M,I5,TRUE,_xll.ohTrigger(RecalcTrigger,Trigger1M)),NA())</f>
        <v>5.3565968731827951E-3</v>
      </c>
      <c r="L5" s="52">
        <f>IFERROR(_xll.qlIndexFixing(Index3M,H5,TRUE,_xll.ohTrigger(RecalcTrigger,Trigger3M)),NA())</f>
        <v>8.5816956781902907E-3</v>
      </c>
      <c r="M5" s="52">
        <f>IFERROR(_xll.qlIndexFixing(ONIndex3M,I5,TRUE,_xll.ohTrigger(RecalcTrigger,Trigger3M)),NA())</f>
        <v>8.3627613425374392E-3</v>
      </c>
      <c r="N5" s="52">
        <f>IFERROR(_xll.qlIndexFixing(Index6M,$H5,TRUE,_xll.ohTrigger(RecalcTrigger,Trigger6M)),NA())</f>
        <v>1.2436736690320534E-2</v>
      </c>
      <c r="O5" s="52">
        <f>IFERROR(_xll.qlIndexFixing(ONIndex6M,I5,TRUE,_xll.ohTrigger(RecalcTrigger,Trigger6M)),NA())</f>
        <v>1.1776866353399029E-2</v>
      </c>
      <c r="P5" s="52">
        <f>IFERROR(_xll.qlIndexFixing(Index1Y,$H5,TRUE,_xll.ohTrigger(RecalcTrigger,Trigger1Y)),NA())</f>
        <v>1.5545029566003649E-2</v>
      </c>
      <c r="Q5" s="52">
        <f>IFERROR(_xll.qlIndexFixing(ONIndex1Y,I5,TRUE,_xll.ohTrigger(RecalcTrigger,Trigger1Y)),NA())</f>
        <v>1.3485868160509895E-2</v>
      </c>
    </row>
    <row r="6" spans="2:17" x14ac:dyDescent="0.2">
      <c r="B6" s="46" t="s">
        <v>20</v>
      </c>
      <c r="D6" s="49">
        <f>_xll.qlCalendarAdvance(LocalCalendar,$D5,B6,"f",FALSE)</f>
        <v>42643</v>
      </c>
      <c r="E6" s="49">
        <f>_xll.qlInterestRateIndexValueDate(IndexON,D6)</f>
        <v>42643</v>
      </c>
      <c r="F6" s="52">
        <f>IFERROR(_xll.qlIndexFixing(IndexON,D6,TRUE,_xll.ohTrigger(RecalcTrigger,TriggerON)),NA())</f>
        <v>4.1649873646765201E-3</v>
      </c>
      <c r="H6" s="49">
        <f>_xll.qlCalendarAdvance(IborCalendar,$H5,B6,"f",FALSE)</f>
        <v>42643</v>
      </c>
      <c r="I6" s="49">
        <f>_xll.qlInterestRateIndexValueDate(Index1M,$H6)</f>
        <v>42647</v>
      </c>
      <c r="J6" s="52">
        <f>IFERROR(_xll.qlIndexFixing(Index1M,$H6,TRUE,_xll.ohTrigger(RecalcTrigger,Trigger1M)),NA())</f>
        <v>5.2628278555199781E-3</v>
      </c>
      <c r="K6" s="52">
        <f>IFERROR(_xll.qlIndexFixing(ONIndex1M,I6,TRUE,_xll.ohTrigger(RecalcTrigger,Trigger1M)),NA())</f>
        <v>5.3469257592730912E-3</v>
      </c>
      <c r="L6" s="52">
        <f>IFERROR(_xll.qlIndexFixing(Index3M,H6,TRUE,_xll.ohTrigger(RecalcTrigger,Trigger3M)),NA())</f>
        <v>8.5938222054656697E-3</v>
      </c>
      <c r="M6" s="52">
        <f>IFERROR(_xll.qlIndexFixing(ONIndex3M,I6,TRUE,_xll.ohTrigger(RecalcTrigger,Trigger3M)),NA())</f>
        <v>8.3623544573718789E-3</v>
      </c>
      <c r="N6" s="52">
        <f>IFERROR(_xll.qlIndexFixing(Index6M,$H6,TRUE,_xll.ohTrigger(RecalcTrigger,Trigger6M)),NA())</f>
        <v>1.2440945257731146E-2</v>
      </c>
      <c r="O6" s="52">
        <f>IFERROR(_xll.qlIndexFixing(ONIndex6M,I6,TRUE,_xll.ohTrigger(RecalcTrigger,Trigger6M)),NA())</f>
        <v>1.1777005252771033E-2</v>
      </c>
      <c r="P6" s="52">
        <f>IFERROR(_xll.qlIndexFixing(Index1Y,$H6,TRUE,_xll.ohTrigger(RecalcTrigger,Trigger1Y)),NA())</f>
        <v>1.555456415442808E-2</v>
      </c>
      <c r="Q6" s="52">
        <f>IFERROR(_xll.qlIndexFixing(ONIndex1Y,I6,TRUE,_xll.ohTrigger(RecalcTrigger,Trigger1Y)),NA())</f>
        <v>1.348634946902294E-2</v>
      </c>
    </row>
    <row r="7" spans="2:17" x14ac:dyDescent="0.2">
      <c r="B7" s="46" t="s">
        <v>20</v>
      </c>
      <c r="D7" s="49">
        <f>_xll.qlCalendarAdvance(LocalCalendar,$D6,B7,"f",FALSE)</f>
        <v>42646</v>
      </c>
      <c r="E7" s="49">
        <f>_xll.qlInterestRateIndexValueDate(IndexON,D7)</f>
        <v>42646</v>
      </c>
      <c r="F7" s="52">
        <f>IFERROR(_xll.qlIndexFixing(IndexON,D7,TRUE,_xll.ohTrigger(RecalcTrigger,TriggerON)),NA())</f>
        <v>4.1073661246571191E-3</v>
      </c>
      <c r="H7" s="49">
        <f>_xll.qlCalendarAdvance(IborCalendar,$H6,B7,"f",FALSE)</f>
        <v>42646</v>
      </c>
      <c r="I7" s="49">
        <f>_xll.qlInterestRateIndexValueDate(Index1M,$H7)</f>
        <v>42648</v>
      </c>
      <c r="J7" s="52">
        <f>IFERROR(_xll.qlIndexFixing(Index1M,$H7,TRUE,_xll.ohTrigger(RecalcTrigger,Trigger1M)),NA())</f>
        <v>5.2718157613257889E-3</v>
      </c>
      <c r="K7" s="52">
        <f>IFERROR(_xll.qlIndexFixing(ONIndex1M,I7,TRUE,_xll.ohTrigger(RecalcTrigger,Trigger1M)),NA())</f>
        <v>5.3348368673056257E-3</v>
      </c>
      <c r="L7" s="52">
        <f>IFERROR(_xll.qlIndexFixing(Index3M,H7,TRUE,_xll.ohTrigger(RecalcTrigger,Trigger3M)),NA())</f>
        <v>8.60619479992333E-3</v>
      </c>
      <c r="M7" s="52">
        <f>IFERROR(_xll.qlIndexFixing(ONIndex3M,I7,TRUE,_xll.ohTrigger(RecalcTrigger,Trigger3M)),NA())</f>
        <v>8.3618458509349125E-3</v>
      </c>
      <c r="N7" s="52">
        <f>IFERROR(_xll.qlIndexFixing(Index6M,$H7,TRUE,_xll.ohTrigger(RecalcTrigger,Trigger6M)),NA())</f>
        <v>1.2445124998594017E-2</v>
      </c>
      <c r="O7" s="52">
        <f>IFERROR(_xll.qlIndexFixing(ONIndex6M,I7,TRUE,_xll.ohTrigger(RecalcTrigger,Trigger6M)),NA())</f>
        <v>1.1777178877006023E-2</v>
      </c>
      <c r="P7" s="52">
        <f>IFERROR(_xll.qlIndexFixing(Index1Y,$H7,TRUE,_xll.ohTrigger(RecalcTrigger,Trigger1Y)),NA())</f>
        <v>1.5564103781073528E-2</v>
      </c>
      <c r="Q7" s="52">
        <f>IFERROR(_xll.qlIndexFixing(ONIndex1Y,I7,TRUE,_xll.ohTrigger(RecalcTrigger,Trigger1Y)),NA())</f>
        <v>1.3486951104644263E-2</v>
      </c>
    </row>
    <row r="8" spans="2:17" x14ac:dyDescent="0.2">
      <c r="B8" s="46" t="s">
        <v>20</v>
      </c>
      <c r="D8" s="49">
        <f>_xll.qlCalendarAdvance(LocalCalendar,$D7,B8,"f",FALSE)</f>
        <v>42647</v>
      </c>
      <c r="E8" s="49">
        <f>_xll.qlInterestRateIndexValueDate(IndexON,D8)</f>
        <v>42647</v>
      </c>
      <c r="F8" s="52">
        <f>IFERROR(_xll.qlIndexFixing(IndexON,D8,TRUE,_xll.ohTrigger(RecalcTrigger,TriggerON)),NA())</f>
        <v>4.0807942664233821E-3</v>
      </c>
      <c r="H8" s="49">
        <f>_xll.qlCalendarAdvance(IborCalendar,$H7,B8,"f",FALSE)</f>
        <v>42647</v>
      </c>
      <c r="I8" s="49">
        <f>_xll.qlInterestRateIndexValueDate(Index1M,$H8)</f>
        <v>42649</v>
      </c>
      <c r="J8" s="52">
        <f>IFERROR(_xll.qlIndexFixing(Index1M,$H8,TRUE,_xll.ohTrigger(RecalcTrigger,Trigger1M)),NA())</f>
        <v>5.2697682591165695E-3</v>
      </c>
      <c r="K8" s="52">
        <f>IFERROR(_xll.qlIndexFixing(ONIndex1M,I8,TRUE,_xll.ohTrigger(RecalcTrigger,Trigger1M)),NA())</f>
        <v>5.3203301974402706E-3</v>
      </c>
      <c r="L8" s="52">
        <f>IFERROR(_xll.qlIndexFixing(Index3M,H8,TRUE,_xll.ohTrigger(RecalcTrigger,Trigger3M)),NA())</f>
        <v>8.6187810699425837E-3</v>
      </c>
      <c r="M8" s="52">
        <f>IFERROR(_xll.qlIndexFixing(ONIndex3M,I8,TRUE,_xll.ohTrigger(RecalcTrigger,Trigger3M)),NA())</f>
        <v>8.3612355232265401E-3</v>
      </c>
      <c r="N8" s="52">
        <f>IFERROR(_xll.qlIndexFixing(Index6M,$H8,TRUE,_xll.ohTrigger(RecalcTrigger,Trigger6M)),NA())</f>
        <v>1.2449269715711224E-2</v>
      </c>
      <c r="O8" s="52">
        <f>IFERROR(_xll.qlIndexFixing(ONIndex6M,I8,TRUE,_xll.ohTrigger(RecalcTrigger,Trigger6M)),NA())</f>
        <v>1.1777387226103997E-2</v>
      </c>
      <c r="P8" s="52">
        <f>IFERROR(_xll.qlIndexFixing(Index1Y,$H8,TRUE,_xll.ohTrigger(RecalcTrigger,Trigger1Y)),NA())</f>
        <v>1.5573644203188092E-2</v>
      </c>
      <c r="Q8" s="52">
        <f>IFERROR(_xll.qlIndexFixing(ONIndex1Y,I8,TRUE,_xll.ohTrigger(RecalcTrigger,Trigger1Y)),NA())</f>
        <v>1.3487673067373862E-2</v>
      </c>
    </row>
    <row r="9" spans="2:17" x14ac:dyDescent="0.2">
      <c r="B9" s="46" t="s">
        <v>20</v>
      </c>
      <c r="D9" s="49">
        <f>_xll.qlCalendarAdvance(LocalCalendar,$D8,B9,"f",FALSE)</f>
        <v>42648</v>
      </c>
      <c r="E9" s="49">
        <f>_xll.qlInterestRateIndexValueDate(IndexON,D9)</f>
        <v>42648</v>
      </c>
      <c r="F9" s="52">
        <f>IFERROR(_xll.qlIndexFixing(IndexON,D9,TRUE,_xll.ohTrigger(RecalcTrigger,TriggerON)),NA())</f>
        <v>4.0555512094986312E-3</v>
      </c>
      <c r="H9" s="49">
        <f>_xll.qlCalendarAdvance(IborCalendar,$H8,B9,"f",FALSE)</f>
        <v>42648</v>
      </c>
      <c r="I9" s="49">
        <f>_xll.qlInterestRateIndexValueDate(Index1M,$H9)</f>
        <v>42650</v>
      </c>
      <c r="J9" s="52">
        <f>IFERROR(_xll.qlIndexFixing(Index1M,$H9,TRUE,_xll.ohTrigger(RecalcTrigger,Trigger1M)),NA())</f>
        <v>5.268059373804361E-3</v>
      </c>
      <c r="K9" s="52">
        <f>IFERROR(_xll.qlIndexFixing(ONIndex1M,I9,TRUE,_xll.ohTrigger(RecalcTrigger,Trigger1M)),NA())</f>
        <v>5.2821940680058965E-3</v>
      </c>
      <c r="L9" s="52">
        <f>IFERROR(_xll.qlIndexFixing(Index3M,H9,TRUE,_xll.ohTrigger(RecalcTrigger,Trigger3M)),NA())</f>
        <v>8.651566360026482E-3</v>
      </c>
      <c r="M9" s="52">
        <f>IFERROR(_xll.qlIndexFixing(ONIndex3M,I9,TRUE,_xll.ohTrigger(RecalcTrigger,Trigger3M)),NA())</f>
        <v>8.3594922530583204E-3</v>
      </c>
      <c r="N9" s="52">
        <f>IFERROR(_xll.qlIndexFixing(Index6M,$H9,TRUE,_xll.ohTrigger(RecalcTrigger,Trigger6M)),NA())</f>
        <v>1.245337321183566E-2</v>
      </c>
      <c r="O9" s="52">
        <f>IFERROR(_xll.qlIndexFixing(ONIndex6M,I9,TRUE,_xll.ohTrigger(RecalcTrigger,Trigger6M)),NA())</f>
        <v>1.177865974889114E-2</v>
      </c>
      <c r="P9" s="52">
        <f>IFERROR(_xll.qlIndexFixing(Index1Y,$H9,TRUE,_xll.ohTrigger(RecalcTrigger,Trigger1Y)),NA())</f>
        <v>1.5596173188334294E-2</v>
      </c>
      <c r="Q9" s="52">
        <f>IFERROR(_xll.qlIndexFixing(ONIndex1Y,I9,TRUE,_xll.ohTrigger(RecalcTrigger,Trigger1Y)),NA())</f>
        <v>1.3490837888279206E-2</v>
      </c>
    </row>
    <row r="10" spans="2:17" x14ac:dyDescent="0.2">
      <c r="B10" s="46" t="s">
        <v>20</v>
      </c>
      <c r="D10" s="49">
        <f>_xll.qlCalendarAdvance(LocalCalendar,$D9,B10,"f",FALSE)</f>
        <v>42649</v>
      </c>
      <c r="E10" s="49">
        <f>_xll.qlInterestRateIndexValueDate(IndexON,D10)</f>
        <v>42649</v>
      </c>
      <c r="F10" s="52">
        <f>IFERROR(_xll.qlIndexFixing(IndexON,D10,TRUE,_xll.ohTrigger(RecalcTrigger,TriggerON)),NA())</f>
        <v>4.0316369535631225E-3</v>
      </c>
      <c r="H10" s="49">
        <f>_xll.qlCalendarAdvance(IborCalendar,$H9,B10,"f",FALSE)</f>
        <v>42649</v>
      </c>
      <c r="I10" s="49">
        <f>_xll.qlInterestRateIndexValueDate(Index1M,$H10)</f>
        <v>42654</v>
      </c>
      <c r="J10" s="52">
        <f>IFERROR(_xll.qlIndexFixing(Index1M,$H10,TRUE,_xll.ohTrigger(RecalcTrigger,Trigger1M)),NA())</f>
        <v>5.3074043390801424E-3</v>
      </c>
      <c r="K10" s="52">
        <f>IFERROR(_xll.qlIndexFixing(ONIndex1M,I10,TRUE,_xll.ohTrigger(RecalcTrigger,Trigger1M)),NA())</f>
        <v>5.2500485605300184E-3</v>
      </c>
      <c r="L10" s="52">
        <f>IFERROR(_xll.qlIndexFixing(Index3M,H10,TRUE,_xll.ohTrigger(RecalcTrigger,Trigger3M)),NA())</f>
        <v>8.6837838194595372E-3</v>
      </c>
      <c r="M10" s="52">
        <f>IFERROR(_xll.qlIndexFixing(ONIndex3M,I10,TRUE,_xll.ohTrigger(RecalcTrigger,Trigger3M)),NA())</f>
        <v>8.3566580654537148E-3</v>
      </c>
      <c r="N10" s="52">
        <f>IFERROR(_xll.qlIndexFixing(Index6M,$H10,TRUE,_xll.ohTrigger(RecalcTrigger,Trigger6M)),NA())</f>
        <v>1.2469251039789624E-2</v>
      </c>
      <c r="O10" s="52">
        <f>IFERROR(_xll.qlIndexFixing(ONIndex6M,I10,TRUE,_xll.ohTrigger(RecalcTrigger,Trigger6M)),NA())</f>
        <v>1.1778949844059028E-2</v>
      </c>
      <c r="P10" s="52">
        <f>IFERROR(_xll.qlIndexFixing(Index1Y,$H10,TRUE,_xll.ohTrigger(RecalcTrigger,Trigger1Y)),NA())</f>
        <v>1.5621209738184861E-2</v>
      </c>
      <c r="Q10" s="52">
        <f>IFERROR(_xll.qlIndexFixing(ONIndex1Y,I10,TRUE,_xll.ohTrigger(RecalcTrigger,Trigger1Y)),NA())</f>
        <v>1.3493087788205571E-2</v>
      </c>
    </row>
    <row r="11" spans="2:17" x14ac:dyDescent="0.2">
      <c r="B11" s="46" t="s">
        <v>20</v>
      </c>
      <c r="D11" s="49">
        <f>_xll.qlCalendarAdvance(LocalCalendar,$D10,B11,"f",FALSE)</f>
        <v>42650</v>
      </c>
      <c r="E11" s="49">
        <f>_xll.qlInterestRateIndexValueDate(IndexON,D11)</f>
        <v>42650</v>
      </c>
      <c r="F11" s="52">
        <f>IFERROR(_xll.qlIndexFixing(IndexON,D11,TRUE,_xll.ohTrigger(RecalcTrigger,TriggerON)),NA())</f>
        <v>3.9785612678766569E-3</v>
      </c>
      <c r="H11" s="49">
        <f>_xll.qlCalendarAdvance(IborCalendar,$H10,B11,"f",FALSE)</f>
        <v>42650</v>
      </c>
      <c r="I11" s="49">
        <f>_xll.qlInterestRateIndexValueDate(Index1M,$H11)</f>
        <v>42654</v>
      </c>
      <c r="J11" s="52">
        <f>IFERROR(_xll.qlIndexFixing(Index1M,$H11,TRUE,_xll.ohTrigger(RecalcTrigger,Trigger1M)),NA())</f>
        <v>5.3074043390801424E-3</v>
      </c>
      <c r="K11" s="52">
        <f>IFERROR(_xll.qlIndexFixing(ONIndex1M,I11,TRUE,_xll.ohTrigger(RecalcTrigger,Trigger1M)),NA())</f>
        <v>5.2500485605300184E-3</v>
      </c>
      <c r="L11" s="52">
        <f>IFERROR(_xll.qlIndexFixing(Index3M,H11,TRUE,_xll.ohTrigger(RecalcTrigger,Trigger3M)),NA())</f>
        <v>8.6837838194595372E-3</v>
      </c>
      <c r="M11" s="52">
        <f>IFERROR(_xll.qlIndexFixing(ONIndex3M,I11,TRUE,_xll.ohTrigger(RecalcTrigger,Trigger3M)),NA())</f>
        <v>8.3566580654537148E-3</v>
      </c>
      <c r="N11" s="52">
        <f>IFERROR(_xll.qlIndexFixing(Index6M,$H11,TRUE,_xll.ohTrigger(RecalcTrigger,Trigger6M)),NA())</f>
        <v>1.2469251039789624E-2</v>
      </c>
      <c r="O11" s="52">
        <f>IFERROR(_xll.qlIndexFixing(ONIndex6M,I11,TRUE,_xll.ohTrigger(RecalcTrigger,Trigger6M)),NA())</f>
        <v>1.1778949844059028E-2</v>
      </c>
      <c r="P11" s="52">
        <f>IFERROR(_xll.qlIndexFixing(Index1Y,$H11,TRUE,_xll.ohTrigger(RecalcTrigger,Trigger1Y)),NA())</f>
        <v>1.5621209738184861E-2</v>
      </c>
      <c r="Q11" s="52">
        <f>IFERROR(_xll.qlIndexFixing(ONIndex1Y,I11,TRUE,_xll.ohTrigger(RecalcTrigger,Trigger1Y)),NA())</f>
        <v>1.3493087788205571E-2</v>
      </c>
    </row>
    <row r="12" spans="2:17" x14ac:dyDescent="0.2">
      <c r="B12" s="46" t="s">
        <v>20</v>
      </c>
      <c r="D12" s="49">
        <f>_xll.qlCalendarAdvance(LocalCalendar,$D11,B12,"f",FALSE)</f>
        <v>42654</v>
      </c>
      <c r="E12" s="49">
        <f>_xll.qlInterestRateIndexValueDate(IndexON,D12)</f>
        <v>42654</v>
      </c>
      <c r="F12" s="52">
        <f>IFERROR(_xll.qlIndexFixing(IndexON,D12,TRUE,_xll.ohTrigger(RecalcTrigger,TriggerON)),NA())</f>
        <v>3.9319976796114986E-3</v>
      </c>
      <c r="H12" s="49">
        <f>_xll.qlCalendarAdvance(IborCalendar,$H11,B12,"f",FALSE)</f>
        <v>42653</v>
      </c>
      <c r="I12" s="49">
        <f>_xll.qlInterestRateIndexValueDate(Index1M,$H12)</f>
        <v>42655</v>
      </c>
      <c r="J12" s="52">
        <f>IFERROR(_xll.qlIndexFixing(Index1M,$H12,TRUE,_xll.ohTrigger(RecalcTrigger,Trigger1M)),NA())</f>
        <v>5.3090649683973368E-3</v>
      </c>
      <c r="K12" s="52">
        <f>IFERROR(_xll.qlIndexFixing(ONIndex1M,I12,TRUE,_xll.ohTrigger(RecalcTrigger,Trigger1M)),NA())</f>
        <v>5.2399786879941956E-3</v>
      </c>
      <c r="L12" s="52">
        <f>IFERROR(_xll.qlIndexFixing(Index3M,H12,TRUE,_xll.ohTrigger(RecalcTrigger,Trigger3M)),NA())</f>
        <v>8.6969718966802556E-3</v>
      </c>
      <c r="M12" s="52">
        <f>IFERROR(_xll.qlIndexFixing(ONIndex3M,I12,TRUE,_xll.ohTrigger(RecalcTrigger,Trigger3M)),NA())</f>
        <v>8.3554374100369699E-3</v>
      </c>
      <c r="N12" s="52">
        <f>IFERROR(_xll.qlIndexFixing(Index6M,$H12,TRUE,_xll.ohTrigger(RecalcTrigger,Trigger6M)),NA())</f>
        <v>1.2473055470589904E-2</v>
      </c>
      <c r="O12" s="52">
        <f>IFERROR(_xll.qlIndexFixing(ONIndex6M,I12,TRUE,_xll.ohTrigger(RecalcTrigger,Trigger6M)),NA())</f>
        <v>1.177936654217504E-2</v>
      </c>
      <c r="P12" s="52">
        <f>IFERROR(_xll.qlIndexFixing(Index1Y,$H12,TRUE,_xll.ohTrigger(RecalcTrigger,Trigger1Y)),NA())</f>
        <v>1.5630665826292908E-2</v>
      </c>
      <c r="Q12" s="52">
        <f>IFERROR(_xll.qlIndexFixing(ONIndex1Y,I12,TRUE,_xll.ohTrigger(RecalcTrigger,Trigger1Y)),NA())</f>
        <v>1.3494531713824642E-2</v>
      </c>
    </row>
    <row r="13" spans="2:17" x14ac:dyDescent="0.2">
      <c r="B13" s="46" t="s">
        <v>20</v>
      </c>
      <c r="D13" s="49">
        <f>_xll.qlCalendarAdvance(LocalCalendar,$D12,B13,"f",FALSE)</f>
        <v>42655</v>
      </c>
      <c r="E13" s="49">
        <f>_xll.qlInterestRateIndexValueDate(IndexON,D13)</f>
        <v>42655</v>
      </c>
      <c r="F13" s="52">
        <f>IFERROR(_xll.qlIndexFixing(IndexON,D13,TRUE,_xll.ohTrigger(RecalcTrigger,TriggerON)),NA())</f>
        <v>3.9160562244155983E-3</v>
      </c>
      <c r="H13" s="49">
        <f>_xll.qlCalendarAdvance(IborCalendar,$H12,B13,"f",FALSE)</f>
        <v>42654</v>
      </c>
      <c r="I13" s="49">
        <f>_xll.qlInterestRateIndexValueDate(Index1M,$H13)</f>
        <v>42656</v>
      </c>
      <c r="J13" s="52">
        <f>IFERROR(_xll.qlIndexFixing(Index1M,$H13,TRUE,_xll.ohTrigger(RecalcTrigger,Trigger1M)),NA())</f>
        <v>5.3111466082836345E-3</v>
      </c>
      <c r="K13" s="52">
        <f>IFERROR(_xll.qlIndexFixing(ONIndex1M,I13,TRUE,_xll.ohTrigger(RecalcTrigger,Trigger1M)),NA())</f>
        <v>5.2312797300402281E-3</v>
      </c>
      <c r="L13" s="52">
        <f>IFERROR(_xll.qlIndexFixing(Index3M,H13,TRUE,_xll.ohTrigger(RecalcTrigger,Trigger3M)),NA())</f>
        <v>8.7101468968250294E-3</v>
      </c>
      <c r="M13" s="52">
        <f>IFERROR(_xll.qlIndexFixing(ONIndex3M,I13,TRUE,_xll.ohTrigger(RecalcTrigger,Trigger3M)),NA())</f>
        <v>8.354115033348819E-3</v>
      </c>
      <c r="N13" s="52">
        <f>IFERROR(_xll.qlIndexFixing(Index6M,$H13,TRUE,_xll.ohTrigger(RecalcTrigger,Trigger6M)),NA())</f>
        <v>1.2476781495945851E-2</v>
      </c>
      <c r="O13" s="52">
        <f>IFERROR(_xll.qlIndexFixing(ONIndex6M,I13,TRUE,_xll.ohTrigger(RecalcTrigger,Trigger6M)),NA())</f>
        <v>1.1779817965074102E-2</v>
      </c>
      <c r="P13" s="52">
        <f>IFERROR(_xll.qlIndexFixing(Index1Y,$H13,TRUE,_xll.ohTrigger(RecalcTrigger,Trigger1Y)),NA())</f>
        <v>1.5640093006099448E-2</v>
      </c>
      <c r="Q13" s="52">
        <f>IFERROR(_xll.qlIndexFixing(ONIndex1Y,I13,TRUE,_xll.ohTrigger(RecalcTrigger,Trigger1Y)),NA())</f>
        <v>1.3496095966472055E-2</v>
      </c>
    </row>
    <row r="14" spans="2:17" x14ac:dyDescent="0.2">
      <c r="B14" s="46" t="s">
        <v>20</v>
      </c>
      <c r="D14" s="49">
        <f>_xll.qlCalendarAdvance(LocalCalendar,$D13,B14,"f",FALSE)</f>
        <v>42656</v>
      </c>
      <c r="E14" s="49">
        <f>_xll.qlInterestRateIndexValueDate(IndexON,D14)</f>
        <v>42656</v>
      </c>
      <c r="F14" s="52">
        <f>IFERROR(_xll.qlIndexFixing(IndexON,D14,TRUE,_xll.ohTrigger(RecalcTrigger,TriggerON)),NA())</f>
        <v>3.901443568690155E-3</v>
      </c>
      <c r="H14" s="49">
        <f>_xll.qlCalendarAdvance(IborCalendar,$H13,B14,"f",FALSE)</f>
        <v>42655</v>
      </c>
      <c r="I14" s="49">
        <f>_xll.qlInterestRateIndexValueDate(Index1M,$H14)</f>
        <v>42657</v>
      </c>
      <c r="J14" s="52">
        <f>IFERROR(_xll.qlIndexFixing(Index1M,$H14,TRUE,_xll.ohTrigger(RecalcTrigger,Trigger1M)),NA())</f>
        <v>5.3136457448410912E-3</v>
      </c>
      <c r="K14" s="52">
        <f>IFERROR(_xll.qlIndexFixing(ONIndex1M,I14,TRUE,_xll.ohTrigger(RecalcTrigger,Trigger1M)),NA())</f>
        <v>5.2185271743354633E-3</v>
      </c>
      <c r="L14" s="52">
        <f>IFERROR(_xll.qlIndexFixing(Index3M,H14,TRUE,_xll.ohTrigger(RecalcTrigger,Trigger3M)),NA())</f>
        <v>8.7496879148194606E-3</v>
      </c>
      <c r="M14" s="52">
        <f>IFERROR(_xll.qlIndexFixing(ONIndex3M,I14,TRUE,_xll.ohTrigger(RecalcTrigger,Trigger3M)),NA())</f>
        <v>8.3513249366085063E-3</v>
      </c>
      <c r="N14" s="52">
        <f>IFERROR(_xll.qlIndexFixing(Index6M,$H14,TRUE,_xll.ohTrigger(RecalcTrigger,Trigger6M)),NA())</f>
        <v>1.2480300303122171E-2</v>
      </c>
      <c r="O14" s="52">
        <f>IFERROR(_xll.qlIndexFixing(ONIndex6M,I14,TRUE,_xll.ohTrigger(RecalcTrigger,Trigger6M)),NA())</f>
        <v>1.1781222087279275E-2</v>
      </c>
      <c r="P14" s="52">
        <f>IFERROR(_xll.qlIndexFixing(Index1Y,$H14,TRUE,_xll.ohTrigger(RecalcTrigger,Trigger1Y)),NA())</f>
        <v>1.5657505894063447E-2</v>
      </c>
      <c r="Q14" s="52">
        <f>IFERROR(_xll.qlIndexFixing(ONIndex1Y,I14,TRUE,_xll.ohTrigger(RecalcTrigger,Trigger1Y)),NA())</f>
        <v>1.3500131790600278E-2</v>
      </c>
    </row>
    <row r="15" spans="2:17" x14ac:dyDescent="0.2">
      <c r="B15" s="46" t="s">
        <v>20</v>
      </c>
      <c r="D15" s="49">
        <f>_xll.qlCalendarAdvance(LocalCalendar,$D14,B15,"f",FALSE)</f>
        <v>42657</v>
      </c>
      <c r="E15" s="49">
        <f>_xll.qlInterestRateIndexValueDate(IndexON,D15)</f>
        <v>42657</v>
      </c>
      <c r="F15" s="52">
        <f>IFERROR(_xll.qlIndexFixing(IndexON,D15,TRUE,_xll.ohTrigger(RecalcTrigger,TriggerON)),NA())</f>
        <v>3.8766893334685193E-3</v>
      </c>
      <c r="H15" s="49">
        <f>_xll.qlCalendarAdvance(IborCalendar,$H14,B15,"f",FALSE)</f>
        <v>42656</v>
      </c>
      <c r="I15" s="49">
        <f>_xll.qlInterestRateIndexValueDate(Index1M,$H15)</f>
        <v>42660</v>
      </c>
      <c r="J15" s="52">
        <f>IFERROR(_xll.qlIndexFixing(Index1M,$H15,TRUE,_xll.ohTrigger(RecalcTrigger,Trigger1M)),NA())</f>
        <v>5.3450656819370628E-3</v>
      </c>
      <c r="K15" s="52">
        <f>IFERROR(_xll.qlIndexFixing(ONIndex1M,I15,TRUE,_xll.ohTrigger(RecalcTrigger,Trigger1M)),NA())</f>
        <v>5.2101930422043807E-3</v>
      </c>
      <c r="L15" s="52">
        <f>IFERROR(_xll.qlIndexFixing(Index3M,H15,TRUE,_xll.ohTrigger(RecalcTrigger,Trigger3M)),NA())</f>
        <v>8.7620682212779365E-3</v>
      </c>
      <c r="M15" s="52">
        <f>IFERROR(_xll.qlIndexFixing(ONIndex3M,I15,TRUE,_xll.ohTrigger(RecalcTrigger,Trigger3M)),NA())</f>
        <v>8.3478083138022185E-3</v>
      </c>
      <c r="N15" s="52">
        <f>IFERROR(_xll.qlIndexFixing(Index6M,$H15,TRUE,_xll.ohTrigger(RecalcTrigger,Trigger6M)),NA())</f>
        <v>1.2490534320419069E-2</v>
      </c>
      <c r="O15" s="52">
        <f>IFERROR(_xll.qlIndexFixing(ONIndex6M,I15,TRUE,_xll.ohTrigger(RecalcTrigger,Trigger6M)),NA())</f>
        <v>1.1781970905460071E-2</v>
      </c>
      <c r="P15" s="52">
        <f>IFERROR(_xll.qlIndexFixing(Index1Y,$H15,TRUE,_xll.ohTrigger(RecalcTrigger,Trigger1Y)),NA())</f>
        <v>1.5677427759320708E-2</v>
      </c>
      <c r="Q15" s="52">
        <f>IFERROR(_xll.qlIndexFixing(ONIndex1Y,I15,TRUE,_xll.ohTrigger(RecalcTrigger,Trigger1Y)),NA())</f>
        <v>1.3503556248624093E-2</v>
      </c>
    </row>
    <row r="16" spans="2:17" x14ac:dyDescent="0.2">
      <c r="B16" s="46" t="s">
        <v>20</v>
      </c>
      <c r="D16" s="49">
        <f>_xll.qlCalendarAdvance(LocalCalendar,$D15,B16,"f",FALSE)</f>
        <v>42660</v>
      </c>
      <c r="E16" s="49">
        <f>_xll.qlInterestRateIndexValueDate(IndexON,D16)</f>
        <v>42660</v>
      </c>
      <c r="F16" s="52">
        <f>IFERROR(_xll.qlIndexFixing(IndexON,D16,TRUE,_xll.ohTrigger(RecalcTrigger,TriggerON)),NA())</f>
        <v>3.8562809369757645E-3</v>
      </c>
      <c r="H16" s="49">
        <f>_xll.qlCalendarAdvance(IborCalendar,$H15,B16,"f",FALSE)</f>
        <v>42657</v>
      </c>
      <c r="I16" s="49">
        <f>_xll.qlInterestRateIndexValueDate(Index1M,$H16)</f>
        <v>42661</v>
      </c>
      <c r="J16" s="52">
        <f>IFERROR(_xll.qlIndexFixing(Index1M,$H16,TRUE,_xll.ohTrigger(RecalcTrigger,Trigger1M)),NA())</f>
        <v>5.3567879935255726E-3</v>
      </c>
      <c r="K16" s="52">
        <f>IFERROR(_xll.qlIndexFixing(ONIndex1M,I16,TRUE,_xll.ohTrigger(RecalcTrigger,Trigger1M)),NA())</f>
        <v>5.2083486558807124E-3</v>
      </c>
      <c r="L16" s="52">
        <f>IFERROR(_xll.qlIndexFixing(Index3M,H16,TRUE,_xll.ohTrigger(RecalcTrigger,Trigger3M)),NA())</f>
        <v>8.7746919032985135E-3</v>
      </c>
      <c r="M16" s="52">
        <f>IFERROR(_xll.qlIndexFixing(ONIndex3M,I16,TRUE,_xll.ohTrigger(RecalcTrigger,Trigger3M)),NA())</f>
        <v>8.3459773307570373E-3</v>
      </c>
      <c r="N16" s="52">
        <f>IFERROR(_xll.qlIndexFixing(Index6M,$H16,TRUE,_xll.ohTrigger(RecalcTrigger,Trigger6M)),NA())</f>
        <v>1.2494018625540292E-2</v>
      </c>
      <c r="O16" s="52">
        <f>IFERROR(_xll.qlIndexFixing(ONIndex6M,I16,TRUE,_xll.ohTrigger(RecalcTrigger,Trigger6M)),NA())</f>
        <v>1.1782595952674058E-2</v>
      </c>
      <c r="P16" s="52">
        <f>IFERROR(_xll.qlIndexFixing(Index1Y,$H16,TRUE,_xll.ohTrigger(RecalcTrigger,Trigger1Y)),NA())</f>
        <v>1.5686646734028715E-2</v>
      </c>
      <c r="Q16" s="52">
        <f>IFERROR(_xll.qlIndexFixing(ONIndex1Y,I16,TRUE,_xll.ohTrigger(RecalcTrigger,Trigger1Y)),NA())</f>
        <v>1.3505722137132636E-2</v>
      </c>
    </row>
    <row r="17" spans="2:17" x14ac:dyDescent="0.2">
      <c r="B17" s="46" t="s">
        <v>20</v>
      </c>
      <c r="D17" s="49">
        <f>_xll.qlCalendarAdvance(LocalCalendar,$D16,B17,"f",FALSE)</f>
        <v>42661</v>
      </c>
      <c r="E17" s="49">
        <f>_xll.qlInterestRateIndexValueDate(IndexON,D17)</f>
        <v>42661</v>
      </c>
      <c r="F17" s="52">
        <f>IFERROR(_xll.qlIndexFixing(IndexON,D17,TRUE,_xll.ohTrigger(RecalcTrigger,TriggerON)),NA())</f>
        <v>3.8483122762045241E-3</v>
      </c>
      <c r="H17" s="49">
        <f>_xll.qlCalendarAdvance(IborCalendar,$H16,B17,"f",FALSE)</f>
        <v>42660</v>
      </c>
      <c r="I17" s="49">
        <f>_xll.qlInterestRateIndexValueDate(Index1M,$H17)</f>
        <v>42662</v>
      </c>
      <c r="J17" s="52">
        <f>IFERROR(_xll.qlIndexFixing(Index1M,$H17,TRUE,_xll.ohTrigger(RecalcTrigger,Trigger1M)),NA())</f>
        <v>5.3838931254449312E-3</v>
      </c>
      <c r="K17" s="52">
        <f>IFERROR(_xll.qlIndexFixing(ONIndex1M,I17,TRUE,_xll.ohTrigger(RecalcTrigger,Trigger1M)),NA())</f>
        <v>5.2078751838990911E-3</v>
      </c>
      <c r="L17" s="52">
        <f>IFERROR(_xll.qlIndexFixing(Index3M,H17,TRUE,_xll.ohTrigger(RecalcTrigger,Trigger3M)),NA())</f>
        <v>8.7871081322209114E-3</v>
      </c>
      <c r="M17" s="52">
        <f>IFERROR(_xll.qlIndexFixing(ONIndex3M,I17,TRUE,_xll.ohTrigger(RecalcTrigger,Trigger3M)),NA())</f>
        <v>8.34404462644045E-3</v>
      </c>
      <c r="N17" s="52">
        <f>IFERROR(_xll.qlIndexFixing(Index6M,$H17,TRUE,_xll.ohTrigger(RecalcTrigger,Trigger6M)),NA())</f>
        <v>1.249714406849221E-2</v>
      </c>
      <c r="O17" s="52">
        <f>IFERROR(_xll.qlIndexFixing(ONIndex6M,I17,TRUE,_xll.ohTrigger(RecalcTrigger,Trigger6M)),NA())</f>
        <v>1.1783255724671093E-2</v>
      </c>
      <c r="P17" s="52">
        <f>IFERROR(_xll.qlIndexFixing(Index1Y,$H17,TRUE,_xll.ohTrigger(RecalcTrigger,Trigger1Y)),NA())</f>
        <v>1.5695811333928944E-2</v>
      </c>
      <c r="Q17" s="52">
        <f>IFERROR(_xll.qlIndexFixing(ONIndex1Y,I17,TRUE,_xll.ohTrigger(RecalcTrigger,Trigger1Y)),NA())</f>
        <v>1.350800835266952E-2</v>
      </c>
    </row>
    <row r="18" spans="2:17" x14ac:dyDescent="0.2">
      <c r="B18" s="46" t="s">
        <v>20</v>
      </c>
      <c r="D18" s="49">
        <f>_xll.qlCalendarAdvance(LocalCalendar,$D17,B18,"f",FALSE)</f>
        <v>42662</v>
      </c>
      <c r="E18" s="49">
        <f>_xll.qlInterestRateIndexValueDate(IndexON,D18)</f>
        <v>42662</v>
      </c>
      <c r="F18" s="52">
        <f>IFERROR(_xll.qlIndexFixing(IndexON,D18,TRUE,_xll.ohTrigger(RecalcTrigger,TriggerON)),NA())</f>
        <v>3.8416724141843162E-3</v>
      </c>
      <c r="H18" s="49">
        <f>_xll.qlCalendarAdvance(IborCalendar,$H17,B18,"f",FALSE)</f>
        <v>42661</v>
      </c>
      <c r="I18" s="49">
        <f>_xll.qlInterestRateIndexValueDate(Index1M,$H18)</f>
        <v>42663</v>
      </c>
      <c r="J18" s="52">
        <f>IFERROR(_xll.qlIndexFixing(Index1M,$H18,TRUE,_xll.ohTrigger(RecalcTrigger,Trigger1M)),NA())</f>
        <v>5.3893157225551325E-3</v>
      </c>
      <c r="K18" s="52">
        <f>IFERROR(_xll.qlIndexFixing(ONIndex1M,I18,TRUE,_xll.ohTrigger(RecalcTrigger,Trigger1M)),NA())</f>
        <v>5.2087726260197087E-3</v>
      </c>
      <c r="L18" s="52">
        <f>IFERROR(_xll.qlIndexFixing(Index3M,H18,TRUE,_xll.ohTrigger(RecalcTrigger,Trigger3M)),NA())</f>
        <v>8.7992911973020314E-3</v>
      </c>
      <c r="M18" s="52">
        <f>IFERROR(_xll.qlIndexFixing(ONIndex3M,I18,TRUE,_xll.ohTrigger(RecalcTrigger,Trigger3M)),NA())</f>
        <v>8.3420102007725205E-3</v>
      </c>
      <c r="N18" s="52">
        <f>IFERROR(_xll.qlIndexFixing(Index6M,$H18,TRUE,_xll.ohTrigger(RecalcTrigger,Trigger6M)),NA())</f>
        <v>1.2500147722495972E-2</v>
      </c>
      <c r="O18" s="52">
        <f>IFERROR(_xll.qlIndexFixing(ONIndex6M,I18,TRUE,_xll.ohTrigger(RecalcTrigger,Trigger6M)),NA())</f>
        <v>1.1783950221531114E-2</v>
      </c>
      <c r="P18" s="52">
        <f>IFERROR(_xll.qlIndexFixing(Index1Y,$H18,TRUE,_xll.ohTrigger(RecalcTrigger,Trigger1Y)),NA())</f>
        <v>1.5704917314078585E-2</v>
      </c>
      <c r="Q18" s="52">
        <f>IFERROR(_xll.qlIndexFixing(ONIndex1Y,I18,TRUE,_xll.ohTrigger(RecalcTrigger,Trigger1Y)),NA())</f>
        <v>1.3510414895394618E-2</v>
      </c>
    </row>
    <row r="19" spans="2:17" x14ac:dyDescent="0.2">
      <c r="B19" s="46" t="s">
        <v>20</v>
      </c>
      <c r="D19" s="49">
        <f>_xll.qlCalendarAdvance(LocalCalendar,$D18,B19,"f",FALSE)</f>
        <v>42663</v>
      </c>
      <c r="E19" s="49">
        <f>_xll.qlInterestRateIndexValueDate(IndexON,D19)</f>
        <v>42663</v>
      </c>
      <c r="F19" s="52">
        <f>IFERROR(_xll.qlIndexFixing(IndexON,D19,TRUE,_xll.ohTrigger(RecalcTrigger,TriggerON)),NA())</f>
        <v>3.8363613507552685E-3</v>
      </c>
      <c r="H19" s="49">
        <f>_xll.qlCalendarAdvance(IborCalendar,$H18,B19,"f",FALSE)</f>
        <v>42662</v>
      </c>
      <c r="I19" s="49">
        <f>_xll.qlInterestRateIndexValueDate(Index1M,$H19)</f>
        <v>42664</v>
      </c>
      <c r="J19" s="52">
        <f>IFERROR(_xll.qlIndexFixing(Index1M,$H19,TRUE,_xll.ohTrigger(RecalcTrigger,Trigger1M)),NA())</f>
        <v>5.3950616332746944E-3</v>
      </c>
      <c r="K19" s="52">
        <f>IFERROR(_xll.qlIndexFixing(ONIndex1M,I19,TRUE,_xll.ohTrigger(RecalcTrigger,Trigger1M)),NA())</f>
        <v>5.2152127737681298E-3</v>
      </c>
      <c r="L19" s="52">
        <f>IFERROR(_xll.qlIndexFixing(Index3M,H19,TRUE,_xll.ohTrigger(RecalcTrigger,Trigger3M)),NA())</f>
        <v>8.8243338290741186E-3</v>
      </c>
      <c r="M19" s="52">
        <f>IFERROR(_xll.qlIndexFixing(ONIndex3M,I19,TRUE,_xll.ohTrigger(RecalcTrigger,Trigger3M)),NA())</f>
        <v>8.3377953791075043E-3</v>
      </c>
      <c r="N19" s="52">
        <f>IFERROR(_xll.qlIndexFixing(Index6M,$H19,TRUE,_xll.ohTrigger(RecalcTrigger,Trigger6M)),NA())</f>
        <v>1.2503023389817382E-2</v>
      </c>
      <c r="O19" s="52">
        <f>IFERROR(_xll.qlIndexFixing(ONIndex6M,I19,TRUE,_xll.ohTrigger(RecalcTrigger,Trigger6M)),NA())</f>
        <v>1.178584079389644E-2</v>
      </c>
      <c r="P19" s="52">
        <f>IFERROR(_xll.qlIndexFixing(Index1Y,$H19,TRUE,_xll.ohTrigger(RecalcTrigger,Trigger1Y)),NA())</f>
        <v>1.5720932305678375E-2</v>
      </c>
      <c r="Q19" s="52">
        <f>IFERROR(_xll.qlIndexFixing(ONIndex1Y,I19,TRUE,_xll.ohTrigger(RecalcTrigger,Trigger1Y)),NA())</f>
        <v>1.3516136500504317E-2</v>
      </c>
    </row>
    <row r="20" spans="2:17" x14ac:dyDescent="0.2">
      <c r="B20" s="46" t="s">
        <v>20</v>
      </c>
      <c r="D20" s="49">
        <f>_xll.qlCalendarAdvance(LocalCalendar,$D19,B20,"f",FALSE)</f>
        <v>42664</v>
      </c>
      <c r="E20" s="49">
        <f>_xll.qlInterestRateIndexValueDate(IndexON,D20)</f>
        <v>42664</v>
      </c>
      <c r="F20" s="52">
        <f>IFERROR(_xll.qlIndexFixing(IndexON,D20,TRUE,_xll.ohTrigger(RecalcTrigger,TriggerON)),NA())</f>
        <v>3.8302093028974582E-3</v>
      </c>
      <c r="H20" s="49">
        <f>_xll.qlCalendarAdvance(IborCalendar,$H19,B20,"f",FALSE)</f>
        <v>42663</v>
      </c>
      <c r="I20" s="49">
        <f>_xll.qlInterestRateIndexValueDate(Index1M,$H20)</f>
        <v>42667</v>
      </c>
      <c r="J20" s="52">
        <f>IFERROR(_xll.qlIndexFixing(Index1M,$H20,TRUE,_xll.ohTrigger(RecalcTrigger,Trigger1M)),NA())</f>
        <v>5.4446624902890206E-3</v>
      </c>
      <c r="K20" s="52">
        <f>IFERROR(_xll.qlIndexFixing(ONIndex1M,I20,TRUE,_xll.ohTrigger(RecalcTrigger,Trigger1M)),NA())</f>
        <v>5.226071537043353E-3</v>
      </c>
      <c r="L20" s="52">
        <f>IFERROR(_xll.qlIndexFixing(Index3M,H20,TRUE,_xll.ohTrigger(RecalcTrigger,Trigger3M)),NA())</f>
        <v>8.8457794021537649E-3</v>
      </c>
      <c r="M20" s="52">
        <f>IFERROR(_xll.qlIndexFixing(ONIndex3M,I20,TRUE,_xll.ohTrigger(RecalcTrigger,Trigger3M)),NA())</f>
        <v>8.3328552857064864E-3</v>
      </c>
      <c r="N20" s="52">
        <f>IFERROR(_xll.qlIndexFixing(Index6M,$H20,TRUE,_xll.ohTrigger(RecalcTrigger,Trigger6M)),NA())</f>
        <v>1.2510820494189645E-2</v>
      </c>
      <c r="O20" s="52">
        <f>IFERROR(_xll.qlIndexFixing(ONIndex6M,I20,TRUE,_xll.ohTrigger(RecalcTrigger,Trigger6M)),NA())</f>
        <v>1.1787075457601048E-2</v>
      </c>
      <c r="P20" s="52">
        <f>IFERROR(_xll.qlIndexFixing(Index1Y,$H20,TRUE,_xll.ohTrigger(RecalcTrigger,Trigger1Y)),NA())</f>
        <v>1.5740670133300379E-2</v>
      </c>
      <c r="Q20" s="52">
        <f>IFERROR(_xll.qlIndexFixing(ONIndex1Y,I20,TRUE,_xll.ohTrigger(RecalcTrigger,Trigger1Y)),NA())</f>
        <v>1.352124433777746E-2</v>
      </c>
    </row>
    <row r="21" spans="2:17" x14ac:dyDescent="0.2">
      <c r="B21" s="46" t="s">
        <v>20</v>
      </c>
      <c r="D21" s="49">
        <f>_xll.qlCalendarAdvance(LocalCalendar,$D20,B21,"f",FALSE)</f>
        <v>42667</v>
      </c>
      <c r="E21" s="49">
        <f>_xll.qlInterestRateIndexValueDate(IndexON,D21)</f>
        <v>42667</v>
      </c>
      <c r="F21" s="52">
        <f>IFERROR(_xll.qlIndexFixing(IndexON,D21,TRUE,_xll.ohTrigger(RecalcTrigger,TriggerON)),NA())</f>
        <v>3.8284050819914484E-3</v>
      </c>
      <c r="H21" s="49">
        <f>_xll.qlCalendarAdvance(IborCalendar,$H20,B21,"f",FALSE)</f>
        <v>42664</v>
      </c>
      <c r="I21" s="49">
        <f>_xll.qlInterestRateIndexValueDate(Index1M,$H21)</f>
        <v>42668</v>
      </c>
      <c r="J21" s="52">
        <f>IFERROR(_xll.qlIndexFixing(Index1M,$H21,TRUE,_xll.ohTrigger(RecalcTrigger,Trigger1M)),NA())</f>
        <v>5.4516346707164567E-3</v>
      </c>
      <c r="K21" s="52">
        <f>IFERROR(_xll.qlIndexFixing(ONIndex1M,I21,TRUE,_xll.ohTrigger(RecalcTrigger,Trigger1M)),NA())</f>
        <v>5.2338235506343977E-3</v>
      </c>
      <c r="L21" s="52">
        <f>IFERROR(_xll.qlIndexFixing(Index3M,H21,TRUE,_xll.ohTrigger(RecalcTrigger,Trigger3M)),NA())</f>
        <v>8.856879052945299E-3</v>
      </c>
      <c r="M21" s="52">
        <f>IFERROR(_xll.qlIndexFixing(ONIndex3M,I21,TRUE,_xll.ohTrigger(RecalcTrigger,Trigger3M)),NA())</f>
        <v>8.3303122538413987E-3</v>
      </c>
      <c r="N21" s="52">
        <f>IFERROR(_xll.qlIndexFixing(Index6M,$H21,TRUE,_xll.ohTrigger(RecalcTrigger,Trigger6M)),NA())</f>
        <v>1.2513122237263148E-2</v>
      </c>
      <c r="O21" s="52">
        <f>IFERROR(_xll.qlIndexFixing(ONIndex6M,I21,TRUE,_xll.ohTrigger(RecalcTrigger,Trigger6M)),NA())</f>
        <v>1.1787943578696058E-2</v>
      </c>
      <c r="P21" s="52">
        <f>IFERROR(_xll.qlIndexFixing(Index1Y,$H21,TRUE,_xll.ohTrigger(RecalcTrigger,Trigger1Y)),NA())</f>
        <v>1.5749419335582934E-2</v>
      </c>
      <c r="Q21" s="52">
        <f>IFERROR(_xll.qlIndexFixing(ONIndex1Y,I21,TRUE,_xll.ohTrigger(RecalcTrigger,Trigger1Y)),NA())</f>
        <v>1.3524252516283752E-2</v>
      </c>
    </row>
    <row r="22" spans="2:17" x14ac:dyDescent="0.2">
      <c r="B22" s="46" t="s">
        <v>20</v>
      </c>
      <c r="D22" s="49">
        <f>_xll.qlCalendarAdvance(LocalCalendar,$D21,B22,"f",FALSE)</f>
        <v>42668</v>
      </c>
      <c r="E22" s="49">
        <f>_xll.qlInterestRateIndexValueDate(IndexON,D22)</f>
        <v>42668</v>
      </c>
      <c r="F22" s="52">
        <f>IFERROR(_xll.qlIndexFixing(IndexON,D22,TRUE,_xll.ohTrigger(RecalcTrigger,TriggerON)),NA())</f>
        <v>3.8297380109586499E-3</v>
      </c>
      <c r="H22" s="49">
        <f>_xll.qlCalendarAdvance(IborCalendar,$H21,B22,"f",FALSE)</f>
        <v>42667</v>
      </c>
      <c r="I22" s="49">
        <f>_xll.qlInterestRateIndexValueDate(Index1M,$H22)</f>
        <v>42669</v>
      </c>
      <c r="J22" s="52">
        <f>IFERROR(_xll.qlIndexFixing(Index1M,$H22,TRUE,_xll.ohTrigger(RecalcTrigger,Trigger1M)),NA())</f>
        <v>5.481716548346424E-3</v>
      </c>
      <c r="K22" s="52">
        <f>IFERROR(_xll.qlIndexFixing(ONIndex1M,I22,TRUE,_xll.ohTrigger(RecalcTrigger,Trigger1M)),NA())</f>
        <v>5.2429464788072977E-3</v>
      </c>
      <c r="L22" s="52">
        <f>IFERROR(_xll.qlIndexFixing(Index3M,H22,TRUE,_xll.ohTrigger(RecalcTrigger,Trigger3M)),NA())</f>
        <v>8.8677851893809896E-3</v>
      </c>
      <c r="M22" s="52">
        <f>IFERROR(_xll.qlIndexFixing(ONIndex3M,I22,TRUE,_xll.ohTrigger(RecalcTrigger,Trigger3M)),NA())</f>
        <v>8.327667500624969E-3</v>
      </c>
      <c r="N22" s="52">
        <f>IFERROR(_xll.qlIndexFixing(Index6M,$H22,TRUE,_xll.ohTrigger(RecalcTrigger,Trigger6M)),NA())</f>
        <v>1.2515265004888901E-2</v>
      </c>
      <c r="O22" s="52">
        <f>IFERROR(_xll.qlIndexFixing(ONIndex6M,I22,TRUE,_xll.ohTrigger(RecalcTrigger,Trigger6M)),NA())</f>
        <v>1.1788846424654054E-2</v>
      </c>
      <c r="P22" s="52">
        <f>IFERROR(_xll.qlIndexFixing(Index1Y,$H22,TRUE,_xll.ohTrigger(RecalcTrigger,Trigger1Y)),NA())</f>
        <v>1.57580844455175E-2</v>
      </c>
      <c r="Q22" s="52">
        <f>IFERROR(_xll.qlIndexFixing(ONIndex1Y,I22,TRUE,_xll.ohTrigger(RecalcTrigger,Trigger1Y)),NA())</f>
        <v>1.3527381021898321E-2</v>
      </c>
    </row>
    <row r="23" spans="2:17" x14ac:dyDescent="0.2">
      <c r="B23" s="46" t="s">
        <v>20</v>
      </c>
      <c r="D23" s="49">
        <f>_xll.qlCalendarAdvance(LocalCalendar,$D22,B23,"f",FALSE)</f>
        <v>42669</v>
      </c>
      <c r="E23" s="49">
        <f>_xll.qlInterestRateIndexValueDate(IndexON,D23)</f>
        <v>42669</v>
      </c>
      <c r="F23" s="52">
        <f>IFERROR(_xll.qlIndexFixing(IndexON,D23,TRUE,_xll.ohTrigger(RecalcTrigger,TriggerON)),NA())</f>
        <v>3.8323997383571395E-3</v>
      </c>
      <c r="H23" s="49">
        <f>_xll.qlCalendarAdvance(IborCalendar,$H22,B23,"f",FALSE)</f>
        <v>42668</v>
      </c>
      <c r="I23" s="49">
        <f>_xll.qlInterestRateIndexValueDate(Index1M,$H23)</f>
        <v>42670</v>
      </c>
      <c r="J23" s="52">
        <f>IFERROR(_xll.qlIndexFixing(Index1M,$H23,TRUE,_xll.ohTrigger(RecalcTrigger,Trigger1M)),NA())</f>
        <v>5.4890981712188425E-3</v>
      </c>
      <c r="K23" s="52">
        <f>IFERROR(_xll.qlIndexFixing(ONIndex1M,I23,TRUE,_xll.ohTrigger(RecalcTrigger,Trigger1M)),NA())</f>
        <v>5.2534403215620529E-3</v>
      </c>
      <c r="L23" s="52">
        <f>IFERROR(_xll.qlIndexFixing(Index3M,H23,TRUE,_xll.ohTrigger(RecalcTrigger,Trigger3M)),NA())</f>
        <v>8.8785055345751585E-3</v>
      </c>
      <c r="M23" s="52">
        <f>IFERROR(_xll.qlIndexFixing(ONIndex3M,I23,TRUE,_xll.ohTrigger(RecalcTrigger,Trigger3M)),NA())</f>
        <v>8.3249210261371331E-3</v>
      </c>
      <c r="N23" s="52">
        <f>IFERROR(_xll.qlIndexFixing(Index6M,$H23,TRUE,_xll.ohTrigger(RecalcTrigger,Trigger6M)),NA())</f>
        <v>1.2517242599326558E-2</v>
      </c>
      <c r="O23" s="52">
        <f>IFERROR(_xll.qlIndexFixing(ONIndex6M,I23,TRUE,_xll.ohTrigger(RecalcTrigger,Trigger6M)),NA())</f>
        <v>1.1789783995475034E-2</v>
      </c>
      <c r="P23" s="52">
        <f>IFERROR(_xll.qlIndexFixing(Index1Y,$H23,TRUE,_xll.ohTrigger(RecalcTrigger,Trigger1Y)),NA())</f>
        <v>1.5766661217209484E-2</v>
      </c>
      <c r="Q23" s="52">
        <f>IFERROR(_xll.qlIndexFixing(ONIndex1Y,I23,TRUE,_xll.ohTrigger(RecalcTrigger,Trigger1Y)),NA())</f>
        <v>1.353062985478104E-2</v>
      </c>
    </row>
    <row r="24" spans="2:17" x14ac:dyDescent="0.2">
      <c r="B24" s="46" t="s">
        <v>20</v>
      </c>
      <c r="D24" s="49">
        <f>_xll.qlCalendarAdvance(LocalCalendar,$D23,B24,"f",FALSE)</f>
        <v>42670</v>
      </c>
      <c r="E24" s="49">
        <f>_xll.qlInterestRateIndexValueDate(IndexON,D24)</f>
        <v>42670</v>
      </c>
      <c r="F24" s="52">
        <f>IFERROR(_xll.qlIndexFixing(IndexON,D24,TRUE,_xll.ohTrigger(RecalcTrigger,TriggerON)),NA())</f>
        <v>3.8363902643467895E-3</v>
      </c>
      <c r="H24" s="49">
        <f>_xll.qlCalendarAdvance(IborCalendar,$H23,B24,"f",FALSE)</f>
        <v>42669</v>
      </c>
      <c r="I24" s="49">
        <f>_xll.qlInterestRateIndexValueDate(Index1M,$H24)</f>
        <v>42671</v>
      </c>
      <c r="J24" s="52">
        <f>IFERROR(_xll.qlIndexFixing(Index1M,$H24,TRUE,_xll.ohTrigger(RecalcTrigger,Trigger1M)),NA())</f>
        <v>5.4966198257729608E-3</v>
      </c>
      <c r="K24" s="52">
        <f>IFERROR(_xll.qlIndexFixing(ONIndex1M,I24,TRUE,_xll.ohTrigger(RecalcTrigger,Trigger1M)),NA())</f>
        <v>5.2790751338083197E-3</v>
      </c>
      <c r="L24" s="52">
        <f>IFERROR(_xll.qlIndexFixing(Index3M,H24,TRUE,_xll.ohTrigger(RecalcTrigger,Trigger3M)),NA())</f>
        <v>8.897501617274246E-3</v>
      </c>
      <c r="M24" s="52">
        <f>IFERROR(_xll.qlIndexFixing(ONIndex3M,I24,TRUE,_xll.ohTrigger(RecalcTrigger,Trigger3M)),NA())</f>
        <v>8.3192812502375091E-3</v>
      </c>
      <c r="N24" s="52">
        <f>IFERROR(_xll.qlIndexFixing(Index6M,$H24,TRUE,_xll.ohTrigger(RecalcTrigger,Trigger6M)),NA())</f>
        <v>1.2519048822851153E-2</v>
      </c>
      <c r="O24" s="52">
        <f>IFERROR(_xll.qlIndexFixing(ONIndex6M,I24,TRUE,_xll.ohTrigger(RecalcTrigger,Trigger6M)),NA())</f>
        <v>1.1792161129537959E-2</v>
      </c>
      <c r="P24" s="52">
        <f>IFERROR(_xll.qlIndexFixing(Index1Y,$H24,TRUE,_xll.ohTrigger(RecalcTrigger,Trigger1Y)),NA())</f>
        <v>1.5780706813623157E-2</v>
      </c>
      <c r="Q24" s="52">
        <f>IFERROR(_xll.qlIndexFixing(ONIndex1Y,I24,TRUE,_xll.ohTrigger(RecalcTrigger,Trigger1Y)),NA())</f>
        <v>1.3538037685982829E-2</v>
      </c>
    </row>
    <row r="25" spans="2:17" x14ac:dyDescent="0.2">
      <c r="B25" s="46" t="s">
        <v>20</v>
      </c>
      <c r="D25" s="49">
        <f>_xll.qlCalendarAdvance(LocalCalendar,$D24,B25,"f",FALSE)</f>
        <v>42671</v>
      </c>
      <c r="E25" s="49">
        <f>_xll.qlInterestRateIndexValueDate(IndexON,D25)</f>
        <v>42671</v>
      </c>
      <c r="F25" s="52">
        <f>IFERROR(_xll.qlIndexFixing(IndexON,D25,TRUE,_xll.ohTrigger(RecalcTrigger,TriggerON)),NA())</f>
        <v>3.8488417928217444E-3</v>
      </c>
      <c r="H25" s="49">
        <f>_xll.qlCalendarAdvance(IborCalendar,$H24,B25,"f",FALSE)</f>
        <v>42670</v>
      </c>
      <c r="I25" s="49">
        <f>_xll.qlInterestRateIndexValueDate(Index1M,$H25)</f>
        <v>42674</v>
      </c>
      <c r="J25" s="52">
        <f>IFERROR(_xll.qlIndexFixing(Index1M,$H25,TRUE,_xll.ohTrigger(RecalcTrigger,Trigger1M)),NA())</f>
        <v>5.5348591247934564E-3</v>
      </c>
      <c r="K25" s="52">
        <f>IFERROR(_xll.qlIndexFixing(ONIndex1M,I25,TRUE,_xll.ohTrigger(RecalcTrigger,Trigger1M)),NA())</f>
        <v>5.3088886391794432E-3</v>
      </c>
      <c r="L25" s="52">
        <f>IFERROR(_xll.qlIndexFixing(Index3M,H25,TRUE,_xll.ohTrigger(RecalcTrigger,Trigger3M)),NA())</f>
        <v>8.9196834690182768E-3</v>
      </c>
      <c r="M25" s="52">
        <f>IFERROR(_xll.qlIndexFixing(ONIndex3M,I25,TRUE,_xll.ohTrigger(RecalcTrigger,Trigger3M)),NA())</f>
        <v>8.3130464059699705E-3</v>
      </c>
      <c r="N25" s="52">
        <f>IFERROR(_xll.qlIndexFixing(Index6M,$H25,TRUE,_xll.ohTrigger(RecalcTrigger,Trigger6M)),NA())</f>
        <v>1.2530000000000119E-2</v>
      </c>
      <c r="O25" s="52">
        <f>IFERROR(_xll.qlIndexFixing(ONIndex6M,I25,TRUE,_xll.ohTrigger(RecalcTrigger,Trigger6M)),NA())</f>
        <v>1.17940195335553E-2</v>
      </c>
      <c r="P25" s="52">
        <f>IFERROR(_xll.qlIndexFixing(Index1Y,$H25,TRUE,_xll.ohTrigger(RecalcTrigger,Trigger1Y)),NA())</f>
        <v>1.579999999945789E-2</v>
      </c>
      <c r="Q25" s="52">
        <f>IFERROR(_xll.qlIndexFixing(ONIndex1Y,I25,TRUE,_xll.ohTrigger(RecalcTrigger,Trigger1Y)),NA())</f>
        <v>1.3544965774672235E-2</v>
      </c>
    </row>
    <row r="26" spans="2:17" x14ac:dyDescent="0.2">
      <c r="B26" s="46" t="s">
        <v>20</v>
      </c>
      <c r="D26" s="49">
        <f>_xll.qlCalendarAdvance(LocalCalendar,$D25,B26,"f",FALSE)</f>
        <v>42674</v>
      </c>
      <c r="E26" s="49">
        <f>_xll.qlInterestRateIndexValueDate(IndexON,D26)</f>
        <v>42674</v>
      </c>
      <c r="F26" s="52">
        <f>IFERROR(_xll.qlIndexFixing(IndexON,D26,TRUE,_xll.ohTrigger(RecalcTrigger,TriggerON)),NA())</f>
        <v>3.8655191723524496E-3</v>
      </c>
      <c r="H26" s="49">
        <f>_xll.qlCalendarAdvance(IborCalendar,$H25,B26,"f",FALSE)</f>
        <v>42671</v>
      </c>
      <c r="I26" s="49">
        <f>_xll.qlInterestRateIndexValueDate(Index1M,$H26)</f>
        <v>42675</v>
      </c>
      <c r="J26" s="52">
        <f>IFERROR(_xll.qlIndexFixing(Index1M,$H26,TRUE,_xll.ohTrigger(RecalcTrigger,Trigger1M)),NA())</f>
        <v>5.5501258403998222E-3</v>
      </c>
      <c r="K26" s="52">
        <f>IFERROR(_xll.qlIndexFixing(ONIndex1M,I26,TRUE,_xll.ohTrigger(RecalcTrigger,Trigger1M)),NA())</f>
        <v>5.3248198449740158E-3</v>
      </c>
      <c r="L26" s="52">
        <f>IFERROR(_xll.qlIndexFixing(Index3M,H26,TRUE,_xll.ohTrigger(RecalcTrigger,Trigger3M)),NA())</f>
        <v>8.9295893086911542E-3</v>
      </c>
      <c r="M26" s="52">
        <f>IFERROR(_xll.qlIndexFixing(ONIndex3M,I26,TRUE,_xll.ohTrigger(RecalcTrigger,Trigger3M)),NA())</f>
        <v>8.3105622657964062E-3</v>
      </c>
      <c r="N26" s="52">
        <f>IFERROR(_xll.qlIndexFixing(Index6M,$H26,TRUE,_xll.ohTrigger(RecalcTrigger,Trigger6M)),NA())</f>
        <v>1.2524664401979449E-2</v>
      </c>
      <c r="O26" s="52">
        <f>IFERROR(_xll.qlIndexFixing(ONIndex6M,I26,TRUE,_xll.ohTrigger(RecalcTrigger,Trigger6M)),NA())</f>
        <v>1.179595876696915E-2</v>
      </c>
      <c r="P26" s="52">
        <f>IFERROR(_xll.qlIndexFixing(Index1Y,$H26,TRUE,_xll.ohTrigger(RecalcTrigger,Trigger1Y)),NA())</f>
        <v>1.5808074520473534E-2</v>
      </c>
      <c r="Q26" s="52">
        <f>IFERROR(_xll.qlIndexFixing(ONIndex1Y,I26,TRUE,_xll.ohTrigger(RecalcTrigger,Trigger1Y)),NA())</f>
        <v>1.3549640144123742E-2</v>
      </c>
    </row>
    <row r="27" spans="2:17" x14ac:dyDescent="0.2">
      <c r="B27" s="46" t="s">
        <v>20</v>
      </c>
      <c r="D27" s="49">
        <f>_xll.qlCalendarAdvance(LocalCalendar,$D26,B27,"f",FALSE)</f>
        <v>42675</v>
      </c>
      <c r="E27" s="49">
        <f>_xll.qlInterestRateIndexValueDate(IndexON,D27)</f>
        <v>42675</v>
      </c>
      <c r="F27" s="52">
        <f>IFERROR(_xll.qlIndexFixing(IndexON,D27,TRUE,_xll.ohTrigger(RecalcTrigger,TriggerON)),NA())</f>
        <v>3.8754266009899396E-3</v>
      </c>
      <c r="H27" s="49">
        <f>_xll.qlCalendarAdvance(IborCalendar,$H26,B27,"f",FALSE)</f>
        <v>42674</v>
      </c>
      <c r="I27" s="49">
        <f>_xll.qlInterestRateIndexValueDate(Index1M,$H27)</f>
        <v>42676</v>
      </c>
      <c r="J27" s="52">
        <f>IFERROR(_xll.qlIndexFixing(Index1M,$H27,TRUE,_xll.ohTrigger(RecalcTrigger,Trigger1M)),NA())</f>
        <v>5.5653462571934043E-3</v>
      </c>
      <c r="K27" s="52">
        <f>IFERROR(_xll.qlIndexFixing(ONIndex1M,I27,TRUE,_xll.ohTrigger(RecalcTrigger,Trigger1M)),NA())</f>
        <v>5.3407047539621999E-3</v>
      </c>
      <c r="L27" s="52">
        <f>IFERROR(_xll.qlIndexFixing(Index3M,H27,TRUE,_xll.ohTrigger(RecalcTrigger,Trigger3M)),NA())</f>
        <v>8.939347299277145E-3</v>
      </c>
      <c r="M27" s="52">
        <f>IFERROR(_xll.qlIndexFixing(ONIndex3M,I27,TRUE,_xll.ohTrigger(RecalcTrigger,Trigger3M)),NA())</f>
        <v>8.3087473447829296E-3</v>
      </c>
      <c r="N27" s="52">
        <f>IFERROR(_xll.qlIndexFixing(Index6M,$H27,TRUE,_xll.ohTrigger(RecalcTrigger,Trigger6M)),NA())</f>
        <v>1.2528279891427038E-2</v>
      </c>
      <c r="O27" s="52">
        <f>IFERROR(_xll.qlIndexFixing(ONIndex6M,I27,TRUE,_xll.ohTrigger(RecalcTrigger,Trigger6M)),NA())</f>
        <v>1.179876076352393E-2</v>
      </c>
      <c r="P27" s="52">
        <f>IFERROR(_xll.qlIndexFixing(Index1Y,$H27,TRUE,_xll.ohTrigger(RecalcTrigger,Trigger1Y)),NA())</f>
        <v>1.5816054024267914E-2</v>
      </c>
      <c r="Q27" s="52">
        <f>IFERROR(_xll.qlIndexFixing(ONIndex1Y,I27,TRUE,_xll.ohTrigger(RecalcTrigger,Trigger1Y)),NA())</f>
        <v>1.3555258741471121E-2</v>
      </c>
    </row>
    <row r="28" spans="2:17" x14ac:dyDescent="0.2">
      <c r="B28" s="46" t="s">
        <v>20</v>
      </c>
      <c r="D28" s="49">
        <f>_xll.qlCalendarAdvance(LocalCalendar,$D27,B28,"f",FALSE)</f>
        <v>42676</v>
      </c>
      <c r="E28" s="49">
        <f>_xll.qlInterestRateIndexValueDate(IndexON,D28)</f>
        <v>42676</v>
      </c>
      <c r="F28" s="52">
        <f>IFERROR(_xll.qlIndexFixing(IndexON,D28,TRUE,_xll.ohTrigger(RecalcTrigger,TriggerON)),NA())</f>
        <v>3.8859357376708203E-3</v>
      </c>
      <c r="H28" s="49">
        <f>_xll.qlCalendarAdvance(IborCalendar,$H27,B28,"f",FALSE)</f>
        <v>42675</v>
      </c>
      <c r="I28" s="49">
        <f>_xll.qlInterestRateIndexValueDate(Index1M,$H28)</f>
        <v>42677</v>
      </c>
      <c r="J28" s="52">
        <f>IFERROR(_xll.qlIndexFixing(Index1M,$H28,TRUE,_xll.ohTrigger(RecalcTrigger,Trigger1M)),NA())</f>
        <v>5.5954958379333952E-3</v>
      </c>
      <c r="K28" s="52">
        <f>IFERROR(_xll.qlIndexFixing(ONIndex1M,I28,TRUE,_xll.ohTrigger(RecalcTrigger,Trigger1M)),NA())</f>
        <v>5.3565433663038675E-3</v>
      </c>
      <c r="L28" s="52">
        <f>IFERROR(_xll.qlIndexFixing(Index3M,H28,TRUE,_xll.ohTrigger(RecalcTrigger,Trigger3M)),NA())</f>
        <v>8.948956765781408E-3</v>
      </c>
      <c r="M28" s="52">
        <f>IFERROR(_xll.qlIndexFixing(ONIndex3M,I28,TRUE,_xll.ohTrigger(RecalcTrigger,Trigger3M)),NA())</f>
        <v>8.3076016430894128E-3</v>
      </c>
      <c r="N28" s="52">
        <f>IFERROR(_xll.qlIndexFixing(Index6M,$H28,TRUE,_xll.ohTrigger(RecalcTrigger,Trigger6M)),NA())</f>
        <v>1.2529339621161281E-2</v>
      </c>
      <c r="O28" s="52">
        <f>IFERROR(_xll.qlIndexFixing(ONIndex6M,I28,TRUE,_xll.ohTrigger(RecalcTrigger,Trigger6M)),NA())</f>
        <v>1.1802425523299576E-2</v>
      </c>
      <c r="P28" s="52">
        <f>IFERROR(_xll.qlIndexFixing(Index1Y,$H28,TRUE,_xll.ohTrigger(RecalcTrigger,Trigger1Y)),NA())</f>
        <v>1.5823953063536508E-2</v>
      </c>
      <c r="Q28" s="52">
        <f>IFERROR(_xll.qlIndexFixing(ONIndex1Y,I28,TRUE,_xll.ohTrigger(RecalcTrigger,Trigger1Y)),NA())</f>
        <v>1.3561821566714372E-2</v>
      </c>
    </row>
    <row r="29" spans="2:17" x14ac:dyDescent="0.2">
      <c r="B29" s="46" t="s">
        <v>20</v>
      </c>
      <c r="D29" s="49">
        <f>_xll.qlCalendarAdvance(LocalCalendar,$D28,B29,"f",FALSE)</f>
        <v>42677</v>
      </c>
      <c r="E29" s="49">
        <f>_xll.qlInterestRateIndexValueDate(IndexON,D29)</f>
        <v>42677</v>
      </c>
      <c r="F29" s="52">
        <f>IFERROR(_xll.qlIndexFixing(IndexON,D29,TRUE,_xll.ohTrigger(RecalcTrigger,TriggerON)),NA())</f>
        <v>3.8970465825549638E-3</v>
      </c>
      <c r="H29" s="49">
        <f>_xll.qlCalendarAdvance(IborCalendar,$H28,B29,"f",FALSE)</f>
        <v>42676</v>
      </c>
      <c r="I29" s="49">
        <f>_xll.qlInterestRateIndexValueDate(Index1M,$H29)</f>
        <v>42678</v>
      </c>
      <c r="J29" s="52">
        <f>IFERROR(_xll.qlIndexFixing(Index1M,$H29,TRUE,_xll.ohTrigger(RecalcTrigger,Trigger1M)),NA())</f>
        <v>5.6031206117412137E-3</v>
      </c>
      <c r="K29" s="52">
        <f>IFERROR(_xll.qlIndexFixing(ONIndex1M,I29,TRUE,_xll.ohTrigger(RecalcTrigger,Trigger1M)),NA())</f>
        <v>5.3881469109118285E-3</v>
      </c>
      <c r="L29" s="52">
        <f>IFERROR(_xll.qlIndexFixing(Index3M,H29,TRUE,_xll.ohTrigger(RecalcTrigger,Trigger3M)),NA())</f>
        <v>8.9630465873155526E-3</v>
      </c>
      <c r="M29" s="52">
        <f>IFERROR(_xll.qlIndexFixing(ONIndex3M,I29,TRUE,_xll.ohTrigger(RecalcTrigger,Trigger3M)),NA())</f>
        <v>8.3077326808833618E-3</v>
      </c>
      <c r="N29" s="52">
        <f>IFERROR(_xll.qlIndexFixing(Index6M,$H29,TRUE,_xll.ohTrigger(RecalcTrigger,Trigger6M)),NA())</f>
        <v>1.2530283631201363E-2</v>
      </c>
      <c r="O29" s="52">
        <f>IFERROR(_xll.qlIndexFixing(ONIndex6M,I29,TRUE,_xll.ohTrigger(RecalcTrigger,Trigger6M)),NA())</f>
        <v>1.1813018530837383E-2</v>
      </c>
      <c r="P29" s="52">
        <f>IFERROR(_xll.qlIndexFixing(Index1Y,$H29,TRUE,_xll.ohTrigger(RecalcTrigger,Trigger1Y)),NA())</f>
        <v>1.5836111801629478E-2</v>
      </c>
      <c r="Q29" s="52">
        <f>IFERROR(_xll.qlIndexFixing(ONIndex1Y,I29,TRUE,_xll.ohTrigger(RecalcTrigger,Trigger1Y)),NA())</f>
        <v>1.3578606774551361E-2</v>
      </c>
    </row>
    <row r="30" spans="2:17" x14ac:dyDescent="0.2">
      <c r="B30" s="46" t="s">
        <v>20</v>
      </c>
      <c r="D30" s="49">
        <f>_xll.qlCalendarAdvance(LocalCalendar,$D29,B30,"f",FALSE)</f>
        <v>42678</v>
      </c>
      <c r="E30" s="49">
        <f>_xll.qlInterestRateIndexValueDate(IndexON,D30)</f>
        <v>42678</v>
      </c>
      <c r="F30" s="52">
        <f>IFERROR(_xll.qlIndexFixing(IndexON,D30,TRUE,_xll.ohTrigger(RecalcTrigger,TriggerON)),NA())</f>
        <v>3.9213166786211673E-3</v>
      </c>
      <c r="H30" s="49">
        <f>_xll.qlCalendarAdvance(IborCalendar,$H29,B30,"f",FALSE)</f>
        <v>42677</v>
      </c>
      <c r="I30" s="49">
        <f>_xll.qlInterestRateIndexValueDate(Index1M,$H30)</f>
        <v>42681</v>
      </c>
      <c r="J30" s="52">
        <f>IFERROR(_xll.qlIndexFixing(Index1M,$H30,TRUE,_xll.ohTrigger(RecalcTrigger,Trigger1M)),NA())</f>
        <v>5.640753852849123E-3</v>
      </c>
      <c r="K30" s="52">
        <f>IFERROR(_xll.qlIndexFixing(ONIndex1M,I30,TRUE,_xll.ohTrigger(RecalcTrigger,Trigger1M)),NA())</f>
        <v>5.4194348479263965E-3</v>
      </c>
      <c r="L30" s="52">
        <f>IFERROR(_xll.qlIndexFixing(Index3M,H30,TRUE,_xll.ohTrigger(RecalcTrigger,Trigger3M)),NA())</f>
        <v>8.9858958914153554E-3</v>
      </c>
      <c r="M30" s="52">
        <f>IFERROR(_xll.qlIndexFixing(ONIndex3M,I30,TRUE,_xll.ohTrigger(RecalcTrigger,Trigger3M)),NA())</f>
        <v>8.3097110284757747E-3</v>
      </c>
      <c r="N30" s="52">
        <f>IFERROR(_xll.qlIndexFixing(Index6M,$H30,TRUE,_xll.ohTrigger(RecalcTrigger,Trigger6M)),NA())</f>
        <v>1.2529640316396657E-2</v>
      </c>
      <c r="O30" s="52">
        <f>IFERROR(_xll.qlIndexFixing(ONIndex6M,I30,TRUE,_xll.ohTrigger(RecalcTrigger,Trigger6M)),NA())</f>
        <v>1.1825712195170368E-2</v>
      </c>
      <c r="P30" s="52">
        <f>IFERROR(_xll.qlIndexFixing(Index1Y,$H30,TRUE,_xll.ohTrigger(RecalcTrigger,Trigger1Y)),NA())</f>
        <v>1.5855035645882937E-2</v>
      </c>
      <c r="Q30" s="52">
        <f>IFERROR(_xll.qlIndexFixing(ONIndex1Y,I30,TRUE,_xll.ohTrigger(RecalcTrigger,Trigger1Y)),NA())</f>
        <v>1.359751514864449E-2</v>
      </c>
    </row>
    <row r="31" spans="2:17" x14ac:dyDescent="0.2">
      <c r="B31" s="46" t="s">
        <v>20</v>
      </c>
      <c r="D31" s="49">
        <f>_xll.qlCalendarAdvance(LocalCalendar,$D30,B31,"f",FALSE)</f>
        <v>42681</v>
      </c>
      <c r="E31" s="49">
        <f>_xll.qlInterestRateIndexValueDate(IndexON,D31)</f>
        <v>42681</v>
      </c>
      <c r="F31" s="52">
        <f>IFERROR(_xll.qlIndexFixing(IndexON,D31,TRUE,_xll.ohTrigger(RecalcTrigger,TriggerON)),NA())</f>
        <v>3.947507044763654E-3</v>
      </c>
      <c r="H31" s="49">
        <f>_xll.qlCalendarAdvance(IborCalendar,$H30,B31,"f",FALSE)</f>
        <v>42678</v>
      </c>
      <c r="I31" s="49">
        <f>_xll.qlInterestRateIndexValueDate(Index1M,$H31)</f>
        <v>42682</v>
      </c>
      <c r="J31" s="52">
        <f>IFERROR(_xll.qlIndexFixing(Index1M,$H31,TRUE,_xll.ohTrigger(RecalcTrigger,Trigger1M)),NA())</f>
        <v>5.6556964730942738E-3</v>
      </c>
      <c r="K31" s="52">
        <f>IFERROR(_xll.qlIndexFixing(ONIndex1M,I31,TRUE,_xll.ohTrigger(RecalcTrigger,Trigger1M)),NA())</f>
        <v>5.4350419763959934E-3</v>
      </c>
      <c r="L31" s="52">
        <f>IFERROR(_xll.qlIndexFixing(Index3M,H31,TRUE,_xll.ohTrigger(RecalcTrigger,Trigger3M)),NA())</f>
        <v>8.9947526129341426E-3</v>
      </c>
      <c r="M31" s="52">
        <f>IFERROR(_xll.qlIndexFixing(ONIndex3M,I31,TRUE,_xll.ohTrigger(RecalcTrigger,Trigger3M)),NA())</f>
        <v>8.3119114229024404E-3</v>
      </c>
      <c r="N31" s="52">
        <f>IFERROR(_xll.qlIndexFixing(Index6M,$H31,TRUE,_xll.ohTrigger(RecalcTrigger,Trigger6M)),NA())</f>
        <v>1.2533117719141161E-2</v>
      </c>
      <c r="O31" s="52">
        <f>IFERROR(_xll.qlIndexFixing(ONIndex6M,I31,TRUE,_xll.ohTrigger(RecalcTrigger,Trigger6M)),NA())</f>
        <v>1.1833690771529959E-2</v>
      </c>
      <c r="P31" s="52">
        <f>IFERROR(_xll.qlIndexFixing(Index1Y,$H31,TRUE,_xll.ohTrigger(RecalcTrigger,Trigger1Y)),NA())</f>
        <v>1.5862750669456138E-2</v>
      </c>
      <c r="Q31" s="52">
        <f>IFERROR(_xll.qlIndexFixing(ONIndex1Y,I31,TRUE,_xll.ohTrigger(RecalcTrigger,Trigger1Y)),NA())</f>
        <v>1.3608799114646075E-2</v>
      </c>
    </row>
    <row r="32" spans="2:17" x14ac:dyDescent="0.2">
      <c r="B32" s="46" t="s">
        <v>20</v>
      </c>
      <c r="D32" s="49">
        <f>_xll.qlCalendarAdvance(LocalCalendar,$D31,B32,"f",FALSE)</f>
        <v>42682</v>
      </c>
      <c r="E32" s="49">
        <f>_xll.qlInterestRateIndexValueDate(IndexON,D32)</f>
        <v>42682</v>
      </c>
      <c r="F32" s="52">
        <f>IFERROR(_xll.qlIndexFixing(IndexON,D32,TRUE,_xll.ohTrigger(RecalcTrigger,TriggerON)),NA())</f>
        <v>3.9616264313835359E-3</v>
      </c>
      <c r="H32" s="49">
        <f>_xll.qlCalendarAdvance(IborCalendar,$H31,B32,"f",FALSE)</f>
        <v>42681</v>
      </c>
      <c r="I32" s="49">
        <f>_xll.qlInterestRateIndexValueDate(Index1M,$H32)</f>
        <v>42683</v>
      </c>
      <c r="J32" s="52">
        <f>IFERROR(_xll.qlIndexFixing(Index1M,$H32,TRUE,_xll.ohTrigger(RecalcTrigger,Trigger1M)),NA())</f>
        <v>5.6705927933062839E-3</v>
      </c>
      <c r="K32" s="52">
        <f>IFERROR(_xll.qlIndexFixing(ONIndex1M,I32,TRUE,_xll.ohTrigger(RecalcTrigger,Trigger1M)),NA())</f>
        <v>5.4506028081391378E-3</v>
      </c>
      <c r="L32" s="52">
        <f>IFERROR(_xll.qlIndexFixing(Index3M,H32,TRUE,_xll.ohTrigger(RecalcTrigger,Trigger3M)),NA())</f>
        <v>9.0034567606176261E-3</v>
      </c>
      <c r="M32" s="52">
        <f>IFERROR(_xll.qlIndexFixing(ONIndex3M,I32,TRUE,_xll.ohTrigger(RecalcTrigger,Trigger3M)),NA())</f>
        <v>8.3147810364891939E-3</v>
      </c>
      <c r="N32" s="52">
        <f>IFERROR(_xll.qlIndexFixing(Index6M,$H32,TRUE,_xll.ohTrigger(RecalcTrigger,Trigger6M)),NA())</f>
        <v>1.2533644564511144E-2</v>
      </c>
      <c r="O32" s="52">
        <f>IFERROR(_xll.qlIndexFixing(ONIndex6M,I32,TRUE,_xll.ohTrigger(RecalcTrigger,Trigger6M)),NA())</f>
        <v>1.1842532111350224E-2</v>
      </c>
      <c r="P32" s="52">
        <f>IFERROR(_xll.qlIndexFixing(Index1Y,$H32,TRUE,_xll.ohTrigger(RecalcTrigger,Trigger1Y)),NA())</f>
        <v>1.5870472554475545E-2</v>
      </c>
      <c r="Q32" s="52">
        <f>IFERROR(_xll.qlIndexFixing(ONIndex1Y,I32,TRUE,_xll.ohTrigger(RecalcTrigger,Trigger1Y)),NA())</f>
        <v>1.3621027309023148E-2</v>
      </c>
    </row>
    <row r="33" spans="2:17" x14ac:dyDescent="0.2">
      <c r="B33" s="46" t="s">
        <v>20</v>
      </c>
      <c r="D33" s="49">
        <f>_xll.qlCalendarAdvance(LocalCalendar,$D32,B33,"f",FALSE)</f>
        <v>42683</v>
      </c>
      <c r="E33" s="49">
        <f>_xll.qlInterestRateIndexValueDate(IndexON,D33)</f>
        <v>42683</v>
      </c>
      <c r="F33" s="52">
        <f>IFERROR(_xll.qlIndexFixing(IndexON,D33,TRUE,_xll.ohTrigger(RecalcTrigger,TriggerON)),NA())</f>
        <v>3.9763475265264248E-3</v>
      </c>
      <c r="H33" s="49">
        <f>_xll.qlCalendarAdvance(IborCalendar,$H32,B33,"f",FALSE)</f>
        <v>42682</v>
      </c>
      <c r="I33" s="49">
        <f>_xll.qlInterestRateIndexValueDate(Index1M,$H33)</f>
        <v>42684</v>
      </c>
      <c r="J33" s="52">
        <f>IFERROR(_xll.qlIndexFixing(Index1M,$H33,TRUE,_xll.ohTrigger(RecalcTrigger,Trigger1M)),NA())</f>
        <v>5.7000974563178874E-3</v>
      </c>
      <c r="K33" s="52">
        <f>IFERROR(_xll.qlIndexFixing(ONIndex1M,I33,TRUE,_xll.ohTrigger(RecalcTrigger,Trigger1M)),NA())</f>
        <v>5.4893989548543409E-3</v>
      </c>
      <c r="L33" s="52">
        <f>IFERROR(_xll.qlIndexFixing(Index3M,H33,TRUE,_xll.ohTrigger(RecalcTrigger,Trigger3M)),NA())</f>
        <v>9.0120076595491608E-3</v>
      </c>
      <c r="M33" s="52">
        <f>IFERROR(_xll.qlIndexFixing(ONIndex3M,I33,TRUE,_xll.ohTrigger(RecalcTrigger,Trigger3M)),NA())</f>
        <v>8.3255899658007948E-3</v>
      </c>
      <c r="N33" s="52">
        <f>IFERROR(_xll.qlIndexFixing(Index6M,$H33,TRUE,_xll.ohTrigger(RecalcTrigger,Trigger6M)),NA())</f>
        <v>1.2534120263890258E-2</v>
      </c>
      <c r="O33" s="52">
        <f>IFERROR(_xll.qlIndexFixing(ONIndex6M,I33,TRUE,_xll.ohTrigger(RecalcTrigger,Trigger6M)),NA())</f>
        <v>1.1869536258029001E-2</v>
      </c>
      <c r="P33" s="52">
        <f>IFERROR(_xll.qlIndexFixing(Index1Y,$H33,TRUE,_xll.ohTrigger(RecalcTrigger,Trigger1Y)),NA())</f>
        <v>1.5885150444431673E-2</v>
      </c>
      <c r="Q33" s="52">
        <f>IFERROR(_xll.qlIndexFixing(ONIndex1Y,I33,TRUE,_xll.ohTrigger(RecalcTrigger,Trigger1Y)),NA())</f>
        <v>1.3657096019641379E-2</v>
      </c>
    </row>
    <row r="34" spans="2:17" x14ac:dyDescent="0.2">
      <c r="B34" s="46" t="s">
        <v>20</v>
      </c>
      <c r="D34" s="49">
        <f>_xll.qlCalendarAdvance(LocalCalendar,$D33,B34,"f",FALSE)</f>
        <v>42684</v>
      </c>
      <c r="E34" s="49">
        <f>_xll.qlInterestRateIndexValueDate(IndexON,D34)</f>
        <v>42684</v>
      </c>
      <c r="F34" s="52">
        <f>IFERROR(_xll.qlIndexFixing(IndexON,D34,TRUE,_xll.ohTrigger(RecalcTrigger,TriggerON)),NA())</f>
        <v>4.0162260140785833E-3</v>
      </c>
      <c r="H34" s="49">
        <f>_xll.qlCalendarAdvance(IborCalendar,$H33,B34,"f",FALSE)</f>
        <v>42683</v>
      </c>
      <c r="I34" s="49">
        <f>_xll.qlInterestRateIndexValueDate(Index1M,$H34)</f>
        <v>42688</v>
      </c>
      <c r="J34" s="52">
        <f>IFERROR(_xll.qlIndexFixing(Index1M,$H34,TRUE,_xll.ohTrigger(RecalcTrigger,Trigger1M)),NA())</f>
        <v>5.7443798878500374E-3</v>
      </c>
      <c r="K34" s="52">
        <f>IFERROR(_xll.qlIndexFixing(ONIndex1M,I34,TRUE,_xll.ohTrigger(RecalcTrigger,Trigger1M)),NA())</f>
        <v>5.5277125148389672E-3</v>
      </c>
      <c r="L34" s="52">
        <f>IFERROR(_xll.qlIndexFixing(Index3M,H34,TRUE,_xll.ohTrigger(RecalcTrigger,Trigger3M)),NA())</f>
        <v>9.0446652697843671E-3</v>
      </c>
      <c r="M34" s="52">
        <f>IFERROR(_xll.qlIndexFixing(ONIndex3M,I34,TRUE,_xll.ohTrigger(RecalcTrigger,Trigger3M)),NA())</f>
        <v>8.3391673942223576E-3</v>
      </c>
      <c r="N34" s="52">
        <f>IFERROR(_xll.qlIndexFixing(Index6M,$H34,TRUE,_xll.ohTrigger(RecalcTrigger,Trigger6M)),NA())</f>
        <v>1.2533023496806326E-2</v>
      </c>
      <c r="O34" s="52">
        <f>IFERROR(_xll.qlIndexFixing(ONIndex6M,I34,TRUE,_xll.ohTrigger(RecalcTrigger,Trigger6M)),NA())</f>
        <v>1.189968026491961E-2</v>
      </c>
      <c r="P34" s="52">
        <f>IFERROR(_xll.qlIndexFixing(Index1Y,$H34,TRUE,_xll.ohTrigger(RecalcTrigger,Trigger1Y)),NA())</f>
        <v>1.5909694374072407E-2</v>
      </c>
      <c r="Q34" s="52">
        <f>IFERROR(_xll.qlIndexFixing(ONIndex1Y,I34,TRUE,_xll.ohTrigger(RecalcTrigger,Trigger1Y)),NA())</f>
        <v>1.3696331710137954E-2</v>
      </c>
    </row>
    <row r="35" spans="2:17" x14ac:dyDescent="0.2">
      <c r="B35" s="46" t="s">
        <v>20</v>
      </c>
      <c r="D35" s="49">
        <f>_xll.qlCalendarAdvance(LocalCalendar,$D34,B35,"f",FALSE)</f>
        <v>42688</v>
      </c>
      <c r="E35" s="49">
        <f>_xll.qlInterestRateIndexValueDate(IndexON,D35)</f>
        <v>42688</v>
      </c>
      <c r="F35" s="52">
        <f>IFERROR(_xll.qlIndexFixing(IndexON,D35,TRUE,_xll.ohTrigger(RecalcTrigger,TriggerON)),NA())</f>
        <v>4.0589786329636723E-3</v>
      </c>
      <c r="H35" s="49">
        <f>_xll.qlCalendarAdvance(IborCalendar,$H34,B35,"f",FALSE)</f>
        <v>42684</v>
      </c>
      <c r="I35" s="49">
        <f>_xll.qlInterestRateIndexValueDate(Index1M,$H35)</f>
        <v>42688</v>
      </c>
      <c r="J35" s="52">
        <f>IFERROR(_xll.qlIndexFixing(Index1M,$H35,TRUE,_xll.ohTrigger(RecalcTrigger,Trigger1M)),NA())</f>
        <v>5.7443798878500374E-3</v>
      </c>
      <c r="K35" s="52">
        <f>IFERROR(_xll.qlIndexFixing(ONIndex1M,I35,TRUE,_xll.ohTrigger(RecalcTrigger,Trigger1M)),NA())</f>
        <v>5.5277125148389672E-3</v>
      </c>
      <c r="L35" s="52">
        <f>IFERROR(_xll.qlIndexFixing(Index3M,H35,TRUE,_xll.ohTrigger(RecalcTrigger,Trigger3M)),NA())</f>
        <v>9.0446652697843671E-3</v>
      </c>
      <c r="M35" s="52">
        <f>IFERROR(_xll.qlIndexFixing(ONIndex3M,I35,TRUE,_xll.ohTrigger(RecalcTrigger,Trigger3M)),NA())</f>
        <v>8.3391673942223576E-3</v>
      </c>
      <c r="N35" s="52">
        <f>IFERROR(_xll.qlIndexFixing(Index6M,$H35,TRUE,_xll.ohTrigger(RecalcTrigger,Trigger6M)),NA())</f>
        <v>1.2533023496806326E-2</v>
      </c>
      <c r="O35" s="52">
        <f>IFERROR(_xll.qlIndexFixing(ONIndex6M,I35,TRUE,_xll.ohTrigger(RecalcTrigger,Trigger6M)),NA())</f>
        <v>1.189968026491961E-2</v>
      </c>
      <c r="P35" s="52">
        <f>IFERROR(_xll.qlIndexFixing(Index1Y,$H35,TRUE,_xll.ohTrigger(RecalcTrigger,Trigger1Y)),NA())</f>
        <v>1.5909694374072407E-2</v>
      </c>
      <c r="Q35" s="52">
        <f>IFERROR(_xll.qlIndexFixing(ONIndex1Y,I35,TRUE,_xll.ohTrigger(RecalcTrigger,Trigger1Y)),NA())</f>
        <v>1.3696331710137954E-2</v>
      </c>
    </row>
    <row r="36" spans="2:17" x14ac:dyDescent="0.2">
      <c r="B36" s="46" t="s">
        <v>20</v>
      </c>
      <c r="D36" s="49">
        <f>_xll.qlCalendarAdvance(LocalCalendar,$D35,B36,"f",FALSE)</f>
        <v>42689</v>
      </c>
      <c r="E36" s="49">
        <f>_xll.qlInterestRateIndexValueDate(IndexON,D36)</f>
        <v>42689</v>
      </c>
      <c r="F36" s="52">
        <f>IFERROR(_xll.qlIndexFixing(IndexON,D36,TRUE,_xll.ohTrigger(RecalcTrigger,TriggerON)),NA())</f>
        <v>4.0773099810031965E-3</v>
      </c>
      <c r="H36" s="49">
        <f>_xll.qlCalendarAdvance(IborCalendar,$H35,B36,"f",FALSE)</f>
        <v>42685</v>
      </c>
      <c r="I36" s="49">
        <f>_xll.qlInterestRateIndexValueDate(Index1M,$H36)</f>
        <v>42689</v>
      </c>
      <c r="J36" s="52">
        <f>IFERROR(_xll.qlIndexFixing(Index1M,$H36,TRUE,_xll.ohTrigger(RecalcTrigger,Trigger1M)),NA())</f>
        <v>5.7589984042607512E-3</v>
      </c>
      <c r="K36" s="52">
        <f>IFERROR(_xll.qlIndexFixing(ONIndex1M,I36,TRUE,_xll.ohTrigger(RecalcTrigger,Trigger1M)),NA())</f>
        <v>5.5429955657437802E-3</v>
      </c>
      <c r="L36" s="52">
        <f>IFERROR(_xll.qlIndexFixing(Index3M,H36,TRUE,_xll.ohTrigger(RecalcTrigger,Trigger3M)),NA())</f>
        <v>9.0524398015931363E-3</v>
      </c>
      <c r="M36" s="52">
        <f>IFERROR(_xll.qlIndexFixing(ONIndex3M,I36,TRUE,_xll.ohTrigger(RecalcTrigger,Trigger3M)),NA())</f>
        <v>8.3460523238088058E-3</v>
      </c>
      <c r="N36" s="52">
        <f>IFERROR(_xll.qlIndexFixing(Index6M,$H36,TRUE,_xll.ohTrigger(RecalcTrigger,Trigger6M)),NA())</f>
        <v>1.2536108253795549E-2</v>
      </c>
      <c r="O36" s="52">
        <f>IFERROR(_xll.qlIndexFixing(ONIndex6M,I36,TRUE,_xll.ohTrigger(RecalcTrigger,Trigger6M)),NA())</f>
        <v>1.1913698187102639E-2</v>
      </c>
      <c r="P36" s="52">
        <f>IFERROR(_xll.qlIndexFixing(Index1Y,$H36,TRUE,_xll.ohTrigger(RecalcTrigger,Trigger1Y)),NA())</f>
        <v>1.591776311789278E-2</v>
      </c>
      <c r="Q36" s="52">
        <f>IFERROR(_xll.qlIndexFixing(ONIndex1Y,I36,TRUE,_xll.ohTrigger(RecalcTrigger,Trigger1Y)),NA())</f>
        <v>1.3714225277086101E-2</v>
      </c>
    </row>
    <row r="37" spans="2:17" x14ac:dyDescent="0.2">
      <c r="B37" s="46" t="s">
        <v>20</v>
      </c>
      <c r="D37" s="49">
        <f>_xll.qlCalendarAdvance(LocalCalendar,$D36,B37,"f",FALSE)</f>
        <v>42690</v>
      </c>
      <c r="E37" s="49">
        <f>_xll.qlInterestRateIndexValueDate(IndexON,D37)</f>
        <v>42690</v>
      </c>
      <c r="F37" s="52">
        <f>IFERROR(_xll.qlIndexFixing(IndexON,D37,TRUE,_xll.ohTrigger(RecalcTrigger,TriggerON)),NA())</f>
        <v>4.0962430381252801E-3</v>
      </c>
      <c r="H37" s="49">
        <f>_xll.qlCalendarAdvance(IborCalendar,$H36,B37,"f",FALSE)</f>
        <v>42688</v>
      </c>
      <c r="I37" s="49">
        <f>_xll.qlInterestRateIndexValueDate(Index1M,$H37)</f>
        <v>42690</v>
      </c>
      <c r="J37" s="52">
        <f>IFERROR(_xll.qlIndexFixing(Index1M,$H37,TRUE,_xll.ohTrigger(RecalcTrigger,Trigger1M)),NA())</f>
        <v>5.7735706194419478E-3</v>
      </c>
      <c r="K37" s="52">
        <f>IFERROR(_xll.qlIndexFixing(ONIndex1M,I37,TRUE,_xll.ohTrigger(RecalcTrigger,Trigger1M)),NA())</f>
        <v>5.5582323199221406E-3</v>
      </c>
      <c r="L37" s="52">
        <f>IFERROR(_xll.qlIndexFixing(Index3M,H37,TRUE,_xll.ohTrigger(RecalcTrigger,Trigger3M)),NA())</f>
        <v>9.0600570353968502E-3</v>
      </c>
      <c r="M37" s="52">
        <f>IFERROR(_xll.qlIndexFixing(ONIndex3M,I37,TRUE,_xll.ohTrigger(RecalcTrigger,Trigger3M)),NA())</f>
        <v>8.3536064728750858E-3</v>
      </c>
      <c r="N37" s="52">
        <f>IFERROR(_xll.qlIndexFixing(Index6M,$H37,TRUE,_xll.ohTrigger(RecalcTrigger,Trigger6M)),NA())</f>
        <v>1.253650308709354E-2</v>
      </c>
      <c r="O37" s="52">
        <f>IFERROR(_xll.qlIndexFixing(ONIndex6M,I37,TRUE,_xll.ohTrigger(RecalcTrigger,Trigger6M)),NA())</f>
        <v>1.1928578873305895E-2</v>
      </c>
      <c r="P37" s="52">
        <f>IFERROR(_xll.qlIndexFixing(Index1Y,$H37,TRUE,_xll.ohTrigger(RecalcTrigger,Trigger1Y)),NA())</f>
        <v>1.5925940624231055E-2</v>
      </c>
      <c r="Q37" s="52">
        <f>IFERROR(_xll.qlIndexFixing(ONIndex1Y,I37,TRUE,_xll.ohTrigger(RecalcTrigger,Trigger1Y)),NA())</f>
        <v>1.3733063073129159E-2</v>
      </c>
    </row>
    <row r="38" spans="2:17" x14ac:dyDescent="0.2">
      <c r="B38" s="46" t="s">
        <v>20</v>
      </c>
      <c r="D38" s="49">
        <f>_xll.qlCalendarAdvance(LocalCalendar,$D37,B38,"f",FALSE)</f>
        <v>42691</v>
      </c>
      <c r="E38" s="49">
        <f>_xll.qlInterestRateIndexValueDate(IndexON,D38)</f>
        <v>42691</v>
      </c>
      <c r="F38" s="52">
        <f>IFERROR(_xll.qlIndexFixing(IndexON,D38,TRUE,_xll.ohTrigger(RecalcTrigger,TriggerON)),NA())</f>
        <v>4.1157778045697313E-3</v>
      </c>
      <c r="H38" s="49">
        <f>_xll.qlCalendarAdvance(IborCalendar,$H37,B38,"f",FALSE)</f>
        <v>42689</v>
      </c>
      <c r="I38" s="49">
        <f>_xll.qlInterestRateIndexValueDate(Index1M,$H38)</f>
        <v>42691</v>
      </c>
      <c r="J38" s="52">
        <f>IFERROR(_xll.qlIndexFixing(Index1M,$H38,TRUE,_xll.ohTrigger(RecalcTrigger,Trigger1M)),NA())</f>
        <v>5.8024303355808104E-3</v>
      </c>
      <c r="K38" s="52">
        <f>IFERROR(_xll.qlIndexFixing(ONIndex1M,I38,TRUE,_xll.ohTrigger(RecalcTrigger,Trigger1M)),NA())</f>
        <v>5.5734227771342404E-3</v>
      </c>
      <c r="L38" s="52">
        <f>IFERROR(_xll.qlIndexFixing(Index3M,H38,TRUE,_xll.ohTrigger(RecalcTrigger,Trigger3M)),NA())</f>
        <v>9.0675162963657508E-3</v>
      </c>
      <c r="M38" s="52">
        <f>IFERROR(_xll.qlIndexFixing(ONIndex3M,I38,TRUE,_xll.ohTrigger(RecalcTrigger,Trigger3M)),NA())</f>
        <v>8.3618298414211978E-3</v>
      </c>
      <c r="N38" s="52">
        <f>IFERROR(_xll.qlIndexFixing(Index6M,$H38,TRUE,_xll.ohTrigger(RecalcTrigger,Trigger6M)),NA())</f>
        <v>1.2536922111109466E-2</v>
      </c>
      <c r="O38" s="52">
        <f>IFERROR(_xll.qlIndexFixing(ONIndex6M,I38,TRUE,_xll.ohTrigger(RecalcTrigger,Trigger6M)),NA())</f>
        <v>1.1944322323609313E-2</v>
      </c>
      <c r="P38" s="52">
        <f>IFERROR(_xll.qlIndexFixing(Index1Y,$H38,TRUE,_xll.ohTrigger(RecalcTrigger,Trigger1Y)),NA())</f>
        <v>1.593424145231688E-2</v>
      </c>
      <c r="Q38" s="52">
        <f>IFERROR(_xll.qlIndexFixing(ONIndex1Y,I38,TRUE,_xll.ohTrigger(RecalcTrigger,Trigger1Y)),NA())</f>
        <v>1.375284509866681E-2</v>
      </c>
    </row>
    <row r="39" spans="2:17" x14ac:dyDescent="0.2">
      <c r="B39" s="46" t="s">
        <v>20</v>
      </c>
      <c r="D39" s="49">
        <f>_xll.qlCalendarAdvance(LocalCalendar,$D38,B39,"f",FALSE)</f>
        <v>42692</v>
      </c>
      <c r="E39" s="49">
        <f>_xll.qlInterestRateIndexValueDate(IndexON,D39)</f>
        <v>42692</v>
      </c>
      <c r="F39" s="52">
        <f>IFERROR(_xll.qlIndexFixing(IndexON,D39,TRUE,_xll.ohTrigger(RecalcTrigger,TriggerON)),NA())</f>
        <v>4.1569010333653011E-3</v>
      </c>
      <c r="H39" s="49">
        <f>_xll.qlCalendarAdvance(IborCalendar,$H38,B39,"f",FALSE)</f>
        <v>42690</v>
      </c>
      <c r="I39" s="49">
        <f>_xll.qlInterestRateIndexValueDate(Index1M,$H39)</f>
        <v>42692</v>
      </c>
      <c r="J39" s="52">
        <f>IFERROR(_xll.qlIndexFixing(Index1M,$H39,TRUE,_xll.ohTrigger(RecalcTrigger,Trigger1M)),NA())</f>
        <v>5.8097277315383167E-3</v>
      </c>
      <c r="K39" s="52">
        <f>IFERROR(_xll.qlIndexFixing(ONIndex1M,I39,TRUE,_xll.ohTrigger(RecalcTrigger,Trigger1M)),NA())</f>
        <v>5.6037365938443884E-3</v>
      </c>
      <c r="L39" s="52">
        <f>IFERROR(_xll.qlIndexFixing(Index3M,H39,TRUE,_xll.ohTrigger(RecalcTrigger,Trigger3M)),NA())</f>
        <v>9.0737945261941972E-3</v>
      </c>
      <c r="M39" s="52">
        <f>IFERROR(_xll.qlIndexFixing(ONIndex3M,I39,TRUE,_xll.ohTrigger(RecalcTrigger,Trigger3M)),NA())</f>
        <v>8.3807024031212762E-3</v>
      </c>
      <c r="N39" s="52">
        <f>IFERROR(_xll.qlIndexFixing(Index6M,$H39,TRUE,_xll.ohTrigger(RecalcTrigger,Trigger6M)),NA())</f>
        <v>1.2537376088267211E-2</v>
      </c>
      <c r="O39" s="52">
        <f>IFERROR(_xll.qlIndexFixing(ONIndex6M,I39,TRUE,_xll.ohTrigger(RecalcTrigger,Trigger6M)),NA())</f>
        <v>1.1979083689794834E-2</v>
      </c>
      <c r="P39" s="52">
        <f>IFERROR(_xll.qlIndexFixing(Index1Y,$H39,TRUE,_xll.ohTrigger(RecalcTrigger,Trigger1Y)),NA())</f>
        <v>1.5949390232379297E-2</v>
      </c>
      <c r="Q39" s="52">
        <f>IFERROR(_xll.qlIndexFixing(ONIndex1Y,I39,TRUE,_xll.ohTrigger(RecalcTrigger,Trigger1Y)),NA())</f>
        <v>1.3796085247275158E-2</v>
      </c>
    </row>
    <row r="40" spans="2:17" x14ac:dyDescent="0.2">
      <c r="B40" s="46" t="s">
        <v>20</v>
      </c>
      <c r="D40" s="49">
        <f>_xll.qlCalendarAdvance(LocalCalendar,$D39,B40,"f",FALSE)</f>
        <v>42695</v>
      </c>
      <c r="E40" s="49">
        <f>_xll.qlInterestRateIndexValueDate(IndexON,D40)</f>
        <v>42695</v>
      </c>
      <c r="F40" s="52">
        <f>IFERROR(_xll.qlIndexFixing(IndexON,D40,TRUE,_xll.ohTrigger(RecalcTrigger,TriggerON)),NA())</f>
        <v>4.1999339642906364E-3</v>
      </c>
      <c r="H40" s="49">
        <f>_xll.qlCalendarAdvance(IborCalendar,$H39,B40,"f",FALSE)</f>
        <v>42691</v>
      </c>
      <c r="I40" s="49">
        <f>_xll.qlInterestRateIndexValueDate(Index1M,$H40)</f>
        <v>42695</v>
      </c>
      <c r="J40" s="52">
        <f>IFERROR(_xll.qlIndexFixing(Index1M,$H40,TRUE,_xll.ohTrigger(RecalcTrigger,Trigger1M)),NA())</f>
        <v>5.845737171032539E-3</v>
      </c>
      <c r="K40" s="52">
        <f>IFERROR(_xll.qlIndexFixing(ONIndex1M,I40,TRUE,_xll.ohTrigger(RecalcTrigger,Trigger1M)),NA())</f>
        <v>5.6337216379187538E-3</v>
      </c>
      <c r="L40" s="52">
        <f>IFERROR(_xll.qlIndexFixing(Index3M,H40,TRUE,_xll.ohTrigger(RecalcTrigger,Trigger3M)),NA())</f>
        <v>9.095760115805495E-3</v>
      </c>
      <c r="M40" s="52">
        <f>IFERROR(_xll.qlIndexFixing(ONIndex3M,I40,TRUE,_xll.ohTrigger(RecalcTrigger,Trigger3M)),NA())</f>
        <v>8.4014155112832611E-3</v>
      </c>
      <c r="N40" s="52">
        <f>IFERROR(_xll.qlIndexFixing(Index6M,$H40,TRUE,_xll.ohTrigger(RecalcTrigger,Trigger6M)),NA())</f>
        <v>1.2537294820735602E-2</v>
      </c>
      <c r="O40" s="52">
        <f>IFERROR(_xll.qlIndexFixing(ONIndex6M,I40,TRUE,_xll.ohTrigger(RecalcTrigger,Trigger6M)),NA())</f>
        <v>1.201592376886218E-2</v>
      </c>
      <c r="P40" s="52">
        <f>IFERROR(_xll.qlIndexFixing(Index1Y,$H40,TRUE,_xll.ohTrigger(RecalcTrigger,Trigger1Y)),NA())</f>
        <v>1.5968969185486466E-2</v>
      </c>
      <c r="Q40" s="52">
        <f>IFERROR(_xll.qlIndexFixing(ONIndex1Y,I40,TRUE,_xll.ohTrigger(RecalcTrigger,Trigger1Y)),NA())</f>
        <v>1.3841415497282128E-2</v>
      </c>
    </row>
    <row r="41" spans="2:17" x14ac:dyDescent="0.2">
      <c r="B41" s="46" t="s">
        <v>20</v>
      </c>
      <c r="D41" s="49">
        <f>_xll.qlCalendarAdvance(LocalCalendar,$D40,B41,"f",FALSE)</f>
        <v>42696</v>
      </c>
      <c r="E41" s="49">
        <f>_xll.qlInterestRateIndexValueDate(IndexON,D41)</f>
        <v>42696</v>
      </c>
      <c r="F41" s="52">
        <f>IFERROR(_xll.qlIndexFixing(IndexON,D41,TRUE,_xll.ohTrigger(RecalcTrigger,TriggerON)),NA())</f>
        <v>4.2224772783061582E-3</v>
      </c>
      <c r="H41" s="49">
        <f>_xll.qlCalendarAdvance(IborCalendar,$H40,B41,"f",FALSE)</f>
        <v>42692</v>
      </c>
      <c r="I41" s="49">
        <f>_xll.qlInterestRateIndexValueDate(Index1M,$H41)</f>
        <v>42696</v>
      </c>
      <c r="J41" s="52">
        <f>IFERROR(_xll.qlIndexFixing(Index1M,$H41,TRUE,_xll.ohTrigger(RecalcTrigger,Trigger1M)),NA())</f>
        <v>5.860031575316782E-3</v>
      </c>
      <c r="K41" s="52">
        <f>IFERROR(_xll.qlIndexFixing(ONIndex1M,I41,TRUE,_xll.ohTrigger(RecalcTrigger,Trigger1M)),NA())</f>
        <v>5.6486806109390386E-3</v>
      </c>
      <c r="L41" s="52">
        <f>IFERROR(_xll.qlIndexFixing(Index3M,H41,TRUE,_xll.ohTrigger(RecalcTrigger,Trigger3M)),NA())</f>
        <v>9.1024193906613891E-3</v>
      </c>
      <c r="M41" s="52">
        <f>IFERROR(_xll.qlIndexFixing(ONIndex3M,I41,TRUE,_xll.ohTrigger(RecalcTrigger,Trigger3M)),NA())</f>
        <v>8.4129849780278931E-3</v>
      </c>
      <c r="N41" s="52">
        <f>IFERROR(_xll.qlIndexFixing(Index6M,$H41,TRUE,_xll.ohTrigger(RecalcTrigger,Trigger6M)),NA())</f>
        <v>1.2539756777225004E-2</v>
      </c>
      <c r="O41" s="52">
        <f>IFERROR(_xll.qlIndexFixing(ONIndex6M,I41,TRUE,_xll.ohTrigger(RecalcTrigger,Trigger6M)),NA())</f>
        <v>1.2035981041744748E-2</v>
      </c>
      <c r="P41" s="52">
        <f>IFERROR(_xll.qlIndexFixing(Index1Y,$H41,TRUE,_xll.ohTrigger(RecalcTrigger,Trigger1Y)),NA())</f>
        <v>1.597810502981124E-2</v>
      </c>
      <c r="Q41" s="52">
        <f>IFERROR(_xll.qlIndexFixing(ONIndex1Y,I41,TRUE,_xll.ohTrigger(RecalcTrigger,Trigger1Y)),NA())</f>
        <v>1.3865918672051336E-2</v>
      </c>
    </row>
    <row r="42" spans="2:17" x14ac:dyDescent="0.2">
      <c r="B42" s="46" t="s">
        <v>20</v>
      </c>
      <c r="D42" s="49">
        <f>_xll.qlCalendarAdvance(LocalCalendar,$D41,B42,"f",FALSE)</f>
        <v>42697</v>
      </c>
      <c r="E42" s="49">
        <f>_xll.qlInterestRateIndexValueDate(IndexON,D42)</f>
        <v>42697</v>
      </c>
      <c r="F42" s="52">
        <f>IFERROR(_xll.qlIndexFixing(IndexON,D42,TRUE,_xll.ohTrigger(RecalcTrigger,TriggerON)),NA())</f>
        <v>4.2575208441952839E-3</v>
      </c>
      <c r="H42" s="49">
        <f>_xll.qlCalendarAdvance(IborCalendar,$H41,B42,"f",FALSE)</f>
        <v>42695</v>
      </c>
      <c r="I42" s="49">
        <f>_xll.qlInterestRateIndexValueDate(Index1M,$H42)</f>
        <v>42697</v>
      </c>
      <c r="J42" s="52">
        <f>IFERROR(_xll.qlIndexFixing(Index1M,$H42,TRUE,_xll.ohTrigger(RecalcTrigger,Trigger1M)),NA())</f>
        <v>5.8742796772044414E-3</v>
      </c>
      <c r="K42" s="52">
        <f>IFERROR(_xll.qlIndexFixing(ONIndex1M,I42,TRUE,_xll.ohTrigger(RecalcTrigger,Trigger1M)),NA())</f>
        <v>5.6710711441665396E-3</v>
      </c>
      <c r="L42" s="52">
        <f>IFERROR(_xll.qlIndexFixing(Index3M,H42,TRUE,_xll.ohTrigger(RecalcTrigger,Trigger3M)),NA())</f>
        <v>9.1089166440088999E-3</v>
      </c>
      <c r="M42" s="52">
        <f>IFERROR(_xll.qlIndexFixing(ONIndex3M,I42,TRUE,_xll.ohTrigger(RecalcTrigger,Trigger3M)),NA())</f>
        <v>8.4317763581598371E-3</v>
      </c>
      <c r="N42" s="52">
        <f>IFERROR(_xll.qlIndexFixing(Index6M,$H42,TRUE,_xll.ohTrigger(RecalcTrigger,Trigger6M)),NA())</f>
        <v>1.2540546956923915E-2</v>
      </c>
      <c r="O42" s="52">
        <f>IFERROR(_xll.qlIndexFixing(ONIndex6M,I42,TRUE,_xll.ohTrigger(RecalcTrigger,Trigger6M)),NA())</f>
        <v>1.2067994746991495E-2</v>
      </c>
      <c r="P42" s="52">
        <f>IFERROR(_xll.qlIndexFixing(Index1Y,$H42,TRUE,_xll.ohTrigger(RecalcTrigger,Trigger1Y)),NA())</f>
        <v>1.5991885779143448E-2</v>
      </c>
      <c r="Q42" s="52">
        <f>IFERROR(_xll.qlIndexFixing(ONIndex1Y,I42,TRUE,_xll.ohTrigger(RecalcTrigger,Trigger1Y)),NA())</f>
        <v>1.3904830418196568E-2</v>
      </c>
    </row>
    <row r="43" spans="2:17" x14ac:dyDescent="0.2">
      <c r="B43" s="46" t="s">
        <v>20</v>
      </c>
      <c r="D43" s="49">
        <f>_xll.qlCalendarAdvance(LocalCalendar,$D42,B43,"f",FALSE)</f>
        <v>42699</v>
      </c>
      <c r="E43" s="49">
        <f>_xll.qlInterestRateIndexValueDate(IndexON,D43)</f>
        <v>42699</v>
      </c>
      <c r="F43" s="52">
        <f>IFERROR(_xll.qlIndexFixing(IndexON,D43,TRUE,_xll.ohTrigger(RecalcTrigger,TriggerON)),NA())</f>
        <v>4.3189200165283381E-3</v>
      </c>
      <c r="H43" s="49">
        <f>_xll.qlCalendarAdvance(IborCalendar,$H42,B43,"f",FALSE)</f>
        <v>42696</v>
      </c>
      <c r="I43" s="49">
        <f>_xll.qlInterestRateIndexValueDate(Index1M,$H43)</f>
        <v>42699</v>
      </c>
      <c r="J43" s="52">
        <f>IFERROR(_xll.qlIndexFixing(Index1M,$H43,TRUE,_xll.ohTrigger(RecalcTrigger,Trigger1M)),NA())</f>
        <v>5.9235648068657236E-3</v>
      </c>
      <c r="K43" s="52">
        <f>IFERROR(_xll.qlIndexFixing(ONIndex1M,I43,TRUE,_xll.ohTrigger(RecalcTrigger,Trigger1M)),NA())</f>
        <v>5.7081286071980486E-3</v>
      </c>
      <c r="L43" s="52">
        <f>IFERROR(_xll.qlIndexFixing(Index3M,H43,TRUE,_xll.ohTrigger(RecalcTrigger,Trigger3M)),NA())</f>
        <v>9.1193443510011272E-3</v>
      </c>
      <c r="M43" s="52">
        <f>IFERROR(_xll.qlIndexFixing(ONIndex3M,I43,TRUE,_xll.ohTrigger(RecalcTrigger,Trigger3M)),NA())</f>
        <v>8.4663772187631992E-3</v>
      </c>
      <c r="N43" s="52">
        <f>IFERROR(_xll.qlIndexFixing(Index6M,$H43,TRUE,_xll.ohTrigger(RecalcTrigger,Trigger6M)),NA())</f>
        <v>1.2542436662935917E-2</v>
      </c>
      <c r="O43" s="52">
        <f>IFERROR(_xll.qlIndexFixing(ONIndex6M,I43,TRUE,_xll.ohTrigger(RecalcTrigger,Trigger6M)),NA())</f>
        <v>1.2125533761810914E-2</v>
      </c>
      <c r="P43" s="52">
        <f>IFERROR(_xll.qlIndexFixing(Index1Y,$H43,TRUE,_xll.ohTrigger(RecalcTrigger,Trigger1Y)),NA())</f>
        <v>1.6017203754081319E-2</v>
      </c>
      <c r="Q43" s="52">
        <f>IFERROR(_xll.qlIndexFixing(ONIndex1Y,I43,TRUE,_xll.ohTrigger(RecalcTrigger,Trigger1Y)),NA())</f>
        <v>1.3974230826896417E-2</v>
      </c>
    </row>
    <row r="44" spans="2:17" x14ac:dyDescent="0.2">
      <c r="B44" s="46" t="s">
        <v>20</v>
      </c>
      <c r="D44" s="49">
        <f>_xll.qlCalendarAdvance(LocalCalendar,$D43,B44,"f",FALSE)</f>
        <v>42702</v>
      </c>
      <c r="E44" s="49">
        <f>_xll.qlInterestRateIndexValueDate(IndexON,D44)</f>
        <v>42702</v>
      </c>
      <c r="F44" s="52">
        <f>IFERROR(_xll.qlIndexFixing(IndexON,D44,TRUE,_xll.ohTrigger(RecalcTrigger,TriggerON)),NA())</f>
        <v>4.370373073276923E-3</v>
      </c>
      <c r="H44" s="49">
        <f>_xll.qlCalendarAdvance(IborCalendar,$H43,B44,"f",FALSE)</f>
        <v>42697</v>
      </c>
      <c r="I44" s="49">
        <f>_xll.qlInterestRateIndexValueDate(Index1M,$H44)</f>
        <v>42699</v>
      </c>
      <c r="J44" s="52">
        <f>IFERROR(_xll.qlIndexFixing(Index1M,$H44,TRUE,_xll.ohTrigger(RecalcTrigger,Trigger1M)),NA())</f>
        <v>5.9235648068657236E-3</v>
      </c>
      <c r="K44" s="52">
        <f>IFERROR(_xll.qlIndexFixing(ONIndex1M,I44,TRUE,_xll.ohTrigger(RecalcTrigger,Trigger1M)),NA())</f>
        <v>5.7081286071980486E-3</v>
      </c>
      <c r="L44" s="52">
        <f>IFERROR(_xll.qlIndexFixing(Index3M,H44,TRUE,_xll.ohTrigger(RecalcTrigger,Trigger3M)),NA())</f>
        <v>9.1193443510011272E-3</v>
      </c>
      <c r="M44" s="52">
        <f>IFERROR(_xll.qlIndexFixing(ONIndex3M,I44,TRUE,_xll.ohTrigger(RecalcTrigger,Trigger3M)),NA())</f>
        <v>8.4663772187631992E-3</v>
      </c>
      <c r="N44" s="52">
        <f>IFERROR(_xll.qlIndexFixing(Index6M,$H44,TRUE,_xll.ohTrigger(RecalcTrigger,Trigger6M)),NA())</f>
        <v>1.2542436662935917E-2</v>
      </c>
      <c r="O44" s="52">
        <f>IFERROR(_xll.qlIndexFixing(ONIndex6M,I44,TRUE,_xll.ohTrigger(RecalcTrigger,Trigger6M)),NA())</f>
        <v>1.2125533761810914E-2</v>
      </c>
      <c r="P44" s="52">
        <f>IFERROR(_xll.qlIndexFixing(Index1Y,$H44,TRUE,_xll.ohTrigger(RecalcTrigger,Trigger1Y)),NA())</f>
        <v>1.6017203754081319E-2</v>
      </c>
      <c r="Q44" s="52">
        <f>IFERROR(_xll.qlIndexFixing(ONIndex1Y,I44,TRUE,_xll.ohTrigger(RecalcTrigger,Trigger1Y)),NA())</f>
        <v>1.3974230826896417E-2</v>
      </c>
    </row>
    <row r="45" spans="2:17" x14ac:dyDescent="0.2">
      <c r="B45" s="46" t="s">
        <v>20</v>
      </c>
      <c r="D45" s="49">
        <f>_xll.qlCalendarAdvance(LocalCalendar,$D44,B45,"f",FALSE)</f>
        <v>42703</v>
      </c>
      <c r="E45" s="49">
        <f>_xll.qlInterestRateIndexValueDate(IndexON,D45)</f>
        <v>42703</v>
      </c>
      <c r="F45" s="52">
        <f>IFERROR(_xll.qlIndexFixing(IndexON,D45,TRUE,_xll.ohTrigger(RecalcTrigger,TriggerON)),NA())</f>
        <v>4.3971283588639665E-3</v>
      </c>
      <c r="H45" s="49">
        <f>_xll.qlCalendarAdvance(IborCalendar,$H44,B45,"f",FALSE)</f>
        <v>42698</v>
      </c>
      <c r="I45" s="49">
        <f>_xll.qlInterestRateIndexValueDate(Index1M,$H45)</f>
        <v>42702</v>
      </c>
      <c r="J45" s="52">
        <f>IFERROR(_xll.qlIndexFixing(Index1M,$H45,TRUE,_xll.ohTrigger(RecalcTrigger,Trigger1M)),NA())</f>
        <v>5.9448256449199377E-3</v>
      </c>
      <c r="K45" s="52">
        <f>IFERROR(_xll.qlIndexFixing(ONIndex1M,I45,TRUE,_xll.ohTrigger(RecalcTrigger,Trigger1M)),NA())</f>
        <v>5.7374622150074828E-3</v>
      </c>
      <c r="L45" s="52">
        <f>IFERROR(_xll.qlIndexFixing(Index3M,H45,TRUE,_xll.ohTrigger(RecalcTrigger,Trigger3M)),NA())</f>
        <v>9.1389489732775775E-3</v>
      </c>
      <c r="M45" s="52">
        <f>IFERROR(_xll.qlIndexFixing(ONIndex3M,I45,TRUE,_xll.ohTrigger(RecalcTrigger,Trigger3M)),NA())</f>
        <v>8.4964553966848655E-3</v>
      </c>
      <c r="N45" s="52">
        <f>IFERROR(_xll.qlIndexFixing(Index6M,$H45,TRUE,_xll.ohTrigger(RecalcTrigger,Trigger6M)),NA())</f>
        <v>1.2546354362646022E-2</v>
      </c>
      <c r="O45" s="52">
        <f>IFERROR(_xll.qlIndexFixing(ONIndex6M,I45,TRUE,_xll.ohTrigger(RecalcTrigger,Trigger6M)),NA())</f>
        <v>1.2174442747845404E-2</v>
      </c>
      <c r="P45" s="52">
        <f>IFERROR(_xll.qlIndexFixing(Index1Y,$H45,TRUE,_xll.ohTrigger(RecalcTrigger,Trigger1Y)),NA())</f>
        <v>1.6037854305430213E-2</v>
      </c>
      <c r="Q45" s="52">
        <f>IFERROR(_xll.qlIndexFixing(ONIndex1Y,I45,TRUE,_xll.ohTrigger(RecalcTrigger,Trigger1Y)),NA())</f>
        <v>1.4032766566112187E-2</v>
      </c>
    </row>
    <row r="46" spans="2:17" x14ac:dyDescent="0.2">
      <c r="B46" s="46" t="s">
        <v>20</v>
      </c>
      <c r="D46" s="49">
        <f>_xll.qlCalendarAdvance(LocalCalendar,$D45,B46,"f",FALSE)</f>
        <v>42704</v>
      </c>
      <c r="E46" s="49">
        <f>_xll.qlInterestRateIndexValueDate(IndexON,D46)</f>
        <v>42704</v>
      </c>
      <c r="F46" s="52">
        <f>IFERROR(_xll.qlIndexFixing(IndexON,D46,TRUE,_xll.ohTrigger(RecalcTrigger,TriggerON)),NA())</f>
        <v>4.4242882018785679E-3</v>
      </c>
      <c r="H46" s="49">
        <f>_xll.qlCalendarAdvance(IborCalendar,$H45,B46,"f",FALSE)</f>
        <v>42699</v>
      </c>
      <c r="I46" s="49">
        <f>_xll.qlInterestRateIndexValueDate(Index1M,$H46)</f>
        <v>42703</v>
      </c>
      <c r="J46" s="52">
        <f>IFERROR(_xll.qlIndexFixing(Index1M,$H46,TRUE,_xll.ohTrigger(RecalcTrigger,Trigger1M)),NA())</f>
        <v>5.9587959289748582E-3</v>
      </c>
      <c r="K46" s="52">
        <f>IFERROR(_xll.qlIndexFixing(ONIndex1M,I46,TRUE,_xll.ohTrigger(RecalcTrigger,Trigger1M)),NA())</f>
        <v>5.7520971099833673E-3</v>
      </c>
      <c r="L46" s="52">
        <f>IFERROR(_xll.qlIndexFixing(Index3M,H46,TRUE,_xll.ohTrigger(RecalcTrigger,Trigger3M)),NA())</f>
        <v>9.1457934899550862E-3</v>
      </c>
      <c r="M46" s="52">
        <f>IFERROR(_xll.qlIndexFixing(ONIndex3M,I46,TRUE,_xll.ohTrigger(RecalcTrigger,Trigger3M)),NA())</f>
        <v>8.5127094036252515E-3</v>
      </c>
      <c r="N46" s="52">
        <f>IFERROR(_xll.qlIndexFixing(Index6M,$H46,TRUE,_xll.ohTrigger(RecalcTrigger,Trigger6M)),NA())</f>
        <v>1.2547973486987963E-2</v>
      </c>
      <c r="O46" s="52">
        <f>IFERROR(_xll.qlIndexFixing(ONIndex6M,I46,TRUE,_xll.ohTrigger(RecalcTrigger,Trigger6M)),NA())</f>
        <v>1.2200539378621755E-2</v>
      </c>
      <c r="P46" s="52">
        <f>IFERROR(_xll.qlIndexFixing(Index1Y,$H46,TRUE,_xll.ohTrigger(RecalcTrigger,Trigger1Y)),NA())</f>
        <v>1.6048770828478803E-2</v>
      </c>
      <c r="Q46" s="52">
        <f>IFERROR(_xll.qlIndexFixing(ONIndex1Y,I46,TRUE,_xll.ohTrigger(RecalcTrigger,Trigger1Y)),NA())</f>
        <v>1.4063879358054976E-2</v>
      </c>
    </row>
    <row r="47" spans="2:17" x14ac:dyDescent="0.2">
      <c r="B47" s="46" t="s">
        <v>20</v>
      </c>
      <c r="D47" s="49">
        <f>_xll.qlCalendarAdvance(LocalCalendar,$D46,B47,"f",FALSE)</f>
        <v>42705</v>
      </c>
      <c r="E47" s="49">
        <f>_xll.qlInterestRateIndexValueDate(IndexON,D47)</f>
        <v>42705</v>
      </c>
      <c r="F47" s="52">
        <f>IFERROR(_xll.qlIndexFixing(IndexON,D47,TRUE,_xll.ohTrigger(RecalcTrigger,TriggerON)),NA())</f>
        <v>4.4510639897854531E-3</v>
      </c>
      <c r="H47" s="49">
        <f>_xll.qlCalendarAdvance(IborCalendar,$H46,B47,"f",FALSE)</f>
        <v>42702</v>
      </c>
      <c r="I47" s="49">
        <f>_xll.qlInterestRateIndexValueDate(Index1M,$H47)</f>
        <v>42704</v>
      </c>
      <c r="J47" s="52">
        <f>IFERROR(_xll.qlIndexFixing(Index1M,$H47,TRUE,_xll.ohTrigger(RecalcTrigger,Trigger1M)),NA())</f>
        <v>5.972719909487445E-3</v>
      </c>
      <c r="K47" s="52">
        <f>IFERROR(_xll.qlIndexFixing(ONIndex1M,I47,TRUE,_xll.ohTrigger(RecalcTrigger,Trigger1M)),NA())</f>
        <v>5.7666857079130551E-3</v>
      </c>
      <c r="L47" s="52">
        <f>IFERROR(_xll.qlIndexFixing(Index3M,H47,TRUE,_xll.ohTrigger(RecalcTrigger,Trigger3M)),NA())</f>
        <v>9.1526113311353186E-3</v>
      </c>
      <c r="M47" s="52">
        <f>IFERROR(_xll.qlIndexFixing(ONIndex3M,I47,TRUE,_xll.ohTrigger(RecalcTrigger,Trigger3M)),NA())</f>
        <v>8.5296357215725038E-3</v>
      </c>
      <c r="N47" s="52">
        <f>IFERROR(_xll.qlIndexFixing(Index6M,$H47,TRUE,_xll.ohTrigger(RecalcTrigger,Trigger6M)),NA())</f>
        <v>1.2550000000000306E-2</v>
      </c>
      <c r="O47" s="52">
        <f>IFERROR(_xll.qlIndexFixing(ONIndex6M,I47,TRUE,_xll.ohTrigger(RecalcTrigger,Trigger6M)),NA())</f>
        <v>1.2227227837504628E-2</v>
      </c>
      <c r="P47" s="52">
        <f>IFERROR(_xll.qlIndexFixing(Index1Y,$H47,TRUE,_xll.ohTrigger(RecalcTrigger,Trigger1Y)),NA())</f>
        <v>1.6059999999999981E-2</v>
      </c>
      <c r="Q47" s="52">
        <f>IFERROR(_xll.qlIndexFixing(ONIndex1Y,I47,TRUE,_xll.ohTrigger(RecalcTrigger,Trigger1Y)),NA())</f>
        <v>1.4095665725832873E-2</v>
      </c>
    </row>
    <row r="48" spans="2:17" x14ac:dyDescent="0.2">
      <c r="B48" s="46" t="s">
        <v>20</v>
      </c>
      <c r="D48" s="49">
        <f>_xll.qlCalendarAdvance(LocalCalendar,$D47,B48,"f",FALSE)</f>
        <v>42706</v>
      </c>
      <c r="E48" s="49">
        <f>_xll.qlInterestRateIndexValueDate(IndexON,D48)</f>
        <v>42706</v>
      </c>
      <c r="F48" s="52">
        <f>IFERROR(_xll.qlIndexFixing(IndexON,D48,TRUE,_xll.ohTrigger(RecalcTrigger,TriggerON)),NA())</f>
        <v>4.5027345206527514E-3</v>
      </c>
      <c r="H48" s="49">
        <f>_xll.qlCalendarAdvance(IborCalendar,$H47,B48,"f",FALSE)</f>
        <v>42703</v>
      </c>
      <c r="I48" s="49">
        <f>_xll.qlInterestRateIndexValueDate(Index1M,$H48)</f>
        <v>42705</v>
      </c>
      <c r="J48" s="52">
        <f>IFERROR(_xll.qlIndexFixing(Index1M,$H48,TRUE,_xll.ohTrigger(RecalcTrigger,Trigger1M)),NA())</f>
        <v>6.0071022976911212E-3</v>
      </c>
      <c r="K48" s="52">
        <f>IFERROR(_xll.qlIndexFixing(ONIndex1M,I48,TRUE,_xll.ohTrigger(RecalcTrigger,Trigger1M)),NA())</f>
        <v>5.7812280090363544E-3</v>
      </c>
      <c r="L48" s="52">
        <f>IFERROR(_xll.qlIndexFixing(Index3M,H48,TRUE,_xll.ohTrigger(RecalcTrigger,Trigger3M)),NA())</f>
        <v>9.157874980660452E-3</v>
      </c>
      <c r="M48" s="52">
        <f>IFERROR(_xll.qlIndexFixing(ONIndex3M,I48,TRUE,_xll.ohTrigger(RecalcTrigger,Trigger3M)),NA())</f>
        <v>8.5472467132774455E-3</v>
      </c>
      <c r="N48" s="52">
        <f>IFERROR(_xll.qlIndexFixing(Index6M,$H48,TRUE,_xll.ohTrigger(RecalcTrigger,Trigger6M)),NA())</f>
        <v>1.2552212308385142E-2</v>
      </c>
      <c r="O48" s="52">
        <f>IFERROR(_xll.qlIndexFixing(ONIndex6M,I48,TRUE,_xll.ohTrigger(RecalcTrigger,Trigger6M)),NA())</f>
        <v>1.2253424372925537E-2</v>
      </c>
      <c r="P48" s="52">
        <f>IFERROR(_xll.qlIndexFixing(Index1Y,$H48,TRUE,_xll.ohTrigger(RecalcTrigger,Trigger1Y)),NA())</f>
        <v>1.6071547331139923E-2</v>
      </c>
      <c r="Q48" s="52">
        <f>IFERROR(_xll.qlIndexFixing(ONIndex1Y,I48,TRUE,_xll.ohTrigger(RecalcTrigger,Trigger1Y)),NA())</f>
        <v>1.412704304449619E-2</v>
      </c>
    </row>
    <row r="49" spans="2:17" x14ac:dyDescent="0.2">
      <c r="B49" s="46" t="s">
        <v>20</v>
      </c>
      <c r="D49" s="49">
        <f>_xll.qlCalendarAdvance(LocalCalendar,$D48,B49,"f",FALSE)</f>
        <v>42709</v>
      </c>
      <c r="E49" s="49">
        <f>_xll.qlInterestRateIndexValueDate(IndexON,D49)</f>
        <v>42709</v>
      </c>
      <c r="F49" s="52">
        <f>IFERROR(_xll.qlIndexFixing(IndexON,D49,TRUE,_xll.ohTrigger(RecalcTrigger,TriggerON)),NA())</f>
        <v>4.5523550559600778E-3</v>
      </c>
      <c r="H49" s="49">
        <f>_xll.qlCalendarAdvance(IborCalendar,$H48,B49,"f",FALSE)</f>
        <v>42704</v>
      </c>
      <c r="I49" s="49">
        <f>_xll.qlInterestRateIndexValueDate(Index1M,$H49)</f>
        <v>42706</v>
      </c>
      <c r="J49" s="52">
        <f>IFERROR(_xll.qlIndexFixing(Index1M,$H49,TRUE,_xll.ohTrigger(RecalcTrigger,Trigger1M)),NA())</f>
        <v>6.0140642895548102E-3</v>
      </c>
      <c r="K49" s="52">
        <f>IFERROR(_xll.qlIndexFixing(ONIndex1M,I49,TRUE,_xll.ohTrigger(RecalcTrigger,Trigger1M)),NA())</f>
        <v>5.8102520605984864E-3</v>
      </c>
      <c r="L49" s="52">
        <f>IFERROR(_xll.qlIndexFixing(Index3M,H49,TRUE,_xll.ohTrigger(RecalcTrigger,Trigger3M)),NA())</f>
        <v>9.1629530758199351E-3</v>
      </c>
      <c r="M49" s="52">
        <f>IFERROR(_xll.qlIndexFixing(ONIndex3M,I49,TRUE,_xll.ohTrigger(RecalcTrigger,Trigger3M)),NA())</f>
        <v>8.5849659637204923E-3</v>
      </c>
      <c r="N49" s="52">
        <f>IFERROR(_xll.qlIndexFixing(Index6M,$H49,TRUE,_xll.ohTrigger(RecalcTrigger,Trigger6M)),NA())</f>
        <v>1.2554603158116084E-2</v>
      </c>
      <c r="O49" s="52">
        <f>IFERROR(_xll.qlIndexFixing(ONIndex6M,I49,TRUE,_xll.ohTrigger(RecalcTrigger,Trigger6M)),NA())</f>
        <v>1.2303695050066565E-2</v>
      </c>
      <c r="P49" s="52">
        <f>IFERROR(_xll.qlIndexFixing(Index1Y,$H49,TRUE,_xll.ohTrigger(RecalcTrigger,Trigger1Y)),NA())</f>
        <v>1.609847276937787E-2</v>
      </c>
      <c r="Q49" s="52">
        <f>IFERROR(_xll.qlIndexFixing(ONIndex1Y,I49,TRUE,_xll.ohTrigger(RecalcTrigger,Trigger1Y)),NA())</f>
        <v>1.4188091131295266E-2</v>
      </c>
    </row>
    <row r="50" spans="2:17" x14ac:dyDescent="0.2">
      <c r="B50" s="46" t="s">
        <v>20</v>
      </c>
      <c r="D50" s="49">
        <f>_xll.qlCalendarAdvance(LocalCalendar,$D49,B50,"f",FALSE)</f>
        <v>42710</v>
      </c>
      <c r="E50" s="49">
        <f>_xll.qlInterestRateIndexValueDate(IndexON,D50)</f>
        <v>42710</v>
      </c>
      <c r="F50" s="52">
        <f>IFERROR(_xll.qlIndexFixing(IndexON,D50,TRUE,_xll.ohTrigger(RecalcTrigger,TriggerON)),NA())</f>
        <v>4.5762248006209205E-3</v>
      </c>
      <c r="H50" s="49">
        <f>_xll.qlCalendarAdvance(IborCalendar,$H49,B50,"f",FALSE)</f>
        <v>42705</v>
      </c>
      <c r="I50" s="49">
        <f>_xll.qlInterestRateIndexValueDate(Index1M,$H50)</f>
        <v>42709</v>
      </c>
      <c r="J50" s="52">
        <f>IFERROR(_xll.qlIndexFixing(Index1M,$H50,TRUE,_xll.ohTrigger(RecalcTrigger,Trigger1M)),NA())</f>
        <v>6.0483693224679521E-3</v>
      </c>
      <c r="K50" s="52">
        <f>IFERROR(_xll.qlIndexFixing(ONIndex1M,I50,TRUE,_xll.ohTrigger(RecalcTrigger,Trigger1M)),NA())</f>
        <v>5.8389342443465608E-3</v>
      </c>
      <c r="L50" s="52">
        <f>IFERROR(_xll.qlIndexFixing(Index3M,H50,TRUE,_xll.ohTrigger(RecalcTrigger,Trigger3M)),NA())</f>
        <v>9.1754905926810307E-3</v>
      </c>
      <c r="M50" s="52">
        <f>IFERROR(_xll.qlIndexFixing(ONIndex3M,I50,TRUE,_xll.ohTrigger(RecalcTrigger,Trigger3M)),NA())</f>
        <v>8.6245683267094364E-3</v>
      </c>
      <c r="N50" s="52">
        <f>IFERROR(_xll.qlIndexFixing(Index6M,$H50,TRUE,_xll.ohTrigger(RecalcTrigger,Trigger6M)),NA())</f>
        <v>1.2562738498394004E-2</v>
      </c>
      <c r="O50" s="52">
        <f>IFERROR(_xll.qlIndexFixing(ONIndex6M,I50,TRUE,_xll.ohTrigger(RecalcTrigger,Trigger6M)),NA())</f>
        <v>1.2350581898550317E-2</v>
      </c>
      <c r="P50" s="52">
        <f>IFERROR(_xll.qlIndexFixing(Index1Y,$H50,TRUE,_xll.ohTrigger(RecalcTrigger,Trigger1Y)),NA())</f>
        <v>1.6120213241764894E-2</v>
      </c>
      <c r="Q50" s="52">
        <f>IFERROR(_xll.qlIndexFixing(ONIndex1Y,I50,TRUE,_xll.ohTrigger(RecalcTrigger,Trigger1Y)),NA())</f>
        <v>1.424575526327132E-2</v>
      </c>
    </row>
    <row r="51" spans="2:17" x14ac:dyDescent="0.2">
      <c r="B51" s="46" t="s">
        <v>20</v>
      </c>
      <c r="D51" s="49">
        <f>_xll.qlCalendarAdvance(LocalCalendar,$D50,B51,"f",FALSE)</f>
        <v>42711</v>
      </c>
      <c r="E51" s="49">
        <f>_xll.qlInterestRateIndexValueDate(IndexON,D51)</f>
        <v>42711</v>
      </c>
      <c r="F51" s="52">
        <f>IFERROR(_xll.qlIndexFixing(IndexON,D51,TRUE,_xll.ohTrigger(RecalcTrigger,TriggerON)),NA())</f>
        <v>4.5995133361209639E-3</v>
      </c>
      <c r="H51" s="49">
        <f>_xll.qlCalendarAdvance(IborCalendar,$H50,B51,"f",FALSE)</f>
        <v>42706</v>
      </c>
      <c r="I51" s="49">
        <f>_xll.qlInterestRateIndexValueDate(Index1M,$H51)</f>
        <v>42710</v>
      </c>
      <c r="J51" s="52">
        <f>IFERROR(_xll.qlIndexFixing(Index1M,$H51,TRUE,_xll.ohTrigger(RecalcTrigger,Trigger1M)),NA())</f>
        <v>6.0619702901980816E-3</v>
      </c>
      <c r="K51" s="52">
        <f>IFERROR(_xll.qlIndexFixing(ONIndex1M,I51,TRUE,_xll.ohTrigger(RecalcTrigger,Trigger1M)),NA())</f>
        <v>5.8532450608783648E-3</v>
      </c>
      <c r="L51" s="52">
        <f>IFERROR(_xll.qlIndexFixing(Index3M,H51,TRUE,_xll.ohTrigger(RecalcTrigger,Trigger3M)),NA())</f>
        <v>9.181391991351262E-3</v>
      </c>
      <c r="M51" s="52">
        <f>IFERROR(_xll.qlIndexFixing(ONIndex3M,I51,TRUE,_xll.ohTrigger(RecalcTrigger,Trigger3M)),NA())</f>
        <v>8.6456181422001066E-3</v>
      </c>
      <c r="N51" s="52">
        <f>IFERROR(_xll.qlIndexFixing(Index6M,$H51,TRUE,_xll.ohTrigger(RecalcTrigger,Trigger6M)),NA())</f>
        <v>1.2565735056423846E-2</v>
      </c>
      <c r="O51" s="52">
        <f>IFERROR(_xll.qlIndexFixing(ONIndex6M,I51,TRUE,_xll.ohTrigger(RecalcTrigger,Trigger6M)),NA())</f>
        <v>1.2372964125022534E-2</v>
      </c>
      <c r="P51" s="52">
        <f>IFERROR(_xll.qlIndexFixing(Index1Y,$H51,TRUE,_xll.ohTrigger(RecalcTrigger,Trigger1Y)),NA())</f>
        <v>1.6132799954021681E-2</v>
      </c>
      <c r="Q51" s="52">
        <f>IFERROR(_xll.qlIndexFixing(ONIndex1Y,I51,TRUE,_xll.ohTrigger(RecalcTrigger,Trigger1Y)),NA())</f>
        <v>1.4273734053116272E-2</v>
      </c>
    </row>
    <row r="52" spans="2:17" x14ac:dyDescent="0.2">
      <c r="B52" s="46" t="s">
        <v>20</v>
      </c>
      <c r="D52" s="49">
        <f>_xll.qlCalendarAdvance(LocalCalendar,$D51,B52,"f",FALSE)</f>
        <v>42712</v>
      </c>
      <c r="E52" s="49">
        <f>_xll.qlInterestRateIndexValueDate(IndexON,D52)</f>
        <v>42712</v>
      </c>
      <c r="F52" s="52">
        <f>IFERROR(_xll.qlIndexFixing(IndexON,D52,TRUE,_xll.ohTrigger(RecalcTrigger,TriggerON)),NA())</f>
        <v>4.622220662460208E-3</v>
      </c>
      <c r="H52" s="49">
        <f>_xll.qlCalendarAdvance(IborCalendar,$H51,B52,"f",FALSE)</f>
        <v>42709</v>
      </c>
      <c r="I52" s="49">
        <f>_xll.qlInterestRateIndexValueDate(Index1M,$H52)</f>
        <v>42711</v>
      </c>
      <c r="J52" s="52">
        <f>IFERROR(_xll.qlIndexFixing(Index1M,$H52,TRUE,_xll.ohTrigger(RecalcTrigger,Trigger1M)),NA())</f>
        <v>6.0888292011419447E-3</v>
      </c>
      <c r="K52" s="52">
        <f>IFERROR(_xll.qlIndexFixing(ONIndex1M,I52,TRUE,_xll.ohTrigger(RecalcTrigger,Trigger1M)),NA())</f>
        <v>5.8675095803639721E-3</v>
      </c>
      <c r="L52" s="52">
        <f>IFERROR(_xll.qlIndexFixing(Index3M,H52,TRUE,_xll.ohTrigger(RecalcTrigger,Trigger3M)),NA())</f>
        <v>9.185528873794091E-3</v>
      </c>
      <c r="M52" s="52">
        <f>IFERROR(_xll.qlIndexFixing(ONIndex3M,I52,TRUE,_xll.ohTrigger(RecalcTrigger,Trigger3M)),NA())</f>
        <v>8.6673557228156284E-3</v>
      </c>
      <c r="N52" s="52">
        <f>IFERROR(_xll.qlIndexFixing(Index6M,$H52,TRUE,_xll.ohTrigger(RecalcTrigger,Trigger6M)),NA())</f>
        <v>1.2568855927135157E-2</v>
      </c>
      <c r="O52" s="52">
        <f>IFERROR(_xll.qlIndexFixing(ONIndex6M,I52,TRUE,_xll.ohTrigger(RecalcTrigger,Trigger6M)),NA())</f>
        <v>1.239458348932132E-2</v>
      </c>
      <c r="P52" s="52">
        <f>IFERROR(_xll.qlIndexFixing(Index1Y,$H52,TRUE,_xll.ohTrigger(RecalcTrigger,Trigger1Y)),NA())</f>
        <v>1.6145475188851628E-2</v>
      </c>
      <c r="Q52" s="52">
        <f>IFERROR(_xll.qlIndexFixing(ONIndex1Y,I52,TRUE,_xll.ohTrigger(RecalcTrigger,Trigger1Y)),NA())</f>
        <v>1.4301033136669972E-2</v>
      </c>
    </row>
    <row r="53" spans="2:17" x14ac:dyDescent="0.2">
      <c r="B53" s="46" t="s">
        <v>20</v>
      </c>
      <c r="D53" s="49">
        <f>_xll.qlCalendarAdvance(LocalCalendar,$D52,B53,"f",FALSE)</f>
        <v>42713</v>
      </c>
      <c r="E53" s="49">
        <f>_xll.qlInterestRateIndexValueDate(IndexON,D53)</f>
        <v>42713</v>
      </c>
      <c r="F53" s="52">
        <f>IFERROR(_xll.qlIndexFixing(IndexON,D53,TRUE,_xll.ohTrigger(RecalcTrigger,TriggerON)),NA())</f>
        <v>4.6657584194864654E-3</v>
      </c>
      <c r="H53" s="49">
        <f>_xll.qlCalendarAdvance(IborCalendar,$H52,B53,"f",FALSE)</f>
        <v>42710</v>
      </c>
      <c r="I53" s="49">
        <f>_xll.qlInterestRateIndexValueDate(Index1M,$H53)</f>
        <v>42712</v>
      </c>
      <c r="J53" s="52">
        <f>IFERROR(_xll.qlIndexFixing(Index1M,$H53,TRUE,_xll.ohTrigger(RecalcTrigger,Trigger1M)),NA())</f>
        <v>6.095646088563611E-3</v>
      </c>
      <c r="K53" s="52">
        <f>IFERROR(_xll.qlIndexFixing(ONIndex1M,I53,TRUE,_xll.ohTrigger(RecalcTrigger,Trigger1M)),NA())</f>
        <v>5.8817278029632547E-3</v>
      </c>
      <c r="L53" s="52">
        <f>IFERROR(_xll.qlIndexFixing(Index3M,H53,TRUE,_xll.ohTrigger(RecalcTrigger,Trigger3M)),NA())</f>
        <v>9.1894748256757808E-3</v>
      </c>
      <c r="M53" s="52">
        <f>IFERROR(_xll.qlIndexFixing(ONIndex3M,I53,TRUE,_xll.ohTrigger(RecalcTrigger,Trigger3M)),NA())</f>
        <v>8.6897810685560017E-3</v>
      </c>
      <c r="N53" s="52">
        <f>IFERROR(_xll.qlIndexFixing(Index6M,$H53,TRUE,_xll.ohTrigger(RecalcTrigger,Trigger6M)),NA())</f>
        <v>1.2572090264695131E-2</v>
      </c>
      <c r="O53" s="52">
        <f>IFERROR(_xll.qlIndexFixing(ONIndex6M,I53,TRUE,_xll.ohTrigger(RecalcTrigger,Trigger6M)),NA())</f>
        <v>1.2415439991286803E-2</v>
      </c>
      <c r="P53" s="52">
        <f>IFERROR(_xll.qlIndexFixing(Index1Y,$H53,TRUE,_xll.ohTrigger(RecalcTrigger,Trigger1Y)),NA())</f>
        <v>1.6158199157205972E-2</v>
      </c>
      <c r="Q53" s="52">
        <f>IFERROR(_xll.qlIndexFixing(ONIndex1Y,I53,TRUE,_xll.ohTrigger(RecalcTrigger,Trigger1Y)),NA())</f>
        <v>1.4327652513852485E-2</v>
      </c>
    </row>
    <row r="54" spans="2:17" x14ac:dyDescent="0.2">
      <c r="B54" s="46" t="s">
        <v>20</v>
      </c>
      <c r="D54" s="49">
        <f>_xll.qlCalendarAdvance(LocalCalendar,$D53,B54,"f",FALSE)</f>
        <v>42716</v>
      </c>
      <c r="E54" s="49">
        <f>_xll.qlInterestRateIndexValueDate(IndexON,D54)</f>
        <v>42716</v>
      </c>
      <c r="F54" s="52">
        <f>IFERROR(_xll.qlIndexFixing(IndexON,D54,TRUE,_xll.ohTrigger(RecalcTrigger,TriggerON)),NA())</f>
        <v>4.7072378744505983E-3</v>
      </c>
      <c r="H54" s="49">
        <f>_xll.qlCalendarAdvance(IborCalendar,$H53,B54,"f",FALSE)</f>
        <v>42711</v>
      </c>
      <c r="I54" s="49">
        <f>_xll.qlInterestRateIndexValueDate(Index1M,$H54)</f>
        <v>42713</v>
      </c>
      <c r="J54" s="52">
        <f>IFERROR(_xll.qlIndexFixing(Index1M,$H54,TRUE,_xll.ohTrigger(RecalcTrigger,Trigger1M)),NA())</f>
        <v>6.102446975832277E-3</v>
      </c>
      <c r="K54" s="52">
        <f>IFERROR(_xll.qlIndexFixing(ONIndex1M,I54,TRUE,_xll.ohTrigger(RecalcTrigger,Trigger1M)),NA())</f>
        <v>5.9101069482103696E-3</v>
      </c>
      <c r="L54" s="52">
        <f>IFERROR(_xll.qlIndexFixing(Index3M,H54,TRUE,_xll.ohTrigger(RecalcTrigger,Trigger3M)),NA())</f>
        <v>9.193228951043686E-3</v>
      </c>
      <c r="M54" s="52">
        <f>IFERROR(_xll.qlIndexFixing(ONIndex3M,I54,TRUE,_xll.ohTrigger(RecalcTrigger,Trigger3M)),NA())</f>
        <v>8.7371363512911415E-3</v>
      </c>
      <c r="N54" s="52">
        <f>IFERROR(_xll.qlIndexFixing(Index6M,$H54,TRUE,_xll.ohTrigger(RecalcTrigger,Trigger6M)),NA())</f>
        <v>1.2575427223221336E-2</v>
      </c>
      <c r="O54" s="52">
        <f>IFERROR(_xll.qlIndexFixing(ONIndex6M,I54,TRUE,_xll.ohTrigger(RecalcTrigger,Trigger6M)),NA())</f>
        <v>1.2455041005967615E-2</v>
      </c>
      <c r="P54" s="52">
        <f>IFERROR(_xll.qlIndexFixing(Index1Y,$H54,TRUE,_xll.ohTrigger(RecalcTrigger,Trigger1Y)),NA())</f>
        <v>1.6187579759569592E-2</v>
      </c>
      <c r="Q54" s="52">
        <f>IFERROR(_xll.qlIndexFixing(ONIndex1Y,I54,TRUE,_xll.ohTrigger(RecalcTrigger,Trigger1Y)),NA())</f>
        <v>1.4379199877883053E-2</v>
      </c>
    </row>
    <row r="55" spans="2:17" x14ac:dyDescent="0.2">
      <c r="B55" s="46" t="s">
        <v>20</v>
      </c>
      <c r="D55" s="49">
        <f>_xll.qlCalendarAdvance(LocalCalendar,$D54,B55,"f",FALSE)</f>
        <v>42717</v>
      </c>
      <c r="E55" s="49">
        <f>_xll.qlInterestRateIndexValueDate(IndexON,D55)</f>
        <v>42717</v>
      </c>
      <c r="F55" s="52">
        <f>IFERROR(_xll.qlIndexFixing(IndexON,D55,TRUE,_xll.ohTrigger(RecalcTrigger,TriggerON)),NA())</f>
        <v>4.7270391535469969E-3</v>
      </c>
      <c r="H55" s="49">
        <f>_xll.qlCalendarAdvance(IborCalendar,$H54,B55,"f",FALSE)</f>
        <v>42712</v>
      </c>
      <c r="I55" s="49">
        <f>_xll.qlInterestRateIndexValueDate(Index1M,$H55)</f>
        <v>42716</v>
      </c>
      <c r="J55" s="52">
        <f>IFERROR(_xll.qlIndexFixing(Index1M,$H55,TRUE,_xll.ohTrigger(RecalcTrigger,Trigger1M)),NA())</f>
        <v>6.142412241551023E-3</v>
      </c>
      <c r="K55" s="52">
        <f>IFERROR(_xll.qlIndexFixing(ONIndex1M,I55,TRUE,_xll.ohTrigger(RecalcTrigger,Trigger1M)),NA())</f>
        <v>5.9381377239375865E-3</v>
      </c>
      <c r="L55" s="52">
        <f>IFERROR(_xll.qlIndexFixing(Index3M,H55,TRUE,_xll.ohTrigger(RecalcTrigger,Trigger3M)),NA())</f>
        <v>9.2019166683621444E-3</v>
      </c>
      <c r="M55" s="52">
        <f>IFERROR(_xll.qlIndexFixing(ONIndex3M,I55,TRUE,_xll.ohTrigger(RecalcTrigger,Trigger3M)),NA())</f>
        <v>8.7863601067628139E-3</v>
      </c>
      <c r="N55" s="52">
        <f>IFERROR(_xll.qlIndexFixing(Index6M,$H55,TRUE,_xll.ohTrigger(RecalcTrigger,Trigger6M)),NA())</f>
        <v>1.2585945364903357E-2</v>
      </c>
      <c r="O55" s="52">
        <f>IFERROR(_xll.qlIndexFixing(ONIndex6M,I55,TRUE,_xll.ohTrigger(RecalcTrigger,Trigger6M)),NA())</f>
        <v>1.2491237372698194E-2</v>
      </c>
      <c r="P55" s="52">
        <f>IFERROR(_xll.qlIndexFixing(Index1Y,$H55,TRUE,_xll.ohTrigger(RecalcTrigger,Trigger1Y)),NA())</f>
        <v>1.6208786514489492E-2</v>
      </c>
      <c r="Q55" s="52">
        <f>IFERROR(_xll.qlIndexFixing(ONIndex1Y,I55,TRUE,_xll.ohTrigger(RecalcTrigger,Trigger1Y)),NA())</f>
        <v>1.442733295551335E-2</v>
      </c>
    </row>
    <row r="56" spans="2:17" x14ac:dyDescent="0.2">
      <c r="B56" s="46" t="s">
        <v>20</v>
      </c>
      <c r="D56" s="49">
        <f>_xll.qlCalendarAdvance(LocalCalendar,$D55,B56,"f",FALSE)</f>
        <v>42718</v>
      </c>
      <c r="E56" s="49">
        <f>_xll.qlInterestRateIndexValueDate(IndexON,D56)</f>
        <v>42718</v>
      </c>
      <c r="F56" s="52">
        <f>IFERROR(_xll.qlIndexFixing(IndexON,D56,TRUE,_xll.ohTrigger(RecalcTrigger,TriggerON)),NA())</f>
        <v>4.7462592229230438E-3</v>
      </c>
      <c r="H56" s="49">
        <f>_xll.qlCalendarAdvance(IborCalendar,$H55,B56,"f",FALSE)</f>
        <v>42713</v>
      </c>
      <c r="I56" s="49">
        <f>_xll.qlInterestRateIndexValueDate(Index1M,$H56)</f>
        <v>42717</v>
      </c>
      <c r="J56" s="52">
        <f>IFERROR(_xll.qlIndexFixing(Index1M,$H56,TRUE,_xll.ohTrigger(RecalcTrigger,Trigger1M)),NA())</f>
        <v>6.1556154381979845E-3</v>
      </c>
      <c r="K56" s="52">
        <f>IFERROR(_xll.qlIndexFixing(ONIndex1M,I56,TRUE,_xll.ohTrigger(RecalcTrigger,Trigger1M)),NA())</f>
        <v>5.9521244616256297E-3</v>
      </c>
      <c r="L56" s="52">
        <f>IFERROR(_xll.qlIndexFixing(Index3M,H56,TRUE,_xll.ohTrigger(RecalcTrigger,Trigger3M)),NA())</f>
        <v>9.2063092691896387E-3</v>
      </c>
      <c r="M56" s="52">
        <f>IFERROR(_xll.qlIndexFixing(ONIndex3M,I56,TRUE,_xll.ohTrigger(RecalcTrigger,Trigger3M)),NA())</f>
        <v>8.812224280765335E-3</v>
      </c>
      <c r="N56" s="52">
        <f>IFERROR(_xll.qlIndexFixing(Index6M,$H56,TRUE,_xll.ohTrigger(RecalcTrigger,Trigger6M)),NA())</f>
        <v>1.258958434727769E-2</v>
      </c>
      <c r="O56" s="52">
        <f>IFERROR(_xll.qlIndexFixing(ONIndex6M,I56,TRUE,_xll.ohTrigger(RecalcTrigger,Trigger6M)),NA())</f>
        <v>1.2508279560838886E-2</v>
      </c>
      <c r="P56" s="52">
        <f>IFERROR(_xll.qlIndexFixing(Index1Y,$H56,TRUE,_xll.ohTrigger(RecalcTrigger,Trigger1Y)),NA())</f>
        <v>1.6221157244394057E-2</v>
      </c>
      <c r="Q56" s="52">
        <f>IFERROR(_xll.qlIndexFixing(ONIndex1Y,I56,TRUE,_xll.ohTrigger(RecalcTrigger,Trigger1Y)),NA())</f>
        <v>1.4450553798521781E-2</v>
      </c>
    </row>
    <row r="57" spans="2:17" x14ac:dyDescent="0.2">
      <c r="B57" s="46" t="s">
        <v>20</v>
      </c>
      <c r="D57" s="49">
        <f>_xll.qlCalendarAdvance(LocalCalendar,$D56,B57,"f",FALSE)</f>
        <v>42719</v>
      </c>
      <c r="E57" s="49">
        <f>_xll.qlInterestRateIndexValueDate(IndexON,D57)</f>
        <v>42719</v>
      </c>
      <c r="F57" s="52">
        <f>IFERROR(_xll.qlIndexFixing(IndexON,D57,TRUE,_xll.ohTrigger(RecalcTrigger,TriggerON)),NA())</f>
        <v>4.7648980823389309E-3</v>
      </c>
      <c r="H57" s="49">
        <f>_xll.qlCalendarAdvance(IborCalendar,$H56,B57,"f",FALSE)</f>
        <v>42716</v>
      </c>
      <c r="I57" s="49">
        <f>_xll.qlInterestRateIndexValueDate(Index1M,$H57)</f>
        <v>42718</v>
      </c>
      <c r="J57" s="52">
        <f>IFERROR(_xll.qlIndexFixing(Index1M,$H57,TRUE,_xll.ohTrigger(RecalcTrigger,Trigger1M)),NA())</f>
        <v>6.1879925762818016E-3</v>
      </c>
      <c r="K57" s="52">
        <f>IFERROR(_xll.qlIndexFixing(ONIndex1M,I57,TRUE,_xll.ohTrigger(RecalcTrigger,Trigger1M)),NA())</f>
        <v>5.9660649025072843E-3</v>
      </c>
      <c r="L57" s="52">
        <f>IFERROR(_xll.qlIndexFixing(Index3M,H57,TRUE,_xll.ohTrigger(RecalcTrigger,Trigger3M)),NA())</f>
        <v>9.2090908235666902E-3</v>
      </c>
      <c r="M57" s="52">
        <f>IFERROR(_xll.qlIndexFixing(ONIndex3M,I57,TRUE,_xll.ohTrigger(RecalcTrigger,Trigger3M)),NA())</f>
        <v>8.8387762206920684E-3</v>
      </c>
      <c r="N57" s="52">
        <f>IFERROR(_xll.qlIndexFixing(Index6M,$H57,TRUE,_xll.ohTrigger(RecalcTrigger,Trigger6M)),NA())</f>
        <v>1.2593271720272326E-2</v>
      </c>
      <c r="O57" s="52">
        <f>IFERROR(_xll.qlIndexFixing(ONIndex6M,I57,TRUE,_xll.ohTrigger(RecalcTrigger,Trigger6M)),NA())</f>
        <v>1.2524558886006787E-2</v>
      </c>
      <c r="P57" s="52">
        <f>IFERROR(_xll.qlIndexFixing(Index1Y,$H57,TRUE,_xll.ohTrigger(RecalcTrigger,Trigger1Y)),NA())</f>
        <v>1.6233337931519518E-2</v>
      </c>
      <c r="Q57" s="52">
        <f>IFERROR(_xll.qlIndexFixing(ONIndex1Y,I57,TRUE,_xll.ohTrigger(RecalcTrigger,Trigger1Y)),NA())</f>
        <v>1.4473094934279729E-2</v>
      </c>
    </row>
    <row r="58" spans="2:17" x14ac:dyDescent="0.2">
      <c r="B58" s="46" t="s">
        <v>20</v>
      </c>
      <c r="D58" s="49">
        <f>_xll.qlCalendarAdvance(LocalCalendar,$D57,B58,"f",FALSE)</f>
        <v>42720</v>
      </c>
      <c r="E58" s="49">
        <f>_xll.qlInterestRateIndexValueDate(IndexON,D58)</f>
        <v>42720</v>
      </c>
      <c r="F58" s="52">
        <f>IFERROR(_xll.qlIndexFixing(IndexON,D58,TRUE,_xll.ohTrigger(RecalcTrigger,TriggerON)),NA())</f>
        <v>4.8003024410370188E-3</v>
      </c>
      <c r="H58" s="49">
        <f>_xll.qlCalendarAdvance(IborCalendar,$H57,B58,"f",FALSE)</f>
        <v>42717</v>
      </c>
      <c r="I58" s="49">
        <f>_xll.qlInterestRateIndexValueDate(Index1M,$H58)</f>
        <v>42719</v>
      </c>
      <c r="J58" s="52">
        <f>IFERROR(_xll.qlIndexFixing(Index1M,$H58,TRUE,_xll.ohTrigger(RecalcTrigger,Trigger1M)),NA())</f>
        <v>6.1946149976523724E-3</v>
      </c>
      <c r="K58" s="52">
        <f>IFERROR(_xll.qlIndexFixing(ONIndex1M,I58,TRUE,_xll.ohTrigger(RecalcTrigger,Trigger1M)),NA())</f>
        <v>5.9799590463427421E-3</v>
      </c>
      <c r="L58" s="52">
        <f>IFERROR(_xll.qlIndexFixing(Index3M,H58,TRUE,_xll.ohTrigger(RecalcTrigger,Trigger3M)),NA())</f>
        <v>9.2116751762407745E-3</v>
      </c>
      <c r="M58" s="52">
        <f>IFERROR(_xll.qlIndexFixing(ONIndex3M,I58,TRUE,_xll.ohTrigger(RecalcTrigger,Trigger3M)),NA())</f>
        <v>8.8660159269426941E-3</v>
      </c>
      <c r="N58" s="52">
        <f>IFERROR(_xll.qlIndexFixing(Index6M,$H58,TRUE,_xll.ohTrigger(RecalcTrigger,Trigger6M)),NA())</f>
        <v>1.2596996637602513E-2</v>
      </c>
      <c r="O58" s="52">
        <f>IFERROR(_xll.qlIndexFixing(ONIndex6M,I58,TRUE,_xll.ohTrigger(RecalcTrigger,Trigger6M)),NA())</f>
        <v>1.2540075347882151E-2</v>
      </c>
      <c r="P58" s="52">
        <f>IFERROR(_xll.qlIndexFixing(Index1Y,$H58,TRUE,_xll.ohTrigger(RecalcTrigger,Trigger1Y)),NA())</f>
        <v>1.624528877307577E-2</v>
      </c>
      <c r="Q58" s="52">
        <f>IFERROR(_xll.qlIndexFixing(ONIndex1Y,I58,TRUE,_xll.ohTrigger(RecalcTrigger,Trigger1Y)),NA())</f>
        <v>1.4494956362547384E-2</v>
      </c>
    </row>
    <row r="59" spans="2:17" x14ac:dyDescent="0.2">
      <c r="B59" s="46" t="s">
        <v>20</v>
      </c>
      <c r="D59" s="49">
        <f>_xll.qlCalendarAdvance(LocalCalendar,$D58,B59,"f",FALSE)</f>
        <v>42723</v>
      </c>
      <c r="E59" s="49">
        <f>_xll.qlInterestRateIndexValueDate(IndexON,D59)</f>
        <v>42723</v>
      </c>
      <c r="F59" s="52">
        <f>IFERROR(_xll.qlIndexFixing(IndexON,D59,TRUE,_xll.ohTrigger(RecalcTrigger,TriggerON)),NA())</f>
        <v>4.8336414199212641E-3</v>
      </c>
      <c r="H59" s="49">
        <f>_xll.qlCalendarAdvance(IborCalendar,$H58,B59,"f",FALSE)</f>
        <v>42718</v>
      </c>
      <c r="I59" s="49">
        <f>_xll.qlInterestRateIndexValueDate(Index1M,$H59)</f>
        <v>42720</v>
      </c>
      <c r="J59" s="52">
        <f>IFERROR(_xll.qlIndexFixing(Index1M,$H59,TRUE,_xll.ohTrigger(RecalcTrigger,Trigger1M)),NA())</f>
        <v>6.2012199876815277E-3</v>
      </c>
      <c r="K59" s="52">
        <f>IFERROR(_xll.qlIndexFixing(ONIndex1M,I59,TRUE,_xll.ohTrigger(RecalcTrigger,Trigger1M)),NA())</f>
        <v>6.0076932643848835E-3</v>
      </c>
      <c r="L59" s="52">
        <f>IFERROR(_xll.qlIndexFixing(Index3M,H59,TRUE,_xll.ohTrigger(RecalcTrigger,Trigger3M)),NA())</f>
        <v>9.2140614314342173E-3</v>
      </c>
      <c r="M59" s="52">
        <f>IFERROR(_xll.qlIndexFixing(ONIndex3M,I59,TRUE,_xll.ohTrigger(RecalcTrigger,Trigger3M)),NA())</f>
        <v>8.9230090511627225E-3</v>
      </c>
      <c r="N59" s="52">
        <f>IFERROR(_xll.qlIndexFixing(Index6M,$H59,TRUE,_xll.ohTrigger(RecalcTrigger,Trigger6M)),NA())</f>
        <v>1.2600748252906642E-2</v>
      </c>
      <c r="O59" s="52">
        <f>IFERROR(_xll.qlIndexFixing(ONIndex6M,I59,TRUE,_xll.ohTrigger(RecalcTrigger,Trigger6M)),NA())</f>
        <v>1.2569004201088418E-2</v>
      </c>
      <c r="P59" s="52">
        <f>IFERROR(_xll.qlIndexFixing(Index1Y,$H59,TRUE,_xll.ohTrigger(RecalcTrigger,Trigger1Y)),NA())</f>
        <v>1.62711194168083E-2</v>
      </c>
      <c r="Q59" s="52">
        <f>IFERROR(_xll.qlIndexFixing(ONIndex1Y,I59,TRUE,_xll.ohTrigger(RecalcTrigger,Trigger1Y)),NA())</f>
        <v>1.4537000499572628E-2</v>
      </c>
    </row>
    <row r="60" spans="2:17" x14ac:dyDescent="0.2">
      <c r="B60" s="46" t="s">
        <v>20</v>
      </c>
      <c r="D60" s="49">
        <f>_xll.qlCalendarAdvance(LocalCalendar,$D59,B60,"f",FALSE)</f>
        <v>42724</v>
      </c>
      <c r="E60" s="49">
        <f>_xll.qlInterestRateIndexValueDate(IndexON,D60)</f>
        <v>42724</v>
      </c>
      <c r="F60" s="52">
        <f>IFERROR(_xll.qlIndexFixing(IndexON,D60,TRUE,_xll.ohTrigger(RecalcTrigger,TriggerON)),NA())</f>
        <v>4.8493742288169273E-3</v>
      </c>
      <c r="H60" s="49">
        <f>_xll.qlCalendarAdvance(IborCalendar,$H59,B60,"f",FALSE)</f>
        <v>42719</v>
      </c>
      <c r="I60" s="49">
        <f>_xll.qlInterestRateIndexValueDate(Index1M,$H60)</f>
        <v>42723</v>
      </c>
      <c r="J60" s="52">
        <f>IFERROR(_xll.qlIndexFixing(Index1M,$H60,TRUE,_xll.ohTrigger(RecalcTrigger,Trigger1M)),NA())</f>
        <v>6.2335161061839598E-3</v>
      </c>
      <c r="K60" s="52">
        <f>IFERROR(_xll.qlIndexFixing(ONIndex1M,I60,TRUE,_xll.ohTrigger(RecalcTrigger,Trigger1M)),NA())</f>
        <v>6.0350726517821585E-3</v>
      </c>
      <c r="L60" s="52">
        <f>IFERROR(_xll.qlIndexFixing(Index3M,H60,TRUE,_xll.ohTrigger(RecalcTrigger,Trigger3M)),NA())</f>
        <v>9.2192004379943512E-3</v>
      </c>
      <c r="M60" s="52">
        <f>IFERROR(_xll.qlIndexFixing(ONIndex3M,I60,TRUE,_xll.ohTrigger(RecalcTrigger,Trigger3M)),NA())</f>
        <v>8.981852417022651E-3</v>
      </c>
      <c r="N60" s="52">
        <f>IFERROR(_xll.qlIndexFixing(Index6M,$H60,TRUE,_xll.ohTrigger(RecalcTrigger,Trigger6M)),NA())</f>
        <v>1.2612054821815905E-2</v>
      </c>
      <c r="O60" s="52">
        <f>IFERROR(_xll.qlIndexFixing(ONIndex6M,I60,TRUE,_xll.ohTrigger(RecalcTrigger,Trigger6M)),NA())</f>
        <v>1.2594512561499016E-2</v>
      </c>
      <c r="P60" s="52">
        <f>IFERROR(_xll.qlIndexFixing(Index1Y,$H60,TRUE,_xll.ohTrigger(RecalcTrigger,Trigger1Y)),NA())</f>
        <v>1.6289997568528218E-2</v>
      </c>
      <c r="Q60" s="52">
        <f>IFERROR(_xll.qlIndexFixing(ONIndex1Y,I60,TRUE,_xll.ohTrigger(RecalcTrigger,Trigger1Y)),NA())</f>
        <v>1.4575604999516045E-2</v>
      </c>
    </row>
    <row r="61" spans="2:17" x14ac:dyDescent="0.2">
      <c r="B61" s="46" t="s">
        <v>20</v>
      </c>
      <c r="D61" s="49">
        <f>_xll.qlCalendarAdvance(LocalCalendar,$D60,B61,"f",FALSE)</f>
        <v>42725</v>
      </c>
      <c r="E61" s="49">
        <f>_xll.qlInterestRateIndexValueDate(IndexON,D61)</f>
        <v>42725</v>
      </c>
      <c r="F61" s="52">
        <f>IFERROR(_xll.qlIndexFixing(IndexON,D61,TRUE,_xll.ohTrigger(RecalcTrigger,TriggerON)),NA())</f>
        <v>4.8645258273527503E-3</v>
      </c>
      <c r="H61" s="49">
        <f>_xll.qlCalendarAdvance(IborCalendar,$H60,B61,"f",FALSE)</f>
        <v>42720</v>
      </c>
      <c r="I61" s="49">
        <f>_xll.qlInterestRateIndexValueDate(Index1M,$H61)</f>
        <v>42724</v>
      </c>
      <c r="J61" s="52">
        <f>IFERROR(_xll.qlIndexFixing(Index1M,$H61,TRUE,_xll.ohTrigger(RecalcTrigger,Trigger1M)),NA())</f>
        <v>6.2462699792100304E-3</v>
      </c>
      <c r="K61" s="52">
        <f>IFERROR(_xll.qlIndexFixing(ONIndex1M,I61,TRUE,_xll.ohTrigger(RecalcTrigger,Trigger1M)),NA())</f>
        <v>6.0487353106264408E-3</v>
      </c>
      <c r="L61" s="52">
        <f>IFERROR(_xll.qlIndexFixing(Index3M,H61,TRUE,_xll.ohTrigger(RecalcTrigger,Trigger3M)),NA())</f>
        <v>9.2216075628996919E-3</v>
      </c>
      <c r="M61" s="52">
        <f>IFERROR(_xll.qlIndexFixing(ONIndex3M,I61,TRUE,_xll.ohTrigger(RecalcTrigger,Trigger3M)),NA())</f>
        <v>9.0125309566513323E-3</v>
      </c>
      <c r="N61" s="52">
        <f>IFERROR(_xll.qlIndexFixing(Index6M,$H61,TRUE,_xll.ohTrigger(RecalcTrigger,Trigger6M)),NA())</f>
        <v>1.2615804763762319E-2</v>
      </c>
      <c r="O61" s="52">
        <f>IFERROR(_xll.qlIndexFixing(ONIndex6M,I61,TRUE,_xll.ohTrigger(RecalcTrigger,Trigger6M)),NA())</f>
        <v>1.2606214706032404E-2</v>
      </c>
      <c r="P61" s="52">
        <f>IFERROR(_xll.qlIndexFixing(Index1Y,$H61,TRUE,_xll.ohTrigger(RecalcTrigger,Trigger1Y)),NA())</f>
        <v>1.6300202082719237E-2</v>
      </c>
      <c r="Q61" s="52">
        <f>IFERROR(_xll.qlIndexFixing(ONIndex1Y,I61,TRUE,_xll.ohTrigger(RecalcTrigger,Trigger1Y)),NA())</f>
        <v>1.45940678891332E-2</v>
      </c>
    </row>
    <row r="62" spans="2:17" x14ac:dyDescent="0.2">
      <c r="B62" s="46" t="s">
        <v>20</v>
      </c>
      <c r="D62" s="49">
        <f>_xll.qlCalendarAdvance(LocalCalendar,$D61,B62,"f",FALSE)</f>
        <v>42726</v>
      </c>
      <c r="E62" s="49">
        <f>_xll.qlInterestRateIndexValueDate(IndexON,D62)</f>
        <v>42726</v>
      </c>
      <c r="F62" s="52">
        <f>IFERROR(_xll.qlIndexFixing(IndexON,D62,TRUE,_xll.ohTrigger(RecalcTrigger,TriggerON)),NA())</f>
        <v>4.8790962155287332E-3</v>
      </c>
      <c r="H62" s="49">
        <f>_xll.qlCalendarAdvance(IborCalendar,$H61,B62,"f",FALSE)</f>
        <v>42723</v>
      </c>
      <c r="I62" s="49">
        <f>_xll.qlInterestRateIndexValueDate(Index1M,$H62)</f>
        <v>42725</v>
      </c>
      <c r="J62" s="52">
        <f>IFERROR(_xll.qlIndexFixing(Index1M,$H62,TRUE,_xll.ohTrigger(RecalcTrigger,Trigger1M)),NA())</f>
        <v>6.2712900405151577E-3</v>
      </c>
      <c r="K62" s="52">
        <f>IFERROR(_xll.qlIndexFixing(ONIndex1M,I62,TRUE,_xll.ohTrigger(RecalcTrigger,Trigger1M)),NA())</f>
        <v>6.0623516725044624E-3</v>
      </c>
      <c r="L62" s="52">
        <f>IFERROR(_xll.qlIndexFixing(Index3M,H62,TRUE,_xll.ohTrigger(RecalcTrigger,Trigger3M)),NA())</f>
        <v>9.2229898950524358E-3</v>
      </c>
      <c r="M62" s="52">
        <f>IFERROR(_xll.qlIndexFixing(ONIndex3M,I62,TRUE,_xll.ohTrigger(RecalcTrigger,Trigger3M)),NA())</f>
        <v>9.0438972635631387E-3</v>
      </c>
      <c r="N62" s="52">
        <f>IFERROR(_xll.qlIndexFixing(Index6M,$H62,TRUE,_xll.ohTrigger(RecalcTrigger,Trigger6M)),NA())</f>
        <v>1.2619527170646589E-2</v>
      </c>
      <c r="O62" s="52">
        <f>IFERROR(_xll.qlIndexFixing(ONIndex6M,I62,TRUE,_xll.ohTrigger(RecalcTrigger,Trigger6M)),NA())</f>
        <v>1.2617153986873575E-2</v>
      </c>
      <c r="P62" s="52">
        <f>IFERROR(_xll.qlIndexFixing(Index1Y,$H62,TRUE,_xll.ohTrigger(RecalcTrigger,Trigger1Y)),NA())</f>
        <v>1.6309937901742975E-2</v>
      </c>
      <c r="Q62" s="52">
        <f>IFERROR(_xll.qlIndexFixing(ONIndex1Y,I62,TRUE,_xll.ohTrigger(RecalcTrigger,Trigger1Y)),NA())</f>
        <v>1.4611851070620574E-2</v>
      </c>
    </row>
    <row r="63" spans="2:17" x14ac:dyDescent="0.2">
      <c r="B63" s="46" t="s">
        <v>20</v>
      </c>
      <c r="D63" s="49">
        <f>_xll.qlCalendarAdvance(LocalCalendar,$D62,B63,"f",FALSE)</f>
        <v>42727</v>
      </c>
      <c r="E63" s="49">
        <f>_xll.qlInterestRateIndexValueDate(IndexON,D63)</f>
        <v>42727</v>
      </c>
      <c r="F63" s="52">
        <f>IFERROR(_xll.qlIndexFixing(IndexON,D63,TRUE,_xll.ohTrigger(RecalcTrigger,TriggerON)),NA())</f>
        <v>4.9127166912121822E-3</v>
      </c>
      <c r="H63" s="49">
        <f>_xll.qlCalendarAdvance(IborCalendar,$H62,B63,"f",FALSE)</f>
        <v>42724</v>
      </c>
      <c r="I63" s="49">
        <f>_xll.qlInterestRateIndexValueDate(Index1M,$H63)</f>
        <v>42726</v>
      </c>
      <c r="J63" s="52">
        <f>IFERROR(_xll.qlIndexFixing(Index1M,$H63,TRUE,_xll.ohTrigger(RecalcTrigger,Trigger1M)),NA())</f>
        <v>6.2777136486619201E-3</v>
      </c>
      <c r="K63" s="52">
        <f>IFERROR(_xll.qlIndexFixing(ONIndex1M,I63,TRUE,_xll.ohTrigger(RecalcTrigger,Trigger1M)),NA())</f>
        <v>6.0759217372563512E-3</v>
      </c>
      <c r="L63" s="52">
        <f>IFERROR(_xll.qlIndexFixing(Index3M,H63,TRUE,_xll.ohTrigger(RecalcTrigger,Trigger3M)),NA())</f>
        <v>9.2241673723627571E-3</v>
      </c>
      <c r="M63" s="52">
        <f>IFERROR(_xll.qlIndexFixing(ONIndex3M,I63,TRUE,_xll.ohTrigger(RecalcTrigger,Trigger3M)),NA())</f>
        <v>9.0759513377580703E-3</v>
      </c>
      <c r="N63" s="52">
        <f>IFERROR(_xll.qlIndexFixing(Index6M,$H63,TRUE,_xll.ohTrigger(RecalcTrigger,Trigger6M)),NA())</f>
        <v>1.2623211195619584E-2</v>
      </c>
      <c r="O63" s="52">
        <f>IFERROR(_xll.qlIndexFixing(ONIndex6M,I63,TRUE,_xll.ohTrigger(RecalcTrigger,Trigger6M)),NA())</f>
        <v>1.2627330403862658E-2</v>
      </c>
      <c r="P63" s="52">
        <f>IFERROR(_xll.qlIndexFixing(Index1Y,$H63,TRUE,_xll.ohTrigger(RecalcTrigger,Trigger1Y)),NA())</f>
        <v>1.6319165213151299E-2</v>
      </c>
      <c r="Q63" s="52">
        <f>IFERROR(_xll.qlIndexFixing(ONIndex1Y,I63,TRUE,_xll.ohTrigger(RecalcTrigger,Trigger1Y)),NA())</f>
        <v>1.4628954544058104E-2</v>
      </c>
    </row>
    <row r="64" spans="2:17" x14ac:dyDescent="0.2">
      <c r="B64" s="46" t="s">
        <v>20</v>
      </c>
      <c r="D64" s="49">
        <f>_xll.qlCalendarAdvance(LocalCalendar,$D63,B64,"f",FALSE)</f>
        <v>42731</v>
      </c>
      <c r="E64" s="49">
        <f>_xll.qlInterestRateIndexValueDate(IndexON,D64)</f>
        <v>42731</v>
      </c>
      <c r="F64" s="52">
        <f>IFERROR(_xll.qlIndexFixing(IndexON,D64,TRUE,_xll.ohTrigger(RecalcTrigger,TriggerON)),NA())</f>
        <v>4.9432299973339866E-3</v>
      </c>
      <c r="H64" s="49">
        <f>_xll.qlCalendarAdvance(IborCalendar,$H63,B64,"f",FALSE)</f>
        <v>42725</v>
      </c>
      <c r="I64" s="49">
        <f>_xll.qlInterestRateIndexValueDate(Index1M,$H64)</f>
        <v>42727</v>
      </c>
      <c r="J64" s="52">
        <f>IFERROR(_xll.qlIndexFixing(Index1M,$H64,TRUE,_xll.ohTrigger(RecalcTrigger,Trigger1M)),NA())</f>
        <v>6.2841170045946715E-3</v>
      </c>
      <c r="K64" s="52">
        <f>IFERROR(_xll.qlIndexFixing(ONIndex1M,I64,TRUE,_xll.ohTrigger(RecalcTrigger,Trigger1M)),NA())</f>
        <v>6.1165156845319757E-3</v>
      </c>
      <c r="L64" s="52">
        <f>IFERROR(_xll.qlIndexFixing(Index3M,H64,TRUE,_xll.ohTrigger(RecalcTrigger,Trigger3M)),NA())</f>
        <v>9.2251321827339083E-3</v>
      </c>
      <c r="M64" s="52">
        <f>IFERROR(_xll.qlIndexFixing(ONIndex3M,I64,TRUE,_xll.ohTrigger(RecalcTrigger,Trigger3M)),NA())</f>
        <v>9.1773958101004638E-3</v>
      </c>
      <c r="N64" s="52">
        <f>IFERROR(_xll.qlIndexFixing(Index6M,$H64,TRUE,_xll.ohTrigger(RecalcTrigger,Trigger6M)),NA())</f>
        <v>1.2626845991751795E-2</v>
      </c>
      <c r="O64" s="52">
        <f>IFERROR(_xll.qlIndexFixing(ONIndex6M,I64,TRUE,_xll.ohTrigger(RecalcTrigger,Trigger6M)),NA())</f>
        <v>1.2653409006739835E-2</v>
      </c>
      <c r="P64" s="52">
        <f>IFERROR(_xll.qlIndexFixing(Index1Y,$H64,TRUE,_xll.ohTrigger(RecalcTrigger,Trigger1Y)),NA())</f>
        <v>1.6340629696805758E-2</v>
      </c>
      <c r="Q64" s="52">
        <f>IFERROR(_xll.qlIndexFixing(ONIndex1Y,I64,TRUE,_xll.ohTrigger(RecalcTrigger,Trigger1Y)),NA())</f>
        <v>1.4676703556609993E-2</v>
      </c>
    </row>
    <row r="65" spans="2:17" x14ac:dyDescent="0.2">
      <c r="B65" s="46" t="s">
        <v>20</v>
      </c>
      <c r="D65" s="49">
        <f>_xll.qlCalendarAdvance(LocalCalendar,$D64,B65,"f",FALSE)</f>
        <v>42732</v>
      </c>
      <c r="E65" s="49">
        <f>_xll.qlInterestRateIndexValueDate(IndexON,D65)</f>
        <v>42732</v>
      </c>
      <c r="F65" s="52">
        <f>IFERROR(_xll.qlIndexFixing(IndexON,D65,TRUE,_xll.ohTrigger(RecalcTrigger,TriggerON)),NA())</f>
        <v>4.9543131215123992E-3</v>
      </c>
      <c r="H65" s="49">
        <f>_xll.qlCalendarAdvance(IborCalendar,$H64,B65,"f",FALSE)</f>
        <v>42726</v>
      </c>
      <c r="I65" s="49">
        <f>_xll.qlInterestRateIndexValueDate(Index1M,$H65)</f>
        <v>42732</v>
      </c>
      <c r="J65" s="52">
        <f>IFERROR(_xll.qlIndexFixing(Index1M,$H65,TRUE,_xll.ohTrigger(RecalcTrigger,Trigger1M)),NA())</f>
        <v>6.3575431181917006E-3</v>
      </c>
      <c r="K65" s="52">
        <f>IFERROR(_xll.qlIndexFixing(ONIndex1M,I65,TRUE,_xll.ohTrigger(RecalcTrigger,Trigger1M)),NA())</f>
        <v>6.156369888357105E-3</v>
      </c>
      <c r="L65" s="52">
        <f>IFERROR(_xll.qlIndexFixing(Index3M,H65,TRUE,_xll.ohTrigger(RecalcTrigger,Trigger3M)),NA())</f>
        <v>9.2264443934597651E-3</v>
      </c>
      <c r="M65" s="52">
        <f>IFERROR(_xll.qlIndexFixing(ONIndex3M,I65,TRUE,_xll.ohTrigger(RecalcTrigger,Trigger3M)),NA())</f>
        <v>9.2827189088229289E-3</v>
      </c>
      <c r="N65" s="52">
        <f>IFERROR(_xll.qlIndexFixing(Index6M,$H65,TRUE,_xll.ohTrigger(RecalcTrigger,Trigger6M)),NA())</f>
        <v>1.2643901892144042E-2</v>
      </c>
      <c r="O65" s="52">
        <f>IFERROR(_xll.qlIndexFixing(ONIndex6M,I65,TRUE,_xll.ohTrigger(RecalcTrigger,Trigger6M)),NA())</f>
        <v>1.2672368763144704E-2</v>
      </c>
      <c r="P65" s="52">
        <f>IFERROR(_xll.qlIndexFixing(Index1Y,$H65,TRUE,_xll.ohTrigger(RecalcTrigger,Trigger1Y)),NA())</f>
        <v>1.6361620860346409E-2</v>
      </c>
      <c r="Q65" s="52">
        <f>IFERROR(_xll.qlIndexFixing(ONIndex1Y,I65,TRUE,_xll.ohTrigger(RecalcTrigger,Trigger1Y)),NA())</f>
        <v>1.4717301507483072E-2</v>
      </c>
    </row>
    <row r="66" spans="2:17" x14ac:dyDescent="0.2">
      <c r="B66" s="46" t="s">
        <v>20</v>
      </c>
      <c r="D66" s="49">
        <f>_xll.qlCalendarAdvance(LocalCalendar,$D65,B66,"f",FALSE)</f>
        <v>42733</v>
      </c>
      <c r="E66" s="49">
        <f>_xll.qlInterestRateIndexValueDate(IndexON,D66)</f>
        <v>42733</v>
      </c>
      <c r="F66" s="52">
        <f>IFERROR(_xll.qlIndexFixing(IndexON,D66,TRUE,_xll.ohTrigger(RecalcTrigger,TriggerON)),NA())</f>
        <v>4.9648150348513553E-3</v>
      </c>
      <c r="H66" s="49">
        <f>_xll.qlCalendarAdvance(IborCalendar,$H65,B66,"f",FALSE)</f>
        <v>42727</v>
      </c>
      <c r="I66" s="49">
        <f>_xll.qlInterestRateIndexValueDate(Index1M,$H66)</f>
        <v>42733</v>
      </c>
      <c r="J66" s="52">
        <f>IFERROR(_xll.qlIndexFixing(Index1M,$H66,TRUE,_xll.ohTrigger(RecalcTrigger,Trigger1M)),NA())</f>
        <v>6.3637209554559537E-3</v>
      </c>
      <c r="K66" s="52">
        <f>IFERROR(_xll.qlIndexFixing(ONIndex1M,I66,TRUE,_xll.ohTrigger(RecalcTrigger,Trigger1M)),NA())</f>
        <v>6.1696158739454887E-3</v>
      </c>
      <c r="L66" s="52">
        <f>IFERROR(_xll.qlIndexFixing(Index3M,H66,TRUE,_xll.ohTrigger(RecalcTrigger,Trigger3M)),NA())</f>
        <v>9.2259401004977093E-3</v>
      </c>
      <c r="M66" s="52">
        <f>IFERROR(_xll.qlIndexFixing(ONIndex3M,I66,TRUE,_xll.ohTrigger(RecalcTrigger,Trigger3M)),NA())</f>
        <v>9.3195873600748769E-3</v>
      </c>
      <c r="N66" s="52">
        <f>IFERROR(_xll.qlIndexFixing(Index6M,$H66,TRUE,_xll.ohTrigger(RecalcTrigger,Trigger6M)),NA())</f>
        <v>1.2647013525704966E-2</v>
      </c>
      <c r="O66" s="52">
        <f>IFERROR(_xll.qlIndexFixing(ONIndex6M,I66,TRUE,_xll.ohTrigger(RecalcTrigger,Trigger6M)),NA())</f>
        <v>1.2677205132129998E-2</v>
      </c>
      <c r="P66" s="52">
        <f>IFERROR(_xll.qlIndexFixing(Index1Y,$H66,TRUE,_xll.ohTrigger(RecalcTrigger,Trigger1Y)),NA())</f>
        <v>1.6366173836991973E-2</v>
      </c>
      <c r="Q66" s="52">
        <f>IFERROR(_xll.qlIndexFixing(ONIndex1Y,I66,TRUE,_xll.ohTrigger(RecalcTrigger,Trigger1Y)),NA())</f>
        <v>1.4729647021214376E-2</v>
      </c>
    </row>
    <row r="67" spans="2:17" x14ac:dyDescent="0.2">
      <c r="B67" s="46" t="s">
        <v>20</v>
      </c>
      <c r="D67" s="49">
        <f>_xll.qlCalendarAdvance(LocalCalendar,$D66,B67,"f",FALSE)</f>
        <v>42734</v>
      </c>
      <c r="E67" s="49">
        <f>_xll.qlInterestRateIndexValueDate(IndexON,D67)</f>
        <v>42734</v>
      </c>
      <c r="F67" s="52">
        <f>IFERROR(_xll.qlIndexFixing(IndexON,D67,TRUE,_xll.ohTrigger(RecalcTrigger,TriggerON)),NA())</f>
        <v>4.9897989178937507E-3</v>
      </c>
      <c r="H67" s="49">
        <f>_xll.qlCalendarAdvance(IborCalendar,$H66,B67,"f",FALSE)</f>
        <v>42732</v>
      </c>
      <c r="I67" s="49">
        <f>_xll.qlInterestRateIndexValueDate(Index1M,$H67)</f>
        <v>42734</v>
      </c>
      <c r="J67" s="52">
        <f>IFERROR(_xll.qlIndexFixing(Index1M,$H67,TRUE,_xll.ohTrigger(RecalcTrigger,Trigger1M)),NA())</f>
        <v>6.3757042650930407E-3</v>
      </c>
      <c r="K67" s="52">
        <f>IFERROR(_xll.qlIndexFixing(ONIndex1M,I67,TRUE,_xll.ohTrigger(RecalcTrigger,Trigger1M)),NA())</f>
        <v>6.2025727338665959E-3</v>
      </c>
      <c r="L67" s="52">
        <f>IFERROR(_xll.qlIndexFixing(Index3M,H67,TRUE,_xll.ohTrigger(RecalcTrigger,Trigger3M)),NA())</f>
        <v>9.2257904505994148E-3</v>
      </c>
      <c r="M67" s="52">
        <f>IFERROR(_xll.qlIndexFixing(ONIndex3M,I67,TRUE,_xll.ohTrigger(RecalcTrigger,Trigger3M)),NA())</f>
        <v>9.4055305535367673E-3</v>
      </c>
      <c r="N67" s="52">
        <f>IFERROR(_xll.qlIndexFixing(Index6M,$H67,TRUE,_xll.ohTrigger(RecalcTrigger,Trigger6M)),NA())</f>
        <v>1.2650000000000083E-2</v>
      </c>
      <c r="O67" s="52">
        <f>IFERROR(_xll.qlIndexFixing(ONIndex6M,I67,TRUE,_xll.ohTrigger(RecalcTrigger,Trigger6M)),NA())</f>
        <v>1.2688052388463156E-2</v>
      </c>
      <c r="P67" s="52">
        <f>IFERROR(_xll.qlIndexFixing(Index1Y,$H67,TRUE,_xll.ohTrigger(RecalcTrigger,Trigger1Y)),NA())</f>
        <v>1.6370000000000034E-2</v>
      </c>
      <c r="Q67" s="52">
        <f>IFERROR(_xll.qlIndexFixing(ONIndex1Y,I67,TRUE,_xll.ohTrigger(RecalcTrigger,Trigger1Y)),NA())</f>
        <v>1.4759913028954408E-2</v>
      </c>
    </row>
    <row r="68" spans="2:17" x14ac:dyDescent="0.2">
      <c r="B68" s="46" t="s">
        <v>20</v>
      </c>
      <c r="D68" s="49">
        <f>_xll.qlCalendarAdvance(LocalCalendar,$D67,B68,"f",FALSE)</f>
        <v>42738</v>
      </c>
      <c r="E68" s="49">
        <f>_xll.qlInterestRateIndexValueDate(IndexON,D68)</f>
        <v>42738</v>
      </c>
      <c r="F68" s="52">
        <f>IFERROR(_xll.qlIndexFixing(IndexON,D68,TRUE,_xll.ohTrigger(RecalcTrigger,TriggerON)),NA())</f>
        <v>5.0144449603006791E-3</v>
      </c>
      <c r="H68" s="49">
        <f>_xll.qlCalendarAdvance(IborCalendar,$H67,B68,"f",FALSE)</f>
        <v>42733</v>
      </c>
      <c r="I68" s="49">
        <f>_xll.qlInterestRateIndexValueDate(Index1M,$H68)</f>
        <v>42738</v>
      </c>
      <c r="J68" s="52">
        <f>IFERROR(_xll.qlIndexFixing(Index1M,$H68,TRUE,_xll.ohTrigger(RecalcTrigger,Trigger1M)),NA())</f>
        <v>6.417174961146856E-3</v>
      </c>
      <c r="K68" s="52">
        <f>IFERROR(_xll.qlIndexFixing(ONIndex1M,I68,TRUE,_xll.ohTrigger(RecalcTrigger,Trigger1M)),NA())</f>
        <v>6.2348199956474559E-3</v>
      </c>
      <c r="L68" s="52">
        <f>IFERROR(_xll.qlIndexFixing(Index3M,H68,TRUE,_xll.ohTrigger(RecalcTrigger,Trigger3M)),NA())</f>
        <v>9.219526261137645E-3</v>
      </c>
      <c r="M68" s="52">
        <f>IFERROR(_xll.qlIndexFixing(ONIndex3M,I68,TRUE,_xll.ohTrigger(RecalcTrigger,Trigger3M)),NA())</f>
        <v>9.4759863543103506E-3</v>
      </c>
      <c r="N68" s="52">
        <f>IFERROR(_xll.qlIndexFixing(Index6M,$H68,TRUE,_xll.ohTrigger(RecalcTrigger,Trigger6M)),NA())</f>
        <v>1.2657522600323613E-2</v>
      </c>
      <c r="O68" s="52">
        <f>IFERROR(_xll.qlIndexFixing(ONIndex6M,I68,TRUE,_xll.ohTrigger(RecalcTrigger,Trigger6M)),NA())</f>
        <v>1.2697187505645857E-2</v>
      </c>
      <c r="P68" s="52">
        <f>IFERROR(_xll.qlIndexFixing(Index1Y,$H68,TRUE,_xll.ohTrigger(RecalcTrigger,Trigger1Y)),NA())</f>
        <v>1.6377234542434147E-2</v>
      </c>
      <c r="Q68" s="52">
        <f>IFERROR(_xll.qlIndexFixing(ONIndex1Y,I68,TRUE,_xll.ohTrigger(RecalcTrigger,Trigger1Y)),NA())</f>
        <v>1.4788396498097711E-2</v>
      </c>
    </row>
    <row r="69" spans="2:17" x14ac:dyDescent="0.2">
      <c r="B69" s="46" t="s">
        <v>20</v>
      </c>
      <c r="D69" s="49">
        <f>_xll.qlCalendarAdvance(LocalCalendar,$D68,B69,"f",FALSE)</f>
        <v>42739</v>
      </c>
      <c r="E69" s="49">
        <f>_xll.qlInterestRateIndexValueDate(IndexON,D69)</f>
        <v>42739</v>
      </c>
      <c r="F69" s="52">
        <f>IFERROR(_xll.qlIndexFixing(IndexON,D69,TRUE,_xll.ohTrigger(RecalcTrigger,TriggerON)),NA())</f>
        <v>5.0243310126774077E-3</v>
      </c>
      <c r="H69" s="49">
        <f>_xll.qlCalendarAdvance(IborCalendar,$H68,B69,"f",FALSE)</f>
        <v>42734</v>
      </c>
      <c r="I69" s="49">
        <f>_xll.qlInterestRateIndexValueDate(Index1M,$H69)</f>
        <v>42739</v>
      </c>
      <c r="J69" s="52">
        <f>IFERROR(_xll.qlIndexFixing(Index1M,$H69,TRUE,_xll.ohTrigger(RecalcTrigger,Trigger1M)),NA())</f>
        <v>6.4400465144132122E-3</v>
      </c>
      <c r="K69" s="52">
        <f>IFERROR(_xll.qlIndexFixing(ONIndex1M,I69,TRUE,_xll.ohTrigger(RecalcTrigger,Trigger1M)),NA())</f>
        <v>6.2476252397924981E-3</v>
      </c>
      <c r="L69" s="52">
        <f>IFERROR(_xll.qlIndexFixing(Index3M,H69,TRUE,_xll.ohTrigger(RecalcTrigger,Trigger3M)),NA())</f>
        <v>9.217647918192462E-3</v>
      </c>
      <c r="M69" s="52">
        <f>IFERROR(_xll.qlIndexFixing(ONIndex3M,I69,TRUE,_xll.ohTrigger(RecalcTrigger,Trigger3M)),NA())</f>
        <v>9.4981651220127361E-3</v>
      </c>
      <c r="N69" s="52">
        <f>IFERROR(_xll.qlIndexFixing(Index6M,$H69,TRUE,_xll.ohTrigger(RecalcTrigger,Trigger6M)),NA())</f>
        <v>1.2662967517273246E-2</v>
      </c>
      <c r="O69" s="52">
        <f>IFERROR(_xll.qlIndexFixing(ONIndex6M,I69,TRUE,_xll.ohTrigger(RecalcTrigger,Trigger6M)),NA())</f>
        <v>1.2701009062237034E-2</v>
      </c>
      <c r="P69" s="52">
        <f>IFERROR(_xll.qlIndexFixing(Index1Y,$H69,TRUE,_xll.ohTrigger(RecalcTrigger,Trigger1Y)),NA())</f>
        <v>1.6377313539823381E-2</v>
      </c>
      <c r="Q69" s="52">
        <f>IFERROR(_xll.qlIndexFixing(ONIndex1Y,I69,TRUE,_xll.ohTrigger(RecalcTrigger,Trigger1Y)),NA())</f>
        <v>1.480021336917936E-2</v>
      </c>
    </row>
    <row r="70" spans="2:17" x14ac:dyDescent="0.2">
      <c r="B70" s="46" t="s">
        <v>20</v>
      </c>
      <c r="D70" s="49">
        <f>_xll.qlCalendarAdvance(LocalCalendar,$D69,B70,"f",FALSE)</f>
        <v>42740</v>
      </c>
      <c r="E70" s="49">
        <f>_xll.qlInterestRateIndexValueDate(IndexON,D70)</f>
        <v>42740</v>
      </c>
      <c r="F70" s="52">
        <f>IFERROR(_xll.qlIndexFixing(IndexON,D70,TRUE,_xll.ohTrigger(RecalcTrigger,TriggerON)),NA())</f>
        <v>5.0342101349176716E-3</v>
      </c>
      <c r="H70" s="49">
        <f>_xll.qlCalendarAdvance(IborCalendar,$H69,B70,"f",FALSE)</f>
        <v>42738</v>
      </c>
      <c r="I70" s="49">
        <f>_xll.qlInterestRateIndexValueDate(Index1M,$H70)</f>
        <v>42740</v>
      </c>
      <c r="J70" s="52">
        <f>IFERROR(_xll.qlIndexFixing(Index1M,$H70,TRUE,_xll.ohTrigger(RecalcTrigger,Trigger1M)),NA())</f>
        <v>6.4459478129513803E-3</v>
      </c>
      <c r="K70" s="52">
        <f>IFERROR(_xll.qlIndexFixing(ONIndex1M,I70,TRUE,_xll.ohTrigger(RecalcTrigger,Trigger1M)),NA())</f>
        <v>6.260351594962188E-3</v>
      </c>
      <c r="L70" s="52">
        <f>IFERROR(_xll.qlIndexFixing(Index3M,H70,TRUE,_xll.ohTrigger(RecalcTrigger,Trigger3M)),NA())</f>
        <v>9.2156469178643619E-3</v>
      </c>
      <c r="M70" s="52">
        <f>IFERROR(_xll.qlIndexFixing(ONIndex3M,I70,TRUE,_xll.ohTrigger(RecalcTrigger,Trigger3M)),NA())</f>
        <v>9.5172683972943872E-3</v>
      </c>
      <c r="N70" s="52">
        <f>IFERROR(_xll.qlIndexFixing(Index6M,$H70,TRUE,_xll.ohTrigger(RecalcTrigger,Trigger6M)),NA())</f>
        <v>1.2662310609320186E-2</v>
      </c>
      <c r="O70" s="52">
        <f>IFERROR(_xll.qlIndexFixing(ONIndex6M,I70,TRUE,_xll.ohTrigger(RecalcTrigger,Trigger6M)),NA())</f>
        <v>1.2704780229215729E-2</v>
      </c>
      <c r="P70" s="52">
        <f>IFERROR(_xll.qlIndexFixing(Index1Y,$H70,TRUE,_xll.ohTrigger(RecalcTrigger,Trigger1Y)),NA())</f>
        <v>1.6376754073808387E-2</v>
      </c>
      <c r="Q70" s="52">
        <f>IFERROR(_xll.qlIndexFixing(ONIndex1Y,I70,TRUE,_xll.ohTrigger(RecalcTrigger,Trigger1Y)),NA())</f>
        <v>1.4812060453452958E-2</v>
      </c>
    </row>
    <row r="71" spans="2:17" x14ac:dyDescent="0.2">
      <c r="B71" s="46" t="s">
        <v>20</v>
      </c>
      <c r="D71" s="49">
        <f>_xll.qlCalendarAdvance(LocalCalendar,$D70,B71,"f",FALSE)</f>
        <v>42741</v>
      </c>
      <c r="E71" s="49">
        <f>_xll.qlInterestRateIndexValueDate(IndexON,D71)</f>
        <v>42741</v>
      </c>
      <c r="F71" s="52">
        <f>IFERROR(_xll.qlIndexFixing(IndexON,D71,TRUE,_xll.ohTrigger(RecalcTrigger,TriggerON)),NA())</f>
        <v>5.0540162308010395E-3</v>
      </c>
      <c r="H71" s="49">
        <f>_xll.qlCalendarAdvance(IborCalendar,$H70,B71,"f",FALSE)</f>
        <v>42739</v>
      </c>
      <c r="I71" s="49">
        <f>_xll.qlInterestRateIndexValueDate(Index1M,$H71)</f>
        <v>42741</v>
      </c>
      <c r="J71" s="52">
        <f>IFERROR(_xll.qlIndexFixing(Index1M,$H71,TRUE,_xll.ohTrigger(RecalcTrigger,Trigger1M)),NA())</f>
        <v>6.4518225913981573E-3</v>
      </c>
      <c r="K71" s="52">
        <f>IFERROR(_xll.qlIndexFixing(ONIndex1M,I71,TRUE,_xll.ohTrigger(RecalcTrigger,Trigger1M)),NA())</f>
        <v>6.285651087383215E-3</v>
      </c>
      <c r="L71" s="52">
        <f>IFERROR(_xll.qlIndexFixing(Index3M,H71,TRUE,_xll.ohTrigger(RecalcTrigger,Trigger3M)),NA())</f>
        <v>9.2135559743402595E-3</v>
      </c>
      <c r="M71" s="52">
        <f>IFERROR(_xll.qlIndexFixing(ONIndex3M,I71,TRUE,_xll.ohTrigger(RecalcTrigger,Trigger3M)),NA())</f>
        <v>9.5454763929403441E-3</v>
      </c>
      <c r="N71" s="52">
        <f>IFERROR(_xll.qlIndexFixing(Index6M,$H71,TRUE,_xll.ohTrigger(RecalcTrigger,Trigger6M)),NA())</f>
        <v>1.2664522271900555E-2</v>
      </c>
      <c r="O71" s="52">
        <f>IFERROR(_xll.qlIndexFixing(ONIndex6M,I71,TRUE,_xll.ohTrigger(RecalcTrigger,Trigger6M)),NA())</f>
        <v>1.2712603488749252E-2</v>
      </c>
      <c r="P71" s="52">
        <f>IFERROR(_xll.qlIndexFixing(Index1Y,$H71,TRUE,_xll.ohTrigger(RecalcTrigger,Trigger1Y)),NA())</f>
        <v>1.6364497634763647E-2</v>
      </c>
      <c r="Q71" s="52">
        <f>IFERROR(_xll.qlIndexFixing(ONIndex1Y,I71,TRUE,_xll.ohTrigger(RecalcTrigger,Trigger1Y)),NA())</f>
        <v>1.4836466737300213E-2</v>
      </c>
    </row>
    <row r="72" spans="2:17" x14ac:dyDescent="0.2">
      <c r="B72" s="46" t="s">
        <v>20</v>
      </c>
      <c r="D72" s="49">
        <f>_xll.qlCalendarAdvance(LocalCalendar,$D71,B72,"f",FALSE)</f>
        <v>42744</v>
      </c>
      <c r="E72" s="49">
        <f>_xll.qlInterestRateIndexValueDate(IndexON,D72)</f>
        <v>42744</v>
      </c>
      <c r="F72" s="52">
        <f>IFERROR(_xll.qlIndexFixing(IndexON,D72,TRUE,_xll.ohTrigger(RecalcTrigger,TriggerON)),NA())</f>
        <v>5.0736573241128013E-3</v>
      </c>
      <c r="H72" s="49">
        <f>_xll.qlCalendarAdvance(IborCalendar,$H71,B72,"f",FALSE)</f>
        <v>42740</v>
      </c>
      <c r="I72" s="49">
        <f>_xll.qlInterestRateIndexValueDate(Index1M,$H72)</f>
        <v>42744</v>
      </c>
      <c r="J72" s="52">
        <f>IFERROR(_xll.qlIndexFixing(Index1M,$H72,TRUE,_xll.ohTrigger(RecalcTrigger,Trigger1M)),NA())</f>
        <v>6.4857599365903034E-3</v>
      </c>
      <c r="K72" s="52">
        <f>IFERROR(_xll.qlIndexFixing(ONIndex1M,I72,TRUE,_xll.ohTrigger(RecalcTrigger,Trigger1M)),NA())</f>
        <v>6.3104681266867857E-3</v>
      </c>
      <c r="L72" s="52">
        <f>IFERROR(_xll.qlIndexFixing(Index3M,H72,TRUE,_xll.ohTrigger(RecalcTrigger,Trigger3M)),NA())</f>
        <v>9.2091227209537031E-3</v>
      </c>
      <c r="M72" s="52">
        <f>IFERROR(_xll.qlIndexFixing(ONIndex3M,I72,TRUE,_xll.ohTrigger(RecalcTrigger,Trigger3M)),NA())</f>
        <v>9.5629265647811934E-3</v>
      </c>
      <c r="N72" s="52">
        <f>IFERROR(_xll.qlIndexFixing(Index6M,$H72,TRUE,_xll.ohTrigger(RecalcTrigger,Trigger6M)),NA())</f>
        <v>1.2672932114974944E-2</v>
      </c>
      <c r="O72" s="52">
        <f>IFERROR(_xll.qlIndexFixing(ONIndex6M,I72,TRUE,_xll.ohTrigger(RecalcTrigger,Trigger6M)),NA())</f>
        <v>1.2719361000765872E-2</v>
      </c>
      <c r="P72" s="52">
        <f>IFERROR(_xll.qlIndexFixing(Index1Y,$H72,TRUE,_xll.ohTrigger(RecalcTrigger,Trigger1Y)),NA())</f>
        <v>1.6368753608374354E-2</v>
      </c>
      <c r="Q72" s="52">
        <f>IFERROR(_xll.qlIndexFixing(ONIndex1Y,I72,TRUE,_xll.ohTrigger(RecalcTrigger,Trigger1Y)),NA())</f>
        <v>1.4859750923186255E-2</v>
      </c>
    </row>
    <row r="73" spans="2:17" x14ac:dyDescent="0.2">
      <c r="B73" s="46" t="s">
        <v>20</v>
      </c>
      <c r="D73" s="49">
        <f>_xll.qlCalendarAdvance(LocalCalendar,$D72,B73,"f",FALSE)</f>
        <v>42745</v>
      </c>
      <c r="E73" s="49">
        <f>_xll.qlInterestRateIndexValueDate(IndexON,D73)</f>
        <v>42745</v>
      </c>
      <c r="F73" s="52">
        <f>IFERROR(_xll.qlIndexFixing(IndexON,D73,TRUE,_xll.ohTrigger(RecalcTrigger,TriggerON)),NA())</f>
        <v>5.0835017963102302E-3</v>
      </c>
      <c r="H73" s="49">
        <f>_xll.qlCalendarAdvance(IborCalendar,$H72,B73,"f",FALSE)</f>
        <v>42741</v>
      </c>
      <c r="I73" s="49">
        <f>_xll.qlInterestRateIndexValueDate(Index1M,$H73)</f>
        <v>42745</v>
      </c>
      <c r="J73" s="52">
        <f>IFERROR(_xll.qlIndexFixing(Index1M,$H73,TRUE,_xll.ohTrigger(RecalcTrigger,Trigger1M)),NA())</f>
        <v>6.4969145427838616E-3</v>
      </c>
      <c r="K73" s="52">
        <f>IFERROR(_xll.qlIndexFixing(ONIndex1M,I73,TRUE,_xll.ohTrigger(RecalcTrigger,Trigger1M)),NA())</f>
        <v>6.3228000372994586E-3</v>
      </c>
      <c r="L73" s="52">
        <f>IFERROR(_xll.qlIndexFixing(Index3M,H73,TRUE,_xll.ohTrigger(RecalcTrigger,Trigger3M)),NA())</f>
        <v>9.2049470498203334E-3</v>
      </c>
      <c r="M73" s="52">
        <f>IFERROR(_xll.qlIndexFixing(ONIndex3M,I73,TRUE,_xll.ohTrigger(RecalcTrigger,Trigger3M)),NA())</f>
        <v>9.5666523718040963E-3</v>
      </c>
      <c r="N73" s="52">
        <f>IFERROR(_xll.qlIndexFixing(Index6M,$H73,TRUE,_xll.ohTrigger(RecalcTrigger,Trigger6M)),NA())</f>
        <v>1.2672227872235599E-2</v>
      </c>
      <c r="O73" s="52">
        <f>IFERROR(_xll.qlIndexFixing(ONIndex6M,I73,TRUE,_xll.ohTrigger(RecalcTrigger,Trigger6M)),NA())</f>
        <v>1.2722880219442345E-2</v>
      </c>
      <c r="P73" s="52">
        <f>IFERROR(_xll.qlIndexFixing(Index1Y,$H73,TRUE,_xll.ohTrigger(RecalcTrigger,Trigger1Y)),NA())</f>
        <v>1.6365468356690945E-2</v>
      </c>
      <c r="Q73" s="52">
        <f>IFERROR(_xll.qlIndexFixing(ONIndex1Y,I73,TRUE,_xll.ohTrigger(RecalcTrigger,Trigger1Y)),NA())</f>
        <v>1.4871749073819274E-2</v>
      </c>
    </row>
    <row r="74" spans="2:17" x14ac:dyDescent="0.2">
      <c r="B74" s="46" t="s">
        <v>20</v>
      </c>
      <c r="D74" s="49">
        <f>_xll.qlCalendarAdvance(LocalCalendar,$D73,B74,"f",FALSE)</f>
        <v>42746</v>
      </c>
      <c r="E74" s="49">
        <f>_xll.qlInterestRateIndexValueDate(IndexON,D74)</f>
        <v>42746</v>
      </c>
      <c r="F74" s="52">
        <f>IFERROR(_xll.qlIndexFixing(IndexON,D74,TRUE,_xll.ohTrigger(RecalcTrigger,TriggerON)),NA())</f>
        <v>5.0933393385310666E-3</v>
      </c>
      <c r="H74" s="49">
        <f>_xll.qlCalendarAdvance(IborCalendar,$H73,B74,"f",FALSE)</f>
        <v>42744</v>
      </c>
      <c r="I74" s="49">
        <f>_xll.qlInterestRateIndexValueDate(Index1M,$H74)</f>
        <v>42746</v>
      </c>
      <c r="J74" s="52">
        <f>IFERROR(_xll.qlIndexFixing(Index1M,$H74,TRUE,_xll.ohTrigger(RecalcTrigger,Trigger1M)),NA())</f>
        <v>6.5186840302819153E-3</v>
      </c>
      <c r="K74" s="52">
        <f>IFERROR(_xll.qlIndexFixing(ONIndex1M,I74,TRUE,_xll.ohTrigger(RecalcTrigger,Trigger1M)),NA())</f>
        <v>6.3350530589367793E-3</v>
      </c>
      <c r="L74" s="52">
        <f>IFERROR(_xll.qlIndexFixing(Index3M,H74,TRUE,_xll.ohTrigger(RecalcTrigger,Trigger3M)),NA())</f>
        <v>9.2028971008648597E-3</v>
      </c>
      <c r="M74" s="52">
        <f>IFERROR(_xll.qlIndexFixing(ONIndex3M,I74,TRUE,_xll.ohTrigger(RecalcTrigger,Trigger3M)),NA())</f>
        <v>9.5673026846476716E-3</v>
      </c>
      <c r="N74" s="52">
        <f>IFERROR(_xll.qlIndexFixing(Index6M,$H74,TRUE,_xll.ohTrigger(RecalcTrigger,Trigger6M)),NA())</f>
        <v>1.267388498789046E-2</v>
      </c>
      <c r="O74" s="52">
        <f>IFERROR(_xll.qlIndexFixing(ONIndex6M,I74,TRUE,_xll.ohTrigger(RecalcTrigger,Trigger6M)),NA())</f>
        <v>1.2726349048586272E-2</v>
      </c>
      <c r="P74" s="52">
        <f>IFERROR(_xll.qlIndexFixing(Index1Y,$H74,TRUE,_xll.ohTrigger(RecalcTrigger,Trigger1Y)),NA())</f>
        <v>1.636173125867886E-2</v>
      </c>
      <c r="Q74" s="52">
        <f>IFERROR(_xll.qlIndexFixing(ONIndex1Y,I74,TRUE,_xll.ohTrigger(RecalcTrigger,Trigger1Y)),NA())</f>
        <v>1.4883777437644241E-2</v>
      </c>
    </row>
    <row r="75" spans="2:17" x14ac:dyDescent="0.2">
      <c r="B75" s="46" t="s">
        <v>20</v>
      </c>
      <c r="D75" s="49">
        <f>_xll.qlCalendarAdvance(LocalCalendar,$D74,B75,"f",FALSE)</f>
        <v>42747</v>
      </c>
      <c r="E75" s="49">
        <f>_xll.qlInterestRateIndexValueDate(IndexON,D75)</f>
        <v>42747</v>
      </c>
      <c r="F75" s="52">
        <f>IFERROR(_xll.qlIndexFixing(IndexON,D75,TRUE,_xll.ohTrigger(RecalcTrigger,TriggerON)),NA())</f>
        <v>5.1031699507753103E-3</v>
      </c>
      <c r="H75" s="49">
        <f>_xll.qlCalendarAdvance(IborCalendar,$H74,B75,"f",FALSE)</f>
        <v>42745</v>
      </c>
      <c r="I75" s="49">
        <f>_xll.qlInterestRateIndexValueDate(Index1M,$H75)</f>
        <v>42747</v>
      </c>
      <c r="J75" s="52">
        <f>IFERROR(_xll.qlIndexFixing(Index1M,$H75,TRUE,_xll.ohTrigger(RecalcTrigger,Trigger1M)),NA())</f>
        <v>6.5243076874829664E-3</v>
      </c>
      <c r="K75" s="52">
        <f>IFERROR(_xll.qlIndexFixing(ONIndex1M,I75,TRUE,_xll.ohTrigger(RecalcTrigger,Trigger1M)),NA())</f>
        <v>6.3472271915987477E-3</v>
      </c>
      <c r="L75" s="52">
        <f>IFERROR(_xll.qlIndexFixing(Index3M,H75,TRUE,_xll.ohTrigger(RecalcTrigger,Trigger3M)),NA())</f>
        <v>9.2009534924546443E-3</v>
      </c>
      <c r="M75" s="52">
        <f>IFERROR(_xll.qlIndexFixing(ONIndex3M,I75,TRUE,_xll.ohTrigger(RecalcTrigger,Trigger3M)),NA())</f>
        <v>9.5648775030721112E-3</v>
      </c>
      <c r="N75" s="52">
        <f>IFERROR(_xll.qlIndexFixing(Index6M,$H75,TRUE,_xll.ohTrigger(RecalcTrigger,Trigger6M)),NA())</f>
        <v>1.2675440781103173E-2</v>
      </c>
      <c r="O75" s="52">
        <f>IFERROR(_xll.qlIndexFixing(ONIndex6M,I75,TRUE,_xll.ohTrigger(RecalcTrigger,Trigger6M)),NA())</f>
        <v>1.2729767488117716E-2</v>
      </c>
      <c r="P75" s="52">
        <f>IFERROR(_xll.qlIndexFixing(Index1Y,$H75,TRUE,_xll.ohTrigger(RecalcTrigger,Trigger1Y)),NA())</f>
        <v>1.6357573418702982E-2</v>
      </c>
      <c r="Q75" s="52">
        <f>IFERROR(_xll.qlIndexFixing(ONIndex1Y,I75,TRUE,_xll.ohTrigger(RecalcTrigger,Trigger1Y)),NA())</f>
        <v>1.4895836014821029E-2</v>
      </c>
    </row>
    <row r="76" spans="2:17" x14ac:dyDescent="0.2">
      <c r="B76" s="46" t="s">
        <v>20</v>
      </c>
      <c r="D76" s="49">
        <f>_xll.qlCalendarAdvance(LocalCalendar,$D75,B76,"f",FALSE)</f>
        <v>42748</v>
      </c>
      <c r="E76" s="49">
        <f>_xll.qlInterestRateIndexValueDate(IndexON,D76)</f>
        <v>42748</v>
      </c>
      <c r="F76" s="52">
        <f>IFERROR(_xll.qlIndexFixing(IndexON,D76,TRUE,_xll.ohTrigger(RecalcTrigger,TriggerON)),NA())</f>
        <v>5.1278213879868417E-3</v>
      </c>
      <c r="H76" s="49">
        <f>_xll.qlCalendarAdvance(IborCalendar,$H75,B76,"f",FALSE)</f>
        <v>42746</v>
      </c>
      <c r="I76" s="49">
        <f>_xll.qlInterestRateIndexValueDate(Index1M,$H76)</f>
        <v>42748</v>
      </c>
      <c r="J76" s="52">
        <f>IFERROR(_xll.qlIndexFixing(Index1M,$H76,TRUE,_xll.ohTrigger(RecalcTrigger,Trigger1M)),NA())</f>
        <v>6.5299048315710954E-3</v>
      </c>
      <c r="K76" s="52">
        <f>IFERROR(_xll.qlIndexFixing(ONIndex1M,I76,TRUE,_xll.ohTrigger(RecalcTrigger,Trigger1M)),NA())</f>
        <v>6.3774375367242619E-3</v>
      </c>
      <c r="L76" s="52">
        <f>IFERROR(_xll.qlIndexFixing(Index3M,H76,TRUE,_xll.ohTrigger(RecalcTrigger,Trigger3M)),NA())</f>
        <v>9.199148938321855E-3</v>
      </c>
      <c r="M76" s="52">
        <f>IFERROR(_xll.qlIndexFixing(ONIndex3M,I76,TRUE,_xll.ohTrigger(RecalcTrigger,Trigger3M)),NA())</f>
        <v>9.5438165736716485E-3</v>
      </c>
      <c r="N76" s="52">
        <f>IFERROR(_xll.qlIndexFixing(Index6M,$H76,TRUE,_xll.ohTrigger(RecalcTrigger,Trigger6M)),NA())</f>
        <v>1.2676898447585719E-2</v>
      </c>
      <c r="O76" s="52">
        <f>IFERROR(_xll.qlIndexFixing(ONIndex6M,I76,TRUE,_xll.ohTrigger(RecalcTrigger,Trigger6M)),NA())</f>
        <v>1.2738737730266791E-2</v>
      </c>
      <c r="P76" s="52">
        <f>IFERROR(_xll.qlIndexFixing(Index1Y,$H76,TRUE,_xll.ohTrigger(RecalcTrigger,Trigger1Y)),NA())</f>
        <v>1.6327822476502597E-2</v>
      </c>
      <c r="Q76" s="52">
        <f>IFERROR(_xll.qlIndexFixing(ONIndex1Y,I76,TRUE,_xll.ohTrigger(RecalcTrigger,Trigger1Y)),NA())</f>
        <v>1.4927061838867495E-2</v>
      </c>
    </row>
    <row r="77" spans="2:17" x14ac:dyDescent="0.2">
      <c r="B77" s="46" t="s">
        <v>20</v>
      </c>
      <c r="D77" s="49">
        <f>_xll.qlCalendarAdvance(LocalCalendar,$D76,B77,"f",FALSE)</f>
        <v>42752</v>
      </c>
      <c r="E77" s="49">
        <f>_xll.qlInterestRateIndexValueDate(IndexON,D77)</f>
        <v>42752</v>
      </c>
      <c r="F77" s="52">
        <f>IFERROR(_xll.qlIndexFixing(IndexON,D77,TRUE,_xll.ohTrigger(RecalcTrigger,TriggerON)),NA())</f>
        <v>5.1522190614683439E-3</v>
      </c>
      <c r="H77" s="49">
        <f>_xll.qlCalendarAdvance(IborCalendar,$H76,B77,"f",FALSE)</f>
        <v>42747</v>
      </c>
      <c r="I77" s="49">
        <f>_xll.qlInterestRateIndexValueDate(Index1M,$H77)</f>
        <v>42752</v>
      </c>
      <c r="J77" s="52">
        <f>IFERROR(_xll.qlIndexFixing(Index1M,$H77,TRUE,_xll.ohTrigger(RecalcTrigger,Trigger1M)),NA())</f>
        <v>6.5727869721192572E-3</v>
      </c>
      <c r="K77" s="52">
        <f>IFERROR(_xll.qlIndexFixing(ONIndex1M,I77,TRUE,_xll.ohTrigger(RecalcTrigger,Trigger1M)),NA())</f>
        <v>6.4069145205181144E-3</v>
      </c>
      <c r="L77" s="52">
        <f>IFERROR(_xll.qlIndexFixing(Index3M,H77,TRUE,_xll.ohTrigger(RecalcTrigger,Trigger3M)),NA())</f>
        <v>9.1970395057112617E-3</v>
      </c>
      <c r="M77" s="52">
        <f>IFERROR(_xll.qlIndexFixing(ONIndex3M,I77,TRUE,_xll.ohTrigger(RecalcTrigger,Trigger3M)),NA())</f>
        <v>9.5066191864212612E-3</v>
      </c>
      <c r="N77" s="52">
        <f>IFERROR(_xll.qlIndexFixing(Index6M,$H77,TRUE,_xll.ohTrigger(RecalcTrigger,Trigger6M)),NA())</f>
        <v>1.2681811761255891E-2</v>
      </c>
      <c r="O77" s="52">
        <f>IFERROR(_xll.qlIndexFixing(ONIndex6M,I77,TRUE,_xll.ohTrigger(RecalcTrigger,Trigger6M)),NA())</f>
        <v>1.2746103840548528E-2</v>
      </c>
      <c r="P77" s="52">
        <f>IFERROR(_xll.qlIndexFixing(Index1Y,$H77,TRUE,_xll.ohTrigger(RecalcTrigger,Trigger1Y)),NA())</f>
        <v>1.6331561738217815E-2</v>
      </c>
      <c r="Q77" s="52">
        <f>IFERROR(_xll.qlIndexFixing(ONIndex1Y,I77,TRUE,_xll.ohTrigger(RecalcTrigger,Trigger1Y)),NA())</f>
        <v>1.4956582099703297E-2</v>
      </c>
    </row>
    <row r="78" spans="2:17" x14ac:dyDescent="0.2">
      <c r="B78" s="46" t="s">
        <v>20</v>
      </c>
      <c r="D78" s="49">
        <f>_xll.qlCalendarAdvance(LocalCalendar,$D77,B78,"f",FALSE)</f>
        <v>42753</v>
      </c>
      <c r="E78" s="49">
        <f>_xll.qlInterestRateIndexValueDate(IndexON,D78)</f>
        <v>42753</v>
      </c>
      <c r="F78" s="52">
        <f>IFERROR(_xll.qlIndexFixing(IndexON,D78,TRUE,_xll.ohTrigger(RecalcTrigger,TriggerON)),NA())</f>
        <v>5.1620080934533519E-3</v>
      </c>
      <c r="H78" s="49">
        <f>_xll.qlCalendarAdvance(IborCalendar,$H77,B78,"f",FALSE)</f>
        <v>42748</v>
      </c>
      <c r="I78" s="49">
        <f>_xll.qlInterestRateIndexValueDate(Index1M,$H78)</f>
        <v>42752</v>
      </c>
      <c r="J78" s="52">
        <f>IFERROR(_xll.qlIndexFixing(Index1M,$H78,TRUE,_xll.ohTrigger(RecalcTrigger,Trigger1M)),NA())</f>
        <v>6.5727869721192572E-3</v>
      </c>
      <c r="K78" s="52">
        <f>IFERROR(_xll.qlIndexFixing(ONIndex1M,I78,TRUE,_xll.ohTrigger(RecalcTrigger,Trigger1M)),NA())</f>
        <v>6.4069145205181144E-3</v>
      </c>
      <c r="L78" s="52">
        <f>IFERROR(_xll.qlIndexFixing(Index3M,H78,TRUE,_xll.ohTrigger(RecalcTrigger,Trigger3M)),NA())</f>
        <v>9.1970395057112617E-3</v>
      </c>
      <c r="M78" s="52">
        <f>IFERROR(_xll.qlIndexFixing(ONIndex3M,I78,TRUE,_xll.ohTrigger(RecalcTrigger,Trigger3M)),NA())</f>
        <v>9.5066191864212612E-3</v>
      </c>
      <c r="N78" s="52">
        <f>IFERROR(_xll.qlIndexFixing(Index6M,$H78,TRUE,_xll.ohTrigger(RecalcTrigger,Trigger6M)),NA())</f>
        <v>1.2681811761255891E-2</v>
      </c>
      <c r="O78" s="52">
        <f>IFERROR(_xll.qlIndexFixing(ONIndex6M,I78,TRUE,_xll.ohTrigger(RecalcTrigger,Trigger6M)),NA())</f>
        <v>1.2746103840548528E-2</v>
      </c>
      <c r="P78" s="52">
        <f>IFERROR(_xll.qlIndexFixing(Index1Y,$H78,TRUE,_xll.ohTrigger(RecalcTrigger,Trigger1Y)),NA())</f>
        <v>1.6331561738217815E-2</v>
      </c>
      <c r="Q78" s="52">
        <f>IFERROR(_xll.qlIndexFixing(ONIndex1Y,I78,TRUE,_xll.ohTrigger(RecalcTrigger,Trigger1Y)),NA())</f>
        <v>1.4956582099703297E-2</v>
      </c>
    </row>
    <row r="79" spans="2:17" x14ac:dyDescent="0.2">
      <c r="B79" s="46" t="s">
        <v>20</v>
      </c>
      <c r="D79" s="49">
        <f>_xll.qlCalendarAdvance(LocalCalendar,$D78,B79,"f",FALSE)</f>
        <v>42754</v>
      </c>
      <c r="E79" s="49">
        <f>_xll.qlInterestRateIndexValueDate(IndexON,D79)</f>
        <v>42754</v>
      </c>
      <c r="F79" s="52">
        <f>IFERROR(_xll.qlIndexFixing(IndexON,D79,TRUE,_xll.ohTrigger(RecalcTrigger,TriggerON)),NA())</f>
        <v>5.1717901955417034E-3</v>
      </c>
      <c r="H79" s="49">
        <f>_xll.qlCalendarAdvance(IborCalendar,$H78,B79,"f",FALSE)</f>
        <v>42751</v>
      </c>
      <c r="I79" s="49">
        <f>_xll.qlInterestRateIndexValueDate(Index1M,$H79)</f>
        <v>42753</v>
      </c>
      <c r="J79" s="52">
        <f>IFERROR(_xll.qlIndexFixing(Index1M,$H79,TRUE,_xll.ohTrigger(RecalcTrigger,Trigger1M)),NA())</f>
        <v>6.5984871079986553E-3</v>
      </c>
      <c r="K79" s="52">
        <f>IFERROR(_xll.qlIndexFixing(ONIndex1M,I79,TRUE,_xll.ohTrigger(RecalcTrigger,Trigger1M)),NA())</f>
        <v>6.4186153193279694E-3</v>
      </c>
      <c r="L79" s="52">
        <f>IFERROR(_xll.qlIndexFixing(Index3M,H79,TRUE,_xll.ohTrigger(RecalcTrigger,Trigger3M)),NA())</f>
        <v>9.1933569599715881E-3</v>
      </c>
      <c r="M79" s="52">
        <f>IFERROR(_xll.qlIndexFixing(ONIndex3M,I79,TRUE,_xll.ohTrigger(RecalcTrigger,Trigger3M)),NA())</f>
        <v>9.4857410432869216E-3</v>
      </c>
      <c r="N79" s="52">
        <f>IFERROR(_xll.qlIndexFixing(Index6M,$H79,TRUE,_xll.ohTrigger(RecalcTrigger,Trigger6M)),NA())</f>
        <v>1.2682826730549917E-2</v>
      </c>
      <c r="O79" s="52">
        <f>IFERROR(_xll.qlIndexFixing(ONIndex6M,I79,TRUE,_xll.ohTrigger(RecalcTrigger,Trigger6M)),NA())</f>
        <v>1.2749219942085332E-2</v>
      </c>
      <c r="P79" s="52">
        <f>IFERROR(_xll.qlIndexFixing(Index1Y,$H79,TRUE,_xll.ohTrigger(RecalcTrigger,Trigger1Y)),NA())</f>
        <v>1.6325532632146436E-2</v>
      </c>
      <c r="Q79" s="52">
        <f>IFERROR(_xll.qlIndexFixing(ONIndex1Y,I79,TRUE,_xll.ohTrigger(RecalcTrigger,Trigger1Y)),NA())</f>
        <v>1.4968821956511391E-2</v>
      </c>
    </row>
    <row r="80" spans="2:17" x14ac:dyDescent="0.2">
      <c r="B80" s="46" t="s">
        <v>20</v>
      </c>
      <c r="D80" s="49">
        <f>_xll.qlCalendarAdvance(LocalCalendar,$D79,B80,"f",FALSE)</f>
        <v>42755</v>
      </c>
      <c r="E80" s="49">
        <f>_xll.qlInterestRateIndexValueDate(IndexON,D80)</f>
        <v>42755</v>
      </c>
      <c r="F80" s="52">
        <f>IFERROR(_xll.qlIndexFixing(IndexON,D80,TRUE,_xll.ohTrigger(RecalcTrigger,TriggerON)),NA())</f>
        <v>5.1914061607405415E-3</v>
      </c>
      <c r="H80" s="49">
        <f>_xll.qlCalendarAdvance(IborCalendar,$H79,B80,"f",FALSE)</f>
        <v>42752</v>
      </c>
      <c r="I80" s="49">
        <f>_xll.qlInterestRateIndexValueDate(Index1M,$H80)</f>
        <v>42754</v>
      </c>
      <c r="J80" s="52">
        <f>IFERROR(_xll.qlIndexFixing(Index1M,$H80,TRUE,_xll.ohTrigger(RecalcTrigger,Trigger1M)),NA())</f>
        <v>6.6038200255391652E-3</v>
      </c>
      <c r="K80" s="52">
        <f>IFERROR(_xll.qlIndexFixing(ONIndex1M,I80,TRUE,_xll.ohTrigger(RecalcTrigger,Trigger1M)),NA())</f>
        <v>6.4302372291624721E-3</v>
      </c>
      <c r="L80" s="52">
        <f>IFERROR(_xll.qlIndexFixing(Index3M,H80,TRUE,_xll.ohTrigger(RecalcTrigger,Trigger3M)),NA())</f>
        <v>9.1930737183112399E-3</v>
      </c>
      <c r="M80" s="52">
        <f>IFERROR(_xll.qlIndexFixing(ONIndex3M,I80,TRUE,_xll.ohTrigger(RecalcTrigger,Trigger3M)),NA())</f>
        <v>9.4624012174548966E-3</v>
      </c>
      <c r="N80" s="52">
        <f>IFERROR(_xll.qlIndexFixing(Index6M,$H80,TRUE,_xll.ohTrigger(RecalcTrigger,Trigger6M)),NA())</f>
        <v>1.2683762747837021E-2</v>
      </c>
      <c r="O80" s="52">
        <f>IFERROR(_xll.qlIndexFixing(ONIndex6M,I80,TRUE,_xll.ohTrigger(RecalcTrigger,Trigger6M)),NA())</f>
        <v>1.2752285653929718E-2</v>
      </c>
      <c r="P80" s="52">
        <f>IFERROR(_xll.qlIndexFixing(Index1Y,$H80,TRUE,_xll.ohTrigger(RecalcTrigger,Trigger1Y)),NA())</f>
        <v>1.6319300509444704E-2</v>
      </c>
      <c r="Q80" s="52">
        <f>IFERROR(_xll.qlIndexFixing(ONIndex1Y,I80,TRUE,_xll.ohTrigger(RecalcTrigger,Trigger1Y)),NA())</f>
        <v>1.4981092026591369E-2</v>
      </c>
    </row>
    <row r="81" spans="2:17" x14ac:dyDescent="0.2">
      <c r="B81" s="46" t="s">
        <v>20</v>
      </c>
      <c r="D81" s="49">
        <f>_xll.qlCalendarAdvance(LocalCalendar,$D80,B81,"f",FALSE)</f>
        <v>42758</v>
      </c>
      <c r="E81" s="49">
        <f>_xll.qlInterestRateIndexValueDate(IndexON,D81)</f>
        <v>42758</v>
      </c>
      <c r="F81" s="52">
        <f>IFERROR(_xll.qlIndexFixing(IndexON,D81,TRUE,_xll.ohTrigger(RecalcTrigger,TriggerON)),NA())</f>
        <v>5.2108493034896952E-3</v>
      </c>
      <c r="H81" s="49">
        <f>_xll.qlCalendarAdvance(IborCalendar,$H80,B81,"f",FALSE)</f>
        <v>42753</v>
      </c>
      <c r="I81" s="49">
        <f>_xll.qlInterestRateIndexValueDate(Index1M,$H81)</f>
        <v>42755</v>
      </c>
      <c r="J81" s="52">
        <f>IFERROR(_xll.qlIndexFixing(Index1M,$H81,TRUE,_xll.ohTrigger(RecalcTrigger,Trigger1M)),NA())</f>
        <v>6.609126437229218E-3</v>
      </c>
      <c r="K81" s="52">
        <f>IFERROR(_xll.qlIndexFixing(ONIndex1M,I81,TRUE,_xll.ohTrigger(RecalcTrigger,Trigger1M)),NA())</f>
        <v>6.4533337637406873E-3</v>
      </c>
      <c r="L81" s="52">
        <f>IFERROR(_xll.qlIndexFixing(Index3M,H81,TRUE,_xll.ohTrigger(RecalcTrigger,Trigger3M)),NA())</f>
        <v>9.1931516910506161E-3</v>
      </c>
      <c r="M81" s="52">
        <f>IFERROR(_xll.qlIndexFixing(ONIndex3M,I81,TRUE,_xll.ohTrigger(RecalcTrigger,Trigger3M)),NA())</f>
        <v>9.4167648050991204E-3</v>
      </c>
      <c r="N81" s="52">
        <f>IFERROR(_xll.qlIndexFixing(Index6M,$H81,TRUE,_xll.ohTrigger(RecalcTrigger,Trigger6M)),NA())</f>
        <v>1.268462300896521E-2</v>
      </c>
      <c r="O81" s="52">
        <f>IFERROR(_xll.qlIndexFixing(ONIndex6M,I81,TRUE,_xll.ohTrigger(RecalcTrigger,Trigger6M)),NA())</f>
        <v>1.2758701264452554E-2</v>
      </c>
      <c r="P81" s="52">
        <f>IFERROR(_xll.qlIndexFixing(Index1Y,$H81,TRUE,_xll.ohTrigger(RecalcTrigger,Trigger1Y)),NA())</f>
        <v>1.6293964423356358E-2</v>
      </c>
      <c r="Q81" s="52">
        <f>IFERROR(_xll.qlIndexFixing(ONIndex1Y,I81,TRUE,_xll.ohTrigger(RecalcTrigger,Trigger1Y)),NA())</f>
        <v>1.5006358364253458E-2</v>
      </c>
    </row>
    <row r="82" spans="2:17" x14ac:dyDescent="0.2">
      <c r="B82" s="46" t="s">
        <v>20</v>
      </c>
      <c r="D82" s="49">
        <f>_xll.qlCalendarAdvance(LocalCalendar,$D81,B82,"f",FALSE)</f>
        <v>42759</v>
      </c>
      <c r="E82" s="49">
        <f>_xll.qlInterestRateIndexValueDate(IndexON,D82)</f>
        <v>42759</v>
      </c>
      <c r="F82" s="52">
        <f>IFERROR(_xll.qlIndexFixing(IndexON,D82,TRUE,_xll.ohTrigger(RecalcTrigger,TriggerON)),NA())</f>
        <v>5.2205967553753396E-3</v>
      </c>
      <c r="H82" s="49">
        <f>_xll.qlCalendarAdvance(IborCalendar,$H81,B82,"f",FALSE)</f>
        <v>42754</v>
      </c>
      <c r="I82" s="49">
        <f>_xll.qlInterestRateIndexValueDate(Index1M,$H82)</f>
        <v>42758</v>
      </c>
      <c r="J82" s="52">
        <f>IFERROR(_xll.qlIndexFixing(Index1M,$H82,TRUE,_xll.ohTrigger(RecalcTrigger,Trigger1M)),NA())</f>
        <v>6.6347424878976024E-3</v>
      </c>
      <c r="K82" s="52">
        <f>IFERROR(_xll.qlIndexFixing(ONIndex1M,I82,TRUE,_xll.ohTrigger(RecalcTrigger,Trigger1M)),NA())</f>
        <v>6.4759359781074721E-3</v>
      </c>
      <c r="L82" s="52">
        <f>IFERROR(_xll.qlIndexFixing(Index3M,H82,TRUE,_xll.ohTrigger(RecalcTrigger,Trigger3M)),NA())</f>
        <v>9.1991454761905858E-3</v>
      </c>
      <c r="M82" s="52">
        <f>IFERROR(_xll.qlIndexFixing(ONIndex3M,I82,TRUE,_xll.ohTrigger(RecalcTrigger,Trigger3M)),NA())</f>
        <v>9.3726603218602378E-3</v>
      </c>
      <c r="N82" s="52">
        <f>IFERROR(_xll.qlIndexFixing(Index6M,$H82,TRUE,_xll.ohTrigger(RecalcTrigger,Trigger6M)),NA())</f>
        <v>1.2688239063842926E-2</v>
      </c>
      <c r="O82" s="52">
        <f>IFERROR(_xll.qlIndexFixing(ONIndex6M,I82,TRUE,_xll.ohTrigger(RecalcTrigger,Trigger6M)),NA())</f>
        <v>1.2764044604782754E-2</v>
      </c>
      <c r="P82" s="52">
        <f>IFERROR(_xll.qlIndexFixing(Index1Y,$H82,TRUE,_xll.ohTrigger(RecalcTrigger,Trigger1Y)),NA())</f>
        <v>1.6292963875892342E-2</v>
      </c>
      <c r="Q82" s="52">
        <f>IFERROR(_xll.qlIndexFixing(ONIndex1Y,I82,TRUE,_xll.ohTrigger(RecalcTrigger,Trigger1Y)),NA())</f>
        <v>1.5030474440109742E-2</v>
      </c>
    </row>
    <row r="83" spans="2:17" x14ac:dyDescent="0.2">
      <c r="B83" s="46" t="s">
        <v>20</v>
      </c>
      <c r="D83" s="49">
        <f>_xll.qlCalendarAdvance(LocalCalendar,$D82,B83,"f",FALSE)</f>
        <v>42760</v>
      </c>
      <c r="E83" s="49">
        <f>_xll.qlInterestRateIndexValueDate(IndexON,D83)</f>
        <v>42760</v>
      </c>
      <c r="F83" s="52">
        <f>IFERROR(_xll.qlIndexFixing(IndexON,D83,TRUE,_xll.ohTrigger(RecalcTrigger,TriggerON)),NA())</f>
        <v>5.2303372773643275E-3</v>
      </c>
      <c r="H83" s="49">
        <f>_xll.qlCalendarAdvance(IborCalendar,$H82,B83,"f",FALSE)</f>
        <v>42755</v>
      </c>
      <c r="I83" s="49">
        <f>_xll.qlInterestRateIndexValueDate(Index1M,$H83)</f>
        <v>42759</v>
      </c>
      <c r="J83" s="52">
        <f>IFERROR(_xll.qlIndexFixing(Index1M,$H83,TRUE,_xll.ohTrigger(RecalcTrigger,Trigger1M)),NA())</f>
        <v>6.6447921733891304E-3</v>
      </c>
      <c r="K83" s="52">
        <f>IFERROR(_xll.qlIndexFixing(ONIndex1M,I83,TRUE,_xll.ohTrigger(RecalcTrigger,Trigger1M)),NA())</f>
        <v>6.4871634426655334E-3</v>
      </c>
      <c r="L83" s="52">
        <f>IFERROR(_xll.qlIndexFixing(Index3M,H83,TRUE,_xll.ohTrigger(RecalcTrigger,Trigger3M)),NA())</f>
        <v>9.196978088595209E-3</v>
      </c>
      <c r="M83" s="52">
        <f>IFERROR(_xll.qlIndexFixing(ONIndex3M,I83,TRUE,_xll.ohTrigger(RecalcTrigger,Trigger3M)),NA())</f>
        <v>9.3517435087786538E-3</v>
      </c>
      <c r="N83" s="52">
        <f>IFERROR(_xll.qlIndexFixing(Index6M,$H83,TRUE,_xll.ohTrigger(RecalcTrigger,Trigger6M)),NA())</f>
        <v>1.2687370409361678E-2</v>
      </c>
      <c r="O83" s="52">
        <f>IFERROR(_xll.qlIndexFixing(ONIndex6M,I83,TRUE,_xll.ohTrigger(RecalcTrigger,Trigger6M)),NA())</f>
        <v>1.2766858368324918E-2</v>
      </c>
      <c r="P83" s="52">
        <f>IFERROR(_xll.qlIndexFixing(Index1Y,$H83,TRUE,_xll.ohTrigger(RecalcTrigger,Trigger1Y)),NA())</f>
        <v>1.6286183181171456E-2</v>
      </c>
      <c r="Q83" s="52">
        <f>IFERROR(_xll.qlIndexFixing(ONIndex1Y,I83,TRUE,_xll.ohTrigger(RecalcTrigger,Trigger1Y)),NA())</f>
        <v>1.5042895576709014E-2</v>
      </c>
    </row>
    <row r="84" spans="2:17" x14ac:dyDescent="0.2">
      <c r="B84" s="46" t="s">
        <v>20</v>
      </c>
      <c r="D84" s="49">
        <f>_xll.qlCalendarAdvance(LocalCalendar,$D83,B84,"f",FALSE)</f>
        <v>42761</v>
      </c>
      <c r="E84" s="49">
        <f>_xll.qlInterestRateIndexValueDate(IndexON,D84)</f>
        <v>42761</v>
      </c>
      <c r="F84" s="52">
        <f>IFERROR(_xll.qlIndexFixing(IndexON,D84,TRUE,_xll.ohTrigger(RecalcTrigger,TriggerON)),NA())</f>
        <v>5.2400708692168507E-3</v>
      </c>
      <c r="H84" s="49">
        <f>_xll.qlCalendarAdvance(IborCalendar,$H83,B84,"f",FALSE)</f>
        <v>42758</v>
      </c>
      <c r="I84" s="49">
        <f>_xll.qlInterestRateIndexValueDate(Index1M,$H84)</f>
        <v>42760</v>
      </c>
      <c r="J84" s="52">
        <f>IFERROR(_xll.qlIndexFixing(Index1M,$H84,TRUE,_xll.ohTrigger(RecalcTrigger,Trigger1M)),NA())</f>
        <v>6.6643571379651238E-3</v>
      </c>
      <c r="K84" s="52">
        <f>IFERROR(_xll.qlIndexFixing(ONIndex1M,I84,TRUE,_xll.ohTrigger(RecalcTrigger,Trigger1M)),NA())</f>
        <v>6.4983120183281784E-3</v>
      </c>
      <c r="L84" s="52">
        <f>IFERROR(_xll.qlIndexFixing(Index3M,H84,TRUE,_xll.ohTrigger(RecalcTrigger,Trigger3M)),NA())</f>
        <v>9.1987718170321031E-3</v>
      </c>
      <c r="M84" s="52">
        <f>IFERROR(_xll.qlIndexFixing(ONIndex3M,I84,TRUE,_xll.ohTrigger(RecalcTrigger,Trigger3M)),NA())</f>
        <v>9.3314340597761003E-3</v>
      </c>
      <c r="N84" s="52">
        <f>IFERROR(_xll.qlIndexFixing(Index6M,$H84,TRUE,_xll.ohTrigger(RecalcTrigger,Trigger6M)),NA())</f>
        <v>1.2687899827901182E-2</v>
      </c>
      <c r="O84" s="52">
        <f>IFERROR(_xll.qlIndexFixing(ONIndex6M,I84,TRUE,_xll.ohTrigger(RecalcTrigger,Trigger6M)),NA())</f>
        <v>1.2769621742174664E-2</v>
      </c>
      <c r="P84" s="52">
        <f>IFERROR(_xll.qlIndexFixing(Index1Y,$H84,TRUE,_xll.ohTrigger(RecalcTrigger,Trigger1Y)),NA())</f>
        <v>1.6279386068854297E-2</v>
      </c>
      <c r="Q84" s="52">
        <f>IFERROR(_xll.qlIndexFixing(ONIndex1Y,I84,TRUE,_xll.ohTrigger(RecalcTrigger,Trigger1Y)),NA())</f>
        <v>1.5055346926660107E-2</v>
      </c>
    </row>
    <row r="85" spans="2:17" x14ac:dyDescent="0.2">
      <c r="B85" s="46" t="s">
        <v>20</v>
      </c>
      <c r="D85" s="49">
        <f>_xll.qlCalendarAdvance(LocalCalendar,$D84,B85,"f",FALSE)</f>
        <v>42762</v>
      </c>
      <c r="E85" s="49">
        <f>_xll.qlInterestRateIndexValueDate(IndexON,D85)</f>
        <v>42762</v>
      </c>
      <c r="F85" s="52">
        <f>IFERROR(_xll.qlIndexFixing(IndexON,D85,TRUE,_xll.ohTrigger(RecalcTrigger,TriggerON)),NA())</f>
        <v>5.2595917933739855E-3</v>
      </c>
      <c r="H85" s="49">
        <f>_xll.qlCalendarAdvance(IborCalendar,$H84,B85,"f",FALSE)</f>
        <v>42759</v>
      </c>
      <c r="I85" s="49">
        <f>_xll.qlInterestRateIndexValueDate(Index1M,$H85)</f>
        <v>42761</v>
      </c>
      <c r="J85" s="52">
        <f>IFERROR(_xll.qlIndexFixing(Index1M,$H85,TRUE,_xll.ohTrigger(RecalcTrigger,Trigger1M)),NA())</f>
        <v>6.6694256590424383E-3</v>
      </c>
      <c r="K85" s="52">
        <f>IFERROR(_xll.qlIndexFixing(ONIndex1M,I85,TRUE,_xll.ohTrigger(RecalcTrigger,Trigger1M)),NA())</f>
        <v>6.509381704775663E-3</v>
      </c>
      <c r="L85" s="52">
        <f>IFERROR(_xll.qlIndexFixing(Index3M,H85,TRUE,_xll.ohTrigger(RecalcTrigger,Trigger3M)),NA())</f>
        <v>9.2008837983108549E-3</v>
      </c>
      <c r="M85" s="52">
        <f>IFERROR(_xll.qlIndexFixing(ONIndex3M,I85,TRUE,_xll.ohTrigger(RecalcTrigger,Trigger3M)),NA())</f>
        <v>9.3117319747726413E-3</v>
      </c>
      <c r="N85" s="52">
        <f>IFERROR(_xll.qlIndexFixing(Index6M,$H85,TRUE,_xll.ohTrigger(RecalcTrigger,Trigger6M)),NA())</f>
        <v>1.268837266564009E-2</v>
      </c>
      <c r="O85" s="52">
        <f>IFERROR(_xll.qlIndexFixing(ONIndex6M,I85,TRUE,_xll.ohTrigger(RecalcTrigger,Trigger6M)),NA())</f>
        <v>1.2772334726411927E-2</v>
      </c>
      <c r="P85" s="52">
        <f>IFERROR(_xll.qlIndexFixing(Index1Y,$H85,TRUE,_xll.ohTrigger(RecalcTrigger,Trigger1Y)),NA())</f>
        <v>1.6272603635951868E-2</v>
      </c>
      <c r="Q85" s="52">
        <f>IFERROR(_xll.qlIndexFixing(ONIndex1Y,I85,TRUE,_xll.ohTrigger(RecalcTrigger,Trigger1Y)),NA())</f>
        <v>1.506782848996302E-2</v>
      </c>
    </row>
    <row r="86" spans="2:17" x14ac:dyDescent="0.2">
      <c r="B86" s="46" t="s">
        <v>20</v>
      </c>
      <c r="D86" s="49">
        <f>_xll.qlCalendarAdvance(LocalCalendar,$D85,B86,"f",FALSE)</f>
        <v>42765</v>
      </c>
      <c r="E86" s="49">
        <f>_xll.qlInterestRateIndexValueDate(IndexON,D86)</f>
        <v>42765</v>
      </c>
      <c r="F86" s="52">
        <f>IFERROR(_xll.qlIndexFixing(IndexON,D86,TRUE,_xll.ohTrigger(RecalcTrigger,TriggerON)),NA())</f>
        <v>5.2789359363014654E-3</v>
      </c>
      <c r="H86" s="49">
        <f>_xll.qlCalendarAdvance(IborCalendar,$H85,B86,"f",FALSE)</f>
        <v>42760</v>
      </c>
      <c r="I86" s="49">
        <f>_xll.qlInterestRateIndexValueDate(Index1M,$H86)</f>
        <v>42762</v>
      </c>
      <c r="J86" s="52">
        <f>IFERROR(_xll.qlIndexFixing(Index1M,$H86,TRUE,_xll.ohTrigger(RecalcTrigger,Trigger1M)),NA())</f>
        <v>6.6744676820820834E-3</v>
      </c>
      <c r="K86" s="52">
        <f>IFERROR(_xll.qlIndexFixing(ONIndex1M,I86,TRUE,_xll.ohTrigger(RecalcTrigger,Trigger1M)),NA())</f>
        <v>6.5313766074748258E-3</v>
      </c>
      <c r="L86" s="52">
        <f>IFERROR(_xll.qlIndexFixing(Index3M,H86,TRUE,_xll.ohTrigger(RecalcTrigger,Trigger3M)),NA())</f>
        <v>9.2033057331564194E-3</v>
      </c>
      <c r="M86" s="52">
        <f>IFERROR(_xll.qlIndexFixing(ONIndex3M,I86,TRUE,_xll.ohTrigger(RecalcTrigger,Trigger3M)),NA())</f>
        <v>9.274591279559985E-3</v>
      </c>
      <c r="N86" s="52">
        <f>IFERROR(_xll.qlIndexFixing(Index6M,$H86,TRUE,_xll.ohTrigger(RecalcTrigger,Trigger6M)),NA())</f>
        <v>1.26887921185059E-2</v>
      </c>
      <c r="O86" s="52">
        <f>IFERROR(_xll.qlIndexFixing(ONIndex6M,I86,TRUE,_xll.ohTrigger(RecalcTrigger,Trigger6M)),NA())</f>
        <v>1.2778046253663078E-2</v>
      </c>
      <c r="P86" s="52">
        <f>IFERROR(_xll.qlIndexFixing(Index1Y,$H86,TRUE,_xll.ohTrigger(RecalcTrigger,Trigger1Y)),NA())</f>
        <v>1.624765744341489E-2</v>
      </c>
      <c r="Q86" s="52">
        <f>IFERROR(_xll.qlIndexFixing(ONIndex1Y,I86,TRUE,_xll.ohTrigger(RecalcTrigger,Trigger1Y)),NA())</f>
        <v>1.5093525101228522E-2</v>
      </c>
    </row>
    <row r="87" spans="2:17" x14ac:dyDescent="0.2">
      <c r="B87" s="46" t="s">
        <v>20</v>
      </c>
      <c r="D87" s="49">
        <f>_xll.qlCalendarAdvance(LocalCalendar,$D86,B87,"f",FALSE)</f>
        <v>42766</v>
      </c>
      <c r="E87" s="49">
        <f>_xll.qlInterestRateIndexValueDate(IndexON,D87)</f>
        <v>42766</v>
      </c>
      <c r="F87" s="52">
        <f>IFERROR(_xll.qlIndexFixing(IndexON,D87,TRUE,_xll.ohTrigger(RecalcTrigger,TriggerON)),NA())</f>
        <v>5.2885950603620557E-3</v>
      </c>
      <c r="H87" s="49">
        <f>_xll.qlCalendarAdvance(IborCalendar,$H86,B87,"f",FALSE)</f>
        <v>42761</v>
      </c>
      <c r="I87" s="49">
        <f>_xll.qlInterestRateIndexValueDate(Index1M,$H87)</f>
        <v>42765</v>
      </c>
      <c r="J87" s="52">
        <f>IFERROR(_xll.qlIndexFixing(Index1M,$H87,TRUE,_xll.ohTrigger(RecalcTrigger,Trigger1M)),NA())</f>
        <v>6.6941269415422971E-3</v>
      </c>
      <c r="K87" s="52">
        <f>IFERROR(_xll.qlIndexFixing(ONIndex1M,I87,TRUE,_xll.ohTrigger(RecalcTrigger,Trigger1M)),NA())</f>
        <v>6.5528715600926546E-3</v>
      </c>
      <c r="L87" s="52">
        <f>IFERROR(_xll.qlIndexFixing(Index3M,H87,TRUE,_xll.ohTrigger(RecalcTrigger,Trigger3M)),NA())</f>
        <v>9.2042078216341746E-3</v>
      </c>
      <c r="M87" s="52">
        <f>IFERROR(_xll.qlIndexFixing(ONIndex3M,I87,TRUE,_xll.ohTrigger(RecalcTrigger,Trigger3M)),NA())</f>
        <v>9.2389972731510284E-3</v>
      </c>
      <c r="N87" s="52">
        <f>IFERROR(_xll.qlIndexFixing(Index6M,$H87,TRUE,_xll.ohTrigger(RecalcTrigger,Trigger6M)),NA())</f>
        <v>1.2690957359770178E-2</v>
      </c>
      <c r="O87" s="52">
        <f>IFERROR(_xll.qlIndexFixing(ONIndex6M,I87,TRUE,_xll.ohTrigger(RecalcTrigger,Trigger6M)),NA())</f>
        <v>1.2782682766436793E-2</v>
      </c>
      <c r="P87" s="52">
        <f>IFERROR(_xll.qlIndexFixing(Index1Y,$H87,TRUE,_xll.ohTrigger(RecalcTrigger,Trigger1Y)),NA())</f>
        <v>1.6246242609554942E-2</v>
      </c>
      <c r="Q87" s="52">
        <f>IFERROR(_xll.qlIndexFixing(ONIndex1Y,I87,TRUE,_xll.ohTrigger(RecalcTrigger,Trigger1Y)),NA())</f>
        <v>1.5118056876213259E-2</v>
      </c>
    </row>
    <row r="88" spans="2:17" x14ac:dyDescent="0.2">
      <c r="B88" s="46" t="s">
        <v>20</v>
      </c>
      <c r="D88" s="49">
        <f>_xll.qlCalendarAdvance(LocalCalendar,$D87,B88,"f",FALSE)</f>
        <v>42767</v>
      </c>
      <c r="E88" s="49">
        <f>_xll.qlInterestRateIndexValueDate(IndexON,D88)</f>
        <v>42767</v>
      </c>
      <c r="F88" s="52">
        <f>IFERROR(_xll.qlIndexFixing(IndexON,D88,TRUE,_xll.ohTrigger(RecalcTrigger,TriggerON)),NA())</f>
        <v>5.298048165620628E-3</v>
      </c>
      <c r="H88" s="49">
        <f>_xll.qlCalendarAdvance(IborCalendar,$H87,B88,"f",FALSE)</f>
        <v>42762</v>
      </c>
      <c r="I88" s="49">
        <f>_xll.qlInterestRateIndexValueDate(Index1M,$H88)</f>
        <v>42766</v>
      </c>
      <c r="J88" s="52">
        <f>IFERROR(_xll.qlIndexFixing(Index1M,$H88,TRUE,_xll.ohTrigger(RecalcTrigger,Trigger1M)),NA())</f>
        <v>6.6990498376665441E-3</v>
      </c>
      <c r="K88" s="52">
        <f>IFERROR(_xll.qlIndexFixing(ONIndex1M,I88,TRUE,_xll.ohTrigger(RecalcTrigger,Trigger1M)),NA())</f>
        <v>6.5635468012636977E-3</v>
      </c>
      <c r="L88" s="52">
        <f>IFERROR(_xll.qlIndexFixing(Index3M,H88,TRUE,_xll.ohTrigger(RecalcTrigger,Trigger3M)),NA())</f>
        <v>9.2035717435084031E-3</v>
      </c>
      <c r="M88" s="52">
        <f>IFERROR(_xll.qlIndexFixing(ONIndex3M,I88,TRUE,_xll.ohTrigger(RecalcTrigger,Trigger3M)),NA())</f>
        <v>9.2223320067841286E-3</v>
      </c>
      <c r="N88" s="52">
        <f>IFERROR(_xll.qlIndexFixing(Index6M,$H88,TRUE,_xll.ohTrigger(RecalcTrigger,Trigger6M)),NA())</f>
        <v>1.2689999999999733E-2</v>
      </c>
      <c r="O88" s="52">
        <f>IFERROR(_xll.qlIndexFixing(ONIndex6M,I88,TRUE,_xll.ohTrigger(RecalcTrigger,Trigger6M)),NA())</f>
        <v>1.2785085149449316E-2</v>
      </c>
      <c r="P88" s="52">
        <f>IFERROR(_xll.qlIndexFixing(Index1Y,$H88,TRUE,_xll.ohTrigger(RecalcTrigger,Trigger1Y)),NA())</f>
        <v>1.6239999999999956E-2</v>
      </c>
      <c r="Q88" s="52">
        <f>IFERROR(_xll.qlIndexFixing(ONIndex1Y,I88,TRUE,_xll.ohTrigger(RecalcTrigger,Trigger1Y)),NA())</f>
        <v>1.5130638061346957E-2</v>
      </c>
    </row>
    <row r="89" spans="2:17" x14ac:dyDescent="0.2">
      <c r="B89" s="46" t="s">
        <v>20</v>
      </c>
      <c r="D89" s="49">
        <f>_xll.qlCalendarAdvance(LocalCalendar,$D88,B89,"f",FALSE)</f>
        <v>42768</v>
      </c>
      <c r="E89" s="49">
        <f>_xll.qlInterestRateIndexValueDate(IndexON,D89)</f>
        <v>42768</v>
      </c>
      <c r="F89" s="52">
        <f>IFERROR(_xll.qlIndexFixing(IndexON,D89,TRUE,_xll.ohTrigger(RecalcTrigger,TriggerON)),NA())</f>
        <v>5.3072554343280842E-3</v>
      </c>
      <c r="H89" s="49">
        <f>_xll.qlCalendarAdvance(IborCalendar,$H88,B89,"f",FALSE)</f>
        <v>42765</v>
      </c>
      <c r="I89" s="49">
        <f>_xll.qlInterestRateIndexValueDate(Index1M,$H89)</f>
        <v>42767</v>
      </c>
      <c r="J89" s="52">
        <f>IFERROR(_xll.qlIndexFixing(Index1M,$H89,TRUE,_xll.ohTrigger(RecalcTrigger,Trigger1M)),NA())</f>
        <v>6.7085859782123336E-3</v>
      </c>
      <c r="K89" s="52">
        <f>IFERROR(_xll.qlIndexFixing(ONIndex1M,I89,TRUE,_xll.ohTrigger(RecalcTrigger,Trigger1M)),NA())</f>
        <v>6.5741431532195804E-3</v>
      </c>
      <c r="L89" s="52">
        <f>IFERROR(_xll.qlIndexFixing(Index3M,H89,TRUE,_xll.ohTrigger(RecalcTrigger,Trigger3M)),NA())</f>
        <v>9.2197742395168092E-3</v>
      </c>
      <c r="M89" s="52">
        <f>IFERROR(_xll.qlIndexFixing(ONIndex3M,I89,TRUE,_xll.ohTrigger(RecalcTrigger,Trigger3M)),NA())</f>
        <v>9.2062741039367069E-3</v>
      </c>
      <c r="N89" s="52">
        <f>IFERROR(_xll.qlIndexFixing(Index6M,$H89,TRUE,_xll.ohTrigger(RecalcTrigger,Trigger6M)),NA())</f>
        <v>1.2690200270326905E-2</v>
      </c>
      <c r="O89" s="52">
        <f>IFERROR(_xll.qlIndexFixing(ONIndex6M,I89,TRUE,_xll.ohTrigger(RecalcTrigger,Trigger6M)),NA())</f>
        <v>1.278714387847657E-2</v>
      </c>
      <c r="P89" s="52">
        <f>IFERROR(_xll.qlIndexFixing(Index1Y,$H89,TRUE,_xll.ohTrigger(RecalcTrigger,Trigger1Y)),NA())</f>
        <v>1.6233951777769401E-2</v>
      </c>
      <c r="Q89" s="52">
        <f>IFERROR(_xll.qlIndexFixing(ONIndex1Y,I89,TRUE,_xll.ohTrigger(RecalcTrigger,Trigger1Y)),NA())</f>
        <v>1.5142992236389929E-2</v>
      </c>
    </row>
    <row r="90" spans="2:17" x14ac:dyDescent="0.2">
      <c r="B90" s="46" t="s">
        <v>20</v>
      </c>
      <c r="D90" s="49">
        <f>_xll.qlCalendarAdvance(LocalCalendar,$D89,B90,"f",FALSE)</f>
        <v>42769</v>
      </c>
      <c r="E90" s="49">
        <f>_xll.qlInterestRateIndexValueDate(IndexON,D90)</f>
        <v>42769</v>
      </c>
      <c r="F90" s="52">
        <f>IFERROR(_xll.qlIndexFixing(IndexON,D90,TRUE,_xll.ohTrigger(RecalcTrigger,TriggerON)),NA())</f>
        <v>5.3249292783696944E-3</v>
      </c>
      <c r="H90" s="49">
        <f>_xll.qlCalendarAdvance(IborCalendar,$H89,B90,"f",FALSE)</f>
        <v>42766</v>
      </c>
      <c r="I90" s="49">
        <f>_xll.qlInterestRateIndexValueDate(Index1M,$H90)</f>
        <v>42768</v>
      </c>
      <c r="J90" s="52">
        <f>IFERROR(_xll.qlIndexFixing(Index1M,$H90,TRUE,_xll.ohTrigger(RecalcTrigger,Trigger1M)),NA())</f>
        <v>6.7180431966292909E-3</v>
      </c>
      <c r="K90" s="52">
        <f>IFERROR(_xll.qlIndexFixing(ONIndex1M,I90,TRUE,_xll.ohTrigger(RecalcTrigger,Trigger1M)),NA())</f>
        <v>6.5846606161201748E-3</v>
      </c>
      <c r="L90" s="52">
        <f>IFERROR(_xll.qlIndexFixing(Index3M,H90,TRUE,_xll.ohTrigger(RecalcTrigger,Trigger3M)),NA())</f>
        <v>9.2196901514482853E-3</v>
      </c>
      <c r="M90" s="52">
        <f>IFERROR(_xll.qlIndexFixing(ONIndex3M,I90,TRUE,_xll.ohTrigger(RecalcTrigger,Trigger3M)),NA())</f>
        <v>9.1908235643689551E-3</v>
      </c>
      <c r="N90" s="52">
        <f>IFERROR(_xll.qlIndexFixing(Index6M,$H90,TRUE,_xll.ohTrigger(RecalcTrigger,Trigger6M)),NA())</f>
        <v>1.2690365147703629E-2</v>
      </c>
      <c r="O90" s="52">
        <f>IFERROR(_xll.qlIndexFixing(ONIndex6M,I90,TRUE,_xll.ohTrigger(RecalcTrigger,Trigger6M)),NA())</f>
        <v>1.2788800300835845E-2</v>
      </c>
      <c r="P90" s="52">
        <f>IFERROR(_xll.qlIndexFixing(Index1Y,$H90,TRUE,_xll.ohTrigger(RecalcTrigger,Trigger1Y)),NA())</f>
        <v>1.6228094749004291E-2</v>
      </c>
      <c r="Q90" s="52">
        <f>IFERROR(_xll.qlIndexFixing(ONIndex1Y,I90,TRUE,_xll.ohTrigger(RecalcTrigger,Trigger1Y)),NA())</f>
        <v>1.5155067956493795E-2</v>
      </c>
    </row>
    <row r="91" spans="2:17" x14ac:dyDescent="0.2">
      <c r="B91" s="46" t="s">
        <v>20</v>
      </c>
      <c r="D91" s="49">
        <f>_xll.qlCalendarAdvance(LocalCalendar,$D90,B91,"f",FALSE)</f>
        <v>42772</v>
      </c>
      <c r="E91" s="49">
        <f>_xll.qlInterestRateIndexValueDate(IndexON,D91)</f>
        <v>42772</v>
      </c>
      <c r="F91" s="52">
        <f>IFERROR(_xll.qlIndexFixing(IndexON,D91,TRUE,_xll.ohTrigger(RecalcTrigger,TriggerON)),NA())</f>
        <v>5.3416261442063018E-3</v>
      </c>
      <c r="H91" s="49">
        <f>_xll.qlCalendarAdvance(IborCalendar,$H90,B91,"f",FALSE)</f>
        <v>42767</v>
      </c>
      <c r="I91" s="49">
        <f>_xll.qlInterestRateIndexValueDate(Index1M,$H91)</f>
        <v>42769</v>
      </c>
      <c r="J91" s="52">
        <f>IFERROR(_xll.qlIndexFixing(Index1M,$H91,TRUE,_xll.ohTrigger(RecalcTrigger,Trigger1M)),NA())</f>
        <v>6.7274214927375599E-3</v>
      </c>
      <c r="K91" s="52">
        <f>IFERROR(_xll.qlIndexFixing(ONIndex1M,I91,TRUE,_xll.ohTrigger(RecalcTrigger,Trigger1M)),NA())</f>
        <v>6.6055537780673745E-3</v>
      </c>
      <c r="L91" s="52">
        <f>IFERROR(_xll.qlIndexFixing(Index3M,H91,TRUE,_xll.ohTrigger(RecalcTrigger,Trigger3M)),NA())</f>
        <v>9.2240175624504067E-3</v>
      </c>
      <c r="M91" s="52">
        <f>IFERROR(_xll.qlIndexFixing(ONIndex3M,I91,TRUE,_xll.ohTrigger(RecalcTrigger,Trigger3M)),NA())</f>
        <v>9.1621802015673381E-3</v>
      </c>
      <c r="N91" s="52">
        <f>IFERROR(_xll.qlIndexFixing(Index6M,$H91,TRUE,_xll.ohTrigger(RecalcTrigger,Trigger6M)),NA())</f>
        <v>1.2690496644330255E-2</v>
      </c>
      <c r="O91" s="52">
        <f>IFERROR(_xll.qlIndexFixing(ONIndex6M,I91,TRUE,_xll.ohTrigger(RecalcTrigger,Trigger6M)),NA())</f>
        <v>1.2791226583237503E-2</v>
      </c>
      <c r="P91" s="52">
        <f>IFERROR(_xll.qlIndexFixing(Index1Y,$H91,TRUE,_xll.ohTrigger(RecalcTrigger,Trigger1Y)),NA())</f>
        <v>1.6207269323766642E-2</v>
      </c>
      <c r="Q91" s="52">
        <f>IFERROR(_xll.qlIndexFixing(ONIndex1Y,I91,TRUE,_xll.ohTrigger(RecalcTrigger,Trigger1Y)),NA())</f>
        <v>1.5178931168406962E-2</v>
      </c>
    </row>
    <row r="92" spans="2:17" x14ac:dyDescent="0.2">
      <c r="B92" s="46" t="s">
        <v>20</v>
      </c>
      <c r="D92" s="49">
        <f>_xll.qlCalendarAdvance(LocalCalendar,$D91,B92,"f",FALSE)</f>
        <v>42773</v>
      </c>
      <c r="E92" s="49">
        <f>_xll.qlInterestRateIndexValueDate(IndexON,D92)</f>
        <v>42773</v>
      </c>
      <c r="F92" s="52">
        <f>IFERROR(_xll.qlIndexFixing(IndexON,D92,TRUE,_xll.ohTrigger(RecalcTrigger,TriggerON)),NA())</f>
        <v>5.3496042302381142E-3</v>
      </c>
      <c r="H92" s="49">
        <f>_xll.qlCalendarAdvance(IborCalendar,$H91,B92,"f",FALSE)</f>
        <v>42768</v>
      </c>
      <c r="I92" s="49">
        <f>_xll.qlInterestRateIndexValueDate(Index1M,$H92)</f>
        <v>42772</v>
      </c>
      <c r="J92" s="52">
        <f>IFERROR(_xll.qlIndexFixing(Index1M,$H92,TRUE,_xll.ohTrigger(RecalcTrigger,Trigger1M)),NA())</f>
        <v>6.7550828455115964E-3</v>
      </c>
      <c r="K92" s="52">
        <f>IFERROR(_xll.qlIndexFixing(ONIndex1M,I92,TRUE,_xll.ohTrigger(RecalcTrigger,Trigger1M)),NA())</f>
        <v>6.625941576450245E-3</v>
      </c>
      <c r="L92" s="52">
        <f>IFERROR(_xll.qlIndexFixing(Index3M,H92,TRUE,_xll.ohTrigger(RecalcTrigger,Trigger3M)),NA())</f>
        <v>9.247021443932045E-3</v>
      </c>
      <c r="M92" s="52">
        <f>IFERROR(_xll.qlIndexFixing(ONIndex3M,I92,TRUE,_xll.ohTrigger(RecalcTrigger,Trigger3M)),NA())</f>
        <v>9.135095038574903E-3</v>
      </c>
      <c r="N92" s="52">
        <f>IFERROR(_xll.qlIndexFixing(Index6M,$H92,TRUE,_xll.ohTrigger(RecalcTrigger,Trigger6M)),NA())</f>
        <v>1.2691730665746354E-2</v>
      </c>
      <c r="O92" s="52">
        <f>IFERROR(_xll.qlIndexFixing(ONIndex6M,I92,TRUE,_xll.ohTrigger(RecalcTrigger,Trigger6M)),NA())</f>
        <v>1.2791402921994433E-2</v>
      </c>
      <c r="P92" s="52">
        <f>IFERROR(_xll.qlIndexFixing(Index1Y,$H92,TRUE,_xll.ohTrigger(RecalcTrigger,Trigger1Y)),NA())</f>
        <v>1.6206377558187549E-2</v>
      </c>
      <c r="Q92" s="52">
        <f>IFERROR(_xll.qlIndexFixing(ONIndex1Y,I92,TRUE,_xll.ohTrigger(RecalcTrigger,Trigger1Y)),NA())</f>
        <v>1.5200586287518192E-2</v>
      </c>
    </row>
    <row r="93" spans="2:17" x14ac:dyDescent="0.2">
      <c r="B93" s="46" t="s">
        <v>20</v>
      </c>
      <c r="D93" s="49">
        <f>_xll.qlCalendarAdvance(LocalCalendar,$D92,B93,"f",FALSE)</f>
        <v>42774</v>
      </c>
      <c r="E93" s="49">
        <f>_xll.qlInterestRateIndexValueDate(IndexON,D93)</f>
        <v>42774</v>
      </c>
      <c r="F93" s="52">
        <f>IFERROR(_xll.qlIndexFixing(IndexON,D93,TRUE,_xll.ohTrigger(RecalcTrigger,TriggerON)),NA())</f>
        <v>5.3573364797188106E-3</v>
      </c>
      <c r="H93" s="49">
        <f>_xll.qlCalendarAdvance(IborCalendar,$H92,B93,"f",FALSE)</f>
        <v>42769</v>
      </c>
      <c r="I93" s="49">
        <f>_xll.qlInterestRateIndexValueDate(Index1M,$H93)</f>
        <v>42773</v>
      </c>
      <c r="J93" s="52">
        <f>IFERROR(_xll.qlIndexFixing(Index1M,$H93,TRUE,_xll.ohTrigger(RecalcTrigger,Trigger1M)),NA())</f>
        <v>6.7641454506864717E-3</v>
      </c>
      <c r="K93" s="52">
        <f>IFERROR(_xll.qlIndexFixing(ONIndex1M,I93,TRUE,_xll.ohTrigger(RecalcTrigger,Trigger1M)),NA())</f>
        <v>6.6360645936747176E-3</v>
      </c>
      <c r="L93" s="52">
        <f>IFERROR(_xll.qlIndexFixing(Index3M,H93,TRUE,_xll.ohTrigger(RecalcTrigger,Trigger3M)),NA())</f>
        <v>9.2480303994451063E-3</v>
      </c>
      <c r="M93" s="52">
        <f>IFERROR(_xll.qlIndexFixing(ONIndex3M,I93,TRUE,_xll.ohTrigger(RecalcTrigger,Trigger3M)),NA())</f>
        <v>9.1226813148459485E-3</v>
      </c>
      <c r="N93" s="52">
        <f>IFERROR(_xll.qlIndexFixing(Index6M,$H93,TRUE,_xll.ohTrigger(RecalcTrigger,Trigger6M)),NA())</f>
        <v>1.2690729067439522E-2</v>
      </c>
      <c r="O93" s="52">
        <f>IFERROR(_xll.qlIndexFixing(ONIndex6M,I93,TRUE,_xll.ohTrigger(RecalcTrigger,Trigger6M)),NA())</f>
        <v>1.2791047810374323E-2</v>
      </c>
      <c r="P93" s="52">
        <f>IFERROR(_xll.qlIndexFixing(Index1Y,$H93,TRUE,_xll.ohTrigger(RecalcTrigger,Trigger1Y)),NA())</f>
        <v>1.620132574164394E-2</v>
      </c>
      <c r="Q93" s="52">
        <f>IFERROR(_xll.qlIndexFixing(ONIndex1Y,I93,TRUE,_xll.ohTrigger(RecalcTrigger,Trigger1Y)),NA())</f>
        <v>1.5211269732766652E-2</v>
      </c>
    </row>
    <row r="94" spans="2:17" x14ac:dyDescent="0.2">
      <c r="B94" s="46" t="s">
        <v>20</v>
      </c>
      <c r="D94" s="49">
        <f>_xll.qlCalendarAdvance(LocalCalendar,$D93,B94,"f",FALSE)</f>
        <v>42775</v>
      </c>
      <c r="E94" s="49">
        <f>_xll.qlInterestRateIndexValueDate(IndexON,D94)</f>
        <v>42775</v>
      </c>
      <c r="F94" s="52">
        <f>IFERROR(_xll.qlIndexFixing(IndexON,D94,TRUE,_xll.ohTrigger(RecalcTrigger,TriggerON)),NA())</f>
        <v>5.364822892648391E-3</v>
      </c>
      <c r="H94" s="49">
        <f>_xll.qlCalendarAdvance(IborCalendar,$H93,B94,"f",FALSE)</f>
        <v>42772</v>
      </c>
      <c r="I94" s="49">
        <f>_xll.qlInterestRateIndexValueDate(Index1M,$H94)</f>
        <v>42774</v>
      </c>
      <c r="J94" s="52">
        <f>IFERROR(_xll.qlIndexFixing(Index1M,$H94,TRUE,_xll.ohTrigger(RecalcTrigger,Trigger1M)),NA())</f>
        <v>6.7731291327047648E-3</v>
      </c>
      <c r="K94" s="52">
        <f>IFERROR(_xll.qlIndexFixing(ONIndex1M,I94,TRUE,_xll.ohTrigger(RecalcTrigger,Trigger1M)),NA())</f>
        <v>6.6461087216840298E-3</v>
      </c>
      <c r="L94" s="52">
        <f>IFERROR(_xll.qlIndexFixing(Index3M,H94,TRUE,_xll.ohTrigger(RecalcTrigger,Trigger3M)),NA())</f>
        <v>9.2492044340580833E-3</v>
      </c>
      <c r="M94" s="52">
        <f>IFERROR(_xll.qlIndexFixing(ONIndex3M,I94,TRUE,_xll.ohTrigger(RecalcTrigger,Trigger3M)),NA())</f>
        <v>9.1108749540769196E-3</v>
      </c>
      <c r="N94" s="52">
        <f>IFERROR(_xll.qlIndexFixing(Index6M,$H94,TRUE,_xll.ohTrigger(RecalcTrigger,Trigger6M)),NA())</f>
        <v>1.2690723843404394E-2</v>
      </c>
      <c r="O94" s="52">
        <f>IFERROR(_xll.qlIndexFixing(ONIndex6M,I94,TRUE,_xll.ohTrigger(RecalcTrigger,Trigger6M)),NA())</f>
        <v>1.2790290391846426E-2</v>
      </c>
      <c r="P94" s="52">
        <f>IFERROR(_xll.qlIndexFixing(Index1Y,$H94,TRUE,_xll.ohTrigger(RecalcTrigger,Trigger1Y)),NA())</f>
        <v>1.619640481859495E-2</v>
      </c>
      <c r="Q94" s="52">
        <f>IFERROR(_xll.qlIndexFixing(ONIndex1Y,I94,TRUE,_xll.ohTrigger(RecalcTrigger,Trigger1Y)),NA())</f>
        <v>1.522167472299607E-2</v>
      </c>
    </row>
    <row r="95" spans="2:17" x14ac:dyDescent="0.2">
      <c r="B95" s="46" t="s">
        <v>20</v>
      </c>
      <c r="D95" s="49">
        <f>_xll.qlCalendarAdvance(LocalCalendar,$D94,B95,"f",FALSE)</f>
        <v>42776</v>
      </c>
      <c r="E95" s="49">
        <f>_xll.qlInterestRateIndexValueDate(IndexON,D95)</f>
        <v>42776</v>
      </c>
      <c r="F95" s="52">
        <f>IFERROR(_xll.qlIndexFixing(IndexON,D95,TRUE,_xll.ohTrigger(RecalcTrigger,TriggerON)),NA())</f>
        <v>5.3790566337674761E-3</v>
      </c>
      <c r="H95" s="49">
        <f>_xll.qlCalendarAdvance(IborCalendar,$H94,B95,"f",FALSE)</f>
        <v>42773</v>
      </c>
      <c r="I95" s="49">
        <f>_xll.qlInterestRateIndexValueDate(Index1M,$H95)</f>
        <v>42775</v>
      </c>
      <c r="J95" s="52">
        <f>IFERROR(_xll.qlIndexFixing(Index1M,$H95,TRUE,_xll.ohTrigger(RecalcTrigger,Trigger1M)),NA())</f>
        <v>6.7820338914066037E-3</v>
      </c>
      <c r="K95" s="52">
        <f>IFERROR(_xll.qlIndexFixing(ONIndex1M,I95,TRUE,_xll.ohTrigger(RecalcTrigger,Trigger1M)),NA())</f>
        <v>6.6560739606380537E-3</v>
      </c>
      <c r="L95" s="52">
        <f>IFERROR(_xll.qlIndexFixing(Index3M,H95,TRUE,_xll.ohTrigger(RecalcTrigger,Trigger3M)),NA())</f>
        <v>9.2548930273704411E-3</v>
      </c>
      <c r="M95" s="52">
        <f>IFERROR(_xll.qlIndexFixing(ONIndex3M,I95,TRUE,_xll.ohTrigger(RecalcTrigger,Trigger3M)),NA())</f>
        <v>9.0996759561878804E-3</v>
      </c>
      <c r="N95" s="52">
        <f>IFERROR(_xll.qlIndexFixing(Index6M,$H95,TRUE,_xll.ohTrigger(RecalcTrigger,Trigger6M)),NA())</f>
        <v>1.2690697311863232E-2</v>
      </c>
      <c r="O95" s="52">
        <f>IFERROR(_xll.qlIndexFixing(ONIndex6M,I95,TRUE,_xll.ohTrigger(RecalcTrigger,Trigger6M)),NA())</f>
        <v>1.2789130666570614E-2</v>
      </c>
      <c r="P95" s="52">
        <f>IFERROR(_xll.qlIndexFixing(Index1Y,$H95,TRUE,_xll.ohTrigger(RecalcTrigger,Trigger1Y)),NA())</f>
        <v>1.6191604740010697E-2</v>
      </c>
      <c r="Q95" s="52">
        <f>IFERROR(_xll.qlIndexFixing(ONIndex1Y,I95,TRUE,_xll.ohTrigger(RecalcTrigger,Trigger1Y)),NA())</f>
        <v>1.5231801258046573E-2</v>
      </c>
    </row>
    <row r="96" spans="2:17" x14ac:dyDescent="0.2">
      <c r="B96" s="46" t="s">
        <v>20</v>
      </c>
      <c r="D96" s="49">
        <f>_xll.qlCalendarAdvance(LocalCalendar,$D95,B96,"f",FALSE)</f>
        <v>42779</v>
      </c>
      <c r="E96" s="49">
        <f>_xll.qlInterestRateIndexValueDate(IndexON,D96)</f>
        <v>42779</v>
      </c>
      <c r="F96" s="52">
        <f>IFERROR(_xll.qlIndexFixing(IndexON,D96,TRUE,_xll.ohTrigger(RecalcTrigger,TriggerON)),NA())</f>
        <v>5.3923101776565119E-3</v>
      </c>
      <c r="H96" s="49">
        <f>_xll.qlCalendarAdvance(IborCalendar,$H95,B96,"f",FALSE)</f>
        <v>42774</v>
      </c>
      <c r="I96" s="49">
        <f>_xll.qlInterestRateIndexValueDate(Index1M,$H96)</f>
        <v>42776</v>
      </c>
      <c r="J96" s="52">
        <f>IFERROR(_xll.qlIndexFixing(Index1M,$H96,TRUE,_xll.ohTrigger(RecalcTrigger,Trigger1M)),NA())</f>
        <v>6.7908597266235528E-3</v>
      </c>
      <c r="K96" s="52">
        <f>IFERROR(_xll.qlIndexFixing(ONIndex1M,I96,TRUE,_xll.ohTrigger(RecalcTrigger,Trigger1M)),NA())</f>
        <v>6.6758652683773789E-3</v>
      </c>
      <c r="L96" s="52">
        <f>IFERROR(_xll.qlIndexFixing(Index3M,H96,TRUE,_xll.ohTrigger(RecalcTrigger,Trigger3M)),NA())</f>
        <v>9.2607791122007715E-3</v>
      </c>
      <c r="M96" s="52">
        <f>IFERROR(_xll.qlIndexFixing(ONIndex3M,I96,TRUE,_xll.ohTrigger(RecalcTrigger,Trigger3M)),NA())</f>
        <v>9.0795314875347088E-3</v>
      </c>
      <c r="N96" s="52">
        <f>IFERROR(_xll.qlIndexFixing(Index6M,$H96,TRUE,_xll.ohTrigger(RecalcTrigger,Trigger6M)),NA())</f>
        <v>1.2690651485026983E-2</v>
      </c>
      <c r="O96" s="52">
        <f>IFERROR(_xll.qlIndexFixing(ONIndex6M,I96,TRUE,_xll.ohTrigger(RecalcTrigger,Trigger6M)),NA())</f>
        <v>1.2785924277309846E-2</v>
      </c>
      <c r="P96" s="52">
        <f>IFERROR(_xll.qlIndexFixing(Index1Y,$H96,TRUE,_xll.ohTrigger(RecalcTrigger,Trigger1Y)),NA())</f>
        <v>1.6174117984377474E-2</v>
      </c>
      <c r="Q96" s="52">
        <f>IFERROR(_xll.qlIndexFixing(ONIndex1Y,I96,TRUE,_xll.ohTrigger(RecalcTrigger,Trigger1Y)),NA())</f>
        <v>1.5251772256021923E-2</v>
      </c>
    </row>
    <row r="97" spans="2:17" x14ac:dyDescent="0.2">
      <c r="B97" s="46" t="s">
        <v>20</v>
      </c>
      <c r="D97" s="49">
        <f>_xll.qlCalendarAdvance(LocalCalendar,$D96,B97,"f",FALSE)</f>
        <v>42780</v>
      </c>
      <c r="E97" s="49">
        <f>_xll.qlInterestRateIndexValueDate(IndexON,D97)</f>
        <v>42780</v>
      </c>
      <c r="F97" s="52">
        <f>IFERROR(_xll.qlIndexFixing(IndexON,D97,TRUE,_xll.ohTrigger(RecalcTrigger,TriggerON)),NA())</f>
        <v>5.398567407350896E-3</v>
      </c>
      <c r="H97" s="49">
        <f>_xll.qlCalendarAdvance(IborCalendar,$H96,B97,"f",FALSE)</f>
        <v>42775</v>
      </c>
      <c r="I97" s="49">
        <f>_xll.qlInterestRateIndexValueDate(Index1M,$H97)</f>
        <v>42779</v>
      </c>
      <c r="J97" s="52">
        <f>IFERROR(_xll.qlIndexFixing(Index1M,$H97,TRUE,_xll.ohTrigger(RecalcTrigger,Trigger1M)),NA())</f>
        <v>6.8168636897577729E-3</v>
      </c>
      <c r="K97" s="52">
        <f>IFERROR(_xll.qlIndexFixing(ONIndex1M,I97,TRUE,_xll.ohTrigger(RecalcTrigger,Trigger1M)),NA())</f>
        <v>6.6951460246222894E-3</v>
      </c>
      <c r="L97" s="52">
        <f>IFERROR(_xll.qlIndexFixing(Index3M,H97,TRUE,_xll.ohTrigger(RecalcTrigger,Trigger3M)),NA())</f>
        <v>9.2881510600537412E-3</v>
      </c>
      <c r="M97" s="52">
        <f>IFERROR(_xll.qlIndexFixing(ONIndex3M,I97,TRUE,_xll.ohTrigger(RecalcTrigger,Trigger3M)),NA())</f>
        <v>9.0609535924723872E-3</v>
      </c>
      <c r="N97" s="52">
        <f>IFERROR(_xll.qlIndexFixing(Index6M,$H97,TRUE,_xll.ohTrigger(RecalcTrigger,Trigger6M)),NA())</f>
        <v>1.2691258863689152E-2</v>
      </c>
      <c r="O97" s="52">
        <f>IFERROR(_xll.qlIndexFixing(ONIndex6M,I97,TRUE,_xll.ohTrigger(RecalcTrigger,Trigger6M)),NA())</f>
        <v>1.2780468697668468E-2</v>
      </c>
      <c r="P97" s="52">
        <f>IFERROR(_xll.qlIndexFixing(Index1Y,$H97,TRUE,_xll.ohTrigger(RecalcTrigger,Trigger1Y)),NA())</f>
        <v>1.6173411897827381E-2</v>
      </c>
      <c r="Q97" s="52">
        <f>IFERROR(_xll.qlIndexFixing(ONIndex1Y,I97,TRUE,_xll.ohTrigger(RecalcTrigger,Trigger1Y)),NA())</f>
        <v>1.5269522847418671E-2</v>
      </c>
    </row>
    <row r="98" spans="2:17" x14ac:dyDescent="0.2">
      <c r="B98" s="46" t="s">
        <v>20</v>
      </c>
      <c r="D98" s="49">
        <f>_xll.qlCalendarAdvance(LocalCalendar,$D97,B98,"f",FALSE)</f>
        <v>42781</v>
      </c>
      <c r="E98" s="49">
        <f>_xll.qlInterestRateIndexValueDate(IndexON,D98)</f>
        <v>42781</v>
      </c>
      <c r="F98" s="52">
        <f>IFERROR(_xll.qlIndexFixing(IndexON,D98,TRUE,_xll.ohTrigger(RecalcTrigger,TriggerON)),NA())</f>
        <v>5.4045788001744199E-3</v>
      </c>
      <c r="H98" s="49">
        <f>_xll.qlCalendarAdvance(IborCalendar,$H97,B98,"f",FALSE)</f>
        <v>42776</v>
      </c>
      <c r="I98" s="49">
        <f>_xll.qlInterestRateIndexValueDate(Index1M,$H98)</f>
        <v>42780</v>
      </c>
      <c r="J98" s="52">
        <f>IFERROR(_xll.qlIndexFixing(Index1M,$H98,TRUE,_xll.ohTrigger(RecalcTrigger,Trigger1M)),NA())</f>
        <v>6.8253738294278754E-3</v>
      </c>
      <c r="K98" s="52">
        <f>IFERROR(_xll.qlIndexFixing(ONIndex1M,I98,TRUE,_xll.ohTrigger(RecalcTrigger,Trigger1M)),NA())</f>
        <v>6.7047168176603833E-3</v>
      </c>
      <c r="L98" s="52">
        <f>IFERROR(_xll.qlIndexFixing(Index3M,H98,TRUE,_xll.ohTrigger(RecalcTrigger,Trigger3M)),NA())</f>
        <v>9.2904416423023051E-3</v>
      </c>
      <c r="M98" s="52">
        <f>IFERROR(_xll.qlIndexFixing(ONIndex3M,I98,TRUE,_xll.ohTrigger(RecalcTrigger,Trigger3M)),NA())</f>
        <v>9.0527914082638716E-3</v>
      </c>
      <c r="N98" s="52">
        <f>IFERROR(_xll.qlIndexFixing(Index6M,$H98,TRUE,_xll.ohTrigger(RecalcTrigger,Trigger6M)),NA())</f>
        <v>1.2690315468956766E-2</v>
      </c>
      <c r="O98" s="52">
        <f>IFERROR(_xll.qlIndexFixing(ONIndex6M,I98,TRUE,_xll.ohTrigger(RecalcTrigger,Trigger6M)),NA())</f>
        <v>1.2777297438653079E-2</v>
      </c>
      <c r="P98" s="52">
        <f>IFERROR(_xll.qlIndexFixing(Index1Y,$H98,TRUE,_xll.ohTrigger(RecalcTrigger,Trigger1Y)),NA())</f>
        <v>1.6169065314078017E-2</v>
      </c>
      <c r="Q98" s="52">
        <f>IFERROR(_xll.qlIndexFixing(ONIndex1Y,I98,TRUE,_xll.ohTrigger(RecalcTrigger,Trigger1Y)),NA())</f>
        <v>1.5278257106734472E-2</v>
      </c>
    </row>
    <row r="99" spans="2:17" x14ac:dyDescent="0.2">
      <c r="B99" s="46" t="s">
        <v>20</v>
      </c>
      <c r="D99" s="49">
        <f>_xll.qlCalendarAdvance(LocalCalendar,$D98,B99,"f",FALSE)</f>
        <v>42782</v>
      </c>
      <c r="E99" s="49">
        <f>_xll.qlInterestRateIndexValueDate(IndexON,D99)</f>
        <v>42782</v>
      </c>
      <c r="F99" s="52">
        <f>IFERROR(_xll.qlIndexFixing(IndexON,D99,TRUE,_xll.ohTrigger(RecalcTrigger,TriggerON)),NA())</f>
        <v>5.4103443564468279E-3</v>
      </c>
      <c r="H99" s="49">
        <f>_xll.qlCalendarAdvance(IborCalendar,$H98,B99,"f",FALSE)</f>
        <v>42779</v>
      </c>
      <c r="I99" s="49">
        <f>_xll.qlInterestRateIndexValueDate(Index1M,$H99)</f>
        <v>42781</v>
      </c>
      <c r="J99" s="52">
        <f>IFERROR(_xll.qlIndexFixing(Index1M,$H99,TRUE,_xll.ohTrigger(RecalcTrigger,Trigger1M)),NA())</f>
        <v>6.8338050448194364E-3</v>
      </c>
      <c r="K99" s="52">
        <f>IFERROR(_xll.qlIndexFixing(ONIndex1M,I99,TRUE,_xll.ohTrigger(RecalcTrigger,Trigger1M)),NA())</f>
        <v>6.7142087214033808E-3</v>
      </c>
      <c r="L99" s="52">
        <f>IFERROR(_xll.qlIndexFixing(Index3M,H99,TRUE,_xll.ohTrigger(RecalcTrigger,Trigger3M)),NA())</f>
        <v>9.2928781849632713E-3</v>
      </c>
      <c r="M99" s="52">
        <f>IFERROR(_xll.qlIndexFixing(ONIndex3M,I99,TRUE,_xll.ohTrigger(RecalcTrigger,Trigger3M)),NA())</f>
        <v>9.0452365866156015E-3</v>
      </c>
      <c r="N99" s="52">
        <f>IFERROR(_xll.qlIndexFixing(Index6M,$H99,TRUE,_xll.ohTrigger(RecalcTrigger,Trigger6M)),NA())</f>
        <v>1.2690203348815529E-2</v>
      </c>
      <c r="O99" s="52">
        <f>IFERROR(_xll.qlIndexFixing(ONIndex6M,I99,TRUE,_xll.ohTrigger(RecalcTrigger,Trigger6M)),NA())</f>
        <v>1.2773723872729903E-2</v>
      </c>
      <c r="P99" s="52">
        <f>IFERROR(_xll.qlIndexFixing(Index1Y,$H99,TRUE,_xll.ohTrigger(RecalcTrigger,Trigger1Y)),NA())</f>
        <v>1.616477928525192E-2</v>
      </c>
      <c r="Q99" s="52">
        <f>IFERROR(_xll.qlIndexFixing(ONIndex1Y,I99,TRUE,_xll.ohTrigger(RecalcTrigger,Trigger1Y)),NA())</f>
        <v>1.5286712910951294E-2</v>
      </c>
    </row>
    <row r="100" spans="2:17" x14ac:dyDescent="0.2">
      <c r="B100" s="46" t="s">
        <v>20</v>
      </c>
      <c r="D100" s="49">
        <f>_xll.qlCalendarAdvance(LocalCalendar,$D99,B100,"f",FALSE)</f>
        <v>42783</v>
      </c>
      <c r="E100" s="49">
        <f>_xll.qlInterestRateIndexValueDate(IndexON,D100)</f>
        <v>42783</v>
      </c>
      <c r="F100" s="52">
        <f>IFERROR(_xll.qlIndexFixing(IndexON,D100,TRUE,_xll.ohTrigger(RecalcTrigger,TriggerON)),NA())</f>
        <v>5.4236516256533918E-3</v>
      </c>
      <c r="H100" s="49">
        <f>_xll.qlCalendarAdvance(IborCalendar,$H99,B100,"f",FALSE)</f>
        <v>42780</v>
      </c>
      <c r="I100" s="49">
        <f>_xll.qlInterestRateIndexValueDate(Index1M,$H100)</f>
        <v>42782</v>
      </c>
      <c r="J100" s="52">
        <f>IFERROR(_xll.qlIndexFixing(Index1M,$H100,TRUE,_xll.ohTrigger(RecalcTrigger,Trigger1M)),NA())</f>
        <v>6.8421573357754385E-3</v>
      </c>
      <c r="K100" s="52">
        <f>IFERROR(_xll.qlIndexFixing(ONIndex1M,I100,TRUE,_xll.ohTrigger(RecalcTrigger,Trigger1M)),NA())</f>
        <v>6.7236217360910899E-3</v>
      </c>
      <c r="L100" s="52">
        <f>IFERROR(_xll.qlIndexFixing(Index3M,H100,TRUE,_xll.ohTrigger(RecalcTrigger,Trigger3M)),NA())</f>
        <v>9.2997729840005941E-3</v>
      </c>
      <c r="M100" s="52">
        <f>IFERROR(_xll.qlIndexFixing(ONIndex3M,I100,TRUE,_xll.ohTrigger(RecalcTrigger,Trigger3M)),NA())</f>
        <v>9.0382891276075128E-3</v>
      </c>
      <c r="N100" s="52">
        <f>IFERROR(_xll.qlIndexFixing(Index6M,$H100,TRUE,_xll.ohTrigger(RecalcTrigger,Trigger6M)),NA())</f>
        <v>1.2690084006646675E-2</v>
      </c>
      <c r="O100" s="52">
        <f>IFERROR(_xll.qlIndexFixing(ONIndex6M,I100,TRUE,_xll.ohTrigger(RecalcTrigger,Trigger6M)),NA())</f>
        <v>1.2769748000058811E-2</v>
      </c>
      <c r="P100" s="52">
        <f>IFERROR(_xll.qlIndexFixing(Index1Y,$H100,TRUE,_xll.ohTrigger(RecalcTrigger,Trigger1Y)),NA())</f>
        <v>1.6160543763780615E-2</v>
      </c>
      <c r="Q100" s="52">
        <f>IFERROR(_xll.qlIndexFixing(ONIndex1Y,I100,TRUE,_xll.ohTrigger(RecalcTrigger,Trigger1Y)),NA())</f>
        <v>1.5294890259989202E-2</v>
      </c>
    </row>
    <row r="101" spans="2:17" x14ac:dyDescent="0.2">
      <c r="B101" s="46" t="s">
        <v>20</v>
      </c>
      <c r="D101" s="49">
        <f>_xll.qlCalendarAdvance(LocalCalendar,$D100,B101,"f",FALSE)</f>
        <v>42787</v>
      </c>
      <c r="E101" s="49">
        <f>_xll.qlInterestRateIndexValueDate(IndexON,D101)</f>
        <v>42787</v>
      </c>
      <c r="F101" s="52">
        <f>IFERROR(_xll.qlIndexFixing(IndexON,D101,TRUE,_xll.ohTrigger(RecalcTrigger,TriggerON)),NA())</f>
        <v>5.4354845865045576E-3</v>
      </c>
      <c r="H101" s="49">
        <f>_xll.qlCalendarAdvance(IborCalendar,$H100,B101,"f",FALSE)</f>
        <v>42781</v>
      </c>
      <c r="I101" s="49">
        <f>_xll.qlInterestRateIndexValueDate(Index1M,$H101)</f>
        <v>42783</v>
      </c>
      <c r="J101" s="52">
        <f>IFERROR(_xll.qlIndexFixing(Index1M,$H101,TRUE,_xll.ohTrigger(RecalcTrigger,Trigger1M)),NA())</f>
        <v>6.8504307021388655E-3</v>
      </c>
      <c r="K101" s="52">
        <f>IFERROR(_xll.qlIndexFixing(ONIndex1M,I101,TRUE,_xll.ohTrigger(RecalcTrigger,Trigger1M)),NA())</f>
        <v>6.7469494903193983E-3</v>
      </c>
      <c r="L101" s="52">
        <f>IFERROR(_xll.qlIndexFixing(Index3M,H101,TRUE,_xll.ohTrigger(RecalcTrigger,Trigger3M)),NA())</f>
        <v>9.3068065292883605E-3</v>
      </c>
      <c r="M101" s="52">
        <f>IFERROR(_xll.qlIndexFixing(ONIndex3M,I101,TRUE,_xll.ohTrigger(RecalcTrigger,Trigger3M)),NA())</f>
        <v>9.0242965972930911E-3</v>
      </c>
      <c r="N101" s="52">
        <f>IFERROR(_xll.qlIndexFixing(Index6M,$H101,TRUE,_xll.ohTrigger(RecalcTrigger,Trigger6M)),NA())</f>
        <v>1.2689959454661153E-2</v>
      </c>
      <c r="O101" s="52">
        <f>IFERROR(_xll.qlIndexFixing(ONIndex6M,I101,TRUE,_xll.ohTrigger(RecalcTrigger,Trigger6M)),NA())</f>
        <v>1.2758474973386669E-2</v>
      </c>
      <c r="P101" s="52">
        <f>IFERROR(_xll.qlIndexFixing(Index1Y,$H101,TRUE,_xll.ohTrigger(RecalcTrigger,Trigger1Y)),NA())</f>
        <v>1.6139158583141199E-2</v>
      </c>
      <c r="Q101" s="52">
        <f>IFERROR(_xll.qlIndexFixing(ONIndex1Y,I101,TRUE,_xll.ohTrigger(RecalcTrigger,Trigger1Y)),NA())</f>
        <v>1.5314918537066013E-2</v>
      </c>
    </row>
    <row r="102" spans="2:17" x14ac:dyDescent="0.2">
      <c r="B102" s="46" t="s">
        <v>20</v>
      </c>
      <c r="D102" s="49">
        <f>_xll.qlCalendarAdvance(LocalCalendar,$D101,B102,"f",FALSE)</f>
        <v>42788</v>
      </c>
      <c r="E102" s="49">
        <f>_xll.qlInterestRateIndexValueDate(IndexON,D102)</f>
        <v>42788</v>
      </c>
      <c r="F102" s="52">
        <f>IFERROR(_xll.qlIndexFixing(IndexON,D102,TRUE,_xll.ohTrigger(RecalcTrigger,TriggerON)),NA())</f>
        <v>5.4397751222712287E-3</v>
      </c>
      <c r="H102" s="49">
        <f>_xll.qlCalendarAdvance(IborCalendar,$H101,B102,"f",FALSE)</f>
        <v>42782</v>
      </c>
      <c r="I102" s="49">
        <f>_xll.qlInterestRateIndexValueDate(Index1M,$H102)</f>
        <v>42787</v>
      </c>
      <c r="J102" s="52">
        <f>IFERROR(_xll.qlIndexFixing(Index1M,$H102,TRUE,_xll.ohTrigger(RecalcTrigger,Trigger1M)),NA())</f>
        <v>6.8827349186749232E-3</v>
      </c>
      <c r="K102" s="52">
        <f>IFERROR(_xll.qlIndexFixing(ONIndex1M,I102,TRUE,_xll.ohTrigger(RecalcTrigger,Trigger1M)),NA())</f>
        <v>6.7695034709025492E-3</v>
      </c>
      <c r="L102" s="52">
        <f>IFERROR(_xll.qlIndexFixing(Index3M,H102,TRUE,_xll.ohTrigger(RecalcTrigger,Trigger3M)),NA())</f>
        <v>9.3403141571100079E-3</v>
      </c>
      <c r="M102" s="52">
        <f>IFERROR(_xll.qlIndexFixing(ONIndex3M,I102,TRUE,_xll.ohTrigger(RecalcTrigger,Trigger3M)),NA())</f>
        <v>9.0126622696118375E-3</v>
      </c>
      <c r="N102" s="52">
        <f>IFERROR(_xll.qlIndexFixing(Index6M,$H102,TRUE,_xll.ohTrigger(RecalcTrigger,Trigger6M)),NA())</f>
        <v>1.2689449392747564E-2</v>
      </c>
      <c r="O102" s="52">
        <f>IFERROR(_xll.qlIndexFixing(ONIndex6M,I102,TRUE,_xll.ohTrigger(RecalcTrigger,Trigger6M)),NA())</f>
        <v>1.2743834036523793E-2</v>
      </c>
      <c r="P102" s="52">
        <f>IFERROR(_xll.qlIndexFixing(Index1Y,$H102,TRUE,_xll.ohTrigger(RecalcTrigger,Trigger1Y)),NA())</f>
        <v>1.613977211412617E-2</v>
      </c>
      <c r="Q102" s="52">
        <f>IFERROR(_xll.qlIndexFixing(ONIndex1Y,I102,TRUE,_xll.ohTrigger(RecalcTrigger,Trigger1Y)),NA())</f>
        <v>1.5331600175816362E-2</v>
      </c>
    </row>
    <row r="103" spans="2:17" x14ac:dyDescent="0.2">
      <c r="B103" s="46" t="s">
        <v>20</v>
      </c>
      <c r="D103" s="49">
        <f>_xll.qlCalendarAdvance(LocalCalendar,$D102,B103,"f",FALSE)</f>
        <v>42789</v>
      </c>
      <c r="E103" s="49">
        <f>_xll.qlInterestRateIndexValueDate(IndexON,D103)</f>
        <v>42789</v>
      </c>
      <c r="F103" s="52">
        <f>IFERROR(_xll.qlIndexFixing(IndexON,D103,TRUE,_xll.ohTrigger(RecalcTrigger,TriggerON)),NA())</f>
        <v>5.4438198213269118E-3</v>
      </c>
      <c r="H103" s="49">
        <f>_xll.qlCalendarAdvance(IborCalendar,$H102,B103,"f",FALSE)</f>
        <v>42783</v>
      </c>
      <c r="I103" s="49">
        <f>_xll.qlInterestRateIndexValueDate(Index1M,$H103)</f>
        <v>42787</v>
      </c>
      <c r="J103" s="52">
        <f>IFERROR(_xll.qlIndexFixing(Index1M,$H103,TRUE,_xll.ohTrigger(RecalcTrigger,Trigger1M)),NA())</f>
        <v>6.8827349186749232E-3</v>
      </c>
      <c r="K103" s="52">
        <f>IFERROR(_xll.qlIndexFixing(ONIndex1M,I103,TRUE,_xll.ohTrigger(RecalcTrigger,Trigger1M)),NA())</f>
        <v>6.7695034709025492E-3</v>
      </c>
      <c r="L103" s="52">
        <f>IFERROR(_xll.qlIndexFixing(Index3M,H103,TRUE,_xll.ohTrigger(RecalcTrigger,Trigger3M)),NA())</f>
        <v>9.3403141571100079E-3</v>
      </c>
      <c r="M103" s="52">
        <f>IFERROR(_xll.qlIndexFixing(ONIndex3M,I103,TRUE,_xll.ohTrigger(RecalcTrigger,Trigger3M)),NA())</f>
        <v>9.0126622696118375E-3</v>
      </c>
      <c r="N103" s="52">
        <f>IFERROR(_xll.qlIndexFixing(Index6M,$H103,TRUE,_xll.ohTrigger(RecalcTrigger,Trigger6M)),NA())</f>
        <v>1.2689449392747564E-2</v>
      </c>
      <c r="O103" s="52">
        <f>IFERROR(_xll.qlIndexFixing(ONIndex6M,I103,TRUE,_xll.ohTrigger(RecalcTrigger,Trigger6M)),NA())</f>
        <v>1.2743834036523793E-2</v>
      </c>
      <c r="P103" s="52">
        <f>IFERROR(_xll.qlIndexFixing(Index1Y,$H103,TRUE,_xll.ohTrigger(RecalcTrigger,Trigger1Y)),NA())</f>
        <v>1.613977211412617E-2</v>
      </c>
      <c r="Q103" s="52">
        <f>IFERROR(_xll.qlIndexFixing(ONIndex1Y,I103,TRUE,_xll.ohTrigger(RecalcTrigger,Trigger1Y)),NA())</f>
        <v>1.5331600175816362E-2</v>
      </c>
    </row>
    <row r="104" spans="2:17" x14ac:dyDescent="0.2">
      <c r="B104" s="46" t="s">
        <v>20</v>
      </c>
      <c r="D104" s="49">
        <f>_xll.qlCalendarAdvance(LocalCalendar,$D103,B104,"f",FALSE)</f>
        <v>42790</v>
      </c>
      <c r="E104" s="49">
        <f>_xll.qlInterestRateIndexValueDate(IndexON,D104)</f>
        <v>42790</v>
      </c>
      <c r="F104" s="52">
        <f>IFERROR(_xll.qlIndexFixing(IndexON,D104,TRUE,_xll.ohTrigger(RecalcTrigger,TriggerON)),NA())</f>
        <v>5.4511723036299031E-3</v>
      </c>
      <c r="H104" s="49">
        <f>_xll.qlCalendarAdvance(IborCalendar,$H103,B104,"f",FALSE)</f>
        <v>42786</v>
      </c>
      <c r="I104" s="49">
        <f>_xll.qlInterestRateIndexValueDate(Index1M,$H104)</f>
        <v>42788</v>
      </c>
      <c r="J104" s="52">
        <f>IFERROR(_xll.qlIndexFixing(Index1M,$H104,TRUE,_xll.ohTrigger(RecalcTrigger,Trigger1M)),NA())</f>
        <v>6.890613659834407E-3</v>
      </c>
      <c r="K104" s="52">
        <f>IFERROR(_xll.qlIndexFixing(ONIndex1M,I104,TRUE,_xll.ohTrigger(RecalcTrigger,Trigger1M)),NA())</f>
        <v>6.7784431502193598E-3</v>
      </c>
      <c r="L104" s="52">
        <f>IFERROR(_xll.qlIndexFixing(Index3M,H104,TRUE,_xll.ohTrigger(RecalcTrigger,Trigger3M)),NA())</f>
        <v>9.3437617163013541E-3</v>
      </c>
      <c r="M104" s="52">
        <f>IFERROR(_xll.qlIndexFixing(ONIndex3M,I104,TRUE,_xll.ohTrigger(RecalcTrigger,Trigger3M)),NA())</f>
        <v>9.0093589853257328E-3</v>
      </c>
      <c r="N104" s="52">
        <f>IFERROR(_xll.qlIndexFixing(Index6M,$H104,TRUE,_xll.ohTrigger(RecalcTrigger,Trigger6M)),NA())</f>
        <v>1.268932897482E-2</v>
      </c>
      <c r="O104" s="52">
        <f>IFERROR(_xll.qlIndexFixing(ONIndex6M,I104,TRUE,_xll.ohTrigger(RecalcTrigger,Trigger6M)),NA())</f>
        <v>1.273744432376489E-2</v>
      </c>
      <c r="P104" s="52">
        <f>IFERROR(_xll.qlIndexFixing(Index1Y,$H104,TRUE,_xll.ohTrigger(RecalcTrigger,Trigger1Y)),NA())</f>
        <v>1.613562864758512E-2</v>
      </c>
      <c r="Q104" s="52">
        <f>IFERROR(_xll.qlIndexFixing(ONIndex1Y,I104,TRUE,_xll.ohTrigger(RecalcTrigger,Trigger1Y)),NA())</f>
        <v>1.5338106793061357E-2</v>
      </c>
    </row>
    <row r="105" spans="2:17" x14ac:dyDescent="0.2">
      <c r="B105" s="46" t="s">
        <v>20</v>
      </c>
      <c r="D105" s="49">
        <f>_xll.qlCalendarAdvance(LocalCalendar,$D104,B105,"f",FALSE)</f>
        <v>42793</v>
      </c>
      <c r="E105" s="49">
        <f>_xll.qlInterestRateIndexValueDate(IndexON,D105)</f>
        <v>42793</v>
      </c>
      <c r="F105" s="52">
        <f>IFERROR(_xll.qlIndexFixing(IndexON,D105,TRUE,_xll.ohTrigger(RecalcTrigger,TriggerON)),NA())</f>
        <v>5.4575402493206582E-3</v>
      </c>
      <c r="H105" s="49">
        <f>_xll.qlCalendarAdvance(IborCalendar,$H104,B105,"f",FALSE)</f>
        <v>42787</v>
      </c>
      <c r="I105" s="49">
        <f>_xll.qlInterestRateIndexValueDate(Index1M,$H105)</f>
        <v>42789</v>
      </c>
      <c r="J105" s="52">
        <f>IFERROR(_xll.qlIndexFixing(Index1M,$H105,TRUE,_xll.ohTrigger(RecalcTrigger,Trigger1M)),NA())</f>
        <v>6.8984134755077442E-3</v>
      </c>
      <c r="K105" s="52">
        <f>IFERROR(_xll.qlIndexFixing(ONIndex1M,I105,TRUE,_xll.ohTrigger(RecalcTrigger,Trigger1M)),NA())</f>
        <v>6.787303940241074E-3</v>
      </c>
      <c r="L105" s="52">
        <f>IFERROR(_xll.qlIndexFixing(Index3M,H105,TRUE,_xll.ohTrigger(RecalcTrigger,Trigger3M)),NA())</f>
        <v>9.3514514984768711E-3</v>
      </c>
      <c r="M105" s="52">
        <f>IFERROR(_xll.qlIndexFixing(ONIndex3M,I105,TRUE,_xll.ohTrigger(RecalcTrigger,Trigger3M)),NA())</f>
        <v>9.0066630634400013E-3</v>
      </c>
      <c r="N105" s="52">
        <f>IFERROR(_xll.qlIndexFixing(Index6M,$H105,TRUE,_xll.ohTrigger(RecalcTrigger,Trigger6M)),NA())</f>
        <v>1.2689215420329549E-2</v>
      </c>
      <c r="O105" s="52">
        <f>IFERROR(_xll.qlIndexFixing(ONIndex6M,I105,TRUE,_xll.ohTrigger(RecalcTrigger,Trigger6M)),NA())</f>
        <v>1.273065230449788E-2</v>
      </c>
      <c r="P105" s="52">
        <f>IFERROR(_xll.qlIndexFixing(Index1Y,$H105,TRUE,_xll.ohTrigger(RecalcTrigger,Trigger1Y)),NA())</f>
        <v>1.6131465360235183E-2</v>
      </c>
      <c r="Q105" s="52">
        <f>IFERROR(_xll.qlIndexFixing(ONIndex1Y,I105,TRUE,_xll.ohTrigger(RecalcTrigger,Trigger1Y)),NA())</f>
        <v>1.5344334954967564E-2</v>
      </c>
    </row>
    <row r="106" spans="2:17" x14ac:dyDescent="0.2">
      <c r="B106" s="46" t="s">
        <v>20</v>
      </c>
      <c r="D106" s="49">
        <f>_xll.qlCalendarAdvance(LocalCalendar,$D105,B106,"f",FALSE)</f>
        <v>42794</v>
      </c>
      <c r="E106" s="49">
        <f>_xll.qlInterestRateIndexValueDate(IndexON,D106)</f>
        <v>42794</v>
      </c>
      <c r="F106" s="52">
        <f>IFERROR(_xll.qlIndexFixing(IndexON,D106,TRUE,_xll.ohTrigger(RecalcTrigger,TriggerON)),NA())</f>
        <v>5.4604133661051435E-3</v>
      </c>
      <c r="H106" s="49">
        <f>_xll.qlCalendarAdvance(IborCalendar,$H105,B106,"f",FALSE)</f>
        <v>42788</v>
      </c>
      <c r="I106" s="49">
        <f>_xll.qlInterestRateIndexValueDate(Index1M,$H106)</f>
        <v>42790</v>
      </c>
      <c r="J106" s="52">
        <f>IFERROR(_xll.qlIndexFixing(Index1M,$H106,TRUE,_xll.ohTrigger(RecalcTrigger,Trigger1M)),NA())</f>
        <v>6.9061343655607565E-3</v>
      </c>
      <c r="K106" s="52">
        <f>IFERROR(_xll.qlIndexFixing(ONIndex1M,I106,TRUE,_xll.ohTrigger(RecalcTrigger,Trigger1M)),NA())</f>
        <v>6.804891181264594E-3</v>
      </c>
      <c r="L106" s="52">
        <f>IFERROR(_xll.qlIndexFixing(Index3M,H106,TRUE,_xll.ohTrigger(RecalcTrigger,Trigger3M)),NA())</f>
        <v>9.3592212795443955E-3</v>
      </c>
      <c r="M106" s="52">
        <f>IFERROR(_xll.qlIndexFixing(ONIndex3M,I106,TRUE,_xll.ohTrigger(RecalcTrigger,Trigger3M)),NA())</f>
        <v>9.003520927448605E-3</v>
      </c>
      <c r="N106" s="52">
        <f>IFERROR(_xll.qlIndexFixing(Index6M,$H106,TRUE,_xll.ohTrigger(RecalcTrigger,Trigger6M)),NA())</f>
        <v>1.2689110741482303E-2</v>
      </c>
      <c r="O106" s="52">
        <f>IFERROR(_xll.qlIndexFixing(ONIndex6M,I106,TRUE,_xll.ohTrigger(RecalcTrigger,Trigger6M)),NA())</f>
        <v>1.2716176387232991E-2</v>
      </c>
      <c r="P106" s="52">
        <f>IFERROR(_xll.qlIndexFixing(Index1Y,$H106,TRUE,_xll.ohTrigger(RecalcTrigger,Trigger1Y)),NA())</f>
        <v>1.6115952881781519E-2</v>
      </c>
      <c r="Q106" s="52">
        <f>IFERROR(_xll.qlIndexFixing(ONIndex1Y,I106,TRUE,_xll.ohTrigger(RecalcTrigger,Trigger1Y)),NA())</f>
        <v>1.5356518110518635E-2</v>
      </c>
    </row>
    <row r="107" spans="2:17" x14ac:dyDescent="0.2">
      <c r="B107" s="46" t="s">
        <v>20</v>
      </c>
      <c r="D107" s="49">
        <f>_xll.qlCalendarAdvance(LocalCalendar,$D106,B107,"f",FALSE)</f>
        <v>42795</v>
      </c>
      <c r="E107" s="49">
        <f>_xll.qlInterestRateIndexValueDate(IndexON,D107)</f>
        <v>42795</v>
      </c>
      <c r="F107" s="52">
        <f>IFERROR(_xll.qlIndexFixing(IndexON,D107,TRUE,_xll.ohTrigger(RecalcTrigger,TriggerON)),NA())</f>
        <v>5.4633286552352445E-3</v>
      </c>
      <c r="H107" s="49">
        <f>_xll.qlCalendarAdvance(IborCalendar,$H106,B107,"f",FALSE)</f>
        <v>42789</v>
      </c>
      <c r="I107" s="49">
        <f>_xll.qlInterestRateIndexValueDate(Index1M,$H107)</f>
        <v>42793</v>
      </c>
      <c r="J107" s="52">
        <f>IFERROR(_xll.qlIndexFixing(Index1M,$H107,TRUE,_xll.ohTrigger(RecalcTrigger,Trigger1M)),NA())</f>
        <v>6.9288234805447192E-3</v>
      </c>
      <c r="K107" s="52">
        <f>IFERROR(_xll.qlIndexFixing(ONIndex1M,I107,TRUE,_xll.ohTrigger(RecalcTrigger,Trigger1M)),NA())</f>
        <v>6.8219582077766461E-3</v>
      </c>
      <c r="L107" s="52">
        <f>IFERROR(_xll.qlIndexFixing(Index3M,H107,TRUE,_xll.ohTrigger(RecalcTrigger,Trigger3M)),NA())</f>
        <v>9.3945480515619673E-3</v>
      </c>
      <c r="M107" s="52">
        <f>IFERROR(_xll.qlIndexFixing(ONIndex3M,I107,TRUE,_xll.ohTrigger(RecalcTrigger,Trigger3M)),NA())</f>
        <v>9.0019529992613201E-3</v>
      </c>
      <c r="N107" s="52">
        <f>IFERROR(_xll.qlIndexFixing(Index6M,$H107,TRUE,_xll.ohTrigger(RecalcTrigger,Trigger6M)),NA())</f>
        <v>1.2689747014926575E-2</v>
      </c>
      <c r="O107" s="52">
        <f>IFERROR(_xll.qlIndexFixing(ONIndex6M,I107,TRUE,_xll.ohTrigger(RecalcTrigger,Trigger6M)),NA())</f>
        <v>1.2699461161549408E-2</v>
      </c>
      <c r="P107" s="52">
        <f>IFERROR(_xll.qlIndexFixing(Index1Y,$H107,TRUE,_xll.ohTrigger(RecalcTrigger,Trigger1Y)),NA())</f>
        <v>1.6114413081098615E-2</v>
      </c>
      <c r="Q107" s="52">
        <f>IFERROR(_xll.qlIndexFixing(ONIndex1Y,I107,TRUE,_xll.ohTrigger(RecalcTrigger,Trigger1Y)),NA())</f>
        <v>1.5366463048804846E-2</v>
      </c>
    </row>
    <row r="108" spans="2:17" x14ac:dyDescent="0.2">
      <c r="B108" s="46" t="s">
        <v>20</v>
      </c>
      <c r="D108" s="49">
        <f>_xll.qlCalendarAdvance(LocalCalendar,$D107,B108,"f",FALSE)</f>
        <v>42796</v>
      </c>
      <c r="E108" s="49">
        <f>_xll.qlInterestRateIndexValueDate(IndexON,D108)</f>
        <v>42796</v>
      </c>
      <c r="F108" s="52">
        <f>IFERROR(_xll.qlIndexFixing(IndexON,D108,TRUE,_xll.ohTrigger(RecalcTrigger,TriggerON)),NA())</f>
        <v>5.4663437183943842E-3</v>
      </c>
      <c r="H108" s="49">
        <f>_xll.qlCalendarAdvance(IborCalendar,$H107,B108,"f",FALSE)</f>
        <v>42790</v>
      </c>
      <c r="I108" s="49">
        <f>_xll.qlInterestRateIndexValueDate(Index1M,$H108)</f>
        <v>42794</v>
      </c>
      <c r="J108" s="52">
        <f>IFERROR(_xll.qlIndexFixing(Index1M,$H108,TRUE,_xll.ohTrigger(RecalcTrigger,Trigger1M)),NA())</f>
        <v>6.9468076792861804E-3</v>
      </c>
      <c r="K108" s="52">
        <f>IFERROR(_xll.qlIndexFixing(ONIndex1M,I108,TRUE,_xll.ohTrigger(RecalcTrigger,Trigger1M)),NA())</f>
        <v>6.83042455148275E-3</v>
      </c>
      <c r="L108" s="52">
        <f>IFERROR(_xll.qlIndexFixing(Index3M,H108,TRUE,_xll.ohTrigger(RecalcTrigger,Trigger3M)),NA())</f>
        <v>9.4024104479871907E-3</v>
      </c>
      <c r="M108" s="52">
        <f>IFERROR(_xll.qlIndexFixing(ONIndex3M,I108,TRUE,_xll.ohTrigger(RecalcTrigger,Trigger3M)),NA())</f>
        <v>9.0022938890577109E-3</v>
      </c>
      <c r="N108" s="52">
        <f>IFERROR(_xll.qlIndexFixing(Index6M,$H108,TRUE,_xll.ohTrigger(RecalcTrigger,Trigger6M)),NA())</f>
        <v>1.2689999999999984E-2</v>
      </c>
      <c r="O108" s="52">
        <f>IFERROR(_xll.qlIndexFixing(ONIndex6M,I108,TRUE,_xll.ohTrigger(RecalcTrigger,Trigger6M)),NA())</f>
        <v>1.2690768055794166E-2</v>
      </c>
      <c r="P108" s="52">
        <f>IFERROR(_xll.qlIndexFixing(Index1Y,$H108,TRUE,_xll.ohTrigger(RecalcTrigger,Trigger1Y)),NA())</f>
        <v>1.6110000000000037E-2</v>
      </c>
      <c r="Q108" s="52">
        <f>IFERROR(_xll.qlIndexFixing(ONIndex1Y,I108,TRUE,_xll.ohTrigger(RecalcTrigger,Trigger1Y)),NA())</f>
        <v>1.5371367383023582E-2</v>
      </c>
    </row>
    <row r="109" spans="2:17" x14ac:dyDescent="0.2">
      <c r="B109" s="46" t="s">
        <v>20</v>
      </c>
      <c r="D109" s="49">
        <f>_xll.qlCalendarAdvance(LocalCalendar,$D108,B109,"f",FALSE)</f>
        <v>42797</v>
      </c>
      <c r="E109" s="49">
        <f>_xll.qlInterestRateIndexValueDate(IndexON,D109)</f>
        <v>42797</v>
      </c>
      <c r="F109" s="52">
        <f>IFERROR(_xll.qlIndexFixing(IndexON,D109,TRUE,_xll.ohTrigger(RecalcTrigger,TriggerON)),NA())</f>
        <v>5.4727896213790928E-3</v>
      </c>
      <c r="H109" s="49">
        <f>_xll.qlCalendarAdvance(IborCalendar,$H108,B109,"f",FALSE)</f>
        <v>42793</v>
      </c>
      <c r="I109" s="49">
        <f>_xll.qlInterestRateIndexValueDate(Index1M,$H109)</f>
        <v>42795</v>
      </c>
      <c r="J109" s="52">
        <f>IFERROR(_xll.qlIndexFixing(Index1M,$H109,TRUE,_xll.ohTrigger(RecalcTrigger,Trigger1M)),NA())</f>
        <v>6.9608767470013596E-3</v>
      </c>
      <c r="K109" s="52">
        <f>IFERROR(_xll.qlIndexFixing(ONIndex1M,I109,TRUE,_xll.ohTrigger(RecalcTrigger,Trigger1M)),NA())</f>
        <v>6.8388120058937574E-3</v>
      </c>
      <c r="L109" s="52">
        <f>IFERROR(_xll.qlIndexFixing(Index3M,H109,TRUE,_xll.ohTrigger(RecalcTrigger,Trigger3M)),NA())</f>
        <v>9.4103051342067298E-3</v>
      </c>
      <c r="M109" s="52">
        <f>IFERROR(_xll.qlIndexFixing(ONIndex3M,I109,TRUE,_xll.ohTrigger(RecalcTrigger,Trigger3M)),NA())</f>
        <v>9.003242141254475E-3</v>
      </c>
      <c r="N109" s="52">
        <f>IFERROR(_xll.qlIndexFixing(Index6M,$H109,TRUE,_xll.ohTrigger(RecalcTrigger,Trigger6M)),NA())</f>
        <v>1.2689880364233474E-2</v>
      </c>
      <c r="O109" s="52">
        <f>IFERROR(_xll.qlIndexFixing(ONIndex6M,I109,TRUE,_xll.ohTrigger(RecalcTrigger,Trigger6M)),NA())</f>
        <v>1.2682224874831505E-2</v>
      </c>
      <c r="P109" s="52">
        <f>IFERROR(_xll.qlIndexFixing(Index1Y,$H109,TRUE,_xll.ohTrigger(RecalcTrigger,Trigger1Y)),NA())</f>
        <v>1.6105509398828245E-2</v>
      </c>
      <c r="Q109" s="52">
        <f>IFERROR(_xll.qlIndexFixing(ONIndex1Y,I109,TRUE,_xll.ohTrigger(RecalcTrigger,Trigger1Y)),NA())</f>
        <v>1.537633550805495E-2</v>
      </c>
    </row>
    <row r="110" spans="2:17" x14ac:dyDescent="0.2">
      <c r="B110" s="46" t="s">
        <v>20</v>
      </c>
      <c r="D110" s="49">
        <f>_xll.qlCalendarAdvance(LocalCalendar,$D109,B110,"f",FALSE)</f>
        <v>42800</v>
      </c>
      <c r="E110" s="49">
        <f>_xll.qlInterestRateIndexValueDate(IndexON,D110)</f>
        <v>42800</v>
      </c>
      <c r="F110" s="52">
        <f>IFERROR(_xll.qlIndexFixing(IndexON,D110,TRUE,_xll.ohTrigger(RecalcTrigger,TriggerON)),NA())</f>
        <v>5.4794017122006267E-3</v>
      </c>
      <c r="H110" s="49">
        <f>_xll.qlCalendarAdvance(IborCalendar,$H109,B110,"f",FALSE)</f>
        <v>42794</v>
      </c>
      <c r="I110" s="49">
        <f>_xll.qlInterestRateIndexValueDate(Index1M,$H110)</f>
        <v>42796</v>
      </c>
      <c r="J110" s="52">
        <f>IFERROR(_xll.qlIndexFixing(Index1M,$H110,TRUE,_xll.ohTrigger(RecalcTrigger,Trigger1M)),NA())</f>
        <v>6.9645589665229268E-3</v>
      </c>
      <c r="K110" s="52">
        <f>IFERROR(_xll.qlIndexFixing(ONIndex1M,I110,TRUE,_xll.ohTrigger(RecalcTrigger,Trigger1M)),NA())</f>
        <v>6.8471205710896044E-3</v>
      </c>
      <c r="L110" s="52">
        <f>IFERROR(_xll.qlIndexFixing(Index3M,H110,TRUE,_xll.ohTrigger(RecalcTrigger,Trigger3M)),NA())</f>
        <v>9.4182239902037522E-3</v>
      </c>
      <c r="M110" s="52">
        <f>IFERROR(_xll.qlIndexFixing(ONIndex3M,I110,TRUE,_xll.ohTrigger(RecalcTrigger,Trigger3M)),NA())</f>
        <v>9.0047977557716763E-3</v>
      </c>
      <c r="N110" s="52">
        <f>IFERROR(_xll.qlIndexFixing(Index6M,$H110,TRUE,_xll.ohTrigger(RecalcTrigger,Trigger6M)),NA())</f>
        <v>1.2690554568900975E-2</v>
      </c>
      <c r="O110" s="52">
        <f>IFERROR(_xll.qlIndexFixing(ONIndex6M,I110,TRUE,_xll.ohTrigger(RecalcTrigger,Trigger6M)),NA())</f>
        <v>1.2673942065113408E-2</v>
      </c>
      <c r="P110" s="52">
        <f>IFERROR(_xll.qlIndexFixing(Index1Y,$H110,TRUE,_xll.ohTrigger(RecalcTrigger,Trigger1Y)),NA())</f>
        <v>1.6100944109190631E-2</v>
      </c>
      <c r="Q110" s="52">
        <f>IFERROR(_xll.qlIndexFixing(ONIndex1Y,I110,TRUE,_xll.ohTrigger(RecalcTrigger,Trigger1Y)),NA())</f>
        <v>1.5381435873145222E-2</v>
      </c>
    </row>
    <row r="111" spans="2:17" x14ac:dyDescent="0.2">
      <c r="B111" s="46" t="s">
        <v>20</v>
      </c>
      <c r="D111" s="49">
        <f>_xll.qlCalendarAdvance(LocalCalendar,$D110,B111,"f",FALSE)</f>
        <v>42801</v>
      </c>
      <c r="E111" s="49">
        <f>_xll.qlInterestRateIndexValueDate(IndexON,D111)</f>
        <v>42801</v>
      </c>
      <c r="F111" s="52">
        <f>IFERROR(_xll.qlIndexFixing(IndexON,D111,TRUE,_xll.ohTrigger(RecalcTrigger,TriggerON)),NA())</f>
        <v>5.4829156458247041E-3</v>
      </c>
      <c r="H111" s="49">
        <f>_xll.qlCalendarAdvance(IborCalendar,$H110,B111,"f",FALSE)</f>
        <v>42795</v>
      </c>
      <c r="I111" s="49">
        <f>_xll.qlInterestRateIndexValueDate(Index1M,$H111)</f>
        <v>42797</v>
      </c>
      <c r="J111" s="52">
        <f>IFERROR(_xll.qlIndexFixing(Index1M,$H111,TRUE,_xll.ohTrigger(RecalcTrigger,Trigger1M)),NA())</f>
        <v>6.9682147679530557E-3</v>
      </c>
      <c r="K111" s="52">
        <f>IFERROR(_xll.qlIndexFixing(ONIndex1M,I111,TRUE,_xll.ohTrigger(RecalcTrigger,Trigger1M)),NA())</f>
        <v>6.8636055913717797E-3</v>
      </c>
      <c r="L111" s="52">
        <f>IFERROR(_xll.qlIndexFixing(Index3M,H111,TRUE,_xll.ohTrigger(RecalcTrigger,Trigger3M)),NA())</f>
        <v>9.4332816384642432E-3</v>
      </c>
      <c r="M111" s="52">
        <f>IFERROR(_xll.qlIndexFixing(ONIndex3M,I111,TRUE,_xll.ohTrigger(RecalcTrigger,Trigger3M)),NA())</f>
        <v>9.0101590248536922E-3</v>
      </c>
      <c r="N111" s="52">
        <f>IFERROR(_xll.qlIndexFixing(Index6M,$H111,TRUE,_xll.ohTrigger(RecalcTrigger,Trigger6M)),NA())</f>
        <v>1.2690197120040008E-2</v>
      </c>
      <c r="O111" s="52">
        <f>IFERROR(_xll.qlIndexFixing(ONIndex6M,I111,TRUE,_xll.ohTrigger(RecalcTrigger,Trigger6M)),NA())</f>
        <v>1.2658689440776527E-2</v>
      </c>
      <c r="P111" s="52">
        <f>IFERROR(_xll.qlIndexFixing(Index1Y,$H111,TRUE,_xll.ohTrigger(RecalcTrigger,Trigger1Y)),NA())</f>
        <v>1.6084422765027293E-2</v>
      </c>
      <c r="Q111" s="52">
        <f>IFERROR(_xll.qlIndexFixing(ONIndex1Y,I111,TRUE,_xll.ohTrigger(RecalcTrigger,Trigger1Y)),NA())</f>
        <v>1.5392735513142242E-2</v>
      </c>
    </row>
    <row r="112" spans="2:17" x14ac:dyDescent="0.2">
      <c r="B112" s="46" t="s">
        <v>20</v>
      </c>
      <c r="D112" s="49">
        <f>_xll.qlCalendarAdvance(LocalCalendar,$D111,B112,"f",FALSE)</f>
        <v>42802</v>
      </c>
      <c r="E112" s="49">
        <f>_xll.qlInterestRateIndexValueDate(IndexON,D112)</f>
        <v>42802</v>
      </c>
      <c r="F112" s="52">
        <f>IFERROR(_xll.qlIndexFixing(IndexON,D112,TRUE,_xll.ohTrigger(RecalcTrigger,TriggerON)),NA())</f>
        <v>5.4865293537176285E-3</v>
      </c>
      <c r="H112" s="49">
        <f>_xll.qlCalendarAdvance(IborCalendar,$H111,B112,"f",FALSE)</f>
        <v>42796</v>
      </c>
      <c r="I112" s="49">
        <f>_xll.qlInterestRateIndexValueDate(Index1M,$H112)</f>
        <v>42800</v>
      </c>
      <c r="J112" s="52">
        <f>IFERROR(_xll.qlIndexFixing(Index1M,$H112,TRUE,_xll.ohTrigger(RecalcTrigger,Trigger1M)),NA())</f>
        <v>6.9889766878602237E-3</v>
      </c>
      <c r="K112" s="52">
        <f>IFERROR(_xll.qlIndexFixing(ONIndex1M,I112,TRUE,_xll.ohTrigger(RecalcTrigger,Trigger1M)),NA())</f>
        <v>6.8795659386822194E-3</v>
      </c>
      <c r="L112" s="52">
        <f>IFERROR(_xll.qlIndexFixing(Index3M,H112,TRUE,_xll.ohTrigger(RecalcTrigger,Trigger3M)),NA())</f>
        <v>9.4499787094100597E-3</v>
      </c>
      <c r="M112" s="52">
        <f>IFERROR(_xll.qlIndexFixing(ONIndex3M,I112,TRUE,_xll.ohTrigger(RecalcTrigger,Trigger3M)),NA())</f>
        <v>9.0170938375244702E-3</v>
      </c>
      <c r="N112" s="52">
        <f>IFERROR(_xll.qlIndexFixing(Index6M,$H112,TRUE,_xll.ohTrigger(RecalcTrigger,Trigger6M)),NA())</f>
        <v>1.2689598270975591E-2</v>
      </c>
      <c r="O112" s="52">
        <f>IFERROR(_xll.qlIndexFixing(ONIndex6M,I112,TRUE,_xll.ohTrigger(RecalcTrigger,Trigger6M)),NA())</f>
        <v>1.2643414536688269E-2</v>
      </c>
      <c r="P112" s="52">
        <f>IFERROR(_xll.qlIndexFixing(Index1Y,$H112,TRUE,_xll.ohTrigger(RecalcTrigger,Trigger1Y)),NA())</f>
        <v>1.6082044202951791E-2</v>
      </c>
      <c r="Q112" s="52">
        <f>IFERROR(_xll.qlIndexFixing(ONIndex1Y,I112,TRUE,_xll.ohTrigger(RecalcTrigger,Trigger1Y)),NA())</f>
        <v>1.540315973449502E-2</v>
      </c>
    </row>
    <row r="113" spans="2:17" x14ac:dyDescent="0.2">
      <c r="B113" s="46" t="s">
        <v>20</v>
      </c>
      <c r="D113" s="49">
        <f>_xll.qlCalendarAdvance(LocalCalendar,$D112,B113,"f",FALSE)</f>
        <v>42803</v>
      </c>
      <c r="E113" s="49">
        <f>_xll.qlInterestRateIndexValueDate(IndexON,D113)</f>
        <v>42803</v>
      </c>
      <c r="F113" s="52">
        <f>IFERROR(_xll.qlIndexFixing(IndexON,D113,TRUE,_xll.ohTrigger(RecalcTrigger,TriggerON)),NA())</f>
        <v>5.4902428356395916E-3</v>
      </c>
      <c r="H113" s="49">
        <f>_xll.qlCalendarAdvance(IborCalendar,$H112,B113,"f",FALSE)</f>
        <v>42797</v>
      </c>
      <c r="I113" s="49">
        <f>_xll.qlInterestRateIndexValueDate(Index1M,$H113)</f>
        <v>42801</v>
      </c>
      <c r="J113" s="52">
        <f>IFERROR(_xll.qlIndexFixing(Index1M,$H113,TRUE,_xll.ohTrigger(RecalcTrigger,Trigger1M)),NA())</f>
        <v>6.9957624096691953E-3</v>
      </c>
      <c r="K113" s="52">
        <f>IFERROR(_xll.qlIndexFixing(ONIndex1M,I113,TRUE,_xll.ohTrigger(RecalcTrigger,Trigger1M)),NA())</f>
        <v>6.887480057322648E-3</v>
      </c>
      <c r="L113" s="52">
        <f>IFERROR(_xll.qlIndexFixing(Index3M,H113,TRUE,_xll.ohTrigger(RecalcTrigger,Trigger3M)),NA())</f>
        <v>9.4578966117985861E-3</v>
      </c>
      <c r="M113" s="52">
        <f>IFERROR(_xll.qlIndexFixing(ONIndex3M,I113,TRUE,_xll.ohTrigger(RecalcTrigger,Trigger3M)),NA())</f>
        <v>9.021686264043538E-3</v>
      </c>
      <c r="N113" s="52">
        <f>IFERROR(_xll.qlIndexFixing(Index6M,$H113,TRUE,_xll.ohTrigger(RecalcTrigger,Trigger6M)),NA())</f>
        <v>1.2689614385341955E-2</v>
      </c>
      <c r="O113" s="52">
        <f>IFERROR(_xll.qlIndexFixing(ONIndex6M,I113,TRUE,_xll.ohTrigger(RecalcTrigger,Trigger6M)),NA())</f>
        <v>1.2636433582073892E-2</v>
      </c>
      <c r="P113" s="52">
        <f>IFERROR(_xll.qlIndexFixing(Index1Y,$H113,TRUE,_xll.ohTrigger(RecalcTrigger,Trigger1Y)),NA())</f>
        <v>1.6077186572933892E-2</v>
      </c>
      <c r="Q113" s="52">
        <f>IFERROR(_xll.qlIndexFixing(ONIndex1Y,I113,TRUE,_xll.ohTrigger(RecalcTrigger,Trigger1Y)),NA())</f>
        <v>1.5408921299959744E-2</v>
      </c>
    </row>
    <row r="114" spans="2:17" x14ac:dyDescent="0.2">
      <c r="B114" s="46" t="s">
        <v>20</v>
      </c>
      <c r="D114" s="49">
        <f>_xll.qlCalendarAdvance(LocalCalendar,$D113,B114,"f",FALSE)</f>
        <v>42804</v>
      </c>
      <c r="E114" s="49">
        <f>_xll.qlInterestRateIndexValueDate(IndexON,D114)</f>
        <v>42804</v>
      </c>
      <c r="F114" s="52">
        <f>IFERROR(_xll.qlIndexFixing(IndexON,D114,TRUE,_xll.ohTrigger(RecalcTrigger,TriggerON)),NA())</f>
        <v>5.4980863470532881E-3</v>
      </c>
      <c r="H114" s="49">
        <f>_xll.qlCalendarAdvance(IborCalendar,$H113,B114,"f",FALSE)</f>
        <v>42800</v>
      </c>
      <c r="I114" s="49">
        <f>_xll.qlInterestRateIndexValueDate(Index1M,$H114)</f>
        <v>42802</v>
      </c>
      <c r="J114" s="52">
        <f>IFERROR(_xll.qlIndexFixing(Index1M,$H114,TRUE,_xll.ohTrigger(RecalcTrigger,Trigger1M)),NA())</f>
        <v>7.0089333581548697E-3</v>
      </c>
      <c r="K114" s="52">
        <f>IFERROR(_xll.qlIndexFixing(ONIndex1M,I114,TRUE,_xll.ohTrigger(RecalcTrigger,Trigger1M)),NA())</f>
        <v>6.8953152866679801E-3</v>
      </c>
      <c r="L114" s="52">
        <f>IFERROR(_xll.qlIndexFixing(Index3M,H114,TRUE,_xll.ohTrigger(RecalcTrigger,Trigger3M)),NA())</f>
        <v>9.4657899625046858E-3</v>
      </c>
      <c r="M114" s="52">
        <f>IFERROR(_xll.qlIndexFixing(ONIndex3M,I114,TRUE,_xll.ohTrigger(RecalcTrigger,Trigger3M)),NA())</f>
        <v>9.026886052883043E-3</v>
      </c>
      <c r="N114" s="52">
        <f>IFERROR(_xll.qlIndexFixing(Index6M,$H114,TRUE,_xll.ohTrigger(RecalcTrigger,Trigger6M)),NA())</f>
        <v>1.2689657782685498E-2</v>
      </c>
      <c r="O114" s="52">
        <f>IFERROR(_xll.qlIndexFixing(ONIndex6M,I114,TRUE,_xll.ohTrigger(RecalcTrigger,Trigger6M)),NA())</f>
        <v>1.2629712998624143E-2</v>
      </c>
      <c r="P114" s="52">
        <f>IFERROR(_xll.qlIndexFixing(Index1Y,$H114,TRUE,_xll.ohTrigger(RecalcTrigger,Trigger1Y)),NA())</f>
        <v>1.607228669458929E-2</v>
      </c>
      <c r="Q114" s="52">
        <f>IFERROR(_xll.qlIndexFixing(ONIndex1Y,I114,TRUE,_xll.ohTrigger(RecalcTrigger,Trigger1Y)),NA())</f>
        <v>1.5414815105643243E-2</v>
      </c>
    </row>
    <row r="115" spans="2:17" x14ac:dyDescent="0.2">
      <c r="B115" s="46" t="s">
        <v>20</v>
      </c>
      <c r="D115" s="49">
        <f>_xll.qlCalendarAdvance(LocalCalendar,$D114,B115,"f",FALSE)</f>
        <v>42807</v>
      </c>
      <c r="E115" s="49">
        <f>_xll.qlInterestRateIndexValueDate(IndexON,D115)</f>
        <v>42807</v>
      </c>
      <c r="F115" s="52">
        <f>IFERROR(_xll.qlIndexFixing(IndexON,D115,TRUE,_xll.ohTrigger(RecalcTrigger,TriggerON)),NA())</f>
        <v>5.5060945045770637E-3</v>
      </c>
      <c r="H115" s="49">
        <f>_xll.qlCalendarAdvance(IborCalendar,$H114,B115,"f",FALSE)</f>
        <v>42801</v>
      </c>
      <c r="I115" s="49">
        <f>_xll.qlInterestRateIndexValueDate(Index1M,$H115)</f>
        <v>42803</v>
      </c>
      <c r="J115" s="52">
        <f>IFERROR(_xll.qlIndexFixing(Index1M,$H115,TRUE,_xll.ohTrigger(RecalcTrigger,Trigger1M)),NA())</f>
        <v>7.0123496107749039E-3</v>
      </c>
      <c r="K115" s="52">
        <f>IFERROR(_xll.qlIndexFixing(ONIndex1M,I115,TRUE,_xll.ohTrigger(RecalcTrigger,Trigger1M)),NA())</f>
        <v>6.9030716266382797E-3</v>
      </c>
      <c r="L115" s="52">
        <f>IFERROR(_xll.qlIndexFixing(Index3M,H115,TRUE,_xll.ohTrigger(RecalcTrigger,Trigger3M)),NA())</f>
        <v>9.4736506410553686E-3</v>
      </c>
      <c r="M115" s="52">
        <f>IFERROR(_xll.qlIndexFixing(ONIndex3M,I115,TRUE,_xll.ohTrigger(RecalcTrigger,Trigger3M)),NA())</f>
        <v>9.0326932042028574E-3</v>
      </c>
      <c r="N115" s="52">
        <f>IFERROR(_xll.qlIndexFixing(Index6M,$H115,TRUE,_xll.ohTrigger(RecalcTrigger,Trigger6M)),NA())</f>
        <v>1.2690096858591401E-2</v>
      </c>
      <c r="O115" s="52">
        <f>IFERROR(_xll.qlIndexFixing(ONIndex6M,I115,TRUE,_xll.ohTrigger(RecalcTrigger,Trigger6M)),NA())</f>
        <v>1.2623252786099215E-2</v>
      </c>
      <c r="P115" s="52">
        <f>IFERROR(_xll.qlIndexFixing(Index1Y,$H115,TRUE,_xll.ohTrigger(RecalcTrigger,Trigger1Y)),NA())</f>
        <v>1.6067349974274121E-2</v>
      </c>
      <c r="Q115" s="52">
        <f>IFERROR(_xll.qlIndexFixing(ONIndex1Y,I115,TRUE,_xll.ohTrigger(RecalcTrigger,Trigger1Y)),NA())</f>
        <v>1.5420841151385645E-2</v>
      </c>
    </row>
    <row r="116" spans="2:17" x14ac:dyDescent="0.2">
      <c r="B116" s="46" t="s">
        <v>20</v>
      </c>
      <c r="D116" s="49">
        <f>_xll.qlCalendarAdvance(LocalCalendar,$D115,B116,"f",FALSE)</f>
        <v>42808</v>
      </c>
      <c r="E116" s="49">
        <f>_xll.qlInterestRateIndexValueDate(IndexON,D116)</f>
        <v>42808</v>
      </c>
      <c r="F116" s="52">
        <f>IFERROR(_xll.qlIndexFixing(IndexON,D116,TRUE,_xll.ohTrigger(RecalcTrigger,TriggerON)),NA())</f>
        <v>5.5103068572037728E-3</v>
      </c>
      <c r="H116" s="49">
        <f>_xll.qlCalendarAdvance(IborCalendar,$H115,B116,"f",FALSE)</f>
        <v>42802</v>
      </c>
      <c r="I116" s="49">
        <f>_xll.qlInterestRateIndexValueDate(Index1M,$H116)</f>
        <v>42804</v>
      </c>
      <c r="J116" s="52">
        <f>IFERROR(_xll.qlIndexFixing(Index1M,$H116,TRUE,_xll.ohTrigger(RecalcTrigger,Trigger1M)),NA())</f>
        <v>7.0157401788217113E-3</v>
      </c>
      <c r="K116" s="52">
        <f>IFERROR(_xll.qlIndexFixing(ONIndex1M,I116,TRUE,_xll.ohTrigger(RecalcTrigger,Trigger1M)),NA())</f>
        <v>6.9184542962563711E-3</v>
      </c>
      <c r="L116" s="52">
        <f>IFERROR(_xll.qlIndexFixing(Index3M,H116,TRUE,_xll.ohTrigger(RecalcTrigger,Trigger3M)),NA())</f>
        <v>9.4877580656454186E-3</v>
      </c>
      <c r="M116" s="52">
        <f>IFERROR(_xll.qlIndexFixing(ONIndex3M,I116,TRUE,_xll.ohTrigger(RecalcTrigger,Trigger3M)),NA())</f>
        <v>9.0465593731092753E-3</v>
      </c>
      <c r="N116" s="52">
        <f>IFERROR(_xll.qlIndexFixing(Index6M,$H116,TRUE,_xll.ohTrigger(RecalcTrigger,Trigger6M)),NA())</f>
        <v>1.2690013207778289E-2</v>
      </c>
      <c r="O116" s="52">
        <f>IFERROR(_xll.qlIndexFixing(ONIndex6M,I116,TRUE,_xll.ohTrigger(RecalcTrigger,Trigger6M)),NA())</f>
        <v>1.2611642053803607E-2</v>
      </c>
      <c r="P116" s="52">
        <f>IFERROR(_xll.qlIndexFixing(Index1Y,$H116,TRUE,_xll.ohTrigger(RecalcTrigger,Trigger1Y)),NA())</f>
        <v>1.6050352324989893E-2</v>
      </c>
      <c r="Q116" s="52">
        <f>IFERROR(_xll.qlIndexFixing(ONIndex1Y,I116,TRUE,_xll.ohTrigger(RecalcTrigger,Trigger1Y)),NA())</f>
        <v>1.5433995685540935E-2</v>
      </c>
    </row>
    <row r="117" spans="2:17" x14ac:dyDescent="0.2">
      <c r="B117" s="46" t="s">
        <v>20</v>
      </c>
      <c r="D117" s="49">
        <f>_xll.qlCalendarAdvance(LocalCalendar,$D116,B117,"f",FALSE)</f>
        <v>42809</v>
      </c>
      <c r="E117" s="49">
        <f>_xll.qlInterestRateIndexValueDate(IndexON,D117)</f>
        <v>42809</v>
      </c>
      <c r="F117" s="52">
        <f>IFERROR(_xll.qlIndexFixing(IndexON,D117,TRUE,_xll.ohTrigger(RecalcTrigger,TriggerON)),NA())</f>
        <v>5.5146189839394566E-3</v>
      </c>
      <c r="H117" s="49">
        <f>_xll.qlCalendarAdvance(IborCalendar,$H116,B117,"f",FALSE)</f>
        <v>42803</v>
      </c>
      <c r="I117" s="49">
        <f>_xll.qlInterestRateIndexValueDate(Index1M,$H117)</f>
        <v>42807</v>
      </c>
      <c r="J117" s="52">
        <f>IFERROR(_xll.qlIndexFixing(Index1M,$H117,TRUE,_xll.ohTrigger(RecalcTrigger,Trigger1M)),NA())</f>
        <v>7.0351868911653782E-3</v>
      </c>
      <c r="K117" s="52">
        <f>IFERROR(_xll.qlIndexFixing(ONIndex1M,I117,TRUE,_xll.ohTrigger(RecalcTrigger,Trigger1M)),NA())</f>
        <v>6.933308093248769E-3</v>
      </c>
      <c r="L117" s="52">
        <f>IFERROR(_xll.qlIndexFixing(Index3M,H117,TRUE,_xll.ohTrigger(RecalcTrigger,Trigger3M)),NA())</f>
        <v>9.5046042220302707E-3</v>
      </c>
      <c r="M117" s="52">
        <f>IFERROR(_xll.qlIndexFixing(ONIndex3M,I117,TRUE,_xll.ohTrigger(RecalcTrigger,Trigger3M)),NA())</f>
        <v>9.0619954350046328E-3</v>
      </c>
      <c r="N117" s="52">
        <f>IFERROR(_xll.qlIndexFixing(Index6M,$H117,TRUE,_xll.ohTrigger(RecalcTrigger,Trigger6M)),NA())</f>
        <v>1.2690330593765391E-2</v>
      </c>
      <c r="O117" s="52">
        <f>IFERROR(_xll.qlIndexFixing(ONIndex6M,I117,TRUE,_xll.ohTrigger(RecalcTrigger,Trigger6M)),NA())</f>
        <v>1.2600015645727325E-2</v>
      </c>
      <c r="P117" s="52">
        <f>IFERROR(_xll.qlIndexFixing(Index1Y,$H117,TRUE,_xll.ohTrigger(RecalcTrigger,Trigger1Y)),NA())</f>
        <v>1.6047342796822919E-2</v>
      </c>
      <c r="Q117" s="52">
        <f>IFERROR(_xll.qlIndexFixing(ONIndex1Y,I117,TRUE,_xll.ohTrigger(RecalcTrigger,Trigger1Y)),NA())</f>
        <v>1.5446267735743646E-2</v>
      </c>
    </row>
    <row r="118" spans="2:17" x14ac:dyDescent="0.2">
      <c r="B118" s="46" t="s">
        <v>20</v>
      </c>
      <c r="D118" s="49">
        <f>_xll.qlCalendarAdvance(LocalCalendar,$D117,B118,"f",FALSE)</f>
        <v>42810</v>
      </c>
      <c r="E118" s="49">
        <f>_xll.qlInterestRateIndexValueDate(IndexON,D118)</f>
        <v>42810</v>
      </c>
      <c r="F118" s="52">
        <f>IFERROR(_xll.qlIndexFixing(IndexON,D118,TRUE,_xll.ohTrigger(RecalcTrigger,TriggerON)),NA())</f>
        <v>5.5190308847841152E-3</v>
      </c>
      <c r="H118" s="49">
        <f>_xll.qlCalendarAdvance(IborCalendar,$H117,B118,"f",FALSE)</f>
        <v>42804</v>
      </c>
      <c r="I118" s="49">
        <f>_xll.qlInterestRateIndexValueDate(Index1M,$H118)</f>
        <v>42808</v>
      </c>
      <c r="J118" s="52">
        <f>IFERROR(_xll.qlIndexFixing(Index1M,$H118,TRUE,_xll.ohTrigger(RecalcTrigger,Trigger1M)),NA())</f>
        <v>7.0539103658013858E-3</v>
      </c>
      <c r="K118" s="52">
        <f>IFERROR(_xll.qlIndexFixing(ONIndex1M,I118,TRUE,_xll.ohTrigger(RecalcTrigger,Trigger1M)),NA())</f>
        <v>6.940669986583714E-3</v>
      </c>
      <c r="L118" s="52">
        <f>IFERROR(_xll.qlIndexFixing(Index3M,H118,TRUE,_xll.ohTrigger(RecalcTrigger,Trigger3M)),NA())</f>
        <v>9.5121797304986242E-3</v>
      </c>
      <c r="M118" s="52">
        <f>IFERROR(_xll.qlIndexFixing(ONIndex3M,I118,TRUE,_xll.ohTrigger(RecalcTrigger,Trigger3M)),NA())</f>
        <v>9.0708393992056102E-3</v>
      </c>
      <c r="N118" s="52">
        <f>IFERROR(_xll.qlIndexFixing(Index6M,$H118,TRUE,_xll.ohTrigger(RecalcTrigger,Trigger6M)),NA())</f>
        <v>1.2690565636817369E-2</v>
      </c>
      <c r="O118" s="52">
        <f>IFERROR(_xll.qlIndexFixing(ONIndex6M,I118,TRUE,_xll.ohTrigger(RecalcTrigger,Trigger6M)),NA())</f>
        <v>1.2594857287986372E-2</v>
      </c>
      <c r="P118" s="52">
        <f>IFERROR(_xll.qlIndexFixing(Index1Y,$H118,TRUE,_xll.ohTrigger(RecalcTrigger,Trigger1Y)),NA())</f>
        <v>1.6042302958368185E-2</v>
      </c>
      <c r="Q118" s="52">
        <f>IFERROR(_xll.qlIndexFixing(ONIndex1Y,I118,TRUE,_xll.ohTrigger(RecalcTrigger,Trigger1Y)),NA())</f>
        <v>1.5452954982180245E-2</v>
      </c>
    </row>
    <row r="119" spans="2:17" x14ac:dyDescent="0.2">
      <c r="B119" s="46" t="s">
        <v>20</v>
      </c>
      <c r="D119" s="49">
        <f>_xll.qlCalendarAdvance(LocalCalendar,$D118,B119,"f",FALSE)</f>
        <v>42811</v>
      </c>
      <c r="E119" s="49">
        <f>_xll.qlInterestRateIndexValueDate(IndexON,D119)</f>
        <v>42811</v>
      </c>
      <c r="F119" s="52">
        <f>IFERROR(_xll.qlIndexFixing(IndexON,D119,TRUE,_xll.ohTrigger(RecalcTrigger,TriggerON)),NA())</f>
        <v>5.5282721586102923E-3</v>
      </c>
      <c r="H119" s="49">
        <f>_xll.qlCalendarAdvance(IborCalendar,$H118,B119,"f",FALSE)</f>
        <v>42807</v>
      </c>
      <c r="I119" s="49">
        <f>_xll.qlInterestRateIndexValueDate(Index1M,$H119)</f>
        <v>42809</v>
      </c>
      <c r="J119" s="52">
        <f>IFERROR(_xll.qlIndexFixing(Index1M,$H119,TRUE,_xll.ohTrigger(RecalcTrigger,Trigger1M)),NA())</f>
        <v>7.0571049067550346E-3</v>
      </c>
      <c r="K119" s="52">
        <f>IFERROR(_xll.qlIndexFixing(ONIndex1M,I119,TRUE,_xll.ohTrigger(RecalcTrigger,Trigger1M)),NA())</f>
        <v>6.9479529906235626E-3</v>
      </c>
      <c r="L119" s="52">
        <f>IFERROR(_xll.qlIndexFixing(Index3M,H119,TRUE,_xll.ohTrigger(RecalcTrigger,Trigger3M)),NA())</f>
        <v>9.5196738426581527E-3</v>
      </c>
      <c r="M119" s="52">
        <f>IFERROR(_xll.qlIndexFixing(ONIndex3M,I119,TRUE,_xll.ohTrigger(RecalcTrigger,Trigger3M)),NA())</f>
        <v>9.0802907261267052E-3</v>
      </c>
      <c r="N119" s="52">
        <f>IFERROR(_xll.qlIndexFixing(Index6M,$H119,TRUE,_xll.ohTrigger(RecalcTrigger,Trigger6M)),NA())</f>
        <v>1.2690837278812789E-2</v>
      </c>
      <c r="O119" s="52">
        <f>IFERROR(_xll.qlIndexFixing(ONIndex6M,I119,TRUE,_xll.ohTrigger(RecalcTrigger,Trigger6M)),NA())</f>
        <v>1.2589959301090303E-2</v>
      </c>
      <c r="P119" s="52">
        <f>IFERROR(_xll.qlIndexFixing(Index1Y,$H119,TRUE,_xll.ohTrigger(RecalcTrigger,Trigger1Y)),NA())</f>
        <v>1.6037258713883281E-2</v>
      </c>
      <c r="Q119" s="52">
        <f>IFERROR(_xll.qlIndexFixing(ONIndex1Y,I119,TRUE,_xll.ohTrigger(RecalcTrigger,Trigger1Y)),NA())</f>
        <v>1.5459774468755683E-2</v>
      </c>
    </row>
    <row r="120" spans="2:17" x14ac:dyDescent="0.2">
      <c r="B120" s="46" t="s">
        <v>20</v>
      </c>
      <c r="D120" s="49">
        <f>_xll.qlCalendarAdvance(LocalCalendar,$D119,B120,"f",FALSE)</f>
        <v>42814</v>
      </c>
      <c r="E120" s="49">
        <f>_xll.qlInterestRateIndexValueDate(IndexON,D120)</f>
        <v>42814</v>
      </c>
      <c r="F120" s="52">
        <f>IFERROR(_xll.qlIndexFixing(IndexON,D120,TRUE,_xll.ohTrigger(RecalcTrigger,TriggerON)),NA())</f>
        <v>5.5376762296521775E-3</v>
      </c>
      <c r="H120" s="49">
        <f>_xll.qlCalendarAdvance(IborCalendar,$H119,B120,"f",FALSE)</f>
        <v>42808</v>
      </c>
      <c r="I120" s="49">
        <f>_xll.qlInterestRateIndexValueDate(Index1M,$H120)</f>
        <v>42810</v>
      </c>
      <c r="J120" s="52">
        <f>IFERROR(_xll.qlIndexFixing(Index1M,$H120,TRUE,_xll.ohTrigger(RecalcTrigger,Trigger1M)),NA())</f>
        <v>7.0602762781673597E-3</v>
      </c>
      <c r="K120" s="52">
        <f>IFERROR(_xll.qlIndexFixing(ONIndex1M,I120,TRUE,_xll.ohTrigger(RecalcTrigger,Trigger1M)),NA())</f>
        <v>6.9551571051285066E-3</v>
      </c>
      <c r="L120" s="52">
        <f>IFERROR(_xll.qlIndexFixing(Index3M,H120,TRUE,_xll.ohTrigger(RecalcTrigger,Trigger3M)),NA())</f>
        <v>9.5270787184923971E-3</v>
      </c>
      <c r="M120" s="52">
        <f>IFERROR(_xll.qlIndexFixing(ONIndex3M,I120,TRUE,_xll.ohTrigger(RecalcTrigger,Trigger3M)),NA())</f>
        <v>9.0903494156879816E-3</v>
      </c>
      <c r="N120" s="52">
        <f>IFERROR(_xll.qlIndexFixing(Index6M,$H120,TRUE,_xll.ohTrigger(RecalcTrigger,Trigger6M)),NA())</f>
        <v>1.2691595812648622E-2</v>
      </c>
      <c r="O120" s="52">
        <f>IFERROR(_xll.qlIndexFixing(ONIndex6M,I120,TRUE,_xll.ohTrigger(RecalcTrigger,Trigger6M)),NA())</f>
        <v>1.2585321685198991E-2</v>
      </c>
      <c r="P120" s="52">
        <f>IFERROR(_xll.qlIndexFixing(Index1Y,$H120,TRUE,_xll.ohTrigger(RecalcTrigger,Trigger1Y)),NA())</f>
        <v>1.60322154689817E-2</v>
      </c>
      <c r="Q120" s="52">
        <f>IFERROR(_xll.qlIndexFixing(ONIndex1Y,I120,TRUE,_xll.ohTrigger(RecalcTrigger,Trigger1Y)),NA())</f>
        <v>1.5466726195549896E-2</v>
      </c>
    </row>
    <row r="121" spans="2:17" x14ac:dyDescent="0.2">
      <c r="B121" s="46" t="s">
        <v>20</v>
      </c>
      <c r="D121" s="49">
        <f>_xll.qlCalendarAdvance(LocalCalendar,$D120,B121,"f",FALSE)</f>
        <v>42815</v>
      </c>
      <c r="E121" s="49">
        <f>_xll.qlInterestRateIndexValueDate(IndexON,D121)</f>
        <v>42815</v>
      </c>
      <c r="F121" s="52">
        <f>IFERROR(_xll.qlIndexFixing(IndexON,D121,TRUE,_xll.ohTrigger(RecalcTrigger,TriggerON)),NA())</f>
        <v>5.5425870012015821E-3</v>
      </c>
      <c r="H121" s="49">
        <f>_xll.qlCalendarAdvance(IborCalendar,$H120,B121,"f",FALSE)</f>
        <v>42809</v>
      </c>
      <c r="I121" s="49">
        <f>_xll.qlInterestRateIndexValueDate(Index1M,$H121)</f>
        <v>42811</v>
      </c>
      <c r="J121" s="52">
        <f>IFERROR(_xll.qlIndexFixing(Index1M,$H121,TRUE,_xll.ohTrigger(RecalcTrigger,Trigger1M)),NA())</f>
        <v>7.0634247878001433E-3</v>
      </c>
      <c r="K121" s="52">
        <f>IFERROR(_xll.qlIndexFixing(ONIndex1M,I121,TRUE,_xll.ohTrigger(RecalcTrigger,Trigger1M)),NA())</f>
        <v>6.9694372905626523E-3</v>
      </c>
      <c r="L121" s="52">
        <f>IFERROR(_xll.qlIndexFixing(Index3M,H121,TRUE,_xll.ohTrigger(RecalcTrigger,Trigger3M)),NA())</f>
        <v>9.5397620562893883E-3</v>
      </c>
      <c r="M121" s="52">
        <f>IFERROR(_xll.qlIndexFixing(ONIndex3M,I121,TRUE,_xll.ohTrigger(RecalcTrigger,Trigger3M)),NA())</f>
        <v>9.112721999260387E-3</v>
      </c>
      <c r="N121" s="52">
        <f>IFERROR(_xll.qlIndexFixing(Index6M,$H121,TRUE,_xll.ohTrigger(RecalcTrigger,Trigger6M)),NA())</f>
        <v>1.2691726574442404E-2</v>
      </c>
      <c r="O121" s="52">
        <f>IFERROR(_xll.qlIndexFixing(ONIndex6M,I121,TRUE,_xll.ohTrigger(RecalcTrigger,Trigger6M)),NA())</f>
        <v>1.2577353746916486E-2</v>
      </c>
      <c r="P121" s="52">
        <f>IFERROR(_xll.qlIndexFixing(Index1Y,$H121,TRUE,_xll.ohTrigger(RecalcTrigger,Trigger1Y)),NA())</f>
        <v>1.6015576073851154E-2</v>
      </c>
      <c r="Q121" s="52">
        <f>IFERROR(_xll.qlIndexFixing(ONIndex1Y,I121,TRUE,_xll.ohTrigger(RecalcTrigger,Trigger1Y)),NA())</f>
        <v>1.5481736191169659E-2</v>
      </c>
    </row>
    <row r="122" spans="2:17" x14ac:dyDescent="0.2">
      <c r="B122" s="46" t="s">
        <v>20</v>
      </c>
      <c r="D122" s="49">
        <f>_xll.qlCalendarAdvance(LocalCalendar,$D121,B122,"f",FALSE)</f>
        <v>42816</v>
      </c>
      <c r="E122" s="49">
        <f>_xll.qlInterestRateIndexValueDate(IndexON,D122)</f>
        <v>42816</v>
      </c>
      <c r="F122" s="52">
        <f>IFERROR(_xll.qlIndexFixing(IndexON,D122,TRUE,_xll.ohTrigger(RecalcTrigger,TriggerON)),NA())</f>
        <v>5.5475975470198335E-3</v>
      </c>
      <c r="H122" s="49">
        <f>_xll.qlCalendarAdvance(IborCalendar,$H121,B122,"f",FALSE)</f>
        <v>42810</v>
      </c>
      <c r="I122" s="49">
        <f>_xll.qlInterestRateIndexValueDate(Index1M,$H122)</f>
        <v>42814</v>
      </c>
      <c r="J122" s="52">
        <f>IFERROR(_xll.qlIndexFixing(Index1M,$H122,TRUE,_xll.ohTrigger(RecalcTrigger,Trigger1M)),NA())</f>
        <v>7.078772050920259E-3</v>
      </c>
      <c r="K122" s="52">
        <f>IFERROR(_xll.qlIndexFixing(ONIndex1M,I122,TRUE,_xll.ohTrigger(RecalcTrigger,Trigger1M)),NA())</f>
        <v>6.9831846698775735E-3</v>
      </c>
      <c r="L122" s="52">
        <f>IFERROR(_xll.qlIndexFixing(Index3M,H122,TRUE,_xll.ohTrigger(RecalcTrigger,Trigger3M)),NA())</f>
        <v>9.5556743362521807E-3</v>
      </c>
      <c r="M122" s="52">
        <f>IFERROR(_xll.qlIndexFixing(ONIndex3M,I122,TRUE,_xll.ohTrigger(RecalcTrigger,Trigger3M)),NA())</f>
        <v>9.1366578027329837E-3</v>
      </c>
      <c r="N122" s="52">
        <f>IFERROR(_xll.qlIndexFixing(Index6M,$H122,TRUE,_xll.ohTrigger(RecalcTrigger,Trigger6M)),NA())</f>
        <v>1.2692791053197674E-2</v>
      </c>
      <c r="O122" s="52">
        <f>IFERROR(_xll.qlIndexFixing(ONIndex6M,I122,TRUE,_xll.ohTrigger(RecalcTrigger,Trigger6M)),NA())</f>
        <v>1.2569374930402333E-2</v>
      </c>
      <c r="P122" s="52">
        <f>IFERROR(_xll.qlIndexFixing(Index1Y,$H122,TRUE,_xll.ohTrigger(RecalcTrigger,Trigger1Y)),NA())</f>
        <v>1.6012160593682195E-2</v>
      </c>
      <c r="Q122" s="52">
        <f>IFERROR(_xll.qlIndexFixing(ONIndex1Y,I122,TRUE,_xll.ohTrigger(RecalcTrigger,Trigger1Y)),NA())</f>
        <v>1.549585550435495E-2</v>
      </c>
    </row>
    <row r="123" spans="2:17" x14ac:dyDescent="0.2">
      <c r="B123" s="46" t="s">
        <v>20</v>
      </c>
      <c r="D123" s="49">
        <f>_xll.qlCalendarAdvance(LocalCalendar,$D122,B123,"f",FALSE)</f>
        <v>42817</v>
      </c>
      <c r="E123" s="49">
        <f>_xll.qlInterestRateIndexValueDate(IndexON,D123)</f>
        <v>42817</v>
      </c>
      <c r="F123" s="52">
        <f>IFERROR(_xll.qlIndexFixing(IndexON,D123,TRUE,_xll.ohTrigger(RecalcTrigger,TriggerON)),NA())</f>
        <v>5.5527078670269958E-3</v>
      </c>
      <c r="H123" s="49">
        <f>_xll.qlCalendarAdvance(IborCalendar,$H122,B123,"f",FALSE)</f>
        <v>42811</v>
      </c>
      <c r="I123" s="49">
        <f>_xll.qlInterestRateIndexValueDate(Index1M,$H123)</f>
        <v>42815</v>
      </c>
      <c r="J123" s="52">
        <f>IFERROR(_xll.qlIndexFixing(Index1M,$H123,TRUE,_xll.ohTrigger(RecalcTrigger,Trigger1M)),NA())</f>
        <v>7.0848204398970211E-3</v>
      </c>
      <c r="K123" s="52">
        <f>IFERROR(_xll.qlIndexFixing(ONIndex1M,I123,TRUE,_xll.ohTrigger(RecalcTrigger,Trigger1M)),NA())</f>
        <v>6.9899943376672269E-3</v>
      </c>
      <c r="L123" s="52">
        <f>IFERROR(_xll.qlIndexFixing(Index3M,H123,TRUE,_xll.ohTrigger(RecalcTrigger,Trigger3M)),NA())</f>
        <v>9.5625350905837875E-3</v>
      </c>
      <c r="M123" s="52">
        <f>IFERROR(_xll.qlIndexFixing(ONIndex3M,I123,TRUE,_xll.ohTrigger(RecalcTrigger,Trigger3M)),NA())</f>
        <v>9.1496290927750579E-3</v>
      </c>
      <c r="N123" s="52">
        <f>IFERROR(_xll.qlIndexFixing(Index6M,$H123,TRUE,_xll.ohTrigger(RecalcTrigger,Trigger6M)),NA())</f>
        <v>1.2693310237054885E-2</v>
      </c>
      <c r="O123" s="52">
        <f>IFERROR(_xll.qlIndexFixing(ONIndex6M,I123,TRUE,_xll.ohTrigger(RecalcTrigger,Trigger6M)),NA())</f>
        <v>1.2566039168815379E-2</v>
      </c>
      <c r="P123" s="52">
        <f>IFERROR(_xll.qlIndexFixing(Index1Y,$H123,TRUE,_xll.ohTrigger(RecalcTrigger,Trigger1Y)),NA())</f>
        <v>1.6007203427108638E-2</v>
      </c>
      <c r="Q123" s="52">
        <f>IFERROR(_xll.qlIndexFixing(ONIndex1Y,I123,TRUE,_xll.ohTrigger(RecalcTrigger,Trigger1Y)),NA())</f>
        <v>1.5503468432003231E-2</v>
      </c>
    </row>
    <row r="124" spans="2:17" x14ac:dyDescent="0.2">
      <c r="B124" s="46" t="s">
        <v>20</v>
      </c>
      <c r="D124" s="49">
        <f>_xll.qlCalendarAdvance(LocalCalendar,$D123,B124,"f",FALSE)</f>
        <v>42818</v>
      </c>
      <c r="E124" s="49">
        <f>_xll.qlInterestRateIndexValueDate(IndexON,D124)</f>
        <v>42818</v>
      </c>
      <c r="F124" s="52">
        <f>IFERROR(_xll.qlIndexFixing(IndexON,D124,TRUE,_xll.ohTrigger(RecalcTrigger,TriggerON)),NA())</f>
        <v>5.5633470597005186E-3</v>
      </c>
      <c r="H124" s="49">
        <f>_xll.qlCalendarAdvance(IborCalendar,$H123,B124,"f",FALSE)</f>
        <v>42814</v>
      </c>
      <c r="I124" s="49">
        <f>_xll.qlInterestRateIndexValueDate(Index1M,$H124)</f>
        <v>42816</v>
      </c>
      <c r="J124" s="52">
        <f>IFERROR(_xll.qlIndexFixing(Index1M,$H124,TRUE,_xll.ohTrigger(RecalcTrigger,Trigger1M)),NA())</f>
        <v>7.0967784964892653E-3</v>
      </c>
      <c r="K124" s="52">
        <f>IFERROR(_xll.qlIndexFixing(ONIndex1M,I124,TRUE,_xll.ohTrigger(RecalcTrigger,Trigger1M)),NA())</f>
        <v>6.9967251160019117E-3</v>
      </c>
      <c r="L124" s="52">
        <f>IFERROR(_xll.qlIndexFixing(Index3M,H124,TRUE,_xll.ohTrigger(RecalcTrigger,Trigger3M)),NA())</f>
        <v>9.5692690666796584E-3</v>
      </c>
      <c r="M124" s="52">
        <f>IFERROR(_xll.qlIndexFixing(ONIndex3M,I124,TRUE,_xll.ohTrigger(RecalcTrigger,Trigger3M)),NA())</f>
        <v>9.1625866755418173E-3</v>
      </c>
      <c r="N124" s="52">
        <f>IFERROR(_xll.qlIndexFixing(Index6M,$H124,TRUE,_xll.ohTrigger(RecalcTrigger,Trigger6M)),NA())</f>
        <v>1.269387533595734E-2</v>
      </c>
      <c r="O124" s="52">
        <f>IFERROR(_xll.qlIndexFixing(ONIndex6M,I124,TRUE,_xll.ohTrigger(RecalcTrigger,Trigger6M)),NA())</f>
        <v>1.2562963778153247E-2</v>
      </c>
      <c r="P124" s="52">
        <f>IFERROR(_xll.qlIndexFixing(Index1Y,$H124,TRUE,_xll.ohTrigger(RecalcTrigger,Trigger1Y)),NA())</f>
        <v>1.6002279691533328E-2</v>
      </c>
      <c r="Q124" s="52">
        <f>IFERROR(_xll.qlIndexFixing(ONIndex1Y,I124,TRUE,_xll.ohTrigger(RecalcTrigger,Trigger1Y)),NA())</f>
        <v>1.5511213599870288E-2</v>
      </c>
    </row>
    <row r="125" spans="2:17" x14ac:dyDescent="0.2">
      <c r="B125" s="46" t="s">
        <v>20</v>
      </c>
      <c r="D125" s="49">
        <f>_xll.qlCalendarAdvance(LocalCalendar,$D124,B125,"f",FALSE)</f>
        <v>42821</v>
      </c>
      <c r="E125" s="49">
        <f>_xll.qlInterestRateIndexValueDate(IndexON,D125)</f>
        <v>42821</v>
      </c>
      <c r="F125" s="52">
        <f>IFERROR(_xll.qlIndexFixing(IndexON,D125,TRUE,_xll.ohTrigger(RecalcTrigger,TriggerON)),NA())</f>
        <v>5.5741468884651368E-3</v>
      </c>
      <c r="H125" s="49">
        <f>_xll.qlCalendarAdvance(IborCalendar,$H124,B125,"f",FALSE)</f>
        <v>42815</v>
      </c>
      <c r="I125" s="49">
        <f>_xll.qlInterestRateIndexValueDate(Index1M,$H125)</f>
        <v>42817</v>
      </c>
      <c r="J125" s="52">
        <f>IFERROR(_xll.qlIndexFixing(Index1M,$H125,TRUE,_xll.ohTrigger(RecalcTrigger,Trigger1M)),NA())</f>
        <v>7.0997671781872218E-3</v>
      </c>
      <c r="K125" s="52">
        <f>IFERROR(_xll.qlIndexFixing(ONIndex1M,I125,TRUE,_xll.ohTrigger(RecalcTrigger,Trigger1M)),NA())</f>
        <v>7.003377004961564E-3</v>
      </c>
      <c r="L125" s="52">
        <f>IFERROR(_xll.qlIndexFixing(Index3M,H125,TRUE,_xll.ohTrigger(RecalcTrigger,Trigger3M)),NA())</f>
        <v>9.5758765957956859E-3</v>
      </c>
      <c r="M125" s="52">
        <f>IFERROR(_xll.qlIndexFixing(ONIndex3M,I125,TRUE,_xll.ohTrigger(RecalcTrigger,Trigger3M)),NA())</f>
        <v>9.1754063369542394E-3</v>
      </c>
      <c r="N125" s="52">
        <f>IFERROR(_xll.qlIndexFixing(Index6M,$H125,TRUE,_xll.ohTrigger(RecalcTrigger,Trigger6M)),NA())</f>
        <v>1.2695265097837432E-2</v>
      </c>
      <c r="O125" s="52">
        <f>IFERROR(_xll.qlIndexFixing(ONIndex6M,I125,TRUE,_xll.ohTrigger(RecalcTrigger,Trigger6M)),NA())</f>
        <v>1.2560148758415934E-2</v>
      </c>
      <c r="P125" s="52">
        <f>IFERROR(_xll.qlIndexFixing(Index1Y,$H125,TRUE,_xll.ohTrigger(RecalcTrigger,Trigger1Y)),NA())</f>
        <v>1.5997394791823168E-2</v>
      </c>
      <c r="Q125" s="52">
        <f>IFERROR(_xll.qlIndexFixing(ONIndex1Y,I125,TRUE,_xll.ohTrigger(RecalcTrigger,Trigger1Y)),NA())</f>
        <v>1.5519091008036057E-2</v>
      </c>
    </row>
    <row r="126" spans="2:17" x14ac:dyDescent="0.2">
      <c r="B126" s="46" t="s">
        <v>20</v>
      </c>
      <c r="D126" s="49">
        <f>_xll.qlCalendarAdvance(LocalCalendar,$D125,B126,"f",FALSE)</f>
        <v>42822</v>
      </c>
      <c r="E126" s="49">
        <f>_xll.qlInterestRateIndexValueDate(IndexON,D126)</f>
        <v>42822</v>
      </c>
      <c r="F126" s="52">
        <f>IFERROR(_xll.qlIndexFixing(IndexON,D126,TRUE,_xll.ohTrigger(RecalcTrigger,TriggerON)),NA())</f>
        <v>5.5797560793369172E-3</v>
      </c>
      <c r="H126" s="49">
        <f>_xll.qlCalendarAdvance(IborCalendar,$H125,B126,"f",FALSE)</f>
        <v>42816</v>
      </c>
      <c r="I126" s="49">
        <f>_xll.qlInterestRateIndexValueDate(Index1M,$H126)</f>
        <v>42818</v>
      </c>
      <c r="J126" s="52">
        <f>IFERROR(_xll.qlIndexFixing(Index1M,$H126,TRUE,_xll.ohTrigger(RecalcTrigger,Trigger1M)),NA())</f>
        <v>7.1027383631840487E-3</v>
      </c>
      <c r="K126" s="52">
        <f>IFERROR(_xll.qlIndexFixing(ONIndex1M,I126,TRUE,_xll.ohTrigger(RecalcTrigger,Trigger1M)),NA())</f>
        <v>7.0165545694411691E-3</v>
      </c>
      <c r="L126" s="52">
        <f>IFERROR(_xll.qlIndexFixing(Index3M,H126,TRUE,_xll.ohTrigger(RecalcTrigger,Trigger3M)),NA())</f>
        <v>9.5869161848852243E-3</v>
      </c>
      <c r="M126" s="52">
        <f>IFERROR(_xll.qlIndexFixing(ONIndex3M,I126,TRUE,_xll.ohTrigger(RecalcTrigger,Trigger3M)),NA())</f>
        <v>9.2008210645566635E-3</v>
      </c>
      <c r="N126" s="52">
        <f>IFERROR(_xll.qlIndexFixing(Index6M,$H126,TRUE,_xll.ohTrigger(RecalcTrigger,Trigger6M)),NA())</f>
        <v>1.2695552517461666E-2</v>
      </c>
      <c r="O126" s="52">
        <f>IFERROR(_xll.qlIndexFixing(ONIndex6M,I126,TRUE,_xll.ohTrigger(RecalcTrigger,Trigger6M)),NA())</f>
        <v>1.2555824509190572E-2</v>
      </c>
      <c r="P126" s="52">
        <f>IFERROR(_xll.qlIndexFixing(Index1Y,$H126,TRUE,_xll.ohTrigger(RecalcTrigger,Trigger1Y)),NA())</f>
        <v>1.5981938150935602E-2</v>
      </c>
      <c r="Q126" s="52">
        <f>IFERROR(_xll.qlIndexFixing(ONIndex1Y,I126,TRUE,_xll.ohTrigger(RecalcTrigger,Trigger1Y)),NA())</f>
        <v>1.5535957037755566E-2</v>
      </c>
    </row>
    <row r="127" spans="2:17" x14ac:dyDescent="0.2">
      <c r="B127" s="46" t="s">
        <v>20</v>
      </c>
      <c r="D127" s="49">
        <f>_xll.qlCalendarAdvance(LocalCalendar,$D126,B127,"f",FALSE)</f>
        <v>42823</v>
      </c>
      <c r="E127" s="49">
        <f>_xll.qlInterestRateIndexValueDate(IndexON,D127)</f>
        <v>42823</v>
      </c>
      <c r="F127" s="52">
        <f>IFERROR(_xll.qlIndexFixing(IndexON,D127,TRUE,_xll.ohTrigger(RecalcTrigger,TriggerON)),NA())</f>
        <v>5.5854650443976084E-3</v>
      </c>
      <c r="H127" s="49">
        <f>_xll.qlCalendarAdvance(IborCalendar,$H126,B127,"f",FALSE)</f>
        <v>42817</v>
      </c>
      <c r="I127" s="49">
        <f>_xll.qlInterestRateIndexValueDate(Index1M,$H127)</f>
        <v>42821</v>
      </c>
      <c r="J127" s="52">
        <f>IFERROR(_xll.qlIndexFixing(Index1M,$H127,TRUE,_xll.ohTrigger(RecalcTrigger,Trigger1M)),NA())</f>
        <v>7.120353459927879E-3</v>
      </c>
      <c r="K127" s="52">
        <f>IFERROR(_xll.qlIndexFixing(ONIndex1M,I127,TRUE,_xll.ohTrigger(RecalcTrigger,Trigger1M)),NA())</f>
        <v>7.0291956668100397E-3</v>
      </c>
      <c r="L127" s="52">
        <f>IFERROR(_xll.qlIndexFixing(Index3M,H127,TRUE,_xll.ohTrigger(RecalcTrigger,Trigger3M)),NA())</f>
        <v>9.6010759366931177E-3</v>
      </c>
      <c r="M127" s="52">
        <f>IFERROR(_xll.qlIndexFixing(ONIndex3M,I127,TRUE,_xll.ohTrigger(RecalcTrigger,Trigger3M)),NA())</f>
        <v>9.2253057681812578E-3</v>
      </c>
      <c r="N127" s="52">
        <f>IFERROR(_xll.qlIndexFixing(Index6M,$H127,TRUE,_xll.ohTrigger(RecalcTrigger,Trigger6M)),NA())</f>
        <v>1.2697436137398436E-2</v>
      </c>
      <c r="O127" s="52">
        <f>IFERROR(_xll.qlIndexFixing(ONIndex6M,I127,TRUE,_xll.ohTrigger(RecalcTrigger,Trigger6M)),NA())</f>
        <v>1.2551492387435914E-2</v>
      </c>
      <c r="P127" s="52">
        <f>IFERROR(_xll.qlIndexFixing(Index1Y,$H127,TRUE,_xll.ohTrigger(RecalcTrigger,Trigger1Y)),NA())</f>
        <v>1.597835164546867E-2</v>
      </c>
      <c r="Q127" s="52">
        <f>IFERROR(_xll.qlIndexFixing(ONIndex1Y,I127,TRUE,_xll.ohTrigger(RecalcTrigger,Trigger1Y)),NA())</f>
        <v>1.5551923042886884E-2</v>
      </c>
    </row>
    <row r="128" spans="2:17" x14ac:dyDescent="0.2">
      <c r="B128" s="46" t="s">
        <v>20</v>
      </c>
      <c r="D128" s="49">
        <f>_xll.qlCalendarAdvance(LocalCalendar,$D127,B128,"f",FALSE)</f>
        <v>42824</v>
      </c>
      <c r="E128" s="49">
        <f>_xll.qlInterestRateIndexValueDate(IndexON,D128)</f>
        <v>42824</v>
      </c>
      <c r="F128" s="52">
        <f>IFERROR(_xll.qlIndexFixing(IndexON,D128,TRUE,_xll.ohTrigger(RecalcTrigger,TriggerON)),NA())</f>
        <v>5.5912737835672743E-3</v>
      </c>
      <c r="H128" s="49">
        <f>_xll.qlCalendarAdvance(IborCalendar,$H127,B128,"f",FALSE)</f>
        <v>42818</v>
      </c>
      <c r="I128" s="49">
        <f>_xll.qlInterestRateIndexValueDate(Index1M,$H128)</f>
        <v>42822</v>
      </c>
      <c r="J128" s="52">
        <f>IFERROR(_xll.qlIndexFixing(Index1M,$H128,TRUE,_xll.ohTrigger(RecalcTrigger,Trigger1M)),NA())</f>
        <v>7.1261663171866413E-3</v>
      </c>
      <c r="K128" s="52">
        <f>IFERROR(_xll.qlIndexFixing(ONIndex1M,I128,TRUE,_xll.ohTrigger(RecalcTrigger,Trigger1M)),NA())</f>
        <v>7.0354531088145933E-3</v>
      </c>
      <c r="L128" s="52">
        <f>IFERROR(_xll.qlIndexFixing(Index3M,H128,TRUE,_xll.ohTrigger(RecalcTrigger,Trigger3M)),NA())</f>
        <v>9.6070765017831489E-3</v>
      </c>
      <c r="M128" s="52">
        <f>IFERROR(_xll.qlIndexFixing(ONIndex3M,I128,TRUE,_xll.ohTrigger(RecalcTrigger,Trigger3M)),NA())</f>
        <v>9.237435822422313E-3</v>
      </c>
      <c r="N128" s="52">
        <f>IFERROR(_xll.qlIndexFixing(Index6M,$H128,TRUE,_xll.ohTrigger(RecalcTrigger,Trigger6M)),NA())</f>
        <v>1.2698304675402127E-2</v>
      </c>
      <c r="O128" s="52">
        <f>IFERROR(_xll.qlIndexFixing(ONIndex6M,I128,TRUE,_xll.ohTrigger(RecalcTrigger,Trigger6M)),NA())</f>
        <v>1.2549979221763152E-2</v>
      </c>
      <c r="P128" s="52">
        <f>IFERROR(_xll.qlIndexFixing(Index1Y,$H128,TRUE,_xll.ohTrigger(RecalcTrigger,Trigger1Y)),NA())</f>
        <v>1.597374199462287E-2</v>
      </c>
      <c r="Q128" s="52">
        <f>IFERROR(_xll.qlIndexFixing(ONIndex1Y,I128,TRUE,_xll.ohTrigger(RecalcTrigger,Trigger1Y)),NA())</f>
        <v>1.5560461652226465E-2</v>
      </c>
    </row>
    <row r="129" spans="2:17" x14ac:dyDescent="0.2">
      <c r="B129" s="46" t="s">
        <v>20</v>
      </c>
      <c r="D129" s="49">
        <f>_xll.qlCalendarAdvance(LocalCalendar,$D128,B129,"f",FALSE)</f>
        <v>42825</v>
      </c>
      <c r="E129" s="49">
        <f>_xll.qlInterestRateIndexValueDate(IndexON,D129)</f>
        <v>42825</v>
      </c>
      <c r="F129" s="52">
        <f>IFERROR(_xll.qlIndexFixing(IndexON,D129,TRUE,_xll.ohTrigger(RecalcTrigger,TriggerON)),NA())</f>
        <v>5.6032539027039974E-3</v>
      </c>
      <c r="H129" s="49">
        <f>_xll.qlCalendarAdvance(IborCalendar,$H128,B129,"f",FALSE)</f>
        <v>42821</v>
      </c>
      <c r="I129" s="49">
        <f>_xll.qlInterestRateIndexValueDate(Index1M,$H129)</f>
        <v>42823</v>
      </c>
      <c r="J129" s="52">
        <f>IFERROR(_xll.qlIndexFixing(Index1M,$H129,TRUE,_xll.ohTrigger(RecalcTrigger,Trigger1M)),NA())</f>
        <v>7.12905076829351E-3</v>
      </c>
      <c r="K129" s="52">
        <f>IFERROR(_xll.qlIndexFixing(ONIndex1M,I129,TRUE,_xll.ohTrigger(RecalcTrigger,Trigger1M)),NA())</f>
        <v>7.0416316613641783E-3</v>
      </c>
      <c r="L129" s="52">
        <f>IFERROR(_xll.qlIndexFixing(Index3M,H129,TRUE,_xll.ohTrigger(RecalcTrigger,Trigger3M)),NA())</f>
        <v>9.6129607283969368E-3</v>
      </c>
      <c r="M129" s="52">
        <f>IFERROR(_xll.qlIndexFixing(ONIndex3M,I129,TRUE,_xll.ohTrigger(RecalcTrigger,Trigger3M)),NA())</f>
        <v>9.2494279550692227E-3</v>
      </c>
      <c r="N129" s="52">
        <f>IFERROR(_xll.qlIndexFixing(Index6M,$H129,TRUE,_xll.ohTrigger(RecalcTrigger,Trigger6M)),NA())</f>
        <v>1.2699228444783116E-2</v>
      </c>
      <c r="O129" s="52">
        <f>IFERROR(_xll.qlIndexFixing(ONIndex6M,I129,TRUE,_xll.ohTrigger(RecalcTrigger,Trigger6M)),NA())</f>
        <v>1.2548726426935275E-2</v>
      </c>
      <c r="P129" s="52">
        <f>IFERROR(_xll.qlIndexFixing(Index1Y,$H129,TRUE,_xll.ohTrigger(RecalcTrigger,Trigger1Y)),NA())</f>
        <v>1.596920360680433E-2</v>
      </c>
      <c r="Q129" s="52">
        <f>IFERROR(_xll.qlIndexFixing(ONIndex1Y,I129,TRUE,_xll.ohTrigger(RecalcTrigger,Trigger1Y)),NA())</f>
        <v>1.5569132501784821E-2</v>
      </c>
    </row>
    <row r="130" spans="2:17" x14ac:dyDescent="0.2">
      <c r="B130" s="46" t="s">
        <v>20</v>
      </c>
      <c r="D130" s="49">
        <f>_xll.qlCalendarAdvance(LocalCalendar,$D129,B130,"f",FALSE)</f>
        <v>42828</v>
      </c>
      <c r="E130" s="49">
        <f>_xll.qlInterestRateIndexValueDate(IndexON,D130)</f>
        <v>42828</v>
      </c>
      <c r="F130" s="52">
        <f>IFERROR(_xll.qlIndexFixing(IndexON,D130,TRUE,_xll.ohTrigger(RecalcTrigger,TriggerON)),NA())</f>
        <v>5.6152715320756386E-3</v>
      </c>
      <c r="H130" s="49">
        <f>_xll.qlCalendarAdvance(IborCalendar,$H129,B130,"f",FALSE)</f>
        <v>42822</v>
      </c>
      <c r="I130" s="49">
        <f>_xll.qlInterestRateIndexValueDate(Index1M,$H130)</f>
        <v>42824</v>
      </c>
      <c r="J130" s="52">
        <f>IFERROR(_xll.qlIndexFixing(Index1M,$H130,TRUE,_xll.ohTrigger(RecalcTrigger,Trigger1M)),NA())</f>
        <v>7.131925719161776E-3</v>
      </c>
      <c r="K130" s="52">
        <f>IFERROR(_xll.qlIndexFixing(ONIndex1M,I130,TRUE,_xll.ohTrigger(RecalcTrigger,Trigger1M)),NA())</f>
        <v>7.0477406780167229E-3</v>
      </c>
      <c r="L130" s="52">
        <f>IFERROR(_xll.qlIndexFixing(Index3M,H130,TRUE,_xll.ohTrigger(RecalcTrigger,Trigger3M)),NA())</f>
        <v>9.6187303013615406E-3</v>
      </c>
      <c r="M130" s="52">
        <f>IFERROR(_xll.qlIndexFixing(ONIndex3M,I130,TRUE,_xll.ohTrigger(RecalcTrigger,Trigger3M)),NA())</f>
        <v>9.261282166281859E-3</v>
      </c>
      <c r="N130" s="52">
        <f>IFERROR(_xll.qlIndexFixing(Index6M,$H130,TRUE,_xll.ohTrigger(RecalcTrigger,Trigger6M)),NA())</f>
        <v>1.2699608182656391E-2</v>
      </c>
      <c r="O130" s="52">
        <f>IFERROR(_xll.qlIndexFixing(ONIndex6M,I130,TRUE,_xll.ohTrigger(RecalcTrigger,Trigger6M)),NA())</f>
        <v>1.2547734002872346E-2</v>
      </c>
      <c r="P130" s="52">
        <f>IFERROR(_xll.qlIndexFixing(Index1Y,$H130,TRUE,_xll.ohTrigger(RecalcTrigger,Trigger1Y)),NA())</f>
        <v>1.5969612056007294E-2</v>
      </c>
      <c r="Q130" s="52">
        <f>IFERROR(_xll.qlIndexFixing(ONIndex1Y,I130,TRUE,_xll.ohTrigger(RecalcTrigger,Trigger1Y)),NA())</f>
        <v>1.5577935591721825E-2</v>
      </c>
    </row>
    <row r="131" spans="2:17" x14ac:dyDescent="0.2">
      <c r="B131" s="46" t="s">
        <v>20</v>
      </c>
      <c r="D131" s="49">
        <f>_xll.qlCalendarAdvance(LocalCalendar,$D130,B131,"f",FALSE)</f>
        <v>42829</v>
      </c>
      <c r="E131" s="49">
        <f>_xll.qlInterestRateIndexValueDate(IndexON,D131)</f>
        <v>42829</v>
      </c>
      <c r="F131" s="52">
        <f>IFERROR(_xll.qlIndexFixing(IndexON,D131,TRUE,_xll.ohTrigger(RecalcTrigger,TriggerON)),NA())</f>
        <v>5.6214267419374409E-3</v>
      </c>
      <c r="H131" s="49">
        <f>_xll.qlCalendarAdvance(IborCalendar,$H130,B131,"f",FALSE)</f>
        <v>42823</v>
      </c>
      <c r="I131" s="49">
        <f>_xll.qlInterestRateIndexValueDate(Index1M,$H131)</f>
        <v>42825</v>
      </c>
      <c r="J131" s="52">
        <f>IFERROR(_xll.qlIndexFixing(Index1M,$H131,TRUE,_xll.ohTrigger(RecalcTrigger,Trigger1M)),NA())</f>
        <v>7.1347926495279879E-3</v>
      </c>
      <c r="K131" s="52">
        <f>IFERROR(_xll.qlIndexFixing(ONIndex1M,I131,TRUE,_xll.ohTrigger(RecalcTrigger,Trigger1M)),NA())</f>
        <v>7.060002560139722E-3</v>
      </c>
      <c r="L131" s="52">
        <f>IFERROR(_xll.qlIndexFixing(Index3M,H131,TRUE,_xll.ohTrigger(RecalcTrigger,Trigger3M)),NA())</f>
        <v>9.6224107587868351E-3</v>
      </c>
      <c r="M131" s="52">
        <f>IFERROR(_xll.qlIndexFixing(ONIndex3M,I131,TRUE,_xll.ohTrigger(RecalcTrigger,Trigger3M)),NA())</f>
        <v>9.2847703036902374E-3</v>
      </c>
      <c r="N131" s="52">
        <f>IFERROR(_xll.qlIndexFixing(Index6M,$H131,TRUE,_xll.ohTrigger(RecalcTrigger,Trigger6M)),NA())</f>
        <v>1.270000000000019E-2</v>
      </c>
      <c r="O131" s="52">
        <f>IFERROR(_xll.qlIndexFixing(ONIndex6M,I131,TRUE,_xll.ohTrigger(RecalcTrigger,Trigger6M)),NA())</f>
        <v>1.2545034461481919E-2</v>
      </c>
      <c r="P131" s="52">
        <f>IFERROR(_xll.qlIndexFixing(Index1Y,$H131,TRUE,_xll.ohTrigger(RecalcTrigger,Trigger1Y)),NA())</f>
        <v>1.5969999999999991E-2</v>
      </c>
      <c r="Q131" s="52">
        <f>IFERROR(_xll.qlIndexFixing(ONIndex1Y,I131,TRUE,_xll.ohTrigger(RecalcTrigger,Trigger1Y)),NA())</f>
        <v>1.5596398319868143E-2</v>
      </c>
    </row>
    <row r="132" spans="2:17" x14ac:dyDescent="0.2">
      <c r="B132" s="46" t="s">
        <v>20</v>
      </c>
      <c r="D132" s="49">
        <f>_xll.qlCalendarAdvance(LocalCalendar,$D131,B132,"f",FALSE)</f>
        <v>42830</v>
      </c>
      <c r="E132" s="49">
        <f>_xll.qlInterestRateIndexValueDate(IndexON,D132)</f>
        <v>42830</v>
      </c>
      <c r="F132" s="52">
        <f>IFERROR(_xll.qlIndexFixing(IndexON,D132,TRUE,_xll.ohTrigger(RecalcTrigger,TriggerON)),NA())</f>
        <v>5.6276436259850016E-3</v>
      </c>
      <c r="H132" s="49">
        <f>_xll.qlCalendarAdvance(IborCalendar,$H131,B132,"f",FALSE)</f>
        <v>42824</v>
      </c>
      <c r="I132" s="49">
        <f>_xll.qlInterestRateIndexValueDate(Index1M,$H132)</f>
        <v>42828</v>
      </c>
      <c r="J132" s="52">
        <f>IFERROR(_xll.qlIndexFixing(Index1M,$H132,TRUE,_xll.ohTrigger(RecalcTrigger,Trigger1M)),NA())</f>
        <v>7.157687484665054E-3</v>
      </c>
      <c r="K132" s="52">
        <f>IFERROR(_xll.qlIndexFixing(ONIndex1M,I132,TRUE,_xll.ohTrigger(RecalcTrigger,Trigger1M)),NA())</f>
        <v>7.0719116482020894E-3</v>
      </c>
      <c r="L132" s="52">
        <f>IFERROR(_xll.qlIndexFixing(Index3M,H132,TRUE,_xll.ohTrigger(RecalcTrigger,Trigger3M)),NA())</f>
        <v>9.6388481782826944E-3</v>
      </c>
      <c r="M132" s="52">
        <f>IFERROR(_xll.qlIndexFixing(ONIndex3M,I132,TRUE,_xll.ohTrigger(RecalcTrigger,Trigger3M)),NA())</f>
        <v>9.3073197959103737E-3</v>
      </c>
      <c r="N132" s="52">
        <f>IFERROR(_xll.qlIndexFixing(Index6M,$H132,TRUE,_xll.ohTrigger(RecalcTrigger,Trigger6M)),NA())</f>
        <v>1.2703848621676639E-2</v>
      </c>
      <c r="O132" s="52">
        <f>IFERROR(_xll.qlIndexFixing(ONIndex6M,I132,TRUE,_xll.ohTrigger(RecalcTrigger,Trigger6M)),NA())</f>
        <v>1.2538064674334493E-2</v>
      </c>
      <c r="P132" s="52">
        <f>IFERROR(_xll.qlIndexFixing(Index1Y,$H132,TRUE,_xll.ohTrigger(RecalcTrigger,Trigger1Y)),NA())</f>
        <v>1.5947650262161259E-2</v>
      </c>
      <c r="Q132" s="52">
        <f>IFERROR(_xll.qlIndexFixing(ONIndex1Y,I132,TRUE,_xll.ohTrigger(RecalcTrigger,Trigger1Y)),NA())</f>
        <v>1.5613401910723468E-2</v>
      </c>
    </row>
    <row r="133" spans="2:17" x14ac:dyDescent="0.2">
      <c r="B133" s="46" t="s">
        <v>20</v>
      </c>
      <c r="D133" s="49">
        <f>_xll.qlCalendarAdvance(LocalCalendar,$D132,B133,"f",FALSE)</f>
        <v>42831</v>
      </c>
      <c r="E133" s="49">
        <f>_xll.qlInterestRateIndexValueDate(IndexON,D133)</f>
        <v>42831</v>
      </c>
      <c r="F133" s="52">
        <f>IFERROR(_xll.qlIndexFixing(IndexON,D133,TRUE,_xll.ohTrigger(RecalcTrigger,TriggerON)),NA())</f>
        <v>5.6339221841383846E-3</v>
      </c>
      <c r="H133" s="49">
        <f>_xll.qlCalendarAdvance(IborCalendar,$H132,B133,"f",FALSE)</f>
        <v>42825</v>
      </c>
      <c r="I133" s="49">
        <f>_xll.qlInterestRateIndexValueDate(Index1M,$H133)</f>
        <v>42829</v>
      </c>
      <c r="J133" s="52">
        <f>IFERROR(_xll.qlIndexFixing(Index1M,$H133,TRUE,_xll.ohTrigger(RecalcTrigger,Trigger1M)),NA())</f>
        <v>7.1633464292979454E-3</v>
      </c>
      <c r="K133" s="52">
        <f>IFERROR(_xll.qlIndexFixing(ONIndex1M,I133,TRUE,_xll.ohTrigger(RecalcTrigger,Trigger1M)),NA())</f>
        <v>7.0778974701202202E-3</v>
      </c>
      <c r="L133" s="52">
        <f>IFERROR(_xll.qlIndexFixing(Index3M,H133,TRUE,_xll.ohTrigger(RecalcTrigger,Trigger3M)),NA())</f>
        <v>9.6459173317250367E-3</v>
      </c>
      <c r="M133" s="52">
        <f>IFERROR(_xll.qlIndexFixing(ONIndex3M,I133,TRUE,_xll.ohTrigger(RecalcTrigger,Trigger3M)),NA())</f>
        <v>9.3184843994720268E-3</v>
      </c>
      <c r="N133" s="52">
        <f>IFERROR(_xll.qlIndexFixing(Index6M,$H133,TRUE,_xll.ohTrigger(RecalcTrigger,Trigger6M)),NA())</f>
        <v>1.2705022034868826E-2</v>
      </c>
      <c r="O133" s="52">
        <f>IFERROR(_xll.qlIndexFixing(ONIndex6M,I133,TRUE,_xll.ohTrigger(RecalcTrigger,Trigger6M)),NA())</f>
        <v>1.2532988153930447E-2</v>
      </c>
      <c r="P133" s="52">
        <f>IFERROR(_xll.qlIndexFixing(Index1Y,$H133,TRUE,_xll.ohTrigger(RecalcTrigger,Trigger1Y)),NA())</f>
        <v>1.5943567340575997E-2</v>
      </c>
      <c r="Q133" s="52">
        <f>IFERROR(_xll.qlIndexFixing(ONIndex1Y,I133,TRUE,_xll.ohTrigger(RecalcTrigger,Trigger1Y)),NA())</f>
        <v>1.5622173157652242E-2</v>
      </c>
    </row>
    <row r="134" spans="2:17" x14ac:dyDescent="0.2">
      <c r="B134" s="46" t="s">
        <v>20</v>
      </c>
      <c r="D134" s="49">
        <f>_xll.qlCalendarAdvance(LocalCalendar,$D133,B134,"f",FALSE)</f>
        <v>42832</v>
      </c>
      <c r="E134" s="49">
        <f>_xll.qlInterestRateIndexValueDate(IndexON,D134)</f>
        <v>42832</v>
      </c>
      <c r="F134" s="52">
        <f>IFERROR(_xll.qlIndexFixing(IndexON,D134,TRUE,_xll.ohTrigger(RecalcTrigger,TriggerON)),NA())</f>
        <v>5.6467734509357825E-3</v>
      </c>
      <c r="H134" s="49">
        <f>_xll.qlCalendarAdvance(IborCalendar,$H133,B134,"f",FALSE)</f>
        <v>42828</v>
      </c>
      <c r="I134" s="49">
        <f>_xll.qlInterestRateIndexValueDate(Index1M,$H134)</f>
        <v>42830</v>
      </c>
      <c r="J134" s="52">
        <f>IFERROR(_xll.qlIndexFixing(Index1M,$H134,TRUE,_xll.ohTrigger(RecalcTrigger,Trigger1M)),NA())</f>
        <v>7.1689825951066766E-3</v>
      </c>
      <c r="K134" s="52">
        <f>IFERROR(_xll.qlIndexFixing(ONIndex1M,I134,TRUE,_xll.ohTrigger(RecalcTrigger,Trigger1M)),NA())</f>
        <v>7.0838605238510155E-3</v>
      </c>
      <c r="L134" s="52">
        <f>IFERROR(_xll.qlIndexFixing(Index3M,H134,TRUE,_xll.ohTrigger(RecalcTrigger,Trigger3M)),NA())</f>
        <v>9.6492657276710993E-3</v>
      </c>
      <c r="M134" s="52">
        <f>IFERROR(_xll.qlIndexFixing(ONIndex3M,I134,TRUE,_xll.ohTrigger(RecalcTrigger,Trigger3M)),NA())</f>
        <v>9.3295110814395343E-3</v>
      </c>
      <c r="N134" s="52">
        <f>IFERROR(_xll.qlIndexFixing(Index6M,$H134,TRUE,_xll.ohTrigger(RecalcTrigger,Trigger6M)),NA())</f>
        <v>1.2706238756396728E-2</v>
      </c>
      <c r="O134" s="52">
        <f>IFERROR(_xll.qlIndexFixing(ONIndex6M,I134,TRUE,_xll.ohTrigger(RecalcTrigger,Trigger6M)),NA())</f>
        <v>1.2526825516649964E-2</v>
      </c>
      <c r="P134" s="52">
        <f>IFERROR(_xll.qlIndexFixing(Index1Y,$H134,TRUE,_xll.ohTrigger(RecalcTrigger,Trigger1Y)),NA())</f>
        <v>1.5939560400406963E-2</v>
      </c>
      <c r="Q134" s="52">
        <f>IFERROR(_xll.qlIndexFixing(ONIndex1Y,I134,TRUE,_xll.ohTrigger(RecalcTrigger,Trigger1Y)),NA())</f>
        <v>1.5630903383714312E-2</v>
      </c>
    </row>
    <row r="135" spans="2:17" x14ac:dyDescent="0.2">
      <c r="B135" s="46" t="s">
        <v>20</v>
      </c>
      <c r="D135" s="49">
        <f>_xll.qlCalendarAdvance(LocalCalendar,$D134,B135,"f",FALSE)</f>
        <v>42835</v>
      </c>
      <c r="E135" s="49">
        <f>_xll.qlInterestRateIndexValueDate(IndexON,D135)</f>
        <v>42835</v>
      </c>
      <c r="F135" s="52">
        <f>IFERROR(_xll.qlIndexFixing(IndexON,D135,TRUE,_xll.ohTrigger(RecalcTrigger,TriggerON)),NA())</f>
        <v>5.6596531581298848E-3</v>
      </c>
      <c r="H135" s="49">
        <f>_xll.qlCalendarAdvance(IborCalendar,$H134,B135,"f",FALSE)</f>
        <v>42829</v>
      </c>
      <c r="I135" s="49">
        <f>_xll.qlInterestRateIndexValueDate(Index1M,$H135)</f>
        <v>42831</v>
      </c>
      <c r="J135" s="52">
        <f>IFERROR(_xll.qlIndexFixing(Index1M,$H135,TRUE,_xll.ohTrigger(RecalcTrigger,Trigger1M)),NA())</f>
        <v>7.1802120628358668E-3</v>
      </c>
      <c r="K135" s="52">
        <f>IFERROR(_xll.qlIndexFixing(ONIndex1M,I135,TRUE,_xll.ohTrigger(RecalcTrigger,Trigger1M)),NA())</f>
        <v>7.0898008092346032E-3</v>
      </c>
      <c r="L135" s="52">
        <f>IFERROR(_xll.qlIndexFixing(Index3M,H135,TRUE,_xll.ohTrigger(RecalcTrigger,Trigger3M)),NA())</f>
        <v>9.6543173935101454E-3</v>
      </c>
      <c r="M135" s="52">
        <f>IFERROR(_xll.qlIndexFixing(ONIndex3M,I135,TRUE,_xll.ohTrigger(RecalcTrigger,Trigger3M)),NA())</f>
        <v>9.3403998418128964E-3</v>
      </c>
      <c r="N135" s="52">
        <f>IFERROR(_xll.qlIndexFixing(Index6M,$H135,TRUE,_xll.ohTrigger(RecalcTrigger,Trigger6M)),NA())</f>
        <v>1.2707497841452397E-2</v>
      </c>
      <c r="O135" s="52">
        <f>IFERROR(_xll.qlIndexFixing(ONIndex6M,I135,TRUE,_xll.ohTrigger(RecalcTrigger,Trigger6M)),NA())</f>
        <v>1.251957676281279E-2</v>
      </c>
      <c r="P135" s="52">
        <f>IFERROR(_xll.qlIndexFixing(Index1Y,$H135,TRUE,_xll.ohTrigger(RecalcTrigger,Trigger1Y)),NA())</f>
        <v>1.5935629488192268E-2</v>
      </c>
      <c r="Q135" s="52">
        <f>IFERROR(_xll.qlIndexFixing(ONIndex1Y,I135,TRUE,_xll.ohTrigger(RecalcTrigger,Trigger1Y)),NA())</f>
        <v>1.5639592588989615E-2</v>
      </c>
    </row>
    <row r="136" spans="2:17" x14ac:dyDescent="0.2">
      <c r="B136" s="46" t="s">
        <v>20</v>
      </c>
      <c r="D136" s="49">
        <f>_xll.qlCalendarAdvance(LocalCalendar,$D135,B136,"f",FALSE)</f>
        <v>42836</v>
      </c>
      <c r="E136" s="49">
        <f>_xll.qlInterestRateIndexValueDate(IndexON,D136)</f>
        <v>42836</v>
      </c>
      <c r="F136" s="52">
        <f>IFERROR(_xll.qlIndexFixing(IndexON,D136,TRUE,_xll.ohTrigger(RecalcTrigger,TriggerON)),NA())</f>
        <v>5.6662400870521878E-3</v>
      </c>
      <c r="H136" s="49">
        <f>_xll.qlCalendarAdvance(IborCalendar,$H135,B136,"f",FALSE)</f>
        <v>42830</v>
      </c>
      <c r="I136" s="49">
        <f>_xll.qlInterestRateIndexValueDate(Index1M,$H136)</f>
        <v>42832</v>
      </c>
      <c r="J136" s="52">
        <f>IFERROR(_xll.qlIndexFixing(Index1M,$H136,TRUE,_xll.ohTrigger(RecalcTrigger,Trigger1M)),NA())</f>
        <v>7.1829870939207089E-3</v>
      </c>
      <c r="K136" s="52">
        <f>IFERROR(_xll.qlIndexFixing(ONIndex1M,I136,TRUE,_xll.ohTrigger(RecalcTrigger,Trigger1M)),NA())</f>
        <v>7.1017455780886252E-3</v>
      </c>
      <c r="L136" s="52">
        <f>IFERROR(_xll.qlIndexFixing(Index3M,H136,TRUE,_xll.ohTrigger(RecalcTrigger,Trigger3M)),NA())</f>
        <v>9.659266591364327E-3</v>
      </c>
      <c r="M136" s="52">
        <f>IFERROR(_xll.qlIndexFixing(ONIndex3M,I136,TRUE,_xll.ohTrigger(RecalcTrigger,Trigger3M)),NA())</f>
        <v>9.3619610751716209E-3</v>
      </c>
      <c r="N136" s="52">
        <f>IFERROR(_xll.qlIndexFixing(Index6M,$H136,TRUE,_xll.ohTrigger(RecalcTrigger,Trigger6M)),NA())</f>
        <v>1.2710838057003081E-2</v>
      </c>
      <c r="O136" s="52">
        <f>IFERROR(_xll.qlIndexFixing(ONIndex6M,I136,TRUE,_xll.ohTrigger(RecalcTrigger,Trigger6M)),NA())</f>
        <v>1.2501893000518294E-2</v>
      </c>
      <c r="P136" s="52">
        <f>IFERROR(_xll.qlIndexFixing(Index1Y,$H136,TRUE,_xll.ohTrigger(RecalcTrigger,Trigger1Y)),NA())</f>
        <v>1.5924191555677859E-2</v>
      </c>
      <c r="Q136" s="52">
        <f>IFERROR(_xll.qlIndexFixing(ONIndex1Y,I136,TRUE,_xll.ohTrigger(RecalcTrigger,Trigger1Y)),NA())</f>
        <v>1.5657515207738726E-2</v>
      </c>
    </row>
    <row r="137" spans="2:17" x14ac:dyDescent="0.2">
      <c r="B137" s="46" t="s">
        <v>20</v>
      </c>
      <c r="D137" s="49">
        <f>_xll.qlCalendarAdvance(LocalCalendar,$D136,B137,"f",FALSE)</f>
        <v>42837</v>
      </c>
      <c r="E137" s="49">
        <f>_xll.qlInterestRateIndexValueDate(IndexON,D137)</f>
        <v>42837</v>
      </c>
      <c r="F137" s="52">
        <f>IFERROR(_xll.qlIndexFixing(IndexON,D137,TRUE,_xll.ohTrigger(RecalcTrigger,TriggerON)),NA())</f>
        <v>5.6728886900003772E-3</v>
      </c>
      <c r="H137" s="49">
        <f>_xll.qlCalendarAdvance(IborCalendar,$H136,B137,"f",FALSE)</f>
        <v>42831</v>
      </c>
      <c r="I137" s="49">
        <f>_xll.qlInterestRateIndexValueDate(Index1M,$H137)</f>
        <v>42835</v>
      </c>
      <c r="J137" s="52">
        <f>IFERROR(_xll.qlIndexFixing(Index1M,$H137,TRUE,_xll.ohTrigger(RecalcTrigger,Trigger1M)),NA())</f>
        <v>7.1968217406395141E-3</v>
      </c>
      <c r="K137" s="52">
        <f>IFERROR(_xll.qlIndexFixing(ONIndex1M,I137,TRUE,_xll.ohTrigger(RecalcTrigger,Trigger1M)),NA())</f>
        <v>7.1133342687357271E-3</v>
      </c>
      <c r="L137" s="52">
        <f>IFERROR(_xll.qlIndexFixing(Index3M,H137,TRUE,_xll.ohTrigger(RecalcTrigger,Trigger3M)),NA())</f>
        <v>9.6735164117007829E-3</v>
      </c>
      <c r="M137" s="52">
        <f>IFERROR(_xll.qlIndexFixing(ONIndex3M,I137,TRUE,_xll.ohTrigger(RecalcTrigger,Trigger3M)),NA())</f>
        <v>9.3825756672050176E-3</v>
      </c>
      <c r="N137" s="52">
        <f>IFERROR(_xll.qlIndexFixing(Index6M,$H137,TRUE,_xll.ohTrigger(RecalcTrigger,Trigger6M)),NA())</f>
        <v>1.2712938920780256E-2</v>
      </c>
      <c r="O137" s="52">
        <f>IFERROR(_xll.qlIndexFixing(ONIndex6M,I137,TRUE,_xll.ohTrigger(RecalcTrigger,Trigger6M)),NA())</f>
        <v>1.2479720581977105E-2</v>
      </c>
      <c r="P137" s="52">
        <f>IFERROR(_xll.qlIndexFixing(Index1Y,$H137,TRUE,_xll.ohTrigger(RecalcTrigger,Trigger1Y)),NA())</f>
        <v>1.5920667050206026E-2</v>
      </c>
      <c r="Q137" s="52">
        <f>IFERROR(_xll.qlIndexFixing(ONIndex1Y,I137,TRUE,_xll.ohTrigger(RecalcTrigger,Trigger1Y)),NA())</f>
        <v>1.5673939201583664E-2</v>
      </c>
    </row>
    <row r="138" spans="2:17" x14ac:dyDescent="0.2">
      <c r="B138" s="46" t="s">
        <v>20</v>
      </c>
      <c r="D138" s="49">
        <f>_xll.qlCalendarAdvance(LocalCalendar,$D137,B138,"f",FALSE)</f>
        <v>42838</v>
      </c>
      <c r="E138" s="49">
        <f>_xll.qlInterestRateIndexValueDate(IndexON,D138)</f>
        <v>42838</v>
      </c>
      <c r="F138" s="52">
        <f>IFERROR(_xll.qlIndexFixing(IndexON,D138,TRUE,_xll.ohTrigger(RecalcTrigger,TriggerON)),NA())</f>
        <v>5.679598967134325E-3</v>
      </c>
      <c r="H138" s="49">
        <f>_xll.qlCalendarAdvance(IborCalendar,$H137,B138,"f",FALSE)</f>
        <v>42832</v>
      </c>
      <c r="I138" s="49">
        <f>_xll.qlInterestRateIndexValueDate(Index1M,$H138)</f>
        <v>42836</v>
      </c>
      <c r="J138" s="52">
        <f>IFERROR(_xll.qlIndexFixing(Index1M,$H138,TRUE,_xll.ohTrigger(RecalcTrigger,Trigger1M)),NA())</f>
        <v>7.2023212328264918E-3</v>
      </c>
      <c r="K138" s="52">
        <f>IFERROR(_xll.qlIndexFixing(ONIndex1M,I138,TRUE,_xll.ohTrigger(RecalcTrigger,Trigger1M)),NA())</f>
        <v>7.1191607129428292E-3</v>
      </c>
      <c r="L138" s="52">
        <f>IFERROR(_xll.qlIndexFixing(Index3M,H138,TRUE,_xll.ohTrigger(RecalcTrigger,Trigger3M)),NA())</f>
        <v>9.6780727723767921E-3</v>
      </c>
      <c r="M138" s="52">
        <f>IFERROR(_xll.qlIndexFixing(ONIndex3M,I138,TRUE,_xll.ohTrigger(RecalcTrigger,Trigger3M)),NA())</f>
        <v>9.392774819367844E-3</v>
      </c>
      <c r="N138" s="52">
        <f>IFERROR(_xll.qlIndexFixing(Index6M,$H138,TRUE,_xll.ohTrigger(RecalcTrigger,Trigger6M)),NA())</f>
        <v>1.2714395651345939E-2</v>
      </c>
      <c r="O138" s="52">
        <f>IFERROR(_xll.qlIndexFixing(ONIndex6M,I138,TRUE,_xll.ohTrigger(RecalcTrigger,Trigger6M)),NA())</f>
        <v>1.2467041245995958E-2</v>
      </c>
      <c r="P138" s="52">
        <f>IFERROR(_xll.qlIndexFixing(Index1Y,$H138,TRUE,_xll.ohTrigger(RecalcTrigger,Trigger1Y)),NA())</f>
        <v>1.5917116976406385E-2</v>
      </c>
      <c r="Q138" s="52">
        <f>IFERROR(_xll.qlIndexFixing(ONIndex1Y,I138,TRUE,_xll.ohTrigger(RecalcTrigger,Trigger1Y)),NA())</f>
        <v>1.5682423302605386E-2</v>
      </c>
    </row>
    <row r="139" spans="2:17" x14ac:dyDescent="0.2">
      <c r="B139" s="46" t="s">
        <v>20</v>
      </c>
      <c r="D139" s="49">
        <f>_xll.qlCalendarAdvance(LocalCalendar,$D138,B139,"f",FALSE)</f>
        <v>42839</v>
      </c>
      <c r="E139" s="49">
        <f>_xll.qlInterestRateIndexValueDate(IndexON,D139)</f>
        <v>42839</v>
      </c>
      <c r="F139" s="52">
        <f>IFERROR(_xll.qlIndexFixing(IndexON,D139,TRUE,_xll.ohTrigger(RecalcTrigger,TriggerON)),NA())</f>
        <v>5.6933151380267333E-3</v>
      </c>
      <c r="H139" s="49">
        <f>_xll.qlCalendarAdvance(IborCalendar,$H138,B139,"f",FALSE)</f>
        <v>42835</v>
      </c>
      <c r="I139" s="49">
        <f>_xll.qlInterestRateIndexValueDate(Index1M,$H139)</f>
        <v>42837</v>
      </c>
      <c r="J139" s="52">
        <f>IFERROR(_xll.qlIndexFixing(Index1M,$H139,TRUE,_xll.ohTrigger(RecalcTrigger,Trigger1M)),NA())</f>
        <v>7.2077979459628239E-3</v>
      </c>
      <c r="K139" s="52">
        <f>IFERROR(_xll.qlIndexFixing(ONIndex1M,I139,TRUE,_xll.ohTrigger(RecalcTrigger,Trigger1M)),NA())</f>
        <v>7.1249643889625958E-3</v>
      </c>
      <c r="L139" s="52">
        <f>IFERROR(_xll.qlIndexFixing(Index3M,H139,TRUE,_xll.ohTrigger(RecalcTrigger,Trigger3M)),NA())</f>
        <v>9.6825351825263212E-3</v>
      </c>
      <c r="M139" s="52">
        <f>IFERROR(_xll.qlIndexFixing(ONIndex3M,I139,TRUE,_xll.ohTrigger(RecalcTrigger,Trigger3M)),NA())</f>
        <v>9.4028360500164609E-3</v>
      </c>
      <c r="N139" s="52">
        <f>IFERROR(_xll.qlIndexFixing(Index6M,$H139,TRUE,_xll.ohTrigger(RecalcTrigger,Trigger6M)),NA())</f>
        <v>1.2715889076585588E-2</v>
      </c>
      <c r="O139" s="52">
        <f>IFERROR(_xll.qlIndexFixing(ONIndex6M,I139,TRUE,_xll.ohTrigger(RecalcTrigger,Trigger6M)),NA())</f>
        <v>1.2453275793697927E-2</v>
      </c>
      <c r="P139" s="52">
        <f>IFERROR(_xll.qlIndexFixing(Index1Y,$H139,TRUE,_xll.ohTrigger(RecalcTrigger,Trigger1Y)),NA())</f>
        <v>1.5913643210135806E-2</v>
      </c>
      <c r="Q139" s="52">
        <f>IFERROR(_xll.qlIndexFixing(ONIndex1Y,I139,TRUE,_xll.ohTrigger(RecalcTrigger,Trigger1Y)),NA())</f>
        <v>1.5690866382760404E-2</v>
      </c>
    </row>
    <row r="140" spans="2:17" x14ac:dyDescent="0.2">
      <c r="B140" s="46" t="s">
        <v>20</v>
      </c>
      <c r="D140" s="49">
        <f>_xll.qlCalendarAdvance(LocalCalendar,$D139,B140,"f",FALSE)</f>
        <v>42842</v>
      </c>
      <c r="E140" s="49">
        <f>_xll.qlInterestRateIndexValueDate(IndexON,D140)</f>
        <v>42842</v>
      </c>
      <c r="F140" s="52">
        <f>IFERROR(_xll.qlIndexFixing(IndexON,D140,TRUE,_xll.ohTrigger(RecalcTrigger,TriggerON)),NA())</f>
        <v>5.7070568174477643E-3</v>
      </c>
      <c r="H140" s="49">
        <f>_xll.qlCalendarAdvance(IborCalendar,$H139,B140,"f",FALSE)</f>
        <v>42836</v>
      </c>
      <c r="I140" s="49">
        <f>_xll.qlInterestRateIndexValueDate(Index1M,$H140)</f>
        <v>42838</v>
      </c>
      <c r="J140" s="52">
        <f>IFERROR(_xll.qlIndexFixing(Index1M,$H140,TRUE,_xll.ohTrigger(RecalcTrigger,Trigger1M)),NA())</f>
        <v>7.2187100465992415E-3</v>
      </c>
      <c r="K140" s="52">
        <f>IFERROR(_xll.qlIndexFixing(ONIndex1M,I140,TRUE,_xll.ohTrigger(RecalcTrigger,Trigger1M)),NA())</f>
        <v>7.1424994406132924E-3</v>
      </c>
      <c r="L140" s="52">
        <f>IFERROR(_xll.qlIndexFixing(Index3M,H140,TRUE,_xll.ohTrigger(RecalcTrigger,Trigger3M)),NA())</f>
        <v>9.6869053456842651E-3</v>
      </c>
      <c r="M140" s="52">
        <f>IFERROR(_xll.qlIndexFixing(ONIndex3M,I140,TRUE,_xll.ohTrigger(RecalcTrigger,Trigger3M)),NA())</f>
        <v>9.4325485452166902E-3</v>
      </c>
      <c r="N140" s="52">
        <f>IFERROR(_xll.qlIndexFixing(Index6M,$H140,TRUE,_xll.ohTrigger(RecalcTrigger,Trigger6M)),NA())</f>
        <v>1.2717418251690382E-2</v>
      </c>
      <c r="O140" s="52">
        <f>IFERROR(_xll.qlIndexFixing(ONIndex6M,I140,TRUE,_xll.ohTrigger(RecalcTrigger,Trigger6M)),NA())</f>
        <v>1.2405231480002499E-2</v>
      </c>
      <c r="P140" s="52">
        <f>IFERROR(_xll.qlIndexFixing(Index1Y,$H140,TRUE,_xll.ohTrigger(RecalcTrigger,Trigger1Y)),NA())</f>
        <v>1.5910245798048474E-2</v>
      </c>
      <c r="Q140" s="52">
        <f>IFERROR(_xll.qlIndexFixing(ONIndex1Y,I140,TRUE,_xll.ohTrigger(RecalcTrigger,Trigger1Y)),NA())</f>
        <v>1.5717280702547853E-2</v>
      </c>
    </row>
    <row r="141" spans="2:17" x14ac:dyDescent="0.2">
      <c r="B141" s="46" t="s">
        <v>20</v>
      </c>
      <c r="D141" s="49">
        <f>_xll.qlCalendarAdvance(LocalCalendar,$D140,B141,"f",FALSE)</f>
        <v>42843</v>
      </c>
      <c r="E141" s="49">
        <f>_xll.qlInterestRateIndexValueDate(IndexON,D141)</f>
        <v>42843</v>
      </c>
      <c r="F141" s="52">
        <f>IFERROR(_xll.qlIndexFixing(IndexON,D141,TRUE,_xll.ohTrigger(RecalcTrigger,TriggerON)),NA())</f>
        <v>5.714075465350632E-3</v>
      </c>
      <c r="H141" s="49">
        <f>_xll.qlCalendarAdvance(IborCalendar,$H140,B141,"f",FALSE)</f>
        <v>42837</v>
      </c>
      <c r="I141" s="49">
        <f>_xll.qlInterestRateIndexValueDate(Index1M,$H141)</f>
        <v>42843</v>
      </c>
      <c r="J141" s="52">
        <f>IFERROR(_xll.qlIndexFixing(Index1M,$H141,TRUE,_xll.ohTrigger(RecalcTrigger,Trigger1M)),NA())</f>
        <v>7.2401798630625791E-3</v>
      </c>
      <c r="K141" s="52">
        <f>IFERROR(_xll.qlIndexFixing(ONIndex1M,I141,TRUE,_xll.ohTrigger(RecalcTrigger,Trigger1M)),NA())</f>
        <v>7.1593083117083012E-3</v>
      </c>
      <c r="L141" s="52">
        <f>IFERROR(_xll.qlIndexFixing(Index3M,H141,TRUE,_xll.ohTrigger(RecalcTrigger,Trigger3M)),NA())</f>
        <v>9.7074320813493285E-3</v>
      </c>
      <c r="M141" s="52">
        <f>IFERROR(_xll.qlIndexFixing(ONIndex3M,I141,TRUE,_xll.ohTrigger(RecalcTrigger,Trigger3M)),NA())</f>
        <v>9.4603070781129617E-3</v>
      </c>
      <c r="N141" s="52">
        <f>IFERROR(_xll.qlIndexFixing(Index6M,$H141,TRUE,_xll.ohTrigger(RecalcTrigger,Trigger6M)),NA())</f>
        <v>1.2725567306739497E-2</v>
      </c>
      <c r="O141" s="52">
        <f>IFERROR(_xll.qlIndexFixing(ONIndex6M,I141,TRUE,_xll.ohTrigger(RecalcTrigger,Trigger6M)),NA())</f>
        <v>1.2347874649405455E-2</v>
      </c>
      <c r="P141" s="52">
        <f>IFERROR(_xll.qlIndexFixing(Index1Y,$H141,TRUE,_xll.ohTrigger(RecalcTrigger,Trigger1Y)),NA())</f>
        <v>1.5894405684434496E-2</v>
      </c>
      <c r="Q141" s="52">
        <f>IFERROR(_xll.qlIndexFixing(ONIndex1Y,I141,TRUE,_xll.ohTrigger(RecalcTrigger,Trigger1Y)),NA())</f>
        <v>1.5740663425969359E-2</v>
      </c>
    </row>
    <row r="142" spans="2:17" x14ac:dyDescent="0.2">
      <c r="B142" s="46" t="s">
        <v>20</v>
      </c>
      <c r="D142" s="49">
        <f>_xll.qlCalendarAdvance(LocalCalendar,$D141,B142,"f",FALSE)</f>
        <v>42844</v>
      </c>
      <c r="E142" s="49">
        <f>_xll.qlInterestRateIndexValueDate(IndexON,D142)</f>
        <v>42844</v>
      </c>
      <c r="F142" s="52">
        <f>IFERROR(_xll.qlIndexFixing(IndexON,D142,TRUE,_xll.ohTrigger(RecalcTrigger,TriggerON)),NA())</f>
        <v>5.7211557874392582E-3</v>
      </c>
      <c r="H142" s="49">
        <f>_xll.qlCalendarAdvance(IborCalendar,$H141,B142,"f",FALSE)</f>
        <v>42838</v>
      </c>
      <c r="I142" s="49">
        <f>_xll.qlInterestRateIndexValueDate(Index1M,$H142)</f>
        <v>42844</v>
      </c>
      <c r="J142" s="52">
        <f>IFERROR(_xll.qlIndexFixing(Index1M,$H142,TRUE,_xll.ohTrigger(RecalcTrigger,Trigger1M)),NA())</f>
        <v>7.2454971220050624E-3</v>
      </c>
      <c r="K142" s="52">
        <f>IFERROR(_xll.qlIndexFixing(ONIndex1M,I142,TRUE,_xll.ohTrigger(RecalcTrigger,Trigger1M)),NA())</f>
        <v>7.1649526100170391E-3</v>
      </c>
      <c r="L142" s="52">
        <f>IFERROR(_xll.qlIndexFixing(Index3M,H142,TRUE,_xll.ohTrigger(RecalcTrigger,Trigger3M)),NA())</f>
        <v>9.7112845375873016E-3</v>
      </c>
      <c r="M142" s="52">
        <f>IFERROR(_xll.qlIndexFixing(ONIndex3M,I142,TRUE,_xll.ohTrigger(RecalcTrigger,Trigger3M)),NA())</f>
        <v>9.4694028568031996E-3</v>
      </c>
      <c r="N142" s="52">
        <f>IFERROR(_xll.qlIndexFixing(Index6M,$H142,TRUE,_xll.ohTrigger(RecalcTrigger,Trigger6M)),NA())</f>
        <v>1.272729113994726E-2</v>
      </c>
      <c r="O142" s="52">
        <f>IFERROR(_xll.qlIndexFixing(ONIndex6M,I142,TRUE,_xll.ohTrigger(RecalcTrigger,Trigger6M)),NA())</f>
        <v>1.2326506388324887E-2</v>
      </c>
      <c r="P142" s="52">
        <f>IFERROR(_xll.qlIndexFixing(Index1Y,$H142,TRUE,_xll.ohTrigger(RecalcTrigger,Trigger1Y)),NA())</f>
        <v>1.5891467378128504E-2</v>
      </c>
      <c r="Q142" s="52">
        <f>IFERROR(_xll.qlIndexFixing(ONIndex1Y,I142,TRUE,_xll.ohTrigger(RecalcTrigger,Trigger1Y)),NA())</f>
        <v>1.5748819360137389E-2</v>
      </c>
    </row>
    <row r="143" spans="2:17" x14ac:dyDescent="0.2">
      <c r="B143" s="46" t="s">
        <v>20</v>
      </c>
      <c r="D143" s="49">
        <f>_xll.qlCalendarAdvance(LocalCalendar,$D142,B143,"f",FALSE)</f>
        <v>42845</v>
      </c>
      <c r="E143" s="49">
        <f>_xll.qlInterestRateIndexValueDate(IndexON,D143)</f>
        <v>42845</v>
      </c>
      <c r="F143" s="52">
        <f>IFERROR(_xll.qlIndexFixing(IndexON,D143,TRUE,_xll.ohTrigger(RecalcTrigger,TriggerON)),NA())</f>
        <v>5.7282977837935789E-3</v>
      </c>
      <c r="H143" s="49">
        <f>_xll.qlCalendarAdvance(IborCalendar,$H142,B143,"f",FALSE)</f>
        <v>42843</v>
      </c>
      <c r="I143" s="49">
        <f>_xll.qlInterestRateIndexValueDate(Index1M,$H143)</f>
        <v>42845</v>
      </c>
      <c r="J143" s="52">
        <f>IFERROR(_xll.qlIndexFixing(Index1M,$H143,TRUE,_xll.ohTrigger(RecalcTrigger,Trigger1M)),NA())</f>
        <v>7.256091815761867E-3</v>
      </c>
      <c r="K143" s="52">
        <f>IFERROR(_xll.qlIndexFixing(ONIndex1M,I143,TRUE,_xll.ohTrigger(RecalcTrigger,Trigger1M)),NA())</f>
        <v>7.1705741399785694E-3</v>
      </c>
      <c r="L143" s="52">
        <f>IFERROR(_xll.qlIndexFixing(Index3M,H143,TRUE,_xll.ohTrigger(RecalcTrigger,Trigger3M)),NA())</f>
        <v>9.7150566719591946E-3</v>
      </c>
      <c r="M143" s="52">
        <f>IFERROR(_xll.qlIndexFixing(ONIndex3M,I143,TRUE,_xll.ohTrigger(RecalcTrigger,Trigger3M)),NA())</f>
        <v>9.4783607137394199E-3</v>
      </c>
      <c r="N143" s="52">
        <f>IFERROR(_xll.qlIndexFixing(Index6M,$H143,TRUE,_xll.ohTrigger(RecalcTrigger,Trigger6M)),NA())</f>
        <v>1.2729044109310807E-2</v>
      </c>
      <c r="O143" s="52">
        <f>IFERROR(_xll.qlIndexFixing(ONIndex6M,I143,TRUE,_xll.ohTrigger(RecalcTrigger,Trigger6M)),NA())</f>
        <v>1.230405201244622E-2</v>
      </c>
      <c r="P143" s="52">
        <f>IFERROR(_xll.qlIndexFixing(Index1Y,$H143,TRUE,_xll.ohTrigger(RecalcTrigger,Trigger1Y)),NA())</f>
        <v>1.5888605753057901E-2</v>
      </c>
      <c r="Q143" s="52">
        <f>IFERROR(_xll.qlIndexFixing(ONIndex1Y,I143,TRUE,_xll.ohTrigger(RecalcTrigger,Trigger1Y)),NA())</f>
        <v>1.5756934273438716E-2</v>
      </c>
    </row>
    <row r="144" spans="2:17" x14ac:dyDescent="0.2">
      <c r="B144" s="46" t="s">
        <v>20</v>
      </c>
      <c r="D144" s="49">
        <f>_xll.qlCalendarAdvance(LocalCalendar,$D143,B144,"f",FALSE)</f>
        <v>42846</v>
      </c>
      <c r="E144" s="49">
        <f>_xll.qlInterestRateIndexValueDate(IndexON,D144)</f>
        <v>42846</v>
      </c>
      <c r="F144" s="52">
        <f>IFERROR(_xll.qlIndexFixing(IndexON,D144,TRUE,_xll.ohTrigger(RecalcTrigger,TriggerON)),NA())</f>
        <v>5.7428789674940361E-3</v>
      </c>
      <c r="H144" s="49">
        <f>_xll.qlCalendarAdvance(IborCalendar,$H143,B144,"f",FALSE)</f>
        <v>42844</v>
      </c>
      <c r="I144" s="49">
        <f>_xll.qlInterestRateIndexValueDate(Index1M,$H144)</f>
        <v>42846</v>
      </c>
      <c r="J144" s="52">
        <f>IFERROR(_xll.qlIndexFixing(Index1M,$H144,TRUE,_xll.ohTrigger(RecalcTrigger,Trigger1M)),NA())</f>
        <v>7.2587058696630298E-3</v>
      </c>
      <c r="K144" s="52">
        <f>IFERROR(_xll.qlIndexFixing(ONIndex1M,I144,TRUE,_xll.ohTrigger(RecalcTrigger,Trigger1M)),NA())</f>
        <v>7.181884577258657E-3</v>
      </c>
      <c r="L144" s="52">
        <f>IFERROR(_xll.qlIndexFixing(Index3M,H144,TRUE,_xll.ohTrigger(RecalcTrigger,Trigger3M)),NA())</f>
        <v>9.7187501881053125E-3</v>
      </c>
      <c r="M144" s="52">
        <f>IFERROR(_xll.qlIndexFixing(ONIndex3M,I144,TRUE,_xll.ohTrigger(RecalcTrigger,Trigger3M)),NA())</f>
        <v>9.4960671641519667E-3</v>
      </c>
      <c r="N144" s="52">
        <f>IFERROR(_xll.qlIndexFixing(Index6M,$H144,TRUE,_xll.ohTrigger(RecalcTrigger,Trigger6M)),NA())</f>
        <v>1.2730288457727224E-2</v>
      </c>
      <c r="O144" s="52">
        <f>IFERROR(_xll.qlIndexFixing(ONIndex6M,I144,TRUE,_xll.ohTrigger(RecalcTrigger,Trigger6M)),NA())</f>
        <v>1.225594009908626E-2</v>
      </c>
      <c r="P144" s="52">
        <f>IFERROR(_xll.qlIndexFixing(Index1Y,$H144,TRUE,_xll.ohTrigger(RecalcTrigger,Trigger1Y)),NA())</f>
        <v>1.5881259590445295E-2</v>
      </c>
      <c r="Q144" s="52">
        <f>IFERROR(_xll.qlIndexFixing(ONIndex1Y,I144,TRUE,_xll.ohTrigger(RecalcTrigger,Trigger1Y)),NA())</f>
        <v>1.5773718452658514E-2</v>
      </c>
    </row>
    <row r="145" spans="2:17" x14ac:dyDescent="0.2">
      <c r="B145" s="46" t="s">
        <v>20</v>
      </c>
      <c r="D145" s="49">
        <f>_xll.qlCalendarAdvance(LocalCalendar,$D144,B145,"f",FALSE)</f>
        <v>42849</v>
      </c>
      <c r="E145" s="49">
        <f>_xll.qlInterestRateIndexValueDate(IndexON,D145)</f>
        <v>42849</v>
      </c>
      <c r="F145" s="52">
        <f>IFERROR(_xll.qlIndexFixing(IndexON,D145,TRUE,_xll.ohTrigger(RecalcTrigger,TriggerON)),NA())</f>
        <v>5.7574825109085737E-3</v>
      </c>
      <c r="H145" s="49">
        <f>_xll.qlCalendarAdvance(IborCalendar,$H144,B145,"f",FALSE)</f>
        <v>42845</v>
      </c>
      <c r="I145" s="49">
        <f>_xll.qlInterestRateIndexValueDate(Index1M,$H145)</f>
        <v>42849</v>
      </c>
      <c r="J145" s="52">
        <f>IFERROR(_xll.qlIndexFixing(Index1M,$H145,TRUE,_xll.ohTrigger(RecalcTrigger,Trigger1M)),NA())</f>
        <v>7.2717417267185169E-3</v>
      </c>
      <c r="K145" s="52">
        <f>IFERROR(_xll.qlIndexFixing(ONIndex1M,I145,TRUE,_xll.ohTrigger(RecalcTrigger,Trigger1M)),NA())</f>
        <v>7.1928325773917834E-3</v>
      </c>
      <c r="L145" s="52">
        <f>IFERROR(_xll.qlIndexFixing(Index3M,H145,TRUE,_xll.ohTrigger(RecalcTrigger,Trigger3M)),NA())</f>
        <v>9.7293760637299793E-3</v>
      </c>
      <c r="M145" s="52">
        <f>IFERROR(_xll.qlIndexFixing(ONIndex3M,I145,TRUE,_xll.ohTrigger(RecalcTrigger,Trigger3M)),NA())</f>
        <v>9.5128129237043169E-3</v>
      </c>
      <c r="N145" s="52">
        <f>IFERROR(_xll.qlIndexFixing(Index6M,$H145,TRUE,_xll.ohTrigger(RecalcTrigger,Trigger6M)),NA())</f>
        <v>1.2736328451841503E-2</v>
      </c>
      <c r="O145" s="52">
        <f>IFERROR(_xll.qlIndexFixing(ONIndex6M,I145,TRUE,_xll.ohTrigger(RecalcTrigger,Trigger6M)),NA())</f>
        <v>1.2203373364307879E-2</v>
      </c>
      <c r="P145" s="52">
        <f>IFERROR(_xll.qlIndexFixing(Index1Y,$H145,TRUE,_xll.ohTrigger(RecalcTrigger,Trigger1Y)),NA())</f>
        <v>1.5877927001180174E-2</v>
      </c>
      <c r="Q145" s="52">
        <f>IFERROR(_xll.qlIndexFixing(ONIndex1Y,I145,TRUE,_xll.ohTrigger(RecalcTrigger,Trigger1Y)),NA())</f>
        <v>1.5788983717817118E-2</v>
      </c>
    </row>
    <row r="146" spans="2:17" x14ac:dyDescent="0.2">
      <c r="B146" s="46" t="s">
        <v>20</v>
      </c>
      <c r="D146" s="49">
        <f>_xll.qlCalendarAdvance(LocalCalendar,$D145,B146,"f",FALSE)</f>
        <v>42850</v>
      </c>
      <c r="E146" s="49">
        <f>_xll.qlInterestRateIndexValueDate(IndexON,D146)</f>
        <v>42850</v>
      </c>
      <c r="F146" s="52">
        <f>IFERROR(_xll.qlIndexFixing(IndexON,D146,TRUE,_xll.ohTrigger(RecalcTrigger,TriggerON)),NA())</f>
        <v>5.7649328781117504E-3</v>
      </c>
      <c r="H146" s="49">
        <f>_xll.qlCalendarAdvance(IborCalendar,$H145,B146,"f",FALSE)</f>
        <v>42846</v>
      </c>
      <c r="I146" s="49">
        <f>_xll.qlInterestRateIndexValueDate(Index1M,$H146)</f>
        <v>42850</v>
      </c>
      <c r="J146" s="52">
        <f>IFERROR(_xll.qlIndexFixing(Index1M,$H146,TRUE,_xll.ohTrigger(RecalcTrigger,Trigger1M)),NA())</f>
        <v>7.276922309451983E-3</v>
      </c>
      <c r="K146" s="52">
        <f>IFERROR(_xll.qlIndexFixing(ONIndex1M,I146,TRUE,_xll.ohTrigger(RecalcTrigger,Trigger1M)),NA())</f>
        <v>7.198340266016956E-3</v>
      </c>
      <c r="L146" s="52">
        <f>IFERROR(_xll.qlIndexFixing(Index3M,H146,TRUE,_xll.ohTrigger(RecalcTrigger,Trigger3M)),NA())</f>
        <v>9.7327721435675474E-3</v>
      </c>
      <c r="M146" s="52">
        <f>IFERROR(_xll.qlIndexFixing(ONIndex3M,I146,TRUE,_xll.ohTrigger(RecalcTrigger,Trigger3M)),NA())</f>
        <v>9.521081171710577E-3</v>
      </c>
      <c r="N146" s="52">
        <f>IFERROR(_xll.qlIndexFixing(Index6M,$H146,TRUE,_xll.ohTrigger(RecalcTrigger,Trigger6M)),NA())</f>
        <v>1.2738212929602227E-2</v>
      </c>
      <c r="O146" s="52">
        <f>IFERROR(_xll.qlIndexFixing(ONIndex6M,I146,TRUE,_xll.ohTrigger(RecalcTrigger,Trigger6M)),NA())</f>
        <v>1.217548841723648E-2</v>
      </c>
      <c r="P146" s="52">
        <f>IFERROR(_xll.qlIndexFixing(Index1Y,$H146,TRUE,_xll.ohTrigger(RecalcTrigger,Trigger1Y)),NA())</f>
        <v>1.587544948447419E-2</v>
      </c>
      <c r="Q146" s="52">
        <f>IFERROR(_xll.qlIndexFixing(ONIndex1Y,I146,TRUE,_xll.ohTrigger(RecalcTrigger,Trigger1Y)),NA())</f>
        <v>1.5796893526704991E-2</v>
      </c>
    </row>
    <row r="147" spans="2:17" x14ac:dyDescent="0.2">
      <c r="B147" s="46" t="s">
        <v>20</v>
      </c>
      <c r="D147" s="49">
        <f>_xll.qlCalendarAdvance(LocalCalendar,$D146,B147,"f",FALSE)</f>
        <v>42851</v>
      </c>
      <c r="E147" s="49">
        <f>_xll.qlInterestRateIndexValueDate(IndexON,D147)</f>
        <v>42851</v>
      </c>
      <c r="F147" s="52">
        <f>IFERROR(_xll.qlIndexFixing(IndexON,D147,TRUE,_xll.ohTrigger(RecalcTrigger,TriggerON)),NA())</f>
        <v>5.7724449195806216E-3</v>
      </c>
      <c r="H147" s="49">
        <f>_xll.qlCalendarAdvance(IborCalendar,$H146,B147,"f",FALSE)</f>
        <v>42849</v>
      </c>
      <c r="I147" s="49">
        <f>_xll.qlInterestRateIndexValueDate(Index1M,$H147)</f>
        <v>42851</v>
      </c>
      <c r="J147" s="52">
        <f>IFERROR(_xll.qlIndexFixing(Index1M,$H147,TRUE,_xll.ohTrigger(RecalcTrigger,Trigger1M)),NA())</f>
        <v>7.2820801127138068E-3</v>
      </c>
      <c r="K147" s="52">
        <f>IFERROR(_xll.qlIndexFixing(ONIndex1M,I147,TRUE,_xll.ohTrigger(RecalcTrigger,Trigger1M)),NA())</f>
        <v>7.2038251864547931E-3</v>
      </c>
      <c r="L147" s="52">
        <f>IFERROR(_xll.qlIndexFixing(Index3M,H147,TRUE,_xll.ohTrigger(RecalcTrigger,Trigger3M)),NA())</f>
        <v>9.7360981235284413E-3</v>
      </c>
      <c r="M147" s="52">
        <f>IFERROR(_xll.qlIndexFixing(ONIndex3M,I147,TRUE,_xll.ohTrigger(RecalcTrigger,Trigger3M)),NA())</f>
        <v>9.5292114979628195E-3</v>
      </c>
      <c r="N147" s="52">
        <f>IFERROR(_xll.qlIndexFixing(Index6M,$H147,TRUE,_xll.ohTrigger(RecalcTrigger,Trigger6M)),NA())</f>
        <v>1.2740120874548741E-2</v>
      </c>
      <c r="O147" s="52">
        <f>IFERROR(_xll.qlIndexFixing(ONIndex6M,I147,TRUE,_xll.ohTrigger(RecalcTrigger,Trigger6M)),NA())</f>
        <v>1.214651735680583E-2</v>
      </c>
      <c r="P147" s="52">
        <f>IFERROR(_xll.qlIndexFixing(Index1Y,$H147,TRUE,_xll.ohTrigger(RecalcTrigger,Trigger1Y)),NA())</f>
        <v>1.587304892999877E-2</v>
      </c>
      <c r="Q147" s="52">
        <f>IFERROR(_xll.qlIndexFixing(ONIndex1Y,I147,TRUE,_xll.ohTrigger(RecalcTrigger,Trigger1Y)),NA())</f>
        <v>1.5804762314646226E-2</v>
      </c>
    </row>
    <row r="148" spans="2:17" x14ac:dyDescent="0.2">
      <c r="B148" s="46" t="s">
        <v>20</v>
      </c>
      <c r="D148" s="49">
        <f>_xll.qlCalendarAdvance(LocalCalendar,$D147,B148,"f",FALSE)</f>
        <v>42852</v>
      </c>
      <c r="E148" s="49">
        <f>_xll.qlInterestRateIndexValueDate(IndexON,D148)</f>
        <v>42852</v>
      </c>
      <c r="F148" s="52">
        <f>IFERROR(_xll.qlIndexFixing(IndexON,D148,TRUE,_xll.ohTrigger(RecalcTrigger,TriggerON)),NA())</f>
        <v>5.7800186352352512E-3</v>
      </c>
      <c r="H148" s="49">
        <f>_xll.qlCalendarAdvance(IborCalendar,$H147,B148,"f",FALSE)</f>
        <v>42850</v>
      </c>
      <c r="I148" s="49">
        <f>_xll.qlInterestRateIndexValueDate(Index1M,$H148)</f>
        <v>42852</v>
      </c>
      <c r="J148" s="52">
        <f>IFERROR(_xll.qlIndexFixing(Index1M,$H148,TRUE,_xll.ohTrigger(RecalcTrigger,Trigger1M)),NA())</f>
        <v>7.294917233029643E-3</v>
      </c>
      <c r="K148" s="52">
        <f>IFERROR(_xll.qlIndexFixing(ONIndex1M,I148,TRUE,_xll.ohTrigger(RecalcTrigger,Trigger1M)),NA())</f>
        <v>7.2092873387052947E-3</v>
      </c>
      <c r="L148" s="52">
        <f>IFERROR(_xll.qlIndexFixing(Index3M,H148,TRUE,_xll.ohTrigger(RecalcTrigger,Trigger3M)),NA())</f>
        <v>9.7393557073127031E-3</v>
      </c>
      <c r="M148" s="52">
        <f>IFERROR(_xll.qlIndexFixing(ONIndex3M,I148,TRUE,_xll.ohTrigger(RecalcTrigger,Trigger3M)),NA())</f>
        <v>9.5372039023811084E-3</v>
      </c>
      <c r="N148" s="52">
        <f>IFERROR(_xll.qlIndexFixing(Index6M,$H148,TRUE,_xll.ohTrigger(RecalcTrigger,Trigger6M)),NA())</f>
        <v>1.2742051341844269E-2</v>
      </c>
      <c r="O148" s="52">
        <f>IFERROR(_xll.qlIndexFixing(ONIndex6M,I148,TRUE,_xll.ohTrigger(RecalcTrigger,Trigger6M)),NA())</f>
        <v>1.2116460183095867E-2</v>
      </c>
      <c r="P148" s="52">
        <f>IFERROR(_xll.qlIndexFixing(Index1Y,$H148,TRUE,_xll.ohTrigger(RecalcTrigger,Trigger1Y)),NA())</f>
        <v>1.5870725384646813E-2</v>
      </c>
      <c r="Q148" s="52">
        <f>IFERROR(_xll.qlIndexFixing(ONIndex1Y,I148,TRUE,_xll.ohTrigger(RecalcTrigger,Trigger1Y)),NA())</f>
        <v>1.5812590081800693E-2</v>
      </c>
    </row>
    <row r="149" spans="2:17" x14ac:dyDescent="0.2">
      <c r="B149" s="46" t="s">
        <v>20</v>
      </c>
      <c r="D149" s="49">
        <f>_xll.qlCalendarAdvance(LocalCalendar,$D148,B149,"f",FALSE)</f>
        <v>42853</v>
      </c>
      <c r="E149" s="49">
        <f>_xll.qlInterestRateIndexValueDate(IndexON,D149)</f>
        <v>42853</v>
      </c>
      <c r="F149" s="52">
        <f>IFERROR(_xll.qlIndexFixing(IndexON,D149,TRUE,_xll.ohTrigger(RecalcTrigger,TriggerON)),NA())</f>
        <v>5.7949518975419778E-3</v>
      </c>
      <c r="H149" s="49">
        <f>_xll.qlCalendarAdvance(IborCalendar,$H148,B149,"f",FALSE)</f>
        <v>42851</v>
      </c>
      <c r="I149" s="49">
        <f>_xll.qlInterestRateIndexValueDate(Index1M,$H149)</f>
        <v>42853</v>
      </c>
      <c r="J149" s="52">
        <f>IFERROR(_xll.qlIndexFixing(Index1M,$H149,TRUE,_xll.ohTrigger(RecalcTrigger,Trigger1M)),NA())</f>
        <v>7.2999956165494114E-3</v>
      </c>
      <c r="K149" s="52">
        <f>IFERROR(_xll.qlIndexFixing(ONIndex1M,I149,TRUE,_xll.ohTrigger(RecalcTrigger,Trigger1M)),NA())</f>
        <v>7.2230462524935923E-3</v>
      </c>
      <c r="L149" s="52">
        <f>IFERROR(_xll.qlIndexFixing(Index3M,H149,TRUE,_xll.ohTrigger(RecalcTrigger,Trigger3M)),NA())</f>
        <v>9.7461444938606381E-3</v>
      </c>
      <c r="M149" s="52">
        <f>IFERROR(_xll.qlIndexFixing(ONIndex3M,I149,TRUE,_xll.ohTrigger(RecalcTrigger,Trigger3M)),NA())</f>
        <v>9.5568758383612895E-3</v>
      </c>
      <c r="N149" s="52">
        <f>IFERROR(_xll.qlIndexFixing(Index6M,$H149,TRUE,_xll.ohTrigger(RecalcTrigger,Trigger6M)),NA())</f>
        <v>1.273999999999983E-2</v>
      </c>
      <c r="O149" s="52">
        <f>IFERROR(_xll.qlIndexFixing(ONIndex6M,I149,TRUE,_xll.ohTrigger(RecalcTrigger,Trigger6M)),NA())</f>
        <v>1.2046850629974237E-2</v>
      </c>
      <c r="P149" s="52">
        <f>IFERROR(_xll.qlIndexFixing(Index1Y,$H149,TRUE,_xll.ohTrigger(RecalcTrigger,Trigger1Y)),NA())</f>
        <v>1.5865388453946961E-2</v>
      </c>
      <c r="Q149" s="52">
        <f>IFERROR(_xll.qlIndexFixing(ONIndex1Y,I149,TRUE,_xll.ohTrigger(RecalcTrigger,Trigger1Y)),NA())</f>
        <v>1.5832998803892995E-2</v>
      </c>
    </row>
    <row r="150" spans="2:17" x14ac:dyDescent="0.2">
      <c r="B150" s="46" t="s">
        <v>20</v>
      </c>
      <c r="D150" s="49">
        <f>_xll.qlCalendarAdvance(LocalCalendar,$D149,B150,"f",FALSE)</f>
        <v>42856</v>
      </c>
      <c r="E150" s="49">
        <f>_xll.qlInterestRateIndexValueDate(IndexON,D150)</f>
        <v>42856</v>
      </c>
      <c r="F150" s="52">
        <f>IFERROR(_xll.qlIndexFixing(IndexON,D150,TRUE,_xll.ohTrigger(RecalcTrigger,TriggerON)),NA())</f>
        <v>5.8088211206719365E-3</v>
      </c>
      <c r="H150" s="49">
        <f>_xll.qlCalendarAdvance(IborCalendar,$H149,B150,"f",FALSE)</f>
        <v>42852</v>
      </c>
      <c r="I150" s="49">
        <f>_xll.qlInterestRateIndexValueDate(Index1M,$H150)</f>
        <v>42857</v>
      </c>
      <c r="J150" s="52">
        <f>IFERROR(_xll.qlIndexFixing(Index1M,$H150,TRUE,_xll.ohTrigger(RecalcTrigger,Trigger1M)),NA())</f>
        <v>7.3150669822400378E-3</v>
      </c>
      <c r="K150" s="52">
        <f>IFERROR(_xll.qlIndexFixing(ONIndex1M,I150,TRUE,_xll.ohTrigger(RecalcTrigger,Trigger1M)),NA())</f>
        <v>7.2362565754691133E-3</v>
      </c>
      <c r="L150" s="52">
        <f>IFERROR(_xll.qlIndexFixing(Index3M,H150,TRUE,_xll.ohTrigger(RecalcTrigger,Trigger3M)),NA())</f>
        <v>9.7558337086357388E-3</v>
      </c>
      <c r="M150" s="52">
        <f>IFERROR(_xll.qlIndexFixing(ONIndex3M,I150,TRUE,_xll.ohTrigger(RecalcTrigger,Trigger3M)),NA())</f>
        <v>9.5750970968033755E-3</v>
      </c>
      <c r="N150" s="52">
        <f>IFERROR(_xll.qlIndexFixing(Index6M,$H150,TRUE,_xll.ohTrigger(RecalcTrigger,Trigger6M)),NA())</f>
        <v>1.27499115871244E-2</v>
      </c>
      <c r="O150" s="52">
        <f>IFERROR(_xll.qlIndexFixing(ONIndex6M,I150,TRUE,_xll.ohTrigger(RecalcTrigger,Trigger6M)),NA())</f>
        <v>1.1989377448680116E-2</v>
      </c>
      <c r="P150" s="52">
        <f>IFERROR(_xll.qlIndexFixing(Index1Y,$H150,TRUE,_xll.ohTrigger(RecalcTrigger,Trigger1Y)),NA())</f>
        <v>1.5860264437196511E-2</v>
      </c>
      <c r="Q150" s="52">
        <f>IFERROR(_xll.qlIndexFixing(ONIndex1Y,I150,TRUE,_xll.ohTrigger(RecalcTrigger,Trigger1Y)),NA())</f>
        <v>1.5851113603853051E-2</v>
      </c>
    </row>
    <row r="151" spans="2:17" x14ac:dyDescent="0.2">
      <c r="B151" s="46" t="s">
        <v>20</v>
      </c>
      <c r="D151" s="49">
        <f>_xll.qlCalendarAdvance(LocalCalendar,$D150,B151,"f",FALSE)</f>
        <v>42857</v>
      </c>
      <c r="E151" s="49">
        <f>_xll.qlInterestRateIndexValueDate(IndexON,D151)</f>
        <v>42857</v>
      </c>
      <c r="F151" s="52">
        <f>IFERROR(_xll.qlIndexFixing(IndexON,D151,TRUE,_xll.ohTrigger(RecalcTrigger,TriggerON)),NA())</f>
        <v>5.8153351299239375E-3</v>
      </c>
      <c r="H151" s="49">
        <f>_xll.qlCalendarAdvance(IborCalendar,$H150,B151,"f",FALSE)</f>
        <v>42853</v>
      </c>
      <c r="I151" s="49">
        <f>_xll.qlInterestRateIndexValueDate(Index1M,$H151)</f>
        <v>42858</v>
      </c>
      <c r="J151" s="52">
        <f>IFERROR(_xll.qlIndexFixing(Index1M,$H151,TRUE,_xll.ohTrigger(RecalcTrigger,Trigger1M)),NA())</f>
        <v>7.3250458219042977E-3</v>
      </c>
      <c r="K151" s="52">
        <f>IFERROR(_xll.qlIndexFixing(ONIndex1M,I151,TRUE,_xll.ohTrigger(RecalcTrigger,Trigger1M)),NA())</f>
        <v>7.2415821181159856E-3</v>
      </c>
      <c r="L151" s="52">
        <f>IFERROR(_xll.qlIndexFixing(Index3M,H151,TRUE,_xll.ohTrigger(RecalcTrigger,Trigger3M)),NA())</f>
        <v>9.7587076460889741E-3</v>
      </c>
      <c r="M151" s="52">
        <f>IFERROR(_xll.qlIndexFixing(ONIndex3M,I151,TRUE,_xll.ohTrigger(RecalcTrigger,Trigger3M)),NA())</f>
        <v>9.5822619701380063E-3</v>
      </c>
      <c r="N151" s="52">
        <f>IFERROR(_xll.qlIndexFixing(Index6M,$H151,TRUE,_xll.ohTrigger(RecalcTrigger,Trigger6M)),NA())</f>
        <v>1.275162554695846E-2</v>
      </c>
      <c r="O151" s="52">
        <f>IFERROR(_xll.qlIndexFixing(ONIndex6M,I151,TRUE,_xll.ohTrigger(RecalcTrigger,Trigger6M)),NA())</f>
        <v>1.1972227280594439E-2</v>
      </c>
      <c r="P151" s="52">
        <f>IFERROR(_xll.qlIndexFixing(Index1Y,$H151,TRUE,_xll.ohTrigger(RecalcTrigger,Trigger1Y)),NA())</f>
        <v>1.5858403932304005E-2</v>
      </c>
      <c r="Q151" s="52">
        <f>IFERROR(_xll.qlIndexFixing(ONIndex1Y,I151,TRUE,_xll.ohTrigger(RecalcTrigger,Trigger1Y)),NA())</f>
        <v>1.5858695245647425E-2</v>
      </c>
    </row>
    <row r="152" spans="2:17" x14ac:dyDescent="0.2">
      <c r="B152" s="46" t="s">
        <v>20</v>
      </c>
      <c r="D152" s="49">
        <f>_xll.qlCalendarAdvance(LocalCalendar,$D151,B152,"f",FALSE)</f>
        <v>42858</v>
      </c>
      <c r="E152" s="49">
        <f>_xll.qlInterestRateIndexValueDate(IndexON,D152)</f>
        <v>42858</v>
      </c>
      <c r="F152" s="52">
        <f>IFERROR(_xll.qlIndexFixing(IndexON,D152,TRUE,_xll.ohTrigger(RecalcTrigger,TriggerON)),NA())</f>
        <v>5.8215687940688099E-3</v>
      </c>
      <c r="H152" s="49">
        <f>_xll.qlCalendarAdvance(IborCalendar,$H151,B152,"f",FALSE)</f>
        <v>42857</v>
      </c>
      <c r="I152" s="49">
        <f>_xll.qlInterestRateIndexValueDate(Index1M,$H152)</f>
        <v>42859</v>
      </c>
      <c r="J152" s="52">
        <f>IFERROR(_xll.qlIndexFixing(Index1M,$H152,TRUE,_xll.ohTrigger(RecalcTrigger,Trigger1M)),NA())</f>
        <v>7.3275066661451782E-3</v>
      </c>
      <c r="K152" s="52">
        <f>IFERROR(_xll.qlIndexFixing(ONIndex1M,I152,TRUE,_xll.ohTrigger(RecalcTrigger,Trigger1M)),NA())</f>
        <v>7.2468848924156504E-3</v>
      </c>
      <c r="L152" s="52">
        <f>IFERROR(_xll.qlIndexFixing(Index3M,H152,TRUE,_xll.ohTrigger(RecalcTrigger,Trigger3M)),NA())</f>
        <v>9.761525908373387E-3</v>
      </c>
      <c r="M152" s="52">
        <f>IFERROR(_xll.qlIndexFixing(ONIndex3M,I152,TRUE,_xll.ohTrigger(RecalcTrigger,Trigger3M)),NA())</f>
        <v>9.5892889216386834E-3</v>
      </c>
      <c r="N152" s="52">
        <f>IFERROR(_xll.qlIndexFixing(Index6M,$H152,TRUE,_xll.ohTrigger(RecalcTrigger,Trigger6M)),NA())</f>
        <v>1.2748836356310144E-2</v>
      </c>
      <c r="O152" s="52">
        <f>IFERROR(_xll.qlIndexFixing(ONIndex6M,I152,TRUE,_xll.ohTrigger(RecalcTrigger,Trigger6M)),NA())</f>
        <v>1.195787573480267E-2</v>
      </c>
      <c r="P152" s="52">
        <f>IFERROR(_xll.qlIndexFixing(Index1Y,$H152,TRUE,_xll.ohTrigger(RecalcTrigger,Trigger1Y)),NA())</f>
        <v>1.5856620765270359E-2</v>
      </c>
      <c r="Q152" s="52">
        <f>IFERROR(_xll.qlIndexFixing(ONIndex1Y,I152,TRUE,_xll.ohTrigger(RecalcTrigger,Trigger1Y)),NA())</f>
        <v>1.5866235866415224E-2</v>
      </c>
    </row>
    <row r="153" spans="2:17" x14ac:dyDescent="0.2">
      <c r="B153" s="46" t="s">
        <v>20</v>
      </c>
      <c r="D153" s="49">
        <f>_xll.qlCalendarAdvance(LocalCalendar,$D152,B153,"f",FALSE)</f>
        <v>42859</v>
      </c>
      <c r="E153" s="49">
        <f>_xll.qlInterestRateIndexValueDate(IndexON,D153)</f>
        <v>42859</v>
      </c>
      <c r="F153" s="52">
        <f>IFERROR(_xll.qlIndexFixing(IndexON,D153,TRUE,_xll.ohTrigger(RecalcTrigger,TriggerON)),NA())</f>
        <v>5.8275221127868093E-3</v>
      </c>
      <c r="H153" s="49">
        <f>_xll.qlCalendarAdvance(IborCalendar,$H152,B153,"f",FALSE)</f>
        <v>42858</v>
      </c>
      <c r="I153" s="49">
        <f>_xll.qlInterestRateIndexValueDate(Index1M,$H153)</f>
        <v>42860</v>
      </c>
      <c r="J153" s="52">
        <f>IFERROR(_xll.qlIndexFixing(Index1M,$H153,TRUE,_xll.ohTrigger(RecalcTrigger,Trigger1M)),NA())</f>
        <v>7.3299598147040651E-3</v>
      </c>
      <c r="K153" s="52">
        <f>IFERROR(_xll.qlIndexFixing(ONIndex1M,I153,TRUE,_xll.ohTrigger(RecalcTrigger,Trigger1M)),NA())</f>
        <v>7.2575608534375391E-3</v>
      </c>
      <c r="L153" s="52">
        <f>IFERROR(_xll.qlIndexFixing(Index3M,H153,TRUE,_xll.ohTrigger(RecalcTrigger,Trigger3M)),NA())</f>
        <v>9.7665568044454226E-3</v>
      </c>
      <c r="M153" s="52">
        <f>IFERROR(_xll.qlIndexFixing(ONIndex3M,I153,TRUE,_xll.ohTrigger(RecalcTrigger,Trigger3M)),NA())</f>
        <v>9.6031392409035021E-3</v>
      </c>
      <c r="N153" s="52">
        <f>IFERROR(_xll.qlIndexFixing(Index6M,$H153,TRUE,_xll.ohTrigger(RecalcTrigger,Trigger6M)),NA())</f>
        <v>1.2752688221737134E-2</v>
      </c>
      <c r="O153" s="52">
        <f>IFERROR(_xll.qlIndexFixing(ONIndex6M,I153,TRUE,_xll.ohTrigger(RecalcTrigger,Trigger6M)),NA())</f>
        <v>1.1938897297447681E-2</v>
      </c>
      <c r="P153" s="52">
        <f>IFERROR(_xll.qlIndexFixing(Index1Y,$H153,TRUE,_xll.ohTrigger(RecalcTrigger,Trigger1Y)),NA())</f>
        <v>1.585260084173807E-2</v>
      </c>
      <c r="Q153" s="52">
        <f>IFERROR(_xll.qlIndexFixing(ONIndex1Y,I153,TRUE,_xll.ohTrigger(RecalcTrigger,Trigger1Y)),NA())</f>
        <v>1.5881880970454176E-2</v>
      </c>
    </row>
    <row r="154" spans="2:17" x14ac:dyDescent="0.2">
      <c r="B154" s="46" t="s">
        <v>20</v>
      </c>
      <c r="D154" s="49">
        <f>_xll.qlCalendarAdvance(LocalCalendar,$D153,B154,"f",FALSE)</f>
        <v>42860</v>
      </c>
      <c r="E154" s="49">
        <f>_xll.qlInterestRateIndexValueDate(IndexON,D154)</f>
        <v>42860</v>
      </c>
      <c r="F154" s="52">
        <f>IFERROR(_xll.qlIndexFixing(IndexON,D154,TRUE,_xll.ohTrigger(RecalcTrigger,TriggerON)),NA())</f>
        <v>5.8385889559620097E-3</v>
      </c>
      <c r="H154" s="49">
        <f>_xll.qlCalendarAdvance(IborCalendar,$H153,B154,"f",FALSE)</f>
        <v>42859</v>
      </c>
      <c r="I154" s="49">
        <f>_xll.qlInterestRateIndexValueDate(Index1M,$H154)</f>
        <v>42863</v>
      </c>
      <c r="J154" s="52">
        <f>IFERROR(_xll.qlIndexFixing(Index1M,$H154,TRUE,_xll.ohTrigger(RecalcTrigger,Trigger1M)),NA())</f>
        <v>7.3446476256431737E-3</v>
      </c>
      <c r="K154" s="52">
        <f>IFERROR(_xll.qlIndexFixing(ONIndex1M,I154,TRUE,_xll.ohTrigger(RecalcTrigger,Trigger1M)),NA())</f>
        <v>7.2678683068616579E-3</v>
      </c>
      <c r="L154" s="52">
        <f>IFERROR(_xll.qlIndexFixing(Index3M,H154,TRUE,_xll.ohTrigger(RecalcTrigger,Trigger3M)),NA())</f>
        <v>9.7722759117738808E-3</v>
      </c>
      <c r="M154" s="52">
        <f>IFERROR(_xll.qlIndexFixing(ONIndex3M,I154,TRUE,_xll.ohTrigger(RecalcTrigger,Trigger3M)),NA())</f>
        <v>9.6160175084225585E-3</v>
      </c>
      <c r="N154" s="52">
        <f>IFERROR(_xll.qlIndexFixing(Index6M,$H154,TRUE,_xll.ohTrigger(RecalcTrigger,Trigger6M)),NA())</f>
        <v>1.2759924327619821E-2</v>
      </c>
      <c r="O154" s="52">
        <f>IFERROR(_xll.qlIndexFixing(ONIndex6M,I154,TRUE,_xll.ohTrigger(RecalcTrigger,Trigger6M)),NA())</f>
        <v>1.1928455768499546E-2</v>
      </c>
      <c r="P154" s="52">
        <f>IFERROR(_xll.qlIndexFixing(Index1Y,$H154,TRUE,_xll.ohTrigger(RecalcTrigger,Trigger1Y)),NA())</f>
        <v>1.5850262416637218E-2</v>
      </c>
      <c r="Q154" s="52">
        <f>IFERROR(_xll.qlIndexFixing(ONIndex1Y,I154,TRUE,_xll.ohTrigger(RecalcTrigger,Trigger1Y)),NA())</f>
        <v>1.5895988140419703E-2</v>
      </c>
    </row>
    <row r="155" spans="2:17" x14ac:dyDescent="0.2">
      <c r="B155" s="46" t="s">
        <v>20</v>
      </c>
      <c r="D155" s="49">
        <f>_xll.qlCalendarAdvance(LocalCalendar,$D154,B155,"f",FALSE)</f>
        <v>42863</v>
      </c>
      <c r="E155" s="49">
        <f>_xll.qlInterestRateIndexValueDate(IndexON,D155)</f>
        <v>42863</v>
      </c>
      <c r="F155" s="52">
        <f>IFERROR(_xll.qlIndexFixing(IndexON,D155,TRUE,_xll.ohTrigger(RecalcTrigger,TriggerON)),NA())</f>
        <v>5.8485319360279675E-3</v>
      </c>
      <c r="H155" s="49">
        <f>_xll.qlCalendarAdvance(IborCalendar,$H154,B155,"f",FALSE)</f>
        <v>42860</v>
      </c>
      <c r="I155" s="49">
        <f>_xll.qlInterestRateIndexValueDate(Index1M,$H155)</f>
        <v>42864</v>
      </c>
      <c r="J155" s="52">
        <f>IFERROR(_xll.qlIndexFixing(Index1M,$H155,TRUE,_xll.ohTrigger(RecalcTrigger,Trigger1M)),NA())</f>
        <v>7.349498002146195E-3</v>
      </c>
      <c r="K155" s="52">
        <f>IFERROR(_xll.qlIndexFixing(ONIndex1M,I155,TRUE,_xll.ohTrigger(RecalcTrigger,Trigger1M)),NA())</f>
        <v>7.2730572397450288E-3</v>
      </c>
      <c r="L155" s="52">
        <f>IFERROR(_xll.qlIndexFixing(Index3M,H155,TRUE,_xll.ohTrigger(RecalcTrigger,Trigger3M)),NA())</f>
        <v>9.7748410777352638E-3</v>
      </c>
      <c r="M155" s="52">
        <f>IFERROR(_xll.qlIndexFixing(ONIndex3M,I155,TRUE,_xll.ohTrigger(RecalcTrigger,Trigger3M)),NA())</f>
        <v>9.6223548504337231E-3</v>
      </c>
      <c r="N155" s="52">
        <f>IFERROR(_xll.qlIndexFixing(Index6M,$H155,TRUE,_xll.ohTrigger(RecalcTrigger,Trigger6M)),NA())</f>
        <v>1.2761550348327899E-2</v>
      </c>
      <c r="O155" s="52">
        <f>IFERROR(_xll.qlIndexFixing(ONIndex6M,I155,TRUE,_xll.ohTrigger(RecalcTrigger,Trigger6M)),NA())</f>
        <v>1.1928097330340393E-2</v>
      </c>
      <c r="P155" s="52">
        <f>IFERROR(_xll.qlIndexFixing(Index1Y,$H155,TRUE,_xll.ohTrigger(RecalcTrigger,Trigger1Y)),NA())</f>
        <v>1.5848866644735213E-2</v>
      </c>
      <c r="Q155" s="52">
        <f>IFERROR(_xll.qlIndexFixing(ONIndex1Y,I155,TRUE,_xll.ohTrigger(RecalcTrigger,Trigger1Y)),NA())</f>
        <v>1.5903323656694113E-2</v>
      </c>
    </row>
    <row r="156" spans="2:17" x14ac:dyDescent="0.2">
      <c r="B156" s="46" t="s">
        <v>20</v>
      </c>
      <c r="D156" s="49">
        <f>_xll.qlCalendarAdvance(LocalCalendar,$D155,B156,"f",FALSE)</f>
        <v>42864</v>
      </c>
      <c r="E156" s="49">
        <f>_xll.qlInterestRateIndexValueDate(IndexON,D156)</f>
        <v>42864</v>
      </c>
      <c r="F156" s="52">
        <f>IFERROR(_xll.qlIndexFixing(IndexON,D156,TRUE,_xll.ohTrigger(RecalcTrigger,TriggerON)),NA())</f>
        <v>5.853083528730707E-3</v>
      </c>
      <c r="H156" s="49">
        <f>_xll.qlCalendarAdvance(IborCalendar,$H155,B156,"f",FALSE)</f>
        <v>42863</v>
      </c>
      <c r="I156" s="49">
        <f>_xll.qlInterestRateIndexValueDate(Index1M,$H156)</f>
        <v>42865</v>
      </c>
      <c r="J156" s="52">
        <f>IFERROR(_xll.qlIndexFixing(Index1M,$H156,TRUE,_xll.ohTrigger(RecalcTrigger,Trigger1M)),NA())</f>
        <v>7.3591593094493851E-3</v>
      </c>
      <c r="K156" s="52">
        <f>IFERROR(_xll.qlIndexFixing(ONIndex1M,I156,TRUE,_xll.ohTrigger(RecalcTrigger,Trigger1M)),NA())</f>
        <v>7.2782234044410643E-3</v>
      </c>
      <c r="L156" s="52">
        <f>IFERROR(_xll.qlIndexFixing(Index3M,H156,TRUE,_xll.ohTrigger(RecalcTrigger,Trigger3M)),NA())</f>
        <v>9.7773606803809171E-3</v>
      </c>
      <c r="M156" s="52">
        <f>IFERROR(_xll.qlIndexFixing(ONIndex3M,I156,TRUE,_xll.ohTrigger(RecalcTrigger,Trigger3M)),NA())</f>
        <v>9.6285542704510618E-3</v>
      </c>
      <c r="N156" s="52">
        <f>IFERROR(_xll.qlIndexFixing(Index6M,$H156,TRUE,_xll.ohTrigger(RecalcTrigger,Trigger6M)),NA())</f>
        <v>1.275595868504021E-2</v>
      </c>
      <c r="O156" s="52">
        <f>IFERROR(_xll.qlIndexFixing(ONIndex6M,I156,TRUE,_xll.ohTrigger(RecalcTrigger,Trigger6M)),NA())</f>
        <v>1.1930537513435979E-2</v>
      </c>
      <c r="P156" s="52">
        <f>IFERROR(_xll.qlIndexFixing(Index1Y,$H156,TRUE,_xll.ohTrigger(RecalcTrigger,Trigger1Y)),NA())</f>
        <v>1.5847548493150617E-2</v>
      </c>
      <c r="Q156" s="52">
        <f>IFERROR(_xll.qlIndexFixing(ONIndex1Y,I156,TRUE,_xll.ohTrigger(RecalcTrigger,Trigger1Y)),NA())</f>
        <v>1.5910618151941947E-2</v>
      </c>
    </row>
    <row r="157" spans="2:17" x14ac:dyDescent="0.2">
      <c r="B157" s="46" t="s">
        <v>20</v>
      </c>
      <c r="D157" s="49">
        <f>_xll.qlCalendarAdvance(LocalCalendar,$D156,B157,"f",FALSE)</f>
        <v>42865</v>
      </c>
      <c r="E157" s="49">
        <f>_xll.qlInterestRateIndexValueDate(IndexON,D157)</f>
        <v>42865</v>
      </c>
      <c r="F157" s="52">
        <f>IFERROR(_xll.qlIndexFixing(IndexON,D157,TRUE,_xll.ohTrigger(RecalcTrigger,TriggerON)),NA())</f>
        <v>5.8573547760865097E-3</v>
      </c>
      <c r="H157" s="49">
        <f>_xll.qlCalendarAdvance(IborCalendar,$H156,B157,"f",FALSE)</f>
        <v>42864</v>
      </c>
      <c r="I157" s="49">
        <f>_xll.qlInterestRateIndexValueDate(Index1M,$H157)</f>
        <v>42866</v>
      </c>
      <c r="J157" s="52">
        <f>IFERROR(_xll.qlIndexFixing(Index1M,$H157,TRUE,_xll.ohTrigger(RecalcTrigger,Trigger1M)),NA())</f>
        <v>7.3615397261153626E-3</v>
      </c>
      <c r="K157" s="52">
        <f>IFERROR(_xll.qlIndexFixing(ONIndex1M,I157,TRUE,_xll.ohTrigger(RecalcTrigger,Trigger1M)),NA())</f>
        <v>7.2833668008698282E-3</v>
      </c>
      <c r="L157" s="52">
        <f>IFERROR(_xll.qlIndexFixing(Index3M,H157,TRUE,_xll.ohTrigger(RecalcTrigger,Trigger3M)),NA())</f>
        <v>9.7798364050409783E-3</v>
      </c>
      <c r="M157" s="52">
        <f>IFERROR(_xll.qlIndexFixing(ONIndex3M,I157,TRUE,_xll.ohTrigger(RecalcTrigger,Trigger3M)),NA())</f>
        <v>9.6346157684745748E-3</v>
      </c>
      <c r="N157" s="52">
        <f>IFERROR(_xll.qlIndexFixing(Index6M,$H157,TRUE,_xll.ohTrigger(RecalcTrigger,Trigger6M)),NA())</f>
        <v>1.2759973562877018E-2</v>
      </c>
      <c r="O157" s="52">
        <f>IFERROR(_xll.qlIndexFixing(ONIndex6M,I157,TRUE,_xll.ohTrigger(RecalcTrigger,Trigger6M)),NA())</f>
        <v>1.193577631770637E-2</v>
      </c>
      <c r="P157" s="52">
        <f>IFERROR(_xll.qlIndexFixing(Index1Y,$H157,TRUE,_xll.ohTrigger(RecalcTrigger,Trigger1Y)),NA())</f>
        <v>1.5846308009021613E-2</v>
      </c>
      <c r="Q157" s="52">
        <f>IFERROR(_xll.qlIndexFixing(ONIndex1Y,I157,TRUE,_xll.ohTrigger(RecalcTrigger,Trigger1Y)),NA())</f>
        <v>1.5917871626323077E-2</v>
      </c>
    </row>
    <row r="158" spans="2:17" x14ac:dyDescent="0.2">
      <c r="B158" s="46" t="s">
        <v>20</v>
      </c>
      <c r="D158" s="49">
        <f>_xll.qlCalendarAdvance(LocalCalendar,$D157,B158,"f",FALSE)</f>
        <v>42866</v>
      </c>
      <c r="E158" s="49">
        <f>_xll.qlInterestRateIndexValueDate(IndexON,D158)</f>
        <v>42866</v>
      </c>
      <c r="F158" s="52">
        <f>IFERROR(_xll.qlIndexFixing(IndexON,D158,TRUE,_xll.ohTrigger(RecalcTrigger,TriggerON)),NA())</f>
        <v>5.8613456782552475E-3</v>
      </c>
      <c r="H158" s="49">
        <f>_xll.qlCalendarAdvance(IborCalendar,$H157,B158,"f",FALSE)</f>
        <v>42865</v>
      </c>
      <c r="I158" s="49">
        <f>_xll.qlInterestRateIndexValueDate(Index1M,$H158)</f>
        <v>42867</v>
      </c>
      <c r="J158" s="52">
        <f>IFERROR(_xll.qlIndexFixing(Index1M,$H158,TRUE,_xll.ohTrigger(RecalcTrigger,Trigger1M)),NA())</f>
        <v>7.3639124498410041E-3</v>
      </c>
      <c r="K158" s="52">
        <f>IFERROR(_xll.qlIndexFixing(ONIndex1M,I158,TRUE,_xll.ohTrigger(RecalcTrigger,Trigger1M)),NA())</f>
        <v>7.293725467727441E-3</v>
      </c>
      <c r="L158" s="52">
        <f>IFERROR(_xll.qlIndexFixing(Index3M,H158,TRUE,_xll.ohTrigger(RecalcTrigger,Trigger3M)),NA())</f>
        <v>9.7844780993156556E-3</v>
      </c>
      <c r="M158" s="52">
        <f>IFERROR(_xll.qlIndexFixing(ONIndex3M,I158,TRUE,_xll.ohTrigger(RecalcTrigger,Trigger3M)),NA())</f>
        <v>9.6465375013288224E-3</v>
      </c>
      <c r="N158" s="52">
        <f>IFERROR(_xll.qlIndexFixing(Index6M,$H158,TRUE,_xll.ohTrigger(RecalcTrigger,Trigger6M)),NA())</f>
        <v>1.2764005493358602E-2</v>
      </c>
      <c r="O158" s="52">
        <f>IFERROR(_xll.qlIndexFixing(ONIndex6M,I158,TRUE,_xll.ohTrigger(RecalcTrigger,Trigger6M)),NA())</f>
        <v>1.1955979713436093E-2</v>
      </c>
      <c r="P158" s="52">
        <f>IFERROR(_xll.qlIndexFixing(Index1Y,$H158,TRUE,_xll.ohTrigger(RecalcTrigger,Trigger1Y)),NA())</f>
        <v>1.5844915913448134E-2</v>
      </c>
      <c r="Q158" s="52">
        <f>IFERROR(_xll.qlIndexFixing(ONIndex1Y,I158,TRUE,_xll.ohTrigger(RecalcTrigger,Trigger1Y)),NA())</f>
        <v>1.5932946949845928E-2</v>
      </c>
    </row>
    <row r="159" spans="2:17" x14ac:dyDescent="0.2">
      <c r="B159" s="46" t="s">
        <v>20</v>
      </c>
      <c r="D159" s="49">
        <f>_xll.qlCalendarAdvance(LocalCalendar,$D158,B159,"f",FALSE)</f>
        <v>42867</v>
      </c>
      <c r="E159" s="49">
        <f>_xll.qlInterestRateIndexValueDate(IndexON,D159)</f>
        <v>42867</v>
      </c>
      <c r="F159" s="52">
        <f>IFERROR(_xll.qlIndexFixing(IndexON,D159,TRUE,_xll.ohTrigger(RecalcTrigger,TriggerON)),NA())</f>
        <v>5.8684886597948349E-3</v>
      </c>
      <c r="H159" s="49">
        <f>_xll.qlCalendarAdvance(IborCalendar,$H158,B159,"f",FALSE)</f>
        <v>42866</v>
      </c>
      <c r="I159" s="49">
        <f>_xll.qlInterestRateIndexValueDate(Index1M,$H159)</f>
        <v>42870</v>
      </c>
      <c r="J159" s="52">
        <f>IFERROR(_xll.qlIndexFixing(Index1M,$H159,TRUE,_xll.ohTrigger(RecalcTrigger,Trigger1M)),NA())</f>
        <v>7.3781218742110452E-3</v>
      </c>
      <c r="K159" s="52">
        <f>IFERROR(_xll.qlIndexFixing(ONIndex1M,I159,TRUE,_xll.ohTrigger(RecalcTrigger,Trigger1M)),NA())</f>
        <v>7.3037127035924243E-3</v>
      </c>
      <c r="L159" s="52">
        <f>IFERROR(_xll.qlIndexFixing(Index3M,H159,TRUE,_xll.ohTrigger(RecalcTrigger,Trigger3M)),NA())</f>
        <v>9.7893342306530576E-3</v>
      </c>
      <c r="M159" s="52">
        <f>IFERROR(_xll.qlIndexFixing(ONIndex3M,I159,TRUE,_xll.ohTrigger(RecalcTrigger,Trigger3M)),NA())</f>
        <v>9.6574825414297294E-3</v>
      </c>
      <c r="N159" s="52">
        <f>IFERROR(_xll.qlIndexFixing(Index6M,$H159,TRUE,_xll.ohTrigger(RecalcTrigger,Trigger6M)),NA())</f>
        <v>1.2771315946643989E-2</v>
      </c>
      <c r="O159" s="52">
        <f>IFERROR(_xll.qlIndexFixing(ONIndex6M,I159,TRUE,_xll.ohTrigger(RecalcTrigger,Trigger6M)),NA())</f>
        <v>1.1984717751571949E-2</v>
      </c>
      <c r="P159" s="52">
        <f>IFERROR(_xll.qlIndexFixing(Index1Y,$H159,TRUE,_xll.ohTrigger(RecalcTrigger,Trigger1Y)),NA())</f>
        <v>1.5842123690451074E-2</v>
      </c>
      <c r="Q159" s="52">
        <f>IFERROR(_xll.qlIndexFixing(ONIndex1Y,I159,TRUE,_xll.ohTrigger(RecalcTrigger,Trigger1Y)),NA())</f>
        <v>1.5946475314381203E-2</v>
      </c>
    </row>
    <row r="160" spans="2:17" x14ac:dyDescent="0.2">
      <c r="B160" s="46" t="s">
        <v>20</v>
      </c>
      <c r="D160" s="49">
        <f>_xll.qlCalendarAdvance(LocalCalendar,$D159,B160,"f",FALSE)</f>
        <v>42870</v>
      </c>
      <c r="E160" s="49">
        <f>_xll.qlInterestRateIndexValueDate(IndexON,D160)</f>
        <v>42870</v>
      </c>
      <c r="F160" s="52">
        <f>IFERROR(_xll.qlIndexFixing(IndexON,D160,TRUE,_xll.ohTrigger(RecalcTrigger,TriggerON)),NA())</f>
        <v>5.8745058335407663E-3</v>
      </c>
      <c r="H160" s="49">
        <f>_xll.qlCalendarAdvance(IborCalendar,$H159,B160,"f",FALSE)</f>
        <v>42867</v>
      </c>
      <c r="I160" s="49">
        <f>_xll.qlInterestRateIndexValueDate(Index1M,$H160)</f>
        <v>42871</v>
      </c>
      <c r="J160" s="52">
        <f>IFERROR(_xll.qlIndexFixing(Index1M,$H160,TRUE,_xll.ohTrigger(RecalcTrigger,Trigger1M)),NA())</f>
        <v>7.3828127881315729E-3</v>
      </c>
      <c r="K160" s="52">
        <f>IFERROR(_xll.qlIndexFixing(ONIndex1M,I160,TRUE,_xll.ohTrigger(RecalcTrigger,Trigger1M)),NA())</f>
        <v>7.3087422585249584E-3</v>
      </c>
      <c r="L160" s="52">
        <f>IFERROR(_xll.qlIndexFixing(Index3M,H160,TRUE,_xll.ohTrigger(RecalcTrigger,Trigger3M)),NA())</f>
        <v>9.7916158455474654E-3</v>
      </c>
      <c r="M160" s="52">
        <f>IFERROR(_xll.qlIndexFixing(ONIndex3M,I160,TRUE,_xll.ohTrigger(RecalcTrigger,Trigger3M)),NA())</f>
        <v>9.6628544297239216E-3</v>
      </c>
      <c r="N160" s="52">
        <f>IFERROR(_xll.qlIndexFixing(Index6M,$H160,TRUE,_xll.ohTrigger(RecalcTrigger,Trigger6M)),NA())</f>
        <v>1.277297241700617E-2</v>
      </c>
      <c r="O160" s="52">
        <f>IFERROR(_xll.qlIndexFixing(ONIndex6M,I160,TRUE,_xll.ohTrigger(RecalcTrigger,Trigger6M)),NA())</f>
        <v>1.2003949665473357E-2</v>
      </c>
      <c r="P160" s="52">
        <f>IFERROR(_xll.qlIndexFixing(Index1Y,$H160,TRUE,_xll.ohTrigger(RecalcTrigger,Trigger1Y)),NA())</f>
        <v>1.5841272251299346E-2</v>
      </c>
      <c r="Q160" s="52">
        <f>IFERROR(_xll.qlIndexFixing(ONIndex1Y,I160,TRUE,_xll.ohTrigger(RecalcTrigger,Trigger1Y)),NA())</f>
        <v>1.5953523684109072E-2</v>
      </c>
    </row>
    <row r="161" spans="2:17" x14ac:dyDescent="0.2">
      <c r="B161" s="46" t="s">
        <v>20</v>
      </c>
      <c r="D161" s="49">
        <f>_xll.qlCalendarAdvance(LocalCalendar,$D160,B161,"f",FALSE)</f>
        <v>42871</v>
      </c>
      <c r="E161" s="49">
        <f>_xll.qlInterestRateIndexValueDate(IndexON,D161)</f>
        <v>42871</v>
      </c>
      <c r="F161" s="52">
        <f>IFERROR(_xll.qlIndexFixing(IndexON,D161,TRUE,_xll.ohTrigger(RecalcTrigger,TriggerON)),NA())</f>
        <v>5.8770950091346918E-3</v>
      </c>
      <c r="H161" s="49">
        <f>_xll.qlCalendarAdvance(IborCalendar,$H160,B161,"f",FALSE)</f>
        <v>42870</v>
      </c>
      <c r="I161" s="49">
        <f>_xll.qlInterestRateIndexValueDate(Index1M,$H161)</f>
        <v>42872</v>
      </c>
      <c r="J161" s="52">
        <f>IFERROR(_xll.qlIndexFixing(Index1M,$H161,TRUE,_xll.ohTrigger(RecalcTrigger,Trigger1M)),NA())</f>
        <v>7.3921565209386399E-3</v>
      </c>
      <c r="K161" s="52">
        <f>IFERROR(_xll.qlIndexFixing(ONIndex1M,I161,TRUE,_xll.ohTrigger(RecalcTrigger,Trigger1M)),NA())</f>
        <v>7.313749045270157E-3</v>
      </c>
      <c r="L161" s="52">
        <f>IFERROR(_xll.qlIndexFixing(Index3M,H161,TRUE,_xll.ohTrigger(RecalcTrigger,Trigger3M)),NA())</f>
        <v>9.7938636945578729E-3</v>
      </c>
      <c r="M161" s="52">
        <f>IFERROR(_xll.qlIndexFixing(ONIndex3M,I161,TRUE,_xll.ohTrigger(RecalcTrigger,Trigger3M)),NA())</f>
        <v>9.6680883961042241E-3</v>
      </c>
      <c r="N161" s="52">
        <f>IFERROR(_xll.qlIndexFixing(Index6M,$H161,TRUE,_xll.ohTrigger(RecalcTrigger,Trigger6M)),NA())</f>
        <v>1.2774644933791672E-2</v>
      </c>
      <c r="O161" s="52">
        <f>IFERROR(_xll.qlIndexFixing(ONIndex6M,I161,TRUE,_xll.ohTrigger(RecalcTrigger,Trigger6M)),NA())</f>
        <v>1.2025980202468034E-2</v>
      </c>
      <c r="P161" s="52">
        <f>IFERROR(_xll.qlIndexFixing(Index1Y,$H161,TRUE,_xll.ohTrigger(RecalcTrigger,Trigger1Y)),NA())</f>
        <v>1.5840498762808554E-2</v>
      </c>
      <c r="Q161" s="52">
        <f>IFERROR(_xll.qlIndexFixing(ONIndex1Y,I161,TRUE,_xll.ohTrigger(RecalcTrigger,Trigger1Y)),NA())</f>
        <v>1.5960531032810366E-2</v>
      </c>
    </row>
    <row r="162" spans="2:17" x14ac:dyDescent="0.2">
      <c r="B162" s="46" t="s">
        <v>20</v>
      </c>
      <c r="D162" s="49">
        <f>_xll.qlCalendarAdvance(LocalCalendar,$D161,B162,"f",FALSE)</f>
        <v>42872</v>
      </c>
      <c r="E162" s="49">
        <f>_xll.qlInterestRateIndexValueDate(IndexON,D162)</f>
        <v>42872</v>
      </c>
      <c r="F162" s="52">
        <f>IFERROR(_xll.qlIndexFixing(IndexON,D162,TRUE,_xll.ohTrigger(RecalcTrigger,TriggerON)),NA())</f>
        <v>5.8794038393017445E-3</v>
      </c>
      <c r="H162" s="49">
        <f>_xll.qlCalendarAdvance(IborCalendar,$H161,B162,"f",FALSE)</f>
        <v>42871</v>
      </c>
      <c r="I162" s="49">
        <f>_xll.qlInterestRateIndexValueDate(Index1M,$H162)</f>
        <v>42873</v>
      </c>
      <c r="J162" s="52">
        <f>IFERROR(_xll.qlIndexFixing(Index1M,$H162,TRUE,_xll.ohTrigger(RecalcTrigger,Trigger1M)),NA())</f>
        <v>7.3944565289987829E-3</v>
      </c>
      <c r="K162" s="52">
        <f>IFERROR(_xll.qlIndexFixing(ONIndex1M,I162,TRUE,_xll.ohTrigger(RecalcTrigger,Trigger1M)),NA())</f>
        <v>7.318733063668148E-3</v>
      </c>
      <c r="L162" s="52">
        <f>IFERROR(_xll.qlIndexFixing(Index3M,H162,TRUE,_xll.ohTrigger(RecalcTrigger,Trigger3M)),NA())</f>
        <v>9.7960794630500368E-3</v>
      </c>
      <c r="M162" s="52">
        <f>IFERROR(_xll.qlIndexFixing(ONIndex3M,I162,TRUE,_xll.ohTrigger(RecalcTrigger,Trigger3M)),NA())</f>
        <v>9.6731844404907008E-3</v>
      </c>
      <c r="N162" s="52">
        <f>IFERROR(_xll.qlIndexFixing(Index6M,$H162,TRUE,_xll.ohTrigger(RecalcTrigger,Trigger6M)),NA())</f>
        <v>1.27729476122121E-2</v>
      </c>
      <c r="O162" s="52">
        <f>IFERROR(_xll.qlIndexFixing(ONIndex6M,I162,TRUE,_xll.ohTrigger(RecalcTrigger,Trigger6M)),NA())</f>
        <v>1.2050809363035597E-2</v>
      </c>
      <c r="P162" s="52">
        <f>IFERROR(_xll.qlIndexFixing(Index1Y,$H162,TRUE,_xll.ohTrigger(RecalcTrigger,Trigger1Y)),NA())</f>
        <v>1.5839803272242593E-2</v>
      </c>
      <c r="Q162" s="52">
        <f>IFERROR(_xll.qlIndexFixing(ONIndex1Y,I162,TRUE,_xll.ohTrigger(RecalcTrigger,Trigger1Y)),NA())</f>
        <v>1.5967497360644956E-2</v>
      </c>
    </row>
    <row r="163" spans="2:17" x14ac:dyDescent="0.2">
      <c r="B163" s="46" t="s">
        <v>20</v>
      </c>
      <c r="D163" s="49">
        <f>_xll.qlCalendarAdvance(LocalCalendar,$D162,B163,"f",FALSE)</f>
        <v>42873</v>
      </c>
      <c r="E163" s="49">
        <f>_xll.qlInterestRateIndexValueDate(IndexON,D163)</f>
        <v>42873</v>
      </c>
      <c r="F163" s="52">
        <f>IFERROR(_xll.qlIndexFixing(IndexON,D163,TRUE,_xll.ohTrigger(RecalcTrigger,TriggerON)),NA())</f>
        <v>5.8814323242017963E-3</v>
      </c>
      <c r="H163" s="49">
        <f>_xll.qlCalendarAdvance(IborCalendar,$H162,B163,"f",FALSE)</f>
        <v>42872</v>
      </c>
      <c r="I163" s="49">
        <f>_xll.qlInterestRateIndexValueDate(Index1M,$H163)</f>
        <v>42874</v>
      </c>
      <c r="J163" s="52">
        <f>IFERROR(_xll.qlIndexFixing(Index1M,$H163,TRUE,_xll.ohTrigger(RecalcTrigger,Trigger1M)),NA())</f>
        <v>7.3967488469004906E-3</v>
      </c>
      <c r="K163" s="52">
        <f>IFERROR(_xll.qlIndexFixing(ONIndex1M,I163,TRUE,_xll.ohTrigger(RecalcTrigger,Trigger1M)),NA())</f>
        <v>7.3287743981520492E-3</v>
      </c>
      <c r="L163" s="52">
        <f>IFERROR(_xll.qlIndexFixing(Index3M,H163,TRUE,_xll.ohTrigger(RecalcTrigger,Trigger3M)),NA())</f>
        <v>9.8004741758641028E-3</v>
      </c>
      <c r="M163" s="52">
        <f>IFERROR(_xll.qlIndexFixing(ONIndex3M,I163,TRUE,_xll.ohTrigger(RecalcTrigger,Trigger3M)),NA())</f>
        <v>9.6831772329775134E-3</v>
      </c>
      <c r="N163" s="52">
        <f>IFERROR(_xll.qlIndexFixing(Index6M,$H163,TRUE,_xll.ohTrigger(RecalcTrigger,Trigger6M)),NA())</f>
        <v>1.2776423378200955E-2</v>
      </c>
      <c r="O163" s="52">
        <f>IFERROR(_xll.qlIndexFixing(ONIndex6M,I163,TRUE,_xll.ohTrigger(RecalcTrigger,Trigger6M)),NA())</f>
        <v>1.211020378899974E-2</v>
      </c>
      <c r="P163" s="52">
        <f>IFERROR(_xll.qlIndexFixing(Index1Y,$H163,TRUE,_xll.ohTrigger(RecalcTrigger,Trigger1Y)),NA())</f>
        <v>1.5840346650245564E-2</v>
      </c>
      <c r="Q163" s="52">
        <f>IFERROR(_xll.qlIndexFixing(ONIndex1Y,I163,TRUE,_xll.ohTrigger(RecalcTrigger,Trigger1Y)),NA())</f>
        <v>1.5982002739436396E-2</v>
      </c>
    </row>
    <row r="164" spans="2:17" x14ac:dyDescent="0.2">
      <c r="B164" s="46" t="s">
        <v>20</v>
      </c>
      <c r="D164" s="49">
        <f>_xll.qlCalendarAdvance(LocalCalendar,$D163,B164,"f",FALSE)</f>
        <v>42874</v>
      </c>
      <c r="E164" s="49">
        <f>_xll.qlInterestRateIndexValueDate(IndexON,D164)</f>
        <v>42874</v>
      </c>
      <c r="F164" s="52">
        <f>IFERROR(_xll.qlIndexFixing(IndexON,D164,TRUE,_xll.ohTrigger(RecalcTrigger,TriggerON)),NA())</f>
        <v>5.8846509988352835E-3</v>
      </c>
      <c r="H164" s="49">
        <f>_xll.qlCalendarAdvance(IborCalendar,$H163,B164,"f",FALSE)</f>
        <v>42873</v>
      </c>
      <c r="I164" s="49">
        <f>_xll.qlInterestRateIndexValueDate(Index1M,$H164)</f>
        <v>42877</v>
      </c>
      <c r="J164" s="52">
        <f>IFERROR(_xll.qlIndexFixing(Index1M,$H164,TRUE,_xll.ohTrigger(RecalcTrigger,Trigger1M)),NA())</f>
        <v>7.4104798806092524E-3</v>
      </c>
      <c r="K164" s="52">
        <f>IFERROR(_xll.qlIndexFixing(ONIndex1M,I164,TRUE,_xll.ohTrigger(RecalcTrigger,Trigger1M)),NA())</f>
        <v>7.3384414545074605E-3</v>
      </c>
      <c r="L164" s="52">
        <f>IFERROR(_xll.qlIndexFixing(Index3M,H164,TRUE,_xll.ohTrigger(RecalcTrigger,Trigger3M)),NA())</f>
        <v>9.8046554393556619E-3</v>
      </c>
      <c r="M164" s="52">
        <f>IFERROR(_xll.qlIndexFixing(ONIndex3M,I164,TRUE,_xll.ohTrigger(RecalcTrigger,Trigger3M)),NA())</f>
        <v>9.6921893981782858E-3</v>
      </c>
      <c r="N164" s="52">
        <f>IFERROR(_xll.qlIndexFixing(Index6M,$H164,TRUE,_xll.ohTrigger(RecalcTrigger,Trigger6M)),NA())</f>
        <v>1.2783350559628407E-2</v>
      </c>
      <c r="O164" s="52">
        <f>IFERROR(_xll.qlIndexFixing(ONIndex6M,I164,TRUE,_xll.ohTrigger(RecalcTrigger,Trigger6M)),NA())</f>
        <v>1.2178112252785311E-2</v>
      </c>
      <c r="P164" s="52">
        <f>IFERROR(_xll.qlIndexFixing(Index1Y,$H164,TRUE,_xll.ohTrigger(RecalcTrigger,Trigger1Y)),NA())</f>
        <v>1.5837802235135839E-2</v>
      </c>
      <c r="Q164" s="52">
        <f>IFERROR(_xll.qlIndexFixing(ONIndex1Y,I164,TRUE,_xll.ohTrigger(RecalcTrigger,Trigger1Y)),NA())</f>
        <v>1.5994952462277112E-2</v>
      </c>
    </row>
    <row r="165" spans="2:17" x14ac:dyDescent="0.2">
      <c r="B165" s="46" t="s">
        <v>20</v>
      </c>
      <c r="D165" s="49">
        <f>_xll.qlCalendarAdvance(LocalCalendar,$D164,B165,"f",FALSE)</f>
        <v>42877</v>
      </c>
      <c r="E165" s="49">
        <f>_xll.qlInterestRateIndexValueDate(IndexON,D165)</f>
        <v>42877</v>
      </c>
      <c r="F165" s="52">
        <f>IFERROR(_xll.qlIndexFixing(IndexON,D165,TRUE,_xll.ohTrigger(RecalcTrigger,TriggerON)),NA())</f>
        <v>5.8867428102526986E-3</v>
      </c>
      <c r="H165" s="49">
        <f>_xll.qlCalendarAdvance(IborCalendar,$H164,B165,"f",FALSE)</f>
        <v>42874</v>
      </c>
      <c r="I165" s="49">
        <f>_xll.qlInterestRateIndexValueDate(Index1M,$H165)</f>
        <v>42878</v>
      </c>
      <c r="J165" s="52">
        <f>IFERROR(_xll.qlIndexFixing(Index1M,$H165,TRUE,_xll.ohTrigger(RecalcTrigger,Trigger1M)),NA())</f>
        <v>7.4150113305935308E-3</v>
      </c>
      <c r="K165" s="52">
        <f>IFERROR(_xll.qlIndexFixing(ONIndex1M,I165,TRUE,_xll.ohTrigger(RecalcTrigger,Trigger1M)),NA())</f>
        <v>7.3433116314092217E-3</v>
      </c>
      <c r="L165" s="52">
        <f>IFERROR(_xll.qlIndexFixing(Index3M,H165,TRUE,_xll.ohTrigger(RecalcTrigger,Trigger3M)),NA())</f>
        <v>9.8067360859315621E-3</v>
      </c>
      <c r="M165" s="52">
        <f>IFERROR(_xll.qlIndexFixing(ONIndex3M,I165,TRUE,_xll.ohTrigger(RecalcTrigger,Trigger3M)),NA())</f>
        <v>9.6965958325956336E-3</v>
      </c>
      <c r="N165" s="52">
        <f>IFERROR(_xll.qlIndexFixing(Index6M,$H165,TRUE,_xll.ohTrigger(RecalcTrigger,Trigger6M)),NA())</f>
        <v>1.2784397384103668E-2</v>
      </c>
      <c r="O165" s="52">
        <f>IFERROR(_xll.qlIndexFixing(ONIndex6M,I165,TRUE,_xll.ohTrigger(RecalcTrigger,Trigger6M)),NA())</f>
        <v>1.2216934540889568E-2</v>
      </c>
      <c r="P165" s="52">
        <f>IFERROR(_xll.qlIndexFixing(Index1Y,$H165,TRUE,_xll.ohTrigger(RecalcTrigger,Trigger1Y)),NA())</f>
        <v>1.5837497443784668E-2</v>
      </c>
      <c r="Q165" s="52">
        <f>IFERROR(_xll.qlIndexFixing(ONIndex1Y,I165,TRUE,_xll.ohTrigger(RecalcTrigger,Trigger1Y)),NA())</f>
        <v>1.6001713685378505E-2</v>
      </c>
    </row>
    <row r="166" spans="2:17" x14ac:dyDescent="0.2">
      <c r="B166" s="46" t="s">
        <v>20</v>
      </c>
      <c r="D166" s="49">
        <f>_xll.qlCalendarAdvance(LocalCalendar,$D165,B166,"f",FALSE)</f>
        <v>42878</v>
      </c>
      <c r="E166" s="49">
        <f>_xll.qlInterestRateIndexValueDate(IndexON,D166)</f>
        <v>42878</v>
      </c>
      <c r="F166" s="52">
        <f>IFERROR(_xll.qlIndexFixing(IndexON,D166,TRUE,_xll.ohTrigger(RecalcTrigger,TriggerON)),NA())</f>
        <v>5.88736956833813E-3</v>
      </c>
      <c r="H166" s="49">
        <f>_xll.qlCalendarAdvance(IborCalendar,$H165,B166,"f",FALSE)</f>
        <v>42877</v>
      </c>
      <c r="I166" s="49">
        <f>_xll.qlInterestRateIndexValueDate(Index1M,$H166)</f>
        <v>42879</v>
      </c>
      <c r="J166" s="52">
        <f>IFERROR(_xll.qlIndexFixing(Index1M,$H166,TRUE,_xll.ohTrigger(RecalcTrigger,Trigger1M)),NA())</f>
        <v>7.4240374462492499E-3</v>
      </c>
      <c r="K166" s="52">
        <f>IFERROR(_xll.qlIndexFixing(ONIndex1M,I166,TRUE,_xll.ohTrigger(RecalcTrigger,Trigger1M)),NA())</f>
        <v>7.3481590401236474E-3</v>
      </c>
      <c r="L166" s="52">
        <f>IFERROR(_xll.qlIndexFixing(Index3M,H166,TRUE,_xll.ohTrigger(RecalcTrigger,Trigger3M)),NA())</f>
        <v>9.8087947642871761E-3</v>
      </c>
      <c r="M166" s="52">
        <f>IFERROR(_xll.qlIndexFixing(ONIndex3M,I166,TRUE,_xll.ohTrigger(RecalcTrigger,Trigger3M)),NA())</f>
        <v>9.7008643450191556E-3</v>
      </c>
      <c r="N166" s="52">
        <f>IFERROR(_xll.qlIndexFixing(Index6M,$H166,TRUE,_xll.ohTrigger(RecalcTrigger,Trigger6M)),NA())</f>
        <v>1.278704748095617E-2</v>
      </c>
      <c r="O166" s="52">
        <f>IFERROR(_xll.qlIndexFixing(ONIndex6M,I166,TRUE,_xll.ohTrigger(RecalcTrigger,Trigger6M)),NA())</f>
        <v>1.2258555456963194E-2</v>
      </c>
      <c r="P166" s="52">
        <f>IFERROR(_xll.qlIndexFixing(Index1Y,$H166,TRUE,_xll.ohTrigger(RecalcTrigger,Trigger1Y)),NA())</f>
        <v>1.5837270934322304E-2</v>
      </c>
      <c r="Q166" s="52">
        <f>IFERROR(_xll.qlIndexFixing(ONIndex1Y,I166,TRUE,_xll.ohTrigger(RecalcTrigger,Trigger1Y)),NA())</f>
        <v>1.6008433887453322E-2</v>
      </c>
    </row>
    <row r="167" spans="2:17" x14ac:dyDescent="0.2">
      <c r="B167" s="46" t="s">
        <v>20</v>
      </c>
      <c r="D167" s="49">
        <f>_xll.qlCalendarAdvance(LocalCalendar,$D166,B167,"f",FALSE)</f>
        <v>42879</v>
      </c>
      <c r="E167" s="49">
        <f>_xll.qlInterestRateIndexValueDate(IndexON,D167)</f>
        <v>42879</v>
      </c>
      <c r="F167" s="52">
        <f>IFERROR(_xll.qlIndexFixing(IndexON,D167,TRUE,_xll.ohTrigger(RecalcTrigger,TriggerON)),NA())</f>
        <v>5.8877159810766244E-3</v>
      </c>
      <c r="H167" s="49">
        <f>_xll.qlCalendarAdvance(IborCalendar,$H166,B167,"f",FALSE)</f>
        <v>42878</v>
      </c>
      <c r="I167" s="49">
        <f>_xll.qlInterestRateIndexValueDate(Index1M,$H167)</f>
        <v>42880</v>
      </c>
      <c r="J167" s="52">
        <f>IFERROR(_xll.qlIndexFixing(Index1M,$H167,TRUE,_xll.ohTrigger(RecalcTrigger,Trigger1M)),NA())</f>
        <v>7.4262570650032722E-3</v>
      </c>
      <c r="K167" s="52">
        <f>IFERROR(_xll.qlIndexFixing(ONIndex1M,I167,TRUE,_xll.ohTrigger(RecalcTrigger,Trigger1M)),NA())</f>
        <v>7.3529836805708015E-3</v>
      </c>
      <c r="L167" s="52">
        <f>IFERROR(_xll.qlIndexFixing(Index3M,H167,TRUE,_xll.ohTrigger(RecalcTrigger,Trigger3M)),NA())</f>
        <v>9.8108331598212792E-3</v>
      </c>
      <c r="M167" s="52">
        <f>IFERROR(_xll.qlIndexFixing(ONIndex3M,I167,TRUE,_xll.ohTrigger(RecalcTrigger,Trigger3M)),NA())</f>
        <v>9.7049949354488518E-3</v>
      </c>
      <c r="N167" s="52">
        <f>IFERROR(_xll.qlIndexFixing(Index6M,$H167,TRUE,_xll.ohTrigger(RecalcTrigger,Trigger6M)),NA())</f>
        <v>1.278875080124647E-2</v>
      </c>
      <c r="O167" s="52">
        <f>IFERROR(_xll.qlIndexFixing(ONIndex6M,I167,TRUE,_xll.ohTrigger(RecalcTrigger,Trigger6M)),NA())</f>
        <v>1.2302975002045358E-2</v>
      </c>
      <c r="P167" s="52">
        <f>IFERROR(_xll.qlIndexFixing(Index1Y,$H167,TRUE,_xll.ohTrigger(RecalcTrigger,Trigger1Y)),NA())</f>
        <v>1.5837122754139218E-2</v>
      </c>
      <c r="Q167" s="52">
        <f>IFERROR(_xll.qlIndexFixing(ONIndex1Y,I167,TRUE,_xll.ohTrigger(RecalcTrigger,Trigger1Y)),NA())</f>
        <v>1.6015113068501563E-2</v>
      </c>
    </row>
    <row r="168" spans="2:17" x14ac:dyDescent="0.2">
      <c r="B168" s="46" t="s">
        <v>20</v>
      </c>
      <c r="D168" s="49">
        <f>_xll.qlCalendarAdvance(LocalCalendar,$D167,B168,"f",FALSE)</f>
        <v>42880</v>
      </c>
      <c r="E168" s="49">
        <f>_xll.qlInterestRateIndexValueDate(IndexON,D168)</f>
        <v>42880</v>
      </c>
      <c r="F168" s="52">
        <f>IFERROR(_xll.qlIndexFixing(IndexON,D168,TRUE,_xll.ohTrigger(RecalcTrigger,TriggerON)),NA())</f>
        <v>5.887782048548118E-3</v>
      </c>
      <c r="H168" s="49">
        <f>_xll.qlCalendarAdvance(IborCalendar,$H167,B168,"f",FALSE)</f>
        <v>42879</v>
      </c>
      <c r="I168" s="49">
        <f>_xll.qlInterestRateIndexValueDate(Index1M,$H168)</f>
        <v>42881</v>
      </c>
      <c r="J168" s="52">
        <f>IFERROR(_xll.qlIndexFixing(Index1M,$H168,TRUE,_xll.ohTrigger(RecalcTrigger,Trigger1M)),NA())</f>
        <v>7.4284689964242813E-3</v>
      </c>
      <c r="K168" s="52">
        <f>IFERROR(_xll.qlIndexFixing(ONIndex1M,I168,TRUE,_xll.ohTrigger(RecalcTrigger,Trigger1M)),NA())</f>
        <v>7.3651574523614372E-3</v>
      </c>
      <c r="L168" s="52">
        <f>IFERROR(_xll.qlIndexFixing(Index3M,H168,TRUE,_xll.ohTrigger(RecalcTrigger,Trigger3M)),NA())</f>
        <v>9.8162475165273801E-3</v>
      </c>
      <c r="M168" s="52">
        <f>IFERROR(_xll.qlIndexFixing(ONIndex3M,I168,TRUE,_xll.ohTrigger(RecalcTrigger,Trigger3M)),NA())</f>
        <v>9.7150250337008082E-3</v>
      </c>
      <c r="N168" s="52">
        <f>IFERROR(_xll.qlIndexFixing(Index6M,$H168,TRUE,_xll.ohTrigger(RecalcTrigger,Trigger6M)),NA())</f>
        <v>1.2790939486908667E-2</v>
      </c>
      <c r="O168" s="52">
        <f>IFERROR(_xll.qlIndexFixing(ONIndex6M,I168,TRUE,_xll.ohTrigger(RecalcTrigger,Trigger6M)),NA())</f>
        <v>1.2428660593739593E-2</v>
      </c>
      <c r="P168" s="52">
        <f>IFERROR(_xll.qlIndexFixing(Index1Y,$H168,TRUE,_xll.ohTrigger(RecalcTrigger,Trigger1Y)),NA())</f>
        <v>1.5840975553996051E-2</v>
      </c>
      <c r="Q168" s="52">
        <f>IFERROR(_xll.qlIndexFixing(ONIndex1Y,I168,TRUE,_xll.ohTrigger(RecalcTrigger,Trigger1Y)),NA())</f>
        <v>1.6032676833164228E-2</v>
      </c>
    </row>
    <row r="169" spans="2:17" x14ac:dyDescent="0.2">
      <c r="B169" s="46" t="s">
        <v>20</v>
      </c>
      <c r="D169" s="49">
        <f>_xll.qlCalendarAdvance(LocalCalendar,$D168,B169,"f",FALSE)</f>
        <v>42881</v>
      </c>
      <c r="E169" s="49">
        <f>_xll.qlInterestRateIndexValueDate(IndexON,D169)</f>
        <v>42881</v>
      </c>
      <c r="F169" s="52">
        <f>IFERROR(_xll.qlIndexFixing(IndexON,D169,TRUE,_xll.ohTrigger(RecalcTrigger,TriggerON)),NA())</f>
        <v>5.8866898727383266E-3</v>
      </c>
      <c r="H169" s="49">
        <f>_xll.qlCalendarAdvance(IborCalendar,$H168,B169,"f",FALSE)</f>
        <v>42880</v>
      </c>
      <c r="I169" s="49">
        <f>_xll.qlInterestRateIndexValueDate(Index1M,$H169)</f>
        <v>42885</v>
      </c>
      <c r="J169" s="52">
        <f>IFERROR(_xll.qlIndexFixing(Index1M,$H169,TRUE,_xll.ohTrigger(RecalcTrigger,Trigger1M)),NA())</f>
        <v>7.4460936202543297E-3</v>
      </c>
      <c r="K169" s="52">
        <f>IFERROR(_xll.qlIndexFixing(ONIndex1M,I169,TRUE,_xll.ohTrigger(RecalcTrigger,Trigger1M)),NA())</f>
        <v>7.3767653581580106E-3</v>
      </c>
      <c r="L169" s="52">
        <f>IFERROR(_xll.qlIndexFixing(Index3M,H169,TRUE,_xll.ohTrigger(RecalcTrigger,Trigger3M)),NA())</f>
        <v>9.8207798843253299E-3</v>
      </c>
      <c r="M169" s="52">
        <f>IFERROR(_xll.qlIndexFixing(ONIndex3M,I169,TRUE,_xll.ohTrigger(RecalcTrigger,Trigger3M)),NA())</f>
        <v>9.7235790571303937E-3</v>
      </c>
      <c r="N169" s="52">
        <f>IFERROR(_xll.qlIndexFixing(Index6M,$H169,TRUE,_xll.ohTrigger(RecalcTrigger,Trigger6M)),NA())</f>
        <v>1.2799178379454063E-2</v>
      </c>
      <c r="O169" s="52">
        <f>IFERROR(_xll.qlIndexFixing(ONIndex6M,I169,TRUE,_xll.ohTrigger(RecalcTrigger,Trigger6M)),NA())</f>
        <v>1.2567052199914386E-2</v>
      </c>
      <c r="P169" s="52">
        <f>IFERROR(_xll.qlIndexFixing(Index1Y,$H169,TRUE,_xll.ohTrigger(RecalcTrigger,Trigger1Y)),NA())</f>
        <v>1.5837558452393243E-2</v>
      </c>
      <c r="Q169" s="52">
        <f>IFERROR(_xll.qlIndexFixing(ONIndex1Y,I169,TRUE,_xll.ohTrigger(RecalcTrigger,Trigger1Y)),NA())</f>
        <v>1.6047893659623114E-2</v>
      </c>
    </row>
    <row r="170" spans="2:17" x14ac:dyDescent="0.2">
      <c r="B170" s="46" t="s">
        <v>20</v>
      </c>
      <c r="D170" s="49">
        <f>_xll.qlCalendarAdvance(LocalCalendar,$D169,B170,"f",FALSE)</f>
        <v>42885</v>
      </c>
      <c r="E170" s="49">
        <f>_xll.qlInterestRateIndexValueDate(IndexON,D170)</f>
        <v>42885</v>
      </c>
      <c r="F170" s="52">
        <f>IFERROR(_xll.qlIndexFixing(IndexON,D170,TRUE,_xll.ohTrigger(RecalcTrigger,TriggerON)),NA())</f>
        <v>5.8839072052219166E-3</v>
      </c>
      <c r="H170" s="49">
        <f>_xll.qlCalendarAdvance(IborCalendar,$H169,B170,"f",FALSE)</f>
        <v>42881</v>
      </c>
      <c r="I170" s="49">
        <f>_xll.qlInterestRateIndexValueDate(Index1M,$H170)</f>
        <v>42886</v>
      </c>
      <c r="J170" s="52">
        <f>IFERROR(_xll.qlIndexFixing(Index1M,$H170,TRUE,_xll.ohTrigger(RecalcTrigger,Trigger1M)),NA())</f>
        <v>7.4482519400813629E-3</v>
      </c>
      <c r="K170" s="52">
        <f>IFERROR(_xll.qlIndexFixing(ONIndex1M,I170,TRUE,_xll.ohTrigger(RecalcTrigger,Trigger1M)),NA())</f>
        <v>7.3814533887617273E-3</v>
      </c>
      <c r="L170" s="52">
        <f>IFERROR(_xll.qlIndexFixing(Index3M,H170,TRUE,_xll.ohTrigger(RecalcTrigger,Trigger3M)),NA())</f>
        <v>9.8227319764776031E-3</v>
      </c>
      <c r="M170" s="52">
        <f>IFERROR(_xll.qlIndexFixing(ONIndex3M,I170,TRUE,_xll.ohTrigger(RecalcTrigger,Trigger3M)),NA())</f>
        <v>9.7268821153573271E-3</v>
      </c>
      <c r="N170" s="52">
        <f>IFERROR(_xll.qlIndexFixing(Index6M,$H170,TRUE,_xll.ohTrigger(RecalcTrigger,Trigger6M)),NA())</f>
        <v>1.2799999999999988E-2</v>
      </c>
      <c r="O170" s="52">
        <f>IFERROR(_xll.qlIndexFixing(ONIndex6M,I170,TRUE,_xll.ohTrigger(RecalcTrigger,Trigger6M)),NA())</f>
        <v>1.2627343019291359E-2</v>
      </c>
      <c r="P170" s="52">
        <f>IFERROR(_xll.qlIndexFixing(Index1Y,$H170,TRUE,_xll.ohTrigger(RecalcTrigger,Trigger1Y)),NA())</f>
        <v>1.5837881244130474E-2</v>
      </c>
      <c r="Q170" s="52">
        <f>IFERROR(_xll.qlIndexFixing(ONIndex1Y,I170,TRUE,_xll.ohTrigger(RecalcTrigger,Trigger1Y)),NA())</f>
        <v>1.6054326714911582E-2</v>
      </c>
    </row>
    <row r="171" spans="2:17" x14ac:dyDescent="0.2">
      <c r="B171" s="46" t="s">
        <v>20</v>
      </c>
      <c r="D171" s="49">
        <f>_xll.qlCalendarAdvance(LocalCalendar,$D170,B171,"f",FALSE)</f>
        <v>42886</v>
      </c>
      <c r="E171" s="49">
        <f>_xll.qlInterestRateIndexValueDate(IndexON,D171)</f>
        <v>42886</v>
      </c>
      <c r="F171" s="52">
        <f>IFERROR(_xll.qlIndexFixing(IndexON,D171,TRUE,_xll.ohTrigger(RecalcTrigger,TriggerON)),NA())</f>
        <v>5.8824261763223973E-3</v>
      </c>
      <c r="H171" s="49">
        <f>_xll.qlCalendarAdvance(IborCalendar,$H170,B171,"f",FALSE)</f>
        <v>42885</v>
      </c>
      <c r="I171" s="49">
        <f>_xll.qlInterestRateIndexValueDate(Index1M,$H171)</f>
        <v>42887</v>
      </c>
      <c r="J171" s="52">
        <f>IFERROR(_xll.qlIndexFixing(Index1M,$H171,TRUE,_xll.ohTrigger(RecalcTrigger,Trigger1M)),NA())</f>
        <v>7.4569446452427135E-3</v>
      </c>
      <c r="K171" s="52">
        <f>IFERROR(_xll.qlIndexFixing(ONIndex1M,I171,TRUE,_xll.ohTrigger(RecalcTrigger,Trigger1M)),NA())</f>
        <v>7.3861186511781085E-3</v>
      </c>
      <c r="L171" s="52">
        <f>IFERROR(_xll.qlIndexFixing(Index3M,H171,TRUE,_xll.ohTrigger(RecalcTrigger,Trigger3M)),NA())</f>
        <v>9.8246755836927744E-3</v>
      </c>
      <c r="M171" s="52">
        <f>IFERROR(_xll.qlIndexFixing(ONIndex3M,I171,TRUE,_xll.ohTrigger(RecalcTrigger,Trigger3M)),NA())</f>
        <v>9.7300472515104985E-3</v>
      </c>
      <c r="N171" s="52">
        <f>IFERROR(_xll.qlIndexFixing(Index6M,$H171,TRUE,_xll.ohTrigger(RecalcTrigger,Trigger6M)),NA())</f>
        <v>1.2801878659512534E-2</v>
      </c>
      <c r="O171" s="52">
        <f>IFERROR(_xll.qlIndexFixing(ONIndex6M,I171,TRUE,_xll.ohTrigger(RecalcTrigger,Trigger6M)),NA())</f>
        <v>1.2685829858503084E-2</v>
      </c>
      <c r="P171" s="52">
        <f>IFERROR(_xll.qlIndexFixing(Index1Y,$H171,TRUE,_xll.ohTrigger(RecalcTrigger,Trigger1Y)),NA())</f>
        <v>1.5838282697400442E-2</v>
      </c>
      <c r="Q171" s="52">
        <f>IFERROR(_xll.qlIndexFixing(ONIndex1Y,I171,TRUE,_xll.ohTrigger(RecalcTrigger,Trigger1Y)),NA())</f>
        <v>1.6060718749253411E-2</v>
      </c>
    </row>
    <row r="172" spans="2:17" x14ac:dyDescent="0.2">
      <c r="B172" s="46" t="s">
        <v>20</v>
      </c>
      <c r="D172" s="49">
        <f>_xll.qlCalendarAdvance(LocalCalendar,$D171,B172,"f",FALSE)</f>
        <v>42887</v>
      </c>
      <c r="E172" s="49">
        <f>_xll.qlInterestRateIndexValueDate(IndexON,D172)</f>
        <v>42887</v>
      </c>
      <c r="F172" s="52">
        <f>IFERROR(_xll.qlIndexFixing(IndexON,D172,TRUE,_xll.ohTrigger(RecalcTrigger,TriggerON)),NA())</f>
        <v>5.8813396812684715E-3</v>
      </c>
      <c r="H172" s="49">
        <f>_xll.qlCalendarAdvance(IborCalendar,$H171,B172,"f",FALSE)</f>
        <v>42886</v>
      </c>
      <c r="I172" s="49">
        <f>_xll.qlInterestRateIndexValueDate(Index1M,$H172)</f>
        <v>42888</v>
      </c>
      <c r="J172" s="52">
        <f>IFERROR(_xll.qlIndexFixing(Index1M,$H172,TRUE,_xll.ohTrigger(RecalcTrigger,Trigger1M)),NA())</f>
        <v>7.4590763168882043E-3</v>
      </c>
      <c r="K172" s="52">
        <f>IFERROR(_xll.qlIndexFixing(ONIndex1M,I172,TRUE,_xll.ohTrigger(RecalcTrigger,Trigger1M)),NA())</f>
        <v>7.3955252034885177E-3</v>
      </c>
      <c r="L172" s="52">
        <f>IFERROR(_xll.qlIndexFixing(Index3M,H172,TRUE,_xll.ohTrigger(RecalcTrigger,Trigger3M)),NA())</f>
        <v>9.8301329733900111E-3</v>
      </c>
      <c r="M172" s="52">
        <f>IFERROR(_xll.qlIndexFixing(ONIndex3M,I172,TRUE,_xll.ohTrigger(RecalcTrigger,Trigger3M)),NA())</f>
        <v>9.7361810863638709E-3</v>
      </c>
      <c r="N172" s="52">
        <f>IFERROR(_xll.qlIndexFixing(Index6M,$H172,TRUE,_xll.ohTrigger(RecalcTrigger,Trigger6M)),NA())</f>
        <v>1.2808216394561079E-2</v>
      </c>
      <c r="O172" s="52">
        <f>IFERROR(_xll.qlIndexFixing(ONIndex6M,I172,TRUE,_xll.ohTrigger(RecalcTrigger,Trigger6M)),NA())</f>
        <v>1.279417652027881E-2</v>
      </c>
      <c r="P172" s="52">
        <f>IFERROR(_xll.qlIndexFixing(Index1Y,$H172,TRUE,_xll.ohTrigger(RecalcTrigger,Trigger1Y)),NA())</f>
        <v>1.5842622808975616E-2</v>
      </c>
      <c r="Q172" s="52">
        <f>IFERROR(_xll.qlIndexFixing(ONIndex1Y,I172,TRUE,_xll.ohTrigger(RecalcTrigger,Trigger1Y)),NA())</f>
        <v>1.6074083739434641E-2</v>
      </c>
    </row>
    <row r="173" spans="2:17" x14ac:dyDescent="0.2">
      <c r="B173" s="46" t="s">
        <v>20</v>
      </c>
      <c r="D173" s="49">
        <f>_xll.qlCalendarAdvance(LocalCalendar,$D172,B173,"f",FALSE)</f>
        <v>42888</v>
      </c>
      <c r="E173" s="49">
        <f>_xll.qlInterestRateIndexValueDate(IndexON,D173)</f>
        <v>42888</v>
      </c>
      <c r="F173" s="52">
        <f>IFERROR(_xll.qlIndexFixing(IndexON,D173,TRUE,_xll.ohTrigger(RecalcTrigger,TriggerON)),NA())</f>
        <v>5.8810277940590794E-3</v>
      </c>
      <c r="H173" s="49">
        <f>_xll.qlCalendarAdvance(IborCalendar,$H172,B173,"f",FALSE)</f>
        <v>42887</v>
      </c>
      <c r="I173" s="49">
        <f>_xll.qlInterestRateIndexValueDate(Index1M,$H173)</f>
        <v>42891</v>
      </c>
      <c r="J173" s="52">
        <f>IFERROR(_xll.qlIndexFixing(Index1M,$H173,TRUE,_xll.ohTrigger(RecalcTrigger,Trigger1M)),NA())</f>
        <v>7.4697291510377184E-3</v>
      </c>
      <c r="K173" s="52">
        <f>IFERROR(_xll.qlIndexFixing(ONIndex1M,I173,TRUE,_xll.ohTrigger(RecalcTrigger,Trigger1M)),NA())</f>
        <v>7.4045520175314294E-3</v>
      </c>
      <c r="L173" s="52">
        <f>IFERROR(_xll.qlIndexFixing(Index3M,H173,TRUE,_xll.ohTrigger(RecalcTrigger,Trigger3M)),NA())</f>
        <v>9.8323988717470868E-3</v>
      </c>
      <c r="M173" s="52">
        <f>IFERROR(_xll.qlIndexFixing(ONIndex3M,I173,TRUE,_xll.ohTrigger(RecalcTrigger,Trigger3M)),NA())</f>
        <v>9.7413285757852464E-3</v>
      </c>
      <c r="N173" s="52">
        <f>IFERROR(_xll.qlIndexFixing(Index6M,$H173,TRUE,_xll.ohTrigger(RecalcTrigger,Trigger6M)),NA())</f>
        <v>1.2809767635141793E-2</v>
      </c>
      <c r="O173" s="52">
        <f>IFERROR(_xll.qlIndexFixing(ONIndex6M,I173,TRUE,_xll.ohTrigger(RecalcTrigger,Trigger6M)),NA())</f>
        <v>1.2892532156181247E-2</v>
      </c>
      <c r="P173" s="52">
        <f>IFERROR(_xll.qlIndexFixing(Index1Y,$H173,TRUE,_xll.ohTrigger(RecalcTrigger,Trigger1Y)),NA())</f>
        <v>1.5840676076863278E-2</v>
      </c>
      <c r="Q173" s="52">
        <f>IFERROR(_xll.qlIndexFixing(ONIndex1Y,I173,TRUE,_xll.ohTrigger(RecalcTrigger,Trigger1Y)),NA())</f>
        <v>1.6085876676754651E-2</v>
      </c>
    </row>
    <row r="174" spans="2:17" x14ac:dyDescent="0.2">
      <c r="B174" s="46" t="s">
        <v>20</v>
      </c>
      <c r="D174" s="49">
        <f>_xll.qlCalendarAdvance(LocalCalendar,$D173,B174,"f",FALSE)</f>
        <v>42891</v>
      </c>
      <c r="E174" s="49">
        <f>_xll.qlInterestRateIndexValueDate(IndexON,D174)</f>
        <v>42891</v>
      </c>
      <c r="F174" s="52">
        <f>IFERROR(_xll.qlIndexFixing(IndexON,D174,TRUE,_xll.ohTrigger(RecalcTrigger,TriggerON)),NA())</f>
        <v>5.8822887970144677E-3</v>
      </c>
      <c r="H174" s="49">
        <f>_xll.qlCalendarAdvance(IborCalendar,$H173,B174,"f",FALSE)</f>
        <v>42888</v>
      </c>
      <c r="I174" s="49">
        <f>_xll.qlInterestRateIndexValueDate(Index1M,$H174)</f>
        <v>42892</v>
      </c>
      <c r="J174" s="52">
        <f>IFERROR(_xll.qlIndexFixing(Index1M,$H174,TRUE,_xll.ohTrigger(RecalcTrigger,Trigger1M)),NA())</f>
        <v>7.4739649093844562E-3</v>
      </c>
      <c r="K174" s="52">
        <f>IFERROR(_xll.qlIndexFixing(ONIndex1M,I174,TRUE,_xll.ohTrigger(RecalcTrigger,Trigger1M)),NA())</f>
        <v>7.4091034383716448E-3</v>
      </c>
      <c r="L174" s="52">
        <f>IFERROR(_xll.qlIndexFixing(Index3M,H174,TRUE,_xll.ohTrigger(RecalcTrigger,Trigger3M)),NA())</f>
        <v>9.8343253357319436E-3</v>
      </c>
      <c r="M174" s="52">
        <f>IFERROR(_xll.qlIndexFixing(ONIndex3M,I174,TRUE,_xll.ohTrigger(RecalcTrigger,Trigger3M)),NA())</f>
        <v>9.7438041016495447E-3</v>
      </c>
      <c r="N174" s="52">
        <f>IFERROR(_xll.qlIndexFixing(Index6M,$H174,TRUE,_xll.ohTrigger(RecalcTrigger,Trigger6M)),NA())</f>
        <v>1.2811822291967236E-2</v>
      </c>
      <c r="O174" s="52">
        <f>IFERROR(_xll.qlIndexFixing(ONIndex6M,I174,TRUE,_xll.ohTrigger(RecalcTrigger,Trigger6M)),NA())</f>
        <v>1.2937396459813399E-2</v>
      </c>
      <c r="P174" s="52">
        <f>IFERROR(_xll.qlIndexFixing(Index1Y,$H174,TRUE,_xll.ohTrigger(RecalcTrigger,Trigger1Y)),NA())</f>
        <v>1.5841471551252106E-2</v>
      </c>
      <c r="Q174" s="52">
        <f>IFERROR(_xll.qlIndexFixing(ONIndex1Y,I174,TRUE,_xll.ohTrigger(RecalcTrigger,Trigger1Y)),NA())</f>
        <v>1.6092063606123475E-2</v>
      </c>
    </row>
    <row r="175" spans="2:17" x14ac:dyDescent="0.2">
      <c r="B175" s="46" t="s">
        <v>20</v>
      </c>
      <c r="D175" s="49">
        <f>_xll.qlCalendarAdvance(LocalCalendar,$D174,B175,"f",FALSE)</f>
        <v>42892</v>
      </c>
      <c r="E175" s="49">
        <f>_xll.qlInterestRateIndexValueDate(IndexON,D175)</f>
        <v>42892</v>
      </c>
      <c r="F175" s="52">
        <f>IFERROR(_xll.qlIndexFixing(IndexON,D175,TRUE,_xll.ohTrigger(RecalcTrigger,TriggerON)),NA())</f>
        <v>5.8838498499813596E-3</v>
      </c>
      <c r="H175" s="49">
        <f>_xll.qlCalendarAdvance(IborCalendar,$H174,B175,"f",FALSE)</f>
        <v>42891</v>
      </c>
      <c r="I175" s="49">
        <f>_xll.qlInterestRateIndexValueDate(Index1M,$H175)</f>
        <v>42893</v>
      </c>
      <c r="J175" s="52">
        <f>IFERROR(_xll.qlIndexFixing(Index1M,$H175,TRUE,_xll.ohTrigger(RecalcTrigger,Trigger1M)),NA())</f>
        <v>7.4781826095629E-3</v>
      </c>
      <c r="K175" s="52">
        <f>IFERROR(_xll.qlIndexFixing(ONIndex1M,I175,TRUE,_xll.ohTrigger(RecalcTrigger,Trigger1M)),NA())</f>
        <v>7.4136320909445885E-3</v>
      </c>
      <c r="L175" s="52">
        <f>IFERROR(_xll.qlIndexFixing(Index3M,H175,TRUE,_xll.ohTrigger(RecalcTrigger,Trigger3M)),NA())</f>
        <v>9.8362534273852362E-3</v>
      </c>
      <c r="M175" s="52">
        <f>IFERROR(_xll.qlIndexFixing(ONIndex3M,I175,TRUE,_xll.ohTrigger(RecalcTrigger,Trigger3M)),NA())</f>
        <v>9.7461417055200172E-3</v>
      </c>
      <c r="N175" s="52">
        <f>IFERROR(_xll.qlIndexFixing(Index6M,$H175,TRUE,_xll.ohTrigger(RecalcTrigger,Trigger6M)),NA())</f>
        <v>1.2813905445343809E-2</v>
      </c>
      <c r="O175" s="52">
        <f>IFERROR(_xll.qlIndexFixing(ONIndex6M,I175,TRUE,_xll.ohTrigger(RecalcTrigger,Trigger6M)),NA())</f>
        <v>1.2979536253148183E-2</v>
      </c>
      <c r="P175" s="52">
        <f>IFERROR(_xll.qlIndexFixing(Index1Y,$H175,TRUE,_xll.ohTrigger(RecalcTrigger,Trigger1Y)),NA())</f>
        <v>1.5842345972686432E-2</v>
      </c>
      <c r="Q175" s="52">
        <f>IFERROR(_xll.qlIndexFixing(ONIndex1Y,I175,TRUE,_xll.ohTrigger(RecalcTrigger,Trigger1Y)),NA())</f>
        <v>1.6098209514545658E-2</v>
      </c>
    </row>
    <row r="176" spans="2:17" x14ac:dyDescent="0.2">
      <c r="B176" s="46" t="s">
        <v>20</v>
      </c>
      <c r="D176" s="49">
        <f>_xll.qlCalendarAdvance(LocalCalendar,$D175,B176,"f",FALSE)</f>
        <v>42893</v>
      </c>
      <c r="E176" s="49">
        <f>_xll.qlInterestRateIndexValueDate(IndexON,D176)</f>
        <v>42893</v>
      </c>
      <c r="F176" s="52">
        <f>IFERROR(_xll.qlIndexFixing(IndexON,D176,TRUE,_xll.ohTrigger(RecalcTrigger,TriggerON)),NA())</f>
        <v>5.8859404125843895E-3</v>
      </c>
      <c r="H176" s="49">
        <f>_xll.qlCalendarAdvance(IborCalendar,$H175,B176,"f",FALSE)</f>
        <v>42892</v>
      </c>
      <c r="I176" s="49">
        <f>_xll.qlInterestRateIndexValueDate(Index1M,$H176)</f>
        <v>42894</v>
      </c>
      <c r="J176" s="52">
        <f>IFERROR(_xll.qlIndexFixing(Index1M,$H176,TRUE,_xll.ohTrigger(RecalcTrigger,Trigger1M)),NA())</f>
        <v>7.4866322836228405E-3</v>
      </c>
      <c r="K176" s="52">
        <f>IFERROR(_xll.qlIndexFixing(ONIndex1M,I176,TRUE,_xll.ohTrigger(RecalcTrigger,Trigger1M)),NA())</f>
        <v>7.4181379751703247E-3</v>
      </c>
      <c r="L176" s="52">
        <f>IFERROR(_xll.qlIndexFixing(Index3M,H176,TRUE,_xll.ohTrigger(RecalcTrigger,Trigger3M)),NA())</f>
        <v>9.8381848321535282E-3</v>
      </c>
      <c r="M176" s="52">
        <f>IFERROR(_xll.qlIndexFixing(ONIndex3M,I176,TRUE,_xll.ohTrigger(RecalcTrigger,Trigger3M)),NA())</f>
        <v>9.7483413873167279E-3</v>
      </c>
      <c r="N176" s="52">
        <f>IFERROR(_xll.qlIndexFixing(Index6M,$H176,TRUE,_xll.ohTrigger(RecalcTrigger,Trigger6M)),NA())</f>
        <v>1.2816014860949933E-2</v>
      </c>
      <c r="O176" s="52">
        <f>IFERROR(_xll.qlIndexFixing(ONIndex6M,I176,TRUE,_xll.ohTrigger(RecalcTrigger,Trigger6M)),NA())</f>
        <v>1.3018951535066492E-2</v>
      </c>
      <c r="P176" s="52">
        <f>IFERROR(_xll.qlIndexFixing(Index1Y,$H176,TRUE,_xll.ohTrigger(RecalcTrigger,Trigger1Y)),NA())</f>
        <v>1.5843299388817792E-2</v>
      </c>
      <c r="Q176" s="52">
        <f>IFERROR(_xll.qlIndexFixing(ONIndex1Y,I176,TRUE,_xll.ohTrigger(RecalcTrigger,Trigger1Y)),NA())</f>
        <v>1.6104314402021203E-2</v>
      </c>
    </row>
    <row r="177" spans="2:17" x14ac:dyDescent="0.2">
      <c r="B177" s="46" t="s">
        <v>20</v>
      </c>
      <c r="D177" s="49">
        <f>_xll.qlCalendarAdvance(LocalCalendar,$D176,B177,"f",FALSE)</f>
        <v>42894</v>
      </c>
      <c r="E177" s="49">
        <f>_xll.qlInterestRateIndexValueDate(IndexON,D177)</f>
        <v>42894</v>
      </c>
      <c r="F177" s="52">
        <f>IFERROR(_xll.qlIndexFixing(IndexON,D177,TRUE,_xll.ohTrigger(RecalcTrigger,TriggerON)),NA())</f>
        <v>5.8885604847436213E-3</v>
      </c>
      <c r="H177" s="49">
        <f>_xll.qlCalendarAdvance(IborCalendar,$H176,B177,"f",FALSE)</f>
        <v>42893</v>
      </c>
      <c r="I177" s="49">
        <f>_xll.qlInterestRateIndexValueDate(Index1M,$H177)</f>
        <v>42895</v>
      </c>
      <c r="J177" s="52">
        <f>IFERROR(_xll.qlIndexFixing(Index1M,$H177,TRUE,_xll.ohTrigger(RecalcTrigger,Trigger1M)),NA())</f>
        <v>7.4886874660080021E-3</v>
      </c>
      <c r="K177" s="52">
        <f>IFERROR(_xll.qlIndexFixing(ONIndex1M,I177,TRUE,_xll.ohTrigger(RecalcTrigger,Trigger1M)),NA())</f>
        <v>7.4272270765352033E-3</v>
      </c>
      <c r="L177" s="52">
        <f>IFERROR(_xll.qlIndexFixing(Index3M,H177,TRUE,_xll.ohTrigger(RecalcTrigger,Trigger3M)),NA())</f>
        <v>9.8425692504408285E-3</v>
      </c>
      <c r="M177" s="52">
        <f>IFERROR(_xll.qlIndexFixing(ONIndex3M,I177,TRUE,_xll.ohTrigger(RecalcTrigger,Trigger3M)),NA())</f>
        <v>9.7525451991220535E-3</v>
      </c>
      <c r="N177" s="52">
        <f>IFERROR(_xll.qlIndexFixing(Index6M,$H177,TRUE,_xll.ohTrigger(RecalcTrigger,Trigger6M)),NA())</f>
        <v>1.2826106387356359E-2</v>
      </c>
      <c r="O177" s="52">
        <f>IFERROR(_xll.qlIndexFixing(ONIndex6M,I177,TRUE,_xll.ohTrigger(RecalcTrigger,Trigger6M)),NA())</f>
        <v>1.3089176267255809E-2</v>
      </c>
      <c r="P177" s="52">
        <f>IFERROR(_xll.qlIndexFixing(Index1Y,$H177,TRUE,_xll.ohTrigger(RecalcTrigger,Trigger1Y)),NA())</f>
        <v>1.5849500629524997E-2</v>
      </c>
      <c r="Q177" s="52">
        <f>IFERROR(_xll.qlIndexFixing(ONIndex1Y,I177,TRUE,_xll.ohTrigger(RecalcTrigger,Trigger1Y)),NA())</f>
        <v>1.6117108945232772E-2</v>
      </c>
    </row>
    <row r="178" spans="2:17" x14ac:dyDescent="0.2">
      <c r="B178" s="46" t="s">
        <v>20</v>
      </c>
      <c r="D178" s="49">
        <f>_xll.qlCalendarAdvance(LocalCalendar,$D177,B178,"f",FALSE)</f>
        <v>42895</v>
      </c>
      <c r="E178" s="49">
        <f>_xll.qlInterestRateIndexValueDate(IndexON,D178)</f>
        <v>42895</v>
      </c>
      <c r="F178" s="52">
        <f>IFERROR(_xll.qlIndexFixing(IndexON,D178,TRUE,_xll.ohTrigger(RecalcTrigger,TriggerON)),NA())</f>
        <v>5.8956622110972745E-3</v>
      </c>
      <c r="H178" s="49">
        <f>_xll.qlCalendarAdvance(IborCalendar,$H177,B178,"f",FALSE)</f>
        <v>42894</v>
      </c>
      <c r="I178" s="49">
        <f>_xll.qlInterestRateIndexValueDate(Index1M,$H178)</f>
        <v>42898</v>
      </c>
      <c r="J178" s="52">
        <f>IFERROR(_xll.qlIndexFixing(Index1M,$H178,TRUE,_xll.ohTrigger(RecalcTrigger,Trigger1M)),NA())</f>
        <v>7.4990277847222231E-3</v>
      </c>
      <c r="K178" s="52">
        <f>IFERROR(_xll.qlIndexFixing(ONIndex1M,I178,TRUE,_xll.ohTrigger(RecalcTrigger,Trigger1M)),NA())</f>
        <v>7.4359338291607457E-3</v>
      </c>
      <c r="L178" s="52">
        <f>IFERROR(_xll.qlIndexFixing(Index3M,H178,TRUE,_xll.ohTrigger(RecalcTrigger,Trigger3M)),NA())</f>
        <v>9.8459772914139959E-3</v>
      </c>
      <c r="M178" s="52">
        <f>IFERROR(_xll.qlIndexFixing(ONIndex3M,I178,TRUE,_xll.ohTrigger(RecalcTrigger,Trigger3M)),NA())</f>
        <v>9.7557608937659523E-3</v>
      </c>
      <c r="N178" s="52">
        <f>IFERROR(_xll.qlIndexFixing(Index6M,$H178,TRUE,_xll.ohTrigger(RecalcTrigger,Trigger6M)),NA())</f>
        <v>1.2824670458925998E-2</v>
      </c>
      <c r="O178" s="52">
        <f>IFERROR(_xll.qlIndexFixing(ONIndex6M,I178,TRUE,_xll.ohTrigger(RecalcTrigger,Trigger6M)),NA())</f>
        <v>1.3149367532188094E-2</v>
      </c>
      <c r="P178" s="52">
        <f>IFERROR(_xll.qlIndexFixing(Index1Y,$H178,TRUE,_xll.ohTrigger(RecalcTrigger,Trigger1Y)),NA())</f>
        <v>1.5847903953995157E-2</v>
      </c>
      <c r="Q178" s="52">
        <f>IFERROR(_xll.qlIndexFixing(ONIndex1Y,I178,TRUE,_xll.ohTrigger(RecalcTrigger,Trigger1Y)),NA())</f>
        <v>1.612832374173756E-2</v>
      </c>
    </row>
    <row r="179" spans="2:17" x14ac:dyDescent="0.2">
      <c r="B179" s="46" t="s">
        <v>20</v>
      </c>
      <c r="D179" s="49">
        <f>_xll.qlCalendarAdvance(LocalCalendar,$D178,B179,"f",FALSE)</f>
        <v>42898</v>
      </c>
      <c r="E179" s="49">
        <f>_xll.qlInterestRateIndexValueDate(IndexON,D179)</f>
        <v>42898</v>
      </c>
      <c r="F179" s="52">
        <f>IFERROR(_xll.qlIndexFixing(IndexON,D179,TRUE,_xll.ohTrigger(RecalcTrigger,TriggerON)),NA())</f>
        <v>5.9043358703014803E-3</v>
      </c>
      <c r="H179" s="49">
        <f>_xll.qlCalendarAdvance(IborCalendar,$H178,B179,"f",FALSE)</f>
        <v>42895</v>
      </c>
      <c r="I179" s="49">
        <f>_xll.qlInterestRateIndexValueDate(Index1M,$H179)</f>
        <v>42899</v>
      </c>
      <c r="J179" s="52">
        <f>IFERROR(_xll.qlIndexFixing(Index1M,$H179,TRUE,_xll.ohTrigger(RecalcTrigger,Trigger1M)),NA())</f>
        <v>7.5031536639844632E-3</v>
      </c>
      <c r="K179" s="52">
        <f>IFERROR(_xll.qlIndexFixing(ONIndex1M,I179,TRUE,_xll.ohTrigger(RecalcTrigger,Trigger1M)),NA())</f>
        <v>7.440325871810316E-3</v>
      </c>
      <c r="L179" s="52">
        <f>IFERROR(_xll.qlIndexFixing(Index3M,H179,TRUE,_xll.ohTrigger(RecalcTrigger,Trigger3M)),NA())</f>
        <v>9.84795054356437E-3</v>
      </c>
      <c r="M179" s="52">
        <f>IFERROR(_xll.qlIndexFixing(ONIndex3M,I179,TRUE,_xll.ohTrigger(RecalcTrigger,Trigger3M)),NA())</f>
        <v>9.7572709651938538E-3</v>
      </c>
      <c r="N179" s="52">
        <f>IFERROR(_xll.qlIndexFixing(Index6M,$H179,TRUE,_xll.ohTrigger(RecalcTrigger,Trigger6M)),NA())</f>
        <v>1.2826877670545156E-2</v>
      </c>
      <c r="O179" s="52">
        <f>IFERROR(_xll.qlIndexFixing(ONIndex6M,I179,TRUE,_xll.ohTrigger(RecalcTrigger,Trigger6M)),NA())</f>
        <v>1.317516024511356E-2</v>
      </c>
      <c r="P179" s="52">
        <f>IFERROR(_xll.qlIndexFixing(Index1Y,$H179,TRUE,_xll.ohTrigger(RecalcTrigger,Trigger1Y)),NA())</f>
        <v>1.5849253059038948E-2</v>
      </c>
      <c r="Q179" s="52">
        <f>IFERROR(_xll.qlIndexFixing(ONIndex1Y,I179,TRUE,_xll.ohTrigger(RecalcTrigger,Trigger1Y)),NA())</f>
        <v>1.6134223524240099E-2</v>
      </c>
    </row>
    <row r="180" spans="2:17" x14ac:dyDescent="0.2">
      <c r="B180" s="46" t="s">
        <v>20</v>
      </c>
      <c r="D180" s="49">
        <f>_xll.qlCalendarAdvance(LocalCalendar,$D179,B180,"f",FALSE)</f>
        <v>42899</v>
      </c>
      <c r="E180" s="49">
        <f>_xll.qlInterestRateIndexValueDate(IndexON,D180)</f>
        <v>42899</v>
      </c>
      <c r="F180" s="52">
        <f>IFERROR(_xll.qlIndexFixing(IndexON,D180,TRUE,_xll.ohTrigger(RecalcTrigger,TriggerON)),NA())</f>
        <v>5.9096034908812101E-3</v>
      </c>
      <c r="H180" s="49">
        <f>_xll.qlCalendarAdvance(IborCalendar,$H179,B180,"f",FALSE)</f>
        <v>42898</v>
      </c>
      <c r="I180" s="49">
        <f>_xll.qlInterestRateIndexValueDate(Index1M,$H180)</f>
        <v>42900</v>
      </c>
      <c r="J180" s="52">
        <f>IFERROR(_xll.qlIndexFixing(Index1M,$H180,TRUE,_xll.ohTrigger(RecalcTrigger,Trigger1M)),NA())</f>
        <v>7.5072669944580284E-3</v>
      </c>
      <c r="K180" s="52">
        <f>IFERROR(_xll.qlIndexFixing(ONIndex1M,I180,TRUE,_xll.ohTrigger(RecalcTrigger,Trigger1M)),NA())</f>
        <v>7.4446951462725508E-3</v>
      </c>
      <c r="L180" s="52">
        <f>IFERROR(_xll.qlIndexFixing(Index3M,H180,TRUE,_xll.ohTrigger(RecalcTrigger,Trigger3M)),NA())</f>
        <v>9.8499372215777731E-3</v>
      </c>
      <c r="M180" s="52">
        <f>IFERROR(_xll.qlIndexFixing(ONIndex3M,I180,TRUE,_xll.ohTrigger(RecalcTrigger,Trigger3M)),NA())</f>
        <v>9.7586431145479935E-3</v>
      </c>
      <c r="N180" s="52">
        <f>IFERROR(_xll.qlIndexFixing(Index6M,$H180,TRUE,_xll.ohTrigger(RecalcTrigger,Trigger6M)),NA())</f>
        <v>1.2829097738276118E-2</v>
      </c>
      <c r="O180" s="52">
        <f>IFERROR(_xll.qlIndexFixing(ONIndex6M,I180,TRUE,_xll.ohTrigger(RecalcTrigger,Trigger6M)),NA())</f>
        <v>1.3198228442226068E-2</v>
      </c>
      <c r="P180" s="52">
        <f>IFERROR(_xll.qlIndexFixing(Index1Y,$H180,TRUE,_xll.ohTrigger(RecalcTrigger,Trigger1Y)),NA())</f>
        <v>1.5850681445083569E-2</v>
      </c>
      <c r="Q180" s="52">
        <f>IFERROR(_xll.qlIndexFixing(ONIndex1Y,I180,TRUE,_xll.ohTrigger(RecalcTrigger,Trigger1Y)),NA())</f>
        <v>1.6140082285636126E-2</v>
      </c>
    </row>
    <row r="181" spans="2:17" x14ac:dyDescent="0.2">
      <c r="B181" s="46" t="s">
        <v>20</v>
      </c>
      <c r="D181" s="49">
        <f>_xll.qlCalendarAdvance(LocalCalendar,$D180,B181,"f",FALSE)</f>
        <v>42900</v>
      </c>
      <c r="E181" s="49">
        <f>_xll.qlInterestRateIndexValueDate(IndexON,D181)</f>
        <v>42900</v>
      </c>
      <c r="F181" s="52">
        <f>IFERROR(_xll.qlIndexFixing(IndexON,D181,TRUE,_xll.ohTrigger(RecalcTrigger,TriggerON)),NA())</f>
        <v>5.9154006212569499E-3</v>
      </c>
      <c r="H181" s="49">
        <f>_xll.qlCalendarAdvance(IborCalendar,$H180,B181,"f",FALSE)</f>
        <v>42899</v>
      </c>
      <c r="I181" s="49">
        <f>_xll.qlInterestRateIndexValueDate(Index1M,$H181)</f>
        <v>42901</v>
      </c>
      <c r="J181" s="52">
        <f>IFERROR(_xll.qlIndexFixing(Index1M,$H181,TRUE,_xll.ohTrigger(RecalcTrigger,Trigger1M)),NA())</f>
        <v>7.5155652044994747E-3</v>
      </c>
      <c r="K181" s="52">
        <f>IFERROR(_xll.qlIndexFixing(ONIndex1M,I181,TRUE,_xll.ohTrigger(RecalcTrigger,Trigger1M)),NA())</f>
        <v>7.4490416523076419E-3</v>
      </c>
      <c r="L181" s="52">
        <f>IFERROR(_xll.qlIndexFixing(Index3M,H181,TRUE,_xll.ohTrigger(RecalcTrigger,Trigger3M)),NA())</f>
        <v>9.8519390109216252E-3</v>
      </c>
      <c r="M181" s="52">
        <f>IFERROR(_xll.qlIndexFixing(ONIndex3M,I181,TRUE,_xll.ohTrigger(RecalcTrigger,Trigger3M)),NA())</f>
        <v>9.7599031212070031E-3</v>
      </c>
      <c r="N181" s="52">
        <f>IFERROR(_xll.qlIndexFixing(Index6M,$H181,TRUE,_xll.ohTrigger(RecalcTrigger,Trigger6M)),NA())</f>
        <v>1.2831328427733095E-2</v>
      </c>
      <c r="O181" s="52">
        <f>IFERROR(_xll.qlIndexFixing(ONIndex6M,I181,TRUE,_xll.ohTrigger(RecalcTrigger,Trigger6M)),NA())</f>
        <v>1.3218572123046002E-2</v>
      </c>
      <c r="P181" s="52">
        <f>IFERROR(_xll.qlIndexFixing(Index1Y,$H181,TRUE,_xll.ohTrigger(RecalcTrigger,Trigger1Y)),NA())</f>
        <v>1.5852189159913047E-2</v>
      </c>
      <c r="Q181" s="52">
        <f>IFERROR(_xll.qlIndexFixing(ONIndex1Y,I181,TRUE,_xll.ohTrigger(RecalcTrigger,Trigger1Y)),NA())</f>
        <v>1.6145900026005577E-2</v>
      </c>
    </row>
    <row r="182" spans="2:17" x14ac:dyDescent="0.2">
      <c r="B182" s="46" t="s">
        <v>20</v>
      </c>
      <c r="D182" s="49">
        <f>_xll.qlCalendarAdvance(LocalCalendar,$D181,B182,"f",FALSE)</f>
        <v>42901</v>
      </c>
      <c r="E182" s="49">
        <f>_xll.qlInterestRateIndexValueDate(IndexON,D182)</f>
        <v>42901</v>
      </c>
      <c r="F182" s="52">
        <f>IFERROR(_xll.qlIndexFixing(IndexON,D182,TRUE,_xll.ohTrigger(RecalcTrigger,TriggerON)),NA())</f>
        <v>5.9217272614286998E-3</v>
      </c>
      <c r="H182" s="49">
        <f>_xll.qlCalendarAdvance(IborCalendar,$H181,B182,"f",FALSE)</f>
        <v>42900</v>
      </c>
      <c r="I182" s="49">
        <f>_xll.qlInterestRateIndexValueDate(Index1M,$H182)</f>
        <v>42902</v>
      </c>
      <c r="J182" s="52">
        <f>IFERROR(_xll.qlIndexFixing(Index1M,$H182,TRUE,_xll.ohTrigger(RecalcTrigger,Trigger1M)),NA())</f>
        <v>7.5175555739147261E-3</v>
      </c>
      <c r="K182" s="52">
        <f>IFERROR(_xll.qlIndexFixing(ONIndex1M,I182,TRUE,_xll.ohTrigger(RecalcTrigger,Trigger1M)),NA())</f>
        <v>7.4578132619862458E-3</v>
      </c>
      <c r="L182" s="52">
        <f>IFERROR(_xll.qlIndexFixing(Index3M,H182,TRUE,_xll.ohTrigger(RecalcTrigger,Trigger3M)),NA())</f>
        <v>9.8565223808859247E-3</v>
      </c>
      <c r="M182" s="52">
        <f>IFERROR(_xll.qlIndexFixing(ONIndex3M,I182,TRUE,_xll.ohTrigger(RecalcTrigger,Trigger3M)),NA())</f>
        <v>9.7626921610327599E-3</v>
      </c>
      <c r="N182" s="52">
        <f>IFERROR(_xll.qlIndexFixing(Index6M,$H182,TRUE,_xll.ohTrigger(RecalcTrigger,Trigger6M)),NA())</f>
        <v>1.2843383505173629E-2</v>
      </c>
      <c r="O182" s="52">
        <f>IFERROR(_xll.qlIndexFixing(ONIndex6M,I182,TRUE,_xll.ohTrigger(RecalcTrigger,Trigger6M)),NA())</f>
        <v>1.3250665453865551E-2</v>
      </c>
      <c r="P182" s="52">
        <f>IFERROR(_xll.qlIndexFixing(Index1Y,$H182,TRUE,_xll.ohTrigger(RecalcTrigger,Trigger1Y)),NA())</f>
        <v>1.5860226617054003E-2</v>
      </c>
      <c r="Q182" s="52">
        <f>IFERROR(_xll.qlIndexFixing(ONIndex1Y,I182,TRUE,_xll.ohTrigger(RecalcTrigger,Trigger1Y)),NA())</f>
        <v>1.6158123951957037E-2</v>
      </c>
    </row>
    <row r="183" spans="2:17" x14ac:dyDescent="0.2">
      <c r="B183" s="46" t="s">
        <v>20</v>
      </c>
      <c r="D183" s="49">
        <f>_xll.qlCalendarAdvance(LocalCalendar,$D182,B183,"f",FALSE)</f>
        <v>42902</v>
      </c>
      <c r="E183" s="49">
        <f>_xll.qlInterestRateIndexValueDate(IndexON,D183)</f>
        <v>42902</v>
      </c>
      <c r="F183" s="52">
        <f>IFERROR(_xll.qlIndexFixing(IndexON,D183,TRUE,_xll.ohTrigger(RecalcTrigger,TriggerON)),NA())</f>
        <v>5.93624345767374E-3</v>
      </c>
      <c r="H183" s="49">
        <f>_xll.qlCalendarAdvance(IborCalendar,$H182,B183,"f",FALSE)</f>
        <v>42901</v>
      </c>
      <c r="I183" s="49">
        <f>_xll.qlInterestRateIndexValueDate(Index1M,$H183)</f>
        <v>42905</v>
      </c>
      <c r="J183" s="52">
        <f>IFERROR(_xll.qlIndexFixing(Index1M,$H183,TRUE,_xll.ohTrigger(RecalcTrigger,Trigger1M)),NA())</f>
        <v>7.5276729620403771E-3</v>
      </c>
      <c r="K183" s="52">
        <f>IFERROR(_xll.qlIndexFixing(ONIndex1M,I183,TRUE,_xll.ohTrigger(RecalcTrigger,Trigger1M)),NA())</f>
        <v>7.4661999936154189E-3</v>
      </c>
      <c r="L183" s="52">
        <f>IFERROR(_xll.qlIndexFixing(Index3M,H183,TRUE,_xll.ohTrigger(RecalcTrigger,Trigger3M)),NA())</f>
        <v>9.8601130129820549E-3</v>
      </c>
      <c r="M183" s="52">
        <f>IFERROR(_xll.qlIndexFixing(ONIndex3M,I183,TRUE,_xll.ohTrigger(RecalcTrigger,Trigger3M)),NA())</f>
        <v>9.7650075707900186E-3</v>
      </c>
      <c r="N183" s="52">
        <f>IFERROR(_xll.qlIndexFixing(Index6M,$H183,TRUE,_xll.ohTrigger(RecalcTrigger,Trigger6M)),NA())</f>
        <v>1.2840312714753666E-2</v>
      </c>
      <c r="O183" s="52">
        <f>IFERROR(_xll.qlIndexFixing(ONIndex6M,I183,TRUE,_xll.ohTrigger(RecalcTrigger,Trigger6M)),NA())</f>
        <v>1.3272701674686971E-2</v>
      </c>
      <c r="P183" s="52">
        <f>IFERROR(_xll.qlIndexFixing(Index1Y,$H183,TRUE,_xll.ohTrigger(RecalcTrigger,Trigger1Y)),NA())</f>
        <v>1.5859014263427069E-2</v>
      </c>
      <c r="Q183" s="52">
        <f>IFERROR(_xll.qlIndexFixing(ONIndex1Y,I183,TRUE,_xll.ohTrigger(RecalcTrigger,Trigger1Y)),NA())</f>
        <v>1.6168760777697244E-2</v>
      </c>
    </row>
    <row r="184" spans="2:17" x14ac:dyDescent="0.2">
      <c r="B184" s="46" t="s">
        <v>20</v>
      </c>
      <c r="D184" s="49">
        <f>_xll.qlCalendarAdvance(LocalCalendar,$D183,B184,"f",FALSE)</f>
        <v>42905</v>
      </c>
      <c r="E184" s="49">
        <f>_xll.qlInterestRateIndexValueDate(IndexON,D184)</f>
        <v>42905</v>
      </c>
      <c r="F184" s="52">
        <f>IFERROR(_xll.qlIndexFixing(IndexON,D184,TRUE,_xll.ohTrigger(RecalcTrigger,TriggerON)),NA())</f>
        <v>5.9523289200758001E-3</v>
      </c>
      <c r="H184" s="49">
        <f>_xll.qlCalendarAdvance(IborCalendar,$H183,B184,"f",FALSE)</f>
        <v>42902</v>
      </c>
      <c r="I184" s="49">
        <f>_xll.qlInterestRateIndexValueDate(Index1M,$H184)</f>
        <v>42906</v>
      </c>
      <c r="J184" s="52">
        <f>IFERROR(_xll.qlIndexFixing(Index1M,$H184,TRUE,_xll.ohTrigger(RecalcTrigger,Trigger1M)),NA())</f>
        <v>7.5317275280353257E-3</v>
      </c>
      <c r="K184" s="52">
        <f>IFERROR(_xll.qlIndexFixing(ONIndex1M,I184,TRUE,_xll.ohTrigger(RecalcTrigger,Trigger1M)),NA())</f>
        <v>7.4704326582342162E-3</v>
      </c>
      <c r="L184" s="52">
        <f>IFERROR(_xll.qlIndexFixing(Index3M,H184,TRUE,_xll.ohTrigger(RecalcTrigger,Trigger3M)),NA())</f>
        <v>9.8621985057066545E-3</v>
      </c>
      <c r="M184" s="52">
        <f>IFERROR(_xll.qlIndexFixing(ONIndex3M,I184,TRUE,_xll.ohTrigger(RecalcTrigger,Trigger3M)),NA())</f>
        <v>9.7663255683411165E-3</v>
      </c>
      <c r="N184" s="52">
        <f>IFERROR(_xll.qlIndexFixing(Index6M,$H184,TRUE,_xll.ohTrigger(RecalcTrigger,Trigger6M)),NA())</f>
        <v>1.2842562996702641E-2</v>
      </c>
      <c r="O184" s="52">
        <f>IFERROR(_xll.qlIndexFixing(ONIndex6M,I184,TRUE,_xll.ohTrigger(RecalcTrigger,Trigger6M)),NA())</f>
        <v>1.3279422768048832E-2</v>
      </c>
      <c r="P184" s="52">
        <f>IFERROR(_xll.qlIndexFixing(Index1Y,$H184,TRUE,_xll.ohTrigger(RecalcTrigger,Trigger1Y)),NA())</f>
        <v>1.5860919339609356E-2</v>
      </c>
      <c r="Q184" s="52">
        <f>IFERROR(_xll.qlIndexFixing(ONIndex1Y,I184,TRUE,_xll.ohTrigger(RecalcTrigger,Trigger1Y)),NA())</f>
        <v>1.6174373413013754E-2</v>
      </c>
    </row>
    <row r="185" spans="2:17" x14ac:dyDescent="0.2">
      <c r="B185" s="46" t="s">
        <v>20</v>
      </c>
      <c r="D185" s="49">
        <f>_xll.qlCalendarAdvance(LocalCalendar,$D184,B185,"f",FALSE)</f>
        <v>42906</v>
      </c>
      <c r="E185" s="49">
        <f>_xll.qlInterestRateIndexValueDate(IndexON,D185)</f>
        <v>42906</v>
      </c>
      <c r="F185" s="52">
        <f>IFERROR(_xll.qlIndexFixing(IndexON,D185,TRUE,_xll.ohTrigger(RecalcTrigger,TriggerON)),NA())</f>
        <v>5.9613031095473445E-3</v>
      </c>
      <c r="H185" s="49">
        <f>_xll.qlCalendarAdvance(IborCalendar,$H184,B185,"f",FALSE)</f>
        <v>42905</v>
      </c>
      <c r="I185" s="49">
        <f>_xll.qlInterestRateIndexValueDate(Index1M,$H185)</f>
        <v>42907</v>
      </c>
      <c r="J185" s="52">
        <f>IFERROR(_xll.qlIndexFixing(Index1M,$H185,TRUE,_xll.ohTrigger(RecalcTrigger,Trigger1M)),NA())</f>
        <v>7.5357750546691804E-3</v>
      </c>
      <c r="K185" s="52">
        <f>IFERROR(_xll.qlIndexFixing(ONIndex1M,I185,TRUE,_xll.ohTrigger(RecalcTrigger,Trigger1M)),NA())</f>
        <v>7.4746425544258699E-3</v>
      </c>
      <c r="L185" s="52">
        <f>IFERROR(_xll.qlIndexFixing(Index3M,H185,TRUE,_xll.ohTrigger(RecalcTrigger,Trigger3M)),NA())</f>
        <v>9.8643007953681389E-3</v>
      </c>
      <c r="M185" s="52">
        <f>IFERROR(_xll.qlIndexFixing(ONIndex3M,I185,TRUE,_xll.ohTrigger(RecalcTrigger,Trigger3M)),NA())</f>
        <v>9.7676603199303713E-3</v>
      </c>
      <c r="N185" s="52">
        <f>IFERROR(_xll.qlIndexFixing(Index6M,$H185,TRUE,_xll.ohTrigger(RecalcTrigger,Trigger6M)),NA())</f>
        <v>1.2844810493852341E-2</v>
      </c>
      <c r="O185" s="52">
        <f>IFERROR(_xll.qlIndexFixing(ONIndex6M,I185,TRUE,_xll.ohTrigger(RecalcTrigger,Trigger6M)),NA())</f>
        <v>1.3283419343359526E-2</v>
      </c>
      <c r="P185" s="52">
        <f>IFERROR(_xll.qlIndexFixing(Index1Y,$H185,TRUE,_xll.ohTrigger(RecalcTrigger,Trigger1Y)),NA())</f>
        <v>1.586290403168273E-2</v>
      </c>
      <c r="Q185" s="52">
        <f>IFERROR(_xll.qlIndexFixing(ONIndex1Y,I185,TRUE,_xll.ohTrigger(RecalcTrigger,Trigger1Y)),NA())</f>
        <v>1.6179945027383624E-2</v>
      </c>
    </row>
    <row r="186" spans="2:17" x14ac:dyDescent="0.2">
      <c r="B186" s="46" t="s">
        <v>20</v>
      </c>
      <c r="D186" s="49">
        <f>_xll.qlCalendarAdvance(LocalCalendar,$D185,B186,"f",FALSE)</f>
        <v>42907</v>
      </c>
      <c r="E186" s="49">
        <f>_xll.qlInterestRateIndexValueDate(IndexON,D186)</f>
        <v>42907</v>
      </c>
      <c r="F186" s="52">
        <f>IFERROR(_xll.qlIndexFixing(IndexON,D186,TRUE,_xll.ohTrigger(RecalcTrigger,TriggerON)),NA())</f>
        <v>5.9708068088948352E-3</v>
      </c>
      <c r="H186" s="49">
        <f>_xll.qlCalendarAdvance(IborCalendar,$H185,B186,"f",FALSE)</f>
        <v>42906</v>
      </c>
      <c r="I186" s="49">
        <f>_xll.qlInterestRateIndexValueDate(Index1M,$H186)</f>
        <v>42908</v>
      </c>
      <c r="J186" s="52">
        <f>IFERROR(_xll.qlIndexFixing(Index1M,$H186,TRUE,_xll.ohTrigger(RecalcTrigger,Trigger1M)),NA())</f>
        <v>7.5439965060050684E-3</v>
      </c>
      <c r="K186" s="52">
        <f>IFERROR(_xll.qlIndexFixing(ONIndex1M,I186,TRUE,_xll.ohTrigger(RecalcTrigger,Trigger1M)),NA())</f>
        <v>7.478829682350252E-3</v>
      </c>
      <c r="L186" s="52">
        <f>IFERROR(_xll.qlIndexFixing(Index3M,H186,TRUE,_xll.ohTrigger(RecalcTrigger,Trigger3M)),NA())</f>
        <v>9.866419928240798E-3</v>
      </c>
      <c r="M186" s="52">
        <f>IFERROR(_xll.qlIndexFixing(ONIndex3M,I186,TRUE,_xll.ohTrigger(RecalcTrigger,Trigger3M)),NA())</f>
        <v>9.7690118255577829E-3</v>
      </c>
      <c r="N186" s="52">
        <f>IFERROR(_xll.qlIndexFixing(Index6M,$H186,TRUE,_xll.ohTrigger(RecalcTrigger,Trigger6M)),NA())</f>
        <v>1.2847052971745772E-2</v>
      </c>
      <c r="O186" s="52">
        <f>IFERROR(_xll.qlIndexFixing(ONIndex6M,I186,TRUE,_xll.ohTrigger(RecalcTrigger,Trigger6M)),NA())</f>
        <v>1.3284691400379245E-2</v>
      </c>
      <c r="P186" s="52">
        <f>IFERROR(_xll.qlIndexFixing(Index1Y,$H186,TRUE,_xll.ohTrigger(RecalcTrigger,Trigger1Y)),NA())</f>
        <v>1.5864968387565459E-2</v>
      </c>
      <c r="Q186" s="52">
        <f>IFERROR(_xll.qlIndexFixing(ONIndex1Y,I186,TRUE,_xll.ohTrigger(RecalcTrigger,Trigger1Y)),NA())</f>
        <v>1.6185475620726919E-2</v>
      </c>
    </row>
    <row r="187" spans="2:17" x14ac:dyDescent="0.2">
      <c r="B187" s="46" t="s">
        <v>20</v>
      </c>
      <c r="D187" s="49">
        <f>_xll.qlCalendarAdvance(LocalCalendar,$D186,B187,"f",FALSE)</f>
        <v>42908</v>
      </c>
      <c r="E187" s="49">
        <f>_xll.qlInterestRateIndexValueDate(IndexON,D187)</f>
        <v>42908</v>
      </c>
      <c r="F187" s="52">
        <f>IFERROR(_xll.qlIndexFixing(IndexON,D187,TRUE,_xll.ohTrigger(RecalcTrigger,TriggerON)),NA())</f>
        <v>5.980840018278144E-3</v>
      </c>
      <c r="H187" s="49">
        <f>_xll.qlCalendarAdvance(IborCalendar,$H186,B187,"f",FALSE)</f>
        <v>42907</v>
      </c>
      <c r="I187" s="49">
        <f>_xll.qlInterestRateIndexValueDate(Index1M,$H187)</f>
        <v>42909</v>
      </c>
      <c r="J187" s="52">
        <f>IFERROR(_xll.qlIndexFixing(Index1M,$H187,TRUE,_xll.ohTrigger(RecalcTrigger,Trigger1M)),NA())</f>
        <v>7.5459418982329416E-3</v>
      </c>
      <c r="K187" s="52">
        <f>IFERROR(_xll.qlIndexFixing(ONIndex1M,I187,TRUE,_xll.ohTrigger(RecalcTrigger,Trigger1M)),NA())</f>
        <v>7.4872837589623487E-3</v>
      </c>
      <c r="L187" s="52">
        <f>IFERROR(_xll.qlIndexFixing(Index3M,H187,TRUE,_xll.ohTrigger(RecalcTrigger,Trigger3M)),NA())</f>
        <v>9.8712421122831018E-3</v>
      </c>
      <c r="M187" s="52">
        <f>IFERROR(_xll.qlIndexFixing(ONIndex3M,I187,TRUE,_xll.ohTrigger(RecalcTrigger,Trigger3M)),NA())</f>
        <v>9.7720359291919578E-3</v>
      </c>
      <c r="N187" s="52">
        <f>IFERROR(_xll.qlIndexFixing(Index6M,$H187,TRUE,_xll.ohTrigger(RecalcTrigger,Trigger6M)),NA())</f>
        <v>1.2868884899502666E-2</v>
      </c>
      <c r="O187" s="52">
        <f>IFERROR(_xll.qlIndexFixing(ONIndex6M,I187,TRUE,_xll.ohTrigger(RecalcTrigger,Trigger6M)),NA())</f>
        <v>1.3278643541152491E-2</v>
      </c>
      <c r="P187" s="52">
        <f>IFERROR(_xll.qlIndexFixing(Index1Y,$H187,TRUE,_xll.ohTrigger(RecalcTrigger,Trigger1Y)),NA())</f>
        <v>1.5874817082474704E-2</v>
      </c>
      <c r="Q187" s="52">
        <f>IFERROR(_xll.qlIndexFixing(ONIndex1Y,I187,TRUE,_xll.ohTrigger(RecalcTrigger,Trigger1Y)),NA())</f>
        <v>1.6197128757582391E-2</v>
      </c>
    </row>
    <row r="188" spans="2:17" x14ac:dyDescent="0.2">
      <c r="B188" s="46" t="s">
        <v>20</v>
      </c>
      <c r="D188" s="49">
        <f>_xll.qlCalendarAdvance(LocalCalendar,$D187,B188,"f",FALSE)</f>
        <v>42909</v>
      </c>
      <c r="E188" s="49">
        <f>_xll.qlInterestRateIndexValueDate(IndexON,D188)</f>
        <v>42909</v>
      </c>
      <c r="F188" s="52">
        <f>IFERROR(_xll.qlIndexFixing(IndexON,D188,TRUE,_xll.ohTrigger(RecalcTrigger,TriggerON)),NA())</f>
        <v>6.0027715600874387E-3</v>
      </c>
      <c r="H188" s="49">
        <f>_xll.qlCalendarAdvance(IborCalendar,$H187,B188,"f",FALSE)</f>
        <v>42908</v>
      </c>
      <c r="I188" s="49">
        <f>_xll.qlInterestRateIndexValueDate(Index1M,$H188)</f>
        <v>42912</v>
      </c>
      <c r="J188" s="52">
        <f>IFERROR(_xll.qlIndexFixing(Index1M,$H188,TRUE,_xll.ohTrigger(RecalcTrigger,Trigger1M)),NA())</f>
        <v>7.5559346448290654E-3</v>
      </c>
      <c r="K188" s="52">
        <f>IFERROR(_xll.qlIndexFixing(ONIndex1M,I188,TRUE,_xll.ohTrigger(RecalcTrigger,Trigger1M)),NA())</f>
        <v>7.4953505108155127E-3</v>
      </c>
      <c r="L188" s="52">
        <f>IFERROR(_xll.qlIndexFixing(Index3M,H188,TRUE,_xll.ohTrigger(RecalcTrigger,Trigger3M)),NA())</f>
        <v>9.8750699795760108E-3</v>
      </c>
      <c r="M188" s="52">
        <f>IFERROR(_xll.qlIndexFixing(ONIndex3M,I188,TRUE,_xll.ohTrigger(RecalcTrigger,Trigger3M)),NA())</f>
        <v>9.7745853886888057E-3</v>
      </c>
      <c r="N188" s="52">
        <f>IFERROR(_xll.qlIndexFixing(Index6M,$H188,TRUE,_xll.ohTrigger(RecalcTrigger,Trigger6M)),NA())</f>
        <v>1.2860780937703343E-2</v>
      </c>
      <c r="O188" s="52">
        <f>IFERROR(_xll.qlIndexFixing(ONIndex6M,I188,TRUE,_xll.ohTrigger(RecalcTrigger,Trigger6M)),NA())</f>
        <v>1.3262534446267793E-2</v>
      </c>
      <c r="P188" s="52">
        <f>IFERROR(_xll.qlIndexFixing(Index1Y,$H188,TRUE,_xll.ohTrigger(RecalcTrigger,Trigger1Y)),NA())</f>
        <v>1.5874023408240651E-2</v>
      </c>
      <c r="Q188" s="52">
        <f>IFERROR(_xll.qlIndexFixing(ONIndex1Y,I188,TRUE,_xll.ohTrigger(RecalcTrigger,Trigger1Y)),NA())</f>
        <v>1.6207187783834343E-2</v>
      </c>
    </row>
    <row r="189" spans="2:17" x14ac:dyDescent="0.2">
      <c r="B189" s="46" t="s">
        <v>20</v>
      </c>
      <c r="D189" s="49">
        <f>_xll.qlCalendarAdvance(LocalCalendar,$D188,B189,"f",FALSE)</f>
        <v>42912</v>
      </c>
      <c r="E189" s="49">
        <f>_xll.qlInterestRateIndexValueDate(IndexON,D189)</f>
        <v>42912</v>
      </c>
      <c r="F189" s="52">
        <f>IFERROR(_xll.qlIndexFixing(IndexON,D189,TRUE,_xll.ohTrigger(RecalcTrigger,TriggerON)),NA())</f>
        <v>6.0262679568090505E-3</v>
      </c>
      <c r="H189" s="49">
        <f>_xll.qlCalendarAdvance(IborCalendar,$H188,B189,"f",FALSE)</f>
        <v>42909</v>
      </c>
      <c r="I189" s="49">
        <f>_xll.qlInterestRateIndexValueDate(Index1M,$H189)</f>
        <v>42913</v>
      </c>
      <c r="J189" s="52">
        <f>IFERROR(_xll.qlIndexFixing(Index1M,$H189,TRUE,_xll.ohTrigger(RecalcTrigger,Trigger1M)),NA())</f>
        <v>7.5599564637442995E-3</v>
      </c>
      <c r="K189" s="52">
        <f>IFERROR(_xll.qlIndexFixing(ONIndex1M,I189,TRUE,_xll.ohTrigger(RecalcTrigger,Trigger1M)),NA())</f>
        <v>7.499423797163729E-3</v>
      </c>
      <c r="L189" s="52">
        <f>IFERROR(_xll.qlIndexFixing(Index3M,H189,TRUE,_xll.ohTrigger(RecalcTrigger,Trigger3M)),NA())</f>
        <v>9.8772772599284176E-3</v>
      </c>
      <c r="M189" s="52">
        <f>IFERROR(_xll.qlIndexFixing(ONIndex3M,I189,TRUE,_xll.ohTrigger(RecalcTrigger,Trigger3M)),NA())</f>
        <v>9.7760206646668735E-3</v>
      </c>
      <c r="N189" s="52">
        <f>IFERROR(_xll.qlIndexFixing(Index6M,$H189,TRUE,_xll.ohTrigger(RecalcTrigger,Trigger6M)),NA())</f>
        <v>1.2858111865696742E-2</v>
      </c>
      <c r="O189" s="52">
        <f>IFERROR(_xll.qlIndexFixing(ONIndex6M,I189,TRUE,_xll.ohTrigger(RecalcTrigger,Trigger6M)),NA())</f>
        <v>1.3250183912791869E-2</v>
      </c>
      <c r="P189" s="52">
        <f>IFERROR(_xll.qlIndexFixing(Index1Y,$H189,TRUE,_xll.ohTrigger(RecalcTrigger,Trigger1Y)),NA())</f>
        <v>1.5876486802628195E-2</v>
      </c>
      <c r="Q189" s="52">
        <f>IFERROR(_xll.qlIndexFixing(ONIndex1Y,I189,TRUE,_xll.ohTrigger(RecalcTrigger,Trigger1Y)),NA())</f>
        <v>1.621251327204476E-2</v>
      </c>
    </row>
    <row r="190" spans="2:17" x14ac:dyDescent="0.2">
      <c r="B190" s="46" t="s">
        <v>20</v>
      </c>
      <c r="D190" s="49">
        <f>_xll.qlCalendarAdvance(LocalCalendar,$D189,B190,"f",FALSE)</f>
        <v>42913</v>
      </c>
      <c r="E190" s="49">
        <f>_xll.qlInterestRateIndexValueDate(IndexON,D190)</f>
        <v>42913</v>
      </c>
      <c r="F190" s="52">
        <f>IFERROR(_xll.qlIndexFixing(IndexON,D190,TRUE,_xll.ohTrigger(RecalcTrigger,TriggerON)),NA())</f>
        <v>6.0389487168510669E-3</v>
      </c>
      <c r="H190" s="49">
        <f>_xll.qlCalendarAdvance(IborCalendar,$H189,B190,"f",FALSE)</f>
        <v>42912</v>
      </c>
      <c r="I190" s="49">
        <f>_xll.qlInterestRateIndexValueDate(Index1M,$H190)</f>
        <v>42914</v>
      </c>
      <c r="J190" s="52">
        <f>IFERROR(_xll.qlIndexFixing(Index1M,$H190,TRUE,_xll.ohTrigger(RecalcTrigger,Trigger1M)),NA())</f>
        <v>7.5639767527846402E-3</v>
      </c>
      <c r="K190" s="52">
        <f>IFERROR(_xll.qlIndexFixing(ONIndex1M,I190,TRUE,_xll.ohTrigger(RecalcTrigger,Trigger1M)),NA())</f>
        <v>7.5034743151647376E-3</v>
      </c>
      <c r="L190" s="52">
        <f>IFERROR(_xll.qlIndexFixing(Index3M,H190,TRUE,_xll.ohTrigger(RecalcTrigger,Trigger3M)),NA())</f>
        <v>9.8795030023153367E-3</v>
      </c>
      <c r="M190" s="52">
        <f>IFERROR(_xll.qlIndexFixing(ONIndex3M,I190,TRUE,_xll.ohTrigger(RecalcTrigger,Trigger3M)),NA())</f>
        <v>9.777472694603162E-3</v>
      </c>
      <c r="N190" s="52">
        <f>IFERROR(_xll.qlIndexFixing(Index6M,$H190,TRUE,_xll.ohTrigger(RecalcTrigger,Trigger6M)),NA())</f>
        <v>1.2860277303911058E-2</v>
      </c>
      <c r="O190" s="52">
        <f>IFERROR(_xll.qlIndexFixing(ONIndex6M,I190,TRUE,_xll.ohTrigger(RecalcTrigger,Trigger6M)),NA())</f>
        <v>1.323510886182433E-2</v>
      </c>
      <c r="P190" s="52">
        <f>IFERROR(_xll.qlIndexFixing(Index1Y,$H190,TRUE,_xll.ohTrigger(RecalcTrigger,Trigger1Y)),NA())</f>
        <v>1.5879030148744484E-2</v>
      </c>
      <c r="Q190" s="52">
        <f>IFERROR(_xll.qlIndexFixing(ONIndex1Y,I190,TRUE,_xll.ohTrigger(RecalcTrigger,Trigger1Y)),NA())</f>
        <v>1.6217797739148665E-2</v>
      </c>
    </row>
    <row r="191" spans="2:17" x14ac:dyDescent="0.2">
      <c r="B191" s="46" t="s">
        <v>20</v>
      </c>
      <c r="D191" s="49">
        <f>_xll.qlCalendarAdvance(LocalCalendar,$D190,B191,"f",FALSE)</f>
        <v>42914</v>
      </c>
      <c r="E191" s="49">
        <f>_xll.qlInterestRateIndexValueDate(IndexON,D191)</f>
        <v>42914</v>
      </c>
      <c r="F191" s="52">
        <f>IFERROR(_xll.qlIndexFixing(IndexON,D191,TRUE,_xll.ohTrigger(RecalcTrigger,TriggerON)),NA())</f>
        <v>6.0521589873285819E-3</v>
      </c>
      <c r="H191" s="49">
        <f>_xll.qlCalendarAdvance(IborCalendar,$H190,B191,"f",FALSE)</f>
        <v>42913</v>
      </c>
      <c r="I191" s="49">
        <f>_xll.qlInterestRateIndexValueDate(Index1M,$H191)</f>
        <v>42915</v>
      </c>
      <c r="J191" s="52">
        <f>IFERROR(_xll.qlIndexFixing(Index1M,$H191,TRUE,_xll.ohTrigger(RecalcTrigger,Trigger1M)),NA())</f>
        <v>7.5721792889149597E-3</v>
      </c>
      <c r="K191" s="52">
        <f>IFERROR(_xll.qlIndexFixing(ONIndex1M,I191,TRUE,_xll.ohTrigger(RecalcTrigger,Trigger1M)),NA())</f>
        <v>7.5075020648984747E-3</v>
      </c>
      <c r="L191" s="52">
        <f>IFERROR(_xll.qlIndexFixing(Index3M,H191,TRUE,_xll.ohTrigger(RecalcTrigger,Trigger3M)),NA())</f>
        <v>9.8817474842504294E-3</v>
      </c>
      <c r="M191" s="52">
        <f>IFERROR(_xll.qlIndexFixing(ONIndex3M,I191,TRUE,_xll.ohTrigger(RecalcTrigger,Trigger3M)),NA())</f>
        <v>9.7789414785776074E-3</v>
      </c>
      <c r="N191" s="52">
        <f>IFERROR(_xll.qlIndexFixing(Index6M,$H191,TRUE,_xll.ohTrigger(RecalcTrigger,Trigger6M)),NA())</f>
        <v>1.2862422081397162E-2</v>
      </c>
      <c r="O191" s="52">
        <f>IFERROR(_xll.qlIndexFixing(ONIndex6M,I191,TRUE,_xll.ohTrigger(RecalcTrigger,Trigger6M)),NA())</f>
        <v>1.3217309293604984E-2</v>
      </c>
      <c r="P191" s="52">
        <f>IFERROR(_xll.qlIndexFixing(Index1Y,$H191,TRUE,_xll.ohTrigger(RecalcTrigger,Trigger1Y)),NA())</f>
        <v>1.5881653494644446E-2</v>
      </c>
      <c r="Q191" s="52">
        <f>IFERROR(_xll.qlIndexFixing(ONIndex1Y,I191,TRUE,_xll.ohTrigger(RecalcTrigger,Trigger1Y)),NA())</f>
        <v>1.6223041185305931E-2</v>
      </c>
    </row>
    <row r="192" spans="2:17" x14ac:dyDescent="0.2">
      <c r="B192" s="46" t="s">
        <v>20</v>
      </c>
      <c r="D192" s="49">
        <f>_xll.qlCalendarAdvance(LocalCalendar,$D191,B192,"f",FALSE)</f>
        <v>42915</v>
      </c>
      <c r="E192" s="49">
        <f>_xll.qlInterestRateIndexValueDate(IndexON,D192)</f>
        <v>42915</v>
      </c>
      <c r="F192" s="52">
        <f>IFERROR(_xll.qlIndexFixing(IndexON,D192,TRUE,_xll.ohTrigger(RecalcTrigger,TriggerON)),NA())</f>
        <v>6.0658987681616594E-3</v>
      </c>
      <c r="H192" s="49">
        <f>_xll.qlCalendarAdvance(IborCalendar,$H191,B192,"f",FALSE)</f>
        <v>42914</v>
      </c>
      <c r="I192" s="49">
        <f>_xll.qlInterestRateIndexValueDate(Index1M,$H192)</f>
        <v>42916</v>
      </c>
      <c r="J192" s="52">
        <f>IFERROR(_xll.qlIndexFixing(Index1M,$H192,TRUE,_xll.ohTrigger(RecalcTrigger,Trigger1M)),NA())</f>
        <v>7.5741076992328418E-3</v>
      </c>
      <c r="K192" s="52">
        <f>IFERROR(_xll.qlIndexFixing(ONIndex1M,I192,TRUE,_xll.ohTrigger(RecalcTrigger,Trigger1M)),NA())</f>
        <v>7.5156739649617776E-3</v>
      </c>
      <c r="L192" s="52">
        <f>IFERROR(_xll.qlIndexFixing(Index3M,H192,TRUE,_xll.ohTrigger(RecalcTrigger,Trigger3M)),NA())</f>
        <v>9.8826087720963549E-3</v>
      </c>
      <c r="M192" s="52">
        <f>IFERROR(_xll.qlIndexFixing(ONIndex3M,I192,TRUE,_xll.ohTrigger(RecalcTrigger,Trigger3M)),NA())</f>
        <v>9.782200691104137E-3</v>
      </c>
      <c r="N192" s="52">
        <f>IFERROR(_xll.qlIndexFixing(Index6M,$H192,TRUE,_xll.ohTrigger(RecalcTrigger,Trigger6M)),NA())</f>
        <v>1.2860000000000009E-2</v>
      </c>
      <c r="O192" s="52">
        <f>IFERROR(_xll.qlIndexFixing(ONIndex6M,I192,TRUE,_xll.ohTrigger(RecalcTrigger,Trigger6M)),NA())</f>
        <v>1.3177984220007488E-2</v>
      </c>
      <c r="P192" s="52">
        <f>IFERROR(_xll.qlIndexFixing(Index1Y,$H192,TRUE,_xll.ohTrigger(RecalcTrigger,Trigger1Y)),NA())</f>
        <v>1.5880000000001084E-2</v>
      </c>
      <c r="Q192" s="52">
        <f>IFERROR(_xll.qlIndexFixing(ONIndex1Y,I192,TRUE,_xll.ohTrigger(RecalcTrigger,Trigger1Y)),NA())</f>
        <v>1.6234252129185833E-2</v>
      </c>
    </row>
    <row r="193" spans="2:17" x14ac:dyDescent="0.2">
      <c r="B193" s="46" t="s">
        <v>20</v>
      </c>
      <c r="D193" s="49">
        <f>_xll.qlCalendarAdvance(LocalCalendar,$D192,B193,"f",FALSE)</f>
        <v>42916</v>
      </c>
      <c r="E193" s="49">
        <f>_xll.qlInterestRateIndexValueDate(IndexON,D193)</f>
        <v>42916</v>
      </c>
      <c r="F193" s="52">
        <f>IFERROR(_xll.qlIndexFixing(IndexON,D193,TRUE,_xll.ohTrigger(RecalcTrigger,TriggerON)),NA())</f>
        <v>6.0935977182818846E-3</v>
      </c>
      <c r="H193" s="49">
        <f>_xll.qlCalendarAdvance(IborCalendar,$H192,B193,"f",FALSE)</f>
        <v>42915</v>
      </c>
      <c r="I193" s="49">
        <f>_xll.qlInterestRateIndexValueDate(Index1M,$H193)</f>
        <v>42919</v>
      </c>
      <c r="J193" s="52">
        <f>IFERROR(_xll.qlIndexFixing(Index1M,$H193,TRUE,_xll.ohTrigger(RecalcTrigger,Trigger1M)),NA())</f>
        <v>7.586172566343365E-3</v>
      </c>
      <c r="K193" s="52">
        <f>IFERROR(_xll.qlIndexFixing(ONIndex1M,I193,TRUE,_xll.ohTrigger(RecalcTrigger,Trigger1M)),NA())</f>
        <v>7.5256137082835295E-3</v>
      </c>
      <c r="L193" s="52">
        <f>IFERROR(_xll.qlIndexFixing(Index3M,H193,TRUE,_xll.ohTrigger(RecalcTrigger,Trigger3M)),NA())</f>
        <v>9.8909183578023002E-3</v>
      </c>
      <c r="M193" s="52">
        <f>IFERROR(_xll.qlIndexFixing(ONIndex3M,I193,TRUE,_xll.ohTrigger(RecalcTrigger,Trigger3M)),NA())</f>
        <v>9.7858934339889458E-3</v>
      </c>
      <c r="N193" s="52">
        <f>IFERROR(_xll.qlIndexFixing(Index6M,$H193,TRUE,_xll.ohTrigger(RecalcTrigger,Trigger6M)),NA())</f>
        <v>1.2874899669847187E-2</v>
      </c>
      <c r="O193" s="52">
        <f>IFERROR(_xll.qlIndexFixing(ONIndex6M,I193,TRUE,_xll.ohTrigger(RecalcTrigger,Trigger6M)),NA())</f>
        <v>1.3129927314752265E-2</v>
      </c>
      <c r="P193" s="52">
        <f>IFERROR(_xll.qlIndexFixing(Index1Y,$H193,TRUE,_xll.ohTrigger(RecalcTrigger,Trigger1Y)),NA())</f>
        <v>1.5892930534206554E-2</v>
      </c>
      <c r="Q193" s="52">
        <f>IFERROR(_xll.qlIndexFixing(ONIndex1Y,I193,TRUE,_xll.ohTrigger(RecalcTrigger,Trigger1Y)),NA())</f>
        <v>1.6247191552891671E-2</v>
      </c>
    </row>
    <row r="194" spans="2:17" x14ac:dyDescent="0.2">
      <c r="B194" s="46" t="s">
        <v>20</v>
      </c>
      <c r="D194" s="49">
        <f>_xll.qlCalendarAdvance(LocalCalendar,$D193,B194,"f",FALSE)</f>
        <v>42919</v>
      </c>
      <c r="E194" s="49">
        <f>_xll.qlInterestRateIndexValueDate(IndexON,D194)</f>
        <v>42919</v>
      </c>
      <c r="F194" s="52">
        <f>IFERROR(_xll.qlIndexFixing(IndexON,D194,TRUE,_xll.ohTrigger(RecalcTrigger,TriggerON)),NA())</f>
        <v>6.1254220416717686E-3</v>
      </c>
      <c r="H194" s="49">
        <f>_xll.qlCalendarAdvance(IborCalendar,$H193,B194,"f",FALSE)</f>
        <v>42916</v>
      </c>
      <c r="I194" s="49">
        <f>_xll.qlInterestRateIndexValueDate(Index1M,$H194)</f>
        <v>42921</v>
      </c>
      <c r="J194" s="52">
        <f>IFERROR(_xll.qlIndexFixing(Index1M,$H194,TRUE,_xll.ohTrigger(RecalcTrigger,Trigger1M)),NA())</f>
        <v>7.5984096808352905E-3</v>
      </c>
      <c r="K194" s="52">
        <f>IFERROR(_xll.qlIndexFixing(ONIndex1M,I194,TRUE,_xll.ohTrigger(RecalcTrigger,Trigger1M)),NA())</f>
        <v>7.5315483293181273E-3</v>
      </c>
      <c r="L194" s="52">
        <f>IFERROR(_xll.qlIndexFixing(Index3M,H194,TRUE,_xll.ohTrigger(RecalcTrigger,Trigger3M)),NA())</f>
        <v>9.895623447319429E-3</v>
      </c>
      <c r="M194" s="52">
        <f>IFERROR(_xll.qlIndexFixing(ONIndex3M,I194,TRUE,_xll.ohTrigger(RecalcTrigger,Trigger3M)),NA())</f>
        <v>9.7881060179449975E-3</v>
      </c>
      <c r="N194" s="52">
        <f>IFERROR(_xll.qlIndexFixing(Index6M,$H194,TRUE,_xll.ohTrigger(RecalcTrigger,Trigger6M)),NA())</f>
        <v>1.2878869529718021E-2</v>
      </c>
      <c r="O194" s="52">
        <f>IFERROR(_xll.qlIndexFixing(ONIndex6M,I194,TRUE,_xll.ohTrigger(RecalcTrigger,Trigger6M)),NA())</f>
        <v>1.3102572805534507E-2</v>
      </c>
      <c r="P194" s="52">
        <f>IFERROR(_xll.qlIndexFixing(Index1Y,$H194,TRUE,_xll.ohTrigger(RecalcTrigger,Trigger1Y)),NA())</f>
        <v>1.5899016509748381E-2</v>
      </c>
      <c r="Q194" s="52">
        <f>IFERROR(_xll.qlIndexFixing(ONIndex1Y,I194,TRUE,_xll.ohTrigger(RecalcTrigger,Trigger1Y)),NA())</f>
        <v>1.6254942301214825E-2</v>
      </c>
    </row>
    <row r="195" spans="2:17" x14ac:dyDescent="0.2">
      <c r="B195" s="46" t="s">
        <v>20</v>
      </c>
      <c r="D195" s="49">
        <f>_xll.qlCalendarAdvance(LocalCalendar,$D194,B195,"f",FALSE)</f>
        <v>42921</v>
      </c>
      <c r="E195" s="49">
        <f>_xll.qlInterestRateIndexValueDate(IndexON,D195)</f>
        <v>42921</v>
      </c>
      <c r="F195" s="52">
        <f>IFERROR(_xll.qlIndexFixing(IndexON,D195,TRUE,_xll.ohTrigger(RecalcTrigger,TriggerON)),NA())</f>
        <v>6.1427860983442883E-3</v>
      </c>
      <c r="H195" s="49">
        <f>_xll.qlCalendarAdvance(IborCalendar,$H194,B195,"f",FALSE)</f>
        <v>42919</v>
      </c>
      <c r="I195" s="49">
        <f>_xll.qlInterestRateIndexValueDate(Index1M,$H195)</f>
        <v>42921</v>
      </c>
      <c r="J195" s="52">
        <f>IFERROR(_xll.qlIndexFixing(Index1M,$H195,TRUE,_xll.ohTrigger(RecalcTrigger,Trigger1M)),NA())</f>
        <v>7.5984096808352905E-3</v>
      </c>
      <c r="K195" s="52">
        <f>IFERROR(_xll.qlIndexFixing(ONIndex1M,I195,TRUE,_xll.ohTrigger(RecalcTrigger,Trigger1M)),NA())</f>
        <v>7.5315483293181273E-3</v>
      </c>
      <c r="L195" s="52">
        <f>IFERROR(_xll.qlIndexFixing(Index3M,H195,TRUE,_xll.ohTrigger(RecalcTrigger,Trigger3M)),NA())</f>
        <v>9.895623447319429E-3</v>
      </c>
      <c r="M195" s="52">
        <f>IFERROR(_xll.qlIndexFixing(ONIndex3M,I195,TRUE,_xll.ohTrigger(RecalcTrigger,Trigger3M)),NA())</f>
        <v>9.7881060179449975E-3</v>
      </c>
      <c r="N195" s="52">
        <f>IFERROR(_xll.qlIndexFixing(Index6M,$H195,TRUE,_xll.ohTrigger(RecalcTrigger,Trigger6M)),NA())</f>
        <v>1.2878869529718021E-2</v>
      </c>
      <c r="O195" s="52">
        <f>IFERROR(_xll.qlIndexFixing(ONIndex6M,I195,TRUE,_xll.ohTrigger(RecalcTrigger,Trigger6M)),NA())</f>
        <v>1.3102572805534507E-2</v>
      </c>
      <c r="P195" s="52">
        <f>IFERROR(_xll.qlIndexFixing(Index1Y,$H195,TRUE,_xll.ohTrigger(RecalcTrigger,Trigger1Y)),NA())</f>
        <v>1.5899016509748381E-2</v>
      </c>
      <c r="Q195" s="52">
        <f>IFERROR(_xll.qlIndexFixing(ONIndex1Y,I195,TRUE,_xll.ohTrigger(RecalcTrigger,Trigger1Y)),NA())</f>
        <v>1.6254942301214825E-2</v>
      </c>
    </row>
    <row r="196" spans="2:17" x14ac:dyDescent="0.2">
      <c r="B196" s="46" t="s">
        <v>20</v>
      </c>
      <c r="D196" s="49">
        <f>_xll.qlCalendarAdvance(LocalCalendar,$D195,B196,"f",FALSE)</f>
        <v>42922</v>
      </c>
      <c r="E196" s="49">
        <f>_xll.qlInterestRateIndexValueDate(IndexON,D196)</f>
        <v>42922</v>
      </c>
      <c r="F196" s="52">
        <f>IFERROR(_xll.qlIndexFixing(IndexON,D196,TRUE,_xll.ohTrigger(RecalcTrigger,TriggerON)),NA())</f>
        <v>6.1536373017201385E-3</v>
      </c>
      <c r="H196" s="49">
        <f>_xll.qlCalendarAdvance(IborCalendar,$H195,B196,"f",FALSE)</f>
        <v>42920</v>
      </c>
      <c r="I196" s="49">
        <f>_xll.qlInterestRateIndexValueDate(Index1M,$H196)</f>
        <v>42922</v>
      </c>
      <c r="J196" s="52">
        <f>IFERROR(_xll.qlIndexFixing(Index1M,$H196,TRUE,_xll.ohTrigger(RecalcTrigger,Trigger1M)),NA())</f>
        <v>7.600340091602209E-3</v>
      </c>
      <c r="K196" s="52">
        <f>IFERROR(_xll.qlIndexFixing(ONIndex1M,I196,TRUE,_xll.ohTrigger(RecalcTrigger,Trigger1M)),NA())</f>
        <v>7.5355582879232941E-3</v>
      </c>
      <c r="L196" s="52">
        <f>IFERROR(_xll.qlIndexFixing(Index3M,H196,TRUE,_xll.ohTrigger(RecalcTrigger,Trigger3M)),NA())</f>
        <v>9.8980068765838168E-3</v>
      </c>
      <c r="M196" s="52">
        <f>IFERROR(_xll.qlIndexFixing(ONIndex3M,I196,TRUE,_xll.ohTrigger(RecalcTrigger,Trigger3M)),NA())</f>
        <v>9.7896920804263488E-3</v>
      </c>
      <c r="N196" s="52">
        <f>IFERROR(_xll.qlIndexFixing(Index6M,$H196,TRUE,_xll.ohTrigger(RecalcTrigger,Trigger6M)),NA())</f>
        <v>1.2887803970425207E-2</v>
      </c>
      <c r="O196" s="52">
        <f>IFERROR(_xll.qlIndexFixing(ONIndex6M,I196,TRUE,_xll.ohTrigger(RecalcTrigger,Trigger6M)),NA())</f>
        <v>1.3085195331834498E-2</v>
      </c>
      <c r="P196" s="52">
        <f>IFERROR(_xll.qlIndexFixing(Index1Y,$H196,TRUE,_xll.ohTrigger(RecalcTrigger,Trigger1Y)),NA())</f>
        <v>1.5902165373510555E-2</v>
      </c>
      <c r="Q196" s="52">
        <f>IFERROR(_xll.qlIndexFixing(ONIndex1Y,I196,TRUE,_xll.ohTrigger(RecalcTrigger,Trigger1Y)),NA())</f>
        <v>1.6260413629884951E-2</v>
      </c>
    </row>
    <row r="197" spans="2:17" x14ac:dyDescent="0.2">
      <c r="B197" s="46" t="s">
        <v>20</v>
      </c>
      <c r="D197" s="49">
        <f>_xll.qlCalendarAdvance(LocalCalendar,$D196,B197,"f",FALSE)</f>
        <v>42923</v>
      </c>
      <c r="E197" s="49">
        <f>_xll.qlInterestRateIndexValueDate(IndexON,D197)</f>
        <v>42923</v>
      </c>
      <c r="F197" s="52">
        <f>IFERROR(_xll.qlIndexFixing(IndexON,D197,TRUE,_xll.ohTrigger(RecalcTrigger,TriggerON)),NA())</f>
        <v>6.1735466354484458E-3</v>
      </c>
      <c r="H197" s="49">
        <f>_xll.qlCalendarAdvance(IborCalendar,$H196,B197,"f",FALSE)</f>
        <v>42921</v>
      </c>
      <c r="I197" s="49">
        <f>_xll.qlInterestRateIndexValueDate(Index1M,$H197)</f>
        <v>42923</v>
      </c>
      <c r="J197" s="52">
        <f>IFERROR(_xll.qlIndexFixing(Index1M,$H197,TRUE,_xll.ohTrigger(RecalcTrigger,Trigger1M)),NA())</f>
        <v>7.6022706956658413E-3</v>
      </c>
      <c r="K197" s="52">
        <f>IFERROR(_xll.qlIndexFixing(ONIndex1M,I197,TRUE,_xll.ohTrigger(RecalcTrigger,Trigger1M)),NA())</f>
        <v>7.5437390425570072E-3</v>
      </c>
      <c r="L197" s="52">
        <f>IFERROR(_xll.qlIndexFixing(Index3M,H197,TRUE,_xll.ohTrigger(RecalcTrigger,Trigger3M)),NA())</f>
        <v>9.9049181125930343E-3</v>
      </c>
      <c r="M197" s="52">
        <f>IFERROR(_xll.qlIndexFixing(ONIndex3M,I197,TRUE,_xll.ohTrigger(RecalcTrigger,Trigger3M)),NA())</f>
        <v>9.7931864469824603E-3</v>
      </c>
      <c r="N197" s="52">
        <f>IFERROR(_xll.qlIndexFixing(Index6M,$H197,TRUE,_xll.ohTrigger(RecalcTrigger,Trigger6M)),NA())</f>
        <v>1.2886268603033104E-2</v>
      </c>
      <c r="O197" s="52">
        <f>IFERROR(_xll.qlIndexFixing(ONIndex6M,I197,TRUE,_xll.ohTrigger(RecalcTrigger,Trigger6M)),NA())</f>
        <v>1.3052661727437354E-2</v>
      </c>
      <c r="P197" s="52">
        <f>IFERROR(_xll.qlIndexFixing(Index1Y,$H197,TRUE,_xll.ohTrigger(RecalcTrigger,Trigger1Y)),NA())</f>
        <v>1.5915391118756537E-2</v>
      </c>
      <c r="Q197" s="52">
        <f>IFERROR(_xll.qlIndexFixing(ONIndex1Y,I197,TRUE,_xll.ohTrigger(RecalcTrigger,Trigger1Y)),NA())</f>
        <v>1.6272241138750587E-2</v>
      </c>
    </row>
    <row r="198" spans="2:17" x14ac:dyDescent="0.2">
      <c r="B198" s="46" t="s">
        <v>20</v>
      </c>
      <c r="D198" s="49">
        <f>_xll.qlCalendarAdvance(LocalCalendar,$D197,B198,"f",FALSE)</f>
        <v>42926</v>
      </c>
      <c r="E198" s="49">
        <f>_xll.qlInterestRateIndexValueDate(IndexON,D198)</f>
        <v>42926</v>
      </c>
      <c r="F198" s="52">
        <f>IFERROR(_xll.qlIndexFixing(IndexON,D198,TRUE,_xll.ohTrigger(RecalcTrigger,TriggerON)),NA())</f>
        <v>6.1913452996442686E-3</v>
      </c>
      <c r="H198" s="49">
        <f>_xll.qlCalendarAdvance(IborCalendar,$H197,B198,"f",FALSE)</f>
        <v>42922</v>
      </c>
      <c r="I198" s="49">
        <f>_xll.qlInterestRateIndexValueDate(Index1M,$H198)</f>
        <v>42926</v>
      </c>
      <c r="J198" s="52">
        <f>IFERROR(_xll.qlIndexFixing(Index1M,$H198,TRUE,_xll.ohTrigger(RecalcTrigger,Trigger1M)),NA())</f>
        <v>7.6143530225699745E-3</v>
      </c>
      <c r="K198" s="52">
        <f>IFERROR(_xll.qlIndexFixing(ONIndex1M,I198,TRUE,_xll.ohTrigger(RecalcTrigger,Trigger1M)),NA())</f>
        <v>7.5516064179481646E-3</v>
      </c>
      <c r="L198" s="52">
        <f>IFERROR(_xll.qlIndexFixing(Index3M,H198,TRUE,_xll.ohTrigger(RecalcTrigger,Trigger3M)),NA())</f>
        <v>9.9077529658707312E-3</v>
      </c>
      <c r="M198" s="52">
        <f>IFERROR(_xll.qlIndexFixing(ONIndex3M,I198,TRUE,_xll.ohTrigger(RecalcTrigger,Trigger3M)),NA())</f>
        <v>9.7962038707333221E-3</v>
      </c>
      <c r="N198" s="52">
        <f>IFERROR(_xll.qlIndexFixing(Index6M,$H198,TRUE,_xll.ohTrigger(RecalcTrigger,Trigger6M)),NA())</f>
        <v>1.2888764532814045E-2</v>
      </c>
      <c r="O198" s="52">
        <f>IFERROR(_xll.qlIndexFixing(ONIndex6M,I198,TRUE,_xll.ohTrigger(RecalcTrigger,Trigger6M)),NA())</f>
        <v>1.3020929785669821E-2</v>
      </c>
      <c r="P198" s="52">
        <f>IFERROR(_xll.qlIndexFixing(Index1Y,$H198,TRUE,_xll.ohTrigger(RecalcTrigger,Trigger1Y)),NA())</f>
        <v>1.5915426715261527E-2</v>
      </c>
      <c r="Q198" s="52">
        <f>IFERROR(_xll.qlIndexFixing(ONIndex1Y,I198,TRUE,_xll.ohTrigger(RecalcTrigger,Trigger1Y)),NA())</f>
        <v>1.6282747117104535E-2</v>
      </c>
    </row>
    <row r="199" spans="2:17" x14ac:dyDescent="0.2">
      <c r="B199" s="46" t="s">
        <v>20</v>
      </c>
      <c r="D199" s="49">
        <f>_xll.qlCalendarAdvance(LocalCalendar,$D198,B199,"f",FALSE)</f>
        <v>42927</v>
      </c>
      <c r="E199" s="49">
        <f>_xll.qlInterestRateIndexValueDate(IndexON,D199)</f>
        <v>42927</v>
      </c>
      <c r="F199" s="52">
        <f>IFERROR(_xll.qlIndexFixing(IndexON,D199,TRUE,_xll.ohTrigger(RecalcTrigger,TriggerON)),NA())</f>
        <v>6.1993480950306434E-3</v>
      </c>
      <c r="H199" s="49">
        <f>_xll.qlCalendarAdvance(IborCalendar,$H198,B199,"f",FALSE)</f>
        <v>42923</v>
      </c>
      <c r="I199" s="49">
        <f>_xll.qlInterestRateIndexValueDate(Index1M,$H199)</f>
        <v>42927</v>
      </c>
      <c r="J199" s="52">
        <f>IFERROR(_xll.qlIndexFixing(Index1M,$H199,TRUE,_xll.ohTrigger(RecalcTrigger,Trigger1M)),NA())</f>
        <v>7.6183821277149791E-3</v>
      </c>
      <c r="K199" s="52">
        <f>IFERROR(_xll.qlIndexFixing(ONIndex1M,I199,TRUE,_xll.ohTrigger(RecalcTrigger,Trigger1M)),NA())</f>
        <v>7.555620524275497E-3</v>
      </c>
      <c r="L199" s="52">
        <f>IFERROR(_xll.qlIndexFixing(Index3M,H199,TRUE,_xll.ohTrigger(RecalcTrigger,Trigger3M)),NA())</f>
        <v>9.9102439688754686E-3</v>
      </c>
      <c r="M199" s="52">
        <f>IFERROR(_xll.qlIndexFixing(ONIndex3M,I199,TRUE,_xll.ohTrigger(RecalcTrigger,Trigger3M)),NA())</f>
        <v>9.7978737034054575E-3</v>
      </c>
      <c r="N199" s="52">
        <f>IFERROR(_xll.qlIndexFixing(Index6M,$H199,TRUE,_xll.ohTrigger(RecalcTrigger,Trigger6M)),NA())</f>
        <v>1.2890738887388656E-2</v>
      </c>
      <c r="O199" s="52">
        <f>IFERROR(_xll.qlIndexFixing(ONIndex6M,I199,TRUE,_xll.ohTrigger(RecalcTrigger,Trigger6M)),NA())</f>
        <v>1.3006174485887811E-2</v>
      </c>
      <c r="P199" s="52">
        <f>IFERROR(_xll.qlIndexFixing(Index1Y,$H199,TRUE,_xll.ohTrigger(RecalcTrigger,Trigger1Y)),NA())</f>
        <v>1.5918899960877246E-2</v>
      </c>
      <c r="Q199" s="52">
        <f>IFERROR(_xll.qlIndexFixing(ONIndex1Y,I199,TRUE,_xll.ohTrigger(RecalcTrigger,Trigger1Y)),NA())</f>
        <v>1.6288442532044201E-2</v>
      </c>
    </row>
    <row r="200" spans="2:17" x14ac:dyDescent="0.2">
      <c r="B200" s="46" t="s">
        <v>20</v>
      </c>
      <c r="D200" s="49">
        <f>_xll.qlCalendarAdvance(LocalCalendar,$D199,B200,"f",FALSE)</f>
        <v>42928</v>
      </c>
      <c r="E200" s="49">
        <f>_xll.qlInterestRateIndexValueDate(IndexON,D200)</f>
        <v>42928</v>
      </c>
      <c r="F200" s="52">
        <f>IFERROR(_xll.qlIndexFixing(IndexON,D200,TRUE,_xll.ohTrigger(RecalcTrigger,TriggerON)),NA())</f>
        <v>6.2067812086752383E-3</v>
      </c>
      <c r="H200" s="49">
        <f>_xll.qlCalendarAdvance(IborCalendar,$H199,B200,"f",FALSE)</f>
        <v>42926</v>
      </c>
      <c r="I200" s="49">
        <f>_xll.qlInterestRateIndexValueDate(Index1M,$H200)</f>
        <v>42928</v>
      </c>
      <c r="J200" s="52">
        <f>IFERROR(_xll.qlIndexFixing(Index1M,$H200,TRUE,_xll.ohTrigger(RecalcTrigger,Trigger1M)),NA())</f>
        <v>7.6266087890619625E-3</v>
      </c>
      <c r="K200" s="52">
        <f>IFERROR(_xll.qlIndexFixing(ONIndex1M,I200,TRUE,_xll.ohTrigger(RecalcTrigger,Trigger1M)),NA())</f>
        <v>7.559635460179237E-3</v>
      </c>
      <c r="L200" s="52">
        <f>IFERROR(_xll.qlIndexFixing(Index3M,H200,TRUE,_xll.ohTrigger(RecalcTrigger,Trigger3M)),NA())</f>
        <v>9.9127573192068028E-3</v>
      </c>
      <c r="M200" s="52">
        <f>IFERROR(_xll.qlIndexFixing(ONIndex3M,I200,TRUE,_xll.ohTrigger(RecalcTrigger,Trigger3M)),NA())</f>
        <v>9.7995602901956858E-3</v>
      </c>
      <c r="N200" s="52">
        <f>IFERROR(_xll.qlIndexFixing(Index6M,$H200,TRUE,_xll.ohTrigger(RecalcTrigger,Trigger6M)),NA())</f>
        <v>1.2892711820515093E-2</v>
      </c>
      <c r="O200" s="52">
        <f>IFERROR(_xll.qlIndexFixing(ONIndex6M,I200,TRUE,_xll.ohTrigger(RecalcTrigger,Trigger6M)),NA())</f>
        <v>1.2991943620761504E-2</v>
      </c>
      <c r="P200" s="52">
        <f>IFERROR(_xll.qlIndexFixing(Index1Y,$H200,TRUE,_xll.ohTrigger(RecalcTrigger,Trigger1Y)),NA())</f>
        <v>1.5922432945926747E-2</v>
      </c>
      <c r="Q200" s="52">
        <f>IFERROR(_xll.qlIndexFixing(ONIndex1Y,I200,TRUE,_xll.ohTrigger(RecalcTrigger,Trigger1Y)),NA())</f>
        <v>1.6294182764253762E-2</v>
      </c>
    </row>
    <row r="201" spans="2:17" x14ac:dyDescent="0.2">
      <c r="B201" s="46" t="s">
        <v>20</v>
      </c>
      <c r="D201" s="49">
        <f>_xll.qlCalendarAdvance(LocalCalendar,$D200,B201,"f",FALSE)</f>
        <v>42929</v>
      </c>
      <c r="E201" s="49">
        <f>_xll.qlInterestRateIndexValueDate(IndexON,D201)</f>
        <v>42929</v>
      </c>
      <c r="F201" s="52">
        <f>IFERROR(_xll.qlIndexFixing(IndexON,D201,TRUE,_xll.ohTrigger(RecalcTrigger,TriggerON)),NA())</f>
        <v>6.2136446405780532E-3</v>
      </c>
      <c r="H201" s="49">
        <f>_xll.qlCalendarAdvance(IborCalendar,$H200,B201,"f",FALSE)</f>
        <v>42927</v>
      </c>
      <c r="I201" s="49">
        <f>_xll.qlInterestRateIndexValueDate(Index1M,$H201)</f>
        <v>42929</v>
      </c>
      <c r="J201" s="52">
        <f>IFERROR(_xll.qlIndexFixing(Index1M,$H201,TRUE,_xll.ohTrigger(RecalcTrigger,Trigger1M)),NA())</f>
        <v>7.6285415139445978E-3</v>
      </c>
      <c r="K201" s="52">
        <f>IFERROR(_xll.qlIndexFixing(ONIndex1M,I201,TRUE,_xll.ohTrigger(RecalcTrigger,Trigger1M)),NA())</f>
        <v>7.5636512256593846E-3</v>
      </c>
      <c r="L201" s="52">
        <f>IFERROR(_xll.qlIndexFixing(Index3M,H201,TRUE,_xll.ohTrigger(RecalcTrigger,Trigger3M)),NA())</f>
        <v>9.9152932943923026E-3</v>
      </c>
      <c r="M201" s="52">
        <f>IFERROR(_xll.qlIndexFixing(ONIndex3M,I201,TRUE,_xll.ohTrigger(RecalcTrigger,Trigger3M)),NA())</f>
        <v>9.8012636310240708E-3</v>
      </c>
      <c r="N201" s="52">
        <f>IFERROR(_xll.qlIndexFixing(Index6M,$H201,TRUE,_xll.ohTrigger(RecalcTrigger,Trigger6M)),NA())</f>
        <v>1.2903006433294915E-2</v>
      </c>
      <c r="O201" s="52">
        <f>IFERROR(_xll.qlIndexFixing(ONIndex6M,I201,TRUE,_xll.ohTrigger(RecalcTrigger,Trigger6M)),NA())</f>
        <v>1.2978237190131026E-2</v>
      </c>
      <c r="P201" s="52">
        <f>IFERROR(_xll.qlIndexFixing(Index1Y,$H201,TRUE,_xll.ohTrigger(RecalcTrigger,Trigger1Y)),NA())</f>
        <v>1.5926023958069514E-2</v>
      </c>
      <c r="Q201" s="52">
        <f>IFERROR(_xll.qlIndexFixing(ONIndex1Y,I201,TRUE,_xll.ohTrigger(RecalcTrigger,Trigger1Y)),NA())</f>
        <v>1.6299967813813154E-2</v>
      </c>
    </row>
    <row r="202" spans="2:17" x14ac:dyDescent="0.2">
      <c r="B202" s="46" t="s">
        <v>20</v>
      </c>
      <c r="D202" s="49">
        <f>_xll.qlCalendarAdvance(LocalCalendar,$D201,B202,"f",FALSE)</f>
        <v>42930</v>
      </c>
      <c r="E202" s="49">
        <f>_xll.qlInterestRateIndexValueDate(IndexON,D202)</f>
        <v>42930</v>
      </c>
      <c r="F202" s="52">
        <f>IFERROR(_xll.qlIndexFixing(IndexON,D202,TRUE,_xll.ohTrigger(RecalcTrigger,TriggerON)),NA())</f>
        <v>6.2255802226207635E-3</v>
      </c>
      <c r="H202" s="49">
        <f>_xll.qlCalendarAdvance(IborCalendar,$H201,B202,"f",FALSE)</f>
        <v>42928</v>
      </c>
      <c r="I202" s="49">
        <f>_xll.qlInterestRateIndexValueDate(Index1M,$H202)</f>
        <v>42930</v>
      </c>
      <c r="J202" s="52">
        <f>IFERROR(_xll.qlIndexFixing(Index1M,$H202,TRUE,_xll.ohTrigger(RecalcTrigger,Trigger1M)),NA())</f>
        <v>7.6304744316963418E-3</v>
      </c>
      <c r="K202" s="52">
        <f>IFERROR(_xll.qlIndexFixing(ONIndex1M,I202,TRUE,_xll.ohTrigger(RecalcTrigger,Trigger1M)),NA())</f>
        <v>7.5718447739525629E-3</v>
      </c>
      <c r="L202" s="52">
        <f>IFERROR(_xll.qlIndexFixing(Index3M,H202,TRUE,_xll.ohTrigger(RecalcTrigger,Trigger3M)),NA())</f>
        <v>9.9210356530766777E-3</v>
      </c>
      <c r="M202" s="52">
        <f>IFERROR(_xll.qlIndexFixing(ONIndex3M,I202,TRUE,_xll.ohTrigger(RecalcTrigger,Trigger3M)),NA())</f>
        <v>9.8049931971200266E-3</v>
      </c>
      <c r="N202" s="52">
        <f>IFERROR(_xll.qlIndexFixing(Index6M,$H202,TRUE,_xll.ohTrigger(RecalcTrigger,Trigger6M)),NA())</f>
        <v>1.2902136836326654E-2</v>
      </c>
      <c r="O202" s="52">
        <f>IFERROR(_xll.qlIndexFixing(ONIndex6M,I202,TRUE,_xll.ohTrigger(RecalcTrigger,Trigger6M)),NA())</f>
        <v>1.295303847437701E-2</v>
      </c>
      <c r="P202" s="52">
        <f>IFERROR(_xll.qlIndexFixing(Index1Y,$H202,TRUE,_xll.ohTrigger(RecalcTrigger,Trigger1Y)),NA())</f>
        <v>1.5940591285134368E-2</v>
      </c>
      <c r="Q202" s="52">
        <f>IFERROR(_xll.qlIndexFixing(ONIndex1Y,I202,TRUE,_xll.ohTrigger(RecalcTrigger,Trigger1Y)),NA())</f>
        <v>1.6312426401468016E-2</v>
      </c>
    </row>
    <row r="203" spans="2:17" x14ac:dyDescent="0.2">
      <c r="B203" s="46" t="s">
        <v>20</v>
      </c>
      <c r="D203" s="49">
        <f>_xll.qlCalendarAdvance(LocalCalendar,$D202,B203,"f",FALSE)</f>
        <v>42933</v>
      </c>
      <c r="E203" s="49">
        <f>_xll.qlInterestRateIndexValueDate(IndexON,D203)</f>
        <v>42933</v>
      </c>
      <c r="F203" s="52">
        <f>IFERROR(_xll.qlIndexFixing(IndexON,D203,TRUE,_xll.ohTrigger(RecalcTrigger,TriggerON)),NA())</f>
        <v>6.2354015500520887E-3</v>
      </c>
      <c r="H203" s="49">
        <f>_xll.qlCalendarAdvance(IborCalendar,$H202,B203,"f",FALSE)</f>
        <v>42929</v>
      </c>
      <c r="I203" s="49">
        <f>_xll.qlInterestRateIndexValueDate(Index1M,$H203)</f>
        <v>42933</v>
      </c>
      <c r="J203" s="52">
        <f>IFERROR(_xll.qlIndexFixing(Index1M,$H203,TRUE,_xll.ohTrigger(RecalcTrigger,Trigger1M)),NA())</f>
        <v>7.6425742185178584E-3</v>
      </c>
      <c r="K203" s="52">
        <f>IFERROR(_xll.qlIndexFixing(ONIndex1M,I203,TRUE,_xll.ohTrigger(RecalcTrigger,Trigger1M)),NA())</f>
        <v>7.5797225828644343E-3</v>
      </c>
      <c r="L203" s="52">
        <f>IFERROR(_xll.qlIndexFixing(Index3M,H203,TRUE,_xll.ohTrigger(RecalcTrigger,Trigger3M)),NA())</f>
        <v>9.9256689942950338E-3</v>
      </c>
      <c r="M203" s="52">
        <f>IFERROR(_xll.qlIndexFixing(ONIndex3M,I203,TRUE,_xll.ohTrigger(RecalcTrigger,Trigger3M)),NA())</f>
        <v>9.8082445348790515E-3</v>
      </c>
      <c r="N203" s="52">
        <f>IFERROR(_xll.qlIndexFixing(Index6M,$H203,TRUE,_xll.ohTrigger(RecalcTrigger,Trigger6M)),NA())</f>
        <v>1.2902557072960128E-2</v>
      </c>
      <c r="O203" s="52">
        <f>IFERROR(_xll.qlIndexFixing(ONIndex6M,I203,TRUE,_xll.ohTrigger(RecalcTrigger,Trigger6M)),NA())</f>
        <v>1.2928655811528245E-2</v>
      </c>
      <c r="P203" s="52">
        <f>IFERROR(_xll.qlIndexFixing(Index1Y,$H203,TRUE,_xll.ohTrigger(RecalcTrigger,Trigger1Y)),NA())</f>
        <v>1.5940934030234926E-2</v>
      </c>
      <c r="Q203" s="52">
        <f>IFERROR(_xll.qlIndexFixing(ONIndex1Y,I203,TRUE,_xll.ohTrigger(RecalcTrigger,Trigger1Y)),NA())</f>
        <v>1.6323556184829613E-2</v>
      </c>
    </row>
    <row r="204" spans="2:17" x14ac:dyDescent="0.2">
      <c r="B204" s="46" t="s">
        <v>20</v>
      </c>
      <c r="D204" s="49">
        <f>_xll.qlCalendarAdvance(LocalCalendar,$D203,B204,"f",FALSE)</f>
        <v>42934</v>
      </c>
      <c r="E204" s="49">
        <f>_xll.qlInterestRateIndexValueDate(IndexON,D204)</f>
        <v>42934</v>
      </c>
      <c r="F204" s="52">
        <f>IFERROR(_xll.qlIndexFixing(IndexON,D204,TRUE,_xll.ohTrigger(RecalcTrigger,TriggerON)),NA())</f>
        <v>6.2394165727663875E-3</v>
      </c>
      <c r="H204" s="49">
        <f>_xll.qlCalendarAdvance(IborCalendar,$H203,B204,"f",FALSE)</f>
        <v>42930</v>
      </c>
      <c r="I204" s="49">
        <f>_xll.qlInterestRateIndexValueDate(Index1M,$H204)</f>
        <v>42934</v>
      </c>
      <c r="J204" s="52">
        <f>IFERROR(_xll.qlIndexFixing(Index1M,$H204,TRUE,_xll.ohTrigger(RecalcTrigger,Trigger1M)),NA())</f>
        <v>7.6466091436473574E-3</v>
      </c>
      <c r="K204" s="52">
        <f>IFERROR(_xll.qlIndexFixing(ONIndex1M,I204,TRUE,_xll.ohTrigger(RecalcTrigger,Trigger1M)),NA())</f>
        <v>7.5837424960667477E-3</v>
      </c>
      <c r="L204" s="52">
        <f>IFERROR(_xll.qlIndexFixing(Index3M,H204,TRUE,_xll.ohTrigger(RecalcTrigger,Trigger3M)),NA())</f>
        <v>9.9283222567230611E-3</v>
      </c>
      <c r="M204" s="52">
        <f>IFERROR(_xll.qlIndexFixing(ONIndex3M,I204,TRUE,_xll.ohTrigger(RecalcTrigger,Trigger3M)),NA())</f>
        <v>9.8100316460580927E-3</v>
      </c>
      <c r="N204" s="52">
        <f>IFERROR(_xll.qlIndexFixing(Index6M,$H204,TRUE,_xll.ohTrigger(RecalcTrigger,Trigger6M)),NA())</f>
        <v>1.2904522622521066E-2</v>
      </c>
      <c r="O204" s="52">
        <f>IFERROR(_xll.qlIndexFixing(ONIndex6M,I204,TRUE,_xll.ohTrigger(RecalcTrigger,Trigger6M)),NA())</f>
        <v>1.2917571552657492E-2</v>
      </c>
      <c r="P204" s="52">
        <f>IFERROR(_xll.qlIndexFixing(Index1Y,$H204,TRUE,_xll.ohTrigger(RecalcTrigger,Trigger1Y)),NA())</f>
        <v>1.5944789492197985E-2</v>
      </c>
      <c r="Q204" s="52">
        <f>IFERROR(_xll.qlIndexFixing(ONIndex1Y,I204,TRUE,_xll.ohTrigger(RecalcTrigger,Trigger1Y)),NA())</f>
        <v>1.6329565320738482E-2</v>
      </c>
    </row>
    <row r="205" spans="2:17" x14ac:dyDescent="0.2">
      <c r="B205" s="46" t="s">
        <v>20</v>
      </c>
      <c r="D205" s="49">
        <f>_xll.qlCalendarAdvance(LocalCalendar,$D204,B205,"f",FALSE)</f>
        <v>42935</v>
      </c>
      <c r="E205" s="49">
        <f>_xll.qlInterestRateIndexValueDate(IndexON,D205)</f>
        <v>42935</v>
      </c>
      <c r="F205" s="52">
        <f>IFERROR(_xll.qlIndexFixing(IndexON,D205,TRUE,_xll.ohTrigger(RecalcTrigger,TriggerON)),NA())</f>
        <v>6.2428619134990981E-3</v>
      </c>
      <c r="H205" s="49">
        <f>_xll.qlCalendarAdvance(IborCalendar,$H204,B205,"f",FALSE)</f>
        <v>42933</v>
      </c>
      <c r="I205" s="49">
        <f>_xll.qlInterestRateIndexValueDate(Index1M,$H205)</f>
        <v>42935</v>
      </c>
      <c r="J205" s="52">
        <f>IFERROR(_xll.qlIndexFixing(Index1M,$H205,TRUE,_xll.ohTrigger(RecalcTrigger,Trigger1M)),NA())</f>
        <v>7.6548486432867248E-3</v>
      </c>
      <c r="K205" s="52">
        <f>IFERROR(_xll.qlIndexFixing(ONIndex1M,I205,TRUE,_xll.ohTrigger(RecalcTrigger,Trigger1M)),NA())</f>
        <v>7.5877632387655325E-3</v>
      </c>
      <c r="L205" s="52">
        <f>IFERROR(_xll.qlIndexFixing(Index3M,H205,TRUE,_xll.ohTrigger(RecalcTrigger,Trigger3M)),NA())</f>
        <v>9.930999809201058E-3</v>
      </c>
      <c r="M205" s="52">
        <f>IFERROR(_xll.qlIndexFixing(ONIndex3M,I205,TRUE,_xll.ohTrigger(RecalcTrigger,Trigger3M)),NA())</f>
        <v>9.8118355111953548E-3</v>
      </c>
      <c r="N205" s="52">
        <f>IFERROR(_xll.qlIndexFixing(Index6M,$H205,TRUE,_xll.ohTrigger(RecalcTrigger,Trigger6M)),NA())</f>
        <v>1.2906487132342839E-2</v>
      </c>
      <c r="O205" s="52">
        <f>IFERROR(_xll.qlIndexFixing(ONIndex6M,I205,TRUE,_xll.ohTrigger(RecalcTrigger,Trigger6M)),NA())</f>
        <v>1.2907011727962825E-2</v>
      </c>
      <c r="P205" s="52">
        <f>IFERROR(_xll.qlIndexFixing(Index1Y,$H205,TRUE,_xll.ohTrigger(RecalcTrigger,Trigger1Y)),NA())</f>
        <v>1.5948692706876794E-2</v>
      </c>
      <c r="Q205" s="52">
        <f>IFERROR(_xll.qlIndexFixing(ONIndex1Y,I205,TRUE,_xll.ohTrigger(RecalcTrigger,Trigger1Y)),NA())</f>
        <v>1.6335619273917246E-2</v>
      </c>
    </row>
    <row r="206" spans="2:17" x14ac:dyDescent="0.2">
      <c r="B206" s="46" t="s">
        <v>20</v>
      </c>
      <c r="D206" s="49">
        <f>_xll.qlCalendarAdvance(LocalCalendar,$D205,B206,"f",FALSE)</f>
        <v>42936</v>
      </c>
      <c r="E206" s="49">
        <f>_xll.qlInterestRateIndexValueDate(IndexON,D206)</f>
        <v>42936</v>
      </c>
      <c r="F206" s="52">
        <f>IFERROR(_xll.qlIndexFixing(IndexON,D206,TRUE,_xll.ohTrigger(RecalcTrigger,TriggerON)),NA())</f>
        <v>6.2457375723301567E-3</v>
      </c>
      <c r="H206" s="49">
        <f>_xll.qlCalendarAdvance(IborCalendar,$H205,B206,"f",FALSE)</f>
        <v>42934</v>
      </c>
      <c r="I206" s="49">
        <f>_xll.qlInterestRateIndexValueDate(Index1M,$H206)</f>
        <v>42936</v>
      </c>
      <c r="J206" s="52">
        <f>IFERROR(_xll.qlIndexFixing(Index1M,$H206,TRUE,_xll.ohTrigger(RecalcTrigger,Trigger1M)),NA())</f>
        <v>7.6567836792260091E-3</v>
      </c>
      <c r="K206" s="52">
        <f>IFERROR(_xll.qlIndexFixing(ONIndex1M,I206,TRUE,_xll.ohTrigger(RecalcTrigger,Trigger1M)),NA())</f>
        <v>7.5917848110407249E-3</v>
      </c>
      <c r="L206" s="52">
        <f>IFERROR(_xll.qlIndexFixing(Index3M,H206,TRUE,_xll.ohTrigger(RecalcTrigger,Trigger3M)),NA())</f>
        <v>9.9337019292670189E-3</v>
      </c>
      <c r="M206" s="52">
        <f>IFERROR(_xll.qlIndexFixing(ONIndex3M,I206,TRUE,_xll.ohTrigger(RecalcTrigger,Trigger3M)),NA())</f>
        <v>9.8136561305306458E-3</v>
      </c>
      <c r="N206" s="52">
        <f>IFERROR(_xll.qlIndexFixing(Index6M,$H206,TRUE,_xll.ohTrigger(RecalcTrigger,Trigger6M)),NA())</f>
        <v>1.2913075640867536E-2</v>
      </c>
      <c r="O206" s="52">
        <f>IFERROR(_xll.qlIndexFixing(ONIndex6M,I206,TRUE,_xll.ohTrigger(RecalcTrigger,Trigger6M)),NA())</f>
        <v>1.2896976337444244E-2</v>
      </c>
      <c r="P206" s="52">
        <f>IFERROR(_xll.qlIndexFixing(Index1Y,$H206,TRUE,_xll.ohTrigger(RecalcTrigger,Trigger1Y)),NA())</f>
        <v>1.5952641961810829E-2</v>
      </c>
      <c r="Q206" s="52">
        <f>IFERROR(_xll.qlIndexFixing(ONIndex1Y,I206,TRUE,_xll.ohTrigger(RecalcTrigger,Trigger1Y)),NA())</f>
        <v>1.6341718044525777E-2</v>
      </c>
    </row>
    <row r="207" spans="2:17" x14ac:dyDescent="0.2">
      <c r="B207" s="46" t="s">
        <v>20</v>
      </c>
      <c r="D207" s="49">
        <f>_xll.qlCalendarAdvance(LocalCalendar,$D206,B207,"f",FALSE)</f>
        <v>42937</v>
      </c>
      <c r="E207" s="49">
        <f>_xll.qlInterestRateIndexValueDate(IndexON,D207)</f>
        <v>42937</v>
      </c>
      <c r="F207" s="52">
        <f>IFERROR(_xll.qlIndexFixing(IndexON,D207,TRUE,_xll.ohTrigger(RecalcTrigger,TriggerON)),NA())</f>
        <v>6.2496984435345126E-3</v>
      </c>
      <c r="H207" s="49">
        <f>_xll.qlCalendarAdvance(IborCalendar,$H206,B207,"f",FALSE)</f>
        <v>42935</v>
      </c>
      <c r="I207" s="49">
        <f>_xll.qlInterestRateIndexValueDate(Index1M,$H207)</f>
        <v>42937</v>
      </c>
      <c r="J207" s="52">
        <f>IFERROR(_xll.qlIndexFixing(Index1M,$H207,TRUE,_xll.ohTrigger(RecalcTrigger,Trigger1M)),NA())</f>
        <v>7.6587189076183027E-3</v>
      </c>
      <c r="K207" s="52">
        <f>IFERROR(_xll.qlIndexFixing(ONIndex1M,I207,TRUE,_xll.ohTrigger(RecalcTrigger,Trigger1M)),NA())</f>
        <v>7.5999911591217995E-3</v>
      </c>
      <c r="L207" s="52">
        <f>IFERROR(_xll.qlIndexFixing(Index3M,H207,TRUE,_xll.ohTrigger(RecalcTrigger,Trigger3M)),NA())</f>
        <v>9.9398209613515611E-3</v>
      </c>
      <c r="M207" s="52">
        <f>IFERROR(_xll.qlIndexFixing(ONIndex3M,I207,TRUE,_xll.ohTrigger(RecalcTrigger,Trigger3M)),NA())</f>
        <v>9.8176209417033533E-3</v>
      </c>
      <c r="N207" s="52">
        <f>IFERROR(_xll.qlIndexFixing(Index6M,$H207,TRUE,_xll.ohTrigger(RecalcTrigger,Trigger6M)),NA())</f>
        <v>1.2912700067498445E-2</v>
      </c>
      <c r="O207" s="52">
        <f>IFERROR(_xll.qlIndexFixing(ONIndex6M,I207,TRUE,_xll.ohTrigger(RecalcTrigger,Trigger6M)),NA())</f>
        <v>1.2879114396850966E-2</v>
      </c>
      <c r="P207" s="52">
        <f>IFERROR(_xll.qlIndexFixing(Index1Y,$H207,TRUE,_xll.ohTrigger(RecalcTrigger,Trigger1Y)),NA())</f>
        <v>1.5968297882851517E-2</v>
      </c>
      <c r="Q207" s="52">
        <f>IFERROR(_xll.qlIndexFixing(ONIndex1Y,I207,TRUE,_xll.ohTrigger(RecalcTrigger,Trigger1Y)),NA())</f>
        <v>1.635480791952304E-2</v>
      </c>
    </row>
    <row r="208" spans="2:17" x14ac:dyDescent="0.2">
      <c r="B208" s="46" t="s">
        <v>20</v>
      </c>
      <c r="D208" s="49">
        <f>_xll.qlCalendarAdvance(LocalCalendar,$D207,B208,"f",FALSE)</f>
        <v>42940</v>
      </c>
      <c r="E208" s="49">
        <f>_xll.qlInterestRateIndexValueDate(IndexON,D208)</f>
        <v>42940</v>
      </c>
      <c r="F208" s="52">
        <f>IFERROR(_xll.qlIndexFixing(IndexON,D208,TRUE,_xll.ohTrigger(RecalcTrigger,TriggerON)),NA())</f>
        <v>6.2515433882381899E-3</v>
      </c>
      <c r="H208" s="49">
        <f>_xll.qlCalendarAdvance(IborCalendar,$H207,B208,"f",FALSE)</f>
        <v>42936</v>
      </c>
      <c r="I208" s="49">
        <f>_xll.qlInterestRateIndexValueDate(Index1M,$H208)</f>
        <v>42940</v>
      </c>
      <c r="J208" s="52">
        <f>IFERROR(_xll.qlIndexFixing(Index1M,$H208,TRUE,_xll.ohTrigger(RecalcTrigger,Trigger1M)),NA())</f>
        <v>7.6708361544809743E-3</v>
      </c>
      <c r="K208" s="52">
        <f>IFERROR(_xll.qlIndexFixing(ONIndex1M,I208,TRUE,_xll.ohTrigger(RecalcTrigger,Trigger1M)),NA())</f>
        <v>7.6078793955858259E-3</v>
      </c>
      <c r="L208" s="52">
        <f>IFERROR(_xll.qlIndexFixing(Index3M,H208,TRUE,_xll.ohTrigger(RecalcTrigger,Trigger3M)),NA())</f>
        <v>9.944761636172094E-3</v>
      </c>
      <c r="M208" s="52">
        <f>IFERROR(_xll.qlIndexFixing(ONIndex3M,I208,TRUE,_xll.ohTrigger(RecalcTrigger,Trigger3M)),NA())</f>
        <v>9.8211061480935058E-3</v>
      </c>
      <c r="N208" s="52">
        <f>IFERROR(_xll.qlIndexFixing(Index6M,$H208,TRUE,_xll.ohTrigger(RecalcTrigger,Trigger6M)),NA())</f>
        <v>1.2916295993956221E-2</v>
      </c>
      <c r="O208" s="52">
        <f>IFERROR(_xll.qlIndexFixing(ONIndex6M,I208,TRUE,_xll.ohTrigger(RecalcTrigger,Trigger6M)),NA())</f>
        <v>1.2862079115931735E-2</v>
      </c>
      <c r="P208" s="52">
        <f>IFERROR(_xll.qlIndexFixing(Index1Y,$H208,TRUE,_xll.ohTrigger(RecalcTrigger,Trigger1Y)),NA())</f>
        <v>1.596886513416395E-2</v>
      </c>
      <c r="Q208" s="52">
        <f>IFERROR(_xll.qlIndexFixing(ONIndex1Y,I208,TRUE,_xll.ohTrigger(RecalcTrigger,Trigger1Y)),NA())</f>
        <v>1.6366561299578919E-2</v>
      </c>
    </row>
    <row r="209" spans="2:17" x14ac:dyDescent="0.2">
      <c r="B209" s="46" t="s">
        <v>20</v>
      </c>
      <c r="D209" s="49">
        <f>_xll.qlCalendarAdvance(LocalCalendar,$D208,B209,"f",FALSE)</f>
        <v>42941</v>
      </c>
      <c r="E209" s="49">
        <f>_xll.qlInterestRateIndexValueDate(IndexON,D209)</f>
        <v>42941</v>
      </c>
      <c r="F209" s="52">
        <f>IFERROR(_xll.qlIndexFixing(IndexON,D209,TRUE,_xll.ohTrigger(RecalcTrigger,TriggerON)),NA())</f>
        <v>6.2515706372412438E-3</v>
      </c>
      <c r="H209" s="49">
        <f>_xll.qlCalendarAdvance(IborCalendar,$H208,B209,"f",FALSE)</f>
        <v>42937</v>
      </c>
      <c r="I209" s="49">
        <f>_xll.qlInterestRateIndexValueDate(Index1M,$H209)</f>
        <v>42941</v>
      </c>
      <c r="J209" s="52">
        <f>IFERROR(_xll.qlIndexFixing(Index1M,$H209,TRUE,_xll.ohTrigger(RecalcTrigger,Trigger1M)),NA())</f>
        <v>7.6748768996362246E-3</v>
      </c>
      <c r="K209" s="52">
        <f>IFERROR(_xll.qlIndexFixing(ONIndex1M,I209,TRUE,_xll.ohTrigger(RecalcTrigger,Trigger1M)),NA())</f>
        <v>7.611905115503248E-3</v>
      </c>
      <c r="L209" s="52">
        <f>IFERROR(_xll.qlIndexFixing(Index3M,H209,TRUE,_xll.ohTrigger(RecalcTrigger,Trigger3M)),NA())</f>
        <v>9.9475907572642731E-3</v>
      </c>
      <c r="M209" s="52">
        <f>IFERROR(_xll.qlIndexFixing(ONIndex3M,I209,TRUE,_xll.ohTrigger(RecalcTrigger,Trigger3M)),NA())</f>
        <v>9.8230105376195809E-3</v>
      </c>
      <c r="N209" s="52">
        <f>IFERROR(_xll.qlIndexFixing(Index6M,$H209,TRUE,_xll.ohTrigger(RecalcTrigger,Trigger6M)),NA())</f>
        <v>1.2918255410499152E-2</v>
      </c>
      <c r="O209" s="52">
        <f>IFERROR(_xll.qlIndexFixing(ONIndex6M,I209,TRUE,_xll.ohTrigger(RecalcTrigger,Trigger6M)),NA())</f>
        <v>1.2854665895574158E-2</v>
      </c>
      <c r="P209" s="52">
        <f>IFERROR(_xll.qlIndexFixing(Index1Y,$H209,TRUE,_xll.ohTrigger(RecalcTrigger,Trigger1Y)),NA())</f>
        <v>1.5973018902728345E-2</v>
      </c>
      <c r="Q209" s="52">
        <f>IFERROR(_xll.qlIndexFixing(ONIndex1Y,I209,TRUE,_xll.ohTrigger(RecalcTrigger,Trigger1Y)),NA())</f>
        <v>1.6372884156616863E-2</v>
      </c>
    </row>
    <row r="210" spans="2:17" x14ac:dyDescent="0.2">
      <c r="B210" s="46" t="s">
        <v>20</v>
      </c>
      <c r="D210" s="49">
        <f>_xll.qlCalendarAdvance(LocalCalendar,$D209,B210,"f",FALSE)</f>
        <v>42942</v>
      </c>
      <c r="E210" s="49">
        <f>_xll.qlInterestRateIndexValueDate(IndexON,D210)</f>
        <v>42942</v>
      </c>
      <c r="F210" s="52">
        <f>IFERROR(_xll.qlIndexFixing(IndexON,D210,TRUE,_xll.ohTrigger(RecalcTrigger,TriggerON)),NA())</f>
        <v>6.2510282042627097E-3</v>
      </c>
      <c r="H210" s="49">
        <f>_xll.qlCalendarAdvance(IborCalendar,$H209,B210,"f",FALSE)</f>
        <v>42940</v>
      </c>
      <c r="I210" s="49">
        <f>_xll.qlInterestRateIndexValueDate(Index1M,$H210)</f>
        <v>42942</v>
      </c>
      <c r="J210" s="52">
        <f>IFERROR(_xll.qlIndexFixing(Index1M,$H210,TRUE,_xll.ohTrigger(RecalcTrigger,Trigger1M)),NA())</f>
        <v>7.685235174460057E-3</v>
      </c>
      <c r="K210" s="52">
        <f>IFERROR(_xll.qlIndexFixing(ONIndex1M,I210,TRUE,_xll.ohTrigger(RecalcTrigger,Trigger1M)),NA())</f>
        <v>7.6159316650770137E-3</v>
      </c>
      <c r="L210" s="52">
        <f>IFERROR(_xll.qlIndexFixing(Index3M,H210,TRUE,_xll.ohTrigger(RecalcTrigger,Trigger3M)),NA())</f>
        <v>9.9504461111897483E-3</v>
      </c>
      <c r="M210" s="52">
        <f>IFERROR(_xll.qlIndexFixing(ONIndex3M,I210,TRUE,_xll.ohTrigger(RecalcTrigger,Trigger3M)),NA())</f>
        <v>9.8249316812637488E-3</v>
      </c>
      <c r="N210" s="52">
        <f>IFERROR(_xll.qlIndexFixing(Index6M,$H210,TRUE,_xll.ohTrigger(RecalcTrigger,Trigger6M)),NA())</f>
        <v>1.2920214169023661E-2</v>
      </c>
      <c r="O210" s="52">
        <f>IFERROR(_xll.qlIndexFixing(ONIndex6M,I210,TRUE,_xll.ohTrigger(RecalcTrigger,Trigger6M)),NA())</f>
        <v>1.2847777109072922E-2</v>
      </c>
      <c r="P210" s="52">
        <f>IFERROR(_xll.qlIndexFixing(Index1Y,$H210,TRUE,_xll.ohTrigger(RecalcTrigger,Trigger1Y)),NA())</f>
        <v>1.5977208436331013E-2</v>
      </c>
      <c r="Q210" s="52">
        <f>IFERROR(_xll.qlIndexFixing(ONIndex1Y,I210,TRUE,_xll.ohTrigger(RecalcTrigger,Trigger1Y)),NA())</f>
        <v>1.6379251830924701E-2</v>
      </c>
    </row>
    <row r="211" spans="2:17" x14ac:dyDescent="0.2">
      <c r="B211" s="46" t="s">
        <v>20</v>
      </c>
      <c r="D211" s="49">
        <f>_xll.qlCalendarAdvance(LocalCalendar,$D210,B211,"f",FALSE)</f>
        <v>42943</v>
      </c>
      <c r="E211" s="49">
        <f>_xll.qlInterestRateIndexValueDate(IndexON,D211)</f>
        <v>42943</v>
      </c>
      <c r="F211" s="52">
        <f>IFERROR(_xll.qlIndexFixing(IndexON,D211,TRUE,_xll.ohTrigger(RecalcTrigger,TriggerON)),NA())</f>
        <v>6.2499160894624595E-3</v>
      </c>
      <c r="H211" s="49">
        <f>_xll.qlCalendarAdvance(IborCalendar,$H210,B211,"f",FALSE)</f>
        <v>42941</v>
      </c>
      <c r="I211" s="49">
        <f>_xll.qlInterestRateIndexValueDate(Index1M,$H211)</f>
        <v>42943</v>
      </c>
      <c r="J211" s="52">
        <f>IFERROR(_xll.qlIndexFixing(Index1M,$H211,TRUE,_xll.ohTrigger(RecalcTrigger,Trigger1M)),NA())</f>
        <v>7.6871726558563388E-3</v>
      </c>
      <c r="K211" s="52">
        <f>IFERROR(_xll.qlIndexFixing(ONIndex1M,I211,TRUE,_xll.ohTrigger(RecalcTrigger,Trigger1M)),NA())</f>
        <v>7.6199590441472509E-3</v>
      </c>
      <c r="L211" s="52">
        <f>IFERROR(_xll.qlIndexFixing(Index3M,H211,TRUE,_xll.ohTrigger(RecalcTrigger,Trigger3M)),NA())</f>
        <v>9.9533279754943325E-3</v>
      </c>
      <c r="M211" s="52">
        <f>IFERROR(_xll.qlIndexFixing(ONIndex3M,I211,TRUE,_xll.ohTrigger(RecalcTrigger,Trigger3M)),NA())</f>
        <v>9.8268695789460736E-3</v>
      </c>
      <c r="N211" s="52">
        <f>IFERROR(_xll.qlIndexFixing(Index6M,$H211,TRUE,_xll.ohTrigger(RecalcTrigger,Trigger6M)),NA())</f>
        <v>1.2926059685216037E-2</v>
      </c>
      <c r="O211" s="52">
        <f>IFERROR(_xll.qlIndexFixing(ONIndex6M,I211,TRUE,_xll.ohTrigger(RecalcTrigger,Trigger6M)),NA())</f>
        <v>1.28414127565879E-2</v>
      </c>
      <c r="P211" s="52">
        <f>IFERROR(_xll.qlIndexFixing(Index1Y,$H211,TRUE,_xll.ohTrigger(RecalcTrigger,Trigger1Y)),NA())</f>
        <v>1.598143202235287E-2</v>
      </c>
      <c r="Q211" s="52">
        <f>IFERROR(_xll.qlIndexFixing(ONIndex1Y,I211,TRUE,_xll.ohTrigger(RecalcTrigger,Trigger1Y)),NA())</f>
        <v>1.6385664322502436E-2</v>
      </c>
    </row>
    <row r="212" spans="2:17" x14ac:dyDescent="0.2">
      <c r="B212" s="46" t="s">
        <v>20</v>
      </c>
      <c r="D212" s="49">
        <f>_xll.qlCalendarAdvance(LocalCalendar,$D211,B212,"f",FALSE)</f>
        <v>42944</v>
      </c>
      <c r="E212" s="49">
        <f>_xll.qlInterestRateIndexValueDate(IndexON,D212)</f>
        <v>42944</v>
      </c>
      <c r="F212" s="52">
        <f>IFERROR(_xll.qlIndexFixing(IndexON,D212,TRUE,_xll.ohTrigger(RecalcTrigger,TriggerON)),NA())</f>
        <v>6.2459012813231851E-3</v>
      </c>
      <c r="H212" s="49">
        <f>_xll.qlCalendarAdvance(IborCalendar,$H211,B212,"f",FALSE)</f>
        <v>42942</v>
      </c>
      <c r="I212" s="49">
        <f>_xll.qlInterestRateIndexValueDate(Index1M,$H212)</f>
        <v>42944</v>
      </c>
      <c r="J212" s="52">
        <f>IFERROR(_xll.qlIndexFixing(Index1M,$H212,TRUE,_xll.ohTrigger(RecalcTrigger,Trigger1M)),NA())</f>
        <v>7.6891103292628382E-3</v>
      </c>
      <c r="K212" s="52">
        <f>IFERROR(_xll.qlIndexFixing(ONIndex1M,I212,TRUE,_xll.ohTrigger(RecalcTrigger,Trigger1M)),NA())</f>
        <v>7.6281781981180075E-3</v>
      </c>
      <c r="L212" s="52">
        <f>IFERROR(_xll.qlIndexFixing(Index3M,H212,TRUE,_xll.ohTrigger(RecalcTrigger,Trigger3M)),NA())</f>
        <v>9.9598552907895384E-3</v>
      </c>
      <c r="M212" s="52">
        <f>IFERROR(_xll.qlIndexFixing(ONIndex3M,I212,TRUE,_xll.ohTrigger(RecalcTrigger,Trigger3M)),NA())</f>
        <v>9.8310696809722486E-3</v>
      </c>
      <c r="N212" s="52">
        <f>IFERROR(_xll.qlIndexFixing(Index6M,$H212,TRUE,_xll.ohTrigger(RecalcTrigger,Trigger6M)),NA())</f>
        <v>1.2926056156119683E-2</v>
      </c>
      <c r="O212" s="52">
        <f>IFERROR(_xll.qlIndexFixing(ONIndex6M,I212,TRUE,_xll.ohTrigger(RecalcTrigger,Trigger6M)),NA())</f>
        <v>1.2830889447377203E-2</v>
      </c>
      <c r="P212" s="52">
        <f>IFERROR(_xll.qlIndexFixing(Index1Y,$H212,TRUE,_xll.ohTrigger(RecalcTrigger,Trigger1Y)),NA())</f>
        <v>1.5997926680003931E-2</v>
      </c>
      <c r="Q212" s="52">
        <f>IFERROR(_xll.qlIndexFixing(ONIndex1Y,I212,TRUE,_xll.ohTrigger(RecalcTrigger,Trigger1Y)),NA())</f>
        <v>1.6399385695233804E-2</v>
      </c>
    </row>
    <row r="213" spans="2:17" x14ac:dyDescent="0.2">
      <c r="B213" s="46" t="s">
        <v>20</v>
      </c>
      <c r="D213" s="49">
        <f>_xll.qlCalendarAdvance(LocalCalendar,$D212,B213,"f",FALSE)</f>
        <v>42947</v>
      </c>
      <c r="E213" s="49">
        <f>_xll.qlInterestRateIndexValueDate(IndexON,D213)</f>
        <v>42947</v>
      </c>
      <c r="F213" s="52">
        <f>IFERROR(_xll.qlIndexFixing(IndexON,D213,TRUE,_xll.ohTrigger(RecalcTrigger,TriggerON)),NA())</f>
        <v>6.2398807547392465E-3</v>
      </c>
      <c r="H213" s="49">
        <f>_xll.qlCalendarAdvance(IborCalendar,$H212,B213,"f",FALSE)</f>
        <v>42943</v>
      </c>
      <c r="I213" s="49">
        <f>_xll.qlInterestRateIndexValueDate(Index1M,$H213)</f>
        <v>42947</v>
      </c>
      <c r="J213" s="52">
        <f>IFERROR(_xll.qlIndexFixing(Index1M,$H213,TRUE,_xll.ohTrigger(RecalcTrigger,Trigger1M)),NA())</f>
        <v>7.6991388307558603E-3</v>
      </c>
      <c r="K213" s="52">
        <f>IFERROR(_xll.qlIndexFixing(ONIndex1M,I213,TRUE,_xll.ohTrigger(RecalcTrigger,Trigger1M)),NA())</f>
        <v>7.6360768558725312E-3</v>
      </c>
      <c r="L213" s="52">
        <f>IFERROR(_xll.qlIndexFixing(Index3M,H213,TRUE,_xll.ohTrigger(RecalcTrigger,Trigger3M)),NA())</f>
        <v>9.9651260874565068E-3</v>
      </c>
      <c r="M213" s="52">
        <f>IFERROR(_xll.qlIndexFixing(ONIndex3M,I213,TRUE,_xll.ohTrigger(RecalcTrigger,Trigger3M)),NA())</f>
        <v>9.8347887102967491E-3</v>
      </c>
      <c r="N213" s="52">
        <f>IFERROR(_xll.qlIndexFixing(Index6M,$H213,TRUE,_xll.ohTrigger(RecalcTrigger,Trigger6M)),NA())</f>
        <v>1.293000000000008E-2</v>
      </c>
      <c r="O213" s="52">
        <f>IFERROR(_xll.qlIndexFixing(ONIndex6M,I213,TRUE,_xll.ohTrigger(RecalcTrigger,Trigger6M)),NA())</f>
        <v>1.2821105546834133E-2</v>
      </c>
      <c r="P213" s="52">
        <f>IFERROR(_xll.qlIndexFixing(Index1Y,$H213,TRUE,_xll.ohTrigger(RecalcTrigger,Trigger1Y)),NA())</f>
        <v>1.5998632637358394E-2</v>
      </c>
      <c r="Q213" s="52">
        <f>IFERROR(_xll.qlIndexFixing(ONIndex1Y,I213,TRUE,_xll.ohTrigger(RecalcTrigger,Trigger1Y)),NA())</f>
        <v>1.6411762462231749E-2</v>
      </c>
    </row>
    <row r="214" spans="2:17" x14ac:dyDescent="0.2">
      <c r="B214" s="46" t="s">
        <v>20</v>
      </c>
      <c r="D214" s="49">
        <f>_xll.qlCalendarAdvance(LocalCalendar,$D213,B214,"f",FALSE)</f>
        <v>42948</v>
      </c>
      <c r="E214" s="49">
        <f>_xll.qlInterestRateIndexValueDate(IndexON,D214)</f>
        <v>42948</v>
      </c>
      <c r="F214" s="52">
        <f>IFERROR(_xll.qlIndexFixing(IndexON,D214,TRUE,_xll.ohTrigger(RecalcTrigger,TriggerON)),NA())</f>
        <v>6.2365798965924313E-3</v>
      </c>
      <c r="H214" s="49">
        <f>_xll.qlCalendarAdvance(IborCalendar,$H213,B214,"f",FALSE)</f>
        <v>42944</v>
      </c>
      <c r="I214" s="49">
        <f>_xll.qlInterestRateIndexValueDate(Index1M,$H214)</f>
        <v>42948</v>
      </c>
      <c r="J214" s="52">
        <f>IFERROR(_xll.qlIndexFixing(Index1M,$H214,TRUE,_xll.ohTrigger(RecalcTrigger,Trigger1M)),NA())</f>
        <v>7.7031853959832761E-3</v>
      </c>
      <c r="K214" s="52">
        <f>IFERROR(_xll.qlIndexFixing(ONIndex1M,I214,TRUE,_xll.ohTrigger(RecalcTrigger,Trigger1M)),NA())</f>
        <v>7.6401083826649341E-3</v>
      </c>
      <c r="L214" s="52">
        <f>IFERROR(_xll.qlIndexFixing(Index3M,H214,TRUE,_xll.ohTrigger(RecalcTrigger,Trigger3M)),NA())</f>
        <v>9.968144666884662E-3</v>
      </c>
      <c r="M214" s="52">
        <f>IFERROR(_xll.qlIndexFixing(ONIndex3M,I214,TRUE,_xll.ohTrigger(RecalcTrigger,Trigger3M)),NA())</f>
        <v>9.836810378249794E-3</v>
      </c>
      <c r="N214" s="52">
        <f>IFERROR(_xll.qlIndexFixing(Index6M,$H214,TRUE,_xll.ohTrigger(RecalcTrigger,Trigger6M)),NA())</f>
        <v>1.2931955966761681E-2</v>
      </c>
      <c r="O214" s="52">
        <f>IFERROR(_xll.qlIndexFixing(ONIndex6M,I214,TRUE,_xll.ohTrigger(RecalcTrigger,Trigger6M)),NA())</f>
        <v>1.2816798536565699E-2</v>
      </c>
      <c r="P214" s="52">
        <f>IFERROR(_xll.qlIndexFixing(Index1Y,$H214,TRUE,_xll.ohTrigger(RecalcTrigger,Trigger1Y)),NA())</f>
        <v>1.6003000795289542E-2</v>
      </c>
      <c r="Q214" s="52">
        <f>IFERROR(_xll.qlIndexFixing(ONIndex1Y,I214,TRUE,_xll.ohTrigger(RecalcTrigger,Trigger1Y)),NA())</f>
        <v>1.6418399040398768E-2</v>
      </c>
    </row>
    <row r="215" spans="2:17" x14ac:dyDescent="0.2">
      <c r="B215" s="46" t="s">
        <v>20</v>
      </c>
      <c r="D215" s="49">
        <f>_xll.qlCalendarAdvance(LocalCalendar,$D214,B215,"f",FALSE)</f>
        <v>42949</v>
      </c>
      <c r="E215" s="49">
        <f>_xll.qlInterestRateIndexValueDate(IndexON,D215)</f>
        <v>42949</v>
      </c>
      <c r="F215" s="52">
        <f>IFERROR(_xll.qlIndexFixing(IndexON,D215,TRUE,_xll.ohTrigger(RecalcTrigger,TriggerON)),NA())</f>
        <v>6.2333690228655314E-3</v>
      </c>
      <c r="H215" s="49">
        <f>_xll.qlCalendarAdvance(IborCalendar,$H214,B215,"f",FALSE)</f>
        <v>42947</v>
      </c>
      <c r="I215" s="49">
        <f>_xll.qlInterestRateIndexValueDate(Index1M,$H215)</f>
        <v>42949</v>
      </c>
      <c r="J215" s="52">
        <f>IFERROR(_xll.qlIndexFixing(Index1M,$H215,TRUE,_xll.ohTrigger(RecalcTrigger,Trigger1M)),NA())</f>
        <v>7.7135600376749694E-3</v>
      </c>
      <c r="K215" s="52">
        <f>IFERROR(_xll.qlIndexFixing(ONIndex1M,I215,TRUE,_xll.ohTrigger(RecalcTrigger,Trigger1M)),NA())</f>
        <v>7.6441407390337446E-3</v>
      </c>
      <c r="L215" s="52">
        <f>IFERROR(_xll.qlIndexFixing(Index3M,H215,TRUE,_xll.ohTrigger(RecalcTrigger,Trigger3M)),NA())</f>
        <v>9.971191421994605E-3</v>
      </c>
      <c r="M215" s="52">
        <f>IFERROR(_xll.qlIndexFixing(ONIndex3M,I215,TRUE,_xll.ohTrigger(RecalcTrigger,Trigger3M)),NA())</f>
        <v>9.8388488004008678E-3</v>
      </c>
      <c r="N215" s="52">
        <f>IFERROR(_xll.qlIndexFixing(Index6M,$H215,TRUE,_xll.ohTrigger(RecalcTrigger,Trigger6M)),NA())</f>
        <v>1.2933911724225486E-2</v>
      </c>
      <c r="O215" s="52">
        <f>IFERROR(_xll.qlIndexFixing(ONIndex6M,I215,TRUE,_xll.ohTrigger(RecalcTrigger,Trigger6M)),NA())</f>
        <v>1.2812451133248359E-2</v>
      </c>
      <c r="P215" s="52">
        <f>IFERROR(_xll.qlIndexFixing(Index1Y,$H215,TRUE,_xll.ohTrigger(RecalcTrigger,Trigger1Y)),NA())</f>
        <v>1.6007392729376967E-2</v>
      </c>
      <c r="Q215" s="52">
        <f>IFERROR(_xll.qlIndexFixing(ONIndex1Y,I215,TRUE,_xll.ohTrigger(RecalcTrigger,Trigger1Y)),NA())</f>
        <v>1.6425080435915618E-2</v>
      </c>
    </row>
    <row r="216" spans="2:17" x14ac:dyDescent="0.2">
      <c r="B216" s="46" t="s">
        <v>20</v>
      </c>
      <c r="D216" s="49">
        <f>_xll.qlCalendarAdvance(LocalCalendar,$D215,B216,"f",FALSE)</f>
        <v>42950</v>
      </c>
      <c r="E216" s="49">
        <f>_xll.qlInterestRateIndexValueDate(IndexON,D216)</f>
        <v>42950</v>
      </c>
      <c r="F216" s="52">
        <f>IFERROR(_xll.qlIndexFixing(IndexON,D216,TRUE,_xll.ohTrigger(RecalcTrigger,TriggerON)),NA())</f>
        <v>6.2302481335585469E-3</v>
      </c>
      <c r="H216" s="49">
        <f>_xll.qlCalendarAdvance(IborCalendar,$H215,B216,"f",FALSE)</f>
        <v>42948</v>
      </c>
      <c r="I216" s="49">
        <f>_xll.qlInterestRateIndexValueDate(Index1M,$H216)</f>
        <v>42950</v>
      </c>
      <c r="J216" s="52">
        <f>IFERROR(_xll.qlIndexFixing(Index1M,$H216,TRUE,_xll.ohTrigger(RecalcTrigger,Trigger1M)),NA())</f>
        <v>7.7154998239875091E-3</v>
      </c>
      <c r="K216" s="52">
        <f>IFERROR(_xll.qlIndexFixing(ONIndex1M,I216,TRUE,_xll.ohTrigger(RecalcTrigger,Trigger1M)),NA())</f>
        <v>7.6481739248990266E-3</v>
      </c>
      <c r="L216" s="52">
        <f>IFERROR(_xll.qlIndexFixing(Index3M,H216,TRUE,_xll.ohTrigger(RecalcTrigger,Trigger3M)),NA())</f>
        <v>9.9742666303417049E-3</v>
      </c>
      <c r="M216" s="52">
        <f>IFERROR(_xll.qlIndexFixing(ONIndex3M,I216,TRUE,_xll.ohTrigger(RecalcTrigger,Trigger3M)),NA())</f>
        <v>9.8409039764302264E-3</v>
      </c>
      <c r="N216" s="52">
        <f>IFERROR(_xll.qlIndexFixing(Index6M,$H216,TRUE,_xll.ohTrigger(RecalcTrigger,Trigger6M)),NA())</f>
        <v>1.2939252000706808E-2</v>
      </c>
      <c r="O216" s="52">
        <f>IFERROR(_xll.qlIndexFixing(ONIndex6M,I216,TRUE,_xll.ohTrigger(RecalcTrigger,Trigger6M)),NA())</f>
        <v>1.2808063336882114E-2</v>
      </c>
      <c r="P216" s="52">
        <f>IFERROR(_xll.qlIndexFixing(Index1Y,$H216,TRUE,_xll.ohTrigger(RecalcTrigger,Trigger1Y)),NA())</f>
        <v>1.6011806726814331E-2</v>
      </c>
      <c r="Q216" s="52">
        <f>IFERROR(_xll.qlIndexFixing(ONIndex1Y,I216,TRUE,_xll.ohTrigger(RecalcTrigger,Trigger1Y)),NA())</f>
        <v>1.6431806648782299E-2</v>
      </c>
    </row>
    <row r="217" spans="2:17" x14ac:dyDescent="0.2">
      <c r="B217" s="46" t="s">
        <v>20</v>
      </c>
      <c r="D217" s="49">
        <f>_xll.qlCalendarAdvance(LocalCalendar,$D216,B217,"f",FALSE)</f>
        <v>42951</v>
      </c>
      <c r="E217" s="49">
        <f>_xll.qlInterestRateIndexValueDate(IndexON,D217)</f>
        <v>42951</v>
      </c>
      <c r="F217" s="52">
        <f>IFERROR(_xll.qlIndexFixing(IndexON,D217,TRUE,_xll.ohTrigger(RecalcTrigger,TriggerON)),NA())</f>
        <v>6.2244139206590887E-3</v>
      </c>
      <c r="H217" s="49">
        <f>_xll.qlCalendarAdvance(IborCalendar,$H216,B217,"f",FALSE)</f>
        <v>42949</v>
      </c>
      <c r="I217" s="49">
        <f>_xll.qlInterestRateIndexValueDate(Index1M,$H217)</f>
        <v>42951</v>
      </c>
      <c r="J217" s="52">
        <f>IFERROR(_xll.qlIndexFixing(Index1M,$H217,TRUE,_xll.ohTrigger(RecalcTrigger,Trigger1M)),NA())</f>
        <v>7.7174398018831081E-3</v>
      </c>
      <c r="K217" s="52">
        <f>IFERROR(_xll.qlIndexFixing(ONIndex1M,I217,TRUE,_xll.ohTrigger(RecalcTrigger,Trigger1M)),NA())</f>
        <v>7.656405890941187E-3</v>
      </c>
      <c r="L217" s="52">
        <f>IFERROR(_xll.qlIndexFixing(Index3M,H217,TRUE,_xll.ohTrigger(RecalcTrigger,Trigger3M)),NA())</f>
        <v>9.9812318201718941E-3</v>
      </c>
      <c r="M217" s="52">
        <f>IFERROR(_xll.qlIndexFixing(ONIndex3M,I217,TRUE,_xll.ohTrigger(RecalcTrigger,Trigger3M)),NA())</f>
        <v>9.8453394152731022E-3</v>
      </c>
      <c r="N217" s="52">
        <f>IFERROR(_xll.qlIndexFixing(Index6M,$H217,TRUE,_xll.ohTrigger(RecalcTrigger,Trigger6M)),NA())</f>
        <v>1.2939500767659644E-2</v>
      </c>
      <c r="O217" s="52">
        <f>IFERROR(_xll.qlIndexFixing(ONIndex6M,I217,TRUE,_xll.ohTrigger(RecalcTrigger,Trigger6M)),NA())</f>
        <v>1.2799608157179065E-2</v>
      </c>
      <c r="P217" s="52">
        <f>IFERROR(_xll.qlIndexFixing(Index1Y,$H217,TRUE,_xll.ohTrigger(RecalcTrigger,Trigger1Y)),NA())</f>
        <v>1.6028893388924638E-2</v>
      </c>
      <c r="Q217" s="52">
        <f>IFERROR(_xll.qlIndexFixing(ONIndex1Y,I217,TRUE,_xll.ohTrigger(RecalcTrigger,Trigger1Y)),NA())</f>
        <v>1.6446159731025034E-2</v>
      </c>
    </row>
    <row r="218" spans="2:17" x14ac:dyDescent="0.2">
      <c r="B218" s="46" t="s">
        <v>20</v>
      </c>
      <c r="D218" s="49">
        <f>_xll.qlCalendarAdvance(LocalCalendar,$D217,B218,"f",FALSE)</f>
        <v>42954</v>
      </c>
      <c r="E218" s="49">
        <f>_xll.qlInterestRateIndexValueDate(IndexON,D218)</f>
        <v>42954</v>
      </c>
      <c r="F218" s="52">
        <f>IFERROR(_xll.qlIndexFixing(IndexON,D218,TRUE,_xll.ohTrigger(RecalcTrigger,TriggerON)),NA())</f>
        <v>6.2186644214090592E-3</v>
      </c>
      <c r="H218" s="49">
        <f>_xll.qlCalendarAdvance(IborCalendar,$H217,B218,"f",FALSE)</f>
        <v>42950</v>
      </c>
      <c r="I218" s="49">
        <f>_xll.qlInterestRateIndexValueDate(Index1M,$H218)</f>
        <v>42954</v>
      </c>
      <c r="J218" s="52">
        <f>IFERROR(_xll.qlIndexFixing(Index1M,$H218,TRUE,_xll.ohTrigger(RecalcTrigger,Trigger1M)),NA())</f>
        <v>7.7274822476467876E-3</v>
      </c>
      <c r="K218" s="52">
        <f>IFERROR(_xll.qlIndexFixing(ONIndex1M,I218,TRUE,_xll.ohTrigger(RecalcTrigger,Trigger1M)),NA())</f>
        <v>7.6643149639643582E-3</v>
      </c>
      <c r="L218" s="52">
        <f>IFERROR(_xll.qlIndexFixing(Index3M,H218,TRUE,_xll.ohTrigger(RecalcTrigger,Trigger3M)),NA())</f>
        <v>9.9868575472551319E-3</v>
      </c>
      <c r="M218" s="52">
        <f>IFERROR(_xll.qlIndexFixing(ONIndex3M,I218,TRUE,_xll.ohTrigger(RecalcTrigger,Trigger3M)),NA())</f>
        <v>9.8492922215687173E-3</v>
      </c>
      <c r="N218" s="52">
        <f>IFERROR(_xll.qlIndexFixing(Index6M,$H218,TRUE,_xll.ohTrigger(RecalcTrigger,Trigger6M)),NA())</f>
        <v>1.2943691625453039E-2</v>
      </c>
      <c r="O218" s="52">
        <f>IFERROR(_xll.qlIndexFixing(ONIndex6M,I218,TRUE,_xll.ohTrigger(RecalcTrigger,Trigger6M)),NA())</f>
        <v>1.2790108221567564E-2</v>
      </c>
      <c r="P218" s="52">
        <f>IFERROR(_xll.qlIndexFixing(Index1Y,$H218,TRUE,_xll.ohTrigger(RecalcTrigger,Trigger1Y)),NA())</f>
        <v>1.6029649092916615E-2</v>
      </c>
      <c r="Q218" s="52">
        <f>IFERROR(_xll.qlIndexFixing(ONIndex1Y,I218,TRUE,_xll.ohTrigger(RecalcTrigger,Trigger1Y)),NA())</f>
        <v>1.6459159673507529E-2</v>
      </c>
    </row>
    <row r="219" spans="2:17" x14ac:dyDescent="0.2">
      <c r="B219" s="46" t="s">
        <v>20</v>
      </c>
      <c r="D219" s="49">
        <f>_xll.qlCalendarAdvance(LocalCalendar,$D218,B219,"f",FALSE)</f>
        <v>42955</v>
      </c>
      <c r="E219" s="49">
        <f>_xll.qlInterestRateIndexValueDate(IndexON,D219)</f>
        <v>42955</v>
      </c>
      <c r="F219" s="52">
        <f>IFERROR(_xll.qlIndexFixing(IndexON,D219,TRUE,_xll.ohTrigger(RecalcTrigger,TriggerON)),NA())</f>
        <v>6.2159934546013318E-3</v>
      </c>
      <c r="H219" s="49">
        <f>_xll.qlCalendarAdvance(IborCalendar,$H218,B219,"f",FALSE)</f>
        <v>42951</v>
      </c>
      <c r="I219" s="49">
        <f>_xll.qlInterestRateIndexValueDate(Index1M,$H219)</f>
        <v>42955</v>
      </c>
      <c r="J219" s="52">
        <f>IFERROR(_xll.qlIndexFixing(Index1M,$H219,TRUE,_xll.ohTrigger(RecalcTrigger,Trigger1M)),NA())</f>
        <v>7.731534632985048E-3</v>
      </c>
      <c r="K219" s="52">
        <f>IFERROR(_xll.qlIndexFixing(ONIndex1M,I219,TRUE,_xll.ohTrigger(RecalcTrigger,Trigger1M)),NA())</f>
        <v>7.6683522975518059E-3</v>
      </c>
      <c r="L219" s="52">
        <f>IFERROR(_xll.qlIndexFixing(Index3M,H219,TRUE,_xll.ohTrigger(RecalcTrigger,Trigger3M)),NA())</f>
        <v>9.9900791851689642E-3</v>
      </c>
      <c r="M219" s="52">
        <f>IFERROR(_xll.qlIndexFixing(ONIndex3M,I219,TRUE,_xll.ohTrigger(RecalcTrigger,Trigger3M)),NA())</f>
        <v>9.8514311681086042E-3</v>
      </c>
      <c r="N219" s="52">
        <f>IFERROR(_xll.qlIndexFixing(Index6M,$H219,TRUE,_xll.ohTrigger(RecalcTrigger,Trigger6M)),NA())</f>
        <v>1.2945648679161694E-2</v>
      </c>
      <c r="O219" s="52">
        <f>IFERROR(_xll.qlIndexFixing(ONIndex6M,I219,TRUE,_xll.ohTrigger(RecalcTrigger,Trigger6M)),NA())</f>
        <v>1.2785518460116663E-2</v>
      </c>
      <c r="P219" s="52">
        <f>IFERROR(_xll.qlIndexFixing(Index1Y,$H219,TRUE,_xll.ohTrigger(RecalcTrigger,Trigger1Y)),NA())</f>
        <v>1.6034147713987451E-2</v>
      </c>
      <c r="Q219" s="52">
        <f>IFERROR(_xll.qlIndexFixing(ONIndex1Y,I219,TRUE,_xll.ohTrigger(RecalcTrigger,Trigger1Y)),NA())</f>
        <v>1.6466109972963494E-2</v>
      </c>
    </row>
    <row r="220" spans="2:17" x14ac:dyDescent="0.2">
      <c r="B220" s="46" t="s">
        <v>20</v>
      </c>
      <c r="D220" s="49">
        <f>_xll.qlCalendarAdvance(LocalCalendar,$D219,B220,"f",FALSE)</f>
        <v>42956</v>
      </c>
      <c r="E220" s="49">
        <f>_xll.qlInterestRateIndexValueDate(IndexON,D220)</f>
        <v>42956</v>
      </c>
      <c r="F220" s="52">
        <f>IFERROR(_xll.qlIndexFixing(IndexON,D220,TRUE,_xll.ohTrigger(RecalcTrigger,TriggerON)),NA())</f>
        <v>6.2134124722135198E-3</v>
      </c>
      <c r="H220" s="49">
        <f>_xll.qlCalendarAdvance(IborCalendar,$H219,B220,"f",FALSE)</f>
        <v>42954</v>
      </c>
      <c r="I220" s="49">
        <f>_xll.qlInterestRateIndexValueDate(Index1M,$H220)</f>
        <v>42956</v>
      </c>
      <c r="J220" s="52">
        <f>IFERROR(_xll.qlIndexFixing(Index1M,$H220,TRUE,_xll.ohTrigger(RecalcTrigger,Trigger1M)),NA())</f>
        <v>7.7398126850815952E-3</v>
      </c>
      <c r="K220" s="52">
        <f>IFERROR(_xll.qlIndexFixing(ONIndex1M,I220,TRUE,_xll.ohTrigger(RecalcTrigger,Trigger1M)),NA())</f>
        <v>7.6723904607156612E-3</v>
      </c>
      <c r="L220" s="52">
        <f>IFERROR(_xll.qlIndexFixing(Index3M,H220,TRUE,_xll.ohTrigger(RecalcTrigger,Trigger3M)),NA())</f>
        <v>9.9933309416834551E-3</v>
      </c>
      <c r="M220" s="52">
        <f>IFERROR(_xll.qlIndexFixing(ONIndex3M,I220,TRUE,_xll.ohTrigger(RecalcTrigger,Trigger3M)),NA())</f>
        <v>9.8535868685267758E-3</v>
      </c>
      <c r="N220" s="52">
        <f>IFERROR(_xll.qlIndexFixing(Index6M,$H220,TRUE,_xll.ohTrigger(RecalcTrigger,Trigger6M)),NA())</f>
        <v>1.2947606374254687E-2</v>
      </c>
      <c r="O220" s="52">
        <f>IFERROR(_xll.qlIndexFixing(ONIndex6M,I220,TRUE,_xll.ohTrigger(RecalcTrigger,Trigger6M)),NA())</f>
        <v>1.2780888305776728E-2</v>
      </c>
      <c r="P220" s="52">
        <f>IFERROR(_xll.qlIndexFixing(Index1Y,$H220,TRUE,_xll.ohTrigger(RecalcTrigger,Trigger1Y)),NA())</f>
        <v>1.6038658120954601E-2</v>
      </c>
      <c r="Q220" s="52">
        <f>IFERROR(_xll.qlIndexFixing(ONIndex1Y,I220,TRUE,_xll.ohTrigger(RecalcTrigger,Trigger1Y)),NA())</f>
        <v>1.6473105089849227E-2</v>
      </c>
    </row>
    <row r="221" spans="2:17" x14ac:dyDescent="0.2">
      <c r="B221" s="46" t="s">
        <v>20</v>
      </c>
      <c r="D221" s="49">
        <f>_xll.qlCalendarAdvance(LocalCalendar,$D220,B221,"f",FALSE)</f>
        <v>42957</v>
      </c>
      <c r="E221" s="49">
        <f>_xll.qlInterestRateIndexValueDate(IndexON,D221)</f>
        <v>42957</v>
      </c>
      <c r="F221" s="52">
        <f>IFERROR(_xll.qlIndexFixing(IndexON,D221,TRUE,_xll.ohTrigger(RecalcTrigger,TriggerON)),NA())</f>
        <v>6.2109214742456231E-3</v>
      </c>
      <c r="H221" s="49">
        <f>_xll.qlCalendarAdvance(IborCalendar,$H220,B221,"f",FALSE)</f>
        <v>42955</v>
      </c>
      <c r="I221" s="49">
        <f>_xll.qlInterestRateIndexValueDate(Index1M,$H221)</f>
        <v>42957</v>
      </c>
      <c r="J221" s="52">
        <f>IFERROR(_xll.qlIndexFixing(Index1M,$H221,TRUE,_xll.ohTrigger(RecalcTrigger,Trigger1M)),NA())</f>
        <v>7.7417546358019007E-3</v>
      </c>
      <c r="K221" s="52">
        <f>IFERROR(_xll.qlIndexFixing(ONIndex1M,I221,TRUE,_xll.ohTrigger(RecalcTrigger,Trigger1M)),NA())</f>
        <v>7.6764294534559241E-3</v>
      </c>
      <c r="L221" s="52">
        <f>IFERROR(_xll.qlIndexFixing(Index3M,H221,TRUE,_xll.ohTrigger(RecalcTrigger,Trigger3M)),NA())</f>
        <v>1.0002753842019143E-2</v>
      </c>
      <c r="M221" s="52">
        <f>IFERROR(_xll.qlIndexFixing(ONIndex3M,I221,TRUE,_xll.ohTrigger(RecalcTrigger,Trigger3M)),NA())</f>
        <v>9.8557593231429763E-3</v>
      </c>
      <c r="N221" s="52">
        <f>IFERROR(_xll.qlIndexFixing(Index6M,$H221,TRUE,_xll.ohTrigger(RecalcTrigger,Trigger6M)),NA())</f>
        <v>1.2952464925460261E-2</v>
      </c>
      <c r="O221" s="52">
        <f>IFERROR(_xll.qlIndexFixing(ONIndex6M,I221,TRUE,_xll.ohTrigger(RecalcTrigger,Trigger6M)),NA())</f>
        <v>1.2776217758387887E-2</v>
      </c>
      <c r="P221" s="52">
        <f>IFERROR(_xll.qlIndexFixing(Index1Y,$H221,TRUE,_xll.ohTrigger(RecalcTrigger,Trigger1Y)),NA())</f>
        <v>1.6043178600804335E-2</v>
      </c>
      <c r="Q221" s="52">
        <f>IFERROR(_xll.qlIndexFixing(ONIndex1Y,I221,TRUE,_xll.ohTrigger(RecalcTrigger,Trigger1Y)),NA())</f>
        <v>1.6480145024084791E-2</v>
      </c>
    </row>
    <row r="222" spans="2:17" x14ac:dyDescent="0.2">
      <c r="B222" s="46" t="s">
        <v>20</v>
      </c>
      <c r="D222" s="49">
        <f>_xll.qlCalendarAdvance(LocalCalendar,$D221,B222,"f",FALSE)</f>
        <v>42958</v>
      </c>
      <c r="E222" s="49">
        <f>_xll.qlInterestRateIndexValueDate(IndexON,D222)</f>
        <v>42958</v>
      </c>
      <c r="F222" s="52">
        <f>IFERROR(_xll.qlIndexFixing(IndexON,D222,TRUE,_xll.ohTrigger(RecalcTrigger,TriggerON)),NA())</f>
        <v>6.2063464200168283E-3</v>
      </c>
      <c r="H222" s="49">
        <f>_xll.qlCalendarAdvance(IborCalendar,$H221,B222,"f",FALSE)</f>
        <v>42956</v>
      </c>
      <c r="I222" s="49">
        <f>_xll.qlInterestRateIndexValueDate(Index1M,$H222)</f>
        <v>42958</v>
      </c>
      <c r="J222" s="52">
        <f>IFERROR(_xll.qlIndexFixing(Index1M,$H222,TRUE,_xll.ohTrigger(RecalcTrigger,Trigger1M)),NA())</f>
        <v>7.7436967776880047E-3</v>
      </c>
      <c r="K222" s="52">
        <f>IFERROR(_xll.qlIndexFixing(ONIndex1M,I222,TRUE,_xll.ohTrigger(RecalcTrigger,Trigger1M)),NA())</f>
        <v>7.6846742376446286E-3</v>
      </c>
      <c r="L222" s="52">
        <f>IFERROR(_xll.qlIndexFixing(Index3M,H222,TRUE,_xll.ohTrigger(RecalcTrigger,Trigger3M)),NA())</f>
        <v>1.0004043731698456E-2</v>
      </c>
      <c r="M222" s="52">
        <f>IFERROR(_xll.qlIndexFixing(ONIndex3M,I222,TRUE,_xll.ohTrigger(RecalcTrigger,Trigger3M)),NA())</f>
        <v>9.8604301448723675E-3</v>
      </c>
      <c r="N222" s="52">
        <f>IFERROR(_xll.qlIndexFixing(Index6M,$H222,TRUE,_xll.ohTrigger(RecalcTrigger,Trigger6M)),NA())</f>
        <v>1.2952957918930589E-2</v>
      </c>
      <c r="O222" s="52">
        <f>IFERROR(_xll.qlIndexFixing(ONIndex6M,I222,TRUE,_xll.ohTrigger(RecalcTrigger,Trigger6M)),NA())</f>
        <v>1.2767194774720991E-2</v>
      </c>
      <c r="P222" s="52">
        <f>IFERROR(_xll.qlIndexFixing(Index1Y,$H222,TRUE,_xll.ohTrigger(RecalcTrigger,Trigger1Y)),NA())</f>
        <v>1.6060613656628239E-2</v>
      </c>
      <c r="Q222" s="52">
        <f>IFERROR(_xll.qlIndexFixing(ONIndex1Y,I222,TRUE,_xll.ohTrigger(RecalcTrigger,Trigger1Y)),NA())</f>
        <v>1.6495130029534621E-2</v>
      </c>
    </row>
    <row r="223" spans="2:17" x14ac:dyDescent="0.2">
      <c r="B223" s="46" t="s">
        <v>20</v>
      </c>
      <c r="D223" s="49">
        <f>_xll.qlCalendarAdvance(LocalCalendar,$D222,B223,"f",FALSE)</f>
        <v>42961</v>
      </c>
      <c r="E223" s="49">
        <f>_xll.qlInterestRateIndexValueDate(IndexON,D223)</f>
        <v>42961</v>
      </c>
      <c r="F223" s="52">
        <f>IFERROR(_xll.qlIndexFixing(IndexON,D223,TRUE,_xll.ohTrigger(RecalcTrigger,TriggerON)),NA())</f>
        <v>6.2018573272126787E-3</v>
      </c>
      <c r="H223" s="49">
        <f>_xll.qlCalendarAdvance(IborCalendar,$H222,B223,"f",FALSE)</f>
        <v>42957</v>
      </c>
      <c r="I223" s="49">
        <f>_xll.qlInterestRateIndexValueDate(Index1M,$H223)</f>
        <v>42961</v>
      </c>
      <c r="J223" s="52">
        <f>IFERROR(_xll.qlIndexFixing(Index1M,$H223,TRUE,_xll.ohTrigger(RecalcTrigger,Trigger1M)),NA())</f>
        <v>7.7558664054477146E-3</v>
      </c>
      <c r="K223" s="52">
        <f>IFERROR(_xll.qlIndexFixing(ONIndex1M,I223,TRUE,_xll.ohTrigger(RecalcTrigger,Trigger1M)),NA())</f>
        <v>7.6925937197014349E-3</v>
      </c>
      <c r="L223" s="52">
        <f>IFERROR(_xll.qlIndexFixing(Index3M,H223,TRUE,_xll.ohTrigger(RecalcTrigger,Trigger3M)),NA())</f>
        <v>1.0010051218151177E-2</v>
      </c>
      <c r="M223" s="52">
        <f>IFERROR(_xll.qlIndexFixing(ONIndex3M,I223,TRUE,_xll.ohTrigger(RecalcTrigger,Trigger3M)),NA())</f>
        <v>9.8646166821492187E-3</v>
      </c>
      <c r="N223" s="52">
        <f>IFERROR(_xll.qlIndexFixing(Index6M,$H223,TRUE,_xll.ohTrigger(RecalcTrigger,Trigger6M)),NA())</f>
        <v>1.2957408723972264E-2</v>
      </c>
      <c r="O223" s="52">
        <f>IFERROR(_xll.qlIndexFixing(ONIndex6M,I223,TRUE,_xll.ohTrigger(RecalcTrigger,Trigger6M)),NA())</f>
        <v>1.2757131638823083E-2</v>
      </c>
      <c r="P223" s="52">
        <f>IFERROR(_xll.qlIndexFixing(Index1Y,$H223,TRUE,_xll.ohTrigger(RecalcTrigger,Trigger1Y)),NA())</f>
        <v>1.6061326987680927E-2</v>
      </c>
      <c r="Q223" s="52">
        <f>IFERROR(_xll.qlIndexFixing(ONIndex1Y,I223,TRUE,_xll.ohTrigger(RecalcTrigger,Trigger1Y)),NA())</f>
        <v>1.6508752934365489E-2</v>
      </c>
    </row>
    <row r="224" spans="2:17" x14ac:dyDescent="0.2">
      <c r="B224" s="46" t="s">
        <v>20</v>
      </c>
      <c r="D224" s="49">
        <f>_xll.qlCalendarAdvance(LocalCalendar,$D223,B224,"f",FALSE)</f>
        <v>42962</v>
      </c>
      <c r="E224" s="49">
        <f>_xll.qlInterestRateIndexValueDate(IndexON,D224)</f>
        <v>42962</v>
      </c>
      <c r="F224" s="52">
        <f>IFERROR(_xll.qlIndexFixing(IndexON,D224,TRUE,_xll.ohTrigger(RecalcTrigger,TriggerON)),NA())</f>
        <v>6.199816251584167E-3</v>
      </c>
      <c r="H224" s="49">
        <f>_xll.qlCalendarAdvance(IborCalendar,$H223,B224,"f",FALSE)</f>
        <v>42958</v>
      </c>
      <c r="I224" s="49">
        <f>_xll.qlInterestRateIndexValueDate(Index1M,$H224)</f>
        <v>42962</v>
      </c>
      <c r="J224" s="52">
        <f>IFERROR(_xll.qlIndexFixing(Index1M,$H224,TRUE,_xll.ohTrigger(RecalcTrigger,Trigger1M)),NA())</f>
        <v>7.7599246109380784E-3</v>
      </c>
      <c r="K224" s="52">
        <f>IFERROR(_xll.qlIndexFixing(ONIndex1M,I224,TRUE,_xll.ohTrigger(RecalcTrigger,Trigger1M)),NA())</f>
        <v>7.6966368601638635E-3</v>
      </c>
      <c r="L224" s="52">
        <f>IFERROR(_xll.qlIndexFixing(Index3M,H224,TRUE,_xll.ohTrigger(RecalcTrigger,Trigger3M)),NA())</f>
        <v>1.0013489515221713E-2</v>
      </c>
      <c r="M224" s="52">
        <f>IFERROR(_xll.qlIndexFixing(ONIndex3M,I224,TRUE,_xll.ohTrigger(RecalcTrigger,Trigger3M)),NA())</f>
        <v>9.8668729070361394E-3</v>
      </c>
      <c r="N224" s="52">
        <f>IFERROR(_xll.qlIndexFixing(Index6M,$H224,TRUE,_xll.ohTrigger(RecalcTrigger,Trigger6M)),NA())</f>
        <v>1.2959372819471982E-2</v>
      </c>
      <c r="O224" s="52">
        <f>IFERROR(_xll.qlIndexFixing(ONIndex6M,I224,TRUE,_xll.ohTrigger(RecalcTrigger,Trigger6M)),NA())</f>
        <v>1.2752259126349585E-2</v>
      </c>
      <c r="P224" s="52">
        <f>IFERROR(_xll.qlIndexFixing(Index1Y,$H224,TRUE,_xll.ohTrigger(RecalcTrigger,Trigger1Y)),NA())</f>
        <v>1.6065872135662306E-2</v>
      </c>
      <c r="Q224" s="52">
        <f>IFERROR(_xll.qlIndexFixing(ONIndex1Y,I224,TRUE,_xll.ohTrigger(RecalcTrigger,Trigger1Y)),NA())</f>
        <v>1.6516016955270274E-2</v>
      </c>
    </row>
    <row r="225" spans="2:17" x14ac:dyDescent="0.2">
      <c r="B225" s="46" t="s">
        <v>20</v>
      </c>
      <c r="D225" s="49">
        <f>_xll.qlCalendarAdvance(LocalCalendar,$D224,B225,"f",FALSE)</f>
        <v>42963</v>
      </c>
      <c r="E225" s="49">
        <f>_xll.qlInterestRateIndexValueDate(IndexON,D225)</f>
        <v>42963</v>
      </c>
      <c r="F225" s="52">
        <f>IFERROR(_xll.qlIndexFixing(IndexON,D225,TRUE,_xll.ohTrigger(RecalcTrigger,TriggerON)),NA())</f>
        <v>6.1978651603755708E-3</v>
      </c>
      <c r="H225" s="49">
        <f>_xll.qlCalendarAdvance(IborCalendar,$H224,B225,"f",FALSE)</f>
        <v>42961</v>
      </c>
      <c r="I225" s="49">
        <f>_xll.qlInterestRateIndexValueDate(Index1M,$H225)</f>
        <v>42963</v>
      </c>
      <c r="J225" s="52">
        <f>IFERROR(_xll.qlIndexFixing(Index1M,$H225,TRUE,_xll.ohTrigger(RecalcTrigger,Trigger1M)),NA())</f>
        <v>7.7682155264452947E-3</v>
      </c>
      <c r="K225" s="52">
        <f>IFERROR(_xll.qlIndexFixing(ONIndex1M,I225,TRUE,_xll.ohTrigger(RecalcTrigger,Trigger1M)),NA())</f>
        <v>7.7006808302026997E-3</v>
      </c>
      <c r="L225" s="52">
        <f>IFERROR(_xll.qlIndexFixing(Index3M,H225,TRUE,_xll.ohTrigger(RecalcTrigger,Trigger3M)),NA())</f>
        <v>1.0016959873892579E-2</v>
      </c>
      <c r="M225" s="52">
        <f>IFERROR(_xll.qlIndexFixing(ONIndex3M,I225,TRUE,_xll.ohTrigger(RecalcTrigger,Trigger3M)),NA())</f>
        <v>9.8691458860411529E-3</v>
      </c>
      <c r="N225" s="52">
        <f>IFERROR(_xll.qlIndexFixing(Index6M,$H225,TRUE,_xll.ohTrigger(RecalcTrigger,Trigger6M)),NA())</f>
        <v>1.2961338407061197E-2</v>
      </c>
      <c r="O225" s="52">
        <f>IFERROR(_xll.qlIndexFixing(ONIndex6M,I225,TRUE,_xll.ohTrigger(RecalcTrigger,Trigger6M)),NA())</f>
        <v>1.2747346220907119E-2</v>
      </c>
      <c r="P225" s="52">
        <f>IFERROR(_xll.qlIndexFixing(Index1Y,$H225,TRUE,_xll.ohTrigger(RecalcTrigger,Trigger1Y)),NA())</f>
        <v>1.6070417077797605E-2</v>
      </c>
      <c r="Q225" s="52">
        <f>IFERROR(_xll.qlIndexFixing(ONIndex1Y,I225,TRUE,_xll.ohTrigger(RecalcTrigger,Trigger1Y)),NA())</f>
        <v>1.6523325793604826E-2</v>
      </c>
    </row>
    <row r="226" spans="2:17" x14ac:dyDescent="0.2">
      <c r="B226" s="46" t="s">
        <v>20</v>
      </c>
      <c r="D226" s="49">
        <f>_xll.qlCalendarAdvance(LocalCalendar,$D225,B226,"f",FALSE)</f>
        <v>42964</v>
      </c>
      <c r="E226" s="49">
        <f>_xll.qlInterestRateIndexValueDate(IndexON,D226)</f>
        <v>42964</v>
      </c>
      <c r="F226" s="52">
        <f>IFERROR(_xll.qlIndexFixing(IndexON,D226,TRUE,_xll.ohTrigger(RecalcTrigger,TriggerON)),NA())</f>
        <v>6.1960040536668259E-3</v>
      </c>
      <c r="H226" s="49">
        <f>_xll.qlCalendarAdvance(IborCalendar,$H225,B226,"f",FALSE)</f>
        <v>42962</v>
      </c>
      <c r="I226" s="49">
        <f>_xll.qlInterestRateIndexValueDate(Index1M,$H226)</f>
        <v>42964</v>
      </c>
      <c r="J226" s="52">
        <f>IFERROR(_xll.qlIndexFixing(Index1M,$H226,TRUE,_xll.ohTrigger(RecalcTrigger,Trigger1M)),NA())</f>
        <v>7.7701597759244345E-3</v>
      </c>
      <c r="K226" s="52">
        <f>IFERROR(_xll.qlIndexFixing(ONIndex1M,I226,TRUE,_xll.ohTrigger(RecalcTrigger,Trigger1M)),NA())</f>
        <v>7.7047256296580713E-3</v>
      </c>
      <c r="L226" s="52">
        <f>IFERROR(_xll.qlIndexFixing(Index3M,H226,TRUE,_xll.ohTrigger(RecalcTrigger,Trigger3M)),NA())</f>
        <v>1.0020462571740869E-2</v>
      </c>
      <c r="M226" s="52">
        <f>IFERROR(_xll.qlIndexFixing(ONIndex3M,I226,TRUE,_xll.ohTrigger(RecalcTrigger,Trigger3M)),NA())</f>
        <v>9.8714356190843233E-3</v>
      </c>
      <c r="N226" s="52">
        <f>IFERROR(_xll.qlIndexFixing(Index6M,$H226,TRUE,_xll.ohTrigger(RecalcTrigger,Trigger6M)),NA())</f>
        <v>1.2966860682881193E-2</v>
      </c>
      <c r="O226" s="52">
        <f>IFERROR(_xll.qlIndexFixing(ONIndex6M,I226,TRUE,_xll.ohTrigger(RecalcTrigger,Trigger6M)),NA())</f>
        <v>1.2742392922575618E-2</v>
      </c>
      <c r="P226" s="52">
        <f>IFERROR(_xll.qlIndexFixing(Index1Y,$H226,TRUE,_xll.ohTrigger(RecalcTrigger,Trigger1Y)),NA())</f>
        <v>1.6074960100856066E-2</v>
      </c>
      <c r="Q226" s="52">
        <f>IFERROR(_xll.qlIndexFixing(ONIndex1Y,I226,TRUE,_xll.ohTrigger(RecalcTrigger,Trigger1Y)),NA())</f>
        <v>1.653067944928921E-2</v>
      </c>
    </row>
    <row r="227" spans="2:17" x14ac:dyDescent="0.2">
      <c r="B227" s="46" t="s">
        <v>20</v>
      </c>
      <c r="D227" s="49">
        <f>_xll.qlCalendarAdvance(LocalCalendar,$D226,B227,"f",FALSE)</f>
        <v>42965</v>
      </c>
      <c r="E227" s="49">
        <f>_xll.qlInterestRateIndexValueDate(IndexON,D227)</f>
        <v>42965</v>
      </c>
      <c r="F227" s="52">
        <f>IFERROR(_xll.qlIndexFixing(IndexON,D227,TRUE,_xll.ohTrigger(RecalcTrigger,TriggerON)),NA())</f>
        <v>6.1926883114260534E-3</v>
      </c>
      <c r="H227" s="49">
        <f>_xll.qlCalendarAdvance(IborCalendar,$H226,B227,"f",FALSE)</f>
        <v>42963</v>
      </c>
      <c r="I227" s="49">
        <f>_xll.qlInterestRateIndexValueDate(Index1M,$H227)</f>
        <v>42965</v>
      </c>
      <c r="J227" s="52">
        <f>IFERROR(_xll.qlIndexFixing(Index1M,$H227,TRUE,_xll.ohTrigger(RecalcTrigger,Trigger1M)),NA())</f>
        <v>7.7721042161411772E-3</v>
      </c>
      <c r="K227" s="52">
        <f>IFERROR(_xll.qlIndexFixing(ONIndex1M,I227,TRUE,_xll.ohTrigger(RecalcTrigger,Trigger1M)),NA())</f>
        <v>7.7129832382549779E-3</v>
      </c>
      <c r="L227" s="52">
        <f>IFERROR(_xll.qlIndexFixing(Index3M,H227,TRUE,_xll.ohTrigger(RecalcTrigger,Trigger3M)),NA())</f>
        <v>1.002838421132265E-2</v>
      </c>
      <c r="M227" s="52">
        <f>IFERROR(_xll.qlIndexFixing(ONIndex3M,I227,TRUE,_xll.ohTrigger(RecalcTrigger,Trigger3M)),NA())</f>
        <v>9.876341870036498E-3</v>
      </c>
      <c r="N227" s="52">
        <f>IFERROR(_xll.qlIndexFixing(Index6M,$H227,TRUE,_xll.ohTrigger(RecalcTrigger,Trigger6M)),NA())</f>
        <v>1.2967608503344415E-2</v>
      </c>
      <c r="O227" s="52">
        <f>IFERROR(_xll.qlIndexFixing(ONIndex6M,I227,TRUE,_xll.ohTrigger(RecalcTrigger,Trigger6M)),NA())</f>
        <v>1.2732802001051979E-2</v>
      </c>
      <c r="P227" s="52">
        <f>IFERROR(_xll.qlIndexFixing(Index1Y,$H227,TRUE,_xll.ohTrigger(RecalcTrigger,Trigger1Y)),NA())</f>
        <v>1.6092503058680652E-2</v>
      </c>
      <c r="Q227" s="52">
        <f>IFERROR(_xll.qlIndexFixing(ONIndex1Y,I227,TRUE,_xll.ohTrigger(RecalcTrigger,Trigger1Y)),NA())</f>
        <v>1.654629659337381E-2</v>
      </c>
    </row>
    <row r="228" spans="2:17" x14ac:dyDescent="0.2">
      <c r="B228" s="46" t="s">
        <v>20</v>
      </c>
      <c r="D228" s="49">
        <f>_xll.qlCalendarAdvance(LocalCalendar,$D227,B228,"f",FALSE)</f>
        <v>42968</v>
      </c>
      <c r="E228" s="49">
        <f>_xll.qlInterestRateIndexValueDate(IndexON,D228)</f>
        <v>42968</v>
      </c>
      <c r="F228" s="52">
        <f>IFERROR(_xll.qlIndexFixing(IndexON,D228,TRUE,_xll.ohTrigger(RecalcTrigger,TriggerON)),NA())</f>
        <v>6.1894594713507445E-3</v>
      </c>
      <c r="H228" s="49">
        <f>_xll.qlCalendarAdvance(IborCalendar,$H227,B228,"f",FALSE)</f>
        <v>42964</v>
      </c>
      <c r="I228" s="49">
        <f>_xll.qlInterestRateIndexValueDate(Index1M,$H228)</f>
        <v>42968</v>
      </c>
      <c r="J228" s="52">
        <f>IFERROR(_xll.qlIndexFixing(Index1M,$H228,TRUE,_xll.ohTrigger(RecalcTrigger,Trigger1M)),NA())</f>
        <v>7.7842913044526016E-3</v>
      </c>
      <c r="K228" s="52">
        <f>IFERROR(_xll.qlIndexFixing(ONIndex1M,I228,TRUE,_xll.ohTrigger(RecalcTrigger,Trigger1M)),NA())</f>
        <v>7.7209131232436334E-3</v>
      </c>
      <c r="L228" s="52">
        <f>IFERROR(_xll.qlIndexFixing(Index3M,H228,TRUE,_xll.ohTrigger(RecalcTrigger,Trigger3M)),NA())</f>
        <v>1.0034802306543059E-2</v>
      </c>
      <c r="M228" s="52">
        <f>IFERROR(_xll.qlIndexFixing(ONIndex3M,I228,TRUE,_xll.ohTrigger(RecalcTrigger,Trigger3M)),NA())</f>
        <v>9.8807620919583172E-3</v>
      </c>
      <c r="N228" s="52">
        <f>IFERROR(_xll.qlIndexFixing(Index6M,$H228,TRUE,_xll.ohTrigger(RecalcTrigger,Trigger6M)),NA())</f>
        <v>1.2971192979962376E-2</v>
      </c>
      <c r="O228" s="52">
        <f>IFERROR(_xll.qlIndexFixing(ONIndex6M,I228,TRUE,_xll.ohTrigger(RecalcTrigger,Trigger6M)),NA())</f>
        <v>1.2722175799080304E-2</v>
      </c>
      <c r="P228" s="52">
        <f>IFERROR(_xll.qlIndexFixing(Index1Y,$H228,TRUE,_xll.ohTrigger(RecalcTrigger,Trigger1Y)),NA())</f>
        <v>1.6093078736639888E-2</v>
      </c>
      <c r="Q228" s="52">
        <f>IFERROR(_xll.qlIndexFixing(ONIndex1Y,I228,TRUE,_xll.ohTrigger(RecalcTrigger,Trigger1Y)),NA())</f>
        <v>1.6560542245684928E-2</v>
      </c>
    </row>
    <row r="229" spans="2:17" x14ac:dyDescent="0.2">
      <c r="B229" s="46" t="s">
        <v>20</v>
      </c>
      <c r="D229" s="49">
        <f>_xll.qlCalendarAdvance(LocalCalendar,$D228,B229,"f",FALSE)</f>
        <v>42969</v>
      </c>
      <c r="E229" s="49">
        <f>_xll.qlInterestRateIndexValueDate(IndexON,D229)</f>
        <v>42969</v>
      </c>
      <c r="F229" s="52">
        <f>IFERROR(_xll.qlIndexFixing(IndexON,D229,TRUE,_xll.ohTrigger(RecalcTrigger,TriggerON)),NA())</f>
        <v>6.1880482869014486E-3</v>
      </c>
      <c r="H229" s="49">
        <f>_xll.qlCalendarAdvance(IborCalendar,$H228,B229,"f",FALSE)</f>
        <v>42965</v>
      </c>
      <c r="I229" s="49">
        <f>_xll.qlInterestRateIndexValueDate(Index1M,$H229)</f>
        <v>42969</v>
      </c>
      <c r="J229" s="52">
        <f>IFERROR(_xll.qlIndexFixing(Index1M,$H229,TRUE,_xll.ohTrigger(RecalcTrigger,Trigger1M)),NA())</f>
        <v>7.7883553301414821E-3</v>
      </c>
      <c r="K229" s="52">
        <f>IFERROR(_xll.qlIndexFixing(ONIndex1M,I229,TRUE,_xll.ohTrigger(RecalcTrigger,Trigger1M)),NA())</f>
        <v>7.7249620705011068E-3</v>
      </c>
      <c r="L229" s="52">
        <f>IFERROR(_xll.qlIndexFixing(Index3M,H229,TRUE,_xll.ohTrigger(RecalcTrigger,Trigger3M)),NA())</f>
        <v>1.0038470864018252E-2</v>
      </c>
      <c r="M229" s="52">
        <f>IFERROR(_xll.qlIndexFixing(ONIndex3M,I229,TRUE,_xll.ohTrigger(RecalcTrigger,Trigger3M)),NA())</f>
        <v>9.8831355954320799E-3</v>
      </c>
      <c r="N229" s="52">
        <f>IFERROR(_xll.qlIndexFixing(Index6M,$H229,TRUE,_xll.ohTrigger(RecalcTrigger,Trigger6M)),NA())</f>
        <v>1.2973170072263555E-2</v>
      </c>
      <c r="O229" s="52">
        <f>IFERROR(_xll.qlIndexFixing(ONIndex6M,I229,TRUE,_xll.ohTrigger(RecalcTrigger,Trigger6M)),NA())</f>
        <v>1.2717020535744084E-2</v>
      </c>
      <c r="P229" s="52">
        <f>IFERROR(_xll.qlIndexFixing(Index1Y,$H229,TRUE,_xll.ohTrigger(RecalcTrigger,Trigger1Y)),NA())</f>
        <v>1.6097586464781769E-2</v>
      </c>
      <c r="Q229" s="52">
        <f>IFERROR(_xll.qlIndexFixing(ONIndex1Y,I229,TRUE,_xll.ohTrigger(RecalcTrigger,Trigger1Y)),NA())</f>
        <v>1.6568119988198404E-2</v>
      </c>
    </row>
    <row r="230" spans="2:17" x14ac:dyDescent="0.2">
      <c r="B230" s="46" t="s">
        <v>20</v>
      </c>
      <c r="D230" s="49">
        <f>_xll.qlCalendarAdvance(LocalCalendar,$D229,B230,"f",FALSE)</f>
        <v>42970</v>
      </c>
      <c r="E230" s="49">
        <f>_xll.qlInterestRateIndexValueDate(IndexON,D230)</f>
        <v>42970</v>
      </c>
      <c r="F230" s="52">
        <f>IFERROR(_xll.qlIndexFixing(IndexON,D230,TRUE,_xll.ohTrigger(RecalcTrigger,TriggerON)),NA())</f>
        <v>6.1867270868720681E-3</v>
      </c>
      <c r="H230" s="49">
        <f>_xll.qlCalendarAdvance(IborCalendar,$H229,B230,"f",FALSE)</f>
        <v>42968</v>
      </c>
      <c r="I230" s="49">
        <f>_xll.qlInterestRateIndexValueDate(Index1M,$H230)</f>
        <v>42970</v>
      </c>
      <c r="J230" s="52">
        <f>IFERROR(_xll.qlIndexFixing(Index1M,$H230,TRUE,_xll.ohTrigger(RecalcTrigger,Trigger1M)),NA())</f>
        <v>7.796659115386427E-3</v>
      </c>
      <c r="K230" s="52">
        <f>IFERROR(_xll.qlIndexFixing(ONIndex1M,I230,TRUE,_xll.ohTrigger(RecalcTrigger,Trigger1M)),NA())</f>
        <v>7.7290118473349878E-3</v>
      </c>
      <c r="L230" s="52">
        <f>IFERROR(_xll.qlIndexFixing(Index3M,H230,TRUE,_xll.ohTrigger(RecalcTrigger,Trigger3M)),NA())</f>
        <v>1.0044458599387088E-2</v>
      </c>
      <c r="M230" s="52">
        <f>IFERROR(_xll.qlIndexFixing(ONIndex3M,I230,TRUE,_xll.ohTrigger(RecalcTrigger,Trigger3M)),NA())</f>
        <v>9.8855258528640633E-3</v>
      </c>
      <c r="N230" s="52">
        <f>IFERROR(_xll.qlIndexFixing(Index6M,$H230,TRUE,_xll.ohTrigger(RecalcTrigger,Trigger6M)),NA())</f>
        <v>1.2975149507383283E-2</v>
      </c>
      <c r="O230" s="52">
        <f>IFERROR(_xll.qlIndexFixing(ONIndex6M,I230,TRUE,_xll.ohTrigger(RecalcTrigger,Trigger6M)),NA())</f>
        <v>1.2711824879438893E-2</v>
      </c>
      <c r="P230" s="52">
        <f>IFERROR(_xll.qlIndexFixing(Index1Y,$H230,TRUE,_xll.ohTrigger(RecalcTrigger,Trigger1Y)),NA())</f>
        <v>1.6102081993817265E-2</v>
      </c>
      <c r="Q230" s="52">
        <f>IFERROR(_xll.qlIndexFixing(ONIndex1Y,I230,TRUE,_xll.ohTrigger(RecalcTrigger,Trigger1Y)),NA())</f>
        <v>1.6575742548061712E-2</v>
      </c>
    </row>
    <row r="231" spans="2:17" x14ac:dyDescent="0.2">
      <c r="B231" s="46" t="s">
        <v>20</v>
      </c>
      <c r="D231" s="49">
        <f>_xll.qlCalendarAdvance(LocalCalendar,$D230,B231,"f",FALSE)</f>
        <v>42971</v>
      </c>
      <c r="E231" s="49">
        <f>_xll.qlInterestRateIndexValueDate(IndexON,D231)</f>
        <v>42971</v>
      </c>
      <c r="F231" s="52">
        <f>IFERROR(_xll.qlIndexFixing(IndexON,D231,TRUE,_xll.ohTrigger(RecalcTrigger,TriggerON)),NA())</f>
        <v>6.1854958712626029E-3</v>
      </c>
      <c r="H231" s="49">
        <f>_xll.qlCalendarAdvance(IborCalendar,$H230,B231,"f",FALSE)</f>
        <v>42969</v>
      </c>
      <c r="I231" s="49">
        <f>_xll.qlInterestRateIndexValueDate(Index1M,$H231)</f>
        <v>42971</v>
      </c>
      <c r="J231" s="52">
        <f>IFERROR(_xll.qlIndexFixing(Index1M,$H231,TRUE,_xll.ohTrigger(RecalcTrigger,Trigger1M)),NA())</f>
        <v>7.798605660527258E-3</v>
      </c>
      <c r="K231" s="52">
        <f>IFERROR(_xll.qlIndexFixing(ONIndex1M,I231,TRUE,_xll.ohTrigger(RecalcTrigger,Trigger1M)),NA())</f>
        <v>7.7330624535854042E-3</v>
      </c>
      <c r="L231" s="52">
        <f>IFERROR(_xll.qlIndexFixing(Index3M,H231,TRUE,_xll.ohTrigger(RecalcTrigger,Trigger3M)),NA())</f>
        <v>1.0045910270614224E-2</v>
      </c>
      <c r="M231" s="52">
        <f>IFERROR(_xll.qlIndexFixing(ONIndex3M,I231,TRUE,_xll.ohTrigger(RecalcTrigger,Trigger3M)),NA())</f>
        <v>9.8879328644141395E-3</v>
      </c>
      <c r="N231" s="52">
        <f>IFERROR(_xll.qlIndexFixing(Index6M,$H231,TRUE,_xll.ohTrigger(RecalcTrigger,Trigger6M)),NA())</f>
        <v>1.2979031699612885E-2</v>
      </c>
      <c r="O231" s="52">
        <f>IFERROR(_xll.qlIndexFixing(ONIndex6M,I231,TRUE,_xll.ohTrigger(RecalcTrigger,Trigger6M)),NA())</f>
        <v>1.2706588830084797E-2</v>
      </c>
      <c r="P231" s="52">
        <f>IFERROR(_xll.qlIndexFixing(Index1Y,$H231,TRUE,_xll.ohTrigger(RecalcTrigger,Trigger1Y)),NA())</f>
        <v>1.6106563610301869E-2</v>
      </c>
      <c r="Q231" s="52">
        <f>IFERROR(_xll.qlIndexFixing(ONIndex1Y,I231,TRUE,_xll.ohTrigger(RecalcTrigger,Trigger1Y)),NA())</f>
        <v>1.6583409925354786E-2</v>
      </c>
    </row>
    <row r="232" spans="2:17" x14ac:dyDescent="0.2">
      <c r="B232" s="46" t="s">
        <v>20</v>
      </c>
      <c r="D232" s="49">
        <f>_xll.qlCalendarAdvance(LocalCalendar,$D231,B232,"f",FALSE)</f>
        <v>42972</v>
      </c>
      <c r="E232" s="49">
        <f>_xll.qlInterestRateIndexValueDate(IndexON,D232)</f>
        <v>42972</v>
      </c>
      <c r="F232" s="52">
        <f>IFERROR(_xll.qlIndexFixing(IndexON,D232,TRUE,_xll.ohTrigger(RecalcTrigger,TriggerON)),NA())</f>
        <v>6.183439593394624E-3</v>
      </c>
      <c r="H232" s="49">
        <f>_xll.qlCalendarAdvance(IborCalendar,$H231,B232,"f",FALSE)</f>
        <v>42970</v>
      </c>
      <c r="I232" s="49">
        <f>_xll.qlInterestRateIndexValueDate(Index1M,$H232)</f>
        <v>42972</v>
      </c>
      <c r="J232" s="52">
        <f>IFERROR(_xll.qlIndexFixing(Index1M,$H232,TRUE,_xll.ohTrigger(RecalcTrigger,Trigger1M)),NA())</f>
        <v>7.8005523959710733E-3</v>
      </c>
      <c r="K232" s="52">
        <f>IFERROR(_xll.qlIndexFixing(ONIndex1M,I232,TRUE,_xll.ohTrigger(RecalcTrigger,Trigger1M)),NA())</f>
        <v>7.7434429417744255E-3</v>
      </c>
      <c r="L232" s="52">
        <f>IFERROR(_xll.qlIndexFixing(Index3M,H232,TRUE,_xll.ohTrigger(RecalcTrigger,Trigger3M)),NA())</f>
        <v>1.005434644911715E-2</v>
      </c>
      <c r="M232" s="52">
        <f>IFERROR(_xll.qlIndexFixing(ONIndex3M,I232,TRUE,_xll.ohTrigger(RecalcTrigger,Trigger3M)),NA())</f>
        <v>9.8944420540014733E-3</v>
      </c>
      <c r="N232" s="52">
        <f>IFERROR(_xll.qlIndexFixing(Index6M,$H232,TRUE,_xll.ohTrigger(RecalcTrigger,Trigger6M)),NA())</f>
        <v>1.2980046219021822E-2</v>
      </c>
      <c r="O232" s="52">
        <f>IFERROR(_xll.qlIndexFixing(ONIndex6M,I232,TRUE,_xll.ohTrigger(RecalcTrigger,Trigger6M)),NA())</f>
        <v>1.2693968090071728E-2</v>
      </c>
      <c r="P232" s="52">
        <f>IFERROR(_xll.qlIndexFixing(Index1Y,$H232,TRUE,_xll.ohTrigger(RecalcTrigger,Trigger1Y)),NA())</f>
        <v>1.6130404058906526E-2</v>
      </c>
      <c r="Q232" s="52">
        <f>IFERROR(_xll.qlIndexFixing(ONIndex1Y,I232,TRUE,_xll.ohTrigger(RecalcTrigger,Trigger1Y)),NA())</f>
        <v>1.6603951045119913E-2</v>
      </c>
    </row>
    <row r="233" spans="2:17" x14ac:dyDescent="0.2">
      <c r="B233" s="46" t="s">
        <v>20</v>
      </c>
      <c r="D233" s="49">
        <f>_xll.qlCalendarAdvance(LocalCalendar,$D232,B233,"f",FALSE)</f>
        <v>42975</v>
      </c>
      <c r="E233" s="49">
        <f>_xll.qlInterestRateIndexValueDate(IndexON,D233)</f>
        <v>42975</v>
      </c>
      <c r="F233" s="52">
        <f>IFERROR(_xll.qlIndexFixing(IndexON,D233,TRUE,_xll.ohTrigger(RecalcTrigger,TriggerON)),NA())</f>
        <v>6.1814708534235763E-3</v>
      </c>
      <c r="H233" s="49">
        <f>_xll.qlCalendarAdvance(IborCalendar,$H232,B233,"f",FALSE)</f>
        <v>42971</v>
      </c>
      <c r="I233" s="49">
        <f>_xll.qlInterestRateIndexValueDate(Index1M,$H233)</f>
        <v>42976</v>
      </c>
      <c r="J233" s="52">
        <f>IFERROR(_xll.qlIndexFixing(Index1M,$H233,TRUE,_xll.ohTrigger(RecalcTrigger,Trigger1M)),NA())</f>
        <v>7.8168267908943732E-3</v>
      </c>
      <c r="K233" s="52">
        <f>IFERROR(_xll.qlIndexFixing(ONIndex1M,I233,TRUE,_xll.ohTrigger(RecalcTrigger,Trigger1M)),NA())</f>
        <v>7.7533279285635359E-3</v>
      </c>
      <c r="L233" s="52">
        <f>IFERROR(_xll.qlIndexFixing(Index3M,H233,TRUE,_xll.ohTrigger(RecalcTrigger,Trigger3M)),NA())</f>
        <v>1.0065118442769671E-2</v>
      </c>
      <c r="M233" s="52">
        <f>IFERROR(_xll.qlIndexFixing(ONIndex3M,I233,TRUE,_xll.ohTrigger(RecalcTrigger,Trigger3M)),NA())</f>
        <v>9.9002192331365535E-3</v>
      </c>
      <c r="N233" s="52">
        <f>IFERROR(_xll.qlIndexFixing(Index6M,$H233,TRUE,_xll.ohTrigger(RecalcTrigger,Trigger6M)),NA())</f>
        <v>1.2986266984094764E-2</v>
      </c>
      <c r="O233" s="52">
        <f>IFERROR(_xll.qlIndexFixing(ONIndex6M,I233,TRUE,_xll.ohTrigger(RecalcTrigger,Trigger6M)),NA())</f>
        <v>1.2679802688859709E-2</v>
      </c>
      <c r="P233" s="52">
        <f>IFERROR(_xll.qlIndexFixing(Index1Y,$H233,TRUE,_xll.ohTrigger(RecalcTrigger,Trigger1Y)),NA())</f>
        <v>1.6128703031775622E-2</v>
      </c>
      <c r="Q233" s="52">
        <f>IFERROR(_xll.qlIndexFixing(ONIndex1Y,I233,TRUE,_xll.ohTrigger(RecalcTrigger,Trigger1Y)),NA())</f>
        <v>1.6622419072627181E-2</v>
      </c>
    </row>
    <row r="234" spans="2:17" x14ac:dyDescent="0.2">
      <c r="B234" s="46" t="s">
        <v>20</v>
      </c>
      <c r="D234" s="49">
        <f>_xll.qlCalendarAdvance(LocalCalendar,$D233,B234,"f",FALSE)</f>
        <v>42976</v>
      </c>
      <c r="E234" s="49">
        <f>_xll.qlInterestRateIndexValueDate(IndexON,D234)</f>
        <v>42976</v>
      </c>
      <c r="F234" s="52">
        <f>IFERROR(_xll.qlIndexFixing(IndexON,D234,TRUE,_xll.ohTrigger(RecalcTrigger,TriggerON)),NA())</f>
        <v>6.1806895600735601E-3</v>
      </c>
      <c r="H234" s="49">
        <f>_xll.qlCalendarAdvance(IborCalendar,$H233,B234,"f",FALSE)</f>
        <v>42972</v>
      </c>
      <c r="I234" s="49">
        <f>_xll.qlInterestRateIndexValueDate(Index1M,$H234)</f>
        <v>42977</v>
      </c>
      <c r="J234" s="52">
        <f>IFERROR(_xll.qlIndexFixing(Index1M,$H234,TRUE,_xll.ohTrigger(RecalcTrigger,Trigger1M)),NA())</f>
        <v>7.8187750265099609E-3</v>
      </c>
      <c r="K234" s="52">
        <f>IFERROR(_xll.qlIndexFixing(ONIndex1M,I234,TRUE,_xll.ohTrigger(RecalcTrigger,Trigger1M)),NA())</f>
        <v>7.7573835121924617E-3</v>
      </c>
      <c r="L234" s="52">
        <f>IFERROR(_xll.qlIndexFixing(Index3M,H234,TRUE,_xll.ohTrigger(RecalcTrigger,Trigger3M)),NA())</f>
        <v>1.0069066810388614E-2</v>
      </c>
      <c r="M234" s="52">
        <f>IFERROR(_xll.qlIndexFixing(ONIndex3M,I234,TRUE,_xll.ohTrigger(RecalcTrigger,Trigger3M)),NA())</f>
        <v>9.9027267691553789E-3</v>
      </c>
      <c r="N234" s="52">
        <f>IFERROR(_xll.qlIndexFixing(Index6M,$H234,TRUE,_xll.ohTrigger(RecalcTrigger,Trigger6M)),NA())</f>
        <v>1.2987493412588107E-2</v>
      </c>
      <c r="O234" s="52">
        <f>IFERROR(_xll.qlIndexFixing(ONIndex6M,I234,TRUE,_xll.ohTrigger(RecalcTrigger,Trigger6M)),NA())</f>
        <v>1.2674324281691796E-2</v>
      </c>
      <c r="P234" s="52">
        <f>IFERROR(_xll.qlIndexFixing(Index1Y,$H234,TRUE,_xll.ohTrigger(RecalcTrigger,Trigger1Y)),NA())</f>
        <v>1.6133065188933631E-2</v>
      </c>
      <c r="Q234" s="52">
        <f>IFERROR(_xll.qlIndexFixing(ONIndex1Y,I234,TRUE,_xll.ohTrigger(RecalcTrigger,Trigger1Y)),NA())</f>
        <v>1.6630355354259052E-2</v>
      </c>
    </row>
    <row r="235" spans="2:17" x14ac:dyDescent="0.2">
      <c r="B235" s="46" t="s">
        <v>20</v>
      </c>
      <c r="D235" s="49">
        <f>_xll.qlCalendarAdvance(LocalCalendar,$D234,B235,"f",FALSE)</f>
        <v>42977</v>
      </c>
      <c r="E235" s="49">
        <f>_xll.qlInterestRateIndexValueDate(IndexON,D235)</f>
        <v>42977</v>
      </c>
      <c r="F235" s="52">
        <f>IFERROR(_xll.qlIndexFixing(IndexON,D235,TRUE,_xll.ohTrigger(RecalcTrigger,TriggerON)),NA())</f>
        <v>6.1799982512233953E-3</v>
      </c>
      <c r="H235" s="49">
        <f>_xll.qlCalendarAdvance(IborCalendar,$H234,B235,"f",FALSE)</f>
        <v>42976</v>
      </c>
      <c r="I235" s="49">
        <f>_xll.qlInterestRateIndexValueDate(Index1M,$H235)</f>
        <v>42978</v>
      </c>
      <c r="J235" s="52">
        <f>IFERROR(_xll.qlIndexFixing(Index1M,$H235,TRUE,_xll.ohTrigger(RecalcTrigger,Trigger1M)),NA())</f>
        <v>7.8207234520841305E-3</v>
      </c>
      <c r="K235" s="52">
        <f>IFERROR(_xll.qlIndexFixing(ONIndex1M,I235,TRUE,_xll.ohTrigger(RecalcTrigger,Trigger1M)),NA())</f>
        <v>7.761439925317859E-3</v>
      </c>
      <c r="L235" s="52">
        <f>IFERROR(_xll.qlIndexFixing(Index3M,H235,TRUE,_xll.ohTrigger(RecalcTrigger,Trigger3M)),NA())</f>
        <v>1.0070617704664607E-2</v>
      </c>
      <c r="M235" s="52">
        <f>IFERROR(_xll.qlIndexFixing(ONIndex3M,I235,TRUE,_xll.ohTrigger(RecalcTrigger,Trigger3M)),NA())</f>
        <v>9.905251059132425E-3</v>
      </c>
      <c r="N235" s="52">
        <f>IFERROR(_xll.qlIndexFixing(Index6M,$H235,TRUE,_xll.ohTrigger(RecalcTrigger,Trigger6M)),NA())</f>
        <v>1.2988766340346162E-2</v>
      </c>
      <c r="O235" s="52">
        <f>IFERROR(_xll.qlIndexFixing(ONIndex6M,I235,TRUE,_xll.ohTrigger(RecalcTrigger,Trigger6M)),NA())</f>
        <v>1.2668896159899745E-2</v>
      </c>
      <c r="P235" s="52">
        <f>IFERROR(_xll.qlIndexFixing(Index1Y,$H235,TRUE,_xll.ohTrigger(RecalcTrigger,Trigger1Y)),NA())</f>
        <v>1.6137401438596096E-2</v>
      </c>
      <c r="Q235" s="52">
        <f>IFERROR(_xll.qlIndexFixing(ONIndex1Y,I235,TRUE,_xll.ohTrigger(RecalcTrigger,Trigger1Y)),NA())</f>
        <v>1.663833645332069E-2</v>
      </c>
    </row>
    <row r="236" spans="2:17" x14ac:dyDescent="0.2">
      <c r="B236" s="46" t="s">
        <v>20</v>
      </c>
      <c r="D236" s="49">
        <f>_xll.qlCalendarAdvance(LocalCalendar,$D235,B236,"f",FALSE)</f>
        <v>42978</v>
      </c>
      <c r="E236" s="49">
        <f>_xll.qlInterestRateIndexValueDate(IndexON,D236)</f>
        <v>42978</v>
      </c>
      <c r="F236" s="52">
        <f>IFERROR(_xll.qlIndexFixing(IndexON,D236,TRUE,_xll.ohTrigger(RecalcTrigger,TriggerON)),NA())</f>
        <v>6.1794120227176563E-3</v>
      </c>
      <c r="H236" s="49">
        <f>_xll.qlCalendarAdvance(IborCalendar,$H235,B236,"f",FALSE)</f>
        <v>42977</v>
      </c>
      <c r="I236" s="49">
        <f>_xll.qlInterestRateIndexValueDate(Index1M,$H236)</f>
        <v>42979</v>
      </c>
      <c r="J236" s="52">
        <f>IFERROR(_xll.qlIndexFixing(Index1M,$H236,TRUE,_xll.ohTrigger(RecalcTrigger,Trigger1M)),NA())</f>
        <v>7.8290408847880855E-3</v>
      </c>
      <c r="K236" s="52">
        <f>IFERROR(_xll.qlIndexFixing(ONIndex1M,I236,TRUE,_xll.ohTrigger(RecalcTrigger,Trigger1M)),NA())</f>
        <v>7.7718367659462828E-3</v>
      </c>
      <c r="L236" s="52">
        <f>IFERROR(_xll.qlIndexFixing(Index3M,H236,TRUE,_xll.ohTrigger(RecalcTrigger,Trigger3M)),NA())</f>
        <v>1.007461816435559E-2</v>
      </c>
      <c r="M236" s="52">
        <f>IFERROR(_xll.qlIndexFixing(ONIndex3M,I236,TRUE,_xll.ohTrigger(RecalcTrigger,Trigger3M)),NA())</f>
        <v>9.9120548984643619E-3</v>
      </c>
      <c r="N236" s="52">
        <f>IFERROR(_xll.qlIndexFixing(Index6M,$H236,TRUE,_xll.ohTrigger(RecalcTrigger,Trigger6M)),NA())</f>
        <v>1.2990886141788607E-2</v>
      </c>
      <c r="O236" s="52">
        <f>IFERROR(_xll.qlIndexFixing(ONIndex6M,I236,TRUE,_xll.ohTrigger(RecalcTrigger,Trigger6M)),NA())</f>
        <v>1.2658285124069746E-2</v>
      </c>
      <c r="P236" s="52">
        <f>IFERROR(_xll.qlIndexFixing(Index1Y,$H236,TRUE,_xll.ohTrigger(RecalcTrigger,Trigger1Y)),NA())</f>
        <v>1.616075926992306E-2</v>
      </c>
      <c r="Q236" s="52">
        <f>IFERROR(_xll.qlIndexFixing(ONIndex1Y,I236,TRUE,_xll.ohTrigger(RecalcTrigger,Trigger1Y)),NA())</f>
        <v>1.665966959875087E-2</v>
      </c>
    </row>
    <row r="237" spans="2:17" x14ac:dyDescent="0.2">
      <c r="B237" s="46" t="s">
        <v>20</v>
      </c>
      <c r="D237" s="49">
        <f>_xll.qlCalendarAdvance(LocalCalendar,$D236,B237,"f",FALSE)</f>
        <v>42979</v>
      </c>
      <c r="E237" s="49">
        <f>_xll.qlInterestRateIndexValueDate(IndexON,D237)</f>
        <v>42979</v>
      </c>
      <c r="F237" s="52">
        <f>IFERROR(_xll.qlIndexFixing(IndexON,D237,TRUE,_xll.ohTrigger(RecalcTrigger,TriggerON)),NA())</f>
        <v>6.1789705902270953E-3</v>
      </c>
      <c r="H237" s="49">
        <f>_xll.qlCalendarAdvance(IborCalendar,$H236,B237,"f",FALSE)</f>
        <v>42978</v>
      </c>
      <c r="I237" s="49">
        <f>_xll.qlInterestRateIndexValueDate(Index1M,$H237)</f>
        <v>42983</v>
      </c>
      <c r="J237" s="52">
        <f>IFERROR(_xll.qlIndexFixing(Index1M,$H237,TRUE,_xll.ohTrigger(RecalcTrigger,Trigger1M)),NA())</f>
        <v>7.8432099490139962E-3</v>
      </c>
      <c r="K237" s="52">
        <f>IFERROR(_xll.qlIndexFixing(ONIndex1M,I237,TRUE,_xll.ohTrigger(RecalcTrigger,Trigger1M)),NA())</f>
        <v>7.7817344343511508E-3</v>
      </c>
      <c r="L237" s="52">
        <f>IFERROR(_xll.qlIndexFixing(Index3M,H237,TRUE,_xll.ohTrigger(RecalcTrigger,Trigger3M)),NA())</f>
        <v>1.0090989995280393E-2</v>
      </c>
      <c r="M237" s="52">
        <f>IFERROR(_xll.qlIndexFixing(ONIndex3M,I237,TRUE,_xll.ohTrigger(RecalcTrigger,Trigger3M)),NA())</f>
        <v>9.9181238204693045E-3</v>
      </c>
      <c r="N237" s="52">
        <f>IFERROR(_xll.qlIndexFixing(Index6M,$H237,TRUE,_xll.ohTrigger(RecalcTrigger,Trigger6M)),NA())</f>
        <v>1.2999345275941094E-2</v>
      </c>
      <c r="O237" s="52">
        <f>IFERROR(_xll.qlIndexFixing(ONIndex6M,I237,TRUE,_xll.ohTrigger(RecalcTrigger,Trigger6M)),NA())</f>
        <v>1.2648857314756512E-2</v>
      </c>
      <c r="P237" s="52">
        <f>IFERROR(_xll.qlIndexFixing(Index1Y,$H237,TRUE,_xll.ohTrigger(RecalcTrigger,Trigger1Y)),NA())</f>
        <v>1.6158634094820441E-2</v>
      </c>
      <c r="Q237" s="52">
        <f>IFERROR(_xll.qlIndexFixing(ONIndex1Y,I237,TRUE,_xll.ohTrigger(RecalcTrigger,Trigger1Y)),NA())</f>
        <v>1.6678914209595774E-2</v>
      </c>
    </row>
    <row r="238" spans="2:17" x14ac:dyDescent="0.2">
      <c r="B238" s="46" t="s">
        <v>20</v>
      </c>
      <c r="D238" s="49">
        <f>_xll.qlCalendarAdvance(LocalCalendar,$D237,B238,"f",FALSE)</f>
        <v>42983</v>
      </c>
      <c r="E238" s="49">
        <f>_xll.qlInterestRateIndexValueDate(IndexON,D238)</f>
        <v>42983</v>
      </c>
      <c r="F238" s="52">
        <f>IFERROR(_xll.qlIndexFixing(IndexON,D238,TRUE,_xll.ohTrigger(RecalcTrigger,TriggerON)),NA())</f>
        <v>6.1791138095035336E-3</v>
      </c>
      <c r="H238" s="49">
        <f>_xll.qlCalendarAdvance(IborCalendar,$H237,B238,"f",FALSE)</f>
        <v>42979</v>
      </c>
      <c r="I238" s="49">
        <f>_xll.qlInterestRateIndexValueDate(Index1M,$H238)</f>
        <v>42983</v>
      </c>
      <c r="J238" s="52">
        <f>IFERROR(_xll.qlIndexFixing(Index1M,$H238,TRUE,_xll.ohTrigger(RecalcTrigger,Trigger1M)),NA())</f>
        <v>7.8432099490139962E-3</v>
      </c>
      <c r="K238" s="52">
        <f>IFERROR(_xll.qlIndexFixing(ONIndex1M,I238,TRUE,_xll.ohTrigger(RecalcTrigger,Trigger1M)),NA())</f>
        <v>7.7817344343511508E-3</v>
      </c>
      <c r="L238" s="52">
        <f>IFERROR(_xll.qlIndexFixing(Index3M,H238,TRUE,_xll.ohTrigger(RecalcTrigger,Trigger3M)),NA())</f>
        <v>1.0090989995280393E-2</v>
      </c>
      <c r="M238" s="52">
        <f>IFERROR(_xll.qlIndexFixing(ONIndex3M,I238,TRUE,_xll.ohTrigger(RecalcTrigger,Trigger3M)),NA())</f>
        <v>9.9181238204693045E-3</v>
      </c>
      <c r="N238" s="52">
        <f>IFERROR(_xll.qlIndexFixing(Index6M,$H238,TRUE,_xll.ohTrigger(RecalcTrigger,Trigger6M)),NA())</f>
        <v>1.2999345275941094E-2</v>
      </c>
      <c r="O238" s="52">
        <f>IFERROR(_xll.qlIndexFixing(ONIndex6M,I238,TRUE,_xll.ohTrigger(RecalcTrigger,Trigger6M)),NA())</f>
        <v>1.2648857314756512E-2</v>
      </c>
      <c r="P238" s="52">
        <f>IFERROR(_xll.qlIndexFixing(Index1Y,$H238,TRUE,_xll.ohTrigger(RecalcTrigger,Trigger1Y)),NA())</f>
        <v>1.6158634094820441E-2</v>
      </c>
      <c r="Q238" s="52">
        <f>IFERROR(_xll.qlIndexFixing(ONIndex1Y,I238,TRUE,_xll.ohTrigger(RecalcTrigger,Trigger1Y)),NA())</f>
        <v>1.6678914209595774E-2</v>
      </c>
    </row>
    <row r="239" spans="2:17" x14ac:dyDescent="0.2">
      <c r="B239" s="46" t="s">
        <v>20</v>
      </c>
      <c r="D239" s="49">
        <f>_xll.qlCalendarAdvance(LocalCalendar,$D238,B239,"f",FALSE)</f>
        <v>42984</v>
      </c>
      <c r="E239" s="49">
        <f>_xll.qlInterestRateIndexValueDate(IndexON,D239)</f>
        <v>42984</v>
      </c>
      <c r="F239" s="52">
        <f>IFERROR(_xll.qlIndexFixing(IndexON,D239,TRUE,_xll.ohTrigger(RecalcTrigger,TriggerON)),NA())</f>
        <v>6.1795958487120828E-3</v>
      </c>
      <c r="H239" s="49">
        <f>_xll.qlCalendarAdvance(IborCalendar,$H238,B239,"f",FALSE)</f>
        <v>42982</v>
      </c>
      <c r="I239" s="49">
        <f>_xll.qlInterestRateIndexValueDate(Index1M,$H239)</f>
        <v>42984</v>
      </c>
      <c r="J239" s="52">
        <f>IFERROR(_xll.qlIndexFixing(Index1M,$H239,TRUE,_xll.ohTrigger(RecalcTrigger,Trigger1M)),NA())</f>
        <v>7.847283839100605E-3</v>
      </c>
      <c r="K239" s="52">
        <f>IFERROR(_xll.qlIndexFixing(ONIndex1M,I239,TRUE,_xll.ohTrigger(RecalcTrigger,Trigger1M)),NA())</f>
        <v>7.7857958247751213E-3</v>
      </c>
      <c r="L239" s="52">
        <f>IFERROR(_xll.qlIndexFixing(Index3M,H239,TRUE,_xll.ohTrigger(RecalcTrigger,Trigger3M)),NA())</f>
        <v>1.0095176854325351E-2</v>
      </c>
      <c r="M239" s="52">
        <f>IFERROR(_xll.qlIndexFixing(ONIndex3M,I239,TRUE,_xll.ohTrigger(RecalcTrigger,Trigger3M)),NA())</f>
        <v>9.9207486349950358E-3</v>
      </c>
      <c r="N239" s="52">
        <f>IFERROR(_xll.qlIndexFixing(Index6M,$H239,TRUE,_xll.ohTrigger(RecalcTrigger,Trigger6M)),NA())</f>
        <v>1.3001440531921303E-2</v>
      </c>
      <c r="O239" s="52">
        <f>IFERROR(_xll.qlIndexFixing(ONIndex6M,I239,TRUE,_xll.ohTrigger(RecalcTrigger,Trigger6M)),NA())</f>
        <v>1.2646360576820115E-2</v>
      </c>
      <c r="P239" s="52">
        <f>IFERROR(_xll.qlIndexFixing(Index1Y,$H239,TRUE,_xll.ohTrigger(RecalcTrigger,Trigger1Y)),NA())</f>
        <v>1.6162778911346386E-2</v>
      </c>
      <c r="Q239" s="52">
        <f>IFERROR(_xll.qlIndexFixing(ONIndex1Y,I239,TRUE,_xll.ohTrigger(RecalcTrigger,Trigger1Y)),NA())</f>
        <v>1.668716421315608E-2</v>
      </c>
    </row>
    <row r="240" spans="2:17" x14ac:dyDescent="0.2">
      <c r="B240" s="46" t="s">
        <v>20</v>
      </c>
      <c r="D240" s="49">
        <f>_xll.qlCalendarAdvance(LocalCalendar,$D239,B240,"f",FALSE)</f>
        <v>42985</v>
      </c>
      <c r="E240" s="49">
        <f>_xll.qlInterestRateIndexValueDate(IndexON,D240)</f>
        <v>42985</v>
      </c>
      <c r="F240" s="52">
        <f>IFERROR(_xll.qlIndexFixing(IndexON,D240,TRUE,_xll.ohTrigger(RecalcTrigger,TriggerON)),NA())</f>
        <v>6.1802584484471623E-3</v>
      </c>
      <c r="H240" s="49">
        <f>_xll.qlCalendarAdvance(IborCalendar,$H239,B240,"f",FALSE)</f>
        <v>42983</v>
      </c>
      <c r="I240" s="49">
        <f>_xll.qlInterestRateIndexValueDate(Index1M,$H240)</f>
        <v>42985</v>
      </c>
      <c r="J240" s="52">
        <f>IFERROR(_xll.qlIndexFixing(Index1M,$H240,TRUE,_xll.ohTrigger(RecalcTrigger,Trigger1M)),NA())</f>
        <v>7.8577268374946385E-3</v>
      </c>
      <c r="K240" s="52">
        <f>IFERROR(_xll.qlIndexFixing(ONIndex1M,I240,TRUE,_xll.ohTrigger(RecalcTrigger,Trigger1M)),NA())</f>
        <v>7.7898580447754995E-3</v>
      </c>
      <c r="L240" s="52">
        <f>IFERROR(_xll.qlIndexFixing(Index3M,H240,TRUE,_xll.ohTrigger(RecalcTrigger,Trigger3M)),NA())</f>
        <v>1.0099401835211816E-2</v>
      </c>
      <c r="M240" s="52">
        <f>IFERROR(_xll.qlIndexFixing(ONIndex3M,I240,TRUE,_xll.ohTrigger(RecalcTrigger,Trigger3M)),NA())</f>
        <v>9.9233902034789878E-3</v>
      </c>
      <c r="N240" s="52">
        <f>IFERROR(_xll.qlIndexFixing(Index6M,$H240,TRUE,_xll.ohTrigger(RecalcTrigger,Trigger6M)),NA())</f>
        <v>1.3003522172974425E-2</v>
      </c>
      <c r="O240" s="52">
        <f>IFERROR(_xll.qlIndexFixing(ONIndex6M,I240,TRUE,_xll.ohTrigger(RecalcTrigger,Trigger6M)),NA())</f>
        <v>1.2644367515743937E-2</v>
      </c>
      <c r="P240" s="52">
        <f>IFERROR(_xll.qlIndexFixing(Index1Y,$H240,TRUE,_xll.ohTrigger(RecalcTrigger,Trigger1Y)),NA())</f>
        <v>1.6166885824079786E-2</v>
      </c>
      <c r="Q240" s="52">
        <f>IFERROR(_xll.qlIndexFixing(ONIndex1Y,I240,TRUE,_xll.ohTrigger(RecalcTrigger,Trigger1Y)),NA())</f>
        <v>1.6695459033986282E-2</v>
      </c>
    </row>
    <row r="241" spans="2:17" x14ac:dyDescent="0.2">
      <c r="B241" s="46" t="s">
        <v>20</v>
      </c>
      <c r="D241" s="49">
        <f>_xll.qlCalendarAdvance(LocalCalendar,$D240,B241,"f",FALSE)</f>
        <v>42986</v>
      </c>
      <c r="E241" s="49">
        <f>_xll.qlInterestRateIndexValueDate(IndexON,D241)</f>
        <v>42986</v>
      </c>
      <c r="F241" s="52">
        <f>IFERROR(_xll.qlIndexFixing(IndexON,D241,TRUE,_xll.ohTrigger(RecalcTrigger,TriggerON)),NA())</f>
        <v>6.1822916823750518E-3</v>
      </c>
      <c r="H241" s="49">
        <f>_xll.qlCalendarAdvance(IborCalendar,$H240,B241,"f",FALSE)</f>
        <v>42984</v>
      </c>
      <c r="I241" s="49">
        <f>_xll.qlInterestRateIndexValueDate(Index1M,$H241)</f>
        <v>42986</v>
      </c>
      <c r="J241" s="52">
        <f>IFERROR(_xll.qlIndexFixing(Index1M,$H241,TRUE,_xll.ohTrigger(RecalcTrigger,Trigger1M)),NA())</f>
        <v>7.859677665675302E-3</v>
      </c>
      <c r="K241" s="52">
        <f>IFERROR(_xll.qlIndexFixing(ONIndex1M,I241,TRUE,_xll.ohTrigger(RecalcTrigger,Trigger1M)),NA())</f>
        <v>7.7981541637939245E-3</v>
      </c>
      <c r="L241" s="52">
        <f>IFERROR(_xll.qlIndexFixing(Index3M,H241,TRUE,_xll.ohTrigger(RecalcTrigger,Trigger3M)),NA())</f>
        <v>1.0103665218603194E-2</v>
      </c>
      <c r="M241" s="52">
        <f>IFERROR(_xll.qlIndexFixing(ONIndex3M,I241,TRUE,_xll.ohTrigger(RecalcTrigger,Trigger3M)),NA())</f>
        <v>9.9290030225152037E-3</v>
      </c>
      <c r="N241" s="52">
        <f>IFERROR(_xll.qlIndexFixing(Index6M,$H241,TRUE,_xll.ohTrigger(RecalcTrigger,Trigger6M)),NA())</f>
        <v>1.3005587297128317E-2</v>
      </c>
      <c r="O241" s="52">
        <f>IFERROR(_xll.qlIndexFixing(ONIndex6M,I241,TRUE,_xll.ohTrigger(RecalcTrigger,Trigger6M)),NA())</f>
        <v>1.2642504271198618E-2</v>
      </c>
      <c r="P241" s="52">
        <f>IFERROR(_xll.qlIndexFixing(Index1Y,$H241,TRUE,_xll.ohTrigger(RecalcTrigger,Trigger1Y)),NA())</f>
        <v>1.6183340722056648E-2</v>
      </c>
      <c r="Q241" s="52">
        <f>IFERROR(_xll.qlIndexFixing(ONIndex1Y,I241,TRUE,_xll.ohTrigger(RecalcTrigger,Trigger1Y)),NA())</f>
        <v>1.6712973905832484E-2</v>
      </c>
    </row>
    <row r="242" spans="2:17" x14ac:dyDescent="0.2">
      <c r="B242" s="46" t="s">
        <v>20</v>
      </c>
      <c r="D242" s="49">
        <f>_xll.qlCalendarAdvance(LocalCalendar,$D241,B242,"f",FALSE)</f>
        <v>42989</v>
      </c>
      <c r="E242" s="49">
        <f>_xll.qlInterestRateIndexValueDate(IndexON,D242)</f>
        <v>42989</v>
      </c>
      <c r="F242" s="52">
        <f>IFERROR(_xll.qlIndexFixing(IndexON,D242,TRUE,_xll.ohTrigger(RecalcTrigger,TriggerON)),NA())</f>
        <v>6.1847144536919529E-3</v>
      </c>
      <c r="H242" s="49">
        <f>_xll.qlCalendarAdvance(IborCalendar,$H241,B242,"f",FALSE)</f>
        <v>42985</v>
      </c>
      <c r="I242" s="49">
        <f>_xll.qlInterestRateIndexValueDate(Index1M,$H242)</f>
        <v>42989</v>
      </c>
      <c r="J242" s="52">
        <f>IFERROR(_xll.qlIndexFixing(Index1M,$H242,TRUE,_xll.ohTrigger(RecalcTrigger,Trigger1M)),NA())</f>
        <v>7.8676533410177996E-3</v>
      </c>
      <c r="K242" s="52">
        <f>IFERROR(_xll.qlIndexFixing(ONIndex1M,I242,TRUE,_xll.ohTrigger(RecalcTrigger,Trigger1M)),NA())</f>
        <v>7.8061152202213435E-3</v>
      </c>
      <c r="L242" s="52">
        <f>IFERROR(_xll.qlIndexFixing(Index3M,H242,TRUE,_xll.ohTrigger(RecalcTrigger,Trigger3M)),NA())</f>
        <v>1.011668859046105E-2</v>
      </c>
      <c r="M242" s="52">
        <f>IFERROR(_xll.qlIndexFixing(ONIndex3M,I242,TRUE,_xll.ohTrigger(RecalcTrigger,Trigger3M)),NA())</f>
        <v>9.9341240185957247E-3</v>
      </c>
      <c r="N242" s="52">
        <f>IFERROR(_xll.qlIndexFixing(Index6M,$H242,TRUE,_xll.ohTrigger(RecalcTrigger,Trigger6M)),NA())</f>
        <v>1.3012034034646541E-2</v>
      </c>
      <c r="O242" s="52">
        <f>IFERROR(_xll.qlIndexFixing(ONIndex6M,I242,TRUE,_xll.ohTrigger(RecalcTrigger,Trigger6M)),NA())</f>
        <v>1.2641432041160527E-2</v>
      </c>
      <c r="P242" s="52">
        <f>IFERROR(_xll.qlIndexFixing(Index1Y,$H242,TRUE,_xll.ohTrigger(RecalcTrigger,Trigger1Y)),NA())</f>
        <v>1.6182900159604306E-2</v>
      </c>
      <c r="Q242" s="52">
        <f>IFERROR(_xll.qlIndexFixing(ONIndex1Y,I242,TRUE,_xll.ohTrigger(RecalcTrigger,Trigger1Y)),NA())</f>
        <v>1.6729086492004441E-2</v>
      </c>
    </row>
    <row r="243" spans="2:17" x14ac:dyDescent="0.2">
      <c r="B243" s="46" t="s">
        <v>20</v>
      </c>
      <c r="D243" s="49">
        <f>_xll.qlCalendarAdvance(LocalCalendar,$D242,B243,"f",FALSE)</f>
        <v>42990</v>
      </c>
      <c r="E243" s="49">
        <f>_xll.qlInterestRateIndexValueDate(IndexON,D243)</f>
        <v>42990</v>
      </c>
      <c r="F243" s="52">
        <f>IFERROR(_xll.qlIndexFixing(IndexON,D243,TRUE,_xll.ohTrigger(RecalcTrigger,TriggerON)),NA())</f>
        <v>6.1862798565393007E-3</v>
      </c>
      <c r="H243" s="49">
        <f>_xll.qlCalendarAdvance(IborCalendar,$H242,B243,"f",FALSE)</f>
        <v>42986</v>
      </c>
      <c r="I243" s="49">
        <f>_xll.qlInterestRateIndexValueDate(Index1M,$H243)</f>
        <v>42990</v>
      </c>
      <c r="J243" s="52">
        <f>IFERROR(_xll.qlIndexFixing(Index1M,$H243,TRUE,_xll.ohTrigger(RecalcTrigger,Trigger1M)),NA())</f>
        <v>7.87172655619095E-3</v>
      </c>
      <c r="K243" s="52">
        <f>IFERROR(_xll.qlIndexFixing(ONIndex1M,I243,TRUE,_xll.ohTrigger(RecalcTrigger,Trigger1M)),NA())</f>
        <v>7.8101815878639513E-3</v>
      </c>
      <c r="L243" s="52">
        <f>IFERROR(_xll.qlIndexFixing(Index3M,H243,TRUE,_xll.ohTrigger(RecalcTrigger,Trigger3M)),NA())</f>
        <v>1.0121108390539504E-2</v>
      </c>
      <c r="M243" s="52">
        <f>IFERROR(_xll.qlIndexFixing(ONIndex3M,I243,TRUE,_xll.ohTrigger(RecalcTrigger,Trigger3M)),NA())</f>
        <v>9.936849357510269E-3</v>
      </c>
      <c r="N243" s="52">
        <f>IFERROR(_xll.qlIndexFixing(Index6M,$H243,TRUE,_xll.ohTrigger(RecalcTrigger,Trigger6M)),NA())</f>
        <v>1.3013624584886967E-2</v>
      </c>
      <c r="O243" s="52">
        <f>IFERROR(_xll.qlIndexFixing(ONIndex6M,I243,TRUE,_xll.ohTrigger(RecalcTrigger,Trigger6M)),NA())</f>
        <v>1.2641957364945E-2</v>
      </c>
      <c r="P243" s="52">
        <f>IFERROR(_xll.qlIndexFixing(Index1Y,$H243,TRUE,_xll.ohTrigger(RecalcTrigger,Trigger1Y)),NA())</f>
        <v>1.6186791845065645E-2</v>
      </c>
      <c r="Q243" s="52">
        <f>IFERROR(_xll.qlIndexFixing(ONIndex1Y,I243,TRUE,_xll.ohTrigger(RecalcTrigger,Trigger1Y)),NA())</f>
        <v>1.6737605400143352E-2</v>
      </c>
    </row>
    <row r="244" spans="2:17" x14ac:dyDescent="0.2">
      <c r="B244" s="46" t="s">
        <v>20</v>
      </c>
      <c r="D244" s="49">
        <f>_xll.qlCalendarAdvance(LocalCalendar,$D243,B244,"f",FALSE)</f>
        <v>42991</v>
      </c>
      <c r="E244" s="49">
        <f>_xll.qlInterestRateIndexValueDate(IndexON,D244)</f>
        <v>42991</v>
      </c>
      <c r="F244" s="52">
        <f>IFERROR(_xll.qlIndexFixing(IndexON,D244,TRUE,_xll.ohTrigger(RecalcTrigger,TriggerON)),NA())</f>
        <v>6.1880258199931149E-3</v>
      </c>
      <c r="H244" s="49">
        <f>_xll.qlCalendarAdvance(IborCalendar,$H243,B244,"f",FALSE)</f>
        <v>42989</v>
      </c>
      <c r="I244" s="49">
        <f>_xll.qlInterestRateIndexValueDate(Index1M,$H244)</f>
        <v>42991</v>
      </c>
      <c r="J244" s="52">
        <f>IFERROR(_xll.qlIndexFixing(Index1M,$H244,TRUE,_xll.ohTrigger(RecalcTrigger,Trigger1M)),NA())</f>
        <v>7.8757993111322477E-3</v>
      </c>
      <c r="K244" s="52">
        <f>IFERROR(_xll.qlIndexFixing(ONIndex1M,I244,TRUE,_xll.ohTrigger(RecalcTrigger,Trigger1M)),NA())</f>
        <v>7.8142487851629028E-3</v>
      </c>
      <c r="L244" s="52">
        <f>IFERROR(_xll.qlIndexFixing(Index3M,H244,TRUE,_xll.ohTrigger(RecalcTrigger,Trigger3M)),NA())</f>
        <v>1.0125567996469759E-2</v>
      </c>
      <c r="M244" s="52">
        <f>IFERROR(_xll.qlIndexFixing(ONIndex3M,I244,TRUE,_xll.ohTrigger(RecalcTrigger,Trigger3M)),NA())</f>
        <v>9.9395914505429062E-3</v>
      </c>
      <c r="N244" s="52">
        <f>IFERROR(_xll.qlIndexFixing(Index6M,$H244,TRUE,_xll.ohTrigger(RecalcTrigger,Trigger6M)),NA())</f>
        <v>1.3015563594552724E-2</v>
      </c>
      <c r="O244" s="52">
        <f>IFERROR(_xll.qlIndexFixing(ONIndex6M,I244,TRUE,_xll.ohTrigger(RecalcTrigger,Trigger6M)),NA())</f>
        <v>1.2642986365589692E-2</v>
      </c>
      <c r="P244" s="52">
        <f>IFERROR(_xll.qlIndexFixing(Index1Y,$H244,TRUE,_xll.ohTrigger(RecalcTrigger,Trigger1Y)),NA())</f>
        <v>1.619063534325758E-2</v>
      </c>
      <c r="Q244" s="52">
        <f>IFERROR(_xll.qlIndexFixing(ONIndex1Y,I244,TRUE,_xll.ohTrigger(RecalcTrigger,Trigger1Y)),NA())</f>
        <v>1.6746169125632093E-2</v>
      </c>
    </row>
    <row r="245" spans="2:17" x14ac:dyDescent="0.2">
      <c r="B245" s="46" t="s">
        <v>20</v>
      </c>
      <c r="D245" s="49">
        <f>_xll.qlCalendarAdvance(LocalCalendar,$D244,B245,"f",FALSE)</f>
        <v>42992</v>
      </c>
      <c r="E245" s="49">
        <f>_xll.qlInterestRateIndexValueDate(IndexON,D245)</f>
        <v>42992</v>
      </c>
      <c r="F245" s="52">
        <f>IFERROR(_xll.qlIndexFixing(IndexON,D245,TRUE,_xll.ohTrigger(RecalcTrigger,TriggerON)),NA())</f>
        <v>6.1899523440533954E-3</v>
      </c>
      <c r="H245" s="49">
        <f>_xll.qlCalendarAdvance(IborCalendar,$H244,B245,"f",FALSE)</f>
        <v>42990</v>
      </c>
      <c r="I245" s="49">
        <f>_xll.qlInterestRateIndexValueDate(Index1M,$H245)</f>
        <v>42992</v>
      </c>
      <c r="J245" s="52">
        <f>IFERROR(_xll.qlIndexFixing(Index1M,$H245,TRUE,_xll.ohTrigger(RecalcTrigger,Trigger1M)),NA())</f>
        <v>7.8841115086467073E-3</v>
      </c>
      <c r="K245" s="52">
        <f>IFERROR(_xll.qlIndexFixing(ONIndex1M,I245,TRUE,_xll.ohTrigger(RecalcTrigger,Trigger1M)),NA())</f>
        <v>7.8183168119583257E-3</v>
      </c>
      <c r="L245" s="52">
        <f>IFERROR(_xll.qlIndexFixing(Index3M,H245,TRUE,_xll.ohTrigger(RecalcTrigger,Trigger3M)),NA())</f>
        <v>1.0130067688927517E-2</v>
      </c>
      <c r="M245" s="52">
        <f>IFERROR(_xll.qlIndexFixing(ONIndex3M,I245,TRUE,_xll.ohTrigger(RecalcTrigger,Trigger3M)),NA())</f>
        <v>9.9423502976137001E-3</v>
      </c>
      <c r="N245" s="52">
        <f>IFERROR(_xll.qlIndexFixing(Index6M,$H245,TRUE,_xll.ohTrigger(RecalcTrigger,Trigger6M)),NA())</f>
        <v>1.3017468675248351E-2</v>
      </c>
      <c r="O245" s="52">
        <f>IFERROR(_xll.qlIndexFixing(ONIndex6M,I245,TRUE,_xll.ohTrigger(RecalcTrigger,Trigger6M)),NA())</f>
        <v>1.2644519043334412E-2</v>
      </c>
      <c r="P245" s="52">
        <f>IFERROR(_xll.qlIndexFixing(Index1Y,$H245,TRUE,_xll.ohTrigger(RecalcTrigger,Trigger1Y)),NA())</f>
        <v>1.6194428940194877E-2</v>
      </c>
      <c r="Q245" s="52">
        <f>IFERROR(_xll.qlIndexFixing(ONIndex1Y,I245,TRUE,_xll.ohTrigger(RecalcTrigger,Trigger1Y)),NA())</f>
        <v>1.6754777668630538E-2</v>
      </c>
    </row>
    <row r="246" spans="2:17" x14ac:dyDescent="0.2">
      <c r="B246" s="46" t="s">
        <v>20</v>
      </c>
      <c r="D246" s="49">
        <f>_xll.qlCalendarAdvance(LocalCalendar,$D245,B246,"f",FALSE)</f>
        <v>42993</v>
      </c>
      <c r="E246" s="49">
        <f>_xll.qlInterestRateIndexValueDate(IndexON,D246)</f>
        <v>42993</v>
      </c>
      <c r="F246" s="52">
        <f>IFERROR(_xll.qlIndexFixing(IndexON,D246,TRUE,_xll.ohTrigger(RecalcTrigger,TriggerON)),NA())</f>
        <v>6.1945138468288974E-3</v>
      </c>
      <c r="H246" s="49">
        <f>_xll.qlCalendarAdvance(IborCalendar,$H245,B246,"f",FALSE)</f>
        <v>42991</v>
      </c>
      <c r="I246" s="49">
        <f>_xll.qlInterestRateIndexValueDate(Index1M,$H246)</f>
        <v>42993</v>
      </c>
      <c r="J246" s="52">
        <f>IFERROR(_xll.qlIndexFixing(Index1M,$H246,TRUE,_xll.ohTrigger(RecalcTrigger,Trigger1M)),NA())</f>
        <v>7.8860626522816741E-3</v>
      </c>
      <c r="K246" s="52">
        <f>IFERROR(_xll.qlIndexFixing(ONIndex1M,I246,TRUE,_xll.ohTrigger(RecalcTrigger,Trigger1M)),NA())</f>
        <v>7.8266257803250028E-3</v>
      </c>
      <c r="L246" s="52">
        <f>IFERROR(_xll.qlIndexFixing(Index3M,H246,TRUE,_xll.ohTrigger(RecalcTrigger,Trigger3M)),NA())</f>
        <v>1.0134607748593753E-2</v>
      </c>
      <c r="M246" s="52">
        <f>IFERROR(_xll.qlIndexFixing(ONIndex3M,I246,TRUE,_xll.ohTrigger(RecalcTrigger,Trigger3M)),NA())</f>
        <v>9.9481987335092725E-3</v>
      </c>
      <c r="N246" s="52">
        <f>IFERROR(_xll.qlIndexFixing(Index6M,$H246,TRUE,_xll.ohTrigger(RecalcTrigger,Trigger6M)),NA())</f>
        <v>1.3019336924927068E-2</v>
      </c>
      <c r="O246" s="52">
        <f>IFERROR(_xll.qlIndexFixing(ONIndex6M,I246,TRUE,_xll.ohTrigger(RecalcTrigger,Trigger6M)),NA())</f>
        <v>1.2649707782239616E-2</v>
      </c>
      <c r="P246" s="52">
        <f>IFERROR(_xll.qlIndexFixing(Index1Y,$H246,TRUE,_xll.ohTrigger(RecalcTrigger,Trigger1Y)),NA())</f>
        <v>1.6210060965498593E-2</v>
      </c>
      <c r="Q246" s="52">
        <f>IFERROR(_xll.qlIndexFixing(ONIndex1Y,I246,TRUE,_xll.ohTrigger(RecalcTrigger,Trigger1Y)),NA())</f>
        <v>1.6772925560406549E-2</v>
      </c>
    </row>
    <row r="247" spans="2:17" x14ac:dyDescent="0.2">
      <c r="B247" s="46" t="s">
        <v>20</v>
      </c>
      <c r="D247" s="49">
        <f>_xll.qlCalendarAdvance(LocalCalendar,$D246,B247,"f",FALSE)</f>
        <v>42996</v>
      </c>
      <c r="E247" s="49">
        <f>_xll.qlInterestRateIndexValueDate(IndexON,D247)</f>
        <v>42996</v>
      </c>
      <c r="F247" s="52">
        <f>IFERROR(_xll.qlIndexFixing(IndexON,D247,TRUE,_xll.ohTrigger(RecalcTrigger,TriggerON)),NA())</f>
        <v>6.1994640466789264E-3</v>
      </c>
      <c r="H247" s="49">
        <f>_xll.qlCalendarAdvance(IborCalendar,$H246,B247,"f",FALSE)</f>
        <v>42992</v>
      </c>
      <c r="I247" s="49">
        <f>_xll.qlInterestRateIndexValueDate(Index1M,$H247)</f>
        <v>42996</v>
      </c>
      <c r="J247" s="52">
        <f>IFERROR(_xll.qlIndexFixing(Index1M,$H247,TRUE,_xll.ohTrigger(RecalcTrigger,Trigger1M)),NA())</f>
        <v>7.8961527047507474E-3</v>
      </c>
      <c r="K247" s="52">
        <f>IFERROR(_xll.qlIndexFixing(ONIndex1M,I247,TRUE,_xll.ohTrigger(RecalcTrigger,Trigger1M)),NA())</f>
        <v>7.834597214664285E-3</v>
      </c>
      <c r="L247" s="52">
        <f>IFERROR(_xll.qlIndexFixing(Index3M,H247,TRUE,_xll.ohTrigger(RecalcTrigger,Trigger3M)),NA())</f>
        <v>1.0148472937661836E-2</v>
      </c>
      <c r="M247" s="52">
        <f>IFERROR(_xll.qlIndexFixing(ONIndex3M,I247,TRUE,_xll.ohTrigger(RecalcTrigger,Trigger3M)),NA())</f>
        <v>9.9535532268379967E-3</v>
      </c>
      <c r="N247" s="52">
        <f>IFERROR(_xll.qlIndexFixing(Index6M,$H247,TRUE,_xll.ohTrigger(RecalcTrigger,Trigger6M)),NA())</f>
        <v>1.3024802197521222E-2</v>
      </c>
      <c r="O247" s="52">
        <f>IFERROR(_xll.qlIndexFixing(ONIndex6M,I247,TRUE,_xll.ohTrigger(RecalcTrigger,Trigger6M)),NA())</f>
        <v>1.2655686523714849E-2</v>
      </c>
      <c r="P247" s="52">
        <f>IFERROR(_xll.qlIndexFixing(Index1Y,$H247,TRUE,_xll.ohTrigger(RecalcTrigger,Trigger1Y)),NA())</f>
        <v>1.6209070035049507E-2</v>
      </c>
      <c r="Q247" s="52">
        <f>IFERROR(_xll.qlIndexFixing(ONIndex1Y,I247,TRUE,_xll.ohTrigger(RecalcTrigger,Trigger1Y)),NA())</f>
        <v>1.6789660015001928E-2</v>
      </c>
    </row>
    <row r="248" spans="2:17" x14ac:dyDescent="0.2">
      <c r="B248" s="46" t="s">
        <v>20</v>
      </c>
      <c r="D248" s="49">
        <f>_xll.qlCalendarAdvance(LocalCalendar,$D247,B248,"f",FALSE)</f>
        <v>42997</v>
      </c>
      <c r="E248" s="49">
        <f>_xll.qlInterestRateIndexValueDate(IndexON,D248)</f>
        <v>42997</v>
      </c>
      <c r="F248" s="52">
        <f>IFERROR(_xll.qlIndexFixing(IndexON,D248,TRUE,_xll.ohTrigger(RecalcTrigger,TriggerON)),NA())</f>
        <v>6.2022933739314112E-3</v>
      </c>
      <c r="H248" s="49">
        <f>_xll.qlCalendarAdvance(IborCalendar,$H247,B248,"f",FALSE)</f>
        <v>42993</v>
      </c>
      <c r="I248" s="49">
        <f>_xll.qlInterestRateIndexValueDate(Index1M,$H248)</f>
        <v>42997</v>
      </c>
      <c r="J248" s="52">
        <f>IFERROR(_xll.qlIndexFixing(Index1M,$H248,TRUE,_xll.ohTrigger(RecalcTrigger,Trigger1M)),NA())</f>
        <v>7.9002206117513296E-3</v>
      </c>
      <c r="K248" s="52">
        <f>IFERROR(_xll.qlIndexFixing(ONIndex1M,I248,TRUE,_xll.ohTrigger(RecalcTrigger,Trigger1M)),NA())</f>
        <v>7.8386693891818737E-3</v>
      </c>
      <c r="L248" s="52">
        <f>IFERROR(_xll.qlIndexFixing(Index3M,H248,TRUE,_xll.ohTrigger(RecalcTrigger,Trigger3M)),NA())</f>
        <v>1.0153177272998063E-2</v>
      </c>
      <c r="M248" s="52">
        <f>IFERROR(_xll.qlIndexFixing(ONIndex3M,I248,TRUE,_xll.ohTrigger(RecalcTrigger,Trigger3M)),NA())</f>
        <v>9.956395844339383E-3</v>
      </c>
      <c r="N248" s="52">
        <f>IFERROR(_xll.qlIndexFixing(Index6M,$H248,TRUE,_xll.ohTrigger(RecalcTrigger,Trigger6M)),NA())</f>
        <v>1.3026383572228096E-2</v>
      </c>
      <c r="O248" s="52">
        <f>IFERROR(_xll.qlIndexFixing(ONIndex6M,I248,TRUE,_xll.ohTrigger(RecalcTrigger,Trigger6M)),NA())</f>
        <v>1.2659737586240283E-2</v>
      </c>
      <c r="P248" s="52">
        <f>IFERROR(_xll.qlIndexFixing(Index1Y,$H248,TRUE,_xll.ohTrigger(RecalcTrigger,Trigger1Y)),NA())</f>
        <v>1.621258841530733E-2</v>
      </c>
      <c r="Q248" s="52">
        <f>IFERROR(_xll.qlIndexFixing(ONIndex1Y,I248,TRUE,_xll.ohTrigger(RecalcTrigger,Trigger1Y)),NA())</f>
        <v>1.6798492645309082E-2</v>
      </c>
    </row>
    <row r="249" spans="2:17" x14ac:dyDescent="0.2">
      <c r="B249" s="46" t="s">
        <v>20</v>
      </c>
      <c r="D249" s="49">
        <f>_xll.qlCalendarAdvance(LocalCalendar,$D248,B249,"f",FALSE)</f>
        <v>42998</v>
      </c>
      <c r="E249" s="49">
        <f>_xll.qlInterestRateIndexValueDate(IndexON,D249)</f>
        <v>42998</v>
      </c>
      <c r="F249" s="52">
        <f>IFERROR(_xll.qlIndexFixing(IndexON,D249,TRUE,_xll.ohTrigger(RecalcTrigger,TriggerON)),NA())</f>
        <v>6.2053032617903625E-3</v>
      </c>
      <c r="H249" s="49">
        <f>_xll.qlCalendarAdvance(IborCalendar,$H248,B249,"f",FALSE)</f>
        <v>42996</v>
      </c>
      <c r="I249" s="49">
        <f>_xll.qlInterestRateIndexValueDate(Index1M,$H249)</f>
        <v>42998</v>
      </c>
      <c r="J249" s="52">
        <f>IFERROR(_xll.qlIndexFixing(Index1M,$H249,TRUE,_xll.ohTrigger(RecalcTrigger,Trigger1M)),NA())</f>
        <v>7.9042873630097432E-3</v>
      </c>
      <c r="K249" s="52">
        <f>IFERROR(_xll.qlIndexFixing(ONIndex1M,I249,TRUE,_xll.ohTrigger(RecalcTrigger,Trigger1M)),NA())</f>
        <v>7.842742393355806E-3</v>
      </c>
      <c r="L249" s="52">
        <f>IFERROR(_xll.qlIndexFixing(Index3M,H249,TRUE,_xll.ohTrigger(RecalcTrigger,Trigger3M)),NA())</f>
        <v>1.0157923378975739E-2</v>
      </c>
      <c r="M249" s="52">
        <f>IFERROR(_xll.qlIndexFixing(ONIndex3M,I249,TRUE,_xll.ohTrigger(RecalcTrigger,Trigger3M)),NA())</f>
        <v>9.9592552159588621E-3</v>
      </c>
      <c r="N249" s="52">
        <f>IFERROR(_xll.qlIndexFixing(Index6M,$H249,TRUE,_xll.ohTrigger(RecalcTrigger,Trigger6M)),NA())</f>
        <v>1.3028024135822904E-2</v>
      </c>
      <c r="O249" s="52">
        <f>IFERROR(_xll.qlIndexFixing(ONIndex6M,I249,TRUE,_xll.ohTrigger(RecalcTrigger,Trigger6M)),NA())</f>
        <v>1.2664292325945681E-2</v>
      </c>
      <c r="P249" s="52">
        <f>IFERROR(_xll.qlIndexFixing(Index1Y,$H249,TRUE,_xll.ohTrigger(RecalcTrigger,Trigger1Y)),NA())</f>
        <v>1.6216046610036484E-2</v>
      </c>
      <c r="Q249" s="52">
        <f>IFERROR(_xll.qlIndexFixing(ONIndex1Y,I249,TRUE,_xll.ohTrigger(RecalcTrigger,Trigger1Y)),NA())</f>
        <v>1.6807370093046003E-2</v>
      </c>
    </row>
    <row r="250" spans="2:17" x14ac:dyDescent="0.2">
      <c r="B250" s="46" t="s">
        <v>20</v>
      </c>
      <c r="D250" s="49">
        <f>_xll.qlCalendarAdvance(LocalCalendar,$D249,B250,"f",FALSE)</f>
        <v>42999</v>
      </c>
      <c r="E250" s="49">
        <f>_xll.qlInterestRateIndexValueDate(IndexON,D250)</f>
        <v>42999</v>
      </c>
      <c r="F250" s="52">
        <f>IFERROR(_xll.qlIndexFixing(IndexON,D250,TRUE,_xll.ohTrigger(RecalcTrigger,TriggerON)),NA())</f>
        <v>6.2084937103357163E-3</v>
      </c>
      <c r="H250" s="49">
        <f>_xll.qlCalendarAdvance(IborCalendar,$H249,B250,"f",FALSE)</f>
        <v>42997</v>
      </c>
      <c r="I250" s="49">
        <f>_xll.qlInterestRateIndexValueDate(Index1M,$H250)</f>
        <v>42999</v>
      </c>
      <c r="J250" s="52">
        <f>IFERROR(_xll.qlIndexFixing(Index1M,$H250,TRUE,_xll.ohTrigger(RecalcTrigger,Trigger1M)),NA())</f>
        <v>7.9125820280312453E-3</v>
      </c>
      <c r="K250" s="52">
        <f>IFERROR(_xll.qlIndexFixing(ONIndex1M,I250,TRUE,_xll.ohTrigger(RecalcTrigger,Trigger1M)),NA())</f>
        <v>7.8468162269462738E-3</v>
      </c>
      <c r="L250" s="52">
        <f>IFERROR(_xll.qlIndexFixing(Index3M,H250,TRUE,_xll.ohTrigger(RecalcTrigger,Trigger3M)),NA())</f>
        <v>1.0162711316507022E-2</v>
      </c>
      <c r="M250" s="52">
        <f>IFERROR(_xll.qlIndexFixing(ONIndex3M,I250,TRUE,_xll.ohTrigger(RecalcTrigger,Trigger3M)),NA())</f>
        <v>9.9621355857415494E-3</v>
      </c>
      <c r="N250" s="52">
        <f>IFERROR(_xll.qlIndexFixing(Index6M,$H250,TRUE,_xll.ohTrigger(RecalcTrigger,Trigger6M)),NA())</f>
        <v>1.3029610455951418E-2</v>
      </c>
      <c r="O250" s="52">
        <f>IFERROR(_xll.qlIndexFixing(ONIndex6M,I250,TRUE,_xll.ohTrigger(RecalcTrigger,Trigger6M)),NA())</f>
        <v>1.2669350742591234E-2</v>
      </c>
      <c r="P250" s="52">
        <f>IFERROR(_xll.qlIndexFixing(Index1Y,$H250,TRUE,_xll.ohTrigger(RecalcTrigger,Trigger1Y)),NA())</f>
        <v>1.6219442905140269E-2</v>
      </c>
      <c r="Q250" s="52">
        <f>IFERROR(_xll.qlIndexFixing(ONIndex1Y,I250,TRUE,_xll.ohTrigger(RecalcTrigger,Trigger1Y)),NA())</f>
        <v>1.6816292358212692E-2</v>
      </c>
    </row>
    <row r="251" spans="2:17" x14ac:dyDescent="0.2">
      <c r="B251" s="46" t="s">
        <v>20</v>
      </c>
      <c r="D251" s="49">
        <f>_xll.qlCalendarAdvance(LocalCalendar,$D250,B251,"f",FALSE)</f>
        <v>43000</v>
      </c>
      <c r="E251" s="49">
        <f>_xll.qlInterestRateIndexValueDate(IndexON,D251)</f>
        <v>43000</v>
      </c>
      <c r="F251" s="52">
        <f>IFERROR(_xll.qlIndexFixing(IndexON,D251,TRUE,_xll.ohTrigger(RecalcTrigger,TriggerON)),NA())</f>
        <v>6.2155837883803855E-3</v>
      </c>
      <c r="H251" s="49">
        <f>_xll.qlCalendarAdvance(IborCalendar,$H250,B251,"f",FALSE)</f>
        <v>42998</v>
      </c>
      <c r="I251" s="49">
        <f>_xll.qlInterestRateIndexValueDate(Index1M,$H251)</f>
        <v>43000</v>
      </c>
      <c r="J251" s="52">
        <f>IFERROR(_xll.qlIndexFixing(Index1M,$H251,TRUE,_xll.ohTrigger(RecalcTrigger,Trigger1M)),NA())</f>
        <v>7.9145309947366883E-3</v>
      </c>
      <c r="K251" s="52">
        <f>IFERROR(_xll.qlIndexFixing(ONIndex1M,I251,TRUE,_xll.ohTrigger(RecalcTrigger,Trigger1M)),NA())</f>
        <v>7.8551380508962154E-3</v>
      </c>
      <c r="L251" s="52">
        <f>IFERROR(_xll.qlIndexFixing(Index3M,H251,TRUE,_xll.ohTrigger(RecalcTrigger,Trigger3M)),NA())</f>
        <v>1.0167540220620519E-2</v>
      </c>
      <c r="M251" s="52">
        <f>IFERROR(_xll.qlIndexFixing(ONIndex3M,I251,TRUE,_xll.ohTrigger(RecalcTrigger,Trigger3M)),NA())</f>
        <v>9.9683045738352405E-3</v>
      </c>
      <c r="N251" s="52">
        <f>IFERROR(_xll.qlIndexFixing(Index6M,$H251,TRUE,_xll.ohTrigger(RecalcTrigger,Trigger6M)),NA())</f>
        <v>1.3031139630517838E-2</v>
      </c>
      <c r="O251" s="52">
        <f>IFERROR(_xll.qlIndexFixing(ONIndex6M,I251,TRUE,_xll.ohTrigger(RecalcTrigger,Trigger6M)),NA())</f>
        <v>1.268159320331641E-2</v>
      </c>
      <c r="P251" s="52">
        <f>IFERROR(_xll.qlIndexFixing(Index1Y,$H251,TRUE,_xll.ohTrigger(RecalcTrigger,Trigger1Y)),NA())</f>
        <v>1.6234027174673198E-2</v>
      </c>
      <c r="Q251" s="52">
        <f>IFERROR(_xll.qlIndexFixing(ONIndex1Y,I251,TRUE,_xll.ohTrigger(RecalcTrigger,Trigger1Y)),NA())</f>
        <v>1.6835073495631292E-2</v>
      </c>
    </row>
    <row r="252" spans="2:17" x14ac:dyDescent="0.2">
      <c r="B252" s="46" t="s">
        <v>20</v>
      </c>
      <c r="D252" s="49">
        <f>_xll.qlCalendarAdvance(LocalCalendar,$D251,B252,"f",FALSE)</f>
        <v>43003</v>
      </c>
      <c r="E252" s="49">
        <f>_xll.qlInterestRateIndexValueDate(IndexON,D252)</f>
        <v>43003</v>
      </c>
      <c r="F252" s="52">
        <f>IFERROR(_xll.qlIndexFixing(IndexON,D252,TRUE,_xll.ohTrigger(RecalcTrigger,TriggerON)),NA())</f>
        <v>6.223061110981476E-3</v>
      </c>
      <c r="H252" s="49">
        <f>_xll.qlCalendarAdvance(IborCalendar,$H251,B252,"f",FALSE)</f>
        <v>42999</v>
      </c>
      <c r="I252" s="49">
        <f>_xll.qlInterestRateIndexValueDate(Index1M,$H252)</f>
        <v>43003</v>
      </c>
      <c r="J252" s="52">
        <f>IFERROR(_xll.qlIndexFixing(Index1M,$H252,TRUE,_xll.ohTrigger(RecalcTrigger,Trigger1M)),NA())</f>
        <v>7.92460030556974E-3</v>
      </c>
      <c r="K252" s="52">
        <f>IFERROR(_xll.qlIndexFixing(ONIndex1M,I252,TRUE,_xll.ohTrigger(RecalcTrigger,Trigger1M)),NA())</f>
        <v>7.8631198569922844E-3</v>
      </c>
      <c r="L252" s="52">
        <f>IFERROR(_xll.qlIndexFixing(Index3M,H252,TRUE,_xll.ohTrigger(RecalcTrigger,Trigger3M)),NA())</f>
        <v>1.0188150384880969E-2</v>
      </c>
      <c r="M252" s="52">
        <f>IFERROR(_xll.qlIndexFixing(ONIndex3M,I252,TRUE,_xll.ohTrigger(RecalcTrigger,Trigger3M)),NA())</f>
        <v>9.9740622778554666E-3</v>
      </c>
      <c r="N252" s="52">
        <f>IFERROR(_xll.qlIndexFixing(Index6M,$H252,TRUE,_xll.ohTrigger(RecalcTrigger,Trigger6M)),NA())</f>
        <v>1.3035204861750149E-2</v>
      </c>
      <c r="O252" s="52">
        <f>IFERROR(_xll.qlIndexFixing(ONIndex6M,I252,TRUE,_xll.ohTrigger(RecalcTrigger,Trigger6M)),NA())</f>
        <v>1.2694621180253662E-2</v>
      </c>
      <c r="P252" s="52">
        <f>IFERROR(_xll.qlIndexFixing(Index1Y,$H252,TRUE,_xll.ohTrigger(RecalcTrigger,Trigger1Y)),NA())</f>
        <v>1.6232374806967133E-2</v>
      </c>
      <c r="Q252" s="52">
        <f>IFERROR(_xll.qlIndexFixing(ONIndex1Y,I252,TRUE,_xll.ohTrigger(RecalcTrigger,Trigger1Y)),NA())</f>
        <v>1.6852429593656737E-2</v>
      </c>
    </row>
    <row r="253" spans="2:17" x14ac:dyDescent="0.2">
      <c r="B253" s="46" t="s">
        <v>20</v>
      </c>
      <c r="D253" s="49">
        <f>_xll.qlCalendarAdvance(LocalCalendar,$D252,B253,"f",FALSE)</f>
        <v>43004</v>
      </c>
      <c r="E253" s="49">
        <f>_xll.qlInterestRateIndexValueDate(IndexON,D253)</f>
        <v>43004</v>
      </c>
      <c r="F253" s="52">
        <f>IFERROR(_xll.qlIndexFixing(IndexON,D253,TRUE,_xll.ohTrigger(RecalcTrigger,TriggerON)),NA())</f>
        <v>6.2271543628789061E-3</v>
      </c>
      <c r="H253" s="49">
        <f>_xll.qlCalendarAdvance(IborCalendar,$H252,B253,"f",FALSE)</f>
        <v>43000</v>
      </c>
      <c r="I253" s="49">
        <f>_xll.qlInterestRateIndexValueDate(Index1M,$H253)</f>
        <v>43004</v>
      </c>
      <c r="J253" s="52">
        <f>IFERROR(_xll.qlIndexFixing(Index1M,$H253,TRUE,_xll.ohTrigger(RecalcTrigger,Trigger1M)),NA())</f>
        <v>7.9286580358255421E-3</v>
      </c>
      <c r="K253" s="52">
        <f>IFERROR(_xll.qlIndexFixing(ONIndex1M,I253,TRUE,_xll.ohTrigger(RecalcTrigger,Trigger1M)),NA())</f>
        <v>7.8671978383049179E-3</v>
      </c>
      <c r="L253" s="52">
        <f>IFERROR(_xll.qlIndexFixing(Index3M,H253,TRUE,_xll.ohTrigger(RecalcTrigger,Trigger3M)),NA())</f>
        <v>1.0190195102744076E-2</v>
      </c>
      <c r="M253" s="52">
        <f>IFERROR(_xll.qlIndexFixing(ONIndex3M,I253,TRUE,_xll.ohTrigger(RecalcTrigger,Trigger3M)),NA())</f>
        <v>9.9771494981748532E-3</v>
      </c>
      <c r="N253" s="52">
        <f>IFERROR(_xll.qlIndexFixing(Index6M,$H253,TRUE,_xll.ohTrigger(RecalcTrigger,Trigger6M)),NA())</f>
        <v>1.3036626831106991E-2</v>
      </c>
      <c r="O253" s="52">
        <f>IFERROR(_xll.qlIndexFixing(ONIndex6M,I253,TRUE,_xll.ohTrigger(RecalcTrigger,Trigger6M)),NA())</f>
        <v>1.2702197982559227E-2</v>
      </c>
      <c r="P253" s="52">
        <f>IFERROR(_xll.qlIndexFixing(Index1Y,$H253,TRUE,_xll.ohTrigger(RecalcTrigger,Trigger1Y)),NA())</f>
        <v>1.6235435892109865E-2</v>
      </c>
      <c r="Q253" s="52">
        <f>IFERROR(_xll.qlIndexFixing(ONIndex1Y,I253,TRUE,_xll.ohTrigger(RecalcTrigger,Trigger1Y)),NA())</f>
        <v>1.6861575946212071E-2</v>
      </c>
    </row>
    <row r="254" spans="2:17" x14ac:dyDescent="0.2">
      <c r="B254" s="46" t="s">
        <v>20</v>
      </c>
      <c r="D254" s="49">
        <f>_xll.qlCalendarAdvance(LocalCalendar,$D253,B254,"f",FALSE)</f>
        <v>43005</v>
      </c>
      <c r="E254" s="49">
        <f>_xll.qlInterestRateIndexValueDate(IndexON,D254)</f>
        <v>43005</v>
      </c>
      <c r="F254" s="52">
        <f>IFERROR(_xll.qlIndexFixing(IndexON,D254,TRUE,_xll.ohTrigger(RecalcTrigger,TriggerON)),NA())</f>
        <v>6.2314281753828027E-3</v>
      </c>
      <c r="H254" s="49">
        <f>_xll.qlCalendarAdvance(IborCalendar,$H253,B254,"f",FALSE)</f>
        <v>43003</v>
      </c>
      <c r="I254" s="49">
        <f>_xll.qlInterestRateIndexValueDate(Index1M,$H254)</f>
        <v>43005</v>
      </c>
      <c r="J254" s="52">
        <f>IFERROR(_xll.qlIndexFixing(Index1M,$H254,TRUE,_xll.ohTrigger(RecalcTrigger,Trigger1M)),NA())</f>
        <v>7.9327139148208659E-3</v>
      </c>
      <c r="K254" s="52">
        <f>IFERROR(_xll.qlIndexFixing(ONIndex1M,I254,TRUE,_xll.ohTrigger(RecalcTrigger,Trigger1M)),NA())</f>
        <v>7.871276649273895E-3</v>
      </c>
      <c r="L254" s="52">
        <f>IFERROR(_xll.qlIndexFixing(Index3M,H254,TRUE,_xll.ohTrigger(RecalcTrigger,Trigger3M)),NA())</f>
        <v>1.019225379201205E-2</v>
      </c>
      <c r="M254" s="52">
        <f>IFERROR(_xll.qlIndexFixing(ONIndex3M,I254,TRUE,_xll.ohTrigger(RecalcTrigger,Trigger3M)),NA())</f>
        <v>9.9802789375225132E-3</v>
      </c>
      <c r="N254" s="52">
        <f>IFERROR(_xll.qlIndexFixing(Index6M,$H254,TRUE,_xll.ohTrigger(RecalcTrigger,Trigger6M)),NA())</f>
        <v>1.3037826746302262E-2</v>
      </c>
      <c r="O254" s="52">
        <f>IFERROR(_xll.qlIndexFixing(ONIndex6M,I254,TRUE,_xll.ohTrigger(RecalcTrigger,Trigger6M)),NA())</f>
        <v>1.2710278462044755E-2</v>
      </c>
      <c r="P254" s="52">
        <f>IFERROR(_xll.qlIndexFixing(Index1Y,$H254,TRUE,_xll.ohTrigger(RecalcTrigger,Trigger1Y)),NA())</f>
        <v>1.6238424792833061E-2</v>
      </c>
      <c r="Q254" s="52">
        <f>IFERROR(_xll.qlIndexFixing(ONIndex1Y,I254,TRUE,_xll.ohTrigger(RecalcTrigger,Trigger1Y)),NA())</f>
        <v>1.6870767116277108E-2</v>
      </c>
    </row>
    <row r="255" spans="2:17" x14ac:dyDescent="0.2">
      <c r="B255" s="46" t="s">
        <v>20</v>
      </c>
      <c r="D255" s="49">
        <f>_xll.qlCalendarAdvance(LocalCalendar,$D254,B255,"f",FALSE)</f>
        <v>43006</v>
      </c>
      <c r="E255" s="49">
        <f>_xll.qlInterestRateIndexValueDate(IndexON,D255)</f>
        <v>43006</v>
      </c>
      <c r="F255" s="52">
        <f>IFERROR(_xll.qlIndexFixing(IndexON,D255,TRUE,_xll.ohTrigger(RecalcTrigger,TriggerON)),NA())</f>
        <v>6.2358825485731018E-3</v>
      </c>
      <c r="H255" s="49">
        <f>_xll.qlCalendarAdvance(IborCalendar,$H254,B255,"f",FALSE)</f>
        <v>43004</v>
      </c>
      <c r="I255" s="49">
        <f>_xll.qlInterestRateIndexValueDate(Index1M,$H255)</f>
        <v>43006</v>
      </c>
      <c r="J255" s="52">
        <f>IFERROR(_xll.qlIndexFixing(Index1M,$H255,TRUE,_xll.ohTrigger(RecalcTrigger,Trigger1M)),NA())</f>
        <v>7.9409837458863097E-3</v>
      </c>
      <c r="K255" s="52">
        <f>IFERROR(_xll.qlIndexFixing(ONIndex1M,I255,TRUE,_xll.ohTrigger(RecalcTrigger,Trigger1M)),NA())</f>
        <v>7.8753562896594076E-3</v>
      </c>
      <c r="L255" s="52">
        <f>IFERROR(_xll.qlIndexFixing(Index3M,H255,TRUE,_xll.ohTrigger(RecalcTrigger,Trigger3M)),NA())</f>
        <v>1.0197301086525817E-2</v>
      </c>
      <c r="M255" s="52">
        <f>IFERROR(_xll.qlIndexFixing(ONIndex3M,I255,TRUE,_xll.ohTrigger(RecalcTrigger,Trigger3M)),NA())</f>
        <v>9.9834505957385744E-3</v>
      </c>
      <c r="N255" s="52">
        <f>IFERROR(_xll.qlIndexFixing(Index6M,$H255,TRUE,_xll.ohTrigger(RecalcTrigger,Trigger6M)),NA())</f>
        <v>1.3038952103301894E-2</v>
      </c>
      <c r="O255" s="52">
        <f>IFERROR(_xll.qlIndexFixing(ONIndex6M,I255,TRUE,_xll.ohTrigger(RecalcTrigger,Trigger6M)),NA())</f>
        <v>1.2718862618710247E-2</v>
      </c>
      <c r="P255" s="52">
        <f>IFERROR(_xll.qlIndexFixing(Index1Y,$H255,TRUE,_xll.ohTrigger(RecalcTrigger,Trigger1Y)),NA())</f>
        <v>1.6241339794980013E-2</v>
      </c>
      <c r="Q255" s="52">
        <f>IFERROR(_xll.qlIndexFixing(ONIndex1Y,I255,TRUE,_xll.ohTrigger(RecalcTrigger,Trigger1Y)),NA())</f>
        <v>1.6880003103851848E-2</v>
      </c>
    </row>
    <row r="256" spans="2:17" x14ac:dyDescent="0.2">
      <c r="B256" s="46" t="s">
        <v>20</v>
      </c>
      <c r="D256" s="49">
        <f>_xll.qlCalendarAdvance(LocalCalendar,$D255,B256,"f",FALSE)</f>
        <v>43007</v>
      </c>
      <c r="E256" s="49">
        <f>_xll.qlInterestRateIndexValueDate(IndexON,D256)</f>
        <v>43007</v>
      </c>
      <c r="F256" s="52">
        <f>IFERROR(_xll.qlIndexFixing(IndexON,D256,TRUE,_xll.ohTrigger(RecalcTrigger,TriggerON)),NA())</f>
        <v>6.2452461942186233E-3</v>
      </c>
      <c r="H256" s="49">
        <f>_xll.qlCalendarAdvance(IborCalendar,$H255,B256,"f",FALSE)</f>
        <v>43005</v>
      </c>
      <c r="I256" s="49">
        <f>_xll.qlInterestRateIndexValueDate(Index1M,$H256)</f>
        <v>43007</v>
      </c>
      <c r="J256" s="52">
        <f>IFERROR(_xll.qlIndexFixing(Index1M,$H256,TRUE,_xll.ohTrigger(RecalcTrigger,Trigger1M)),NA())</f>
        <v>7.945033654627176E-3</v>
      </c>
      <c r="K256" s="52">
        <f>IFERROR(_xll.qlIndexFixing(ONIndex1M,I256,TRUE,_xll.ohTrigger(RecalcTrigger,Trigger1M)),NA())</f>
        <v>7.8836865070819329E-3</v>
      </c>
      <c r="L256" s="52">
        <f>IFERROR(_xll.qlIndexFixing(Index3M,H256,TRUE,_xll.ohTrigger(RecalcTrigger,Trigger3M)),NA())</f>
        <v>1.0202380164448894E-2</v>
      </c>
      <c r="M256" s="52">
        <f>IFERROR(_xll.qlIndexFixing(ONIndex3M,I256,TRUE,_xll.ohTrigger(RecalcTrigger,Trigger3M)),NA())</f>
        <v>9.9902118635242232E-3</v>
      </c>
      <c r="N256" s="52">
        <f>IFERROR(_xll.qlIndexFixing(Index6M,$H256,TRUE,_xll.ohTrigger(RecalcTrigger,Trigger6M)),NA())</f>
        <v>1.3039999999999927E-2</v>
      </c>
      <c r="O256" s="52">
        <f>IFERROR(_xll.qlIndexFixing(ONIndex6M,I256,TRUE,_xll.ohTrigger(RecalcTrigger,Trigger6M)),NA())</f>
        <v>1.2735517958990528E-2</v>
      </c>
      <c r="P256" s="52">
        <f>IFERROR(_xll.qlIndexFixing(Index1Y,$H256,TRUE,_xll.ohTrigger(RecalcTrigger,Trigger1Y)),NA())</f>
        <v>1.6238823804905069E-2</v>
      </c>
      <c r="Q256" s="52">
        <f>IFERROR(_xll.qlIndexFixing(ONIndex1Y,I256,TRUE,_xll.ohTrigger(RecalcTrigger,Trigger1Y)),NA())</f>
        <v>1.6897243795206407E-2</v>
      </c>
    </row>
    <row r="257" spans="2:17" x14ac:dyDescent="0.2">
      <c r="B257" s="46" t="s">
        <v>20</v>
      </c>
      <c r="D257" s="49">
        <f>_xll.qlCalendarAdvance(LocalCalendar,$D256,B257,"f",FALSE)</f>
        <v>43010</v>
      </c>
      <c r="E257" s="49">
        <f>_xll.qlInterestRateIndexValueDate(IndexON,D257)</f>
        <v>43010</v>
      </c>
      <c r="F257" s="52">
        <f>IFERROR(_xll.qlIndexFixing(IndexON,D257,TRUE,_xll.ohTrigger(RecalcTrigger,TriggerON)),NA())</f>
        <v>6.2544560465127574E-3</v>
      </c>
      <c r="H257" s="49">
        <f>_xll.qlCalendarAdvance(IborCalendar,$H256,B257,"f",FALSE)</f>
        <v>43006</v>
      </c>
      <c r="I257" s="49">
        <f>_xll.qlInterestRateIndexValueDate(Index1M,$H257)</f>
        <v>43010</v>
      </c>
      <c r="J257" s="52">
        <f>IFERROR(_xll.qlIndexFixing(Index1M,$H257,TRUE,_xll.ohTrigger(RecalcTrigger,Trigger1M)),NA())</f>
        <v>7.9550668339999752E-3</v>
      </c>
      <c r="K257" s="52">
        <f>IFERROR(_xll.qlIndexFixing(ONIndex1M,I257,TRUE,_xll.ohTrigger(RecalcTrigger,Trigger1M)),NA())</f>
        <v>7.8916647775795212E-3</v>
      </c>
      <c r="L257" s="52">
        <f>IFERROR(_xll.qlIndexFixing(Index3M,H257,TRUE,_xll.ohTrigger(RecalcTrigger,Trigger3M)),NA())</f>
        <v>1.022080754747972E-2</v>
      </c>
      <c r="M257" s="52">
        <f>IFERROR(_xll.qlIndexFixing(ONIndex3M,I257,TRUE,_xll.ohTrigger(RecalcTrigger,Trigger3M)),NA())</f>
        <v>9.9965594182460649E-3</v>
      </c>
      <c r="N257" s="52">
        <f>IFERROR(_xll.qlIndexFixing(Index6M,$H257,TRUE,_xll.ohTrigger(RecalcTrigger,Trigger6M)),NA())</f>
        <v>1.3041917146916748E-2</v>
      </c>
      <c r="O257" s="52">
        <f>IFERROR(_xll.qlIndexFixing(ONIndex6M,I257,TRUE,_xll.ohTrigger(RecalcTrigger,Trigger6M)),NA())</f>
        <v>1.2747372784858158E-2</v>
      </c>
      <c r="P257" s="52">
        <f>IFERROR(_xll.qlIndexFixing(Index1Y,$H257,TRUE,_xll.ohTrigger(RecalcTrigger,Trigger1Y)),NA())</f>
        <v>1.6252263829372258E-2</v>
      </c>
      <c r="Q257" s="52">
        <f>IFERROR(_xll.qlIndexFixing(ONIndex1Y,I257,TRUE,_xll.ohTrigger(RecalcTrigger,Trigger1Y)),NA())</f>
        <v>1.6908458842177509E-2</v>
      </c>
    </row>
    <row r="258" spans="2:17" x14ac:dyDescent="0.2">
      <c r="B258" s="46" t="s">
        <v>20</v>
      </c>
      <c r="D258" s="49">
        <f>_xll.qlCalendarAdvance(LocalCalendar,$D257,B258,"f",FALSE)</f>
        <v>43011</v>
      </c>
      <c r="E258" s="49">
        <f>_xll.qlInterestRateIndexValueDate(IndexON,D258)</f>
        <v>43011</v>
      </c>
      <c r="F258" s="52">
        <f>IFERROR(_xll.qlIndexFixing(IndexON,D258,TRUE,_xll.ohTrigger(RecalcTrigger,TriggerON)),NA())</f>
        <v>6.2591324003768989E-3</v>
      </c>
      <c r="H258" s="49">
        <f>_xll.qlCalendarAdvance(IborCalendar,$H257,B258,"f",FALSE)</f>
        <v>43007</v>
      </c>
      <c r="I258" s="49">
        <f>_xll.qlInterestRateIndexValueDate(Index1M,$H258)</f>
        <v>43011</v>
      </c>
      <c r="J258" s="52">
        <f>IFERROR(_xll.qlIndexFixing(Index1M,$H258,TRUE,_xll.ohTrigger(RecalcTrigger,Trigger1M)),NA())</f>
        <v>7.9591091462371723E-3</v>
      </c>
      <c r="K258" s="52">
        <f>IFERROR(_xll.qlIndexFixing(ONIndex1M,I258,TRUE,_xll.ohTrigger(RecalcTrigger,Trigger1M)),NA())</f>
        <v>7.8957366504184279E-3</v>
      </c>
      <c r="L258" s="52">
        <f>IFERROR(_xll.qlIndexFixing(Index3M,H258,TRUE,_xll.ohTrigger(RecalcTrigger,Trigger3M)),NA())</f>
        <v>1.0226006051263685E-2</v>
      </c>
      <c r="M258" s="52">
        <f>IFERROR(_xll.qlIndexFixing(ONIndex3M,I258,TRUE,_xll.ohTrigger(RecalcTrigger,Trigger3M)),NA())</f>
        <v>9.9999421712837488E-3</v>
      </c>
      <c r="N258" s="52">
        <f>IFERROR(_xll.qlIndexFixing(Index6M,$H258,TRUE,_xll.ohTrigger(RecalcTrigger,Trigger6M)),NA())</f>
        <v>1.3043073675526101E-2</v>
      </c>
      <c r="O258" s="52">
        <f>IFERROR(_xll.qlIndexFixing(ONIndex6M,I258,TRUE,_xll.ohTrigger(RecalcTrigger,Trigger6M)),NA())</f>
        <v>1.2751428905977136E-2</v>
      </c>
      <c r="P258" s="52">
        <f>IFERROR(_xll.qlIndexFixing(Index1Y,$H258,TRUE,_xll.ohTrigger(RecalcTrigger,Trigger1Y)),NA())</f>
        <v>1.6254826750070284E-2</v>
      </c>
      <c r="Q258" s="52">
        <f>IFERROR(_xll.qlIndexFixing(ONIndex1Y,I258,TRUE,_xll.ohTrigger(RecalcTrigger,Trigger1Y)),NA())</f>
        <v>1.6912122341761204E-2</v>
      </c>
    </row>
    <row r="259" spans="2:17" x14ac:dyDescent="0.2">
      <c r="B259" s="46" t="s">
        <v>20</v>
      </c>
      <c r="D259" s="49">
        <f>_xll.qlCalendarAdvance(LocalCalendar,$D258,B259,"f",FALSE)</f>
        <v>43012</v>
      </c>
      <c r="E259" s="49">
        <f>_xll.qlInterestRateIndexValueDate(IndexON,D259)</f>
        <v>43012</v>
      </c>
      <c r="F259" s="52">
        <f>IFERROR(_xll.qlIndexFixing(IndexON,D259,TRUE,_xll.ohTrigger(RecalcTrigger,TriggerON)),NA())</f>
        <v>6.2638191091579642E-3</v>
      </c>
      <c r="H259" s="49">
        <f>_xll.qlCalendarAdvance(IborCalendar,$H258,B259,"f",FALSE)</f>
        <v>43010</v>
      </c>
      <c r="I259" s="49">
        <f>_xll.qlInterestRateIndexValueDate(Index1M,$H259)</f>
        <v>43012</v>
      </c>
      <c r="J259" s="52">
        <f>IFERROR(_xll.qlIndexFixing(Index1M,$H259,TRUE,_xll.ohTrigger(RecalcTrigger,Trigger1M)),NA())</f>
        <v>7.9673521361709673E-3</v>
      </c>
      <c r="K259" s="52">
        <f>IFERROR(_xll.qlIndexFixing(ONIndex1M,I259,TRUE,_xll.ohTrigger(RecalcTrigger,Trigger1M)),NA())</f>
        <v>7.8998063740165492E-3</v>
      </c>
      <c r="L259" s="52">
        <f>IFERROR(_xll.qlIndexFixing(Index3M,H259,TRUE,_xll.ohTrigger(RecalcTrigger,Trigger3M)),NA())</f>
        <v>1.0231228628222408E-2</v>
      </c>
      <c r="M259" s="52">
        <f>IFERROR(_xll.qlIndexFixing(ONIndex3M,I259,TRUE,_xll.ohTrigger(RecalcTrigger,Trigger3M)),NA())</f>
        <v>1.000336714326977E-2</v>
      </c>
      <c r="N259" s="52">
        <f>IFERROR(_xll.qlIndexFixing(Index6M,$H259,TRUE,_xll.ohTrigger(RecalcTrigger,Trigger6M)),NA())</f>
        <v>1.3043787276691513E-2</v>
      </c>
      <c r="O259" s="52">
        <f>IFERROR(_xll.qlIndexFixing(ONIndex6M,I259,TRUE,_xll.ohTrigger(RecalcTrigger,Trigger6M)),NA())</f>
        <v>1.275422709869467E-2</v>
      </c>
      <c r="P259" s="52">
        <f>IFERROR(_xll.qlIndexFixing(Index1Y,$H259,TRUE,_xll.ohTrigger(RecalcTrigger,Trigger1Y)),NA())</f>
        <v>1.6257330599092755E-2</v>
      </c>
      <c r="Q259" s="52">
        <f>IFERROR(_xll.qlIndexFixing(ONIndex1Y,I259,TRUE,_xll.ohTrigger(RecalcTrigger,Trigger1Y)),NA())</f>
        <v>1.6914381514769872E-2</v>
      </c>
    </row>
    <row r="260" spans="2:17" x14ac:dyDescent="0.2">
      <c r="B260" s="46" t="s">
        <v>20</v>
      </c>
      <c r="D260" s="49">
        <f>_xll.qlCalendarAdvance(LocalCalendar,$D259,B260,"f",FALSE)</f>
        <v>43013</v>
      </c>
      <c r="E260" s="49">
        <f>_xll.qlInterestRateIndexValueDate(IndexON,D260)</f>
        <v>43013</v>
      </c>
      <c r="F260" s="52">
        <f>IFERROR(_xll.qlIndexFixing(IndexON,D260,TRUE,_xll.ohTrigger(RecalcTrigger,TriggerON)),NA())</f>
        <v>6.2685161730158256E-3</v>
      </c>
      <c r="H260" s="49">
        <f>_xll.qlCalendarAdvance(IborCalendar,$H259,B260,"f",FALSE)</f>
        <v>43011</v>
      </c>
      <c r="I260" s="49">
        <f>_xll.qlInterestRateIndexValueDate(Index1M,$H260)</f>
        <v>43013</v>
      </c>
      <c r="J260" s="52">
        <f>IFERROR(_xll.qlIndexFixing(Index1M,$H260,TRUE,_xll.ohTrigger(RecalcTrigger,Trigger1M)),NA())</f>
        <v>7.9692880639231634E-3</v>
      </c>
      <c r="K260" s="52">
        <f>IFERROR(_xll.qlIndexFixing(ONIndex1M,I260,TRUE,_xll.ohTrigger(RecalcTrigger,Trigger1M)),NA())</f>
        <v>7.9038739482939491E-3</v>
      </c>
      <c r="L260" s="52">
        <f>IFERROR(_xll.qlIndexFixing(Index3M,H260,TRUE,_xll.ohTrigger(RecalcTrigger,Trigger3M)),NA())</f>
        <v>1.0236473974032283E-2</v>
      </c>
      <c r="M260" s="52">
        <f>IFERROR(_xll.qlIndexFixing(ONIndex3M,I260,TRUE,_xll.ohTrigger(RecalcTrigger,Trigger3M)),NA())</f>
        <v>1.0006834334204129E-2</v>
      </c>
      <c r="N260" s="52">
        <f>IFERROR(_xll.qlIndexFixing(Index6M,$H260,TRUE,_xll.ohTrigger(RecalcTrigger,Trigger6M)),NA())</f>
        <v>1.3044467408141573E-2</v>
      </c>
      <c r="O260" s="52">
        <f>IFERROR(_xll.qlIndexFixing(ONIndex6M,I260,TRUE,_xll.ohTrigger(RecalcTrigger,Trigger6M)),NA())</f>
        <v>1.2755767363010762E-2</v>
      </c>
      <c r="P260" s="52">
        <f>IFERROR(_xll.qlIndexFixing(Index1Y,$H260,TRUE,_xll.ohTrigger(RecalcTrigger,Trigger1Y)),NA())</f>
        <v>1.625977949190403E-2</v>
      </c>
      <c r="Q260" s="52">
        <f>IFERROR(_xll.qlIndexFixing(ONIndex1Y,I260,TRUE,_xll.ohTrigger(RecalcTrigger,Trigger1Y)),NA())</f>
        <v>1.6915236361283448E-2</v>
      </c>
    </row>
    <row r="261" spans="2:17" x14ac:dyDescent="0.2">
      <c r="B261" s="46" t="s">
        <v>20</v>
      </c>
      <c r="D261" s="49">
        <f>_xll.qlCalendarAdvance(LocalCalendar,$D260,B261,"f",FALSE)</f>
        <v>43014</v>
      </c>
      <c r="E261" s="49">
        <f>_xll.qlInterestRateIndexValueDate(IndexON,D261)</f>
        <v>43014</v>
      </c>
      <c r="F261" s="52">
        <f>IFERROR(_xll.qlIndexFixing(IndexON,D261,TRUE,_xll.ohTrigger(RecalcTrigger,TriggerON)),NA())</f>
        <v>6.2804749523626135E-3</v>
      </c>
      <c r="H261" s="49">
        <f>_xll.qlCalendarAdvance(IborCalendar,$H260,B261,"f",FALSE)</f>
        <v>43012</v>
      </c>
      <c r="I261" s="49">
        <f>_xll.qlInterestRateIndexValueDate(Index1M,$H261)</f>
        <v>43014</v>
      </c>
      <c r="J261" s="52">
        <f>IFERROR(_xll.qlIndexFixing(Index1M,$H261,TRUE,_xll.ohTrigger(RecalcTrigger,Trigger1M)),NA())</f>
        <v>7.9712231868439391E-3</v>
      </c>
      <c r="K261" s="52">
        <f>IFERROR(_xll.qlIndexFixing(ONIndex1M,I261,TRUE,_xll.ohTrigger(RecalcTrigger,Trigger1M)),NA())</f>
        <v>7.9142931077691436E-3</v>
      </c>
      <c r="L261" s="52">
        <f>IFERROR(_xll.qlIndexFixing(Index3M,H261,TRUE,_xll.ohTrigger(RecalcTrigger,Trigger3M)),NA())</f>
        <v>1.0247783745702866E-2</v>
      </c>
      <c r="M261" s="52">
        <f>IFERROR(_xll.qlIndexFixing(ONIndex3M,I261,TRUE,_xll.ohTrigger(RecalcTrigger,Trigger3M)),NA())</f>
        <v>1.0016131391108463E-2</v>
      </c>
      <c r="N261" s="52">
        <f>IFERROR(_xll.qlIndexFixing(Index6M,$H261,TRUE,_xll.ohTrigger(RecalcTrigger,Trigger6M)),NA())</f>
        <v>1.3045122971757273E-2</v>
      </c>
      <c r="O261" s="52">
        <f>IFERROR(_xll.qlIndexFixing(ONIndex6M,I261,TRUE,_xll.ohTrigger(RecalcTrigger,Trigger6M)),NA())</f>
        <v>1.2754006095279102E-2</v>
      </c>
      <c r="P261" s="52">
        <f>IFERROR(_xll.qlIndexFixing(Index1Y,$H261,TRUE,_xll.ohTrigger(RecalcTrigger,Trigger1Y)),NA())</f>
        <v>1.6276631728383031E-2</v>
      </c>
      <c r="Q261" s="52">
        <f>IFERROR(_xll.qlIndexFixing(ONIndex1Y,I261,TRUE,_xll.ohTrigger(RecalcTrigger,Trigger1Y)),NA())</f>
        <v>1.6911543382100991E-2</v>
      </c>
    </row>
    <row r="262" spans="2:17" x14ac:dyDescent="0.2">
      <c r="B262" s="46" t="s">
        <v>20</v>
      </c>
      <c r="D262" s="49">
        <f>_xll.qlCalendarAdvance(LocalCalendar,$D261,B262,"f",FALSE)</f>
        <v>43018</v>
      </c>
      <c r="E262" s="49">
        <f>_xll.qlInterestRateIndexValueDate(IndexON,D262)</f>
        <v>43018</v>
      </c>
      <c r="F262" s="52">
        <f>IFERROR(_xll.qlIndexFixing(IndexON,D262,TRUE,_xll.ohTrigger(RecalcTrigger,TriggerON)),NA())</f>
        <v>6.292156817018224E-3</v>
      </c>
      <c r="H262" s="49">
        <f>_xll.qlCalendarAdvance(IborCalendar,$H261,B262,"f",FALSE)</f>
        <v>43013</v>
      </c>
      <c r="I262" s="49">
        <f>_xll.qlInterestRateIndexValueDate(Index1M,$H262)</f>
        <v>43018</v>
      </c>
      <c r="J262" s="52">
        <f>IFERROR(_xll.qlIndexFixing(Index1M,$H262,TRUE,_xll.ohTrigger(RecalcTrigger,Trigger1M)),NA())</f>
        <v>7.993630714438189E-3</v>
      </c>
      <c r="K262" s="52">
        <f>IFERROR(_xll.qlIndexFixing(ONIndex1M,I262,TRUE,_xll.ohTrigger(RecalcTrigger,Trigger1M)),NA())</f>
        <v>7.9241795806694881E-3</v>
      </c>
      <c r="L262" s="52">
        <f>IFERROR(_xll.qlIndexFixing(Index3M,H262,TRUE,_xll.ohTrigger(RecalcTrigger,Trigger3M)),NA())</f>
        <v>1.0262996584090047E-2</v>
      </c>
      <c r="M262" s="52">
        <f>IFERROR(_xll.qlIndexFixing(ONIndex3M,I262,TRUE,_xll.ohTrigger(RecalcTrigger,Trigger3M)),NA())</f>
        <v>1.0024803573100982E-2</v>
      </c>
      <c r="N262" s="52">
        <f>IFERROR(_xll.qlIndexFixing(Index6M,$H262,TRUE,_xll.ohTrigger(RecalcTrigger,Trigger6M)),NA())</f>
        <v>1.3047677585917922E-2</v>
      </c>
      <c r="O262" s="52">
        <f>IFERROR(_xll.qlIndexFixing(ONIndex6M,I262,TRUE,_xll.ohTrigger(RecalcTrigger,Trigger6M)),NA())</f>
        <v>1.2744599758729436E-2</v>
      </c>
      <c r="P262" s="52">
        <f>IFERROR(_xll.qlIndexFixing(Index1Y,$H262,TRUE,_xll.ohTrigger(RecalcTrigger,Trigger1Y)),NA())</f>
        <v>1.6271343657420934E-2</v>
      </c>
      <c r="Q262" s="52">
        <f>IFERROR(_xll.qlIndexFixing(ONIndex1Y,I262,TRUE,_xll.ohTrigger(RecalcTrigger,Trigger1Y)),NA())</f>
        <v>1.6898445695865405E-2</v>
      </c>
    </row>
    <row r="263" spans="2:17" x14ac:dyDescent="0.2">
      <c r="B263" s="46" t="s">
        <v>20</v>
      </c>
      <c r="D263" s="49">
        <f>_xll.qlCalendarAdvance(LocalCalendar,$D262,B263,"f",FALSE)</f>
        <v>43019</v>
      </c>
      <c r="E263" s="49">
        <f>_xll.qlInterestRateIndexValueDate(IndexON,D263)</f>
        <v>43019</v>
      </c>
      <c r="F263" s="52">
        <f>IFERROR(_xll.qlIndexFixing(IndexON,D263,TRUE,_xll.ohTrigger(RecalcTrigger,TriggerON)),NA())</f>
        <v>6.2969160108572453E-3</v>
      </c>
      <c r="H263" s="49">
        <f>_xll.qlCalendarAdvance(IborCalendar,$H262,B263,"f",FALSE)</f>
        <v>43014</v>
      </c>
      <c r="I263" s="49">
        <f>_xll.qlInterestRateIndexValueDate(Index1M,$H263)</f>
        <v>43018</v>
      </c>
      <c r="J263" s="52">
        <f>IFERROR(_xll.qlIndexFixing(Index1M,$H263,TRUE,_xll.ohTrigger(RecalcTrigger,Trigger1M)),NA())</f>
        <v>7.993630714438189E-3</v>
      </c>
      <c r="K263" s="52">
        <f>IFERROR(_xll.qlIndexFixing(ONIndex1M,I263,TRUE,_xll.ohTrigger(RecalcTrigger,Trigger1M)),NA())</f>
        <v>7.9241795806694881E-3</v>
      </c>
      <c r="L263" s="52">
        <f>IFERROR(_xll.qlIndexFixing(Index3M,H263,TRUE,_xll.ohTrigger(RecalcTrigger,Trigger3M)),NA())</f>
        <v>1.0262996584090047E-2</v>
      </c>
      <c r="M263" s="52">
        <f>IFERROR(_xll.qlIndexFixing(ONIndex3M,I263,TRUE,_xll.ohTrigger(RecalcTrigger,Trigger3M)),NA())</f>
        <v>1.0024803573100982E-2</v>
      </c>
      <c r="N263" s="52">
        <f>IFERROR(_xll.qlIndexFixing(Index6M,$H263,TRUE,_xll.ohTrigger(RecalcTrigger,Trigger6M)),NA())</f>
        <v>1.3047677585917922E-2</v>
      </c>
      <c r="O263" s="52">
        <f>IFERROR(_xll.qlIndexFixing(ONIndex6M,I263,TRUE,_xll.ohTrigger(RecalcTrigger,Trigger6M)),NA())</f>
        <v>1.2744599758729436E-2</v>
      </c>
      <c r="P263" s="52">
        <f>IFERROR(_xll.qlIndexFixing(Index1Y,$H263,TRUE,_xll.ohTrigger(RecalcTrigger,Trigger1Y)),NA())</f>
        <v>1.6271343657420934E-2</v>
      </c>
      <c r="Q263" s="52">
        <f>IFERROR(_xll.qlIndexFixing(ONIndex1Y,I263,TRUE,_xll.ohTrigger(RecalcTrigger,Trigger1Y)),NA())</f>
        <v>1.6898445695865405E-2</v>
      </c>
    </row>
    <row r="264" spans="2:17" x14ac:dyDescent="0.2">
      <c r="B264" s="46" t="s">
        <v>20</v>
      </c>
      <c r="D264" s="49">
        <f>_xll.qlCalendarAdvance(LocalCalendar,$D263,B264,"f",FALSE)</f>
        <v>43020</v>
      </c>
      <c r="E264" s="49">
        <f>_xll.qlInterestRateIndexValueDate(IndexON,D264)</f>
        <v>43020</v>
      </c>
      <c r="F264" s="52">
        <f>IFERROR(_xll.qlIndexFixing(IndexON,D264,TRUE,_xll.ohTrigger(RecalcTrigger,TriggerON)),NA())</f>
        <v>6.3016855595332544E-3</v>
      </c>
      <c r="H264" s="49">
        <f>_xll.qlCalendarAdvance(IborCalendar,$H263,B264,"f",FALSE)</f>
        <v>43017</v>
      </c>
      <c r="I264" s="49">
        <f>_xll.qlInterestRateIndexValueDate(Index1M,$H264)</f>
        <v>43019</v>
      </c>
      <c r="J264" s="52">
        <f>IFERROR(_xll.qlIndexFixing(Index1M,$H264,TRUE,_xll.ohTrigger(RecalcTrigger,Trigger1M)),NA())</f>
        <v>7.9955592991157436E-3</v>
      </c>
      <c r="K264" s="52">
        <f>IFERROR(_xll.qlIndexFixing(ONIndex1M,I264,TRUE,_xll.ohTrigger(RecalcTrigger,Trigger1M)),NA())</f>
        <v>7.9282342592623678E-3</v>
      </c>
      <c r="L264" s="52">
        <f>IFERROR(_xll.qlIndexFixing(Index3M,H264,TRUE,_xll.ohTrigger(RecalcTrigger,Trigger3M)),NA())</f>
        <v>1.0268351151853143E-2</v>
      </c>
      <c r="M264" s="52">
        <f>IFERROR(_xll.qlIndexFixing(ONIndex3M,I264,TRUE,_xll.ohTrigger(RecalcTrigger,Trigger3M)),NA())</f>
        <v>1.0028524077725365E-2</v>
      </c>
      <c r="N264" s="52">
        <f>IFERROR(_xll.qlIndexFixing(Index6M,$H264,TRUE,_xll.ohTrigger(RecalcTrigger,Trigger6M)),NA())</f>
        <v>1.3048343838996565E-2</v>
      </c>
      <c r="O264" s="52">
        <f>IFERROR(_xll.qlIndexFixing(ONIndex6M,I264,TRUE,_xll.ohTrigger(RecalcTrigger,Trigger6M)),NA())</f>
        <v>1.2738592452876674E-2</v>
      </c>
      <c r="P264" s="52">
        <f>IFERROR(_xll.qlIndexFixing(Index1Y,$H264,TRUE,_xll.ohTrigger(RecalcTrigger,Trigger1Y)),NA())</f>
        <v>1.6273549240365049E-2</v>
      </c>
      <c r="Q264" s="52">
        <f>IFERROR(_xll.qlIndexFixing(ONIndex1Y,I264,TRUE,_xll.ohTrigger(RecalcTrigger,Trigger1Y)),NA())</f>
        <v>1.6890874583408433E-2</v>
      </c>
    </row>
    <row r="265" spans="2:17" x14ac:dyDescent="0.2">
      <c r="B265" s="46" t="s">
        <v>20</v>
      </c>
      <c r="D265" s="49">
        <f>_xll.qlCalendarAdvance(LocalCalendar,$D264,B265,"f",FALSE)</f>
        <v>43021</v>
      </c>
      <c r="E265" s="49">
        <f>_xll.qlInterestRateIndexValueDate(IndexON,D265)</f>
        <v>43021</v>
      </c>
      <c r="F265" s="52">
        <f>IFERROR(_xll.qlIndexFixing(IndexON,D265,TRUE,_xll.ohTrigger(RecalcTrigger,TriggerON)),NA())</f>
        <v>6.3113698188210776E-3</v>
      </c>
      <c r="H265" s="49">
        <f>_xll.qlCalendarAdvance(IborCalendar,$H264,B265,"f",FALSE)</f>
        <v>43018</v>
      </c>
      <c r="I265" s="49">
        <f>_xll.qlInterestRateIndexValueDate(Index1M,$H265)</f>
        <v>43020</v>
      </c>
      <c r="J265" s="52">
        <f>IFERROR(_xll.qlIndexFixing(Index1M,$H265,TRUE,_xll.ohTrigger(RecalcTrigger,Trigger1M)),NA())</f>
        <v>7.9974870789686903E-3</v>
      </c>
      <c r="K265" s="52">
        <f>IFERROR(_xll.qlIndexFixing(ONIndex1M,I265,TRUE,_xll.ohTrigger(RecalcTrigger,Trigger1M)),NA())</f>
        <v>7.9322867886144621E-3</v>
      </c>
      <c r="L265" s="52">
        <f>IFERROR(_xll.qlIndexFixing(Index3M,H265,TRUE,_xll.ohTrigger(RecalcTrigger,Trigger3M)),NA())</f>
        <v>1.027371935801882E-2</v>
      </c>
      <c r="M265" s="52">
        <f>IFERROR(_xll.qlIndexFixing(ONIndex3M,I265,TRUE,_xll.ohTrigger(RecalcTrigger,Trigger3M)),NA())</f>
        <v>1.0032286801378021E-2</v>
      </c>
      <c r="N265" s="52">
        <f>IFERROR(_xll.qlIndexFixing(Index6M,$H265,TRUE,_xll.ohTrigger(RecalcTrigger,Trigger6M)),NA())</f>
        <v>1.30490389357767E-2</v>
      </c>
      <c r="O265" s="52">
        <f>IFERROR(_xll.qlIndexFixing(ONIndex6M,I265,TRUE,_xll.ohTrigger(RecalcTrigger,Trigger6M)),NA())</f>
        <v>1.2731327218702404E-2</v>
      </c>
      <c r="P265" s="52">
        <f>IFERROR(_xll.qlIndexFixing(Index1Y,$H265,TRUE,_xll.ohTrigger(RecalcTrigger,Trigger1Y)),NA())</f>
        <v>1.6275728676633329E-2</v>
      </c>
      <c r="Q265" s="52">
        <f>IFERROR(_xll.qlIndexFixing(ONIndex1Y,I265,TRUE,_xll.ohTrigger(RecalcTrigger,Trigger1Y)),NA())</f>
        <v>1.6881899144776114E-2</v>
      </c>
    </row>
    <row r="266" spans="2:17" x14ac:dyDescent="0.2">
      <c r="B266" s="46" t="s">
        <v>20</v>
      </c>
      <c r="D266" s="49">
        <f>_xll.qlCalendarAdvance(LocalCalendar,$D265,B266,"f",FALSE)</f>
        <v>43024</v>
      </c>
      <c r="E266" s="49">
        <f>_xll.qlInterestRateIndexValueDate(IndexON,D266)</f>
        <v>43024</v>
      </c>
      <c r="F266" s="52">
        <f>IFERROR(_xll.qlIndexFixing(IndexON,D266,TRUE,_xll.ohTrigger(RecalcTrigger,TriggerON)),NA())</f>
        <v>6.3208673045256347E-3</v>
      </c>
      <c r="H266" s="49">
        <f>_xll.qlCalendarAdvance(IborCalendar,$H265,B266,"f",FALSE)</f>
        <v>43019</v>
      </c>
      <c r="I266" s="49">
        <f>_xll.qlInterestRateIndexValueDate(Index1M,$H266)</f>
        <v>43021</v>
      </c>
      <c r="J266" s="52">
        <f>IFERROR(_xll.qlIndexFixing(Index1M,$H266,TRUE,_xll.ohTrigger(RecalcTrigger,Trigger1M)),NA())</f>
        <v>7.9994140540149139E-3</v>
      </c>
      <c r="K266" s="52">
        <f>IFERROR(_xll.qlIndexFixing(ONIndex1M,I266,TRUE,_xll.ohTrigger(RecalcTrigger,Trigger1M)),NA())</f>
        <v>7.9405598223125651E-3</v>
      </c>
      <c r="L266" s="52">
        <f>IFERROR(_xll.qlIndexFixing(Index3M,H266,TRUE,_xll.ohTrigger(RecalcTrigger,Trigger3M)),NA())</f>
        <v>1.028808184457802E-2</v>
      </c>
      <c r="M266" s="52">
        <f>IFERROR(_xll.qlIndexFixing(ONIndex3M,I266,TRUE,_xll.ohTrigger(RecalcTrigger,Trigger3M)),NA())</f>
        <v>1.0040232982930775E-2</v>
      </c>
      <c r="N266" s="52">
        <f>IFERROR(_xll.qlIndexFixing(Index6M,$H266,TRUE,_xll.ohTrigger(RecalcTrigger,Trigger6M)),NA())</f>
        <v>1.3049771778225402E-2</v>
      </c>
      <c r="O266" s="52">
        <f>IFERROR(_xll.qlIndexFixing(ONIndex6M,I266,TRUE,_xll.ohTrigger(RecalcTrigger,Trigger6M)),NA())</f>
        <v>1.2713052579433892E-2</v>
      </c>
      <c r="P266" s="52">
        <f>IFERROR(_xll.qlIndexFixing(Index1Y,$H266,TRUE,_xll.ohTrigger(RecalcTrigger,Trigger1Y)),NA())</f>
        <v>1.6286850448233366E-2</v>
      </c>
      <c r="Q266" s="52">
        <f>IFERROR(_xll.qlIndexFixing(ONIndex1Y,I266,TRUE,_xll.ohTrigger(RecalcTrigger,Trigger1Y)),NA())</f>
        <v>1.6860056733909445E-2</v>
      </c>
    </row>
    <row r="267" spans="2:17" x14ac:dyDescent="0.2">
      <c r="B267" s="46" t="s">
        <v>20</v>
      </c>
      <c r="D267" s="49">
        <f>_xll.qlCalendarAdvance(LocalCalendar,$D266,B267,"f",FALSE)</f>
        <v>43025</v>
      </c>
      <c r="E267" s="49">
        <f>_xll.qlInterestRateIndexValueDate(IndexON,D267)</f>
        <v>43025</v>
      </c>
      <c r="F267" s="52">
        <f>IFERROR(_xll.qlIndexFixing(IndexON,D267,TRUE,_xll.ohTrigger(RecalcTrigger,TriggerON)),NA())</f>
        <v>6.3256886283458158E-3</v>
      </c>
      <c r="H267" s="49">
        <f>_xll.qlCalendarAdvance(IborCalendar,$H266,B267,"f",FALSE)</f>
        <v>43020</v>
      </c>
      <c r="I267" s="49">
        <f>_xll.qlInterestRateIndexValueDate(Index1M,$H267)</f>
        <v>43024</v>
      </c>
      <c r="J267" s="52">
        <f>IFERROR(_xll.qlIndexFixing(Index1M,$H267,TRUE,_xll.ohTrigger(RecalcTrigger,Trigger1M)),NA())</f>
        <v>8.0114636136952733E-3</v>
      </c>
      <c r="K267" s="52">
        <f>IFERROR(_xll.qlIndexFixing(ONIndex1M,I267,TRUE,_xll.ohTrigger(RecalcTrigger,Trigger1M)),NA())</f>
        <v>7.9484754130554336E-3</v>
      </c>
      <c r="L267" s="52">
        <f>IFERROR(_xll.qlIndexFixing(Index3M,H267,TRUE,_xll.ohTrigger(RecalcTrigger,Trigger3M)),NA())</f>
        <v>1.0295302479045745E-2</v>
      </c>
      <c r="M267" s="52">
        <f>IFERROR(_xll.qlIndexFixing(ONIndex3M,I267,TRUE,_xll.ohTrigger(RecalcTrigger,Trigger3M)),NA())</f>
        <v>1.0047759885551955E-2</v>
      </c>
      <c r="N267" s="52">
        <f>IFERROR(_xll.qlIndexFixing(Index6M,$H267,TRUE,_xll.ohTrigger(RecalcTrigger,Trigger6M)),NA())</f>
        <v>1.3052285799472846E-2</v>
      </c>
      <c r="O267" s="52">
        <f>IFERROR(_xll.qlIndexFixing(ONIndex6M,I267,TRUE,_xll.ohTrigger(RecalcTrigger,Trigger6M)),NA())</f>
        <v>1.2689687001667949E-2</v>
      </c>
      <c r="P267" s="52">
        <f>IFERROR(_xll.qlIndexFixing(Index1Y,$H267,TRUE,_xll.ohTrigger(RecalcTrigger,Trigger1Y)),NA())</f>
        <v>1.6284267271716914E-2</v>
      </c>
      <c r="Q267" s="52">
        <f>IFERROR(_xll.qlIndexFixing(ONIndex1Y,I267,TRUE,_xll.ohTrigger(RecalcTrigger,Trigger1Y)),NA())</f>
        <v>1.6831954129692406E-2</v>
      </c>
    </row>
    <row r="268" spans="2:17" x14ac:dyDescent="0.2">
      <c r="B268" s="46" t="s">
        <v>20</v>
      </c>
      <c r="D268" s="49">
        <f>_xll.qlCalendarAdvance(LocalCalendar,$D267,B268,"f",FALSE)</f>
        <v>43026</v>
      </c>
      <c r="E268" s="49">
        <f>_xll.qlInterestRateIndexValueDate(IndexON,D268)</f>
        <v>43026</v>
      </c>
      <c r="F268" s="52">
        <f>IFERROR(_xll.qlIndexFixing(IndexON,D268,TRUE,_xll.ohTrigger(RecalcTrigger,TriggerON)),NA())</f>
        <v>6.3305203070029847E-3</v>
      </c>
      <c r="H268" s="49">
        <f>_xll.qlCalendarAdvance(IborCalendar,$H267,B268,"f",FALSE)</f>
        <v>43021</v>
      </c>
      <c r="I268" s="49">
        <f>_xll.qlInterestRateIndexValueDate(Index1M,$H268)</f>
        <v>43025</v>
      </c>
      <c r="J268" s="52">
        <f>IFERROR(_xll.qlIndexFixing(Index1M,$H268,TRUE,_xll.ohTrigger(RecalcTrigger,Trigger1M)),NA())</f>
        <v>8.0154758348364059E-3</v>
      </c>
      <c r="K268" s="52">
        <f>IFERROR(_xll.qlIndexFixing(ONIndex1M,I268,TRUE,_xll.ohTrigger(RecalcTrigger,Trigger1M)),NA())</f>
        <v>7.952517195963793E-3</v>
      </c>
      <c r="L268" s="52">
        <f>IFERROR(_xll.qlIndexFixing(Index3M,H268,TRUE,_xll.ohTrigger(RecalcTrigger,Trigger3M)),NA())</f>
        <v>1.0300719311417961E-2</v>
      </c>
      <c r="M268" s="52">
        <f>IFERROR(_xll.qlIndexFixing(ONIndex3M,I268,TRUE,_xll.ohTrigger(RecalcTrigger,Trigger3M)),NA())</f>
        <v>1.0051733704026233E-2</v>
      </c>
      <c r="N268" s="52">
        <f>IFERROR(_xll.qlIndexFixing(Index6M,$H268,TRUE,_xll.ohTrigger(RecalcTrigger,Trigger6M)),NA())</f>
        <v>1.3053258644581053E-2</v>
      </c>
      <c r="O268" s="52">
        <f>IFERROR(_xll.qlIndexFixing(ONIndex6M,I268,TRUE,_xll.ohTrigger(RecalcTrigger,Trigger6M)),NA())</f>
        <v>1.2676132127804607E-2</v>
      </c>
      <c r="P268" s="52">
        <f>IFERROR(_xll.qlIndexFixing(Index1Y,$H268,TRUE,_xll.ohTrigger(RecalcTrigger,Trigger1Y)),NA())</f>
        <v>1.6286377712500362E-2</v>
      </c>
      <c r="Q268" s="52">
        <f>IFERROR(_xll.qlIndexFixing(ONIndex1Y,I268,TRUE,_xll.ohTrigger(RecalcTrigger,Trigger1Y)),NA())</f>
        <v>1.68159570616222E-2</v>
      </c>
    </row>
    <row r="269" spans="2:17" x14ac:dyDescent="0.2">
      <c r="B269" s="46" t="s">
        <v>20</v>
      </c>
      <c r="D269" s="49">
        <f>_xll.qlCalendarAdvance(LocalCalendar,$D268,B269,"f",FALSE)</f>
        <v>43027</v>
      </c>
      <c r="E269" s="49">
        <f>_xll.qlInterestRateIndexValueDate(IndexON,D269)</f>
        <v>43027</v>
      </c>
      <c r="F269" s="52">
        <f>IFERROR(_xll.qlIndexFixing(IndexON,D269,TRUE,_xll.ohTrigger(RecalcTrigger,TriggerON)),NA())</f>
        <v>6.3353623407369497E-3</v>
      </c>
      <c r="H269" s="49">
        <f>_xll.qlCalendarAdvance(IborCalendar,$H268,B269,"f",FALSE)</f>
        <v>43024</v>
      </c>
      <c r="I269" s="49">
        <f>_xll.qlInterestRateIndexValueDate(Index1M,$H269)</f>
        <v>43026</v>
      </c>
      <c r="J269" s="52">
        <f>IFERROR(_xll.qlIndexFixing(Index1M,$H269,TRUE,_xll.ohTrigger(RecalcTrigger,Trigger1M)),NA())</f>
        <v>8.0236611426709459E-3</v>
      </c>
      <c r="K269" s="52">
        <f>IFERROR(_xll.qlIndexFixing(ONIndex1M,I269,TRUE,_xll.ohTrigger(RecalcTrigger,Trigger1M)),NA())</f>
        <v>7.9565568296313671E-3</v>
      </c>
      <c r="L269" s="52">
        <f>IFERROR(_xll.qlIndexFixing(Index3M,H269,TRUE,_xll.ohTrigger(RecalcTrigger,Trigger3M)),NA())</f>
        <v>1.0306141955821035E-2</v>
      </c>
      <c r="M269" s="52">
        <f>IFERROR(_xll.qlIndexFixing(ONIndex3M,I269,TRUE,_xll.ohTrigger(RecalcTrigger,Trigger3M)),NA())</f>
        <v>1.0055749741448849E-2</v>
      </c>
      <c r="N269" s="52">
        <f>IFERROR(_xll.qlIndexFixing(Index6M,$H269,TRUE,_xll.ohTrigger(RecalcTrigger,Trigger6M)),NA())</f>
        <v>1.3054313745454975E-2</v>
      </c>
      <c r="O269" s="52">
        <f>IFERROR(_xll.qlIndexFixing(ONIndex6M,I269,TRUE,_xll.ohTrigger(RecalcTrigger,Trigger6M)),NA())</f>
        <v>1.2661319326339182E-2</v>
      </c>
      <c r="P269" s="52">
        <f>IFERROR(_xll.qlIndexFixing(Index1Y,$H269,TRUE,_xll.ohTrigger(RecalcTrigger,Trigger1Y)),NA())</f>
        <v>1.628848670201621E-2</v>
      </c>
      <c r="Q269" s="52">
        <f>IFERROR(_xll.qlIndexFixing(ONIndex1Y,I269,TRUE,_xll.ohTrigger(RecalcTrigger,Trigger1Y)),NA())</f>
        <v>1.6798555668016135E-2</v>
      </c>
    </row>
    <row r="270" spans="2:17" x14ac:dyDescent="0.2">
      <c r="B270" s="46" t="s">
        <v>20</v>
      </c>
      <c r="D270" s="49">
        <f>_xll.qlCalendarAdvance(LocalCalendar,$D269,B270,"f",FALSE)</f>
        <v>43028</v>
      </c>
      <c r="E270" s="49">
        <f>_xll.qlInterestRateIndexValueDate(IndexON,D270)</f>
        <v>43028</v>
      </c>
      <c r="F270" s="52">
        <f>IFERROR(_xll.qlIndexFixing(IndexON,D270,TRUE,_xll.ohTrigger(RecalcTrigger,TriggerON)),NA())</f>
        <v>6.3451927589763812E-3</v>
      </c>
      <c r="H270" s="49">
        <f>_xll.qlCalendarAdvance(IborCalendar,$H269,B270,"f",FALSE)</f>
        <v>43025</v>
      </c>
      <c r="I270" s="49">
        <f>_xll.qlInterestRateIndexValueDate(Index1M,$H270)</f>
        <v>43027</v>
      </c>
      <c r="J270" s="52">
        <f>IFERROR(_xll.qlIndexFixing(Index1M,$H270,TRUE,_xll.ohTrigger(RecalcTrigger,Trigger1M)),NA())</f>
        <v>8.0255807747034447E-3</v>
      </c>
      <c r="K270" s="52">
        <f>IFERROR(_xll.qlIndexFixing(ONIndex1M,I270,TRUE,_xll.ohTrigger(RecalcTrigger,Trigger1M)),NA())</f>
        <v>7.9605943139782198E-3</v>
      </c>
      <c r="L270" s="52">
        <f>IFERROR(_xll.qlIndexFixing(Index3M,H270,TRUE,_xll.ohTrigger(RecalcTrigger,Trigger3M)),NA())</f>
        <v>1.0311569107835783E-2</v>
      </c>
      <c r="M270" s="52">
        <f>IFERROR(_xll.qlIndexFixing(ONIndex3M,I270,TRUE,_xll.ohTrigger(RecalcTrigger,Trigger3M)),NA())</f>
        <v>1.0059807997899739E-2</v>
      </c>
      <c r="N270" s="52">
        <f>IFERROR(_xll.qlIndexFixing(Index6M,$H270,TRUE,_xll.ohTrigger(RecalcTrigger,Trigger6M)),NA())</f>
        <v>1.3055460004185986E-2</v>
      </c>
      <c r="O270" s="52">
        <f>IFERROR(_xll.qlIndexFixing(ONIndex6M,I270,TRUE,_xll.ohTrigger(RecalcTrigger,Trigger6M)),NA())</f>
        <v>1.2645248597511483E-2</v>
      </c>
      <c r="P270" s="52">
        <f>IFERROR(_xll.qlIndexFixing(Index1Y,$H270,TRUE,_xll.ohTrigger(RecalcTrigger,Trigger1Y)),NA())</f>
        <v>1.629059835628946E-2</v>
      </c>
      <c r="Q270" s="52">
        <f>IFERROR(_xll.qlIndexFixing(ONIndex1Y,I270,TRUE,_xll.ohTrigger(RecalcTrigger,Trigger1Y)),NA())</f>
        <v>1.6779749949353828E-2</v>
      </c>
    </row>
    <row r="271" spans="2:17" x14ac:dyDescent="0.2">
      <c r="B271" s="46" t="s">
        <v>20</v>
      </c>
      <c r="D271" s="49">
        <f>_xll.qlCalendarAdvance(LocalCalendar,$D270,B271,"f",FALSE)</f>
        <v>43031</v>
      </c>
      <c r="E271" s="49">
        <f>_xll.qlInterestRateIndexValueDate(IndexON,D271)</f>
        <v>43031</v>
      </c>
      <c r="F271" s="52">
        <f>IFERROR(_xll.qlIndexFixing(IndexON,D271,TRUE,_xll.ohTrigger(RecalcTrigger,TriggerON)),NA())</f>
        <v>6.3548340256414093E-3</v>
      </c>
      <c r="H271" s="49">
        <f>_xll.qlCalendarAdvance(IborCalendar,$H270,B271,"f",FALSE)</f>
        <v>43026</v>
      </c>
      <c r="I271" s="49">
        <f>_xll.qlInterestRateIndexValueDate(Index1M,$H271)</f>
        <v>43028</v>
      </c>
      <c r="J271" s="52">
        <f>IFERROR(_xll.qlIndexFixing(Index1M,$H271,TRUE,_xll.ohTrigger(RecalcTrigger,Trigger1M)),NA())</f>
        <v>8.0274996019589987E-3</v>
      </c>
      <c r="K271" s="52">
        <f>IFERROR(_xll.qlIndexFixing(ONIndex1M,I271,TRUE,_xll.ohTrigger(RecalcTrigger,Trigger1M)),NA())</f>
        <v>7.968838507332876E-3</v>
      </c>
      <c r="L271" s="52">
        <f>IFERROR(_xll.qlIndexFixing(Index3M,H271,TRUE,_xll.ohTrigger(RecalcTrigger,Trigger3M)),NA())</f>
        <v>1.0322860819049998E-2</v>
      </c>
      <c r="M271" s="52">
        <f>IFERROR(_xll.qlIndexFixing(ONIndex3M,I271,TRUE,_xll.ohTrigger(RecalcTrigger,Trigger3M)),NA())</f>
        <v>1.0068346815232943E-2</v>
      </c>
      <c r="N271" s="52">
        <f>IFERROR(_xll.qlIndexFixing(Index6M,$H271,TRUE,_xll.ohTrigger(RecalcTrigger,Trigger6M)),NA())</f>
        <v>1.3056706322898834E-2</v>
      </c>
      <c r="O271" s="52">
        <f>IFERROR(_xll.qlIndexFixing(ONIndex6M,I271,TRUE,_xll.ohTrigger(RecalcTrigger,Trigger6M)),NA())</f>
        <v>1.2609355678234735E-2</v>
      </c>
      <c r="P271" s="52">
        <f>IFERROR(_xll.qlIndexFixing(Index1Y,$H271,TRUE,_xll.ohTrigger(RecalcTrigger,Trigger1Y)),NA())</f>
        <v>1.6300962584311719E-2</v>
      </c>
      <c r="Q271" s="52">
        <f>IFERROR(_xll.qlIndexFixing(ONIndex1Y,I271,TRUE,_xll.ohTrigger(RecalcTrigger,Trigger1Y)),NA())</f>
        <v>1.6738235614290886E-2</v>
      </c>
    </row>
    <row r="272" spans="2:17" x14ac:dyDescent="0.2">
      <c r="B272" s="46" t="s">
        <v>20</v>
      </c>
      <c r="D272" s="49">
        <f>_xll.qlCalendarAdvance(LocalCalendar,$D271,B272,"f",FALSE)</f>
        <v>43032</v>
      </c>
      <c r="E272" s="49">
        <f>_xll.qlInterestRateIndexValueDate(IndexON,D272)</f>
        <v>43032</v>
      </c>
      <c r="F272" s="52">
        <f>IFERROR(_xll.qlIndexFixing(IndexON,D272,TRUE,_xll.ohTrigger(RecalcTrigger,TriggerON)),NA())</f>
        <v>6.3597278343596741E-3</v>
      </c>
      <c r="H272" s="49">
        <f>_xll.qlCalendarAdvance(IborCalendar,$H271,B272,"f",FALSE)</f>
        <v>43027</v>
      </c>
      <c r="I272" s="49">
        <f>_xll.qlInterestRateIndexValueDate(Index1M,$H272)</f>
        <v>43031</v>
      </c>
      <c r="J272" s="52">
        <f>IFERROR(_xll.qlIndexFixing(Index1M,$H272,TRUE,_xll.ohTrigger(RecalcTrigger,Trigger1M)),NA())</f>
        <v>8.0415870286007496E-3</v>
      </c>
      <c r="K272" s="52">
        <f>IFERROR(_xll.qlIndexFixing(ONIndex1M,I272,TRUE,_xll.ohTrigger(RecalcTrigger,Trigger1M)),NA())</f>
        <v>7.9767227583982248E-3</v>
      </c>
      <c r="L272" s="52">
        <f>IFERROR(_xll.qlIndexFixing(Index3M,H272,TRUE,_xll.ohTrigger(RecalcTrigger,Trigger3M)),NA())</f>
        <v>1.0333296703345519E-2</v>
      </c>
      <c r="M272" s="52">
        <f>IFERROR(_xll.qlIndexFixing(ONIndex3M,I272,TRUE,_xll.ohTrigger(RecalcTrigger,Trigger3M)),NA())</f>
        <v>1.0076463213266607E-2</v>
      </c>
      <c r="N272" s="52">
        <f>IFERROR(_xll.qlIndexFixing(Index6M,$H272,TRUE,_xll.ohTrigger(RecalcTrigger,Trigger6M)),NA())</f>
        <v>1.3061134660741628E-2</v>
      </c>
      <c r="O272" s="52">
        <f>IFERROR(_xll.qlIndexFixing(ONIndex6M,I272,TRUE,_xll.ohTrigger(RecalcTrigger,Trigger6M)),NA())</f>
        <v>1.2568386411375698E-2</v>
      </c>
      <c r="P272" s="52">
        <f>IFERROR(_xll.qlIndexFixing(Index1Y,$H272,TRUE,_xll.ohTrigger(RecalcTrigger,Trigger1Y)),NA())</f>
        <v>1.6299153942665144E-2</v>
      </c>
      <c r="Q272" s="52">
        <f>IFERROR(_xll.qlIndexFixing(ONIndex1Y,I272,TRUE,_xll.ohTrigger(RecalcTrigger,Trigger1Y)),NA())</f>
        <v>1.6690483827339619E-2</v>
      </c>
    </row>
    <row r="273" spans="2:17" x14ac:dyDescent="0.2">
      <c r="B273" s="46" t="s">
        <v>20</v>
      </c>
      <c r="D273" s="49">
        <f>_xll.qlCalendarAdvance(LocalCalendar,$D272,B273,"f",FALSE)</f>
        <v>43033</v>
      </c>
      <c r="E273" s="49">
        <f>_xll.qlInterestRateIndexValueDate(IndexON,D273)</f>
        <v>43033</v>
      </c>
      <c r="F273" s="52">
        <f>IFERROR(_xll.qlIndexFixing(IndexON,D273,TRUE,_xll.ohTrigger(RecalcTrigger,TriggerON)),NA())</f>
        <v>6.3646319979948629E-3</v>
      </c>
      <c r="H273" s="49">
        <f>_xll.qlCalendarAdvance(IborCalendar,$H272,B273,"f",FALSE)</f>
        <v>43028</v>
      </c>
      <c r="I273" s="49">
        <f>_xll.qlInterestRateIndexValueDate(Index1M,$H273)</f>
        <v>43032</v>
      </c>
      <c r="J273" s="52">
        <f>IFERROR(_xll.qlIndexFixing(Index1M,$H273,TRUE,_xll.ohTrigger(RecalcTrigger,Trigger1M)),NA())</f>
        <v>8.043501200026228E-3</v>
      </c>
      <c r="K273" s="52">
        <f>IFERROR(_xll.qlIndexFixing(ONIndex1M,I273,TRUE,_xll.ohTrigger(RecalcTrigger,Trigger1M)),NA())</f>
        <v>7.9807494963812786E-3</v>
      </c>
      <c r="L273" s="52">
        <f>IFERROR(_xll.qlIndexFixing(Index3M,H273,TRUE,_xll.ohTrigger(RecalcTrigger,Trigger3M)),NA())</f>
        <v>1.0338726826858968E-2</v>
      </c>
      <c r="M273" s="52">
        <f>IFERROR(_xll.qlIndexFixing(ONIndex3M,I273,TRUE,_xll.ohTrigger(RecalcTrigger,Trigger3M)),NA())</f>
        <v>1.0080732564459183E-2</v>
      </c>
      <c r="N273" s="52">
        <f>IFERROR(_xll.qlIndexFixing(Index6M,$H273,TRUE,_xll.ohTrigger(RecalcTrigger,Trigger6M)),NA())</f>
        <v>1.3062870241423878E-2</v>
      </c>
      <c r="O273" s="52">
        <f>IFERROR(_xll.qlIndexFixing(ONIndex6M,I273,TRUE,_xll.ohTrigger(RecalcTrigger,Trigger6M)),NA())</f>
        <v>1.2546026048214642E-2</v>
      </c>
      <c r="P273" s="52">
        <f>IFERROR(_xll.qlIndexFixing(Index1Y,$H273,TRUE,_xll.ohTrigger(RecalcTrigger,Trigger1Y)),NA())</f>
        <v>1.630134066231784E-2</v>
      </c>
      <c r="Q273" s="52">
        <f>IFERROR(_xll.qlIndexFixing(ONIndex1Y,I273,TRUE,_xll.ohTrigger(RecalcTrigger,Trigger1Y)),NA())</f>
        <v>1.6664656486353735E-2</v>
      </c>
    </row>
    <row r="274" spans="2:17" x14ac:dyDescent="0.2">
      <c r="B274" s="46" t="s">
        <v>20</v>
      </c>
      <c r="D274" s="49">
        <f>_xll.qlCalendarAdvance(LocalCalendar,$D273,B274,"f",FALSE)</f>
        <v>43034</v>
      </c>
      <c r="E274" s="49">
        <f>_xll.qlInterestRateIndexValueDate(IndexON,D274)</f>
        <v>43034</v>
      </c>
      <c r="F274" s="52">
        <f>IFERROR(_xll.qlIndexFixing(IndexON,D274,TRUE,_xll.ohTrigger(RecalcTrigger,TriggerON)),NA())</f>
        <v>6.3695465167867837E-3</v>
      </c>
      <c r="H274" s="49">
        <f>_xll.qlCalendarAdvance(IborCalendar,$H273,B274,"f",FALSE)</f>
        <v>43031</v>
      </c>
      <c r="I274" s="49">
        <f>_xll.qlInterestRateIndexValueDate(Index1M,$H274)</f>
        <v>43033</v>
      </c>
      <c r="J274" s="52">
        <f>IFERROR(_xll.qlIndexFixing(Index1M,$H274,TRUE,_xll.ohTrigger(RecalcTrigger,Trigger1M)),NA())</f>
        <v>8.0516576660178366E-3</v>
      </c>
      <c r="K274" s="52">
        <f>IFERROR(_xll.qlIndexFixing(ONIndex1M,I274,TRUE,_xll.ohTrigger(RecalcTrigger,Trigger1M)),NA())</f>
        <v>7.9847740850436111E-3</v>
      </c>
      <c r="L274" s="52">
        <f>IFERROR(_xll.qlIndexFixing(Index3M,H274,TRUE,_xll.ohTrigger(RecalcTrigger,Trigger3M)),NA())</f>
        <v>1.0344153631310868E-2</v>
      </c>
      <c r="M274" s="52">
        <f>IFERROR(_xll.qlIndexFixing(ONIndex3M,I274,TRUE,_xll.ohTrigger(RecalcTrigger,Trigger3M)),NA())</f>
        <v>1.0085044134839904E-2</v>
      </c>
      <c r="N274" s="52">
        <f>IFERROR(_xll.qlIndexFixing(Index6M,$H274,TRUE,_xll.ohTrigger(RecalcTrigger,Trigger6M)),NA())</f>
        <v>1.3064750393355164E-2</v>
      </c>
      <c r="O274" s="52">
        <f>IFERROR(_xll.qlIndexFixing(ONIndex6M,I274,TRUE,_xll.ohTrigger(RecalcTrigger,Trigger6M)),NA())</f>
        <v>1.2522407758810417E-2</v>
      </c>
      <c r="P274" s="52">
        <f>IFERROR(_xll.qlIndexFixing(Index1Y,$H274,TRUE,_xll.ohTrigger(RecalcTrigger,Trigger1Y)),NA())</f>
        <v>1.6303554743616198E-2</v>
      </c>
      <c r="Q274" s="52">
        <f>IFERROR(_xll.qlIndexFixing(ONIndex1Y,I274,TRUE,_xll.ohTrigger(RecalcTrigger,Trigger1Y)),NA())</f>
        <v>1.6637424821670521E-2</v>
      </c>
    </row>
    <row r="275" spans="2:17" x14ac:dyDescent="0.2">
      <c r="B275" s="46" t="s">
        <v>20</v>
      </c>
      <c r="D275" s="49">
        <f>_xll.qlCalendarAdvance(LocalCalendar,$D274,B275,"f",FALSE)</f>
        <v>43035</v>
      </c>
      <c r="E275" s="49">
        <f>_xll.qlInterestRateIndexValueDate(IndexON,D275)</f>
        <v>43035</v>
      </c>
      <c r="F275" s="52">
        <f>IFERROR(_xll.qlIndexFixing(IndexON,D275,TRUE,_xll.ohTrigger(RecalcTrigger,TriggerON)),NA())</f>
        <v>6.3795231183050305E-3</v>
      </c>
      <c r="H275" s="49">
        <f>_xll.qlCalendarAdvance(IborCalendar,$H274,B275,"f",FALSE)</f>
        <v>43032</v>
      </c>
      <c r="I275" s="49">
        <f>_xll.qlInterestRateIndexValueDate(Index1M,$H275)</f>
        <v>43034</v>
      </c>
      <c r="J275" s="52">
        <f>IFERROR(_xll.qlIndexFixing(Index1M,$H275,TRUE,_xll.ohTrigger(RecalcTrigger,Trigger1M)),NA())</f>
        <v>8.053569150340556E-3</v>
      </c>
      <c r="K275" s="52">
        <f>IFERROR(_xll.qlIndexFixing(ONIndex1M,I275,TRUE,_xll.ohTrigger(RecalcTrigger,Trigger1M)),NA())</f>
        <v>7.9887965243852221E-3</v>
      </c>
      <c r="L275" s="52">
        <f>IFERROR(_xll.qlIndexFixing(Index3M,H275,TRUE,_xll.ohTrigger(RecalcTrigger,Trigger3M)),NA())</f>
        <v>1.0349575812230775E-2</v>
      </c>
      <c r="M275" s="52">
        <f>IFERROR(_xll.qlIndexFixing(ONIndex3M,I275,TRUE,_xll.ohTrigger(RecalcTrigger,Trigger3M)),NA())</f>
        <v>1.0089397924009091E-2</v>
      </c>
      <c r="N275" s="52">
        <f>IFERROR(_xll.qlIndexFixing(Index6M,$H275,TRUE,_xll.ohTrigger(RecalcTrigger,Trigger6M)),NA())</f>
        <v>1.3066784018956707E-2</v>
      </c>
      <c r="O275" s="52">
        <f>IFERROR(_xll.qlIndexFixing(ONIndex6M,I275,TRUE,_xll.ohTrigger(RecalcTrigger,Trigger6M)),NA())</f>
        <v>1.2497531543482765E-2</v>
      </c>
      <c r="P275" s="52">
        <f>IFERROR(_xll.qlIndexFixing(Index1Y,$H275,TRUE,_xll.ohTrigger(RecalcTrigger,Trigger1Y)),NA())</f>
        <v>1.6305800302838382E-2</v>
      </c>
      <c r="Q275" s="52">
        <f>IFERROR(_xll.qlIndexFixing(ONIndex1Y,I275,TRUE,_xll.ohTrigger(RecalcTrigger,Trigger1Y)),NA())</f>
        <v>1.6608788833689658E-2</v>
      </c>
    </row>
    <row r="276" spans="2:17" x14ac:dyDescent="0.2">
      <c r="B276" s="46" t="s">
        <v>20</v>
      </c>
      <c r="D276" s="49">
        <f>_xll.qlCalendarAdvance(LocalCalendar,$D275,B276,"f",FALSE)</f>
        <v>43038</v>
      </c>
      <c r="E276" s="49">
        <f>_xll.qlInterestRateIndexValueDate(IndexON,D276)</f>
        <v>43038</v>
      </c>
      <c r="F276" s="52">
        <f>IFERROR(_xll.qlIndexFixing(IndexON,D276,TRUE,_xll.ohTrigger(RecalcTrigger,TriggerON)),NA())</f>
        <v>6.3893081415233866E-3</v>
      </c>
      <c r="H276" s="49">
        <f>_xll.qlCalendarAdvance(IborCalendar,$H275,B276,"f",FALSE)</f>
        <v>43033</v>
      </c>
      <c r="I276" s="49">
        <f>_xll.qlInterestRateIndexValueDate(Index1M,$H276)</f>
        <v>43035</v>
      </c>
      <c r="J276" s="52">
        <f>IFERROR(_xll.qlIndexFixing(Index1M,$H276,TRUE,_xll.ohTrigger(RecalcTrigger,Trigger1M)),NA())</f>
        <v>8.0554798299180951E-3</v>
      </c>
      <c r="K276" s="52">
        <f>IFERROR(_xll.qlIndexFixing(ONIndex1M,I276,TRUE,_xll.ohTrigger(RecalcTrigger,Trigger1M)),NA())</f>
        <v>7.9970118771832688E-3</v>
      </c>
      <c r="L276" s="52">
        <f>IFERROR(_xll.qlIndexFixing(Index3M,H276,TRUE,_xll.ohTrigger(RecalcTrigger,Trigger3M)),NA())</f>
        <v>1.0360633444399241E-2</v>
      </c>
      <c r="M276" s="52">
        <f>IFERROR(_xll.qlIndexFixing(ONIndex3M,I276,TRUE,_xll.ohTrigger(RecalcTrigger,Trigger3M)),NA())</f>
        <v>1.0098529497852837E-2</v>
      </c>
      <c r="N276" s="52">
        <f>IFERROR(_xll.qlIndexFixing(Index6M,$H276,TRUE,_xll.ohTrigger(RecalcTrigger,Trigger6M)),NA())</f>
        <v>1.3068980020720876E-2</v>
      </c>
      <c r="O276" s="52">
        <f>IFERROR(_xll.qlIndexFixing(ONIndex6M,I276,TRUE,_xll.ohTrigger(RecalcTrigger,Trigger6M)),NA())</f>
        <v>1.2444016150805481E-2</v>
      </c>
      <c r="P276" s="52">
        <f>IFERROR(_xll.qlIndexFixing(Index1Y,$H276,TRUE,_xll.ohTrigger(RecalcTrigger,Trigger1Y)),NA())</f>
        <v>1.6315625801204187E-2</v>
      </c>
      <c r="Q276" s="52">
        <f>IFERROR(_xll.qlIndexFixing(ONIndex1Y,I276,TRUE,_xll.ohTrigger(RecalcTrigger,Trigger1Y)),NA())</f>
        <v>1.6547596341949244E-2</v>
      </c>
    </row>
    <row r="277" spans="2:17" x14ac:dyDescent="0.2">
      <c r="B277" s="46" t="s">
        <v>20</v>
      </c>
      <c r="D277" s="49">
        <f>_xll.qlCalendarAdvance(LocalCalendar,$D276,B277,"f",FALSE)</f>
        <v>43039</v>
      </c>
      <c r="E277" s="49">
        <f>_xll.qlInterestRateIndexValueDate(IndexON,D277)</f>
        <v>43039</v>
      </c>
      <c r="F277" s="52">
        <f>IFERROR(_xll.qlIndexFixing(IndexON,D277,TRUE,_xll.ohTrigger(RecalcTrigger,TriggerON)),NA())</f>
        <v>6.3942744352196712E-3</v>
      </c>
      <c r="H277" s="49">
        <f>_xll.qlCalendarAdvance(IborCalendar,$H276,B277,"f",FALSE)</f>
        <v>43034</v>
      </c>
      <c r="I277" s="49">
        <f>_xll.qlInterestRateIndexValueDate(Index1M,$H277)</f>
        <v>43038</v>
      </c>
      <c r="J277" s="52">
        <f>IFERROR(_xll.qlIndexFixing(Index1M,$H277,TRUE,_xll.ohTrigger(RecalcTrigger,Trigger1M)),NA())</f>
        <v>8.0674391151834158E-3</v>
      </c>
      <c r="K277" s="52">
        <f>IFERROR(_xll.qlIndexFixing(ONIndex1M,I277,TRUE,_xll.ohTrigger(RecalcTrigger,Trigger1M)),NA())</f>
        <v>8.0048647888641966E-3</v>
      </c>
      <c r="L277" s="52">
        <f>IFERROR(_xll.qlIndexFixing(Index3M,H277,TRUE,_xll.ohTrigger(RecalcTrigger,Trigger3M)),NA())</f>
        <v>1.0371192210920933E-2</v>
      </c>
      <c r="M277" s="52">
        <f>IFERROR(_xll.qlIndexFixing(ONIndex3M,I277,TRUE,_xll.ohTrigger(RecalcTrigger,Trigger3M)),NA())</f>
        <v>1.0107235270888637E-2</v>
      </c>
      <c r="N277" s="52">
        <f>IFERROR(_xll.qlIndexFixing(Index6M,$H277,TRUE,_xll.ohTrigger(RecalcTrigger,Trigger6M)),NA())</f>
        <v>1.3076631309113629E-2</v>
      </c>
      <c r="O277" s="52">
        <f>IFERROR(_xll.qlIndexFixing(ONIndex6M,I277,TRUE,_xll.ohTrigger(RecalcTrigger,Trigger6M)),NA())</f>
        <v>1.2385447427893936E-2</v>
      </c>
      <c r="P277" s="52">
        <f>IFERROR(_xll.qlIndexFixing(Index1Y,$H277,TRUE,_xll.ohTrigger(RecalcTrigger,Trigger1Y)),NA())</f>
        <v>1.6315179645927103E-2</v>
      </c>
      <c r="Q277" s="52">
        <f>IFERROR(_xll.qlIndexFixing(ONIndex1Y,I277,TRUE,_xll.ohTrigger(RecalcTrigger,Trigger1Y)),NA())</f>
        <v>1.6480201655904025E-2</v>
      </c>
    </row>
    <row r="278" spans="2:17" x14ac:dyDescent="0.2">
      <c r="B278" s="46" t="s">
        <v>20</v>
      </c>
      <c r="D278" s="49">
        <f>_xll.qlCalendarAdvance(LocalCalendar,$D277,B278,"f",FALSE)</f>
        <v>43040</v>
      </c>
      <c r="E278" s="49">
        <f>_xll.qlInterestRateIndexValueDate(IndexON,D278)</f>
        <v>43040</v>
      </c>
      <c r="F278" s="52">
        <f>IFERROR(_xll.qlIndexFixing(IndexON,D278,TRUE,_xll.ohTrigger(RecalcTrigger,TriggerON)),NA())</f>
        <v>6.3992510839128158E-3</v>
      </c>
      <c r="H278" s="49">
        <f>_xll.qlCalendarAdvance(IborCalendar,$H277,B278,"f",FALSE)</f>
        <v>43035</v>
      </c>
      <c r="I278" s="49">
        <f>_xll.qlInterestRateIndexValueDate(Index1M,$H278)</f>
        <v>43039</v>
      </c>
      <c r="J278" s="52">
        <f>IFERROR(_xll.qlIndexFixing(Index1M,$H278,TRUE,_xll.ohTrigger(RecalcTrigger,Trigger1M)),NA())</f>
        <v>8.069345498228131E-3</v>
      </c>
      <c r="K278" s="52">
        <f>IFERROR(_xll.qlIndexFixing(ONIndex1M,I278,TRUE,_xll.ohTrigger(RecalcTrigger,Trigger1M)),NA())</f>
        <v>8.0088764818420088E-3</v>
      </c>
      <c r="L278" s="52">
        <f>IFERROR(_xll.qlIndexFixing(Index3M,H278,TRUE,_xll.ohTrigger(RecalcTrigger,Trigger3M)),NA())</f>
        <v>1.0376571706867026E-2</v>
      </c>
      <c r="M278" s="52">
        <f>IFERROR(_xll.qlIndexFixing(ONIndex3M,I278,TRUE,_xll.ohTrigger(RecalcTrigger,Trigger3M)),NA())</f>
        <v>1.0111800155119255E-2</v>
      </c>
      <c r="N278" s="52">
        <f>IFERROR(_xll.qlIndexFixing(Index6M,$H278,TRUE,_xll.ohTrigger(RecalcTrigger,Trigger6M)),NA())</f>
        <v>1.3079999999999925E-2</v>
      </c>
      <c r="O278" s="52">
        <f>IFERROR(_xll.qlIndexFixing(ONIndex6M,I278,TRUE,_xll.ohTrigger(RecalcTrigger,Trigger6M)),NA())</f>
        <v>1.2355046772780653E-2</v>
      </c>
      <c r="P278" s="52">
        <f>IFERROR(_xll.qlIndexFixing(Index1Y,$H278,TRUE,_xll.ohTrigger(RecalcTrigger,Trigger1Y)),NA())</f>
        <v>1.6317644340366221E-2</v>
      </c>
      <c r="Q278" s="52">
        <f>IFERROR(_xll.qlIndexFixing(ONIndex1Y,I278,TRUE,_xll.ohTrigger(RecalcTrigger,Trigger1Y)),NA())</f>
        <v>1.6445806969125343E-2</v>
      </c>
    </row>
    <row r="279" spans="2:17" x14ac:dyDescent="0.2">
      <c r="B279" s="46" t="s">
        <v>20</v>
      </c>
      <c r="D279" s="49">
        <f>_xll.qlCalendarAdvance(LocalCalendar,$D278,B279,"f",FALSE)</f>
        <v>43041</v>
      </c>
      <c r="E279" s="49">
        <f>_xll.qlInterestRateIndexValueDate(IndexON,D279)</f>
        <v>43041</v>
      </c>
      <c r="F279" s="52">
        <f>IFERROR(_xll.qlIndexFixing(IndexON,D279,TRUE,_xll.ohTrigger(RecalcTrigger,TriggerON)),NA())</f>
        <v>6.4042380876028204E-3</v>
      </c>
      <c r="H279" s="49">
        <f>_xll.qlCalendarAdvance(IborCalendar,$H278,B279,"f",FALSE)</f>
        <v>43038</v>
      </c>
      <c r="I279" s="49">
        <f>_xll.qlInterestRateIndexValueDate(Index1M,$H279)</f>
        <v>43040</v>
      </c>
      <c r="J279" s="52">
        <f>IFERROR(_xll.qlIndexFixing(Index1M,$H279,TRUE,_xll.ohTrigger(RecalcTrigger,Trigger1M)),NA())</f>
        <v>8.0733264639025748E-3</v>
      </c>
      <c r="K279" s="52">
        <f>IFERROR(_xll.qlIndexFixing(ONIndex1M,I279,TRUE,_xll.ohTrigger(RecalcTrigger,Trigger1M)),NA())</f>
        <v>8.0128860254990997E-3</v>
      </c>
      <c r="L279" s="52">
        <f>IFERROR(_xll.qlIndexFixing(Index3M,H279,TRUE,_xll.ohTrigger(RecalcTrigger,Trigger3M)),NA())</f>
        <v>1.0381938752307274E-2</v>
      </c>
      <c r="M279" s="52">
        <f>IFERROR(_xll.qlIndexFixing(ONIndex3M,I279,TRUE,_xll.ohTrigger(RecalcTrigger,Trigger3M)),NA())</f>
        <v>1.011640725829821E-2</v>
      </c>
      <c r="N279" s="52">
        <f>IFERROR(_xll.qlIndexFixing(Index6M,$H279,TRUE,_xll.ohTrigger(RecalcTrigger,Trigger6M)),NA())</f>
        <v>1.3083119336277822E-2</v>
      </c>
      <c r="O279" s="52">
        <f>IFERROR(_xll.qlIndexFixing(ONIndex6M,I279,TRUE,_xll.ohTrigger(RecalcTrigger,Trigger6M)),NA())</f>
        <v>1.2327214122116459E-2</v>
      </c>
      <c r="P279" s="52">
        <f>IFERROR(_xll.qlIndexFixing(Index1Y,$H279,TRUE,_xll.ohTrigger(RecalcTrigger,Trigger1Y)),NA())</f>
        <v>1.6320161694153342E-2</v>
      </c>
      <c r="Q279" s="52">
        <f>IFERROR(_xll.qlIndexFixing(ONIndex1Y,I279,TRUE,_xll.ohTrigger(RecalcTrigger,Trigger1Y)),NA())</f>
        <v>1.6416322522401217E-2</v>
      </c>
    </row>
    <row r="280" spans="2:17" x14ac:dyDescent="0.2">
      <c r="B280" s="46" t="s">
        <v>20</v>
      </c>
      <c r="D280" s="49">
        <f>_xll.qlCalendarAdvance(LocalCalendar,$D279,B280,"f",FALSE)</f>
        <v>43042</v>
      </c>
      <c r="E280" s="49">
        <f>_xll.qlInterestRateIndexValueDate(IndexON,D280)</f>
        <v>43042</v>
      </c>
      <c r="F280" s="52">
        <f>IFERROR(_xll.qlIndexFixing(IndexON,D280,TRUE,_xll.ohTrigger(RecalcTrigger,TriggerON)),NA())</f>
        <v>6.414360897233351E-3</v>
      </c>
      <c r="H280" s="49">
        <f>_xll.qlCalendarAdvance(IborCalendar,$H279,B280,"f",FALSE)</f>
        <v>43039</v>
      </c>
      <c r="I280" s="49">
        <f>_xll.qlInterestRateIndexValueDate(Index1M,$H280)</f>
        <v>43041</v>
      </c>
      <c r="J280" s="52">
        <f>IFERROR(_xll.qlIndexFixing(Index1M,$H280,TRUE,_xll.ohTrigger(RecalcTrigger,Trigger1M)),NA())</f>
        <v>8.0814522050931537E-3</v>
      </c>
      <c r="K280" s="52">
        <f>IFERROR(_xll.qlIndexFixing(ONIndex1M,I280,TRUE,_xll.ohTrigger(RecalcTrigger,Trigger1M)),NA())</f>
        <v>8.0168934198354691E-3</v>
      </c>
      <c r="L280" s="52">
        <f>IFERROR(_xll.qlIndexFixing(Index3M,H280,TRUE,_xll.ohTrigger(RecalcTrigger,Trigger3M)),NA())</f>
        <v>1.0387292042719971E-2</v>
      </c>
      <c r="M280" s="52">
        <f>IFERROR(_xll.qlIndexFixing(ONIndex3M,I280,TRUE,_xll.ohTrigger(RecalcTrigger,Trigger3M)),NA())</f>
        <v>1.0121056580505439E-2</v>
      </c>
      <c r="N280" s="52">
        <f>IFERROR(_xll.qlIndexFixing(Index6M,$H280,TRUE,_xll.ohTrigger(RecalcTrigger,Trigger6M)),NA())</f>
        <v>1.3086425963869228E-2</v>
      </c>
      <c r="O280" s="52">
        <f>IFERROR(_xll.qlIndexFixing(ONIndex6M,I280,TRUE,_xll.ohTrigger(RecalcTrigger,Trigger6M)),NA())</f>
        <v>1.2302714661096559E-2</v>
      </c>
      <c r="P280" s="52">
        <f>IFERROR(_xll.qlIndexFixing(Index1Y,$H280,TRUE,_xll.ohTrigger(RecalcTrigger,Trigger1Y)),NA())</f>
        <v>1.6322718238176617E-2</v>
      </c>
      <c r="Q280" s="52">
        <f>IFERROR(_xll.qlIndexFixing(ONIndex1Y,I280,TRUE,_xll.ohTrigger(RecalcTrigger,Trigger1Y)),NA())</f>
        <v>1.639301122678738E-2</v>
      </c>
    </row>
    <row r="281" spans="2:17" x14ac:dyDescent="0.2">
      <c r="B281" s="46" t="s">
        <v>20</v>
      </c>
      <c r="D281" s="49">
        <f>_xll.qlCalendarAdvance(LocalCalendar,$D280,B281,"f",FALSE)</f>
        <v>43045</v>
      </c>
      <c r="E281" s="49">
        <f>_xll.qlInterestRateIndexValueDate(IndexON,D281)</f>
        <v>43045</v>
      </c>
      <c r="F281" s="52">
        <f>IFERROR(_xll.qlIndexFixing(IndexON,D281,TRUE,_xll.ohTrigger(RecalcTrigger,TriggerON)),NA())</f>
        <v>6.4242896524113746E-3</v>
      </c>
      <c r="H281" s="49">
        <f>_xll.qlCalendarAdvance(IborCalendar,$H280,B281,"f",FALSE)</f>
        <v>43040</v>
      </c>
      <c r="I281" s="49">
        <f>_xll.qlInterestRateIndexValueDate(Index1M,$H281)</f>
        <v>43042</v>
      </c>
      <c r="J281" s="52">
        <f>IFERROR(_xll.qlIndexFixing(Index1M,$H281,TRUE,_xll.ohTrigger(RecalcTrigger,Trigger1M)),NA())</f>
        <v>8.0833547371263591E-3</v>
      </c>
      <c r="K281" s="52">
        <f>IFERROR(_xll.qlIndexFixing(ONIndex1M,I281,TRUE,_xll.ohTrigger(RecalcTrigger,Trigger1M)),NA())</f>
        <v>8.0250799318104526E-3</v>
      </c>
      <c r="L281" s="52">
        <f>IFERROR(_xll.qlIndexFixing(Index3M,H281,TRUE,_xll.ohTrigger(RecalcTrigger,Trigger3M)),NA())</f>
        <v>1.0397978215499433E-2</v>
      </c>
      <c r="M281" s="52">
        <f>IFERROR(_xll.qlIndexFixing(ONIndex3M,I281,TRUE,_xll.ohTrigger(RecalcTrigger,Trigger3M)),NA())</f>
        <v>1.0130781032309244E-2</v>
      </c>
      <c r="N281" s="52">
        <f>IFERROR(_xll.qlIndexFixing(Index6M,$H281,TRUE,_xll.ohTrigger(RecalcTrigger,Trigger6M)),NA())</f>
        <v>1.3089901104213998E-2</v>
      </c>
      <c r="O281" s="52">
        <f>IFERROR(_xll.qlIndexFixing(ONIndex6M,I281,TRUE,_xll.ohTrigger(RecalcTrigger,Trigger6M)),NA())</f>
        <v>1.2265244222504634E-2</v>
      </c>
      <c r="P281" s="52">
        <f>IFERROR(_xll.qlIndexFixing(Index1Y,$H281,TRUE,_xll.ohTrigger(RecalcTrigger,Trigger1Y)),NA())</f>
        <v>1.6332149957287302E-2</v>
      </c>
      <c r="Q281" s="52">
        <f>IFERROR(_xll.qlIndexFixing(ONIndex1Y,I281,TRUE,_xll.ohTrigger(RecalcTrigger,Trigger1Y)),NA())</f>
        <v>1.6367709915714457E-2</v>
      </c>
    </row>
    <row r="282" spans="2:17" x14ac:dyDescent="0.2">
      <c r="B282" s="46" t="s">
        <v>20</v>
      </c>
      <c r="D282" s="49">
        <f>_xll.qlCalendarAdvance(LocalCalendar,$D281,B282,"f",FALSE)</f>
        <v>43046</v>
      </c>
      <c r="E282" s="49">
        <f>_xll.qlInterestRateIndexValueDate(IndexON,D282)</f>
        <v>43046</v>
      </c>
      <c r="F282" s="52">
        <f>IFERROR(_xll.qlIndexFixing(IndexON,D282,TRUE,_xll.ohTrigger(RecalcTrigger,TriggerON)),NA())</f>
        <v>6.4293284311656151E-3</v>
      </c>
      <c r="H282" s="49">
        <f>_xll.qlCalendarAdvance(IborCalendar,$H281,B282,"f",FALSE)</f>
        <v>43041</v>
      </c>
      <c r="I282" s="49">
        <f>_xll.qlInterestRateIndexValueDate(Index1M,$H282)</f>
        <v>43045</v>
      </c>
      <c r="J282" s="52">
        <f>IFERROR(_xll.qlIndexFixing(Index1M,$H282,TRUE,_xll.ohTrigger(RecalcTrigger,Trigger1M)),NA())</f>
        <v>8.0931990511103891E-3</v>
      </c>
      <c r="K282" s="52">
        <f>IFERROR(_xll.qlIndexFixing(ONIndex1M,I282,TRUE,_xll.ohTrigger(RecalcTrigger,Trigger1M)),NA())</f>
        <v>8.0329015043734131E-3</v>
      </c>
      <c r="L282" s="52">
        <f>IFERROR(_xll.qlIndexFixing(Index3M,H282,TRUE,_xll.ohTrigger(RecalcTrigger,Trigger3M)),NA())</f>
        <v>1.0408541563442123E-2</v>
      </c>
      <c r="M282" s="52">
        <f>IFERROR(_xll.qlIndexFixing(ONIndex3M,I282,TRUE,_xll.ohTrigger(RecalcTrigger,Trigger3M)),NA())</f>
        <v>1.0140076059137471E-2</v>
      </c>
      <c r="N282" s="52">
        <f>IFERROR(_xll.qlIndexFixing(Index6M,$H282,TRUE,_xll.ohTrigger(RecalcTrigger,Trigger6M)),NA())</f>
        <v>1.3100467776072728E-2</v>
      </c>
      <c r="O282" s="52">
        <f>IFERROR(_xll.qlIndexFixing(ONIndex6M,I282,TRUE,_xll.ohTrigger(RecalcTrigger,Trigger6M)),NA())</f>
        <v>1.2238048701389559E-2</v>
      </c>
      <c r="P282" s="52">
        <f>IFERROR(_xll.qlIndexFixing(Index1Y,$H282,TRUE,_xll.ohTrigger(RecalcTrigger,Trigger1Y)),NA())</f>
        <v>1.633299658629072E-2</v>
      </c>
      <c r="Q282" s="52">
        <f>IFERROR(_xll.qlIndexFixing(ONIndex1Y,I282,TRUE,_xll.ohTrigger(RecalcTrigger,Trigger1Y)),NA())</f>
        <v>1.6361497534971292E-2</v>
      </c>
    </row>
    <row r="283" spans="2:17" x14ac:dyDescent="0.2">
      <c r="B283" s="46" t="s">
        <v>20</v>
      </c>
      <c r="D283" s="49">
        <f>_xll.qlCalendarAdvance(LocalCalendar,$D282,B283,"f",FALSE)</f>
        <v>43047</v>
      </c>
      <c r="E283" s="49">
        <f>_xll.qlInterestRateIndexValueDate(IndexON,D283)</f>
        <v>43047</v>
      </c>
      <c r="F283" s="52">
        <f>IFERROR(_xll.qlIndexFixing(IndexON,D283,TRUE,_xll.ohTrigger(RecalcTrigger,TriggerON)),NA())</f>
        <v>6.4343775648367796E-3</v>
      </c>
      <c r="H283" s="49">
        <f>_xll.qlCalendarAdvance(IborCalendar,$H282,B283,"f",FALSE)</f>
        <v>43042</v>
      </c>
      <c r="I283" s="49">
        <f>_xll.qlInterestRateIndexValueDate(Index1M,$H283)</f>
        <v>43046</v>
      </c>
      <c r="J283" s="52">
        <f>IFERROR(_xll.qlIndexFixing(Index1M,$H283,TRUE,_xll.ohTrigger(RecalcTrigger,Trigger1M)),NA())</f>
        <v>8.0971671203009521E-3</v>
      </c>
      <c r="K283" s="52">
        <f>IFERROR(_xll.qlIndexFixing(ONIndex1M,I283,TRUE,_xll.ohTrigger(RecalcTrigger,Trigger1M)),NA())</f>
        <v>8.0368981523459837E-3</v>
      </c>
      <c r="L283" s="52">
        <f>IFERROR(_xll.qlIndexFixing(Index3M,H283,TRUE,_xll.ohTrigger(RecalcTrigger,Trigger3M)),NA())</f>
        <v>1.0413806510667272E-2</v>
      </c>
      <c r="M283" s="52">
        <f>IFERROR(_xll.qlIndexFixing(ONIndex3M,I283,TRUE,_xll.ohTrigger(RecalcTrigger,Trigger3M)),NA())</f>
        <v>1.0144936476326194E-2</v>
      </c>
      <c r="N283" s="52">
        <f>IFERROR(_xll.qlIndexFixing(Index6M,$H283,TRUE,_xll.ohTrigger(RecalcTrigger,Trigger6M)),NA())</f>
        <v>1.3104760851579515E-2</v>
      </c>
      <c r="O283" s="52">
        <f>IFERROR(_xll.qlIndexFixing(ONIndex6M,I283,TRUE,_xll.ohTrigger(RecalcTrigger,Trigger6M)),NA())</f>
        <v>1.2230215180357717E-2</v>
      </c>
      <c r="P283" s="52">
        <f>IFERROR(_xll.qlIndexFixing(Index1Y,$H283,TRUE,_xll.ohTrigger(RecalcTrigger,Trigger1Y)),NA())</f>
        <v>1.6335494282223102E-2</v>
      </c>
      <c r="Q283" s="52">
        <f>IFERROR(_xll.qlIndexFixing(ONIndex1Y,I283,TRUE,_xll.ohTrigger(RecalcTrigger,Trigger1Y)),NA())</f>
        <v>1.636905198275862E-2</v>
      </c>
    </row>
    <row r="284" spans="2:17" x14ac:dyDescent="0.2">
      <c r="B284" s="46" t="s">
        <v>20</v>
      </c>
      <c r="D284" s="49">
        <f>_xll.qlCalendarAdvance(LocalCalendar,$D283,B284,"f",FALSE)</f>
        <v>43048</v>
      </c>
      <c r="E284" s="49">
        <f>_xll.qlInterestRateIndexValueDate(IndexON,D284)</f>
        <v>43048</v>
      </c>
      <c r="F284" s="52">
        <f>IFERROR(_xll.qlIndexFixing(IndexON,D284,TRUE,_xll.ohTrigger(RecalcTrigger,TriggerON)),NA())</f>
        <v>6.4472253615233122E-3</v>
      </c>
      <c r="H284" s="49">
        <f>_xll.qlCalendarAdvance(IborCalendar,$H283,B284,"f",FALSE)</f>
        <v>43045</v>
      </c>
      <c r="I284" s="49">
        <f>_xll.qlInterestRateIndexValueDate(Index1M,$H284)</f>
        <v>43047</v>
      </c>
      <c r="J284" s="52">
        <f>IFERROR(_xll.qlIndexFixing(Index1M,$H284,TRUE,_xll.ohTrigger(RecalcTrigger,Trigger1M)),NA())</f>
        <v>8.1011330400695414E-3</v>
      </c>
      <c r="K284" s="52">
        <f>IFERROR(_xll.qlIndexFixing(ONIndex1M,I284,TRUE,_xll.ohTrigger(RecalcTrigger,Trigger1M)),NA())</f>
        <v>8.0408926509978329E-3</v>
      </c>
      <c r="L284" s="52">
        <f>IFERROR(_xll.qlIndexFixing(Index3M,H284,TRUE,_xll.ohTrigger(RecalcTrigger,Trigger3M)),NA())</f>
        <v>1.041904987559647E-2</v>
      </c>
      <c r="M284" s="52">
        <f>IFERROR(_xll.qlIndexFixing(ONIndex3M,I284,TRUE,_xll.ohTrigger(RecalcTrigger,Trigger3M)),NA())</f>
        <v>1.0149839112463255E-2</v>
      </c>
      <c r="N284" s="52">
        <f>IFERROR(_xll.qlIndexFixing(Index6M,$H284,TRUE,_xll.ohTrigger(RecalcTrigger,Trigger6M)),NA())</f>
        <v>1.310914724092088E-2</v>
      </c>
      <c r="O284" s="52">
        <f>IFERROR(_xll.qlIndexFixing(ONIndex6M,I284,TRUE,_xll.ohTrigger(RecalcTrigger,Trigger6M)),NA())</f>
        <v>1.2225714846092472E-2</v>
      </c>
      <c r="P284" s="52">
        <f>IFERROR(_xll.qlIndexFixing(Index1Y,$H284,TRUE,_xll.ohTrigger(RecalcTrigger,Trigger1Y)),NA())</f>
        <v>1.6337929247481127E-2</v>
      </c>
      <c r="Q284" s="52">
        <f>IFERROR(_xll.qlIndexFixing(ONIndex1Y,I284,TRUE,_xll.ohTrigger(RecalcTrigger,Trigger1Y)),NA())</f>
        <v>1.6382779579178219E-2</v>
      </c>
    </row>
    <row r="285" spans="2:17" x14ac:dyDescent="0.2">
      <c r="B285" s="46" t="s">
        <v>20</v>
      </c>
      <c r="D285" s="49">
        <f>_xll.qlCalendarAdvance(LocalCalendar,$D284,B285,"f",FALSE)</f>
        <v>43052</v>
      </c>
      <c r="E285" s="49">
        <f>_xll.qlInterestRateIndexValueDate(IndexON,D285)</f>
        <v>43052</v>
      </c>
      <c r="F285" s="52">
        <f>IFERROR(_xll.qlIndexFixing(IndexON,D285,TRUE,_xll.ohTrigger(RecalcTrigger,TriggerON)),NA())</f>
        <v>6.4597785584652456E-3</v>
      </c>
      <c r="H285" s="49">
        <f>_xll.qlCalendarAdvance(IborCalendar,$H284,B285,"f",FALSE)</f>
        <v>43046</v>
      </c>
      <c r="I285" s="49">
        <f>_xll.qlInterestRateIndexValueDate(Index1M,$H285)</f>
        <v>43048</v>
      </c>
      <c r="J285" s="52">
        <f>IFERROR(_xll.qlIndexFixing(Index1M,$H285,TRUE,_xll.ohTrigger(RecalcTrigger,Trigger1M)),NA())</f>
        <v>8.1092299381768651E-3</v>
      </c>
      <c r="K285" s="52">
        <f>IFERROR(_xll.qlIndexFixing(ONIndex1M,I285,TRUE,_xll.ohTrigger(RecalcTrigger,Trigger1M)),NA())</f>
        <v>8.0511382238079854E-3</v>
      </c>
      <c r="L285" s="52">
        <f>IFERROR(_xll.qlIndexFixing(Index3M,H285,TRUE,_xll.ohTrigger(RecalcTrigger,Trigger3M)),NA())</f>
        <v>1.0424270353662828E-2</v>
      </c>
      <c r="M285" s="52">
        <f>IFERROR(_xll.qlIndexFixing(ONIndex3M,I285,TRUE,_xll.ohTrigger(RecalcTrigger,Trigger3M)),NA())</f>
        <v>1.0162737107994868E-2</v>
      </c>
      <c r="N285" s="52">
        <f>IFERROR(_xll.qlIndexFixing(Index6M,$H285,TRUE,_xll.ohTrigger(RecalcTrigger,Trigger6M)),NA())</f>
        <v>1.3113239102339419E-2</v>
      </c>
      <c r="O285" s="52">
        <f>IFERROR(_xll.qlIndexFixing(ONIndex6M,I285,TRUE,_xll.ohTrigger(RecalcTrigger,Trigger6M)),NA())</f>
        <v>1.2231753294493775E-2</v>
      </c>
      <c r="P285" s="52">
        <f>IFERROR(_xll.qlIndexFixing(Index1Y,$H285,TRUE,_xll.ohTrigger(RecalcTrigger,Trigger1Y)),NA())</f>
        <v>1.6340284494666357E-2</v>
      </c>
      <c r="Q285" s="52">
        <f>IFERROR(_xll.qlIndexFixing(ONIndex1Y,I285,TRUE,_xll.ohTrigger(RecalcTrigger,Trigger1Y)),NA())</f>
        <v>1.6449091584684883E-2</v>
      </c>
    </row>
    <row r="286" spans="2:17" x14ac:dyDescent="0.2">
      <c r="B286" s="46" t="s">
        <v>20</v>
      </c>
      <c r="D286" s="49">
        <f>_xll.qlCalendarAdvance(LocalCalendar,$D285,B286,"f",FALSE)</f>
        <v>43053</v>
      </c>
      <c r="E286" s="49">
        <f>_xll.qlInterestRateIndexValueDate(IndexON,D286)</f>
        <v>43053</v>
      </c>
      <c r="F286" s="52">
        <f>IFERROR(_xll.qlIndexFixing(IndexON,D286,TRUE,_xll.ohTrigger(RecalcTrigger,TriggerON)),NA())</f>
        <v>6.464889822277442E-3</v>
      </c>
      <c r="H286" s="49">
        <f>_xll.qlCalendarAdvance(IborCalendar,$H285,B286,"f",FALSE)</f>
        <v>43047</v>
      </c>
      <c r="I286" s="49">
        <f>_xll.qlInterestRateIndexValueDate(Index1M,$H286)</f>
        <v>43052</v>
      </c>
      <c r="J286" s="52">
        <f>IFERROR(_xll.qlIndexFixing(Index1M,$H286,TRUE,_xll.ohTrigger(RecalcTrigger,Trigger1M)),NA())</f>
        <v>8.1209303975189329E-3</v>
      </c>
      <c r="K286" s="52">
        <f>IFERROR(_xll.qlIndexFixing(ONIndex1M,I286,TRUE,_xll.ohTrigger(RecalcTrigger,Trigger1M)),NA())</f>
        <v>8.0608329049258742E-3</v>
      </c>
      <c r="L286" s="52">
        <f>IFERROR(_xll.qlIndexFixing(Index3M,H286,TRUE,_xll.ohTrigger(RecalcTrigger,Trigger3M)),NA())</f>
        <v>1.0444897305696204E-2</v>
      </c>
      <c r="M286" s="52">
        <f>IFERROR(_xll.qlIndexFixing(ONIndex3M,I286,TRUE,_xll.ohTrigger(RecalcTrigger,Trigger3M)),NA())</f>
        <v>1.0174985578492723E-2</v>
      </c>
      <c r="N286" s="52">
        <f>IFERROR(_xll.qlIndexFixing(Index6M,$H286,TRUE,_xll.ohTrigger(RecalcTrigger,Trigger6M)),NA())</f>
        <v>1.3129484456205069E-2</v>
      </c>
      <c r="O286" s="52">
        <f>IFERROR(_xll.qlIndexFixing(ONIndex6M,I286,TRUE,_xll.ohTrigger(RecalcTrigger,Trigger6M)),NA())</f>
        <v>1.2253210978423468E-2</v>
      </c>
      <c r="P286" s="52">
        <f>IFERROR(_xll.qlIndexFixing(Index1Y,$H286,TRUE,_xll.ohTrigger(RecalcTrigger,Trigger1Y)),NA())</f>
        <v>1.6348568550051037E-2</v>
      </c>
      <c r="Q286" s="52">
        <f>IFERROR(_xll.qlIndexFixing(ONIndex1Y,I286,TRUE,_xll.ohTrigger(RecalcTrigger,Trigger1Y)),NA())</f>
        <v>1.6544014825532471E-2</v>
      </c>
    </row>
    <row r="287" spans="2:17" x14ac:dyDescent="0.2">
      <c r="B287" s="46" t="s">
        <v>20</v>
      </c>
      <c r="D287" s="49">
        <f>_xll.qlCalendarAdvance(LocalCalendar,$D286,B287,"f",FALSE)</f>
        <v>43054</v>
      </c>
      <c r="E287" s="49">
        <f>_xll.qlInterestRateIndexValueDate(IndexON,D287)</f>
        <v>43054</v>
      </c>
      <c r="F287" s="52">
        <f>IFERROR(_xll.qlIndexFixing(IndexON,D287,TRUE,_xll.ohTrigger(RecalcTrigger,TriggerON)),NA())</f>
        <v>6.4700114410065623E-3</v>
      </c>
      <c r="H287" s="49">
        <f>_xll.qlCalendarAdvance(IborCalendar,$H286,B287,"f",FALSE)</f>
        <v>43048</v>
      </c>
      <c r="I287" s="49">
        <f>_xll.qlInterestRateIndexValueDate(Index1M,$H287)</f>
        <v>43052</v>
      </c>
      <c r="J287" s="52">
        <f>IFERROR(_xll.qlIndexFixing(Index1M,$H287,TRUE,_xll.ohTrigger(RecalcTrigger,Trigger1M)),NA())</f>
        <v>8.1209303975189329E-3</v>
      </c>
      <c r="K287" s="52">
        <f>IFERROR(_xll.qlIndexFixing(ONIndex1M,I287,TRUE,_xll.ohTrigger(RecalcTrigger,Trigger1M)),NA())</f>
        <v>8.0608329049258742E-3</v>
      </c>
      <c r="L287" s="52">
        <f>IFERROR(_xll.qlIndexFixing(Index3M,H287,TRUE,_xll.ohTrigger(RecalcTrigger,Trigger3M)),NA())</f>
        <v>1.0444897305696204E-2</v>
      </c>
      <c r="M287" s="52">
        <f>IFERROR(_xll.qlIndexFixing(ONIndex3M,I287,TRUE,_xll.ohTrigger(RecalcTrigger,Trigger3M)),NA())</f>
        <v>1.0174985578492723E-2</v>
      </c>
      <c r="N287" s="52">
        <f>IFERROR(_xll.qlIndexFixing(Index6M,$H287,TRUE,_xll.ohTrigger(RecalcTrigger,Trigger6M)),NA())</f>
        <v>1.3129484456205069E-2</v>
      </c>
      <c r="O287" s="52">
        <f>IFERROR(_xll.qlIndexFixing(ONIndex6M,I287,TRUE,_xll.ohTrigger(RecalcTrigger,Trigger6M)),NA())</f>
        <v>1.2253210978423468E-2</v>
      </c>
      <c r="P287" s="52">
        <f>IFERROR(_xll.qlIndexFixing(Index1Y,$H287,TRUE,_xll.ohTrigger(RecalcTrigger,Trigger1Y)),NA())</f>
        <v>1.6348568550051037E-2</v>
      </c>
      <c r="Q287" s="52">
        <f>IFERROR(_xll.qlIndexFixing(ONIndex1Y,I287,TRUE,_xll.ohTrigger(RecalcTrigger,Trigger1Y)),NA())</f>
        <v>1.6544014825532471E-2</v>
      </c>
    </row>
    <row r="288" spans="2:17" x14ac:dyDescent="0.2">
      <c r="B288" s="46" t="s">
        <v>20</v>
      </c>
      <c r="D288" s="49">
        <f>_xll.qlCalendarAdvance(LocalCalendar,$D287,B288,"f",FALSE)</f>
        <v>43055</v>
      </c>
      <c r="E288" s="49">
        <f>_xll.qlInterestRateIndexValueDate(IndexON,D288)</f>
        <v>43055</v>
      </c>
      <c r="F288" s="52">
        <f>IFERROR(_xll.qlIndexFixing(IndexON,D288,TRUE,_xll.ohTrigger(RecalcTrigger,TriggerON)),NA())</f>
        <v>6.4751434147325426E-3</v>
      </c>
      <c r="H288" s="49">
        <f>_xll.qlCalendarAdvance(IborCalendar,$H287,B288,"f",FALSE)</f>
        <v>43049</v>
      </c>
      <c r="I288" s="49">
        <f>_xll.qlInterestRateIndexValueDate(Index1M,$H288)</f>
        <v>43053</v>
      </c>
      <c r="J288" s="52">
        <f>IFERROR(_xll.qlIndexFixing(Index1M,$H288,TRUE,_xll.ohTrigger(RecalcTrigger,Trigger1M)),NA())</f>
        <v>8.1248834207157117E-3</v>
      </c>
      <c r="K288" s="52">
        <f>IFERROR(_xll.qlIndexFixing(ONIndex1M,I288,TRUE,_xll.ohTrigger(RecalcTrigger,Trigger1M)),NA())</f>
        <v>8.0648145078932032E-3</v>
      </c>
      <c r="L288" s="52">
        <f>IFERROR(_xll.qlIndexFixing(Index3M,H288,TRUE,_xll.ohTrigger(RecalcTrigger,Trigger3M)),NA())</f>
        <v>1.0449983780693053E-2</v>
      </c>
      <c r="M288" s="52">
        <f>IFERROR(_xll.qlIndexFixing(ONIndex3M,I288,TRUE,_xll.ohTrigger(RecalcTrigger,Trigger3M)),NA())</f>
        <v>1.0180141528719489E-2</v>
      </c>
      <c r="N288" s="52">
        <f>IFERROR(_xll.qlIndexFixing(Index6M,$H288,TRUE,_xll.ohTrigger(RecalcTrigger,Trigger6M)),NA())</f>
        <v>1.3133878712285418E-2</v>
      </c>
      <c r="O288" s="52">
        <f>IFERROR(_xll.qlIndexFixing(ONIndex6M,I288,TRUE,_xll.ohTrigger(RecalcTrigger,Trigger6M)),NA())</f>
        <v>1.2268709766596331E-2</v>
      </c>
      <c r="P288" s="52">
        <f>IFERROR(_xll.qlIndexFixing(Index1Y,$H288,TRUE,_xll.ohTrigger(RecalcTrigger,Trigger1Y)),NA())</f>
        <v>1.6350270391481556E-2</v>
      </c>
      <c r="Q288" s="52">
        <f>IFERROR(_xll.qlIndexFixing(ONIndex1Y,I288,TRUE,_xll.ohTrigger(RecalcTrigger,Trigger1Y)),NA())</f>
        <v>1.6594781339325237E-2</v>
      </c>
    </row>
    <row r="289" spans="2:17" x14ac:dyDescent="0.2">
      <c r="B289" s="46" t="s">
        <v>20</v>
      </c>
      <c r="D289" s="49">
        <f>_xll.qlCalendarAdvance(LocalCalendar,$D288,B289,"f",FALSE)</f>
        <v>43056</v>
      </c>
      <c r="E289" s="49">
        <f>_xll.qlInterestRateIndexValueDate(IndexON,D289)</f>
        <v>43056</v>
      </c>
      <c r="F289" s="52">
        <f>IFERROR(_xll.qlIndexFixing(IndexON,D289,TRUE,_xll.ohTrigger(RecalcTrigger,TriggerON)),NA())</f>
        <v>6.4855587156209538E-3</v>
      </c>
      <c r="H289" s="49">
        <f>_xll.qlCalendarAdvance(IborCalendar,$H288,B289,"f",FALSE)</f>
        <v>43052</v>
      </c>
      <c r="I289" s="49">
        <f>_xll.qlInterestRateIndexValueDate(Index1M,$H289)</f>
        <v>43054</v>
      </c>
      <c r="J289" s="52">
        <f>IFERROR(_xll.qlIndexFixing(Index1M,$H289,TRUE,_xll.ohTrigger(RecalcTrigger,Trigger1M)),NA())</f>
        <v>8.128834294471865E-3</v>
      </c>
      <c r="K289" s="52">
        <f>IFERROR(_xll.qlIndexFixing(ONIndex1M,I289,TRUE,_xll.ohTrigger(RecalcTrigger,Trigger1M)),NA())</f>
        <v>8.0687939614598747E-3</v>
      </c>
      <c r="L289" s="52">
        <f>IFERROR(_xll.qlIndexFixing(Index3M,H289,TRUE,_xll.ohTrigger(RecalcTrigger,Trigger3M)),NA())</f>
        <v>1.0455039541281493E-2</v>
      </c>
      <c r="M289" s="52">
        <f>IFERROR(_xll.qlIndexFixing(ONIndex3M,I289,TRUE,_xll.ohTrigger(RecalcTrigger,Trigger3M)),NA())</f>
        <v>1.0185339697974527E-2</v>
      </c>
      <c r="N289" s="52">
        <f>IFERROR(_xll.qlIndexFixing(Index6M,$H289,TRUE,_xll.ohTrigger(RecalcTrigger,Trigger6M)),NA())</f>
        <v>1.3137911235790811E-2</v>
      </c>
      <c r="O289" s="52">
        <f>IFERROR(_xll.qlIndexFixing(ONIndex6M,I289,TRUE,_xll.ohTrigger(RecalcTrigger,Trigger6M)),NA())</f>
        <v>1.2287541742734831E-2</v>
      </c>
      <c r="P289" s="52">
        <f>IFERROR(_xll.qlIndexFixing(Index1Y,$H289,TRUE,_xll.ohTrigger(RecalcTrigger,Trigger1Y)),NA())</f>
        <v>1.6351790588072193E-2</v>
      </c>
      <c r="Q289" s="52">
        <f>IFERROR(_xll.qlIndexFixing(ONIndex1Y,I289,TRUE,_xll.ohTrigger(RecalcTrigger,Trigger1Y)),NA())</f>
        <v>1.6651721013341003E-2</v>
      </c>
    </row>
    <row r="290" spans="2:17" x14ac:dyDescent="0.2">
      <c r="B290" s="46" t="s">
        <v>20</v>
      </c>
      <c r="D290" s="49">
        <f>_xll.qlCalendarAdvance(LocalCalendar,$D289,B290,"f",FALSE)</f>
        <v>43059</v>
      </c>
      <c r="E290" s="49">
        <f>_xll.qlInterestRateIndexValueDate(IndexON,D290)</f>
        <v>43059</v>
      </c>
      <c r="F290" s="52">
        <f>IFERROR(_xll.qlIndexFixing(IndexON,D290,TRUE,_xll.ohTrigger(RecalcTrigger,TriggerON)),NA())</f>
        <v>6.4957748598448717E-3</v>
      </c>
      <c r="H290" s="49">
        <f>_xll.qlCalendarAdvance(IborCalendar,$H289,B290,"f",FALSE)</f>
        <v>43053</v>
      </c>
      <c r="I290" s="49">
        <f>_xll.qlInterestRateIndexValueDate(Index1M,$H290)</f>
        <v>43055</v>
      </c>
      <c r="J290" s="52">
        <f>IFERROR(_xll.qlIndexFixing(Index1M,$H290,TRUE,_xll.ohTrigger(RecalcTrigger,Trigger1M)),NA())</f>
        <v>8.1369023488123138E-3</v>
      </c>
      <c r="K290" s="52">
        <f>IFERROR(_xll.qlIndexFixing(ONIndex1M,I290,TRUE,_xll.ohTrigger(RecalcTrigger,Trigger1M)),NA())</f>
        <v>8.0727712658656969E-3</v>
      </c>
      <c r="L290" s="52">
        <f>IFERROR(_xll.qlIndexFixing(Index3M,H290,TRUE,_xll.ohTrigger(RecalcTrigger,Trigger3M)),NA())</f>
        <v>1.0460063282849454E-2</v>
      </c>
      <c r="M290" s="52">
        <f>IFERROR(_xll.qlIndexFixing(ONIndex3M,I290,TRUE,_xll.ohTrigger(RecalcTrigger,Trigger3M)),NA())</f>
        <v>1.0190580086177903E-2</v>
      </c>
      <c r="N290" s="52">
        <f>IFERROR(_xll.qlIndexFixing(Index6M,$H290,TRUE,_xll.ohTrigger(RecalcTrigger,Trigger6M)),NA())</f>
        <v>1.3141868139407067E-2</v>
      </c>
      <c r="O290" s="52">
        <f>IFERROR(_xll.qlIndexFixing(ONIndex6M,I290,TRUE,_xll.ohTrigger(RecalcTrigger,Trigger6M)),NA())</f>
        <v>1.2309706907478457E-2</v>
      </c>
      <c r="P290" s="52">
        <f>IFERROR(_xll.qlIndexFixing(Index1Y,$H290,TRUE,_xll.ohTrigger(RecalcTrigger,Trigger1Y)),NA())</f>
        <v>1.635311215183801E-2</v>
      </c>
      <c r="Q290" s="52">
        <f>IFERROR(_xll.qlIndexFixing(ONIndex1Y,I290,TRUE,_xll.ohTrigger(RecalcTrigger,Trigger1Y)),NA())</f>
        <v>1.6714833850457467E-2</v>
      </c>
    </row>
    <row r="291" spans="2:17" x14ac:dyDescent="0.2">
      <c r="B291" s="46" t="s">
        <v>20</v>
      </c>
      <c r="D291" s="49">
        <f>_xll.qlCalendarAdvance(LocalCalendar,$D290,B291,"f",FALSE)</f>
        <v>43060</v>
      </c>
      <c r="E291" s="49">
        <f>_xll.qlInterestRateIndexValueDate(IndexON,D291)</f>
        <v>43060</v>
      </c>
      <c r="F291" s="52">
        <f>IFERROR(_xll.qlIndexFixing(IndexON,D291,TRUE,_xll.ohTrigger(RecalcTrigger,TriggerON)),NA())</f>
        <v>6.5009586086350879E-3</v>
      </c>
      <c r="H291" s="49">
        <f>_xll.qlCalendarAdvance(IborCalendar,$H290,B291,"f",FALSE)</f>
        <v>43054</v>
      </c>
      <c r="I291" s="49">
        <f>_xll.qlInterestRateIndexValueDate(Index1M,$H291)</f>
        <v>43056</v>
      </c>
      <c r="J291" s="52">
        <f>IFERROR(_xll.qlIndexFixing(Index1M,$H291,TRUE,_xll.ohTrigger(RecalcTrigger,Trigger1M)),NA())</f>
        <v>8.1387885862631432E-3</v>
      </c>
      <c r="K291" s="52">
        <f>IFERROR(_xll.qlIndexFixing(ONIndex1M,I291,TRUE,_xll.ohTrigger(RecalcTrigger,Trigger1M)),NA())</f>
        <v>8.0809000949688681E-3</v>
      </c>
      <c r="L291" s="52">
        <f>IFERROR(_xll.qlIndexFixing(Index3M,H291,TRUE,_xll.ohTrigger(RecalcTrigger,Trigger3M)),NA())</f>
        <v>1.0471885652758374E-2</v>
      </c>
      <c r="M291" s="52">
        <f>IFERROR(_xll.qlIndexFixing(ONIndex3M,I291,TRUE,_xll.ohTrigger(RecalcTrigger,Trigger3M)),NA())</f>
        <v>1.0201490663606094E-2</v>
      </c>
      <c r="N291" s="52">
        <f>IFERROR(_xll.qlIndexFixing(Index6M,$H291,TRUE,_xll.ohTrigger(RecalcTrigger,Trigger6M)),NA())</f>
        <v>1.3145730642671919E-2</v>
      </c>
      <c r="O291" s="52">
        <f>IFERROR(_xll.qlIndexFixing(ONIndex6M,I291,TRUE,_xll.ohTrigger(RecalcTrigger,Trigger6M)),NA())</f>
        <v>1.2365572586228168E-2</v>
      </c>
      <c r="P291" s="52">
        <f>IFERROR(_xll.qlIndexFixing(Index1Y,$H291,TRUE,_xll.ohTrigger(RecalcTrigger,Trigger1Y)),NA())</f>
        <v>1.6359777774432194E-2</v>
      </c>
      <c r="Q291" s="52">
        <f>IFERROR(_xll.qlIndexFixing(ONIndex1Y,I291,TRUE,_xll.ohTrigger(RecalcTrigger,Trigger1Y)),NA())</f>
        <v>1.6862426521955243E-2</v>
      </c>
    </row>
    <row r="292" spans="2:17" x14ac:dyDescent="0.2">
      <c r="B292" s="46" t="s">
        <v>20</v>
      </c>
      <c r="D292" s="49">
        <f>_xll.qlCalendarAdvance(LocalCalendar,$D291,B292,"f",FALSE)</f>
        <v>43061</v>
      </c>
      <c r="E292" s="49">
        <f>_xll.qlInterestRateIndexValueDate(IndexON,D292)</f>
        <v>43061</v>
      </c>
      <c r="F292" s="52">
        <f>IFERROR(_xll.qlIndexFixing(IndexON,D292,TRUE,_xll.ohTrigger(RecalcTrigger,TriggerON)),NA())</f>
        <v>6.5088137805879853E-3</v>
      </c>
      <c r="H292" s="49">
        <f>_xll.qlCalendarAdvance(IborCalendar,$H291,B292,"f",FALSE)</f>
        <v>43055</v>
      </c>
      <c r="I292" s="49">
        <f>_xll.qlInterestRateIndexValueDate(Index1M,$H292)</f>
        <v>43059</v>
      </c>
      <c r="J292" s="52">
        <f>IFERROR(_xll.qlIndexFixing(Index1M,$H292,TRUE,_xll.ohTrigger(RecalcTrigger,Trigger1M)),NA())</f>
        <v>8.1485564216459139E-3</v>
      </c>
      <c r="K292" s="52">
        <f>IFERROR(_xll.qlIndexFixing(ONIndex1M,I292,TRUE,_xll.ohTrigger(RecalcTrigger,Trigger1M)),NA())</f>
        <v>8.0886589904416439E-3</v>
      </c>
      <c r="L292" s="52">
        <f>IFERROR(_xll.qlIndexFixing(Index3M,H292,TRUE,_xll.ohTrigger(RecalcTrigger,Trigger3M)),NA())</f>
        <v>1.0479811966465708E-2</v>
      </c>
      <c r="M292" s="52">
        <f>IFERROR(_xll.qlIndexFixing(ONIndex3M,I292,TRUE,_xll.ohTrigger(RecalcTrigger,Trigger3M)),NA())</f>
        <v>1.0211963829513948E-2</v>
      </c>
      <c r="N292" s="52">
        <f>IFERROR(_xll.qlIndexFixing(Index6M,$H292,TRUE,_xll.ohTrigger(RecalcTrigger,Trigger6M)),NA())</f>
        <v>1.3156312096755014E-2</v>
      </c>
      <c r="O292" s="52">
        <f>IFERROR(_xll.qlIndexFixing(ONIndex6M,I292,TRUE,_xll.ohTrigger(RecalcTrigger,Trigger6M)),NA())</f>
        <v>1.243169946545386E-2</v>
      </c>
      <c r="P292" s="52">
        <f>IFERROR(_xll.qlIndexFixing(Index1Y,$H292,TRUE,_xll.ohTrigger(RecalcTrigger,Trigger1Y)),NA())</f>
        <v>1.6356072320494616E-2</v>
      </c>
      <c r="Q292" s="52">
        <f>IFERROR(_xll.qlIndexFixing(ONIndex1Y,I292,TRUE,_xll.ohTrigger(RecalcTrigger,Trigger1Y)),NA())</f>
        <v>1.7029016899954286E-2</v>
      </c>
    </row>
    <row r="293" spans="2:17" x14ac:dyDescent="0.2">
      <c r="B293" s="46" t="s">
        <v>20</v>
      </c>
      <c r="D293" s="49">
        <f>_xll.qlCalendarAdvance(LocalCalendar,$D292,B293,"f",FALSE)</f>
        <v>43063</v>
      </c>
      <c r="E293" s="49">
        <f>_xll.qlInterestRateIndexValueDate(IndexON,D293)</f>
        <v>43063</v>
      </c>
      <c r="F293" s="52">
        <f>IFERROR(_xll.qlIndexFixing(IndexON,D293,TRUE,_xll.ohTrigger(RecalcTrigger,TriggerON)),NA())</f>
        <v>6.5219187560128233E-3</v>
      </c>
      <c r="H293" s="49">
        <f>_xll.qlCalendarAdvance(IborCalendar,$H292,B293,"f",FALSE)</f>
        <v>43056</v>
      </c>
      <c r="I293" s="49">
        <f>_xll.qlInterestRateIndexValueDate(Index1M,$H293)</f>
        <v>43060</v>
      </c>
      <c r="J293" s="52">
        <f>IFERROR(_xll.qlIndexFixing(Index1M,$H293,TRUE,_xll.ohTrigger(RecalcTrigger,Trigger1M)),NA())</f>
        <v>8.1524943987396625E-3</v>
      </c>
      <c r="K293" s="52">
        <f>IFERROR(_xll.qlIndexFixing(ONIndex1M,I293,TRUE,_xll.ohTrigger(RecalcTrigger,Trigger1M)),NA())</f>
        <v>8.0926255483237952E-3</v>
      </c>
      <c r="L293" s="52">
        <f>IFERROR(_xll.qlIndexFixing(Index3M,H293,TRUE,_xll.ohTrigger(RecalcTrigger,Trigger3M)),NA())</f>
        <v>1.0484656043543428E-2</v>
      </c>
      <c r="M293" s="52">
        <f>IFERROR(_xll.qlIndexFixing(ONIndex3M,I293,TRUE,_xll.ohTrigger(RecalcTrigger,Trigger3M)),NA())</f>
        <v>1.0217415312938627E-2</v>
      </c>
      <c r="N293" s="52">
        <f>IFERROR(_xll.qlIndexFixing(Index6M,$H293,TRUE,_xll.ohTrigger(RecalcTrigger,Trigger6M)),NA())</f>
        <v>1.3159861038576335E-2</v>
      </c>
      <c r="O293" s="52">
        <f>IFERROR(_xll.qlIndexFixing(ONIndex6M,I293,TRUE,_xll.ohTrigger(RecalcTrigger,Trigger6M)),NA())</f>
        <v>1.2470530583934547E-2</v>
      </c>
      <c r="P293" s="52">
        <f>IFERROR(_xll.qlIndexFixing(Index1Y,$H293,TRUE,_xll.ohTrigger(RecalcTrigger,Trigger1Y)),NA())</f>
        <v>1.6356145902430341E-2</v>
      </c>
      <c r="Q293" s="52">
        <f>IFERROR(_xll.qlIndexFixing(ONIndex1Y,I293,TRUE,_xll.ohTrigger(RecalcTrigger,Trigger1Y)),NA())</f>
        <v>1.7122995607810054E-2</v>
      </c>
    </row>
    <row r="294" spans="2:17" x14ac:dyDescent="0.2">
      <c r="B294" s="46" t="s">
        <v>20</v>
      </c>
      <c r="D294" s="49">
        <f>_xll.qlCalendarAdvance(LocalCalendar,$D293,B294,"f",FALSE)</f>
        <v>43066</v>
      </c>
      <c r="E294" s="49">
        <f>_xll.qlInterestRateIndexValueDate(IndexON,D294)</f>
        <v>43066</v>
      </c>
      <c r="F294" s="52">
        <f>IFERROR(_xll.qlIndexFixing(IndexON,D294,TRUE,_xll.ohTrigger(RecalcTrigger,TriggerON)),NA())</f>
        <v>6.5322785567101249E-3</v>
      </c>
      <c r="H294" s="49">
        <f>_xll.qlCalendarAdvance(IborCalendar,$H293,B294,"f",FALSE)</f>
        <v>43059</v>
      </c>
      <c r="I294" s="49">
        <f>_xll.qlInterestRateIndexValueDate(Index1M,$H294)</f>
        <v>43061</v>
      </c>
      <c r="J294" s="52">
        <f>IFERROR(_xll.qlIndexFixing(Index1M,$H294,TRUE,_xll.ohTrigger(RecalcTrigger,Trigger1M)),NA())</f>
        <v>8.1564302263847921E-3</v>
      </c>
      <c r="K294" s="52">
        <f>IFERROR(_xll.qlIndexFixing(ONIndex1M,I294,TRUE,_xll.ohTrigger(RecalcTrigger,Trigger1M)),NA())</f>
        <v>8.0986621794787439E-3</v>
      </c>
      <c r="L294" s="52">
        <f>IFERROR(_xll.qlIndexFixing(Index3M,H294,TRUE,_xll.ohTrigger(RecalcTrigger,Trigger3M)),NA())</f>
        <v>1.0489460273804867E-2</v>
      </c>
      <c r="M294" s="52">
        <f>IFERROR(_xll.qlIndexFixing(ONIndex3M,I294,TRUE,_xll.ohTrigger(RecalcTrigger,Trigger3M)),NA())</f>
        <v>1.022582220444157E-2</v>
      </c>
      <c r="N294" s="52">
        <f>IFERROR(_xll.qlIndexFixing(Index6M,$H294,TRUE,_xll.ohTrigger(RecalcTrigger,Trigger6M)),NA())</f>
        <v>1.3162969828900289E-2</v>
      </c>
      <c r="O294" s="52">
        <f>IFERROR(_xll.qlIndexFixing(ONIndex6M,I294,TRUE,_xll.ohTrigger(RecalcTrigger,Trigger6M)),NA())</f>
        <v>1.2535661895198835E-2</v>
      </c>
      <c r="P294" s="52">
        <f>IFERROR(_xll.qlIndexFixing(Index1Y,$H294,TRUE,_xll.ohTrigger(RecalcTrigger,Trigger1Y)),NA())</f>
        <v>1.6358525704407361E-2</v>
      </c>
      <c r="Q294" s="52">
        <f>IFERROR(_xll.qlIndexFixing(ONIndex1Y,I294,TRUE,_xll.ohTrigger(RecalcTrigger,Trigger1Y)),NA())</f>
        <v>1.7276724585757464E-2</v>
      </c>
    </row>
    <row r="295" spans="2:17" x14ac:dyDescent="0.2">
      <c r="B295" s="46" t="s">
        <v>20</v>
      </c>
      <c r="D295" s="49">
        <f>_xll.qlCalendarAdvance(LocalCalendar,$D294,B295,"f",FALSE)</f>
        <v>43067</v>
      </c>
      <c r="E295" s="49">
        <f>_xll.qlInterestRateIndexValueDate(IndexON,D295)</f>
        <v>43067</v>
      </c>
      <c r="F295" s="52">
        <f>IFERROR(_xll.qlIndexFixing(IndexON,D295,TRUE,_xll.ohTrigger(RecalcTrigger,TriggerON)),NA())</f>
        <v>6.537534790558297E-3</v>
      </c>
      <c r="H295" s="49">
        <f>_xll.qlCalendarAdvance(IborCalendar,$H294,B295,"f",FALSE)</f>
        <v>43060</v>
      </c>
      <c r="I295" s="49">
        <f>_xll.qlInterestRateIndexValueDate(Index1M,$H295)</f>
        <v>43063</v>
      </c>
      <c r="J295" s="52">
        <f>IFERROR(_xll.qlIndexFixing(Index1M,$H295,TRUE,_xll.ohTrigger(RecalcTrigger,Trigger1M)),NA())</f>
        <v>8.1704498343768903E-3</v>
      </c>
      <c r="K295" s="52">
        <f>IFERROR(_xll.qlIndexFixing(ONIndex1M,I295,TRUE,_xll.ohTrigger(RecalcTrigger,Trigger1M)),NA())</f>
        <v>8.1086522034201636E-3</v>
      </c>
      <c r="L295" s="52">
        <f>IFERROR(_xll.qlIndexFixing(Index3M,H295,TRUE,_xll.ohTrigger(RecalcTrigger,Trigger3M)),NA())</f>
        <v>1.0503065760943739E-2</v>
      </c>
      <c r="M295" s="52">
        <f>IFERROR(_xll.qlIndexFixing(ONIndex3M,I295,TRUE,_xll.ohTrigger(RecalcTrigger,Trigger3M)),NA())</f>
        <v>1.0239948764123596E-2</v>
      </c>
      <c r="N295" s="52">
        <f>IFERROR(_xll.qlIndexFixing(Index6M,$H295,TRUE,_xll.ohTrigger(RecalcTrigger,Trigger6M)),NA())</f>
        <v>1.3168547371901889E-2</v>
      </c>
      <c r="O295" s="52">
        <f>IFERROR(_xll.qlIndexFixing(ONIndex6M,I295,TRUE,_xll.ohTrigger(RecalcTrigger,Trigger6M)),NA())</f>
        <v>1.2660743306307509E-2</v>
      </c>
      <c r="P295" s="52">
        <f>IFERROR(_xll.qlIndexFixing(Index1Y,$H295,TRUE,_xll.ohTrigger(RecalcTrigger,Trigger1Y)),NA())</f>
        <v>1.6359514323181407E-2</v>
      </c>
      <c r="Q295" s="52">
        <f>IFERROR(_xll.qlIndexFixing(ONIndex1Y,I295,TRUE,_xll.ohTrigger(RecalcTrigger,Trigger1Y)),NA())</f>
        <v>1.756355690384126E-2</v>
      </c>
    </row>
    <row r="296" spans="2:17" x14ac:dyDescent="0.2">
      <c r="B296" s="46" t="s">
        <v>20</v>
      </c>
      <c r="D296" s="49">
        <f>_xll.qlCalendarAdvance(LocalCalendar,$D295,B296,"f",FALSE)</f>
        <v>43068</v>
      </c>
      <c r="E296" s="49">
        <f>_xll.qlInterestRateIndexValueDate(IndexON,D296)</f>
        <v>43068</v>
      </c>
      <c r="F296" s="52">
        <f>IFERROR(_xll.qlIndexFixing(IndexON,D296,TRUE,_xll.ohTrigger(RecalcTrigger,TriggerON)),NA())</f>
        <v>6.5428013794832651E-3</v>
      </c>
      <c r="H296" s="49">
        <f>_xll.qlCalendarAdvance(IborCalendar,$H295,B296,"f",FALSE)</f>
        <v>43061</v>
      </c>
      <c r="I296" s="49">
        <f>_xll.qlInterestRateIndexValueDate(Index1M,$H296)</f>
        <v>43063</v>
      </c>
      <c r="J296" s="52">
        <f>IFERROR(_xll.qlIndexFixing(Index1M,$H296,TRUE,_xll.ohTrigger(RecalcTrigger,Trigger1M)),NA())</f>
        <v>8.1704498343768903E-3</v>
      </c>
      <c r="K296" s="52">
        <f>IFERROR(_xll.qlIndexFixing(ONIndex1M,I296,TRUE,_xll.ohTrigger(RecalcTrigger,Trigger1M)),NA())</f>
        <v>8.1086522034201636E-3</v>
      </c>
      <c r="L296" s="52">
        <f>IFERROR(_xll.qlIndexFixing(Index3M,H296,TRUE,_xll.ohTrigger(RecalcTrigger,Trigger3M)),NA())</f>
        <v>1.0503065760943739E-2</v>
      </c>
      <c r="M296" s="52">
        <f>IFERROR(_xll.qlIndexFixing(ONIndex3M,I296,TRUE,_xll.ohTrigger(RecalcTrigger,Trigger3M)),NA())</f>
        <v>1.0239948764123596E-2</v>
      </c>
      <c r="N296" s="52">
        <f>IFERROR(_xll.qlIndexFixing(Index6M,$H296,TRUE,_xll.ohTrigger(RecalcTrigger,Trigger6M)),NA())</f>
        <v>1.3168547371901889E-2</v>
      </c>
      <c r="O296" s="52">
        <f>IFERROR(_xll.qlIndexFixing(ONIndex6M,I296,TRUE,_xll.ohTrigger(RecalcTrigger,Trigger6M)),NA())</f>
        <v>1.2660743306307509E-2</v>
      </c>
      <c r="P296" s="52">
        <f>IFERROR(_xll.qlIndexFixing(Index1Y,$H296,TRUE,_xll.ohTrigger(RecalcTrigger,Trigger1Y)),NA())</f>
        <v>1.6359514323181407E-2</v>
      </c>
      <c r="Q296" s="52">
        <f>IFERROR(_xll.qlIndexFixing(ONIndex1Y,I296,TRUE,_xll.ohTrigger(RecalcTrigger,Trigger1Y)),NA())</f>
        <v>1.756355690384126E-2</v>
      </c>
    </row>
    <row r="297" spans="2:17" x14ac:dyDescent="0.2">
      <c r="B297" s="46" t="s">
        <v>20</v>
      </c>
      <c r="D297" s="49">
        <f>_xll.qlCalendarAdvance(LocalCalendar,$D296,B297,"f",FALSE)</f>
        <v>43069</v>
      </c>
      <c r="E297" s="49">
        <f>_xll.qlInterestRateIndexValueDate(IndexON,D297)</f>
        <v>43069</v>
      </c>
      <c r="F297" s="52">
        <f>IFERROR(_xll.qlIndexFixing(IndexON,D297,TRUE,_xll.ohTrigger(RecalcTrigger,TriggerON)),NA())</f>
        <v>6.5480783233251572E-3</v>
      </c>
      <c r="H297" s="49">
        <f>_xll.qlCalendarAdvance(IborCalendar,$H296,B297,"f",FALSE)</f>
        <v>43062</v>
      </c>
      <c r="I297" s="49">
        <f>_xll.qlInterestRateIndexValueDate(Index1M,$H297)</f>
        <v>43066</v>
      </c>
      <c r="J297" s="52">
        <f>IFERROR(_xll.qlIndexFixing(Index1M,$H297,TRUE,_xll.ohTrigger(RecalcTrigger,Trigger1M)),NA())</f>
        <v>8.1760771227585849E-3</v>
      </c>
      <c r="K297" s="52">
        <f>IFERROR(_xll.qlIndexFixing(ONIndex1M,I297,TRUE,_xll.ohTrigger(RecalcTrigger,Trigger1M)),NA())</f>
        <v>8.1163797609207222E-3</v>
      </c>
      <c r="L297" s="52">
        <f>IFERROR(_xll.qlIndexFixing(Index3M,H297,TRUE,_xll.ohTrigger(RecalcTrigger,Trigger3M)),NA())</f>
        <v>1.0512838059916161E-2</v>
      </c>
      <c r="M297" s="52">
        <f>IFERROR(_xll.qlIndexFixing(ONIndex3M,I297,TRUE,_xll.ohTrigger(RecalcTrigger,Trigger3M)),NA())</f>
        <v>1.0251010812840633E-2</v>
      </c>
      <c r="N297" s="52">
        <f>IFERROR(_xll.qlIndexFixing(Index6M,$H297,TRUE,_xll.ohTrigger(RecalcTrigger,Trigger6M)),NA())</f>
        <v>1.3174731295335132E-2</v>
      </c>
      <c r="O297" s="52">
        <f>IFERROR(_xll.qlIndexFixing(ONIndex6M,I297,TRUE,_xll.ohTrigger(RecalcTrigger,Trigger6M)),NA())</f>
        <v>1.2773514405486353E-2</v>
      </c>
      <c r="P297" s="52">
        <f>IFERROR(_xll.qlIndexFixing(Index1Y,$H297,TRUE,_xll.ohTrigger(RecalcTrigger,Trigger1Y)),NA())</f>
        <v>1.6349681124238773E-2</v>
      </c>
      <c r="Q297" s="52">
        <f>IFERROR(_xll.qlIndexFixing(ONIndex1Y,I297,TRUE,_xll.ohTrigger(RecalcTrigger,Trigger1Y)),NA())</f>
        <v>1.7816504980858738E-2</v>
      </c>
    </row>
    <row r="298" spans="2:17" x14ac:dyDescent="0.2">
      <c r="B298" s="46" t="s">
        <v>20</v>
      </c>
      <c r="D298" s="49">
        <f>_xll.qlCalendarAdvance(LocalCalendar,$D297,B298,"f",FALSE)</f>
        <v>43070</v>
      </c>
      <c r="E298" s="49">
        <f>_xll.qlInterestRateIndexValueDate(IndexON,D298)</f>
        <v>43070</v>
      </c>
      <c r="F298" s="52">
        <f>IFERROR(_xll.qlIndexFixing(IndexON,D298,TRUE,_xll.ohTrigger(RecalcTrigger,TriggerON)),NA())</f>
        <v>6.5587862177896028E-3</v>
      </c>
      <c r="H298" s="49">
        <f>_xll.qlCalendarAdvance(IborCalendar,$H297,B298,"f",FALSE)</f>
        <v>43063</v>
      </c>
      <c r="I298" s="49">
        <f>_xll.qlInterestRateIndexValueDate(Index1M,$H298)</f>
        <v>43067</v>
      </c>
      <c r="J298" s="52">
        <f>IFERROR(_xll.qlIndexFixing(Index1M,$H298,TRUE,_xll.ohTrigger(RecalcTrigger,Trigger1M)),NA())</f>
        <v>8.1800000536507156E-3</v>
      </c>
      <c r="K298" s="52">
        <f>IFERROR(_xll.qlIndexFixing(ONIndex1M,I298,TRUE,_xll.ohTrigger(RecalcTrigger,Trigger1M)),NA())</f>
        <v>8.1203312737976319E-3</v>
      </c>
      <c r="L298" s="52">
        <f>IFERROR(_xll.qlIndexFixing(Index3M,H298,TRUE,_xll.ohTrigger(RecalcTrigger,Trigger3M)),NA())</f>
        <v>1.0517375811437656E-2</v>
      </c>
      <c r="M298" s="52">
        <f>IFERROR(_xll.qlIndexFixing(ONIndex3M,I298,TRUE,_xll.ohTrigger(RecalcTrigger,Trigger3M)),NA())</f>
        <v>1.0256757829543162E-2</v>
      </c>
      <c r="N298" s="52">
        <f>IFERROR(_xll.qlIndexFixing(Index6M,$H298,TRUE,_xll.ohTrigger(RecalcTrigger,Trigger6M)),NA())</f>
        <v>1.3176468256498918E-2</v>
      </c>
      <c r="O298" s="52">
        <f>IFERROR(_xll.qlIndexFixing(ONIndex6M,I298,TRUE,_xll.ohTrigger(RecalcTrigger,Trigger6M)),NA())</f>
        <v>1.2835677907272469E-2</v>
      </c>
      <c r="P298" s="52">
        <f>IFERROR(_xll.qlIndexFixing(Index1Y,$H298,TRUE,_xll.ohTrigger(RecalcTrigger,Trigger1Y)),NA())</f>
        <v>1.634729408023259E-2</v>
      </c>
      <c r="Q298" s="52">
        <f>IFERROR(_xll.qlIndexFixing(ONIndex1Y,I298,TRUE,_xll.ohTrigger(RecalcTrigger,Trigger1Y)),NA())</f>
        <v>1.7953696119468177E-2</v>
      </c>
    </row>
    <row r="299" spans="2:17" x14ac:dyDescent="0.2">
      <c r="B299" s="46" t="s">
        <v>20</v>
      </c>
      <c r="D299" s="49">
        <f>_xll.qlCalendarAdvance(LocalCalendar,$D298,B299,"f",FALSE)</f>
        <v>43073</v>
      </c>
      <c r="E299" s="49">
        <f>_xll.qlInterestRateIndexValueDate(IndexON,D299)</f>
        <v>43073</v>
      </c>
      <c r="F299" s="52">
        <f>IFERROR(_xll.qlIndexFixing(IndexON,D299,TRUE,_xll.ohTrigger(RecalcTrigger,TriggerON)),NA())</f>
        <v>6.5692896491409414E-3</v>
      </c>
      <c r="H299" s="49">
        <f>_xll.qlCalendarAdvance(IborCalendar,$H298,B299,"f",FALSE)</f>
        <v>43066</v>
      </c>
      <c r="I299" s="49">
        <f>_xll.qlInterestRateIndexValueDate(Index1M,$H299)</f>
        <v>43068</v>
      </c>
      <c r="J299" s="52">
        <f>IFERROR(_xll.qlIndexFixing(Index1M,$H299,TRUE,_xll.ohTrigger(RecalcTrigger,Trigger1M)),NA())</f>
        <v>8.1839208350755754E-3</v>
      </c>
      <c r="K299" s="52">
        <f>IFERROR(_xll.qlIndexFixing(ONIndex1M,I299,TRUE,_xll.ohTrigger(RecalcTrigger,Trigger1M)),NA())</f>
        <v>8.1242806374337562E-3</v>
      </c>
      <c r="L299" s="52">
        <f>IFERROR(_xll.qlIndexFixing(Index3M,H299,TRUE,_xll.ohTrigger(RecalcTrigger,Trigger3M)),NA())</f>
        <v>1.0519940021756668E-2</v>
      </c>
      <c r="M299" s="52">
        <f>IFERROR(_xll.qlIndexFixing(ONIndex3M,I299,TRUE,_xll.ohTrigger(RecalcTrigger,Trigger3M)),NA())</f>
        <v>1.0262547065194028E-2</v>
      </c>
      <c r="N299" s="52">
        <f>IFERROR(_xll.qlIndexFixing(Index6M,$H299,TRUE,_xll.ohTrigger(RecalcTrigger,Trigger6M)),NA())</f>
        <v>1.3177881223222465E-2</v>
      </c>
      <c r="O299" s="52">
        <f>IFERROR(_xll.qlIndexFixing(ONIndex6M,I299,TRUE,_xll.ohTrigger(RecalcTrigger,Trigger6M)),NA())</f>
        <v>1.2901174612771626E-2</v>
      </c>
      <c r="P299" s="52">
        <f>IFERROR(_xll.qlIndexFixing(Index1Y,$H299,TRUE,_xll.ohTrigger(RecalcTrigger,Trigger1Y)),NA())</f>
        <v>1.6344487577264373E-2</v>
      </c>
      <c r="Q299" s="52">
        <f>IFERROR(_xll.qlIndexFixing(ONIndex1Y,I299,TRUE,_xll.ohTrigger(RecalcTrigger,Trigger1Y)),NA())</f>
        <v>1.8097060488324601E-2</v>
      </c>
    </row>
    <row r="300" spans="2:17" x14ac:dyDescent="0.2">
      <c r="B300" s="46" t="s">
        <v>20</v>
      </c>
      <c r="D300" s="49">
        <f>_xll.qlCalendarAdvance(LocalCalendar,$D299,B300,"f",FALSE)</f>
        <v>43074</v>
      </c>
      <c r="E300" s="49">
        <f>_xll.qlInterestRateIndexValueDate(IndexON,D300)</f>
        <v>43074</v>
      </c>
      <c r="F300" s="52">
        <f>IFERROR(_xll.qlIndexFixing(IndexON,D300,TRUE,_xll.ohTrigger(RecalcTrigger,TriggerON)),NA())</f>
        <v>6.5746183681270054E-3</v>
      </c>
      <c r="H300" s="49">
        <f>_xll.qlCalendarAdvance(IborCalendar,$H299,B300,"f",FALSE)</f>
        <v>43067</v>
      </c>
      <c r="I300" s="49">
        <f>_xll.qlInterestRateIndexValueDate(Index1M,$H300)</f>
        <v>43069</v>
      </c>
      <c r="J300" s="52">
        <f>IFERROR(_xll.qlIndexFixing(Index1M,$H300,TRUE,_xll.ohTrigger(RecalcTrigger,Trigger1M)),NA())</f>
        <v>8.1857926611814593E-3</v>
      </c>
      <c r="K300" s="52">
        <f>IFERROR(_xll.qlIndexFixing(ONIndex1M,I300,TRUE,_xll.ohTrigger(RecalcTrigger,Trigger1M)),NA())</f>
        <v>8.1282278517491591E-3</v>
      </c>
      <c r="L300" s="52">
        <f>IFERROR(_xll.qlIndexFixing(Index3M,H300,TRUE,_xll.ohTrigger(RecalcTrigger,Trigger3M)),NA())</f>
        <v>1.0522499977798638E-2</v>
      </c>
      <c r="M300" s="52">
        <f>IFERROR(_xll.qlIndexFixing(ONIndex3M,I300,TRUE,_xll.ohTrigger(RecalcTrigger,Trigger3M)),NA())</f>
        <v>1.0268378519953103E-2</v>
      </c>
      <c r="N300" s="52">
        <f>IFERROR(_xll.qlIndexFixing(Index6M,$H300,TRUE,_xll.ohTrigger(RecalcTrigger,Trigger6M)),NA())</f>
        <v>1.3178698179075618E-2</v>
      </c>
      <c r="O300" s="52">
        <f>IFERROR(_xll.qlIndexFixing(ONIndex6M,I300,TRUE,_xll.ohTrigger(RecalcTrigger,Trigger6M)),NA())</f>
        <v>1.2968927194716429E-2</v>
      </c>
      <c r="P300" s="52">
        <f>IFERROR(_xll.qlIndexFixing(Index1Y,$H300,TRUE,_xll.ohTrigger(RecalcTrigger,Trigger1Y)),NA())</f>
        <v>1.6341244631898542E-2</v>
      </c>
      <c r="Q300" s="52">
        <f>IFERROR(_xll.qlIndexFixing(ONIndex1Y,I300,TRUE,_xll.ohTrigger(RecalcTrigger,Trigger1Y)),NA())</f>
        <v>1.8243074138295512E-2</v>
      </c>
    </row>
    <row r="301" spans="2:17" x14ac:dyDescent="0.2">
      <c r="B301" s="46" t="s">
        <v>20</v>
      </c>
      <c r="D301" s="49">
        <f>_xll.qlCalendarAdvance(LocalCalendar,$D300,B301,"f",FALSE)</f>
        <v>43075</v>
      </c>
      <c r="E301" s="49">
        <f>_xll.qlInterestRateIndexValueDate(IndexON,D301)</f>
        <v>43075</v>
      </c>
      <c r="F301" s="52">
        <f>IFERROR(_xll.qlIndexFixing(IndexON,D301,TRUE,_xll.ohTrigger(RecalcTrigger,TriggerON)),NA())</f>
        <v>6.5799574421099294E-3</v>
      </c>
      <c r="H301" s="49">
        <f>_xll.qlCalendarAdvance(IborCalendar,$H300,B301,"f",FALSE)</f>
        <v>43068</v>
      </c>
      <c r="I301" s="49">
        <f>_xll.qlInterestRateIndexValueDate(Index1M,$H301)</f>
        <v>43070</v>
      </c>
      <c r="J301" s="52">
        <f>IFERROR(_xll.qlIndexFixing(Index1M,$H301,TRUE,_xll.ohTrigger(RecalcTrigger,Trigger1M)),NA())</f>
        <v>8.1958457107761395E-3</v>
      </c>
      <c r="K301" s="52">
        <f>IFERROR(_xll.qlIndexFixing(ONIndex1M,I301,TRUE,_xll.ohTrigger(RecalcTrigger,Trigger1M)),NA())</f>
        <v>8.136298996328506E-3</v>
      </c>
      <c r="L301" s="52">
        <f>IFERROR(_xll.qlIndexFixing(Index3M,H301,TRUE,_xll.ohTrigger(RecalcTrigger,Trigger3M)),NA())</f>
        <v>1.0526958783906082E-2</v>
      </c>
      <c r="M301" s="52">
        <f>IFERROR(_xll.qlIndexFixing(ONIndex3M,I301,TRUE,_xll.ohTrigger(RecalcTrigger,Trigger3M)),NA())</f>
        <v>1.0280475723778437E-2</v>
      </c>
      <c r="N301" s="52">
        <f>IFERROR(_xll.qlIndexFixing(Index6M,$H301,TRUE,_xll.ohTrigger(RecalcTrigger,Trigger6M)),NA())</f>
        <v>1.3179294999638259E-2</v>
      </c>
      <c r="O301" s="52">
        <f>IFERROR(_xll.qlIndexFixing(ONIndex6M,I301,TRUE,_xll.ohTrigger(RecalcTrigger,Trigger6M)),NA())</f>
        <v>1.3096627534672223E-2</v>
      </c>
      <c r="P301" s="52">
        <f>IFERROR(_xll.qlIndexFixing(Index1Y,$H301,TRUE,_xll.ohTrigger(RecalcTrigger,Trigger1Y)),NA())</f>
        <v>1.6342148556191767E-2</v>
      </c>
      <c r="Q301" s="52">
        <f>IFERROR(_xll.qlIndexFixing(ONIndex1Y,I301,TRUE,_xll.ohTrigger(RecalcTrigger,Trigger1Y)),NA())</f>
        <v>1.8493197553048901E-2</v>
      </c>
    </row>
    <row r="302" spans="2:17" x14ac:dyDescent="0.2">
      <c r="B302" s="46" t="s">
        <v>20</v>
      </c>
      <c r="D302" s="49">
        <f>_xll.qlCalendarAdvance(LocalCalendar,$D301,B302,"f",FALSE)</f>
        <v>43076</v>
      </c>
      <c r="E302" s="49">
        <f>_xll.qlInterestRateIndexValueDate(IndexON,D302)</f>
        <v>43076</v>
      </c>
      <c r="F302" s="52">
        <f>IFERROR(_xll.qlIndexFixing(IndexON,D302,TRUE,_xll.ohTrigger(RecalcTrigger,TriggerON)),NA())</f>
        <v>6.5853068710897134E-3</v>
      </c>
      <c r="H302" s="49">
        <f>_xll.qlCalendarAdvance(IborCalendar,$H301,B302,"f",FALSE)</f>
        <v>43069</v>
      </c>
      <c r="I302" s="49">
        <f>_xll.qlInterestRateIndexValueDate(Index1M,$H302)</f>
        <v>43073</v>
      </c>
      <c r="J302" s="52">
        <f>IFERROR(_xll.qlIndexFixing(Index1M,$H302,TRUE,_xll.ohTrigger(RecalcTrigger,Trigger1M)),NA())</f>
        <v>8.2055347368954618E-3</v>
      </c>
      <c r="K302" s="52">
        <f>IFERROR(_xll.qlIndexFixing(ONIndex1M,I302,TRUE,_xll.ohTrigger(RecalcTrigger,Trigger1M)),NA())</f>
        <v>8.143995216283173E-3</v>
      </c>
      <c r="L302" s="52">
        <f>IFERROR(_xll.qlIndexFixing(Index3M,H302,TRUE,_xll.ohTrigger(RecalcTrigger,Trigger3M)),NA())</f>
        <v>1.0541784748516454E-2</v>
      </c>
      <c r="M302" s="52">
        <f>IFERROR(_xll.qlIndexFixing(ONIndex3M,I302,TRUE,_xll.ohTrigger(RecalcTrigger,Trigger3M)),NA())</f>
        <v>1.0292126529272139E-2</v>
      </c>
      <c r="N302" s="52">
        <f>IFERROR(_xll.qlIndexFixing(Index6M,$H302,TRUE,_xll.ohTrigger(RecalcTrigger,Trigger6M)),NA())</f>
        <v>1.3179122443937543E-2</v>
      </c>
      <c r="O302" s="52">
        <f>IFERROR(_xll.qlIndexFixing(ONIndex6M,I302,TRUE,_xll.ohTrigger(RecalcTrigger,Trigger6M)),NA())</f>
        <v>1.3212939134570334E-2</v>
      </c>
      <c r="P302" s="52">
        <f>IFERROR(_xll.qlIndexFixing(Index1Y,$H302,TRUE,_xll.ohTrigger(RecalcTrigger,Trigger1Y)),NA())</f>
        <v>1.6324196880456356E-2</v>
      </c>
      <c r="Q302" s="52">
        <f>IFERROR(_xll.qlIndexFixing(ONIndex1Y,I302,TRUE,_xll.ohTrigger(RecalcTrigger,Trigger1Y)),NA())</f>
        <v>1.8691519389149036E-2</v>
      </c>
    </row>
    <row r="303" spans="2:17" x14ac:dyDescent="0.2">
      <c r="B303" s="46" t="s">
        <v>20</v>
      </c>
      <c r="D303" s="49">
        <f>_xll.qlCalendarAdvance(LocalCalendar,$D302,B303,"f",FALSE)</f>
        <v>43077</v>
      </c>
      <c r="E303" s="49">
        <f>_xll.qlInterestRateIndexValueDate(IndexON,D303)</f>
        <v>43077</v>
      </c>
      <c r="F303" s="52">
        <f>IFERROR(_xll.qlIndexFixing(IndexON,D303,TRUE,_xll.ohTrigger(RecalcTrigger,TriggerON)),NA())</f>
        <v>6.5961611014309085E-3</v>
      </c>
      <c r="H303" s="49">
        <f>_xll.qlCalendarAdvance(IborCalendar,$H302,B303,"f",FALSE)</f>
        <v>43070</v>
      </c>
      <c r="I303" s="49">
        <f>_xll.qlInterestRateIndexValueDate(Index1M,$H303)</f>
        <v>43074</v>
      </c>
      <c r="J303" s="52">
        <f>IFERROR(_xll.qlIndexFixing(Index1M,$H303,TRUE,_xll.ohTrigger(RecalcTrigger,Trigger1M)),NA())</f>
        <v>8.2094416357772933E-3</v>
      </c>
      <c r="K303" s="52">
        <f>IFERROR(_xll.qlIndexFixing(ONIndex1M,I303,TRUE,_xll.ohTrigger(RecalcTrigger,Trigger1M)),NA())</f>
        <v>8.1479316842347771E-3</v>
      </c>
      <c r="L303" s="52">
        <f>IFERROR(_xll.qlIndexFixing(Index3M,H303,TRUE,_xll.ohTrigger(RecalcTrigger,Trigger3M)),NA())</f>
        <v>1.0544257276424496E-2</v>
      </c>
      <c r="M303" s="52">
        <f>IFERROR(_xll.qlIndexFixing(ONIndex3M,I303,TRUE,_xll.ohTrigger(RecalcTrigger,Trigger3M)),NA())</f>
        <v>1.0298169079252517E-2</v>
      </c>
      <c r="N303" s="52">
        <f>IFERROR(_xll.qlIndexFixing(Index6M,$H303,TRUE,_xll.ohTrigger(RecalcTrigger,Trigger6M)),NA())</f>
        <v>1.3178467499247851E-2</v>
      </c>
      <c r="O303" s="52">
        <f>IFERROR(_xll.qlIndexFixing(ONIndex6M,I303,TRUE,_xll.ohTrigger(RecalcTrigger,Trigger6M)),NA())</f>
        <v>1.3266115185652794E-2</v>
      </c>
      <c r="P303" s="52">
        <f>IFERROR(_xll.qlIndexFixing(Index1Y,$H303,TRUE,_xll.ohTrigger(RecalcTrigger,Trigger1Y)),NA())</f>
        <v>1.6319115646879993E-2</v>
      </c>
      <c r="Q303" s="52">
        <f>IFERROR(_xll.qlIndexFixing(ONIndex1Y,I303,TRUE,_xll.ohTrigger(RecalcTrigger,Trigger1Y)),NA())</f>
        <v>1.8766204339852877E-2</v>
      </c>
    </row>
    <row r="304" spans="2:17" x14ac:dyDescent="0.2">
      <c r="B304" s="46" t="s">
        <v>20</v>
      </c>
      <c r="D304" s="49">
        <f>_xll.qlCalendarAdvance(LocalCalendar,$D303,B304,"f",FALSE)</f>
        <v>43080</v>
      </c>
      <c r="E304" s="49">
        <f>_xll.qlInterestRateIndexValueDate(IndexON,D304)</f>
        <v>43080</v>
      </c>
      <c r="F304" s="52">
        <f>IFERROR(_xll.qlIndexFixing(IndexON,D304,TRUE,_xll.ohTrigger(RecalcTrigger,TriggerON)),NA())</f>
        <v>6.6068081372971932E-3</v>
      </c>
      <c r="H304" s="49">
        <f>_xll.qlCalendarAdvance(IborCalendar,$H303,B304,"f",FALSE)</f>
        <v>43073</v>
      </c>
      <c r="I304" s="49">
        <f>_xll.qlInterestRateIndexValueDate(Index1M,$H304)</f>
        <v>43075</v>
      </c>
      <c r="J304" s="52">
        <f>IFERROR(_xll.qlIndexFixing(Index1M,$H304,TRUE,_xll.ohTrigger(RecalcTrigger,Trigger1M)),NA())</f>
        <v>8.2174250366213123E-3</v>
      </c>
      <c r="K304" s="52">
        <f>IFERROR(_xll.qlIndexFixing(ONIndex1M,I304,TRUE,_xll.ohTrigger(RecalcTrigger,Trigger1M)),NA())</f>
        <v>8.1518660027857237E-3</v>
      </c>
      <c r="L304" s="52">
        <f>IFERROR(_xll.qlIndexFixing(Index3M,H304,TRUE,_xll.ohTrigger(RecalcTrigger,Trigger3M)),NA())</f>
        <v>1.0548441048534585E-2</v>
      </c>
      <c r="M304" s="52">
        <f>IFERROR(_xll.qlIndexFixing(ONIndex3M,I304,TRUE,_xll.ohTrigger(RecalcTrigger,Trigger3M)),NA())</f>
        <v>1.0304253848261169E-2</v>
      </c>
      <c r="N304" s="52">
        <f>IFERROR(_xll.qlIndexFixing(Index6M,$H304,TRUE,_xll.ohTrigger(RecalcTrigger,Trigger6M)),NA())</f>
        <v>1.3177542298319673E-2</v>
      </c>
      <c r="O304" s="52">
        <f>IFERROR(_xll.qlIndexFixing(ONIndex6M,I304,TRUE,_xll.ohTrigger(RecalcTrigger,Trigger6M)),NA())</f>
        <v>1.3316160460297155E-2</v>
      </c>
      <c r="P304" s="52">
        <f>IFERROR(_xll.qlIndexFixing(Index1Y,$H304,TRUE,_xll.ohTrigger(RecalcTrigger,Trigger1Y)),NA())</f>
        <v>1.6313790497944486E-2</v>
      </c>
      <c r="Q304" s="52">
        <f>IFERROR(_xll.qlIndexFixing(ONIndex1Y,I304,TRUE,_xll.ohTrigger(RecalcTrigger,Trigger1Y)),NA())</f>
        <v>1.8825918724250101E-2</v>
      </c>
    </row>
    <row r="305" spans="2:17" x14ac:dyDescent="0.2">
      <c r="B305" s="46" t="s">
        <v>20</v>
      </c>
      <c r="D305" s="49">
        <f>_xll.qlCalendarAdvance(LocalCalendar,$D304,B305,"f",FALSE)</f>
        <v>43081</v>
      </c>
      <c r="E305" s="49">
        <f>_xll.qlInterestRateIndexValueDate(IndexON,D305)</f>
        <v>43081</v>
      </c>
      <c r="F305" s="52">
        <f>IFERROR(_xll.qlIndexFixing(IndexON,D305,TRUE,_xll.ohTrigger(RecalcTrigger,TriggerON)),NA())</f>
        <v>6.6122093414211491E-3</v>
      </c>
      <c r="H305" s="49">
        <f>_xll.qlCalendarAdvance(IborCalendar,$H304,B305,"f",FALSE)</f>
        <v>43074</v>
      </c>
      <c r="I305" s="49">
        <f>_xll.qlInterestRateIndexValueDate(Index1M,$H305)</f>
        <v>43076</v>
      </c>
      <c r="J305" s="52">
        <f>IFERROR(_xll.qlIndexFixing(Index1M,$H305,TRUE,_xll.ohTrigger(RecalcTrigger,Trigger1M)),NA())</f>
        <v>8.2192876382852775E-3</v>
      </c>
      <c r="K305" s="52">
        <f>IFERROR(_xll.qlIndexFixing(ONIndex1M,I305,TRUE,_xll.ohTrigger(RecalcTrigger,Trigger1M)),NA())</f>
        <v>8.155798172095885E-3</v>
      </c>
      <c r="L305" s="52">
        <f>IFERROR(_xll.qlIndexFixing(Index3M,H305,TRUE,_xll.ohTrigger(RecalcTrigger,Trigger3M)),NA())</f>
        <v>1.0552565813009451E-2</v>
      </c>
      <c r="M305" s="52">
        <f>IFERROR(_xll.qlIndexFixing(ONIndex3M,I305,TRUE,_xll.ohTrigger(RecalcTrigger,Trigger3M)),NA())</f>
        <v>1.031038083637803E-2</v>
      </c>
      <c r="N305" s="52">
        <f>IFERROR(_xll.qlIndexFixing(Index6M,$H305,TRUE,_xll.ohTrigger(RecalcTrigger,Trigger6M)),NA())</f>
        <v>1.3176363915385146E-2</v>
      </c>
      <c r="O305" s="52">
        <f>IFERROR(_xll.qlIndexFixing(ONIndex6M,I305,TRUE,_xll.ohTrigger(RecalcTrigger,Trigger6M)),NA())</f>
        <v>1.3363074957224441E-2</v>
      </c>
      <c r="P305" s="52">
        <f>IFERROR(_xll.qlIndexFixing(Index1Y,$H305,TRUE,_xll.ohTrigger(RecalcTrigger,Trigger1Y)),NA())</f>
        <v>1.6308263334028236E-2</v>
      </c>
      <c r="Q305" s="52">
        <f>IFERROR(_xll.qlIndexFixing(ONIndex1Y,I305,TRUE,_xll.ohTrigger(RecalcTrigger,Trigger1Y)),NA())</f>
        <v>1.8870662535066529E-2</v>
      </c>
    </row>
    <row r="306" spans="2:17" x14ac:dyDescent="0.2">
      <c r="B306" s="46" t="s">
        <v>20</v>
      </c>
      <c r="D306" s="49">
        <f>_xll.qlCalendarAdvance(LocalCalendar,$D305,B306,"f",FALSE)</f>
        <v>43082</v>
      </c>
      <c r="E306" s="49">
        <f>_xll.qlInterestRateIndexValueDate(IndexON,D306)</f>
        <v>43082</v>
      </c>
      <c r="F306" s="52">
        <f>IFERROR(_xll.qlIndexFixing(IndexON,D306,TRUE,_xll.ohTrigger(RecalcTrigger,TriggerON)),NA())</f>
        <v>6.6176209005419651E-3</v>
      </c>
      <c r="H306" s="49">
        <f>_xll.qlCalendarAdvance(IborCalendar,$H305,B306,"f",FALSE)</f>
        <v>43075</v>
      </c>
      <c r="I306" s="49">
        <f>_xll.qlInterestRateIndexValueDate(Index1M,$H306)</f>
        <v>43077</v>
      </c>
      <c r="J306" s="52">
        <f>IFERROR(_xll.qlIndexFixing(Index1M,$H306,TRUE,_xll.ohTrigger(RecalcTrigger,Trigger1M)),NA())</f>
        <v>8.2211494354824961E-3</v>
      </c>
      <c r="K306" s="52">
        <f>IFERROR(_xll.qlIndexFixing(ONIndex1M,I306,TRUE,_xll.ohTrigger(RecalcTrigger,Trigger1M)),NA())</f>
        <v>8.1638404736139591E-3</v>
      </c>
      <c r="L306" s="52">
        <f>IFERROR(_xll.qlIndexFixing(Index3M,H306,TRUE,_xll.ohTrigger(RecalcTrigger,Trigger3M)),NA())</f>
        <v>1.055663023622877E-2</v>
      </c>
      <c r="M306" s="52">
        <f>IFERROR(_xll.qlIndexFixing(ONIndex3M,I306,TRUE,_xll.ohTrigger(RecalcTrigger,Trigger3M)),NA())</f>
        <v>1.032307154472889E-2</v>
      </c>
      <c r="N306" s="52">
        <f>IFERROR(_xll.qlIndexFixing(Index6M,$H306,TRUE,_xll.ohTrigger(RecalcTrigger,Trigger6M)),NA())</f>
        <v>1.3174949424737898E-2</v>
      </c>
      <c r="O306" s="52">
        <f>IFERROR(_xll.qlIndexFixing(ONIndex6M,I306,TRUE,_xll.ohTrigger(RecalcTrigger,Trigger6M)),NA())</f>
        <v>1.3446970267096958E-2</v>
      </c>
      <c r="P306" s="52">
        <f>IFERROR(_xll.qlIndexFixing(Index1Y,$H306,TRUE,_xll.ohTrigger(RecalcTrigger,Trigger1Y)),NA())</f>
        <v>1.6306854720492751E-2</v>
      </c>
      <c r="Q306" s="52">
        <f>IFERROR(_xll.qlIndexFixing(ONIndex1Y,I306,TRUE,_xll.ohTrigger(RecalcTrigger,Trigger1Y)),NA())</f>
        <v>1.8911241563737136E-2</v>
      </c>
    </row>
    <row r="307" spans="2:17" x14ac:dyDescent="0.2">
      <c r="B307" s="46" t="s">
        <v>20</v>
      </c>
      <c r="D307" s="49">
        <f>_xll.qlCalendarAdvance(LocalCalendar,$D306,B307,"f",FALSE)</f>
        <v>43083</v>
      </c>
      <c r="E307" s="49">
        <f>_xll.qlInterestRateIndexValueDate(IndexON,D307)</f>
        <v>43083</v>
      </c>
      <c r="F307" s="52">
        <f>IFERROR(_xll.qlIndexFixing(IndexON,D307,TRUE,_xll.ohTrigger(RecalcTrigger,TriggerON)),NA())</f>
        <v>6.623042814739577E-3</v>
      </c>
      <c r="H307" s="49">
        <f>_xll.qlCalendarAdvance(IborCalendar,$H306,B307,"f",FALSE)</f>
        <v>43076</v>
      </c>
      <c r="I307" s="49">
        <f>_xll.qlInterestRateIndexValueDate(Index1M,$H307)</f>
        <v>43080</v>
      </c>
      <c r="J307" s="52">
        <f>IFERROR(_xll.qlIndexFixing(Index1M,$H307,TRUE,_xll.ohTrigger(RecalcTrigger,Trigger1M)),NA())</f>
        <v>8.2328378897308478E-3</v>
      </c>
      <c r="K307" s="52">
        <f>IFERROR(_xll.qlIndexFixing(ONIndex1M,I307,TRUE,_xll.ohTrigger(RecalcTrigger,Trigger1M)),NA())</f>
        <v>8.1715053565289963E-3</v>
      </c>
      <c r="L307" s="52">
        <f>IFERROR(_xll.qlIndexFixing(Index3M,H307,TRUE,_xll.ohTrigger(RecalcTrigger,Trigger3M)),NA())</f>
        <v>1.0569954218024235E-2</v>
      </c>
      <c r="M307" s="52">
        <f>IFERROR(_xll.qlIndexFixing(ONIndex3M,I307,TRUE,_xll.ohTrigger(RecalcTrigger,Trigger3M)),NA())</f>
        <v>1.0335310979368018E-2</v>
      </c>
      <c r="N307" s="52">
        <f>IFERROR(_xll.qlIndexFixing(Index6M,$H307,TRUE,_xll.ohTrigger(RecalcTrigger,Trigger6M)),NA())</f>
        <v>1.3169460049932637E-2</v>
      </c>
      <c r="O307" s="52">
        <f>IFERROR(_xll.qlIndexFixing(ONIndex6M,I307,TRUE,_xll.ohTrigger(RecalcTrigger,Trigger6M)),NA())</f>
        <v>1.3519425143941888E-2</v>
      </c>
      <c r="P307" s="52">
        <f>IFERROR(_xll.qlIndexFixing(Index1Y,$H307,TRUE,_xll.ohTrigger(RecalcTrigger,Trigger1Y)),NA())</f>
        <v>1.6284972507254612E-2</v>
      </c>
      <c r="Q307" s="52">
        <f>IFERROR(_xll.qlIndexFixing(ONIndex1Y,I307,TRUE,_xll.ohTrigger(RecalcTrigger,Trigger1Y)),NA())</f>
        <v>1.8899931957472305E-2</v>
      </c>
    </row>
    <row r="308" spans="2:17" x14ac:dyDescent="0.2">
      <c r="B308" s="46" t="s">
        <v>20</v>
      </c>
      <c r="D308" s="49">
        <f>_xll.qlCalendarAdvance(LocalCalendar,$D307,B308,"f",FALSE)</f>
        <v>43084</v>
      </c>
      <c r="E308" s="49">
        <f>_xll.qlInterestRateIndexValueDate(IndexON,D308)</f>
        <v>43084</v>
      </c>
      <c r="F308" s="52">
        <f>IFERROR(_xll.qlIndexFixing(IndexON,D308,TRUE,_xll.ohTrigger(RecalcTrigger,TriggerON)),NA())</f>
        <v>6.6340434074163568E-3</v>
      </c>
      <c r="H308" s="49">
        <f>_xll.qlCalendarAdvance(IborCalendar,$H307,B308,"f",FALSE)</f>
        <v>43077</v>
      </c>
      <c r="I308" s="49">
        <f>_xll.qlInterestRateIndexValueDate(Index1M,$H308)</f>
        <v>43081</v>
      </c>
      <c r="J308" s="52">
        <f>IFERROR(_xll.qlIndexFixing(Index1M,$H308,TRUE,_xll.ohTrigger(RecalcTrigger,Trigger1M)),NA())</f>
        <v>8.2367297421479593E-3</v>
      </c>
      <c r="K308" s="52">
        <f>IFERROR(_xll.qlIndexFixing(ONIndex1M,I308,TRUE,_xll.ohTrigger(RecalcTrigger,Trigger1M)),NA())</f>
        <v>8.1754267794753588E-3</v>
      </c>
      <c r="L308" s="52">
        <f>IFERROR(_xll.qlIndexFixing(Index3M,H308,TRUE,_xll.ohTrigger(RecalcTrigger,Trigger3M)),NA())</f>
        <v>1.0572257844085442E-2</v>
      </c>
      <c r="M308" s="52">
        <f>IFERROR(_xll.qlIndexFixing(ONIndex3M,I308,TRUE,_xll.ohTrigger(RecalcTrigger,Trigger3M)),NA())</f>
        <v>1.0341649062786118E-2</v>
      </c>
      <c r="N308" s="52">
        <f>IFERROR(_xll.qlIndexFixing(Index6M,$H308,TRUE,_xll.ohTrigger(RecalcTrigger,Trigger6M)),NA())</f>
        <v>1.3167271871877622E-2</v>
      </c>
      <c r="O308" s="52">
        <f>IFERROR(_xll.qlIndexFixing(ONIndex6M,I308,TRUE,_xll.ohTrigger(RecalcTrigger,Trigger6M)),NA())</f>
        <v>1.3550685735417289E-2</v>
      </c>
      <c r="P308" s="52">
        <f>IFERROR(_xll.qlIndexFixing(Index1Y,$H308,TRUE,_xll.ohTrigger(RecalcTrigger,Trigger1Y)),NA())</f>
        <v>1.6279063744424796E-2</v>
      </c>
      <c r="Q308" s="52">
        <f>IFERROR(_xll.qlIndexFixing(ONIndex1Y,I308,TRUE,_xll.ohTrigger(RecalcTrigger,Trigger1Y)),NA())</f>
        <v>1.8869822853382345E-2</v>
      </c>
    </row>
    <row r="309" spans="2:17" x14ac:dyDescent="0.2">
      <c r="B309" s="46" t="s">
        <v>20</v>
      </c>
      <c r="D309" s="49">
        <f>_xll.qlCalendarAdvance(LocalCalendar,$D308,B309,"f",FALSE)</f>
        <v>43087</v>
      </c>
      <c r="E309" s="49">
        <f>_xll.qlInterestRateIndexValueDate(IndexON,D309)</f>
        <v>43087</v>
      </c>
      <c r="F309" s="52">
        <f>IFERROR(_xll.qlIndexFixing(IndexON,D309,TRUE,_xll.ohTrigger(RecalcTrigger,TriggerON)),NA())</f>
        <v>6.6448340214186885E-3</v>
      </c>
      <c r="H309" s="49">
        <f>_xll.qlCalendarAdvance(IborCalendar,$H308,B309,"f",FALSE)</f>
        <v>43080</v>
      </c>
      <c r="I309" s="49">
        <f>_xll.qlInterestRateIndexValueDate(Index1M,$H309)</f>
        <v>43082</v>
      </c>
      <c r="J309" s="52">
        <f>IFERROR(_xll.qlIndexFixing(Index1M,$H309,TRUE,_xll.ohTrigger(RecalcTrigger,Trigger1M)),NA())</f>
        <v>8.2467157817696611E-3</v>
      </c>
      <c r="K309" s="52">
        <f>IFERROR(_xll.qlIndexFixing(ONIndex1M,I309,TRUE,_xll.ohTrigger(RecalcTrigger,Trigger1M)),NA())</f>
        <v>8.1793460531009998E-3</v>
      </c>
      <c r="L309" s="52">
        <f>IFERROR(_xll.qlIndexFixing(Index3M,H309,TRUE,_xll.ohTrigger(RecalcTrigger,Trigger3M)),NA())</f>
        <v>1.0576000556654641E-2</v>
      </c>
      <c r="M309" s="52">
        <f>IFERROR(_xll.qlIndexFixing(ONIndex3M,I309,TRUE,_xll.ohTrigger(RecalcTrigger,Trigger3M)),NA())</f>
        <v>1.0348029365392364E-2</v>
      </c>
      <c r="N309" s="52">
        <f>IFERROR(_xll.qlIndexFixing(Index6M,$H309,TRUE,_xll.ohTrigger(RecalcTrigger,Trigger6M)),NA())</f>
        <v>1.3164932957803336E-2</v>
      </c>
      <c r="O309" s="52">
        <f>IFERROR(_xll.qlIndexFixing(ONIndex6M,I309,TRUE,_xll.ohTrigger(RecalcTrigger,Trigger6M)),NA())</f>
        <v>1.3578815542940603E-2</v>
      </c>
      <c r="P309" s="52">
        <f>IFERROR(_xll.qlIndexFixing(Index1Y,$H309,TRUE,_xll.ohTrigger(RecalcTrigger,Trigger1Y)),NA())</f>
        <v>1.6273204350404732E-2</v>
      </c>
      <c r="Q309" s="52">
        <f>IFERROR(_xll.qlIndexFixing(ONIndex1Y,I309,TRUE,_xll.ohTrigger(RecalcTrigger,Trigger1Y)),NA())</f>
        <v>1.8824743170116065E-2</v>
      </c>
    </row>
    <row r="310" spans="2:17" x14ac:dyDescent="0.2">
      <c r="B310" s="46" t="s">
        <v>20</v>
      </c>
      <c r="D310" s="49">
        <f>_xll.qlCalendarAdvance(LocalCalendar,$D309,B310,"f",FALSE)</f>
        <v>43088</v>
      </c>
      <c r="E310" s="49">
        <f>_xll.qlInterestRateIndexValueDate(IndexON,D310)</f>
        <v>43088</v>
      </c>
      <c r="F310" s="52">
        <f>IFERROR(_xll.qlIndexFixing(IndexON,D310,TRUE,_xll.ohTrigger(RecalcTrigger,TriggerON)),NA())</f>
        <v>6.6503077106805364E-3</v>
      </c>
      <c r="H310" s="49">
        <f>_xll.qlCalendarAdvance(IborCalendar,$H309,B310,"f",FALSE)</f>
        <v>43081</v>
      </c>
      <c r="I310" s="49">
        <f>_xll.qlInterestRateIndexValueDate(Index1M,$H310)</f>
        <v>43083</v>
      </c>
      <c r="J310" s="52">
        <f>IFERROR(_xll.qlIndexFixing(Index1M,$H310,TRUE,_xll.ohTrigger(RecalcTrigger,Trigger1M)),NA())</f>
        <v>8.2485698778461177E-3</v>
      </c>
      <c r="K310" s="52">
        <f>IFERROR(_xll.qlIndexFixing(ONIndex1M,I310,TRUE,_xll.ohTrigger(RecalcTrigger,Trigger1M)),NA())</f>
        <v>8.1832631774059195E-3</v>
      </c>
      <c r="L310" s="52">
        <f>IFERROR(_xll.qlIndexFixing(Index3M,H310,TRUE,_xll.ohTrigger(RecalcTrigger,Trigger3M)),NA())</f>
        <v>1.057967492620282E-2</v>
      </c>
      <c r="M310" s="52">
        <f>IFERROR(_xll.qlIndexFixing(ONIndex3M,I310,TRUE,_xll.ohTrigger(RecalcTrigger,Trigger3M)),NA())</f>
        <v>1.0354451886867011E-2</v>
      </c>
      <c r="N310" s="52">
        <f>IFERROR(_xll.qlIndexFixing(Index6M,$H310,TRUE,_xll.ohTrigger(RecalcTrigger,Trigger6M)),NA())</f>
        <v>1.3162460381977492E-2</v>
      </c>
      <c r="O310" s="52">
        <f>IFERROR(_xll.qlIndexFixing(ONIndex6M,I310,TRUE,_xll.ohTrigger(RecalcTrigger,Trigger6M)),NA())</f>
        <v>1.3603814565872341E-2</v>
      </c>
      <c r="P310" s="52">
        <f>IFERROR(_xll.qlIndexFixing(Index1Y,$H310,TRUE,_xll.ohTrigger(RecalcTrigger,Trigger1Y)),NA())</f>
        <v>1.6267436219115302E-2</v>
      </c>
      <c r="Q310" s="52">
        <f>IFERROR(_xll.qlIndexFixing(ONIndex1Y,I310,TRUE,_xll.ohTrigger(RecalcTrigger,Trigger1Y)),NA())</f>
        <v>1.8764692913348924E-2</v>
      </c>
    </row>
    <row r="311" spans="2:17" x14ac:dyDescent="0.2">
      <c r="B311" s="46" t="s">
        <v>20</v>
      </c>
      <c r="D311" s="49">
        <f>_xll.qlCalendarAdvance(LocalCalendar,$D310,B311,"f",FALSE)</f>
        <v>43089</v>
      </c>
      <c r="E311" s="49">
        <f>_xll.qlInterestRateIndexValueDate(IndexON,D311)</f>
        <v>43089</v>
      </c>
      <c r="F311" s="52">
        <f>IFERROR(_xll.qlIndexFixing(IndexON,D311,TRUE,_xll.ohTrigger(RecalcTrigger,TriggerON)),NA())</f>
        <v>6.6557917550191803E-3</v>
      </c>
      <c r="H311" s="49">
        <f>_xll.qlCalendarAdvance(IborCalendar,$H310,B311,"f",FALSE)</f>
        <v>43082</v>
      </c>
      <c r="I311" s="49">
        <f>_xll.qlInterestRateIndexValueDate(Index1M,$H311)</f>
        <v>43084</v>
      </c>
      <c r="J311" s="52">
        <f>IFERROR(_xll.qlIndexFixing(Index1M,$H311,TRUE,_xll.ohTrigger(RecalcTrigger,Trigger1M)),NA())</f>
        <v>8.2504231695010311E-3</v>
      </c>
      <c r="K311" s="52">
        <f>IFERROR(_xll.qlIndexFixing(ONIndex1M,I311,TRUE,_xll.ohTrigger(RecalcTrigger,Trigger1M)),NA())</f>
        <v>8.1912766352232325E-3</v>
      </c>
      <c r="L311" s="52">
        <f>IFERROR(_xll.qlIndexFixing(Index3M,H311,TRUE,_xll.ohTrigger(RecalcTrigger,Trigger3M)),NA())</f>
        <v>1.0583279619098107E-2</v>
      </c>
      <c r="M311" s="52">
        <f>IFERROR(_xll.qlIndexFixing(ONIndex3M,I311,TRUE,_xll.ohTrigger(RecalcTrigger,Trigger3M)),NA())</f>
        <v>1.0367736229133229E-2</v>
      </c>
      <c r="N311" s="52">
        <f>IFERROR(_xll.qlIndexFixing(Index6M,$H311,TRUE,_xll.ohTrigger(RecalcTrigger,Trigger6M)),NA())</f>
        <v>1.3159871218612465E-2</v>
      </c>
      <c r="O311" s="52">
        <f>IFERROR(_xll.qlIndexFixing(ONIndex6M,I311,TRUE,_xll.ohTrigger(RecalcTrigger,Trigger6M)),NA())</f>
        <v>1.3643893726555945E-2</v>
      </c>
      <c r="P311" s="52">
        <f>IFERROR(_xll.qlIndexFixing(Index1Y,$H311,TRUE,_xll.ohTrigger(RecalcTrigger,Trigger1Y)),NA())</f>
        <v>1.6265819163966119E-2</v>
      </c>
      <c r="Q311" s="52">
        <f>IFERROR(_xll.qlIndexFixing(ONIndex1Y,I311,TRUE,_xll.ohTrigger(RecalcTrigger,Trigger1Y)),NA())</f>
        <v>1.8595650988251222E-2</v>
      </c>
    </row>
    <row r="312" spans="2:17" x14ac:dyDescent="0.2">
      <c r="B312" s="46" t="s">
        <v>20</v>
      </c>
      <c r="D312" s="49">
        <f>_xll.qlCalendarAdvance(LocalCalendar,$D311,B312,"f",FALSE)</f>
        <v>43090</v>
      </c>
      <c r="E312" s="49">
        <f>_xll.qlInterestRateIndexValueDate(IndexON,D312)</f>
        <v>43090</v>
      </c>
      <c r="F312" s="52">
        <f>IFERROR(_xll.qlIndexFixing(IndexON,D312,TRUE,_xll.ohTrigger(RecalcTrigger,TriggerON)),NA())</f>
        <v>6.6612861542747481E-3</v>
      </c>
      <c r="H312" s="49">
        <f>_xll.qlCalendarAdvance(IborCalendar,$H311,B312,"f",FALSE)</f>
        <v>43083</v>
      </c>
      <c r="I312" s="49">
        <f>_xll.qlInterestRateIndexValueDate(Index1M,$H312)</f>
        <v>43087</v>
      </c>
      <c r="J312" s="52">
        <f>IFERROR(_xll.qlIndexFixing(Index1M,$H312,TRUE,_xll.ohTrigger(RecalcTrigger,Trigger1M)),NA())</f>
        <v>8.2600357169960326E-3</v>
      </c>
      <c r="K312" s="52">
        <f>IFERROR(_xll.qlIndexFixing(ONIndex1M,I312,TRUE,_xll.ohTrigger(RecalcTrigger,Trigger1M)),NA())</f>
        <v>8.1989101817381282E-3</v>
      </c>
      <c r="L312" s="52">
        <f>IFERROR(_xll.qlIndexFixing(Index3M,H312,TRUE,_xll.ohTrigger(RecalcTrigger,Trigger3M)),NA())</f>
        <v>1.0594899015783928E-2</v>
      </c>
      <c r="M312" s="52">
        <f>IFERROR(_xll.qlIndexFixing(ONIndex3M,I312,TRUE,_xll.ohTrigger(RecalcTrigger,Trigger3M)),NA())</f>
        <v>1.0380564164007566E-2</v>
      </c>
      <c r="N312" s="52">
        <f>IFERROR(_xll.qlIndexFixing(Index6M,$H312,TRUE,_xll.ohTrigger(RecalcTrigger,Trigger6M)),NA())</f>
        <v>1.3151574944362462E-2</v>
      </c>
      <c r="O312" s="52">
        <f>IFERROR(_xll.qlIndexFixing(ONIndex6M,I312,TRUE,_xll.ohTrigger(RecalcTrigger,Trigger6M)),NA())</f>
        <v>1.367250279969312E-2</v>
      </c>
      <c r="P312" s="52">
        <f>IFERROR(_xll.qlIndexFixing(Index1Y,$H312,TRUE,_xll.ohTrigger(RecalcTrigger,Trigger1Y)),NA())</f>
        <v>1.6246114167703593E-2</v>
      </c>
      <c r="Q312" s="52">
        <f>IFERROR(_xll.qlIndexFixing(ONIndex1Y,I312,TRUE,_xll.ohTrigger(RecalcTrigger,Trigger1Y)),NA())</f>
        <v>1.8374786328489989E-2</v>
      </c>
    </row>
    <row r="313" spans="2:17" x14ac:dyDescent="0.2">
      <c r="B313" s="46" t="s">
        <v>20</v>
      </c>
      <c r="D313" s="49">
        <f>_xll.qlCalendarAdvance(LocalCalendar,$D312,B313,"f",FALSE)</f>
        <v>43091</v>
      </c>
      <c r="E313" s="49">
        <f>_xll.qlInterestRateIndexValueDate(IndexON,D313)</f>
        <v>43091</v>
      </c>
      <c r="F313" s="52">
        <f>IFERROR(_xll.qlIndexFixing(IndexON,D313,TRUE,_xll.ohTrigger(RecalcTrigger,TriggerON)),NA())</f>
        <v>6.6752595824093319E-3</v>
      </c>
      <c r="H313" s="49">
        <f>_xll.qlCalendarAdvance(IborCalendar,$H312,B313,"f",FALSE)</f>
        <v>43084</v>
      </c>
      <c r="I313" s="49">
        <f>_xll.qlInterestRateIndexValueDate(Index1M,$H313)</f>
        <v>43088</v>
      </c>
      <c r="J313" s="52">
        <f>IFERROR(_xll.qlIndexFixing(Index1M,$H313,TRUE,_xll.ohTrigger(RecalcTrigger,Trigger1M)),NA())</f>
        <v>8.2639125228427032E-3</v>
      </c>
      <c r="K313" s="52">
        <f>IFERROR(_xll.qlIndexFixing(ONIndex1M,I313,TRUE,_xll.ohTrigger(RecalcTrigger,Trigger1M)),NA())</f>
        <v>8.2028165596792491E-3</v>
      </c>
      <c r="L313" s="52">
        <f>IFERROR(_xll.qlIndexFixing(Index3M,H313,TRUE,_xll.ohTrigger(RecalcTrigger,Trigger3M)),NA())</f>
        <v>1.0596974951419647E-2</v>
      </c>
      <c r="M313" s="52">
        <f>IFERROR(_xll.qlIndexFixing(ONIndex3M,I313,TRUE,_xll.ohTrigger(RecalcTrigger,Trigger3M)),NA())</f>
        <v>1.0387197780943325E-2</v>
      </c>
      <c r="N313" s="52">
        <f>IFERROR(_xll.qlIndexFixing(Index6M,$H313,TRUE,_xll.ohTrigger(RecalcTrigger,Trigger6M)),NA())</f>
        <v>1.3148690171513292E-2</v>
      </c>
      <c r="O313" s="52">
        <f>IFERROR(_xll.qlIndexFixing(ONIndex6M,I313,TRUE,_xll.ohTrigger(RecalcTrigger,Trigger6M)),NA())</f>
        <v>1.3681847891513499E-2</v>
      </c>
      <c r="P313" s="52">
        <f>IFERROR(_xll.qlIndexFixing(Index1Y,$H313,TRUE,_xll.ohTrigger(RecalcTrigger,Trigger1Y)),NA())</f>
        <v>1.6241430727805994E-2</v>
      </c>
      <c r="Q313" s="52">
        <f>IFERROR(_xll.qlIndexFixing(ONIndex1Y,I313,TRUE,_xll.ohTrigger(RecalcTrigger,Trigger1Y)),NA())</f>
        <v>1.8239883353698971E-2</v>
      </c>
    </row>
    <row r="314" spans="2:17" x14ac:dyDescent="0.2">
      <c r="B314" s="46" t="s">
        <v>20</v>
      </c>
      <c r="D314" s="49">
        <f>_xll.qlCalendarAdvance(LocalCalendar,$D313,B314,"f",FALSE)</f>
        <v>43095</v>
      </c>
      <c r="E314" s="49">
        <f>_xll.qlInterestRateIndexValueDate(IndexON,D314)</f>
        <v>43095</v>
      </c>
      <c r="F314" s="52">
        <f>IFERROR(_xll.qlIndexFixing(IndexON,D314,TRUE,_xll.ohTrigger(RecalcTrigger,TriggerON)),NA())</f>
        <v>6.6889134760650393E-3</v>
      </c>
      <c r="H314" s="49">
        <f>_xll.qlCalendarAdvance(IborCalendar,$H313,B314,"f",FALSE)</f>
        <v>43087</v>
      </c>
      <c r="I314" s="49">
        <f>_xll.qlInterestRateIndexValueDate(Index1M,$H314)</f>
        <v>43089</v>
      </c>
      <c r="J314" s="52">
        <f>IFERROR(_xll.qlIndexFixing(Index1M,$H314,TRUE,_xll.ohTrigger(RecalcTrigger,Trigger1M)),NA())</f>
        <v>8.2718382287866824E-3</v>
      </c>
      <c r="K314" s="52">
        <f>IFERROR(_xll.qlIndexFixing(ONIndex1M,I314,TRUE,_xll.ohTrigger(RecalcTrigger,Trigger1M)),NA())</f>
        <v>8.2067207882197124E-3</v>
      </c>
      <c r="L314" s="52">
        <f>IFERROR(_xll.qlIndexFixing(Index3M,H314,TRUE,_xll.ohTrigger(RecalcTrigger,Trigger3M)),NA())</f>
        <v>1.0600211256500458E-2</v>
      </c>
      <c r="M314" s="52">
        <f>IFERROR(_xll.qlIndexFixing(ONIndex3M,I314,TRUE,_xll.ohTrigger(RecalcTrigger,Trigger3M)),NA())</f>
        <v>1.0393853667585162E-2</v>
      </c>
      <c r="N314" s="52">
        <f>IFERROR(_xll.qlIndexFixing(Index6M,$H314,TRUE,_xll.ohTrigger(RecalcTrigger,Trigger6M)),NA())</f>
        <v>1.3145774181031248E-2</v>
      </c>
      <c r="O314" s="52">
        <f>IFERROR(_xll.qlIndexFixing(ONIndex6M,I314,TRUE,_xll.ohTrigger(RecalcTrigger,Trigger6M)),NA())</f>
        <v>1.3688062195944539E-2</v>
      </c>
      <c r="P314" s="52">
        <f>IFERROR(_xll.qlIndexFixing(Index1Y,$H314,TRUE,_xll.ohTrigger(RecalcTrigger,Trigger1Y)),NA())</f>
        <v>1.623708989656918E-2</v>
      </c>
      <c r="Q314" s="52">
        <f>IFERROR(_xll.qlIndexFixing(ONIndex1Y,I314,TRUE,_xll.ohTrigger(RecalcTrigger,Trigger1Y)),NA())</f>
        <v>1.8090009878228841E-2</v>
      </c>
    </row>
    <row r="315" spans="2:17" x14ac:dyDescent="0.2">
      <c r="B315" s="46" t="s">
        <v>20</v>
      </c>
      <c r="D315" s="49">
        <f>_xll.qlCalendarAdvance(LocalCalendar,$D314,B315,"f",FALSE)</f>
        <v>43096</v>
      </c>
      <c r="E315" s="49">
        <f>_xll.qlInterestRateIndexValueDate(IndexON,D315)</f>
        <v>43096</v>
      </c>
      <c r="F315" s="52">
        <f>IFERROR(_xll.qlIndexFixing(IndexON,D315,TRUE,_xll.ohTrigger(RecalcTrigger,TriggerON)),NA())</f>
        <v>6.6944700055415751E-3</v>
      </c>
      <c r="H315" s="49">
        <f>_xll.qlCalendarAdvance(IborCalendar,$H314,B315,"f",FALSE)</f>
        <v>43088</v>
      </c>
      <c r="I315" s="49">
        <f>_xll.qlInterestRateIndexValueDate(Index1M,$H315)</f>
        <v>43090</v>
      </c>
      <c r="J315" s="52">
        <f>IFERROR(_xll.qlIndexFixing(Index1M,$H315,TRUE,_xll.ohTrigger(RecalcTrigger,Trigger1M)),NA())</f>
        <v>8.2736845381947699E-3</v>
      </c>
      <c r="K315" s="52">
        <f>IFERROR(_xll.qlIndexFixing(ONIndex1M,I315,TRUE,_xll.ohTrigger(RecalcTrigger,Trigger1M)),NA())</f>
        <v>8.2106228675193904E-3</v>
      </c>
      <c r="L315" s="52">
        <f>IFERROR(_xll.qlIndexFixing(Index3M,H315,TRUE,_xll.ohTrigger(RecalcTrigger,Trigger3M)),NA())</f>
        <v>1.0603370329174133E-2</v>
      </c>
      <c r="M315" s="52">
        <f>IFERROR(_xll.qlIndexFixing(ONIndex3M,I315,TRUE,_xll.ohTrigger(RecalcTrigger,Trigger3M)),NA())</f>
        <v>1.0400452025844942E-2</v>
      </c>
      <c r="N315" s="52">
        <f>IFERROR(_xll.qlIndexFixing(Index6M,$H315,TRUE,_xll.ohTrigger(RecalcTrigger,Trigger6M)),NA())</f>
        <v>1.3142844046622294E-2</v>
      </c>
      <c r="O315" s="52">
        <f>IFERROR(_xll.qlIndexFixing(ONIndex6M,I315,TRUE,_xll.ohTrigger(RecalcTrigger,Trigger6M)),NA())</f>
        <v>1.3691145712906305E-2</v>
      </c>
      <c r="P315" s="52">
        <f>IFERROR(_xll.qlIndexFixing(Index1Y,$H315,TRUE,_xll.ohTrigger(RecalcTrigger,Trigger1Y)),NA())</f>
        <v>1.6233133562895356E-2</v>
      </c>
      <c r="Q315" s="52">
        <f>IFERROR(_xll.qlIndexFixing(ONIndex1Y,I315,TRUE,_xll.ohTrigger(RecalcTrigger,Trigger1Y)),NA())</f>
        <v>1.7925165921024444E-2</v>
      </c>
    </row>
    <row r="316" spans="2:17" x14ac:dyDescent="0.2">
      <c r="B316" s="46" t="s">
        <v>20</v>
      </c>
      <c r="D316" s="49">
        <f>_xll.qlCalendarAdvance(LocalCalendar,$D315,B316,"f",FALSE)</f>
        <v>43097</v>
      </c>
      <c r="E316" s="49">
        <f>_xll.qlInterestRateIndexValueDate(IndexON,D316)</f>
        <v>43097</v>
      </c>
      <c r="F316" s="52">
        <f>IFERROR(_xll.qlIndexFixing(IndexON,D316,TRUE,_xll.ohTrigger(RecalcTrigger,TriggerON)),NA())</f>
        <v>6.7000368900149709E-3</v>
      </c>
      <c r="H316" s="49">
        <f>_xll.qlCalendarAdvance(IborCalendar,$H315,B316,"f",FALSE)</f>
        <v>43089</v>
      </c>
      <c r="I316" s="49">
        <f>_xll.qlInterestRateIndexValueDate(Index1M,$H316)</f>
        <v>43091</v>
      </c>
      <c r="J316" s="52">
        <f>IFERROR(_xll.qlIndexFixing(Index1M,$H316,TRUE,_xll.ohTrigger(RecalcTrigger,Trigger1M)),NA())</f>
        <v>8.2755300432567659E-3</v>
      </c>
      <c r="K316" s="52">
        <f>IFERROR(_xll.qlIndexFixing(ONIndex1M,I316,TRUE,_xll.ohTrigger(RecalcTrigger,Trigger1M)),NA())</f>
        <v>8.2226896603323496E-3</v>
      </c>
      <c r="L316" s="52">
        <f>IFERROR(_xll.qlIndexFixing(Index3M,H316,TRUE,_xll.ohTrigger(RecalcTrigger,Trigger3M)),NA())</f>
        <v>1.0606453066141164E-2</v>
      </c>
      <c r="M316" s="52">
        <f>IFERROR(_xll.qlIndexFixing(ONIndex3M,I316,TRUE,_xll.ohTrigger(RecalcTrigger,Trigger3M)),NA())</f>
        <v>1.0420307941124918E-2</v>
      </c>
      <c r="N316" s="52">
        <f>IFERROR(_xll.qlIndexFixing(Index6M,$H316,TRUE,_xll.ohTrigger(RecalcTrigger,Trigger6M)),NA())</f>
        <v>1.3139916841892698E-2</v>
      </c>
      <c r="O316" s="52">
        <f>IFERROR(_xll.qlIndexFixing(ONIndex6M,I316,TRUE,_xll.ohTrigger(RecalcTrigger,Trigger6M)),NA())</f>
        <v>1.3679520239985976E-2</v>
      </c>
      <c r="P316" s="52">
        <f>IFERROR(_xll.qlIndexFixing(Index1Y,$H316,TRUE,_xll.ohTrigger(RecalcTrigger,Trigger1Y)),NA())</f>
        <v>1.623333487663392E-2</v>
      </c>
      <c r="Q316" s="52">
        <f>IFERROR(_xll.qlIndexFixing(ONIndex1Y,I316,TRUE,_xll.ohTrigger(RecalcTrigger,Trigger1Y)),NA())</f>
        <v>1.7327508626761912E-2</v>
      </c>
    </row>
    <row r="317" spans="2:17" x14ac:dyDescent="0.2">
      <c r="B317" s="46" t="s">
        <v>20</v>
      </c>
      <c r="D317" s="49">
        <f>_xll.qlCalendarAdvance(LocalCalendar,$D316,B317,"f",FALSE)</f>
        <v>43098</v>
      </c>
      <c r="E317" s="49">
        <f>_xll.qlInterestRateIndexValueDate(IndexON,D317)</f>
        <v>43098</v>
      </c>
      <c r="F317" s="52">
        <f>IFERROR(_xll.qlIndexFixing(IndexON,D317,TRUE,_xll.ohTrigger(RecalcTrigger,TriggerON)),NA())</f>
        <v>6.7140107224461509E-3</v>
      </c>
      <c r="H317" s="49">
        <f>_xll.qlCalendarAdvance(IborCalendar,$H316,B317,"f",FALSE)</f>
        <v>43090</v>
      </c>
      <c r="I317" s="49">
        <f>_xll.qlInterestRateIndexValueDate(Index1M,$H317)</f>
        <v>43096</v>
      </c>
      <c r="J317" s="52">
        <f>IFERROR(_xll.qlIndexFixing(Index1M,$H317,TRUE,_xll.ohTrigger(RecalcTrigger,Trigger1M)),NA())</f>
        <v>8.2988868341761137E-3</v>
      </c>
      <c r="K317" s="52">
        <f>IFERROR(_xll.qlIndexFixing(ONIndex1M,I317,TRUE,_xll.ohTrigger(RecalcTrigger,Trigger1M)),NA())</f>
        <v>8.2339902082217975E-3</v>
      </c>
      <c r="L317" s="52">
        <f>IFERROR(_xll.qlIndexFixing(Index3M,H317,TRUE,_xll.ohTrigger(RecalcTrigger,Trigger3M)),NA())</f>
        <v>1.0620768712817252E-2</v>
      </c>
      <c r="M317" s="52">
        <f>IFERROR(_xll.qlIndexFixing(ONIndex3M,I317,TRUE,_xll.ohTrigger(RecalcTrigger,Trigger3M)),NA())</f>
        <v>1.0438415140736623E-2</v>
      </c>
      <c r="N317" s="52">
        <f>IFERROR(_xll.qlIndexFixing(Index6M,$H317,TRUE,_xll.ohTrigger(RecalcTrigger,Trigger6M)),NA())</f>
        <v>1.3125922332712633E-2</v>
      </c>
      <c r="O317" s="52">
        <f>IFERROR(_xll.qlIndexFixing(ONIndex6M,I317,TRUE,_xll.ohTrigger(RecalcTrigger,Trigger6M)),NA())</f>
        <v>1.364390027966067E-2</v>
      </c>
      <c r="P317" s="52">
        <f>IFERROR(_xll.qlIndexFixing(Index1Y,$H317,TRUE,_xll.ohTrigger(RecalcTrigger,Trigger1Y)),NA())</f>
        <v>1.6219815779605379E-2</v>
      </c>
      <c r="Q317" s="52">
        <f>IFERROR(_xll.qlIndexFixing(ONIndex1Y,I317,TRUE,_xll.ohTrigger(RecalcTrigger,Trigger1Y)),NA())</f>
        <v>1.6621723339875771E-2</v>
      </c>
    </row>
    <row r="318" spans="2:17" x14ac:dyDescent="0.2">
      <c r="B318" s="46" t="s">
        <v>20</v>
      </c>
      <c r="D318" s="49">
        <f>_xll.qlCalendarAdvance(LocalCalendar,$D317,B318,"f",FALSE)</f>
        <v>43102</v>
      </c>
      <c r="E318" s="49">
        <f>_xll.qlInterestRateIndexValueDate(IndexON,D318)</f>
        <v>43102</v>
      </c>
      <c r="F318" s="52">
        <f>IFERROR(_xll.qlIndexFixing(IndexON,D318,TRUE,_xll.ohTrigger(RecalcTrigger,TriggerON)),NA())</f>
        <v>6.7273290630964766E-3</v>
      </c>
      <c r="H318" s="49">
        <f>_xll.qlCalendarAdvance(IborCalendar,$H317,B318,"f",FALSE)</f>
        <v>43091</v>
      </c>
      <c r="I318" s="49">
        <f>_xll.qlInterestRateIndexValueDate(Index1M,$H318)</f>
        <v>43097</v>
      </c>
      <c r="J318" s="52">
        <f>IFERROR(_xll.qlIndexFixing(Index1M,$H318,TRUE,_xll.ohTrigger(RecalcTrigger,Trigger1M)),NA())</f>
        <v>8.3007249979336062E-3</v>
      </c>
      <c r="K318" s="52">
        <f>IFERROR(_xll.qlIndexFixing(ONIndex1M,I318,TRUE,_xll.ohTrigger(RecalcTrigger,Trigger1M)),NA())</f>
        <v>8.2378772425162339E-3</v>
      </c>
      <c r="L318" s="52">
        <f>IFERROR(_xll.qlIndexFixing(Index3M,H318,TRUE,_xll.ohTrigger(RecalcTrigger,Trigger3M)),NA())</f>
        <v>1.0623421634118557E-2</v>
      </c>
      <c r="M318" s="52">
        <f>IFERROR(_xll.qlIndexFixing(ONIndex3M,I318,TRUE,_xll.ohTrigger(RecalcTrigger,Trigger3M)),NA())</f>
        <v>1.044447115418734E-2</v>
      </c>
      <c r="N318" s="52">
        <f>IFERROR(_xll.qlIndexFixing(Index6M,$H318,TRUE,_xll.ohTrigger(RecalcTrigger,Trigger6M)),NA())</f>
        <v>1.3123371246315558E-2</v>
      </c>
      <c r="O318" s="52">
        <f>IFERROR(_xll.qlIndexFixing(ONIndex6M,I318,TRUE,_xll.ohTrigger(RecalcTrigger,Trigger6M)),NA())</f>
        <v>1.3625068286815534E-2</v>
      </c>
      <c r="P318" s="52">
        <f>IFERROR(_xll.qlIndexFixing(Index1Y,$H318,TRUE,_xll.ohTrigger(RecalcTrigger,Trigger1Y)),NA())</f>
        <v>1.6219723820745786E-2</v>
      </c>
      <c r="Q318" s="52">
        <f>IFERROR(_xll.qlIndexFixing(ONIndex1Y,I318,TRUE,_xll.ohTrigger(RecalcTrigger,Trigger1Y)),NA())</f>
        <v>1.6352086689668255E-2</v>
      </c>
    </row>
    <row r="319" spans="2:17" x14ac:dyDescent="0.2">
      <c r="B319" s="46" t="s">
        <v>20</v>
      </c>
      <c r="D319" s="49">
        <f>_xll.qlCalendarAdvance(LocalCalendar,$D318,B319,"f",FALSE)</f>
        <v>43103</v>
      </c>
      <c r="E319" s="49">
        <f>_xll.qlInterestRateIndexValueDate(IndexON,D319)</f>
        <v>43103</v>
      </c>
      <c r="F319" s="52">
        <f>IFERROR(_xll.qlIndexFixing(IndexON,D319,TRUE,_xll.ohTrigger(RecalcTrigger,TriggerON)),NA())</f>
        <v>6.7326150082180902E-3</v>
      </c>
      <c r="H319" s="49">
        <f>_xll.qlCalendarAdvance(IborCalendar,$H318,B319,"f",FALSE)</f>
        <v>43096</v>
      </c>
      <c r="I319" s="49">
        <f>_xll.qlInterestRateIndexValueDate(Index1M,$H319)</f>
        <v>43098</v>
      </c>
      <c r="J319" s="52">
        <f>IFERROR(_xll.qlIndexFixing(Index1M,$H319,TRUE,_xll.ohTrigger(RecalcTrigger,Trigger1M)),NA())</f>
        <v>8.3065956611855733E-3</v>
      </c>
      <c r="K319" s="52">
        <f>IFERROR(_xll.qlIndexFixing(ONIndex1M,I319,TRUE,_xll.ohTrigger(RecalcTrigger,Trigger1M)),NA())</f>
        <v>8.2478675137664936E-3</v>
      </c>
      <c r="L319" s="52">
        <f>IFERROR(_xll.qlIndexFixing(Index3M,H319,TRUE,_xll.ohTrigger(RecalcTrigger,Trigger3M)),NA())</f>
        <v>1.0626007619309874E-2</v>
      </c>
      <c r="M319" s="52">
        <f>IFERROR(_xll.qlIndexFixing(ONIndex3M,I319,TRUE,_xll.ohTrigger(RecalcTrigger,Trigger3M)),NA())</f>
        <v>1.0459679621033224E-2</v>
      </c>
      <c r="N319" s="52">
        <f>IFERROR(_xll.qlIndexFixing(Index6M,$H319,TRUE,_xll.ohTrigger(RecalcTrigger,Trigger6M)),NA())</f>
        <v>1.3120942602188435E-2</v>
      </c>
      <c r="O319" s="52">
        <f>IFERROR(_xll.qlIndexFixing(ONIndex6M,I319,TRUE,_xll.ohTrigger(RecalcTrigger,Trigger6M)),NA())</f>
        <v>1.3572875744967128E-2</v>
      </c>
      <c r="P319" s="52">
        <f>IFERROR(_xll.qlIndexFixing(Index1Y,$H319,TRUE,_xll.ohTrigger(RecalcTrigger,Trigger1Y)),NA())</f>
        <v>1.6223693165812791E-2</v>
      </c>
      <c r="Q319" s="52">
        <f>IFERROR(_xll.qlIndexFixing(ONIndex1Y,I319,TRUE,_xll.ohTrigger(RecalcTrigger,Trigger1Y)),NA())</f>
        <v>1.5673946460137422E-2</v>
      </c>
    </row>
    <row r="320" spans="2:17" x14ac:dyDescent="0.2">
      <c r="B320" s="46" t="s">
        <v>20</v>
      </c>
      <c r="D320" s="49">
        <f>_xll.qlCalendarAdvance(LocalCalendar,$D319,B320,"f",FALSE)</f>
        <v>43104</v>
      </c>
      <c r="E320" s="49">
        <f>_xll.qlInterestRateIndexValueDate(IndexON,D320)</f>
        <v>43104</v>
      </c>
      <c r="F320" s="52">
        <f>IFERROR(_xll.qlIndexFixing(IndexON,D320,TRUE,_xll.ohTrigger(RecalcTrigger,TriggerON)),NA())</f>
        <v>6.7378426944220138E-3</v>
      </c>
      <c r="H320" s="49">
        <f>_xll.qlCalendarAdvance(IborCalendar,$H319,B320,"f",FALSE)</f>
        <v>43097</v>
      </c>
      <c r="I320" s="49">
        <f>_xll.qlInterestRateIndexValueDate(Index1M,$H320)</f>
        <v>43102</v>
      </c>
      <c r="J320" s="52">
        <f>IFERROR(_xll.qlIndexFixing(Index1M,$H320,TRUE,_xll.ohTrigger(RecalcTrigger,Trigger1M)),NA())</f>
        <v>8.3179621042338957E-3</v>
      </c>
      <c r="K320" s="52">
        <f>IFERROR(_xll.qlIndexFixing(ONIndex1M,I320,TRUE,_xll.ohTrigger(RecalcTrigger,Trigger1M)),NA())</f>
        <v>8.2572801746572111E-3</v>
      </c>
      <c r="L320" s="52">
        <f>IFERROR(_xll.qlIndexFixing(Index3M,H320,TRUE,_xll.ohTrigger(RecalcTrigger,Trigger3M)),NA())</f>
        <v>1.0636480096355623E-2</v>
      </c>
      <c r="M320" s="52">
        <f>IFERROR(_xll.qlIndexFixing(ONIndex3M,I320,TRUE,_xll.ohTrigger(RecalcTrigger,Trigger3M)),NA())</f>
        <v>1.0473589052999444E-2</v>
      </c>
      <c r="N320" s="52">
        <f>IFERROR(_xll.qlIndexFixing(Index6M,$H320,TRUE,_xll.ohTrigger(RecalcTrigger,Trigger6M)),NA())</f>
        <v>1.3111620946604046E-2</v>
      </c>
      <c r="O320" s="52">
        <f>IFERROR(_xll.qlIndexFixing(ONIndex6M,I320,TRUE,_xll.ohTrigger(RecalcTrigger,Trigger6M)),NA())</f>
        <v>1.3521209307718607E-2</v>
      </c>
      <c r="P320" s="52">
        <f>IFERROR(_xll.qlIndexFixing(Index1Y,$H320,TRUE,_xll.ohTrigger(RecalcTrigger,Trigger1Y)),NA())</f>
        <v>1.6230118931217258E-2</v>
      </c>
      <c r="Q320" s="52">
        <f>IFERROR(_xll.qlIndexFixing(ONIndex1Y,I320,TRUE,_xll.ohTrigger(RecalcTrigger,Trigger1Y)),NA())</f>
        <v>1.5045382961007547E-2</v>
      </c>
    </row>
    <row r="321" spans="2:17" x14ac:dyDescent="0.2">
      <c r="B321" s="46" t="s">
        <v>20</v>
      </c>
      <c r="D321" s="49">
        <f>_xll.qlCalendarAdvance(LocalCalendar,$D320,B321,"f",FALSE)</f>
        <v>43105</v>
      </c>
      <c r="E321" s="49">
        <f>_xll.qlInterestRateIndexValueDate(IndexON,D321)</f>
        <v>43105</v>
      </c>
      <c r="F321" s="52">
        <f>IFERROR(_xll.qlIndexFixing(IndexON,D321,TRUE,_xll.ohTrigger(RecalcTrigger,TriggerON)),NA())</f>
        <v>6.7482303627475204E-3</v>
      </c>
      <c r="H321" s="49">
        <f>_xll.qlCalendarAdvance(IborCalendar,$H320,B321,"f",FALSE)</f>
        <v>43098</v>
      </c>
      <c r="I321" s="49">
        <f>_xll.qlInterestRateIndexValueDate(Index1M,$H321)</f>
        <v>43103</v>
      </c>
      <c r="J321" s="52">
        <f>IFERROR(_xll.qlIndexFixing(Index1M,$H321,TRUE,_xll.ohTrigger(RecalcTrigger,Trigger1M)),NA())</f>
        <v>8.3258301113902696E-3</v>
      </c>
      <c r="K321" s="52">
        <f>IFERROR(_xll.qlIndexFixing(ONIndex1M,I321,TRUE,_xll.ohTrigger(RecalcTrigger,Trigger1M)),NA())</f>
        <v>8.2611543131072551E-3</v>
      </c>
      <c r="L321" s="52">
        <f>IFERROR(_xll.qlIndexFixing(Index3M,H321,TRUE,_xll.ohTrigger(RecalcTrigger,Trigger3M)),NA())</f>
        <v>1.0637980502848698E-2</v>
      </c>
      <c r="M321" s="52">
        <f>IFERROR(_xll.qlIndexFixing(ONIndex3M,I321,TRUE,_xll.ohTrigger(RecalcTrigger,Trigger3M)),NA())</f>
        <v>1.0479180199185478E-2</v>
      </c>
      <c r="N321" s="52">
        <f>IFERROR(_xll.qlIndexFixing(Index6M,$H321,TRUE,_xll.ohTrigger(RecalcTrigger,Trigger6M)),NA())</f>
        <v>1.310982765620301E-2</v>
      </c>
      <c r="O321" s="52">
        <f>IFERROR(_xll.qlIndexFixing(ONIndex6M,I321,TRUE,_xll.ohTrigger(RecalcTrigger,Trigger6M)),NA())</f>
        <v>1.3501918553124881E-2</v>
      </c>
      <c r="P321" s="52">
        <f>IFERROR(_xll.qlIndexFixing(Index1Y,$H321,TRUE,_xll.ohTrigger(RecalcTrigger,Trigger1Y)),NA())</f>
        <v>1.6234232299354542E-2</v>
      </c>
      <c r="Q321" s="52">
        <f>IFERROR(_xll.qlIndexFixing(ONIndex1Y,I321,TRUE,_xll.ohTrigger(RecalcTrigger,Trigger1Y)),NA())</f>
        <v>1.4816760749845059E-2</v>
      </c>
    </row>
    <row r="322" spans="2:17" x14ac:dyDescent="0.2">
      <c r="B322" s="46" t="s">
        <v>20</v>
      </c>
      <c r="D322" s="49">
        <f>_xll.qlCalendarAdvance(LocalCalendar,$D321,B322,"f",FALSE)</f>
        <v>43108</v>
      </c>
      <c r="E322" s="49">
        <f>_xll.qlInterestRateIndexValueDate(IndexON,D322)</f>
        <v>43108</v>
      </c>
      <c r="F322" s="52">
        <f>IFERROR(_xll.qlIndexFixing(IndexON,D322,TRUE,_xll.ohTrigger(RecalcTrigger,TriggerON)),NA())</f>
        <v>6.7581708503805515E-3</v>
      </c>
      <c r="H322" s="49">
        <f>_xll.qlCalendarAdvance(IborCalendar,$H321,B322,"f",FALSE)</f>
        <v>43102</v>
      </c>
      <c r="I322" s="49">
        <f>_xll.qlInterestRateIndexValueDate(Index1M,$H322)</f>
        <v>43104</v>
      </c>
      <c r="J322" s="52">
        <f>IFERROR(_xll.qlIndexFixing(Index1M,$H322,TRUE,_xll.ohTrigger(RecalcTrigger,Trigger1M)),NA())</f>
        <v>8.3276601298484798E-3</v>
      </c>
      <c r="K322" s="52">
        <f>IFERROR(_xll.qlIndexFixing(ONIndex1M,I322,TRUE,_xll.ohTrigger(RecalcTrigger,Trigger1M)),NA())</f>
        <v>8.2650263023964499E-3</v>
      </c>
      <c r="L322" s="52">
        <f>IFERROR(_xll.qlIndexFixing(Index3M,H322,TRUE,_xll.ohTrigger(RecalcTrigger,Trigger3M)),NA())</f>
        <v>1.0640193071007609E-2</v>
      </c>
      <c r="M322" s="52">
        <f>IFERROR(_xll.qlIndexFixing(ONIndex3M,I322,TRUE,_xll.ohTrigger(RecalcTrigger,Trigger3M)),NA())</f>
        <v>1.0484693867507389E-2</v>
      </c>
      <c r="N322" s="52">
        <f>IFERROR(_xll.qlIndexFixing(Index6M,$H322,TRUE,_xll.ohTrigger(RecalcTrigger,Trigger6M)),NA())</f>
        <v>1.3109168345321798E-2</v>
      </c>
      <c r="O322" s="52">
        <f>IFERROR(_xll.qlIndexFixing(ONIndex6M,I322,TRUE,_xll.ohTrigger(RecalcTrigger,Trigger6M)),NA())</f>
        <v>1.3483162203131727E-2</v>
      </c>
      <c r="P322" s="52">
        <f>IFERROR(_xll.qlIndexFixing(Index1Y,$H322,TRUE,_xll.ohTrigger(RecalcTrigger,Trigger1Y)),NA())</f>
        <v>1.6238952334731226E-2</v>
      </c>
      <c r="Q322" s="52">
        <f>IFERROR(_xll.qlIndexFixing(ONIndex1Y,I322,TRUE,_xll.ohTrigger(RecalcTrigger,Trigger1Y)),NA())</f>
        <v>1.4599335412031067E-2</v>
      </c>
    </row>
    <row r="323" spans="2:17" x14ac:dyDescent="0.2">
      <c r="B323" s="46" t="s">
        <v>20</v>
      </c>
      <c r="D323" s="49">
        <f>_xll.qlCalendarAdvance(LocalCalendar,$D322,B323,"f",FALSE)</f>
        <v>43109</v>
      </c>
      <c r="E323" s="49">
        <f>_xll.qlInterestRateIndexValueDate(IndexON,D323)</f>
        <v>43109</v>
      </c>
      <c r="F323" s="52">
        <f>IFERROR(_xll.qlIndexFixing(IndexON,D323,TRUE,_xll.ohTrigger(RecalcTrigger,TriggerON)),NA())</f>
        <v>6.7631072421558969E-3</v>
      </c>
      <c r="H323" s="49">
        <f>_xll.qlCalendarAdvance(IborCalendar,$H322,B323,"f",FALSE)</f>
        <v>43103</v>
      </c>
      <c r="I323" s="49">
        <f>_xll.qlInterestRateIndexValueDate(Index1M,$H323)</f>
        <v>43105</v>
      </c>
      <c r="J323" s="52">
        <f>IFERROR(_xll.qlIndexFixing(Index1M,$H323,TRUE,_xll.ohTrigger(RecalcTrigger,Trigger1M)),NA())</f>
        <v>8.3294893440933136E-3</v>
      </c>
      <c r="K323" s="52">
        <f>IFERROR(_xll.qlIndexFixing(ONIndex1M,I323,TRUE,_xll.ohTrigger(RecalcTrigger,Trigger1M)),NA())</f>
        <v>8.2729532252745486E-3</v>
      </c>
      <c r="L323" s="52">
        <f>IFERROR(_xll.qlIndexFixing(Index3M,H323,TRUE,_xll.ohTrigger(RecalcTrigger,Trigger3M)),NA())</f>
        <v>1.0642348102988919E-2</v>
      </c>
      <c r="M323" s="52">
        <f>IFERROR(_xll.qlIndexFixing(ONIndex3M,I323,TRUE,_xll.ohTrigger(RecalcTrigger,Trigger3M)),NA())</f>
        <v>1.049576893279891E-2</v>
      </c>
      <c r="N323" s="52">
        <f>IFERROR(_xll.qlIndexFixing(Index6M,$H323,TRUE,_xll.ohTrigger(RecalcTrigger,Trigger6M)),NA())</f>
        <v>1.3106611196011779E-2</v>
      </c>
      <c r="O323" s="52">
        <f>IFERROR(_xll.qlIndexFixing(ONIndex6M,I323,TRUE,_xll.ohTrigger(RecalcTrigger,Trigger6M)),NA())</f>
        <v>1.3447933172319182E-2</v>
      </c>
      <c r="P323" s="52">
        <f>IFERROR(_xll.qlIndexFixing(Index1Y,$H323,TRUE,_xll.ohTrigger(RecalcTrigger,Trigger1Y)),NA())</f>
        <v>1.624704256623509E-2</v>
      </c>
      <c r="Q323" s="52">
        <f>IFERROR(_xll.qlIndexFixing(ONIndex1Y,I323,TRUE,_xll.ohTrigger(RecalcTrigger,Trigger1Y)),NA())</f>
        <v>1.4202367776041669E-2</v>
      </c>
    </row>
    <row r="324" spans="2:17" x14ac:dyDescent="0.2">
      <c r="B324" s="46" t="s">
        <v>20</v>
      </c>
      <c r="D324" s="49">
        <f>_xll.qlCalendarAdvance(LocalCalendar,$D323,B324,"f",FALSE)</f>
        <v>43110</v>
      </c>
      <c r="E324" s="49">
        <f>_xll.qlInterestRateIndexValueDate(IndexON,D324)</f>
        <v>43110</v>
      </c>
      <c r="F324" s="52">
        <f>IFERROR(_xll.qlIndexFixing(IndexON,D324,TRUE,_xll.ohTrigger(RecalcTrigger,TriggerON)),NA())</f>
        <v>6.7679853750135521E-3</v>
      </c>
      <c r="H324" s="49">
        <f>_xll.qlCalendarAdvance(IborCalendar,$H323,B324,"f",FALSE)</f>
        <v>43104</v>
      </c>
      <c r="I324" s="49">
        <f>_xll.qlInterestRateIndexValueDate(Index1M,$H324)</f>
        <v>43108</v>
      </c>
      <c r="J324" s="52">
        <f>IFERROR(_xll.qlIndexFixing(Index1M,$H324,TRUE,_xll.ohTrigger(RecalcTrigger,Trigger1M)),NA())</f>
        <v>8.3409972379595368E-3</v>
      </c>
      <c r="K324" s="52">
        <f>IFERROR(_xll.qlIndexFixing(ONIndex1M,I324,TRUE,_xll.ohTrigger(RecalcTrigger,Trigger1M)),NA())</f>
        <v>8.2804927665058869E-3</v>
      </c>
      <c r="L324" s="52">
        <f>IFERROR(_xll.qlIndexFixing(Index3M,H324,TRUE,_xll.ohTrigger(RecalcTrigger,Trigger3M)),NA())</f>
        <v>1.0649139806781963E-2</v>
      </c>
      <c r="M324" s="52">
        <f>IFERROR(_xll.qlIndexFixing(ONIndex3M,I324,TRUE,_xll.ohTrigger(RecalcTrigger,Trigger3M)),NA())</f>
        <v>1.0505973761754106E-2</v>
      </c>
      <c r="N324" s="52">
        <f>IFERROR(_xll.qlIndexFixing(Index6M,$H324,TRUE,_xll.ohTrigger(RecalcTrigger,Trigger6M)),NA())</f>
        <v>1.3103768000730069E-2</v>
      </c>
      <c r="O324" s="52">
        <f>IFERROR(_xll.qlIndexFixing(ONIndex6M,I324,TRUE,_xll.ohTrigger(RecalcTrigger,Trigger6M)),NA())</f>
        <v>1.3413480847326298E-2</v>
      </c>
      <c r="P324" s="52">
        <f>IFERROR(_xll.qlIndexFixing(Index1Y,$H324,TRUE,_xll.ohTrigger(RecalcTrigger,Trigger1Y)),NA())</f>
        <v>1.6263279829718699E-2</v>
      </c>
      <c r="Q324" s="52">
        <f>IFERROR(_xll.qlIndexFixing(ONIndex1Y,I324,TRUE,_xll.ohTrigger(RecalcTrigger,Trigger1Y)),NA())</f>
        <v>1.3841602404012221E-2</v>
      </c>
    </row>
    <row r="325" spans="2:17" x14ac:dyDescent="0.2">
      <c r="B325" s="46" t="s">
        <v>20</v>
      </c>
      <c r="D325" s="49">
        <f>_xll.qlCalendarAdvance(LocalCalendar,$D324,B325,"f",FALSE)</f>
        <v>43111</v>
      </c>
      <c r="E325" s="49">
        <f>_xll.qlInterestRateIndexValueDate(IndexON,D325)</f>
        <v>43111</v>
      </c>
      <c r="F325" s="52">
        <f>IFERROR(_xll.qlIndexFixing(IndexON,D325,TRUE,_xll.ohTrigger(RecalcTrigger,TriggerON)),NA())</f>
        <v>6.7728052490334534E-3</v>
      </c>
      <c r="H325" s="49">
        <f>_xll.qlCalendarAdvance(IborCalendar,$H324,B325,"f",FALSE)</f>
        <v>43105</v>
      </c>
      <c r="I325" s="49">
        <f>_xll.qlInterestRateIndexValueDate(Index1M,$H325)</f>
        <v>43109</v>
      </c>
      <c r="J325" s="52">
        <f>IFERROR(_xll.qlIndexFixing(Index1M,$H325,TRUE,_xll.ohTrigger(RecalcTrigger,Trigger1M)),NA())</f>
        <v>8.3448289034579737E-3</v>
      </c>
      <c r="K325" s="52">
        <f>IFERROR(_xll.qlIndexFixing(ONIndex1M,I325,TRUE,_xll.ohTrigger(RecalcTrigger,Trigger1M)),NA())</f>
        <v>8.2843540092714107E-3</v>
      </c>
      <c r="L325" s="52">
        <f>IFERROR(_xll.qlIndexFixing(Index3M,H325,TRUE,_xll.ohTrigger(RecalcTrigger,Trigger3M)),NA())</f>
        <v>1.0650419726642824E-2</v>
      </c>
      <c r="M325" s="52">
        <f>IFERROR(_xll.qlIndexFixing(ONIndex3M,I325,TRUE,_xll.ohTrigger(RecalcTrigger,Trigger3M)),NA())</f>
        <v>1.0511100040595522E-2</v>
      </c>
      <c r="N325" s="52">
        <f>IFERROR(_xll.qlIndexFixing(Index6M,$H325,TRUE,_xll.ohTrigger(RecalcTrigger,Trigger6M)),NA())</f>
        <v>1.3101568719916763E-2</v>
      </c>
      <c r="O325" s="52">
        <f>IFERROR(_xll.qlIndexFixing(ONIndex6M,I325,TRUE,_xll.ohTrigger(RecalcTrigger,Trigger6M)),NA())</f>
        <v>1.3397396518977089E-2</v>
      </c>
      <c r="P325" s="52">
        <f>IFERROR(_xll.qlIndexFixing(Index1Y,$H325,TRUE,_xll.ohTrigger(RecalcTrigger,Trigger1Y)),NA())</f>
        <v>1.6270568713612082E-2</v>
      </c>
      <c r="Q325" s="52">
        <f>IFERROR(_xll.qlIndexFixing(ONIndex1Y,I325,TRUE,_xll.ohTrigger(RecalcTrigger,Trigger1Y)),NA())</f>
        <v>1.3680161149487446E-2</v>
      </c>
    </row>
    <row r="326" spans="2:17" x14ac:dyDescent="0.2">
      <c r="B326" s="46" t="s">
        <v>20</v>
      </c>
      <c r="D326" s="49">
        <f>_xll.qlCalendarAdvance(LocalCalendar,$D325,B326,"f",FALSE)</f>
        <v>43112</v>
      </c>
      <c r="E326" s="49">
        <f>_xll.qlInterestRateIndexValueDate(IndexON,D326)</f>
        <v>43112</v>
      </c>
      <c r="F326" s="52">
        <f>IFERROR(_xll.qlIndexFixing(IndexON,D326,TRUE,_xll.ohTrigger(RecalcTrigger,TriggerON)),NA())</f>
        <v>6.7847554346345262E-3</v>
      </c>
      <c r="H326" s="49">
        <f>_xll.qlCalendarAdvance(IborCalendar,$H325,B326,"f",FALSE)</f>
        <v>43108</v>
      </c>
      <c r="I326" s="49">
        <f>_xll.qlInterestRateIndexValueDate(Index1M,$H326)</f>
        <v>43110</v>
      </c>
      <c r="J326" s="52">
        <f>IFERROR(_xll.qlIndexFixing(Index1M,$H326,TRUE,_xll.ohTrigger(RecalcTrigger,Trigger1M)),NA())</f>
        <v>8.3526680596491733E-3</v>
      </c>
      <c r="K326" s="52">
        <f>IFERROR(_xll.qlIndexFixing(ONIndex1M,I326,TRUE,_xll.ohTrigger(RecalcTrigger,Trigger1M)),NA())</f>
        <v>8.2882131027961492E-3</v>
      </c>
      <c r="L326" s="52">
        <f>IFERROR(_xll.qlIndexFixing(Index3M,H326,TRUE,_xll.ohTrigger(RecalcTrigger,Trigger3M)),NA())</f>
        <v>1.0652307220904156E-2</v>
      </c>
      <c r="M326" s="52">
        <f>IFERROR(_xll.qlIndexFixing(ONIndex3M,I326,TRUE,_xll.ohTrigger(RecalcTrigger,Trigger3M)),NA())</f>
        <v>1.0516148841572814E-2</v>
      </c>
      <c r="N326" s="52">
        <f>IFERROR(_xll.qlIndexFixing(Index6M,$H326,TRUE,_xll.ohTrigger(RecalcTrigger,Trigger6M)),NA())</f>
        <v>1.3100579019175513E-2</v>
      </c>
      <c r="O326" s="52">
        <f>IFERROR(_xll.qlIndexFixing(ONIndex6M,I326,TRUE,_xll.ohTrigger(RecalcTrigger,Trigger6M)),NA())</f>
        <v>1.3381846594748836E-2</v>
      </c>
      <c r="P326" s="52">
        <f>IFERROR(_xll.qlIndexFixing(Index1Y,$H326,TRUE,_xll.ohTrigger(RecalcTrigger,Trigger1Y)),NA())</f>
        <v>1.6278278469987757E-2</v>
      </c>
      <c r="Q326" s="52">
        <f>IFERROR(_xll.qlIndexFixing(ONIndex1Y,I326,TRUE,_xll.ohTrigger(RecalcTrigger,Trigger1Y)),NA())</f>
        <v>1.3529916662236019E-2</v>
      </c>
    </row>
    <row r="327" spans="2:17" x14ac:dyDescent="0.2">
      <c r="B327" s="46" t="s">
        <v>20</v>
      </c>
      <c r="D327" s="49">
        <f>_xll.qlCalendarAdvance(LocalCalendar,$D326,B327,"f",FALSE)</f>
        <v>43116</v>
      </c>
      <c r="E327" s="49">
        <f>_xll.qlInterestRateIndexValueDate(IndexON,D327)</f>
        <v>43116</v>
      </c>
      <c r="F327" s="52">
        <f>IFERROR(_xll.qlIndexFixing(IndexON,D327,TRUE,_xll.ohTrigger(RecalcTrigger,TriggerON)),NA())</f>
        <v>6.7960307352077365E-3</v>
      </c>
      <c r="H327" s="49">
        <f>_xll.qlCalendarAdvance(IborCalendar,$H326,B327,"f",FALSE)</f>
        <v>43109</v>
      </c>
      <c r="I327" s="49">
        <f>_xll.qlInterestRateIndexValueDate(Index1M,$H327)</f>
        <v>43111</v>
      </c>
      <c r="J327" s="52">
        <f>IFERROR(_xll.qlIndexFixing(Index1M,$H327,TRUE,_xll.ohTrigger(RecalcTrigger,Trigger1M)),NA())</f>
        <v>8.3544899331824962E-3</v>
      </c>
      <c r="K327" s="52">
        <f>IFERROR(_xll.qlIndexFixing(ONIndex1M,I327,TRUE,_xll.ohTrigger(RecalcTrigger,Trigger1M)),NA())</f>
        <v>8.2920700470001663E-3</v>
      </c>
      <c r="L327" s="52">
        <f>IFERROR(_xll.qlIndexFixing(Index3M,H327,TRUE,_xll.ohTrigger(RecalcTrigger,Trigger3M)),NA())</f>
        <v>1.0654145236288493E-2</v>
      </c>
      <c r="M327" s="52">
        <f>IFERROR(_xll.qlIndexFixing(ONIndex3M,I327,TRUE,_xll.ohTrigger(RecalcTrigger,Trigger3M)),NA())</f>
        <v>1.0521120164606046E-2</v>
      </c>
      <c r="N327" s="52">
        <f>IFERROR(_xll.qlIndexFixing(Index6M,$H327,TRUE,_xll.ohTrigger(RecalcTrigger,Trigger6M)),NA())</f>
        <v>1.3099691254669185E-2</v>
      </c>
      <c r="O327" s="52">
        <f>IFERROR(_xll.qlIndexFixing(ONIndex6M,I327,TRUE,_xll.ohTrigger(RecalcTrigger,Trigger6M)),NA())</f>
        <v>1.3366831074481667E-2</v>
      </c>
      <c r="P327" s="52">
        <f>IFERROR(_xll.qlIndexFixing(Index1Y,$H327,TRUE,_xll.ohTrigger(RecalcTrigger,Trigger1Y)),NA())</f>
        <v>1.6286378132509376E-2</v>
      </c>
      <c r="Q327" s="52">
        <f>IFERROR(_xll.qlIndexFixing(ONIndex1Y,I327,TRUE,_xll.ohTrigger(RecalcTrigger,Trigger1Y)),NA())</f>
        <v>1.3390868928269128E-2</v>
      </c>
    </row>
    <row r="328" spans="2:17" x14ac:dyDescent="0.2">
      <c r="B328" s="46" t="s">
        <v>20</v>
      </c>
      <c r="D328" s="49">
        <f>_xll.qlCalendarAdvance(LocalCalendar,$D327,B328,"f",FALSE)</f>
        <v>43117</v>
      </c>
      <c r="E328" s="49">
        <f>_xll.qlInterestRateIndexValueDate(IndexON,D328)</f>
        <v>43117</v>
      </c>
      <c r="F328" s="52">
        <f>IFERROR(_xll.qlIndexFixing(IndexON,D328,TRUE,_xll.ohTrigger(RecalcTrigger,TriggerON)),NA())</f>
        <v>6.8005010556415613E-3</v>
      </c>
      <c r="H328" s="49">
        <f>_xll.qlCalendarAdvance(IborCalendar,$H327,B328,"f",FALSE)</f>
        <v>43110</v>
      </c>
      <c r="I328" s="49">
        <f>_xll.qlInterestRateIndexValueDate(Index1M,$H328)</f>
        <v>43112</v>
      </c>
      <c r="J328" s="52">
        <f>IFERROR(_xll.qlIndexFixing(Index1M,$H328,TRUE,_xll.ohTrigger(RecalcTrigger,Trigger1M)),NA())</f>
        <v>8.3563110025746332E-3</v>
      </c>
      <c r="K328" s="52">
        <f>IFERROR(_xll.qlIndexFixing(ONIndex1M,I328,TRUE,_xll.ohTrigger(RecalcTrigger,Trigger1M)),NA())</f>
        <v>8.3019888248991869E-3</v>
      </c>
      <c r="L328" s="52">
        <f>IFERROR(_xll.qlIndexFixing(Index3M,H328,TRUE,_xll.ohTrigger(RecalcTrigger,Trigger3M)),NA())</f>
        <v>1.0655935115694959E-2</v>
      </c>
      <c r="M328" s="52">
        <f>IFERROR(_xll.qlIndexFixing(ONIndex3M,I328,TRUE,_xll.ohTrigger(RecalcTrigger,Trigger3M)),NA())</f>
        <v>1.0533623372834811E-2</v>
      </c>
      <c r="N328" s="52">
        <f>IFERROR(_xll.qlIndexFixing(Index6M,$H328,TRUE,_xll.ohTrigger(RecalcTrigger,Trigger6M)),NA())</f>
        <v>1.3098902210899195E-2</v>
      </c>
      <c r="O328" s="52">
        <f>IFERROR(_xll.qlIndexFixing(ONIndex6M,I328,TRUE,_xll.ohTrigger(RecalcTrigger,Trigger6M)),NA())</f>
        <v>1.3332704900155257E-2</v>
      </c>
      <c r="P328" s="52">
        <f>IFERROR(_xll.qlIndexFixing(Index1Y,$H328,TRUE,_xll.ohTrigger(RecalcTrigger,Trigger1Y)),NA())</f>
        <v>1.6296960978090188E-2</v>
      </c>
      <c r="Q328" s="52">
        <f>IFERROR(_xll.qlIndexFixing(ONIndex1Y,I328,TRUE,_xll.ohTrigger(RecalcTrigger,Trigger1Y)),NA())</f>
        <v>1.3099948207555556E-2</v>
      </c>
    </row>
    <row r="329" spans="2:17" x14ac:dyDescent="0.2">
      <c r="B329" s="46" t="s">
        <v>20</v>
      </c>
      <c r="D329" s="49">
        <f>_xll.qlCalendarAdvance(LocalCalendar,$D328,B329,"f",FALSE)</f>
        <v>43118</v>
      </c>
      <c r="E329" s="49">
        <f>_xll.qlInterestRateIndexValueDate(IndexON,D329)</f>
        <v>43118</v>
      </c>
      <c r="F329" s="52">
        <f>IFERROR(_xll.qlIndexFixing(IndexON,D329,TRUE,_xll.ohTrigger(RecalcTrigger,TriggerON)),NA())</f>
        <v>6.804913117237632E-3</v>
      </c>
      <c r="H329" s="49">
        <f>_xll.qlCalendarAdvance(IborCalendar,$H328,B329,"f",FALSE)</f>
        <v>43111</v>
      </c>
      <c r="I329" s="49">
        <f>_xll.qlInterestRateIndexValueDate(Index1M,$H329)</f>
        <v>43116</v>
      </c>
      <c r="J329" s="52">
        <f>IFERROR(_xll.qlIndexFixing(Index1M,$H329,TRUE,_xll.ohTrigger(RecalcTrigger,Trigger1M)),NA())</f>
        <v>8.3715903740665433E-3</v>
      </c>
      <c r="K329" s="52">
        <f>IFERROR(_xll.qlIndexFixing(ONIndex1M,I329,TRUE,_xll.ohTrigger(RecalcTrigger,Trigger1M)),NA())</f>
        <v>8.3113225287689829E-3</v>
      </c>
      <c r="L329" s="52">
        <f>IFERROR(_xll.qlIndexFixing(Index3M,H329,TRUE,_xll.ohTrigger(RecalcTrigger,Trigger3M)),NA())</f>
        <v>1.0662640131672063E-2</v>
      </c>
      <c r="M329" s="52">
        <f>IFERROR(_xll.qlIndexFixing(ONIndex3M,I329,TRUE,_xll.ohTrigger(RecalcTrigger,Trigger3M)),NA())</f>
        <v>1.054481461117085E-2</v>
      </c>
      <c r="N329" s="52">
        <f>IFERROR(_xll.qlIndexFixing(Index6M,$H329,TRUE,_xll.ohTrigger(RecalcTrigger,Trigger6M)),NA())</f>
        <v>1.3096668933853471E-2</v>
      </c>
      <c r="O329" s="52">
        <f>IFERROR(_xll.qlIndexFixing(ONIndex6M,I329,TRUE,_xll.ohTrigger(RecalcTrigger,Trigger6M)),NA())</f>
        <v>1.3299769531602834E-2</v>
      </c>
      <c r="P329" s="52">
        <f>IFERROR(_xll.qlIndexFixing(Index1Y,$H329,TRUE,_xll.ohTrigger(RecalcTrigger,Trigger1Y)),NA())</f>
        <v>1.6331641172863197E-2</v>
      </c>
      <c r="Q329" s="52">
        <f>IFERROR(_xll.qlIndexFixing(ONIndex1Y,I329,TRUE,_xll.ohTrigger(RecalcTrigger,Trigger1Y)),NA())</f>
        <v>1.2863581139876956E-2</v>
      </c>
    </row>
    <row r="330" spans="2:17" x14ac:dyDescent="0.2">
      <c r="B330" s="46" t="s">
        <v>20</v>
      </c>
      <c r="D330" s="49">
        <f>_xll.qlCalendarAdvance(LocalCalendar,$D329,B330,"f",FALSE)</f>
        <v>43119</v>
      </c>
      <c r="E330" s="49">
        <f>_xll.qlInterestRateIndexValueDate(IndexON,D330)</f>
        <v>43119</v>
      </c>
      <c r="F330" s="52">
        <f>IFERROR(_xll.qlIndexFixing(IndexON,D330,TRUE,_xll.ohTrigger(RecalcTrigger,TriggerON)),NA())</f>
        <v>6.8136720013356467E-3</v>
      </c>
      <c r="H330" s="49">
        <f>_xll.qlCalendarAdvance(IborCalendar,$H329,B330,"f",FALSE)</f>
        <v>43112</v>
      </c>
      <c r="I330" s="49">
        <f>_xll.qlInterestRateIndexValueDate(Index1M,$H330)</f>
        <v>43116</v>
      </c>
      <c r="J330" s="52">
        <f>IFERROR(_xll.qlIndexFixing(Index1M,$H330,TRUE,_xll.ohTrigger(RecalcTrigger,Trigger1M)),NA())</f>
        <v>8.3715903740665433E-3</v>
      </c>
      <c r="K330" s="52">
        <f>IFERROR(_xll.qlIndexFixing(ONIndex1M,I330,TRUE,_xll.ohTrigger(RecalcTrigger,Trigger1M)),NA())</f>
        <v>8.3113225287689829E-3</v>
      </c>
      <c r="L330" s="52">
        <f>IFERROR(_xll.qlIndexFixing(Index3M,H330,TRUE,_xll.ohTrigger(RecalcTrigger,Trigger3M)),NA())</f>
        <v>1.0662640131672063E-2</v>
      </c>
      <c r="M330" s="52">
        <f>IFERROR(_xll.qlIndexFixing(ONIndex3M,I330,TRUE,_xll.ohTrigger(RecalcTrigger,Trigger3M)),NA())</f>
        <v>1.054481461117085E-2</v>
      </c>
      <c r="N330" s="52">
        <f>IFERROR(_xll.qlIndexFixing(Index6M,$H330,TRUE,_xll.ohTrigger(RecalcTrigger,Trigger6M)),NA())</f>
        <v>1.3096668933853471E-2</v>
      </c>
      <c r="O330" s="52">
        <f>IFERROR(_xll.qlIndexFixing(ONIndex6M,I330,TRUE,_xll.ohTrigger(RecalcTrigger,Trigger6M)),NA())</f>
        <v>1.3299769531602834E-2</v>
      </c>
      <c r="P330" s="52">
        <f>IFERROR(_xll.qlIndexFixing(Index1Y,$H330,TRUE,_xll.ohTrigger(RecalcTrigger,Trigger1Y)),NA())</f>
        <v>1.6331641172863197E-2</v>
      </c>
      <c r="Q330" s="52">
        <f>IFERROR(_xll.qlIndexFixing(ONIndex1Y,I330,TRUE,_xll.ohTrigger(RecalcTrigger,Trigger1Y)),NA())</f>
        <v>1.2863581139876956E-2</v>
      </c>
    </row>
    <row r="331" spans="2:17" x14ac:dyDescent="0.2">
      <c r="B331" s="46" t="s">
        <v>20</v>
      </c>
      <c r="D331" s="49">
        <f>_xll.qlCalendarAdvance(LocalCalendar,$D330,B331,"f",FALSE)</f>
        <v>43122</v>
      </c>
      <c r="E331" s="49">
        <f>_xll.qlInterestRateIndexValueDate(IndexON,D331)</f>
        <v>43122</v>
      </c>
      <c r="F331" s="52">
        <f>IFERROR(_xll.qlIndexFixing(IndexON,D331,TRUE,_xll.ohTrigger(RecalcTrigger,TriggerON)),NA())</f>
        <v>6.8219787743650784E-3</v>
      </c>
      <c r="H331" s="49">
        <f>_xll.qlCalendarAdvance(IborCalendar,$H330,B331,"f",FALSE)</f>
        <v>43115</v>
      </c>
      <c r="I331" s="49">
        <f>_xll.qlInterestRateIndexValueDate(Index1M,$H331)</f>
        <v>43117</v>
      </c>
      <c r="J331" s="52">
        <f>IFERROR(_xll.qlIndexFixing(Index1M,$H331,TRUE,_xll.ohTrigger(RecalcTrigger,Trigger1M)),NA())</f>
        <v>8.3813976556842487E-3</v>
      </c>
      <c r="K331" s="52">
        <f>IFERROR(_xll.qlIndexFixing(ONIndex1M,I331,TRUE,_xll.ohTrigger(RecalcTrigger,Trigger1M)),NA())</f>
        <v>8.3151665772884797E-3</v>
      </c>
      <c r="L331" s="52">
        <f>IFERROR(_xll.qlIndexFixing(Index3M,H331,TRUE,_xll.ohTrigger(RecalcTrigger,Trigger3M)),NA())</f>
        <v>1.0664209474819941E-2</v>
      </c>
      <c r="M331" s="52">
        <f>IFERROR(_xll.qlIndexFixing(ONIndex3M,I331,TRUE,_xll.ohTrigger(RecalcTrigger,Trigger3M)),NA())</f>
        <v>1.0549321066699591E-2</v>
      </c>
      <c r="N331" s="52">
        <f>IFERROR(_xll.qlIndexFixing(Index6M,$H331,TRUE,_xll.ohTrigger(RecalcTrigger,Trigger6M)),NA())</f>
        <v>1.3096325261917036E-2</v>
      </c>
      <c r="O331" s="52">
        <f>IFERROR(_xll.qlIndexFixing(ONIndex6M,I331,TRUE,_xll.ohTrigger(RecalcTrigger,Trigger6M)),NA())</f>
        <v>1.3287960434302803E-2</v>
      </c>
      <c r="P331" s="52">
        <f>IFERROR(_xll.qlIndexFixing(Index1Y,$H331,TRUE,_xll.ohTrigger(RecalcTrigger,Trigger1Y)),NA())</f>
        <v>1.6341429942464555E-2</v>
      </c>
      <c r="Q331" s="52">
        <f>IFERROR(_xll.qlIndexFixing(ONIndex1Y,I331,TRUE,_xll.ohTrigger(RecalcTrigger,Trigger1Y)),NA())</f>
        <v>1.2791713689646045E-2</v>
      </c>
    </row>
    <row r="332" spans="2:17" x14ac:dyDescent="0.2">
      <c r="B332" s="46" t="s">
        <v>20</v>
      </c>
      <c r="D332" s="49">
        <f>_xll.qlCalendarAdvance(LocalCalendar,$D331,B332,"f",FALSE)</f>
        <v>43123</v>
      </c>
      <c r="E332" s="49">
        <f>_xll.qlInterestRateIndexValueDate(IndexON,D332)</f>
        <v>43123</v>
      </c>
      <c r="F332" s="52">
        <f>IFERROR(_xll.qlIndexFixing(IndexON,D332,TRUE,_xll.ohTrigger(RecalcTrigger,TriggerON)),NA())</f>
        <v>6.8260995412128267E-3</v>
      </c>
      <c r="H332" s="49">
        <f>_xll.qlCalendarAdvance(IborCalendar,$H331,B332,"f",FALSE)</f>
        <v>43116</v>
      </c>
      <c r="I332" s="49">
        <f>_xll.qlInterestRateIndexValueDate(Index1M,$H332)</f>
        <v>43118</v>
      </c>
      <c r="J332" s="52">
        <f>IFERROR(_xll.qlIndexFixing(Index1M,$H332,TRUE,_xll.ohTrigger(RecalcTrigger,Trigger1M)),NA())</f>
        <v>8.383211025291876E-3</v>
      </c>
      <c r="K332" s="52">
        <f>IFERROR(_xll.qlIndexFixing(ONIndex1M,I332,TRUE,_xll.ohTrigger(RecalcTrigger,Trigger1M)),NA())</f>
        <v>8.3190084764073191E-3</v>
      </c>
      <c r="L332" s="52">
        <f>IFERROR(_xll.qlIndexFixing(Index3M,H332,TRUE,_xll.ohTrigger(RecalcTrigger,Trigger3M)),NA())</f>
        <v>1.0665738739469077E-2</v>
      </c>
      <c r="M332" s="52">
        <f>IFERROR(_xll.qlIndexFixing(ONIndex3M,I332,TRUE,_xll.ohTrigger(RecalcTrigger,Trigger3M)),NA())</f>
        <v>1.0553750044364207E-2</v>
      </c>
      <c r="N332" s="52">
        <f>IFERROR(_xll.qlIndexFixing(Index6M,$H332,TRUE,_xll.ohTrigger(RecalcTrigger,Trigger6M)),NA())</f>
        <v>1.3096061018086684E-2</v>
      </c>
      <c r="O332" s="52">
        <f>IFERROR(_xll.qlIndexFixing(ONIndex6M,I332,TRUE,_xll.ohTrigger(RecalcTrigger,Trigger6M)),NA())</f>
        <v>1.3276685740564176E-2</v>
      </c>
      <c r="P332" s="52">
        <f>IFERROR(_xll.qlIndexFixing(Index1Y,$H332,TRUE,_xll.ohTrigger(RecalcTrigger,Trigger1Y)),NA())</f>
        <v>1.6351391833463024E-2</v>
      </c>
      <c r="Q332" s="52">
        <f>IFERROR(_xll.qlIndexFixing(ONIndex1Y,I332,TRUE,_xll.ohTrigger(RecalcTrigger,Trigger1Y)),NA())</f>
        <v>1.2731042923714853E-2</v>
      </c>
    </row>
    <row r="333" spans="2:17" x14ac:dyDescent="0.2">
      <c r="B333" s="46" t="s">
        <v>20</v>
      </c>
      <c r="D333" s="49">
        <f>_xll.qlCalendarAdvance(LocalCalendar,$D332,B333,"f",FALSE)</f>
        <v>43124</v>
      </c>
      <c r="E333" s="49">
        <f>_xll.qlInterestRateIndexValueDate(IndexON,D333)</f>
        <v>43124</v>
      </c>
      <c r="F333" s="52">
        <f>IFERROR(_xll.qlIndexFixing(IndexON,D333,TRUE,_xll.ohTrigger(RecalcTrigger,TriggerON)),NA())</f>
        <v>6.8301620493027571E-3</v>
      </c>
      <c r="H333" s="49">
        <f>_xll.qlCalendarAdvance(IborCalendar,$H332,B333,"f",FALSE)</f>
        <v>43117</v>
      </c>
      <c r="I333" s="49">
        <f>_xll.qlInterestRateIndexValueDate(Index1M,$H333)</f>
        <v>43119</v>
      </c>
      <c r="J333" s="52">
        <f>IFERROR(_xll.qlIndexFixing(Index1M,$H333,TRUE,_xll.ohTrigger(RecalcTrigger,Trigger1M)),NA())</f>
        <v>8.3850235908272674E-3</v>
      </c>
      <c r="K333" s="52">
        <f>IFERROR(_xll.qlIndexFixing(ONIndex1M,I333,TRUE,_xll.ohTrigger(RecalcTrigger,Trigger1M)),NA())</f>
        <v>8.3268777055955923E-3</v>
      </c>
      <c r="L333" s="52">
        <f>IFERROR(_xll.qlIndexFixing(Index3M,H333,TRUE,_xll.ohTrigger(RecalcTrigger,Trigger3M)),NA())</f>
        <v>1.0667229268543466E-2</v>
      </c>
      <c r="M333" s="52">
        <f>IFERROR(_xll.qlIndexFixing(ONIndex3M,I333,TRUE,_xll.ohTrigger(RecalcTrigger,Trigger3M)),NA())</f>
        <v>1.0562659640731553E-2</v>
      </c>
      <c r="N333" s="52">
        <f>IFERROR(_xll.qlIndexFixing(Index6M,$H333,TRUE,_xll.ohTrigger(RecalcTrigger,Trigger6M)),NA())</f>
        <v>1.3095872986972909E-2</v>
      </c>
      <c r="O333" s="52">
        <f>IFERROR(_xll.qlIndexFixing(ONIndex6M,I333,TRUE,_xll.ohTrigger(RecalcTrigger,Trigger6M)),NA())</f>
        <v>1.3256405813439898E-2</v>
      </c>
      <c r="P333" s="52">
        <f>IFERROR(_xll.qlIndexFixing(Index1Y,$H333,TRUE,_xll.ohTrigger(RecalcTrigger,Trigger1Y)),NA())</f>
        <v>1.6363535787180698E-2</v>
      </c>
      <c r="Q333" s="52">
        <f>IFERROR(_xll.qlIndexFixing(ONIndex1Y,I333,TRUE,_xll.ohTrigger(RecalcTrigger,Trigger1Y)),NA())</f>
        <v>1.2647467949093993E-2</v>
      </c>
    </row>
    <row r="334" spans="2:17" x14ac:dyDescent="0.2">
      <c r="B334" s="46" t="s">
        <v>20</v>
      </c>
      <c r="D334" s="49">
        <f>_xll.qlCalendarAdvance(LocalCalendar,$D333,B334,"f",FALSE)</f>
        <v>43125</v>
      </c>
      <c r="E334" s="49">
        <f>_xll.qlInterestRateIndexValueDate(IndexON,D334)</f>
        <v>43125</v>
      </c>
      <c r="F334" s="52">
        <f>IFERROR(_xll.qlIndexFixing(IndexON,D334,TRUE,_xll.ohTrigger(RecalcTrigger,TriggerON)),NA())</f>
        <v>6.8341662983950613E-3</v>
      </c>
      <c r="H334" s="49">
        <f>_xll.qlCalendarAdvance(IborCalendar,$H333,B334,"f",FALSE)</f>
        <v>43118</v>
      </c>
      <c r="I334" s="49">
        <f>_xll.qlInterestRateIndexValueDate(Index1M,$H334)</f>
        <v>43122</v>
      </c>
      <c r="J334" s="52">
        <f>IFERROR(_xll.qlIndexFixing(Index1M,$H334,TRUE,_xll.ohTrigger(RecalcTrigger,Trigger1M)),NA())</f>
        <v>8.3944449439083395E-3</v>
      </c>
      <c r="K334" s="52">
        <f>IFERROR(_xll.qlIndexFixing(ONIndex1M,I334,TRUE,_xll.ohTrigger(RecalcTrigger,Trigger1M)),NA())</f>
        <v>8.334354580314951E-3</v>
      </c>
      <c r="L334" s="52">
        <f>IFERROR(_xll.qlIndexFixing(Index3M,H334,TRUE,_xll.ohTrigger(RecalcTrigger,Trigger3M)),NA())</f>
        <v>1.0672018416151164E-2</v>
      </c>
      <c r="M334" s="52">
        <f>IFERROR(_xll.qlIndexFixing(ONIndex3M,I334,TRUE,_xll.ohTrigger(RecalcTrigger,Trigger3M)),NA())</f>
        <v>1.057069117558207E-2</v>
      </c>
      <c r="N334" s="52">
        <f>IFERROR(_xll.qlIndexFixing(Index6M,$H334,TRUE,_xll.ohTrigger(RecalcTrigger,Trigger6M)),NA())</f>
        <v>1.3097072902344489E-2</v>
      </c>
      <c r="O334" s="52">
        <f>IFERROR(_xll.qlIndexFixing(ONIndex6M,I334,TRUE,_xll.ohTrigger(RecalcTrigger,Trigger6M)),NA())</f>
        <v>1.3236931000824015E-2</v>
      </c>
      <c r="P334" s="52">
        <f>IFERROR(_xll.qlIndexFixing(Index1Y,$H334,TRUE,_xll.ohTrigger(RecalcTrigger,Trigger1Y)),NA())</f>
        <v>1.6392351129378098E-2</v>
      </c>
      <c r="Q334" s="52">
        <f>IFERROR(_xll.qlIndexFixing(ONIndex1Y,I334,TRUE,_xll.ohTrigger(RecalcTrigger,Trigger1Y)),NA())</f>
        <v>1.2600326606664325E-2</v>
      </c>
    </row>
    <row r="335" spans="2:17" x14ac:dyDescent="0.2">
      <c r="B335" s="46" t="s">
        <v>20</v>
      </c>
      <c r="D335" s="49">
        <f>_xll.qlCalendarAdvance(LocalCalendar,$D334,B335,"f",FALSE)</f>
        <v>43126</v>
      </c>
      <c r="E335" s="49">
        <f>_xll.qlInterestRateIndexValueDate(IndexON,D335)</f>
        <v>43126</v>
      </c>
      <c r="F335" s="52">
        <f>IFERROR(_xll.qlIndexFixing(IndexON,D335,TRUE,_xll.ohTrigger(RecalcTrigger,TriggerON)),NA())</f>
        <v>6.8421106361959971E-3</v>
      </c>
      <c r="H335" s="49">
        <f>_xll.qlCalendarAdvance(IborCalendar,$H334,B335,"f",FALSE)</f>
        <v>43119</v>
      </c>
      <c r="I335" s="49">
        <f>_xll.qlInterestRateIndexValueDate(Index1M,$H335)</f>
        <v>43123</v>
      </c>
      <c r="J335" s="52">
        <f>IFERROR(_xll.qlIndexFixing(Index1M,$H335,TRUE,_xll.ohTrigger(RecalcTrigger,Trigger1M)),NA())</f>
        <v>8.3982465153272894E-3</v>
      </c>
      <c r="K335" s="52">
        <f>IFERROR(_xll.qlIndexFixing(ONIndex1M,I335,TRUE,_xll.ohTrigger(RecalcTrigger,Trigger1M)),NA())</f>
        <v>8.3381857330699916E-3</v>
      </c>
      <c r="L335" s="52">
        <f>IFERROR(_xll.qlIndexFixing(Index3M,H335,TRUE,_xll.ohTrigger(RecalcTrigger,Trigger3M)),NA())</f>
        <v>1.0672830887715534E-2</v>
      </c>
      <c r="M335" s="52">
        <f>IFERROR(_xll.qlIndexFixing(ONIndex3M,I335,TRUE,_xll.ohTrigger(RecalcTrigger,Trigger3M)),NA())</f>
        <v>1.0574732763526384E-2</v>
      </c>
      <c r="N335" s="52">
        <f>IFERROR(_xll.qlIndexFixing(Index6M,$H335,TRUE,_xll.ohTrigger(RecalcTrigger,Trigger6M)),NA())</f>
        <v>1.3095818682200519E-2</v>
      </c>
      <c r="O335" s="52">
        <f>IFERROR(_xll.qlIndexFixing(ONIndex6M,I335,TRUE,_xll.ohTrigger(RecalcTrigger,Trigger6M)),NA())</f>
        <v>1.3228328324412786E-2</v>
      </c>
      <c r="P335" s="52">
        <f>IFERROR(_xll.qlIndexFixing(Index1Y,$H335,TRUE,_xll.ohTrigger(RecalcTrigger,Trigger1Y)),NA())</f>
        <v>1.640271400515269E-2</v>
      </c>
      <c r="Q335" s="52">
        <f>IFERROR(_xll.qlIndexFixing(ONIndex1Y,I335,TRUE,_xll.ohTrigger(RecalcTrigger,Trigger1Y)),NA())</f>
        <v>1.2595639198682562E-2</v>
      </c>
    </row>
    <row r="336" spans="2:17" x14ac:dyDescent="0.2">
      <c r="B336" s="46" t="s">
        <v>20</v>
      </c>
      <c r="D336" s="49">
        <f>_xll.qlCalendarAdvance(LocalCalendar,$D335,B336,"f",FALSE)</f>
        <v>43129</v>
      </c>
      <c r="E336" s="49">
        <f>_xll.qlInterestRateIndexValueDate(IndexON,D336)</f>
        <v>43129</v>
      </c>
      <c r="F336" s="52">
        <f>IFERROR(_xll.qlIndexFixing(IndexON,D336,TRUE,_xll.ohTrigger(RecalcTrigger,TriggerON)),NA())</f>
        <v>6.8496007053475694E-3</v>
      </c>
      <c r="H336" s="49">
        <f>_xll.qlCalendarAdvance(IborCalendar,$H335,B336,"f",FALSE)</f>
        <v>43122</v>
      </c>
      <c r="I336" s="49">
        <f>_xll.qlInterestRateIndexValueDate(Index1M,$H336)</f>
        <v>43124</v>
      </c>
      <c r="J336" s="52">
        <f>IFERROR(_xll.qlIndexFixing(Index1M,$H336,TRUE,_xll.ohTrigger(RecalcTrigger,Trigger1M)),NA())</f>
        <v>8.4060279662006628E-3</v>
      </c>
      <c r="K336" s="52">
        <f>IFERROR(_xll.qlIndexFixing(ONIndex1M,I336,TRUE,_xll.ohTrigger(RecalcTrigger,Trigger1M)),NA())</f>
        <v>8.3420147365043107E-3</v>
      </c>
      <c r="L336" s="52">
        <f>IFERROR(_xll.qlIndexFixing(Index3M,H336,TRUE,_xll.ohTrigger(RecalcTrigger,Trigger3M)),NA())</f>
        <v>1.0674147882905771E-2</v>
      </c>
      <c r="M336" s="52">
        <f>IFERROR(_xll.qlIndexFixing(ONIndex3M,I336,TRUE,_xll.ohTrigger(RecalcTrigger,Trigger3M)),NA())</f>
        <v>1.0578696873526638E-2</v>
      </c>
      <c r="N336" s="52">
        <f>IFERROR(_xll.qlIndexFixing(Index6M,$H336,TRUE,_xll.ohTrigger(RecalcTrigger,Trigger6M)),NA())</f>
        <v>1.3095963484125665E-2</v>
      </c>
      <c r="O336" s="52">
        <f>IFERROR(_xll.qlIndexFixing(ONIndex6M,I336,TRUE,_xll.ohTrigger(RecalcTrigger,Trigger6M)),NA())</f>
        <v>1.3220260051403088E-2</v>
      </c>
      <c r="P336" s="52">
        <f>IFERROR(_xll.qlIndexFixing(Index1Y,$H336,TRUE,_xll.ohTrigger(RecalcTrigger,Trigger1Y)),NA())</f>
        <v>1.6413064144764032E-2</v>
      </c>
      <c r="Q336" s="52">
        <f>IFERROR(_xll.qlIndexFixing(ONIndex1Y,I336,TRUE,_xll.ohTrigger(RecalcTrigger,Trigger1Y)),NA())</f>
        <v>1.260214845693497E-2</v>
      </c>
    </row>
    <row r="337" spans="2:17" x14ac:dyDescent="0.2">
      <c r="B337" s="46" t="s">
        <v>20</v>
      </c>
      <c r="D337" s="49">
        <f>_xll.qlCalendarAdvance(LocalCalendar,$D336,B337,"f",FALSE)</f>
        <v>43130</v>
      </c>
      <c r="E337" s="49">
        <f>_xll.qlInterestRateIndexValueDate(IndexON,D337)</f>
        <v>43130</v>
      </c>
      <c r="F337" s="52">
        <f>IFERROR(_xll.qlIndexFixing(IndexON,D337,TRUE,_xll.ohTrigger(RecalcTrigger,TriggerON)),NA())</f>
        <v>6.8533136597714872E-3</v>
      </c>
      <c r="H337" s="49">
        <f>_xll.qlCalendarAdvance(IborCalendar,$H336,B337,"f",FALSE)</f>
        <v>43123</v>
      </c>
      <c r="I337" s="49">
        <f>_xll.qlInterestRateIndexValueDate(Index1M,$H337)</f>
        <v>43125</v>
      </c>
      <c r="J337" s="52">
        <f>IFERROR(_xll.qlIndexFixing(Index1M,$H337,TRUE,_xll.ohTrigger(RecalcTrigger,Trigger1M)),NA())</f>
        <v>8.4078335510978652E-3</v>
      </c>
      <c r="K337" s="52">
        <f>IFERROR(_xll.qlIndexFixing(ONIndex1M,I337,TRUE,_xll.ohTrigger(RecalcTrigger,Trigger1M)),NA())</f>
        <v>8.3458415906978445E-3</v>
      </c>
      <c r="L337" s="52">
        <f>IFERROR(_xll.qlIndexFixing(Index3M,H337,TRUE,_xll.ohTrigger(RecalcTrigger,Trigger3M)),NA())</f>
        <v>1.067543420013628E-2</v>
      </c>
      <c r="M337" s="52">
        <f>IFERROR(_xll.qlIndexFixing(ONIndex3M,I337,TRUE,_xll.ohTrigger(RecalcTrigger,Trigger3M)),NA())</f>
        <v>1.0582583505662768E-2</v>
      </c>
      <c r="N337" s="52">
        <f>IFERROR(_xll.qlIndexFixing(Index6M,$H337,TRUE,_xll.ohTrigger(RecalcTrigger,Trigger6M)),NA())</f>
        <v>1.3096165206598644E-2</v>
      </c>
      <c r="O337" s="52">
        <f>IFERROR(_xll.qlIndexFixing(ONIndex6M,I337,TRUE,_xll.ohTrigger(RecalcTrigger,Trigger6M)),NA())</f>
        <v>1.3212726181714984E-2</v>
      </c>
      <c r="P337" s="52">
        <f>IFERROR(_xll.qlIndexFixing(Index1Y,$H337,TRUE,_xll.ohTrigger(RecalcTrigger,Trigger1Y)),NA())</f>
        <v>1.6423370567537884E-2</v>
      </c>
      <c r="Q337" s="52">
        <f>IFERROR(_xll.qlIndexFixing(ONIndex1Y,I337,TRUE,_xll.ohTrigger(RecalcTrigger,Trigger1Y)),NA())</f>
        <v>1.2619854381741291E-2</v>
      </c>
    </row>
    <row r="338" spans="2:17" x14ac:dyDescent="0.2">
      <c r="B338" s="46" t="s">
        <v>20</v>
      </c>
      <c r="D338" s="49">
        <f>_xll.qlCalendarAdvance(LocalCalendar,$D337,B338,"f",FALSE)</f>
        <v>43131</v>
      </c>
      <c r="E338" s="49">
        <f>_xll.qlInterestRateIndexValueDate(IndexON,D338)</f>
        <v>43131</v>
      </c>
      <c r="F338" s="52">
        <f>IFERROR(_xll.qlIndexFixing(IndexON,D338,TRUE,_xll.ohTrigger(RecalcTrigger,TriggerON)),NA())</f>
        <v>6.8569683551977789E-3</v>
      </c>
      <c r="H338" s="49">
        <f>_xll.qlCalendarAdvance(IborCalendar,$H337,B338,"f",FALSE)</f>
        <v>43124</v>
      </c>
      <c r="I338" s="49">
        <f>_xll.qlInterestRateIndexValueDate(Index1M,$H338)</f>
        <v>43126</v>
      </c>
      <c r="J338" s="52">
        <f>IFERROR(_xll.qlIndexFixing(Index1M,$H338,TRUE,_xll.ohTrigger(RecalcTrigger,Trigger1M)),NA())</f>
        <v>8.4096383320069398E-3</v>
      </c>
      <c r="K338" s="52">
        <f>IFERROR(_xll.qlIndexFixing(ONIndex1M,I338,TRUE,_xll.ohTrigger(RecalcTrigger,Trigger1M)),NA())</f>
        <v>8.3536819716023558E-3</v>
      </c>
      <c r="L338" s="52">
        <f>IFERROR(_xll.qlIndexFixing(Index3M,H338,TRUE,_xll.ohTrigger(RecalcTrigger,Trigger3M)),NA())</f>
        <v>1.0676691182350595E-2</v>
      </c>
      <c r="M338" s="52">
        <f>IFERROR(_xll.qlIndexFixing(ONIndex3M,I338,TRUE,_xll.ohTrigger(RecalcTrigger,Trigger3M)),NA())</f>
        <v>1.0590410041348974E-2</v>
      </c>
      <c r="N338" s="52">
        <f>IFERROR(_xll.qlIndexFixing(Index6M,$H338,TRUE,_xll.ohTrigger(RecalcTrigger,Trigger6M)),NA())</f>
        <v>1.3096420634275444E-2</v>
      </c>
      <c r="O338" s="52">
        <f>IFERROR(_xll.qlIndexFixing(ONIndex6M,I338,TRUE,_xll.ohTrigger(RecalcTrigger,Trigger6M)),NA())</f>
        <v>1.3199923751265885E-2</v>
      </c>
      <c r="P338" s="52">
        <f>IFERROR(_xll.qlIndexFixing(Index1Y,$H338,TRUE,_xll.ohTrigger(RecalcTrigger,Trigger1Y)),NA())</f>
        <v>1.6434244464611614E-2</v>
      </c>
      <c r="Q338" s="52">
        <f>IFERROR(_xll.qlIndexFixing(ONIndex1Y,I338,TRUE,_xll.ohTrigger(RecalcTrigger,Trigger1Y)),NA())</f>
        <v>1.2693035972608513E-2</v>
      </c>
    </row>
    <row r="339" spans="2:17" x14ac:dyDescent="0.2">
      <c r="B339" s="46" t="s">
        <v>20</v>
      </c>
      <c r="D339" s="49">
        <f>_xll.qlCalendarAdvance(LocalCalendar,$D338,B339,"f",FALSE)</f>
        <v>43132</v>
      </c>
      <c r="E339" s="49">
        <f>_xll.qlInterestRateIndexValueDate(IndexON,D339)</f>
        <v>43132</v>
      </c>
      <c r="F339" s="52">
        <f>IFERROR(_xll.qlIndexFixing(IndexON,D339,TRUE,_xll.ohTrigger(RecalcTrigger,TriggerON)),NA())</f>
        <v>6.8605647917863166E-3</v>
      </c>
      <c r="H339" s="49">
        <f>_xll.qlCalendarAdvance(IborCalendar,$H338,B339,"f",FALSE)</f>
        <v>43125</v>
      </c>
      <c r="I339" s="49">
        <f>_xll.qlInterestRateIndexValueDate(Index1M,$H339)</f>
        <v>43129</v>
      </c>
      <c r="J339" s="52">
        <f>IFERROR(_xll.qlIndexFixing(Index1M,$H339,TRUE,_xll.ohTrigger(RecalcTrigger,Trigger1M)),NA())</f>
        <v>8.4190237786554434E-3</v>
      </c>
      <c r="K339" s="52">
        <f>IFERROR(_xll.qlIndexFixing(ONIndex1M,I339,TRUE,_xll.ohTrigger(RecalcTrigger,Trigger1M)),NA())</f>
        <v>8.3611275143447017E-3</v>
      </c>
      <c r="L339" s="52">
        <f>IFERROR(_xll.qlIndexFixing(Index3M,H339,TRUE,_xll.ohTrigger(RecalcTrigger,Trigger3M)),NA())</f>
        <v>1.0680839448842263E-2</v>
      </c>
      <c r="M339" s="52">
        <f>IFERROR(_xll.qlIndexFixing(ONIndex3M,I339,TRUE,_xll.ohTrigger(RecalcTrigger,Trigger3M)),NA())</f>
        <v>1.0597355254446938E-2</v>
      </c>
      <c r="N339" s="52">
        <f>IFERROR(_xll.qlIndexFixing(Index6M,$H339,TRUE,_xll.ohTrigger(RecalcTrigger,Trigger6M)),NA())</f>
        <v>1.3098886885246399E-2</v>
      </c>
      <c r="O339" s="52">
        <f>IFERROR(_xll.qlIndexFixing(ONIndex6M,I339,TRUE,_xll.ohTrigger(RecalcTrigger,Trigger6M)),NA())</f>
        <v>1.3187934735299223E-2</v>
      </c>
      <c r="P339" s="52">
        <f>IFERROR(_xll.qlIndexFixing(Index1Y,$H339,TRUE,_xll.ohTrigger(RecalcTrigger,Trigger1Y)),NA())</f>
        <v>1.6463539432795923E-2</v>
      </c>
      <c r="Q339" s="52">
        <f>IFERROR(_xll.qlIndexFixing(ONIndex1Y,I339,TRUE,_xll.ohTrigger(RecalcTrigger,Trigger1Y)),NA())</f>
        <v>1.2802644797105245E-2</v>
      </c>
    </row>
    <row r="340" spans="2:17" x14ac:dyDescent="0.2">
      <c r="B340" s="46" t="s">
        <v>20</v>
      </c>
      <c r="D340" s="49">
        <f>_xll.qlCalendarAdvance(LocalCalendar,$D339,B340,"f",FALSE)</f>
        <v>43133</v>
      </c>
      <c r="E340" s="49">
        <f>_xll.qlInterestRateIndexValueDate(IndexON,D340)</f>
        <v>43133</v>
      </c>
      <c r="F340" s="52">
        <f>IFERROR(_xll.qlIndexFixing(IndexON,D340,TRUE,_xll.ohTrigger(RecalcTrigger,TriggerON)),NA())</f>
        <v>6.8676944786272287E-3</v>
      </c>
      <c r="H340" s="49">
        <f>_xll.qlCalendarAdvance(IborCalendar,$H339,B340,"f",FALSE)</f>
        <v>43126</v>
      </c>
      <c r="I340" s="49">
        <f>_xll.qlInterestRateIndexValueDate(Index1M,$H340)</f>
        <v>43130</v>
      </c>
      <c r="J340" s="52">
        <f>IFERROR(_xll.qlIndexFixing(Index1M,$H340,TRUE,_xll.ohTrigger(RecalcTrigger,Trigger1M)),NA())</f>
        <v>8.4208246249292008E-3</v>
      </c>
      <c r="K340" s="52">
        <f>IFERROR(_xll.qlIndexFixing(ONIndex1M,I340,TRUE,_xll.ohTrigger(RecalcTrigger,Trigger1M)),NA())</f>
        <v>8.3649436220945006E-3</v>
      </c>
      <c r="L340" s="52">
        <f>IFERROR(_xll.qlIndexFixing(Index3M,H340,TRUE,_xll.ohTrigger(RecalcTrigger,Trigger3M)),NA())</f>
        <v>1.0681452620034726E-2</v>
      </c>
      <c r="M340" s="52">
        <f>IFERROR(_xll.qlIndexFixing(ONIndex3M,I340,TRUE,_xll.ohTrigger(RecalcTrigger,Trigger3M)),NA())</f>
        <v>1.0600854496862766E-2</v>
      </c>
      <c r="N340" s="52">
        <f>IFERROR(_xll.qlIndexFixing(Index6M,$H340,TRUE,_xll.ohTrigger(RecalcTrigger,Trigger6M)),NA())</f>
        <v>1.309791509025938E-2</v>
      </c>
      <c r="O340" s="52">
        <f>IFERROR(_xll.qlIndexFixing(ONIndex6M,I340,TRUE,_xll.ohTrigger(RecalcTrigger,Trigger6M)),NA())</f>
        <v>1.3183072881739477E-2</v>
      </c>
      <c r="P340" s="52">
        <f>IFERROR(_xll.qlIndexFixing(Index1Y,$H340,TRUE,_xll.ohTrigger(RecalcTrigger,Trigger1Y)),NA())</f>
        <v>1.6473162517676762E-2</v>
      </c>
      <c r="Q340" s="52">
        <f>IFERROR(_xll.qlIndexFixing(ONIndex1Y,I340,TRUE,_xll.ohTrigger(RecalcTrigger,Trigger1Y)),NA())</f>
        <v>1.2876334101203923E-2</v>
      </c>
    </row>
    <row r="341" spans="2:17" x14ac:dyDescent="0.2">
      <c r="B341" s="46" t="s">
        <v>20</v>
      </c>
      <c r="D341" s="49">
        <f>_xll.qlCalendarAdvance(LocalCalendar,$D340,B341,"f",FALSE)</f>
        <v>43136</v>
      </c>
      <c r="E341" s="49">
        <f>_xll.qlInterestRateIndexValueDate(IndexON,D341)</f>
        <v>43136</v>
      </c>
      <c r="F341" s="52">
        <f>IFERROR(_xll.qlIndexFixing(IndexON,D341,TRUE,_xll.ohTrigger(RecalcTrigger,TriggerON)),NA())</f>
        <v>6.8743679483240783E-3</v>
      </c>
      <c r="H341" s="49">
        <f>_xll.qlCalendarAdvance(IborCalendar,$H340,B341,"f",FALSE)</f>
        <v>43129</v>
      </c>
      <c r="I341" s="49">
        <f>_xll.qlInterestRateIndexValueDate(Index1M,$H341)</f>
        <v>43131</v>
      </c>
      <c r="J341" s="52">
        <f>IFERROR(_xll.qlIndexFixing(Index1M,$H341,TRUE,_xll.ohTrigger(RecalcTrigger,Trigger1M)),NA())</f>
        <v>8.4226246673089825E-3</v>
      </c>
      <c r="K341" s="52">
        <f>IFERROR(_xll.qlIndexFixing(ONIndex1M,I341,TRUE,_xll.ohTrigger(RecalcTrigger,Trigger1M)),NA())</f>
        <v>8.3687575805235781E-3</v>
      </c>
      <c r="L341" s="52">
        <f>IFERROR(_xll.qlIndexFixing(Index3M,H341,TRUE,_xll.ohTrigger(RecalcTrigger,Trigger3M)),NA())</f>
        <v>1.0682043664727874E-2</v>
      </c>
      <c r="M341" s="52">
        <f>IFERROR(_xll.qlIndexFixing(ONIndex3M,I341,TRUE,_xll.ohTrigger(RecalcTrigger,Trigger3M)),NA())</f>
        <v>1.0604276261174661E-2</v>
      </c>
      <c r="N341" s="52">
        <f>IFERROR(_xll.qlIndexFixing(Index6M,$H341,TRUE,_xll.ohTrigger(RecalcTrigger,Trigger6M)),NA())</f>
        <v>1.3098390813891801E-2</v>
      </c>
      <c r="O341" s="52">
        <f>IFERROR(_xll.qlIndexFixing(ONIndex6M,I341,TRUE,_xll.ohTrigger(RecalcTrigger,Trigger6M)),NA())</f>
        <v>1.3178653334371404E-2</v>
      </c>
      <c r="P341" s="52">
        <f>IFERROR(_xll.qlIndexFixing(Index1Y,$H341,TRUE,_xll.ohTrigger(RecalcTrigger,Trigger1Y)),NA())</f>
        <v>1.6482555975988227E-2</v>
      </c>
      <c r="Q341" s="52">
        <f>IFERROR(_xll.qlIndexFixing(ONIndex1Y,I341,TRUE,_xll.ohTrigger(RecalcTrigger,Trigger1Y)),NA())</f>
        <v>1.2958706227044203E-2</v>
      </c>
    </row>
    <row r="342" spans="2:17" x14ac:dyDescent="0.2">
      <c r="B342" s="46" t="s">
        <v>20</v>
      </c>
      <c r="D342" s="49">
        <f>_xll.qlCalendarAdvance(LocalCalendar,$D341,B342,"f",FALSE)</f>
        <v>43137</v>
      </c>
      <c r="E342" s="49">
        <f>_xll.qlInterestRateIndexValueDate(IndexON,D342)</f>
        <v>43137</v>
      </c>
      <c r="F342" s="52">
        <f>IFERROR(_xll.qlIndexFixing(IndexON,D342,TRUE,_xll.ohTrigger(RecalcTrigger,TriggerON)),NA())</f>
        <v>6.8776730900843575E-3</v>
      </c>
      <c r="H342" s="49">
        <f>_xll.qlCalendarAdvance(IborCalendar,$H341,B342,"f",FALSE)</f>
        <v>43130</v>
      </c>
      <c r="I342" s="49">
        <f>_xll.qlInterestRateIndexValueDate(Index1M,$H342)</f>
        <v>43132</v>
      </c>
      <c r="J342" s="52">
        <f>IFERROR(_xll.qlIndexFixing(Index1M,$H342,TRUE,_xll.ohTrigger(RecalcTrigger,Trigger1M)),NA())</f>
        <v>8.4264098510696984E-3</v>
      </c>
      <c r="K342" s="52">
        <f>IFERROR(_xll.qlIndexFixing(ONIndex1M,I342,TRUE,_xll.ohTrigger(RecalcTrigger,Trigger1M)),NA())</f>
        <v>8.3725693895519981E-3</v>
      </c>
      <c r="L342" s="52">
        <f>IFERROR(_xll.qlIndexFixing(Index3M,H342,TRUE,_xll.ohTrigger(RecalcTrigger,Trigger3M)),NA())</f>
        <v>1.0683148236960205E-2</v>
      </c>
      <c r="M342" s="52">
        <f>IFERROR(_xll.qlIndexFixing(ONIndex3M,I342,TRUE,_xll.ohTrigger(RecalcTrigger,Trigger3M)),NA())</f>
        <v>1.0607620547622432E-2</v>
      </c>
      <c r="N342" s="52">
        <f>IFERROR(_xll.qlIndexFixing(Index6M,$H342,TRUE,_xll.ohTrigger(RecalcTrigger,Trigger6M)),NA())</f>
        <v>1.3098901462860657E-2</v>
      </c>
      <c r="O342" s="52">
        <f>IFERROR(_xll.qlIndexFixing(ONIndex6M,I342,TRUE,_xll.ohTrigger(RecalcTrigger,Trigger6M)),NA())</f>
        <v>1.3174307705314803E-2</v>
      </c>
      <c r="P342" s="52">
        <f>IFERROR(_xll.qlIndexFixing(Index1Y,$H342,TRUE,_xll.ohTrigger(RecalcTrigger,Trigger1Y)),NA())</f>
        <v>1.6491695821112911E-2</v>
      </c>
      <c r="Q342" s="52">
        <f>IFERROR(_xll.qlIndexFixing(ONIndex1Y,I342,TRUE,_xll.ohTrigger(RecalcTrigger,Trigger1Y)),NA())</f>
        <v>1.3039705695936377E-2</v>
      </c>
    </row>
    <row r="343" spans="2:17" x14ac:dyDescent="0.2">
      <c r="B343" s="46" t="s">
        <v>20</v>
      </c>
      <c r="D343" s="49">
        <f>_xll.qlCalendarAdvance(LocalCalendar,$D342,B343,"f",FALSE)</f>
        <v>43138</v>
      </c>
      <c r="E343" s="49">
        <f>_xll.qlInterestRateIndexValueDate(IndexON,D343)</f>
        <v>43138</v>
      </c>
      <c r="F343" s="52">
        <f>IFERROR(_xll.qlIndexFixing(IndexON,D343,TRUE,_xll.ohTrigger(RecalcTrigger,TriggerON)),NA())</f>
        <v>6.8809199728470105E-3</v>
      </c>
      <c r="H343" s="49">
        <f>_xll.qlCalendarAdvance(IborCalendar,$H342,B343,"f",FALSE)</f>
        <v>43131</v>
      </c>
      <c r="I343" s="49">
        <f>_xll.qlInterestRateIndexValueDate(Index1M,$H343)</f>
        <v>43133</v>
      </c>
      <c r="J343" s="52">
        <f>IFERROR(_xll.qlIndexFixing(Index1M,$H343,TRUE,_xll.ohTrigger(RecalcTrigger,Trigger1M)),NA())</f>
        <v>8.4301928852527543E-3</v>
      </c>
      <c r="K343" s="52">
        <f>IFERROR(_xll.qlIndexFixing(ONIndex1M,I343,TRUE,_xll.ohTrigger(RecalcTrigger,Trigger1M)),NA())</f>
        <v>8.3803809214533231E-3</v>
      </c>
      <c r="L343" s="52">
        <f>IFERROR(_xll.qlIndexFixing(Index3M,H343,TRUE,_xll.ohTrigger(RecalcTrigger,Trigger3M)),NA())</f>
        <v>1.0684232166247205E-2</v>
      </c>
      <c r="M343" s="52">
        <f>IFERROR(_xll.qlIndexFixing(ONIndex3M,I343,TRUE,_xll.ohTrigger(RecalcTrigger,Trigger3M)),NA())</f>
        <v>1.0614363802750049E-2</v>
      </c>
      <c r="N343" s="52">
        <f>IFERROR(_xll.qlIndexFixing(Index6M,$H343,TRUE,_xll.ohTrigger(RecalcTrigger,Trigger6M)),NA())</f>
        <v>1.3099446382604902E-2</v>
      </c>
      <c r="O343" s="52">
        <f>IFERROR(_xll.qlIndexFixing(ONIndex6M,I343,TRUE,_xll.ohTrigger(RecalcTrigger,Trigger6M)),NA())</f>
        <v>1.3166037335752279E-2</v>
      </c>
      <c r="P343" s="52">
        <f>IFERROR(_xll.qlIndexFixing(Index1Y,$H343,TRUE,_xll.ohTrigger(RecalcTrigger,Trigger1Y)),NA())</f>
        <v>1.6500530003738072E-2</v>
      </c>
      <c r="Q343" s="52">
        <f>IFERROR(_xll.qlIndexFixing(ONIndex1Y,I343,TRUE,_xll.ohTrigger(RecalcTrigger,Trigger1Y)),NA())</f>
        <v>1.3189232707695453E-2</v>
      </c>
    </row>
    <row r="344" spans="2:17" x14ac:dyDescent="0.2">
      <c r="B344" s="46" t="s">
        <v>20</v>
      </c>
      <c r="D344" s="49">
        <f>_xll.qlCalendarAdvance(LocalCalendar,$D343,B344,"f",FALSE)</f>
        <v>43139</v>
      </c>
      <c r="E344" s="49">
        <f>_xll.qlInterestRateIndexValueDate(IndexON,D344)</f>
        <v>43139</v>
      </c>
      <c r="F344" s="52">
        <f>IFERROR(_xll.qlIndexFixing(IndexON,D344,TRUE,_xll.ohTrigger(RecalcTrigger,TriggerON)),NA())</f>
        <v>6.8841085966919735E-3</v>
      </c>
      <c r="H344" s="49">
        <f>_xll.qlCalendarAdvance(IborCalendar,$H343,B344,"f",FALSE)</f>
        <v>43132</v>
      </c>
      <c r="I344" s="49">
        <f>_xll.qlInterestRateIndexValueDate(Index1M,$H344)</f>
        <v>43136</v>
      </c>
      <c r="J344" s="52">
        <f>IFERROR(_xll.qlIndexFixing(Index1M,$H344,TRUE,_xll.ohTrigger(RecalcTrigger,Trigger1M)),NA())</f>
        <v>8.4415290903245531E-3</v>
      </c>
      <c r="K344" s="52">
        <f>IFERROR(_xll.qlIndexFixing(ONIndex1M,I344,TRUE,_xll.ohTrigger(RecalcTrigger,Trigger1M)),NA())</f>
        <v>8.3877951331778888E-3</v>
      </c>
      <c r="L344" s="52">
        <f>IFERROR(_xll.qlIndexFixing(Index3M,H344,TRUE,_xll.ohTrigger(RecalcTrigger,Trigger3M)),NA())</f>
        <v>1.0689111960334199E-2</v>
      </c>
      <c r="M344" s="52">
        <f>IFERROR(_xll.qlIndexFixing(ONIndex3M,I344,TRUE,_xll.ohTrigger(RecalcTrigger,Trigger3M)),NA())</f>
        <v>1.0620222913653166E-2</v>
      </c>
      <c r="N344" s="52">
        <f>IFERROR(_xll.qlIndexFixing(Index6M,$H344,TRUE,_xll.ohTrigger(RecalcTrigger,Trigger6M)),NA())</f>
        <v>1.310274309661728E-2</v>
      </c>
      <c r="O344" s="52">
        <f>IFERROR(_xll.qlIndexFixing(ONIndex6M,I344,TRUE,_xll.ohTrigger(RecalcTrigger,Trigger6M)),NA())</f>
        <v>1.3156743404740823E-2</v>
      </c>
      <c r="P344" s="52">
        <f>IFERROR(_xll.qlIndexFixing(Index1Y,$H344,TRUE,_xll.ohTrigger(RecalcTrigger,Trigger1Y)),NA())</f>
        <v>1.6525869536088547E-2</v>
      </c>
      <c r="Q344" s="52">
        <f>IFERROR(_xll.qlIndexFixing(ONIndex1Y,I344,TRUE,_xll.ohTrigger(RecalcTrigger,Trigger1Y)),NA())</f>
        <v>1.3324838251982385E-2</v>
      </c>
    </row>
    <row r="345" spans="2:17" x14ac:dyDescent="0.2">
      <c r="B345" s="46" t="s">
        <v>20</v>
      </c>
      <c r="D345" s="49">
        <f>_xll.qlCalendarAdvance(LocalCalendar,$D344,B345,"f",FALSE)</f>
        <v>43140</v>
      </c>
      <c r="E345" s="49">
        <f>_xll.qlInterestRateIndexValueDate(IndexON,D345)</f>
        <v>43140</v>
      </c>
      <c r="F345" s="52">
        <f>IFERROR(_xll.qlIndexFixing(IndexON,D345,TRUE,_xll.ohTrigger(RecalcTrigger,TriggerON)),NA())</f>
        <v>6.8904235268174574E-3</v>
      </c>
      <c r="H345" s="49">
        <f>_xll.qlCalendarAdvance(IborCalendar,$H344,B345,"f",FALSE)</f>
        <v>43133</v>
      </c>
      <c r="I345" s="49">
        <f>_xll.qlInterestRateIndexValueDate(Index1M,$H345)</f>
        <v>43137</v>
      </c>
      <c r="J345" s="52">
        <f>IFERROR(_xll.qlIndexFixing(Index1M,$H345,TRUE,_xll.ohTrigger(RecalcTrigger,Trigger1M)),NA())</f>
        <v>8.445303526179844E-3</v>
      </c>
      <c r="K345" s="52">
        <f>IFERROR(_xll.qlIndexFixing(ONIndex1M,I345,TRUE,_xll.ohTrigger(RecalcTrigger,Trigger1M)),NA())</f>
        <v>8.39159619584251E-3</v>
      </c>
      <c r="L345" s="52">
        <f>IFERROR(_xll.qlIndexFixing(Index3M,H345,TRUE,_xll.ohTrigger(RecalcTrigger,Trigger3M)),NA())</f>
        <v>1.068955363437455E-2</v>
      </c>
      <c r="M345" s="52">
        <f>IFERROR(_xll.qlIndexFixing(ONIndex3M,I345,TRUE,_xll.ohTrigger(RecalcTrigger,Trigger3M)),NA())</f>
        <v>1.0623179810220762E-2</v>
      </c>
      <c r="N345" s="52">
        <f>IFERROR(_xll.qlIndexFixing(Index6M,$H345,TRUE,_xll.ohTrigger(RecalcTrigger,Trigger6M)),NA())</f>
        <v>1.3101965921252453E-2</v>
      </c>
      <c r="O345" s="52">
        <f>IFERROR(_xll.qlIndexFixing(ONIndex6M,I345,TRUE,_xll.ohTrigger(RecalcTrigger,Trigger6M)),NA())</f>
        <v>1.3152306883350562E-2</v>
      </c>
      <c r="P345" s="52">
        <f>IFERROR(_xll.qlIndexFixing(Index1Y,$H345,TRUE,_xll.ohTrigger(RecalcTrigger,Trigger1Y)),NA())</f>
        <v>1.6533871675105279E-2</v>
      </c>
      <c r="Q345" s="52">
        <f>IFERROR(_xll.qlIndexFixing(ONIndex1Y,I345,TRUE,_xll.ohTrigger(RecalcTrigger,Trigger1Y)),NA())</f>
        <v>1.3386405049562455E-2</v>
      </c>
    </row>
    <row r="346" spans="2:17" x14ac:dyDescent="0.2">
      <c r="B346" s="46" t="s">
        <v>20</v>
      </c>
      <c r="D346" s="49">
        <f>_xll.qlCalendarAdvance(LocalCalendar,$D345,B346,"f",FALSE)</f>
        <v>43143</v>
      </c>
      <c r="E346" s="49">
        <f>_xll.qlInterestRateIndexValueDate(IndexON,D346)</f>
        <v>43143</v>
      </c>
      <c r="F346" s="52">
        <f>IFERROR(_xll.qlIndexFixing(IndexON,D346,TRUE,_xll.ohTrigger(RecalcTrigger,TriggerON)),NA())</f>
        <v>6.8962805024952445E-3</v>
      </c>
      <c r="H346" s="49">
        <f>_xll.qlCalendarAdvance(IborCalendar,$H345,B346,"f",FALSE)</f>
        <v>43136</v>
      </c>
      <c r="I346" s="49">
        <f>_xll.qlInterestRateIndexValueDate(Index1M,$H346)</f>
        <v>43138</v>
      </c>
      <c r="J346" s="52">
        <f>IFERROR(_xll.qlIndexFixing(Index1M,$H346,TRUE,_xll.ohTrigger(RecalcTrigger,Trigger1M)),NA())</f>
        <v>8.4490758124460587E-3</v>
      </c>
      <c r="K346" s="52">
        <f>IFERROR(_xll.qlIndexFixing(ONIndex1M,I346,TRUE,_xll.ohTrigger(RecalcTrigger,Trigger1M)),NA())</f>
        <v>8.3953951091864099E-3</v>
      </c>
      <c r="L346" s="52">
        <f>IFERROR(_xll.qlIndexFixing(Index3M,H346,TRUE,_xll.ohTrigger(RecalcTrigger,Trigger3M)),NA())</f>
        <v>1.0689975672605101E-2</v>
      </c>
      <c r="M346" s="52">
        <f>IFERROR(_xll.qlIndexFixing(ONIndex3M,I346,TRUE,_xll.ohTrigger(RecalcTrigger,Trigger3M)),NA())</f>
        <v>1.0626059228844298E-2</v>
      </c>
      <c r="N346" s="52">
        <f>IFERROR(_xll.qlIndexFixing(Index6M,$H346,TRUE,_xll.ohTrigger(RecalcTrigger,Trigger6M)),NA())</f>
        <v>1.3102680058826279E-2</v>
      </c>
      <c r="O346" s="52">
        <f>IFERROR(_xll.qlIndexFixing(ONIndex6M,I346,TRUE,_xll.ohTrigger(RecalcTrigger,Trigger6M)),NA())</f>
        <v>1.3147852183461595E-2</v>
      </c>
      <c r="P346" s="52">
        <f>IFERROR(_xll.qlIndexFixing(Index1Y,$H346,TRUE,_xll.ohTrigger(RecalcTrigger,Trigger1Y)),NA())</f>
        <v>1.6541679350683344E-2</v>
      </c>
      <c r="Q346" s="52">
        <f>IFERROR(_xll.qlIndexFixing(ONIndex1Y,I346,TRUE,_xll.ohTrigger(RecalcTrigger,Trigger1Y)),NA())</f>
        <v>1.344408530637331E-2</v>
      </c>
    </row>
    <row r="347" spans="2:17" x14ac:dyDescent="0.2">
      <c r="B347" s="46" t="s">
        <v>20</v>
      </c>
      <c r="D347" s="49">
        <f>_xll.qlCalendarAdvance(LocalCalendar,$D346,B347,"f",FALSE)</f>
        <v>43144</v>
      </c>
      <c r="E347" s="49">
        <f>_xll.qlInterestRateIndexValueDate(IndexON,D347)</f>
        <v>43144</v>
      </c>
      <c r="F347" s="52">
        <f>IFERROR(_xll.qlIndexFixing(IndexON,D347,TRUE,_xll.ohTrigger(RecalcTrigger,TriggerON)),NA())</f>
        <v>6.899177831511949E-3</v>
      </c>
      <c r="H347" s="49">
        <f>_xll.qlCalendarAdvance(IborCalendar,$H346,B347,"f",FALSE)</f>
        <v>43137</v>
      </c>
      <c r="I347" s="49">
        <f>_xll.qlInterestRateIndexValueDate(Index1M,$H347)</f>
        <v>43139</v>
      </c>
      <c r="J347" s="52">
        <f>IFERROR(_xll.qlIndexFixing(Index1M,$H347,TRUE,_xll.ohTrigger(RecalcTrigger,Trigger1M)),NA())</f>
        <v>8.4528459491260491E-3</v>
      </c>
      <c r="K347" s="52">
        <f>IFERROR(_xll.qlIndexFixing(ONIndex1M,I347,TRUE,_xll.ohTrigger(RecalcTrigger,Trigger1M)),NA())</f>
        <v>8.3991918732095883E-3</v>
      </c>
      <c r="L347" s="52">
        <f>IFERROR(_xll.qlIndexFixing(Index3M,H347,TRUE,_xll.ohTrigger(RecalcTrigger,Trigger3M)),NA())</f>
        <v>1.0690378288802821E-2</v>
      </c>
      <c r="M347" s="52">
        <f>IFERROR(_xll.qlIndexFixing(ONIndex3M,I347,TRUE,_xll.ohTrigger(RecalcTrigger,Trigger3M)),NA())</f>
        <v>1.0628861169443837E-2</v>
      </c>
      <c r="N347" s="52">
        <f>IFERROR(_xll.qlIndexFixing(Index6M,$H347,TRUE,_xll.ohTrigger(RecalcTrigger,Trigger6M)),NA())</f>
        <v>1.3103427612767681E-2</v>
      </c>
      <c r="O347" s="52">
        <f>IFERROR(_xll.qlIndexFixing(ONIndex6M,I347,TRUE,_xll.ohTrigger(RecalcTrigger,Trigger6M)),NA())</f>
        <v>1.3143379305153857E-2</v>
      </c>
      <c r="P347" s="52">
        <f>IFERROR(_xll.qlIndexFixing(Index1Y,$H347,TRUE,_xll.ohTrigger(RecalcTrigger,Trigger1Y)),NA())</f>
        <v>1.6549303589879487E-2</v>
      </c>
      <c r="Q347" s="52">
        <f>IFERROR(_xll.qlIndexFixing(ONIndex1Y,I347,TRUE,_xll.ohTrigger(RecalcTrigger,Trigger1Y)),NA())</f>
        <v>1.3497879020656356E-2</v>
      </c>
    </row>
    <row r="348" spans="2:17" x14ac:dyDescent="0.2">
      <c r="B348" s="46" t="s">
        <v>20</v>
      </c>
      <c r="D348" s="49">
        <f>_xll.qlCalendarAdvance(LocalCalendar,$D347,B348,"f",FALSE)</f>
        <v>43145</v>
      </c>
      <c r="E348" s="49">
        <f>_xll.qlInterestRateIndexValueDate(IndexON,D348)</f>
        <v>43145</v>
      </c>
      <c r="F348" s="52">
        <f>IFERROR(_xll.qlIndexFixing(IndexON,D348,TRUE,_xll.ohTrigger(RecalcTrigger,TriggerON)),NA())</f>
        <v>6.9020169016109634E-3</v>
      </c>
      <c r="H348" s="49">
        <f>_xll.qlCalendarAdvance(IborCalendar,$H347,B348,"f",FALSE)</f>
        <v>43138</v>
      </c>
      <c r="I348" s="49">
        <f>_xll.qlInterestRateIndexValueDate(Index1M,$H348)</f>
        <v>43140</v>
      </c>
      <c r="J348" s="52">
        <f>IFERROR(_xll.qlIndexFixing(Index1M,$H348,TRUE,_xll.ohTrigger(RecalcTrigger,Trigger1M)),NA())</f>
        <v>8.4566139362169633E-3</v>
      </c>
      <c r="K348" s="52">
        <f>IFERROR(_xll.qlIndexFixing(ONIndex1M,I348,TRUE,_xll.ohTrigger(RecalcTrigger,Trigger1M)),NA())</f>
        <v>8.4069745550419128E-3</v>
      </c>
      <c r="L348" s="52">
        <f>IFERROR(_xll.qlIndexFixing(Index3M,H348,TRUE,_xll.ohTrigger(RecalcTrigger,Trigger3M)),NA())</f>
        <v>1.0691355741848964E-2</v>
      </c>
      <c r="M348" s="52">
        <f>IFERROR(_xll.qlIndexFixing(ONIndex3M,I348,TRUE,_xll.ohTrigger(RecalcTrigger,Trigger3M)),NA())</f>
        <v>1.0634520922669921E-2</v>
      </c>
      <c r="N348" s="52">
        <f>IFERROR(_xll.qlIndexFixing(Index6M,$H348,TRUE,_xll.ohTrigger(RecalcTrigger,Trigger6M)),NA())</f>
        <v>1.3104208440680947E-2</v>
      </c>
      <c r="O348" s="52">
        <f>IFERROR(_xll.qlIndexFixing(ONIndex6M,I348,TRUE,_xll.ohTrigger(RecalcTrigger,Trigger6M)),NA())</f>
        <v>1.3134852158618315E-2</v>
      </c>
      <c r="P348" s="52">
        <f>IFERROR(_xll.qlIndexFixing(Index1Y,$H348,TRUE,_xll.ohTrigger(RecalcTrigger,Trigger1Y)),NA())</f>
        <v>1.6556079035459113E-2</v>
      </c>
      <c r="Q348" s="52">
        <f>IFERROR(_xll.qlIndexFixing(ONIndex1Y,I348,TRUE,_xll.ohTrigger(RecalcTrigger,Trigger1Y)),NA())</f>
        <v>1.359302451533928E-2</v>
      </c>
    </row>
    <row r="349" spans="2:17" x14ac:dyDescent="0.2">
      <c r="B349" s="46" t="s">
        <v>20</v>
      </c>
      <c r="D349" s="49">
        <f>_xll.qlCalendarAdvance(LocalCalendar,$D348,B349,"f",FALSE)</f>
        <v>43146</v>
      </c>
      <c r="E349" s="49">
        <f>_xll.qlInterestRateIndexValueDate(IndexON,D349)</f>
        <v>43146</v>
      </c>
      <c r="F349" s="52">
        <f>IFERROR(_xll.qlIndexFixing(IndexON,D349,TRUE,_xll.ohTrigger(RecalcTrigger,TriggerON)),NA())</f>
        <v>6.9047977127123517E-3</v>
      </c>
      <c r="H349" s="49">
        <f>_xll.qlCalendarAdvance(IborCalendar,$H348,B349,"f",FALSE)</f>
        <v>43139</v>
      </c>
      <c r="I349" s="49">
        <f>_xll.qlInterestRateIndexValueDate(Index1M,$H349)</f>
        <v>43143</v>
      </c>
      <c r="J349" s="52">
        <f>IFERROR(_xll.qlIndexFixing(Index1M,$H349,TRUE,_xll.ohTrigger(RecalcTrigger,Trigger1M)),NA())</f>
        <v>8.4679049999209742E-3</v>
      </c>
      <c r="K349" s="52">
        <f>IFERROR(_xll.qlIndexFixing(ONIndex1M,I349,TRUE,_xll.ohTrigger(RecalcTrigger,Trigger1M)),NA())</f>
        <v>8.4143574366546403E-3</v>
      </c>
      <c r="L349" s="52">
        <f>IFERROR(_xll.qlIndexFixing(Index3M,H349,TRUE,_xll.ohTrigger(RecalcTrigger,Trigger3M)),NA())</f>
        <v>1.0695522880711334E-2</v>
      </c>
      <c r="M349" s="52">
        <f>IFERROR(_xll.qlIndexFixing(ONIndex3M,I349,TRUE,_xll.ohTrigger(RecalcTrigger,Trigger3M)),NA())</f>
        <v>1.0639294152241519E-2</v>
      </c>
      <c r="N349" s="52">
        <f>IFERROR(_xll.qlIndexFixing(Index6M,$H349,TRUE,_xll.ohTrigger(RecalcTrigger,Trigger6M)),NA())</f>
        <v>1.3108233860075692E-2</v>
      </c>
      <c r="O349" s="52">
        <f>IFERROR(_xll.qlIndexFixing(ONIndex6M,I349,TRUE,_xll.ohTrigger(RecalcTrigger,Trigger6M)),NA())</f>
        <v>1.3125306006935844E-2</v>
      </c>
      <c r="P349" s="52">
        <f>IFERROR(_xll.qlIndexFixing(Index1Y,$H349,TRUE,_xll.ohTrigger(RecalcTrigger,Trigger1Y)),NA())</f>
        <v>1.6578186738979539E-2</v>
      </c>
      <c r="Q349" s="52">
        <f>IFERROR(_xll.qlIndexFixing(ONIndex1Y,I349,TRUE,_xll.ohTrigger(RecalcTrigger,Trigger1Y)),NA())</f>
        <v>1.3674188418377753E-2</v>
      </c>
    </row>
    <row r="350" spans="2:17" x14ac:dyDescent="0.2">
      <c r="B350" s="46" t="s">
        <v>20</v>
      </c>
      <c r="D350" s="49">
        <f>_xll.qlCalendarAdvance(LocalCalendar,$D349,B350,"f",FALSE)</f>
        <v>43147</v>
      </c>
      <c r="E350" s="49">
        <f>_xll.qlInterestRateIndexValueDate(IndexON,D350)</f>
        <v>43147</v>
      </c>
      <c r="F350" s="52">
        <f>IFERROR(_xll.qlIndexFixing(IndexON,D350,TRUE,_xll.ohTrigger(RecalcTrigger,TriggerON)),NA())</f>
        <v>6.9116574825645039E-3</v>
      </c>
      <c r="H350" s="49">
        <f>_xll.qlCalendarAdvance(IborCalendar,$H349,B350,"f",FALSE)</f>
        <v>43140</v>
      </c>
      <c r="I350" s="49">
        <f>_xll.qlInterestRateIndexValueDate(Index1M,$H350)</f>
        <v>43144</v>
      </c>
      <c r="J350" s="52">
        <f>IFERROR(_xll.qlIndexFixing(Index1M,$H350,TRUE,_xll.ohTrigger(RecalcTrigger,Trigger1M)),NA())</f>
        <v>8.4716643886270249E-3</v>
      </c>
      <c r="K350" s="52">
        <f>IFERROR(_xll.qlIndexFixing(ONIndex1M,I350,TRUE,_xll.ohTrigger(RecalcTrigger,Trigger1M)),NA())</f>
        <v>8.4181434542340838E-3</v>
      </c>
      <c r="L350" s="52">
        <f>IFERROR(_xll.qlIndexFixing(Index3M,H350,TRUE,_xll.ohTrigger(RecalcTrigger,Trigger3M)),NA())</f>
        <v>1.069583154408793E-2</v>
      </c>
      <c r="M350" s="52">
        <f>IFERROR(_xll.qlIndexFixing(ONIndex3M,I350,TRUE,_xll.ohTrigger(RecalcTrigger,Trigger3M)),NA())</f>
        <v>1.0641708702960884E-2</v>
      </c>
      <c r="N350" s="52">
        <f>IFERROR(_xll.qlIndexFixing(Index6M,$H350,TRUE,_xll.ohTrigger(RecalcTrigger,Trigger6M)),NA())</f>
        <v>1.3107661644183099E-2</v>
      </c>
      <c r="O350" s="52">
        <f>IFERROR(_xll.qlIndexFixing(ONIndex6M,I350,TRUE,_xll.ohTrigger(RecalcTrigger,Trigger6M)),NA())</f>
        <v>1.3120742236214511E-2</v>
      </c>
      <c r="P350" s="52">
        <f>IFERROR(_xll.qlIndexFixing(Index1Y,$H350,TRUE,_xll.ohTrigger(RecalcTrigger,Trigger1Y)),NA())</f>
        <v>1.6585059216862756E-2</v>
      </c>
      <c r="Q350" s="52">
        <f>IFERROR(_xll.qlIndexFixing(ONIndex1Y,I350,TRUE,_xll.ohTrigger(RecalcTrigger,Trigger1Y)),NA())</f>
        <v>1.3708549395961001E-2</v>
      </c>
    </row>
    <row r="351" spans="2:17" x14ac:dyDescent="0.2">
      <c r="B351" s="46" t="s">
        <v>20</v>
      </c>
      <c r="D351" s="49">
        <f>_xll.qlCalendarAdvance(LocalCalendar,$D350,B351,"f",FALSE)</f>
        <v>43151</v>
      </c>
      <c r="E351" s="49">
        <f>_xll.qlInterestRateIndexValueDate(IndexON,D351)</f>
        <v>43151</v>
      </c>
      <c r="F351" s="52">
        <f>IFERROR(_xll.qlIndexFixing(IndexON,D351,TRUE,_xll.ohTrigger(RecalcTrigger,TriggerON)),NA())</f>
        <v>6.9178278837345175E-3</v>
      </c>
      <c r="H351" s="49">
        <f>_xll.qlCalendarAdvance(IborCalendar,$H350,B351,"f",FALSE)</f>
        <v>43143</v>
      </c>
      <c r="I351" s="49">
        <f>_xll.qlInterestRateIndexValueDate(Index1M,$H351)</f>
        <v>43145</v>
      </c>
      <c r="J351" s="52">
        <f>IFERROR(_xll.qlIndexFixing(Index1M,$H351,TRUE,_xll.ohTrigger(RecalcTrigger,Trigger1M)),NA())</f>
        <v>8.4754216277354334E-3</v>
      </c>
      <c r="K351" s="52">
        <f>IFERROR(_xll.qlIndexFixing(ONIndex1M,I351,TRUE,_xll.ohTrigger(RecalcTrigger,Trigger1M)),NA())</f>
        <v>8.421927322572742E-3</v>
      </c>
      <c r="L351" s="52">
        <f>IFERROR(_xll.qlIndexFixing(Index3M,H351,TRUE,_xll.ohTrigger(RecalcTrigger,Trigger3M)),NA())</f>
        <v>1.0696123485258923E-2</v>
      </c>
      <c r="M351" s="52">
        <f>IFERROR(_xll.qlIndexFixing(ONIndex3M,I351,TRUE,_xll.ohTrigger(RecalcTrigger,Trigger3M)),NA())</f>
        <v>1.0644045775736188E-2</v>
      </c>
      <c r="N351" s="52">
        <f>IFERROR(_xll.qlIndexFixing(Index6M,$H351,TRUE,_xll.ohTrigger(RecalcTrigger,Trigger6M)),NA())</f>
        <v>1.3108606706065994E-2</v>
      </c>
      <c r="O351" s="52">
        <f>IFERROR(_xll.qlIndexFixing(ONIndex6M,I351,TRUE,_xll.ohTrigger(RecalcTrigger,Trigger6M)),NA())</f>
        <v>1.3116160286994472E-2</v>
      </c>
      <c r="P351" s="52">
        <f>IFERROR(_xll.qlIndexFixing(Index1Y,$H351,TRUE,_xll.ohTrigger(RecalcTrigger,Trigger1Y)),NA())</f>
        <v>1.6591814429306531E-2</v>
      </c>
      <c r="Q351" s="52">
        <f>IFERROR(_xll.qlIndexFixing(ONIndex1Y,I351,TRUE,_xll.ohTrigger(RecalcTrigger,Trigger1Y)),NA())</f>
        <v>1.3739023822383345E-2</v>
      </c>
    </row>
    <row r="352" spans="2:17" x14ac:dyDescent="0.2">
      <c r="B352" s="46" t="s">
        <v>20</v>
      </c>
      <c r="D352" s="49">
        <f>_xll.qlCalendarAdvance(LocalCalendar,$D351,B352,"f",FALSE)</f>
        <v>43152</v>
      </c>
      <c r="E352" s="49">
        <f>_xll.qlInterestRateIndexValueDate(IndexON,D352)</f>
        <v>43152</v>
      </c>
      <c r="F352" s="52">
        <f>IFERROR(_xll.qlIndexFixing(IndexON,D352,TRUE,_xll.ohTrigger(RecalcTrigger,TriggerON)),NA())</f>
        <v>6.9202591409300851E-3</v>
      </c>
      <c r="H352" s="49">
        <f>_xll.qlCalendarAdvance(IborCalendar,$H351,B352,"f",FALSE)</f>
        <v>43144</v>
      </c>
      <c r="I352" s="49">
        <f>_xll.qlInterestRateIndexValueDate(Index1M,$H352)</f>
        <v>43146</v>
      </c>
      <c r="J352" s="52">
        <f>IFERROR(_xll.qlIndexFixing(Index1M,$H352,TRUE,_xll.ohTrigger(RecalcTrigger,Trigger1M)),NA())</f>
        <v>8.4791767172404907E-3</v>
      </c>
      <c r="K352" s="52">
        <f>IFERROR(_xll.qlIndexFixing(ONIndex1M,I352,TRUE,_xll.ohTrigger(RecalcTrigger,Trigger1M)),NA())</f>
        <v>8.4257090415906788E-3</v>
      </c>
      <c r="L352" s="52">
        <f>IFERROR(_xll.qlIndexFixing(Index3M,H352,TRUE,_xll.ohTrigger(RecalcTrigger,Trigger3M)),NA())</f>
        <v>1.0697062635751129E-2</v>
      </c>
      <c r="M352" s="52">
        <f>IFERROR(_xll.qlIndexFixing(ONIndex3M,I352,TRUE,_xll.ohTrigger(RecalcTrigger,Trigger3M)),NA())</f>
        <v>1.0646305370487497E-2</v>
      </c>
      <c r="N352" s="52">
        <f>IFERROR(_xll.qlIndexFixing(Index6M,$H352,TRUE,_xll.ohTrigger(RecalcTrigger,Trigger6M)),NA())</f>
        <v>1.3109584187574326E-2</v>
      </c>
      <c r="O352" s="52">
        <f>IFERROR(_xll.qlIndexFixing(ONIndex6M,I352,TRUE,_xll.ohTrigger(RecalcTrigger,Trigger6M)),NA())</f>
        <v>1.3111560159275726E-2</v>
      </c>
      <c r="P352" s="52">
        <f>IFERROR(_xll.qlIndexFixing(Index1Y,$H352,TRUE,_xll.ohTrigger(RecalcTrigger,Trigger1Y)),NA())</f>
        <v>1.6598463406080843E-2</v>
      </c>
      <c r="Q352" s="52">
        <f>IFERROR(_xll.qlIndexFixing(ONIndex1Y,I352,TRUE,_xll.ohTrigger(RecalcTrigger,Trigger1Y)),NA())</f>
        <v>1.3765611696525681E-2</v>
      </c>
    </row>
    <row r="353" spans="2:17" x14ac:dyDescent="0.2">
      <c r="B353" s="46" t="s">
        <v>20</v>
      </c>
      <c r="D353" s="49">
        <f>_xll.qlCalendarAdvance(LocalCalendar,$D352,B353,"f",FALSE)</f>
        <v>43153</v>
      </c>
      <c r="E353" s="49">
        <f>_xll.qlInterestRateIndexValueDate(IndexON,D353)</f>
        <v>43153</v>
      </c>
      <c r="F353" s="52">
        <f>IFERROR(_xll.qlIndexFixing(IndexON,D353,TRUE,_xll.ohTrigger(RecalcTrigger,TriggerON)),NA())</f>
        <v>6.9226321392079626E-3</v>
      </c>
      <c r="H353" s="49">
        <f>_xll.qlCalendarAdvance(IborCalendar,$H352,B353,"f",FALSE)</f>
        <v>43145</v>
      </c>
      <c r="I353" s="49">
        <f>_xll.qlInterestRateIndexValueDate(Index1M,$H353)</f>
        <v>43147</v>
      </c>
      <c r="J353" s="52">
        <f>IFERROR(_xll.qlIndexFixing(Index1M,$H353,TRUE,_xll.ohTrigger(RecalcTrigger,Trigger1M)),NA())</f>
        <v>8.4829296571393396E-3</v>
      </c>
      <c r="K353" s="52">
        <f>IFERROR(_xll.qlIndexFixing(ONIndex1M,I353,TRUE,_xll.ohTrigger(RecalcTrigger,Trigger1M)),NA())</f>
        <v>8.435449063119993E-3</v>
      </c>
      <c r="L353" s="52">
        <f>IFERROR(_xll.qlIndexFixing(Index3M,H353,TRUE,_xll.ohTrigger(RecalcTrigger,Trigger3M)),NA())</f>
        <v>1.0698000155578292E-2</v>
      </c>
      <c r="M353" s="52">
        <f>IFERROR(_xll.qlIndexFixing(ONIndex3M,I353,TRUE,_xll.ohTrigger(RecalcTrigger,Trigger3M)),NA())</f>
        <v>1.0652039709651007E-2</v>
      </c>
      <c r="N353" s="52">
        <f>IFERROR(_xll.qlIndexFixing(Index6M,$H353,TRUE,_xll.ohTrigger(RecalcTrigger,Trigger6M)),NA())</f>
        <v>1.311059394632166E-2</v>
      </c>
      <c r="O353" s="52">
        <f>IFERROR(_xll.qlIndexFixing(ONIndex6M,I353,TRUE,_xll.ohTrigger(RecalcTrigger,Trigger6M)),NA())</f>
        <v>1.3100684003199969E-2</v>
      </c>
      <c r="P353" s="52">
        <f>IFERROR(_xll.qlIndexFixing(Index1Y,$H353,TRUE,_xll.ohTrigger(RecalcTrigger,Trigger1Y)),NA())</f>
        <v>1.6603142986230331E-2</v>
      </c>
      <c r="Q353" s="52">
        <f>IFERROR(_xll.qlIndexFixing(ONIndex1Y,I353,TRUE,_xll.ohTrigger(RecalcTrigger,Trigger1Y)),NA())</f>
        <v>1.3813443589532071E-2</v>
      </c>
    </row>
    <row r="354" spans="2:17" x14ac:dyDescent="0.2">
      <c r="B354" s="46" t="s">
        <v>20</v>
      </c>
      <c r="D354" s="49">
        <f>_xll.qlCalendarAdvance(LocalCalendar,$D353,B354,"f",FALSE)</f>
        <v>43154</v>
      </c>
      <c r="E354" s="49">
        <f>_xll.qlInterestRateIndexValueDate(IndexON,D354)</f>
        <v>43154</v>
      </c>
      <c r="F354" s="52">
        <f>IFERROR(_xll.qlIndexFixing(IndexON,D354,TRUE,_xll.ohTrigger(RecalcTrigger,TriggerON)),NA())</f>
        <v>6.9273172341866029E-3</v>
      </c>
      <c r="H354" s="49">
        <f>_xll.qlCalendarAdvance(IborCalendar,$H353,B354,"f",FALSE)</f>
        <v>43146</v>
      </c>
      <c r="I354" s="49">
        <f>_xll.qlInterestRateIndexValueDate(Index1M,$H354)</f>
        <v>43151</v>
      </c>
      <c r="J354" s="52">
        <f>IFERROR(_xll.qlIndexFixing(Index1M,$H354,TRUE,_xll.ohTrigger(RecalcTrigger,Trigger1M)),NA())</f>
        <v>8.4979199206640967E-3</v>
      </c>
      <c r="K354" s="52">
        <f>IFERROR(_xll.qlIndexFixing(ONIndex1M,I354,TRUE,_xll.ohTrigger(RecalcTrigger,Trigger1M)),NA())</f>
        <v>8.444585397349158E-3</v>
      </c>
      <c r="L354" s="52">
        <f>IFERROR(_xll.qlIndexFixing(Index3M,H354,TRUE,_xll.ohTrigger(RecalcTrigger,Trigger3M)),NA())</f>
        <v>1.0702510011804556E-2</v>
      </c>
      <c r="M354" s="52">
        <f>IFERROR(_xll.qlIndexFixing(ONIndex3M,I354,TRUE,_xll.ohTrigger(RecalcTrigger,Trigger3M)),NA())</f>
        <v>1.0656441174523579E-2</v>
      </c>
      <c r="N354" s="52">
        <f>IFERROR(_xll.qlIndexFixing(Index6M,$H354,TRUE,_xll.ohTrigger(RecalcTrigger,Trigger6M)),NA())</f>
        <v>1.3114952906020487E-2</v>
      </c>
      <c r="O354" s="52">
        <f>IFERROR(_xll.qlIndexFixing(ONIndex6M,I354,TRUE,_xll.ohTrigger(RecalcTrigger,Trigger6M)),NA())</f>
        <v>1.3088286843601082E-2</v>
      </c>
      <c r="P354" s="52">
        <f>IFERROR(_xll.qlIndexFixing(Index1Y,$H354,TRUE,_xll.ohTrigger(RecalcTrigger,Trigger1Y)),NA())</f>
        <v>1.6630500819288883E-2</v>
      </c>
      <c r="Q354" s="52">
        <f>IFERROR(_xll.qlIndexFixing(ONIndex1Y,I354,TRUE,_xll.ohTrigger(RecalcTrigger,Trigger1Y)),NA())</f>
        <v>1.3840252759296234E-2</v>
      </c>
    </row>
    <row r="355" spans="2:17" x14ac:dyDescent="0.2">
      <c r="B355" s="46" t="s">
        <v>20</v>
      </c>
      <c r="D355" s="49">
        <f>_xll.qlCalendarAdvance(LocalCalendar,$D354,B355,"f",FALSE)</f>
        <v>43157</v>
      </c>
      <c r="E355" s="49">
        <f>_xll.qlInterestRateIndexValueDate(IndexON,D355)</f>
        <v>43157</v>
      </c>
      <c r="F355" s="52">
        <f>IFERROR(_xll.qlIndexFixing(IndexON,D355,TRUE,_xll.ohTrigger(RecalcTrigger,TriggerON)),NA())</f>
        <v>6.9315415426629556E-3</v>
      </c>
      <c r="H355" s="49">
        <f>_xll.qlCalendarAdvance(IborCalendar,$H354,B355,"f",FALSE)</f>
        <v>43147</v>
      </c>
      <c r="I355" s="49">
        <f>_xll.qlInterestRateIndexValueDate(Index1M,$H355)</f>
        <v>43151</v>
      </c>
      <c r="J355" s="52">
        <f>IFERROR(_xll.qlIndexFixing(Index1M,$H355,TRUE,_xll.ohTrigger(RecalcTrigger,Trigger1M)),NA())</f>
        <v>8.4979199206640967E-3</v>
      </c>
      <c r="K355" s="52">
        <f>IFERROR(_xll.qlIndexFixing(ONIndex1M,I355,TRUE,_xll.ohTrigger(RecalcTrigger,Trigger1M)),NA())</f>
        <v>8.444585397349158E-3</v>
      </c>
      <c r="L355" s="52">
        <f>IFERROR(_xll.qlIndexFixing(Index3M,H355,TRUE,_xll.ohTrigger(RecalcTrigger,Trigger3M)),NA())</f>
        <v>1.0702510011804556E-2</v>
      </c>
      <c r="M355" s="52">
        <f>IFERROR(_xll.qlIndexFixing(ONIndex3M,I355,TRUE,_xll.ohTrigger(RecalcTrigger,Trigger3M)),NA())</f>
        <v>1.0656441174523579E-2</v>
      </c>
      <c r="N355" s="52">
        <f>IFERROR(_xll.qlIndexFixing(Index6M,$H355,TRUE,_xll.ohTrigger(RecalcTrigger,Trigger6M)),NA())</f>
        <v>1.3114952906020487E-2</v>
      </c>
      <c r="O355" s="52">
        <f>IFERROR(_xll.qlIndexFixing(ONIndex6M,I355,TRUE,_xll.ohTrigger(RecalcTrigger,Trigger6M)),NA())</f>
        <v>1.3088286843601082E-2</v>
      </c>
      <c r="P355" s="52">
        <f>IFERROR(_xll.qlIndexFixing(Index1Y,$H355,TRUE,_xll.ohTrigger(RecalcTrigger,Trigger1Y)),NA())</f>
        <v>1.6630500819288883E-2</v>
      </c>
      <c r="Q355" s="52">
        <f>IFERROR(_xll.qlIndexFixing(ONIndex1Y,I355,TRUE,_xll.ohTrigger(RecalcTrigger,Trigger1Y)),NA())</f>
        <v>1.3840252759296234E-2</v>
      </c>
    </row>
    <row r="356" spans="2:17" x14ac:dyDescent="0.2">
      <c r="B356" s="46" t="s">
        <v>20</v>
      </c>
      <c r="D356" s="49">
        <f>_xll.qlCalendarAdvance(LocalCalendar,$D355,B356,"f",FALSE)</f>
        <v>43158</v>
      </c>
      <c r="E356" s="49">
        <f>_xll.qlInterestRateIndexValueDate(IndexON,D356)</f>
        <v>43158</v>
      </c>
      <c r="F356" s="52">
        <f>IFERROR(_xll.qlIndexFixing(IndexON,D356,TRUE,_xll.ohTrigger(RecalcTrigger,TriggerON)),NA())</f>
        <v>6.9336232460326386E-3</v>
      </c>
      <c r="H356" s="49">
        <f>_xll.qlCalendarAdvance(IborCalendar,$H355,B356,"f",FALSE)</f>
        <v>43150</v>
      </c>
      <c r="I356" s="49">
        <f>_xll.qlInterestRateIndexValueDate(Index1M,$H356)</f>
        <v>43152</v>
      </c>
      <c r="J356" s="52">
        <f>IFERROR(_xll.qlIndexFixing(Index1M,$H356,TRUE,_xll.ohTrigger(RecalcTrigger,Trigger1M)),NA())</f>
        <v>8.5016621125204896E-3</v>
      </c>
      <c r="K356" s="52">
        <f>IFERROR(_xll.qlIndexFixing(ONIndex1M,I356,TRUE,_xll.ohTrigger(RecalcTrigger,Trigger1M)),NA())</f>
        <v>8.4483542206026385E-3</v>
      </c>
      <c r="L356" s="52">
        <f>IFERROR(_xll.qlIndexFixing(Index3M,H356,TRUE,_xll.ohTrigger(RecalcTrigger,Trigger3M)),NA())</f>
        <v>1.0702710825833062E-2</v>
      </c>
      <c r="M356" s="52">
        <f>IFERROR(_xll.qlIndexFixing(ONIndex3M,I356,TRUE,_xll.ohTrigger(RecalcTrigger,Trigger3M)),NA())</f>
        <v>1.0658235901370716E-2</v>
      </c>
      <c r="N356" s="52">
        <f>IFERROR(_xll.qlIndexFixing(Index6M,$H356,TRUE,_xll.ohTrigger(RecalcTrigger,Trigger6M)),NA())</f>
        <v>1.3116121915212697E-2</v>
      </c>
      <c r="O356" s="52">
        <f>IFERROR(_xll.qlIndexFixing(ONIndex6M,I356,TRUE,_xll.ohTrigger(RecalcTrigger,Trigger6M)),NA())</f>
        <v>1.3083577645049971E-2</v>
      </c>
      <c r="P356" s="52">
        <f>IFERROR(_xll.qlIndexFixing(Index1Y,$H356,TRUE,_xll.ohTrigger(RecalcTrigger,Trigger1Y)),NA())</f>
        <v>1.6636744024921137E-2</v>
      </c>
      <c r="Q356" s="52">
        <f>IFERROR(_xll.qlIndexFixing(ONIndex1Y,I356,TRUE,_xll.ohTrigger(RecalcTrigger,Trigger1Y)),NA())</f>
        <v>1.3843521306888817E-2</v>
      </c>
    </row>
    <row r="357" spans="2:17" x14ac:dyDescent="0.2">
      <c r="B357" s="46" t="s">
        <v>20</v>
      </c>
      <c r="D357" s="49">
        <f>_xll.qlCalendarAdvance(LocalCalendar,$D356,B357,"f",FALSE)</f>
        <v>43159</v>
      </c>
      <c r="E357" s="49">
        <f>_xll.qlInterestRateIndexValueDate(IndexON,D357)</f>
        <v>43159</v>
      </c>
      <c r="F357" s="52">
        <f>IFERROR(_xll.qlIndexFixing(IndexON,D357,TRUE,_xll.ohTrigger(RecalcTrigger,TriggerON)),NA())</f>
        <v>6.9356466904846314E-3</v>
      </c>
      <c r="H357" s="49">
        <f>_xll.qlCalendarAdvance(IborCalendar,$H356,B357,"f",FALSE)</f>
        <v>43151</v>
      </c>
      <c r="I357" s="49">
        <f>_xll.qlInterestRateIndexValueDate(Index1M,$H357)</f>
        <v>43153</v>
      </c>
      <c r="J357" s="52">
        <f>IFERROR(_xll.qlIndexFixing(Index1M,$H357,TRUE,_xll.ohTrigger(RecalcTrigger,Trigger1M)),NA())</f>
        <v>8.5054021547592562E-3</v>
      </c>
      <c r="K357" s="52">
        <f>IFERROR(_xll.qlIndexFixing(ONIndex1M,I357,TRUE,_xll.ohTrigger(RecalcTrigger,Trigger1M)),NA())</f>
        <v>8.4521208946153337E-3</v>
      </c>
      <c r="L357" s="52">
        <f>IFERROR(_xll.qlIndexFixing(Index3M,H357,TRUE,_xll.ohTrigger(RecalcTrigger,Trigger3M)),NA())</f>
        <v>1.0703667080345041E-2</v>
      </c>
      <c r="M357" s="52">
        <f>IFERROR(_xll.qlIndexFixing(ONIndex3M,I357,TRUE,_xll.ohTrigger(RecalcTrigger,Trigger3M)),NA())</f>
        <v>1.0659953150273793E-2</v>
      </c>
      <c r="N357" s="52">
        <f>IFERROR(_xll.qlIndexFixing(Index6M,$H357,TRUE,_xll.ohTrigger(RecalcTrigger,Trigger6M)),NA())</f>
        <v>1.3117322347351804E-2</v>
      </c>
      <c r="O357" s="52">
        <f>IFERROR(_xll.qlIndexFixing(ONIndex6M,I357,TRUE,_xll.ohTrigger(RecalcTrigger,Trigger6M)),NA())</f>
        <v>1.3078850268000153E-2</v>
      </c>
      <c r="P357" s="52">
        <f>IFERROR(_xll.qlIndexFixing(Index1Y,$H357,TRUE,_xll.ohTrigger(RecalcTrigger,Trigger1Y)),NA())</f>
        <v>1.6642958211944066E-2</v>
      </c>
      <c r="Q357" s="52">
        <f>IFERROR(_xll.qlIndexFixing(ONIndex1Y,I357,TRUE,_xll.ohTrigger(RecalcTrigger,Trigger1Y)),NA())</f>
        <v>1.3842903298764142E-2</v>
      </c>
    </row>
    <row r="358" spans="2:17" x14ac:dyDescent="0.2">
      <c r="B358" s="46" t="s">
        <v>20</v>
      </c>
      <c r="D358" s="49">
        <f>_xll.qlCalendarAdvance(LocalCalendar,$D357,B358,"f",FALSE)</f>
        <v>43160</v>
      </c>
      <c r="E358" s="49">
        <f>_xll.qlInterestRateIndexValueDate(IndexON,D358)</f>
        <v>43160</v>
      </c>
      <c r="F358" s="52">
        <f>IFERROR(_xll.qlIndexFixing(IndexON,D358,TRUE,_xll.ohTrigger(RecalcTrigger,TriggerON)),NA())</f>
        <v>6.9376118758590621E-3</v>
      </c>
      <c r="H358" s="49">
        <f>_xll.qlCalendarAdvance(IborCalendar,$H357,B358,"f",FALSE)</f>
        <v>43152</v>
      </c>
      <c r="I358" s="49">
        <f>_xll.qlInterestRateIndexValueDate(Index1M,$H358)</f>
        <v>43154</v>
      </c>
      <c r="J358" s="52">
        <f>IFERROR(_xll.qlIndexFixing(Index1M,$H358,TRUE,_xll.ohTrigger(RecalcTrigger,Trigger1M)),NA())</f>
        <v>8.5091400473775412E-3</v>
      </c>
      <c r="K358" s="52">
        <f>IFERROR(_xll.qlIndexFixing(ONIndex1M,I358,TRUE,_xll.ohTrigger(RecalcTrigger,Trigger1M)),NA())</f>
        <v>8.4598458731921511E-3</v>
      </c>
      <c r="L358" s="52">
        <f>IFERROR(_xll.qlIndexFixing(Index3M,H358,TRUE,_xll.ohTrigger(RecalcTrigger,Trigger3M)),NA())</f>
        <v>1.0704631210429574E-2</v>
      </c>
      <c r="M358" s="52">
        <f>IFERROR(_xll.qlIndexFixing(ONIndex3M,I358,TRUE,_xll.ohTrigger(RecalcTrigger,Trigger3M)),NA())</f>
        <v>1.0663445230818525E-2</v>
      </c>
      <c r="N358" s="52">
        <f>IFERROR(_xll.qlIndexFixing(Index6M,$H358,TRUE,_xll.ohTrigger(RecalcTrigger,Trigger6M)),NA())</f>
        <v>1.3118554060060648E-2</v>
      </c>
      <c r="O358" s="52">
        <f>IFERROR(_xll.qlIndexFixing(ONIndex6M,I358,TRUE,_xll.ohTrigger(RecalcTrigger,Trigger6M)),NA())</f>
        <v>1.3069809390060527E-2</v>
      </c>
      <c r="P358" s="52">
        <f>IFERROR(_xll.qlIndexFixing(Index1Y,$H358,TRUE,_xll.ohTrigger(RecalcTrigger,Trigger1Y)),NA())</f>
        <v>1.6647404215692291E-2</v>
      </c>
      <c r="Q358" s="52">
        <f>IFERROR(_xll.qlIndexFixing(ONIndex1Y,I358,TRUE,_xll.ohTrigger(RecalcTrigger,Trigger1Y)),NA())</f>
        <v>1.3829243308212114E-2</v>
      </c>
    </row>
    <row r="359" spans="2:17" x14ac:dyDescent="0.2">
      <c r="B359" s="46" t="s">
        <v>20</v>
      </c>
      <c r="D359" s="49">
        <f>_xll.qlCalendarAdvance(LocalCalendar,$D358,B359,"f",FALSE)</f>
        <v>43161</v>
      </c>
      <c r="E359" s="49">
        <f>_xll.qlInterestRateIndexValueDate(IndexON,D359)</f>
        <v>43161</v>
      </c>
      <c r="F359" s="52">
        <f>IFERROR(_xll.qlIndexFixing(IndexON,D359,TRUE,_xll.ohTrigger(RecalcTrigger,TriggerON)),NA())</f>
        <v>6.9414818907276299E-3</v>
      </c>
      <c r="H359" s="49">
        <f>_xll.qlCalendarAdvance(IborCalendar,$H358,B359,"f",FALSE)</f>
        <v>43153</v>
      </c>
      <c r="I359" s="49">
        <f>_xll.qlInterestRateIndexValueDate(Index1M,$H359)</f>
        <v>43157</v>
      </c>
      <c r="J359" s="52">
        <f>IFERROR(_xll.qlIndexFixing(Index1M,$H359,TRUE,_xll.ohTrigger(RecalcTrigger,Trigger1M)),NA())</f>
        <v>8.5203408275180692E-3</v>
      </c>
      <c r="K359" s="52">
        <f>IFERROR(_xll.qlIndexFixing(ONIndex1M,I359,TRUE,_xll.ohTrigger(RecalcTrigger,Trigger1M)),NA())</f>
        <v>8.4671660975388363E-3</v>
      </c>
      <c r="L359" s="52">
        <f>IFERROR(_xll.qlIndexFixing(Index3M,H359,TRUE,_xll.ohTrigger(RecalcTrigger,Trigger3M)),NA())</f>
        <v>1.0710176681944687E-2</v>
      </c>
      <c r="M359" s="52">
        <f>IFERROR(_xll.qlIndexFixing(ONIndex3M,I359,TRUE,_xll.ohTrigger(RecalcTrigger,Trigger3M)),NA())</f>
        <v>1.06660473655662E-2</v>
      </c>
      <c r="N359" s="52">
        <f>IFERROR(_xll.qlIndexFixing(Index6M,$H359,TRUE,_xll.ohTrigger(RecalcTrigger,Trigger6M)),NA())</f>
        <v>1.3125379880910761E-2</v>
      </c>
      <c r="O359" s="52">
        <f>IFERROR(_xll.qlIndexFixing(ONIndex6M,I359,TRUE,_xll.ohTrigger(RecalcTrigger,Trigger6M)),NA())</f>
        <v>1.3059758975133562E-2</v>
      </c>
      <c r="P359" s="52">
        <f>IFERROR(_xll.qlIndexFixing(Index1Y,$H359,TRUE,_xll.ohTrigger(RecalcTrigger,Trigger1Y)),NA())</f>
        <v>1.6667745421213305E-2</v>
      </c>
      <c r="Q359" s="52">
        <f>IFERROR(_xll.qlIndexFixing(ONIndex1Y,I359,TRUE,_xll.ohTrigger(RecalcTrigger,Trigger1Y)),NA())</f>
        <v>1.3801565713489339E-2</v>
      </c>
    </row>
    <row r="360" spans="2:17" x14ac:dyDescent="0.2">
      <c r="B360" s="46" t="s">
        <v>20</v>
      </c>
      <c r="D360" s="49">
        <f>_xll.qlCalendarAdvance(LocalCalendar,$D359,B360,"f",FALSE)</f>
        <v>43164</v>
      </c>
      <c r="E360" s="49">
        <f>_xll.qlInterestRateIndexValueDate(IndexON,D360)</f>
        <v>43164</v>
      </c>
      <c r="F360" s="52">
        <f>IFERROR(_xll.qlIndexFixing(IndexON,D360,TRUE,_xll.ohTrigger(RecalcTrigger,TriggerON)),NA())</f>
        <v>6.9448900277002679E-3</v>
      </c>
      <c r="H360" s="49">
        <f>_xll.qlCalendarAdvance(IborCalendar,$H359,B360,"f",FALSE)</f>
        <v>43154</v>
      </c>
      <c r="I360" s="49">
        <f>_xll.qlInterestRateIndexValueDate(Index1M,$H360)</f>
        <v>43158</v>
      </c>
      <c r="J360" s="52">
        <f>IFERROR(_xll.qlIndexFixing(Index1M,$H360,TRUE,_xll.ohTrigger(RecalcTrigger,Trigger1M)),NA())</f>
        <v>8.5240701216515724E-3</v>
      </c>
      <c r="K360" s="52">
        <f>IFERROR(_xll.qlIndexFixing(ONIndex1M,I360,TRUE,_xll.ohTrigger(RecalcTrigger,Trigger1M)),NA())</f>
        <v>8.4709220251077966E-3</v>
      </c>
      <c r="L360" s="52">
        <f>IFERROR(_xll.qlIndexFixing(Index3M,H360,TRUE,_xll.ohTrigger(RecalcTrigger,Trigger3M)),NA())</f>
        <v>1.0710344294377821E-2</v>
      </c>
      <c r="M360" s="52">
        <f>IFERROR(_xll.qlIndexFixing(ONIndex3M,I360,TRUE,_xll.ohTrigger(RecalcTrigger,Trigger3M)),NA())</f>
        <v>1.0667377224429231E-2</v>
      </c>
      <c r="N360" s="52">
        <f>IFERROR(_xll.qlIndexFixing(Index6M,$H360,TRUE,_xll.ohTrigger(RecalcTrigger,Trigger6M)),NA())</f>
        <v>1.3125264288704338E-2</v>
      </c>
      <c r="O360" s="52">
        <f>IFERROR(_xll.qlIndexFixing(ONIndex6M,I360,TRUE,_xll.ohTrigger(RecalcTrigger,Trigger6M)),NA())</f>
        <v>1.3054940705750084E-2</v>
      </c>
      <c r="P360" s="52">
        <f>IFERROR(_xll.qlIndexFixing(Index1Y,$H360,TRUE,_xll.ohTrigger(RecalcTrigger,Trigger1Y)),NA())</f>
        <v>1.6673980003031566E-2</v>
      </c>
      <c r="Q360" s="52">
        <f>IFERROR(_xll.qlIndexFixing(ONIndex1Y,I360,TRUE,_xll.ohTrigger(RecalcTrigger,Trigger1Y)),NA())</f>
        <v>1.3781514930535366E-2</v>
      </c>
    </row>
    <row r="361" spans="2:17" x14ac:dyDescent="0.2">
      <c r="B361" s="46" t="s">
        <v>20</v>
      </c>
      <c r="D361" s="49">
        <f>_xll.qlCalendarAdvance(LocalCalendar,$D360,B361,"f",FALSE)</f>
        <v>43165</v>
      </c>
      <c r="E361" s="49">
        <f>_xll.qlInterestRateIndexValueDate(IndexON,D361)</f>
        <v>43165</v>
      </c>
      <c r="F361" s="52">
        <f>IFERROR(_xll.qlIndexFixing(IndexON,D361,TRUE,_xll.ohTrigger(RecalcTrigger,TriggerON)),NA())</f>
        <v>6.94656391824644E-3</v>
      </c>
      <c r="H361" s="49">
        <f>_xll.qlCalendarAdvance(IborCalendar,$H360,B361,"f",FALSE)</f>
        <v>43157</v>
      </c>
      <c r="I361" s="49">
        <f>_xll.qlInterestRateIndexValueDate(Index1M,$H361)</f>
        <v>43159</v>
      </c>
      <c r="J361" s="52">
        <f>IFERROR(_xll.qlIndexFixing(Index1M,$H361,TRUE,_xll.ohTrigger(RecalcTrigger,Trigger1M)),NA())</f>
        <v>8.5297559514592395E-3</v>
      </c>
      <c r="K361" s="52">
        <f>IFERROR(_xll.qlIndexFixing(ONIndex1M,I361,TRUE,_xll.ohTrigger(RecalcTrigger,Trigger1M)),NA())</f>
        <v>8.4746758033560354E-3</v>
      </c>
      <c r="L361" s="52">
        <f>IFERROR(_xll.qlIndexFixing(Index3M,H361,TRUE,_xll.ohTrigger(RecalcTrigger,Trigger3M)),NA())</f>
        <v>1.0712319974335209E-2</v>
      </c>
      <c r="M361" s="52">
        <f>IFERROR(_xll.qlIndexFixing(ONIndex3M,I361,TRUE,_xll.ohTrigger(RecalcTrigger,Trigger3M)),NA())</f>
        <v>1.0668629605268265E-2</v>
      </c>
      <c r="N361" s="52">
        <f>IFERROR(_xll.qlIndexFixing(Index6M,$H361,TRUE,_xll.ohTrigger(RecalcTrigger,Trigger6M)),NA())</f>
        <v>1.3129554559016857E-2</v>
      </c>
      <c r="O361" s="52">
        <f>IFERROR(_xll.qlIndexFixing(ONIndex6M,I361,TRUE,_xll.ohTrigger(RecalcTrigger,Trigger6M)),NA())</f>
        <v>1.3050104257947837E-2</v>
      </c>
      <c r="P361" s="52">
        <f>IFERROR(_xll.qlIndexFixing(Index1Y,$H361,TRUE,_xll.ohTrigger(RecalcTrigger,Trigger1Y)),NA())</f>
        <v>1.6680251763291631E-2</v>
      </c>
      <c r="Q361" s="52">
        <f>IFERROR(_xll.qlIndexFixing(ONIndex1Y,I361,TRUE,_xll.ohTrigger(RecalcTrigger,Trigger1Y)),NA())</f>
        <v>1.3758570983153362E-2</v>
      </c>
    </row>
    <row r="362" spans="2:17" x14ac:dyDescent="0.2">
      <c r="B362" s="46" t="s">
        <v>20</v>
      </c>
      <c r="D362" s="49">
        <f>_xll.qlCalendarAdvance(LocalCalendar,$D361,B362,"f",FALSE)</f>
        <v>43166</v>
      </c>
      <c r="E362" s="49">
        <f>_xll.qlInterestRateIndexValueDate(IndexON,D362)</f>
        <v>43166</v>
      </c>
      <c r="F362" s="52">
        <f>IFERROR(_xll.qlIndexFixing(IndexON,D362,TRUE,_xll.ohTrigger(RecalcTrigger,TriggerON)),NA())</f>
        <v>6.94817954971505E-3</v>
      </c>
      <c r="H362" s="49">
        <f>_xll.qlCalendarAdvance(IborCalendar,$H361,B362,"f",FALSE)</f>
        <v>43158</v>
      </c>
      <c r="I362" s="49">
        <f>_xll.qlInterestRateIndexValueDate(Index1M,$H362)</f>
        <v>43160</v>
      </c>
      <c r="J362" s="52">
        <f>IFERROR(_xll.qlIndexFixing(Index1M,$H362,TRUE,_xll.ohTrigger(RecalcTrigger,Trigger1M)),NA())</f>
        <v>8.5413044836551485E-3</v>
      </c>
      <c r="K362" s="52">
        <f>IFERROR(_xll.qlIndexFixing(ONIndex1M,I362,TRUE,_xll.ohTrigger(RecalcTrigger,Trigger1M)),NA())</f>
        <v>8.4784274322036168E-3</v>
      </c>
      <c r="L362" s="52">
        <f>IFERROR(_xll.qlIndexFixing(Index3M,H362,TRUE,_xll.ohTrigger(RecalcTrigger,Trigger3M)),NA())</f>
        <v>1.0713416330178711E-2</v>
      </c>
      <c r="M362" s="52">
        <f>IFERROR(_xll.qlIndexFixing(ONIndex3M,I362,TRUE,_xll.ohTrigger(RecalcTrigger,Trigger3M)),NA())</f>
        <v>1.0669804508163239E-2</v>
      </c>
      <c r="N362" s="52">
        <f>IFERROR(_xll.qlIndexFixing(Index6M,$H362,TRUE,_xll.ohTrigger(RecalcTrigger,Trigger6M)),NA())</f>
        <v>1.3135226832578336E-2</v>
      </c>
      <c r="O362" s="52">
        <f>IFERROR(_xll.qlIndexFixing(ONIndex6M,I362,TRUE,_xll.ohTrigger(RecalcTrigger,Trigger6M)),NA())</f>
        <v>1.3045249631566946E-2</v>
      </c>
      <c r="P362" s="52">
        <f>IFERROR(_xll.qlIndexFixing(Index1Y,$H362,TRUE,_xll.ohTrigger(RecalcTrigger,Trigger1Y)),NA())</f>
        <v>1.6686568968246718E-2</v>
      </c>
      <c r="Q362" s="52">
        <f>IFERROR(_xll.qlIndexFixing(ONIndex1Y,I362,TRUE,_xll.ohTrigger(RecalcTrigger,Trigger1Y)),NA())</f>
        <v>1.3736707427947081E-2</v>
      </c>
    </row>
    <row r="363" spans="2:17" x14ac:dyDescent="0.2">
      <c r="B363" s="46" t="s">
        <v>20</v>
      </c>
      <c r="D363" s="49">
        <f>_xll.qlCalendarAdvance(LocalCalendar,$D362,B363,"f",FALSE)</f>
        <v>43167</v>
      </c>
      <c r="E363" s="49">
        <f>_xll.qlInterestRateIndexValueDate(IndexON,D363)</f>
        <v>43167</v>
      </c>
      <c r="F363" s="52">
        <f>IFERROR(_xll.qlIndexFixing(IndexON,D363,TRUE,_xll.ohTrigger(RecalcTrigger,TriggerON)),NA())</f>
        <v>6.94973692226597E-3</v>
      </c>
      <c r="H363" s="49">
        <f>_xll.qlCalendarAdvance(IborCalendar,$H362,B363,"f",FALSE)</f>
        <v>43159</v>
      </c>
      <c r="I363" s="49">
        <f>_xll.qlInterestRateIndexValueDate(Index1M,$H363)</f>
        <v>43161</v>
      </c>
      <c r="J363" s="52">
        <f>IFERROR(_xll.qlIndexFixing(Index1M,$H363,TRUE,_xll.ohTrigger(RecalcTrigger,Trigger1M)),NA())</f>
        <v>8.5430681921133678E-3</v>
      </c>
      <c r="K363" s="52">
        <f>IFERROR(_xll.qlIndexFixing(ONIndex1M,I363,TRUE,_xll.ohTrigger(RecalcTrigger,Trigger1M)),NA())</f>
        <v>8.4861235576205729E-3</v>
      </c>
      <c r="L363" s="52">
        <f>IFERROR(_xll.qlIndexFixing(Index3M,H363,TRUE,_xll.ohTrigger(RecalcTrigger,Trigger3M)),NA())</f>
        <v>1.0716479082808483E-2</v>
      </c>
      <c r="M363" s="52">
        <f>IFERROR(_xll.qlIndexFixing(ONIndex3M,I363,TRUE,_xll.ohTrigger(RecalcTrigger,Trigger3M)),NA())</f>
        <v>1.0672212416302784E-2</v>
      </c>
      <c r="N363" s="52">
        <f>IFERROR(_xll.qlIndexFixing(Index6M,$H363,TRUE,_xll.ohTrigger(RecalcTrigger,Trigger6M)),NA())</f>
        <v>1.313523460204191E-2</v>
      </c>
      <c r="O363" s="52">
        <f>IFERROR(_xll.qlIndexFixing(ONIndex6M,I363,TRUE,_xll.ohTrigger(RecalcTrigger,Trigger6M)),NA())</f>
        <v>1.3035951800102197E-2</v>
      </c>
      <c r="P363" s="52">
        <f>IFERROR(_xll.qlIndexFixing(Index1Y,$H363,TRUE,_xll.ohTrigger(RecalcTrigger,Trigger1Y)),NA())</f>
        <v>1.6690684687323525E-2</v>
      </c>
      <c r="Q363" s="52">
        <f>IFERROR(_xll.qlIndexFixing(ONIndex1Y,I363,TRUE,_xll.ohTrigger(RecalcTrigger,Trigger1Y)),NA())</f>
        <v>1.3700414279567141E-2</v>
      </c>
    </row>
    <row r="364" spans="2:17" x14ac:dyDescent="0.2">
      <c r="B364" s="46" t="s">
        <v>20</v>
      </c>
      <c r="D364" s="49">
        <f>_xll.qlCalendarAdvance(LocalCalendar,$D363,B364,"f",FALSE)</f>
        <v>43168</v>
      </c>
      <c r="E364" s="49">
        <f>_xll.qlInterestRateIndexValueDate(IndexON,D364)</f>
        <v>43168</v>
      </c>
      <c r="F364" s="52">
        <f>IFERROR(_xll.qlIndexFixing(IndexON,D364,TRUE,_xll.ohTrigger(RecalcTrigger,TriggerON)),NA())</f>
        <v>6.9527917477785195E-3</v>
      </c>
      <c r="H364" s="49">
        <f>_xll.qlCalendarAdvance(IborCalendar,$H363,B364,"f",FALSE)</f>
        <v>43160</v>
      </c>
      <c r="I364" s="49">
        <f>_xll.qlInterestRateIndexValueDate(Index1M,$H364)</f>
        <v>43164</v>
      </c>
      <c r="J364" s="52">
        <f>IFERROR(_xll.qlIndexFixing(Index1M,$H364,TRUE,_xll.ohTrigger(RecalcTrigger,Trigger1M)),NA())</f>
        <v>8.5522601194682815E-3</v>
      </c>
      <c r="K364" s="52">
        <f>IFERROR(_xll.qlIndexFixing(ONIndex1M,I364,TRUE,_xll.ohTrigger(RecalcTrigger,Trigger1M)),NA())</f>
        <v>8.4934124550262169E-3</v>
      </c>
      <c r="L364" s="52">
        <f>IFERROR(_xll.qlIndexFixing(Index3M,H364,TRUE,_xll.ohTrigger(RecalcTrigger,Trigger3M)),NA())</f>
        <v>1.0717997141839139E-2</v>
      </c>
      <c r="M364" s="52">
        <f>IFERROR(_xll.qlIndexFixing(ONIndex3M,I364,TRUE,_xll.ohTrigger(RecalcTrigger,Trigger3M)),NA())</f>
        <v>1.0673729339503168E-2</v>
      </c>
      <c r="N364" s="52">
        <f>IFERROR(_xll.qlIndexFixing(Index6M,$H364,TRUE,_xll.ohTrigger(RecalcTrigger,Trigger6M)),NA())</f>
        <v>1.3136856136140646E-2</v>
      </c>
      <c r="O364" s="52">
        <f>IFERROR(_xll.qlIndexFixing(ONIndex6M,I364,TRUE,_xll.ohTrigger(RecalcTrigger,Trigger6M)),NA())</f>
        <v>1.3025649341615875E-2</v>
      </c>
      <c r="P364" s="52">
        <f>IFERROR(_xll.qlIndexFixing(Index1Y,$H364,TRUE,_xll.ohTrigger(RecalcTrigger,Trigger1Y)),NA())</f>
        <v>1.6712208481452752E-2</v>
      </c>
      <c r="Q364" s="52">
        <f>IFERROR(_xll.qlIndexFixing(ONIndex1Y,I364,TRUE,_xll.ohTrigger(RecalcTrigger,Trigger1Y)),NA())</f>
        <v>1.3669991013713911E-2</v>
      </c>
    </row>
    <row r="365" spans="2:17" x14ac:dyDescent="0.2">
      <c r="B365" s="46" t="s">
        <v>20</v>
      </c>
      <c r="D365" s="49">
        <f>_xll.qlCalendarAdvance(LocalCalendar,$D364,B365,"f",FALSE)</f>
        <v>43171</v>
      </c>
      <c r="E365" s="49">
        <f>_xll.qlInterestRateIndexValueDate(IndexON,D365)</f>
        <v>43171</v>
      </c>
      <c r="F365" s="52">
        <f>IFERROR(_xll.qlIndexFixing(IndexON,D365,TRUE,_xll.ohTrigger(RecalcTrigger,TriggerON)),NA())</f>
        <v>6.9553838224134523E-3</v>
      </c>
      <c r="H365" s="49">
        <f>_xll.qlCalendarAdvance(IborCalendar,$H364,B365,"f",FALSE)</f>
        <v>43161</v>
      </c>
      <c r="I365" s="49">
        <f>_xll.qlInterestRateIndexValueDate(Index1M,$H365)</f>
        <v>43165</v>
      </c>
      <c r="J365" s="52">
        <f>IFERROR(_xll.qlIndexFixing(Index1M,$H365,TRUE,_xll.ohTrigger(RecalcTrigger,Trigger1M)),NA())</f>
        <v>8.5559714061630189E-3</v>
      </c>
      <c r="K365" s="52">
        <f>IFERROR(_xll.qlIndexFixing(ONIndex1M,I365,TRUE,_xll.ohTrigger(RecalcTrigger,Trigger1M)),NA())</f>
        <v>8.4971533374300634E-3</v>
      </c>
      <c r="L365" s="52">
        <f>IFERROR(_xll.qlIndexFixing(Index3M,H365,TRUE,_xll.ohTrigger(RecalcTrigger,Trigger3M)),NA())</f>
        <v>1.0719197761268232E-2</v>
      </c>
      <c r="M365" s="52">
        <f>IFERROR(_xll.qlIndexFixing(ONIndex3M,I365,TRUE,_xll.ohTrigger(RecalcTrigger,Trigger3M)),NA())</f>
        <v>1.067451685227816E-2</v>
      </c>
      <c r="N365" s="52">
        <f>IFERROR(_xll.qlIndexFixing(Index6M,$H365,TRUE,_xll.ohTrigger(RecalcTrigger,Trigger6M)),NA())</f>
        <v>1.3138402555326395E-2</v>
      </c>
      <c r="O365" s="52">
        <f>IFERROR(_xll.qlIndexFixing(ONIndex6M,I365,TRUE,_xll.ohTrigger(RecalcTrigger,Trigger6M)),NA())</f>
        <v>1.3020703822981261E-2</v>
      </c>
      <c r="P365" s="52">
        <f>IFERROR(_xll.qlIndexFixing(Index1Y,$H365,TRUE,_xll.ohTrigger(RecalcTrigger,Trigger1Y)),NA())</f>
        <v>1.6718683174706626E-2</v>
      </c>
      <c r="Q365" s="52">
        <f>IFERROR(_xll.qlIndexFixing(ONIndex1Y,I365,TRUE,_xll.ohTrigger(RecalcTrigger,Trigger1Y)),NA())</f>
        <v>1.3658496360404726E-2</v>
      </c>
    </row>
    <row r="366" spans="2:17" x14ac:dyDescent="0.2">
      <c r="B366" s="46" t="s">
        <v>20</v>
      </c>
      <c r="D366" s="49">
        <f>_xll.qlCalendarAdvance(LocalCalendar,$D365,B366,"f",FALSE)</f>
        <v>43172</v>
      </c>
      <c r="E366" s="49">
        <f>_xll.qlInterestRateIndexValueDate(IndexON,D366)</f>
        <v>43172</v>
      </c>
      <c r="F366" s="52">
        <f>IFERROR(_xll.qlIndexFixing(IndexON,D366,TRUE,_xll.ohTrigger(RecalcTrigger,TriggerON)),NA())</f>
        <v>6.9566498999762416E-3</v>
      </c>
      <c r="H366" s="49">
        <f>_xll.qlCalendarAdvance(IborCalendar,$H365,B366,"f",FALSE)</f>
        <v>43164</v>
      </c>
      <c r="I366" s="49">
        <f>_xll.qlInterestRateIndexValueDate(Index1M,$H366)</f>
        <v>43166</v>
      </c>
      <c r="J366" s="52">
        <f>IFERROR(_xll.qlIndexFixing(Index1M,$H366,TRUE,_xll.ohTrigger(RecalcTrigger,Trigger1M)),NA())</f>
        <v>8.5635797107555794E-3</v>
      </c>
      <c r="K366" s="52">
        <f>IFERROR(_xll.qlIndexFixing(ONIndex1M,I366,TRUE,_xll.ohTrigger(RecalcTrigger,Trigger1M)),NA())</f>
        <v>8.5008920706730606E-3</v>
      </c>
      <c r="L366" s="52">
        <f>IFERROR(_xll.qlIndexFixing(Index3M,H366,TRUE,_xll.ohTrigger(RecalcTrigger,Trigger3M)),NA())</f>
        <v>1.0720423175087345E-2</v>
      </c>
      <c r="M366" s="52">
        <f>IFERROR(_xll.qlIndexFixing(ONIndex3M,I366,TRUE,_xll.ohTrigger(RecalcTrigger,Trigger3M)),NA())</f>
        <v>1.0675226887109091E-2</v>
      </c>
      <c r="N366" s="52">
        <f>IFERROR(_xll.qlIndexFixing(Index6M,$H366,TRUE,_xll.ohTrigger(RecalcTrigger,Trigger6M)),NA())</f>
        <v>1.3139977348953202E-2</v>
      </c>
      <c r="O366" s="52">
        <f>IFERROR(_xll.qlIndexFixing(ONIndex6M,I366,TRUE,_xll.ohTrigger(RecalcTrigger,Trigger6M)),NA())</f>
        <v>1.3015740125847941E-2</v>
      </c>
      <c r="P366" s="52">
        <f>IFERROR(_xll.qlIndexFixing(Index1Y,$H366,TRUE,_xll.ohTrigger(RecalcTrigger,Trigger1Y)),NA())</f>
        <v>1.6725172650091526E-2</v>
      </c>
      <c r="Q366" s="52">
        <f>IFERROR(_xll.qlIndexFixing(ONIndex1Y,I366,TRUE,_xll.ohTrigger(RecalcTrigger,Trigger1Y)),NA())</f>
        <v>1.3649075486643625E-2</v>
      </c>
    </row>
    <row r="367" spans="2:17" x14ac:dyDescent="0.2">
      <c r="B367" s="46" t="s">
        <v>20</v>
      </c>
      <c r="D367" s="49">
        <f>_xll.qlCalendarAdvance(LocalCalendar,$D366,B367,"f",FALSE)</f>
        <v>43173</v>
      </c>
      <c r="E367" s="49">
        <f>_xll.qlInterestRateIndexValueDate(IndexON,D367)</f>
        <v>43173</v>
      </c>
      <c r="F367" s="52">
        <f>IFERROR(_xll.qlIndexFixing(IndexON,D367,TRUE,_xll.ohTrigger(RecalcTrigger,TriggerON)),NA())</f>
        <v>6.9578577185414048E-3</v>
      </c>
      <c r="H367" s="49">
        <f>_xll.qlCalendarAdvance(IborCalendar,$H366,B367,"f",FALSE)</f>
        <v>43165</v>
      </c>
      <c r="I367" s="49">
        <f>_xll.qlInterestRateIndexValueDate(Index1M,$H367)</f>
        <v>43167</v>
      </c>
      <c r="J367" s="52">
        <f>IFERROR(_xll.qlIndexFixing(Index1M,$H367,TRUE,_xll.ohTrigger(RecalcTrigger,Trigger1M)),NA())</f>
        <v>8.565336441173077E-3</v>
      </c>
      <c r="K367" s="52">
        <f>IFERROR(_xll.qlIndexFixing(ONIndex1M,I367,TRUE,_xll.ohTrigger(RecalcTrigger,Trigger1M)),NA())</f>
        <v>8.5046286545154004E-3</v>
      </c>
      <c r="L367" s="52">
        <f>IFERROR(_xll.qlIndexFixing(Index3M,H367,TRUE,_xll.ohTrigger(RecalcTrigger,Trigger3M)),NA())</f>
        <v>1.0721674697190688E-2</v>
      </c>
      <c r="M367" s="52">
        <f>IFERROR(_xll.qlIndexFixing(ONIndex3M,I367,TRUE,_xll.ohTrigger(RecalcTrigger,Trigger3M)),NA())</f>
        <v>1.0675859443995961E-2</v>
      </c>
      <c r="N367" s="52">
        <f>IFERROR(_xll.qlIndexFixing(Index6M,$H367,TRUE,_xll.ohTrigger(RecalcTrigger,Trigger6M)),NA())</f>
        <v>1.3144343910196579E-2</v>
      </c>
      <c r="O367" s="52">
        <f>IFERROR(_xll.qlIndexFixing(ONIndex6M,I367,TRUE,_xll.ohTrigger(RecalcTrigger,Trigger6M)),NA())</f>
        <v>1.3010758250295851E-2</v>
      </c>
      <c r="P367" s="52">
        <f>IFERROR(_xll.qlIndexFixing(Index1Y,$H367,TRUE,_xll.ohTrigger(RecalcTrigger,Trigger1Y)),NA())</f>
        <v>1.6731671335432838E-2</v>
      </c>
      <c r="Q367" s="52">
        <f>IFERROR(_xll.qlIndexFixing(ONIndex1Y,I367,TRUE,_xll.ohTrigger(RecalcTrigger,Trigger1Y)),NA())</f>
        <v>1.3641728392430608E-2</v>
      </c>
    </row>
    <row r="368" spans="2:17" x14ac:dyDescent="0.2">
      <c r="B368" s="46" t="s">
        <v>20</v>
      </c>
      <c r="D368" s="49">
        <f>_xll.qlCalendarAdvance(LocalCalendar,$D367,B368,"f",FALSE)</f>
        <v>43174</v>
      </c>
      <c r="E368" s="49">
        <f>_xll.qlInterestRateIndexValueDate(IndexON,D368)</f>
        <v>43174</v>
      </c>
      <c r="F368" s="52">
        <f>IFERROR(_xll.qlIndexFixing(IndexON,D368,TRUE,_xll.ohTrigger(RecalcTrigger,TriggerON)),NA())</f>
        <v>6.9590072781089418E-3</v>
      </c>
      <c r="H368" s="49">
        <f>_xll.qlCalendarAdvance(IborCalendar,$H367,B368,"f",FALSE)</f>
        <v>43166</v>
      </c>
      <c r="I368" s="49">
        <f>_xll.qlInterestRateIndexValueDate(Index1M,$H368)</f>
        <v>43168</v>
      </c>
      <c r="J368" s="52">
        <f>IFERROR(_xll.qlIndexFixing(Index1M,$H368,TRUE,_xll.ohTrigger(RecalcTrigger,Trigger1M)),NA())</f>
        <v>8.5670923681517349E-3</v>
      </c>
      <c r="K368" s="52">
        <f>IFERROR(_xll.qlIndexFixing(ONIndex1M,I368,TRUE,_xll.ohTrigger(RecalcTrigger,Trigger1M)),NA())</f>
        <v>8.5122959254935182E-3</v>
      </c>
      <c r="L368" s="52">
        <f>IFERROR(_xll.qlIndexFixing(Index3M,H368,TRUE,_xll.ohTrigger(RecalcTrigger,Trigger3M)),NA())</f>
        <v>1.0725183681713135E-2</v>
      </c>
      <c r="M368" s="52">
        <f>IFERROR(_xll.qlIndexFixing(ONIndex3M,I368,TRUE,_xll.ohTrigger(RecalcTrigger,Trigger3M)),NA())</f>
        <v>1.0677182954790254E-2</v>
      </c>
      <c r="N368" s="52">
        <f>IFERROR(_xll.qlIndexFixing(Index6M,$H368,TRUE,_xll.ohTrigger(RecalcTrigger,Trigger6M)),NA())</f>
        <v>1.3144590936247693E-2</v>
      </c>
      <c r="O368" s="52">
        <f>IFERROR(_xll.qlIndexFixing(ONIndex6M,I368,TRUE,_xll.ohTrigger(RecalcTrigger,Trigger6M)),NA())</f>
        <v>1.300120340732569E-2</v>
      </c>
      <c r="P368" s="52">
        <f>IFERROR(_xll.qlIndexFixing(Index1Y,$H368,TRUE,_xll.ohTrigger(RecalcTrigger,Trigger1Y)),NA())</f>
        <v>1.6735447706202451E-2</v>
      </c>
      <c r="Q368" s="52">
        <f>IFERROR(_xll.qlIndexFixing(ONIndex1Y,I368,TRUE,_xll.ohTrigger(RecalcTrigger,Trigger1Y)),NA())</f>
        <v>1.3634463154019727E-2</v>
      </c>
    </row>
    <row r="369" spans="2:17" x14ac:dyDescent="0.2">
      <c r="B369" s="46" t="s">
        <v>20</v>
      </c>
      <c r="D369" s="49">
        <f>_xll.qlCalendarAdvance(LocalCalendar,$D368,B369,"f",FALSE)</f>
        <v>43175</v>
      </c>
      <c r="E369" s="49">
        <f>_xll.qlInterestRateIndexValueDate(IndexON,D369)</f>
        <v>43175</v>
      </c>
      <c r="F369" s="52">
        <f>IFERROR(_xll.qlIndexFixing(IndexON,D369,TRUE,_xll.ohTrigger(RecalcTrigger,TriggerON)),NA())</f>
        <v>6.9612468044866205E-3</v>
      </c>
      <c r="H369" s="49">
        <f>_xll.qlCalendarAdvance(IborCalendar,$H368,B369,"f",FALSE)</f>
        <v>43167</v>
      </c>
      <c r="I369" s="49">
        <f>_xll.qlInterestRateIndexValueDate(Index1M,$H369)</f>
        <v>43171</v>
      </c>
      <c r="J369" s="52">
        <f>IFERROR(_xll.qlIndexFixing(Index1M,$H369,TRUE,_xll.ohTrigger(RecalcTrigger,Trigger1M)),NA())</f>
        <v>8.5781939829585319E-3</v>
      </c>
      <c r="K369" s="52">
        <f>IFERROR(_xll.qlIndexFixing(ONIndex1M,I369,TRUE,_xll.ohTrigger(RecalcTrigger,Trigger1M)),NA())</f>
        <v>8.5195534970772258E-3</v>
      </c>
      <c r="L369" s="52">
        <f>IFERROR(_xll.qlIndexFixing(Index3M,H369,TRUE,_xll.ohTrigger(RecalcTrigger,Trigger3M)),NA())</f>
        <v>1.0726968146432236E-2</v>
      </c>
      <c r="M369" s="52">
        <f>IFERROR(_xll.qlIndexFixing(ONIndex3M,I369,TRUE,_xll.ohTrigger(RecalcTrigger,Trigger3M)),NA())</f>
        <v>1.0677614891223541E-2</v>
      </c>
      <c r="N369" s="52">
        <f>IFERROR(_xll.qlIndexFixing(Index6M,$H369,TRUE,_xll.ohTrigger(RecalcTrigger,Trigger6M)),NA())</f>
        <v>1.3148272031598287E-2</v>
      </c>
      <c r="O369" s="52">
        <f>IFERROR(_xll.qlIndexFixing(ONIndex6M,I369,TRUE,_xll.ohTrigger(RecalcTrigger,Trigger6M)),NA())</f>
        <v>1.2990648963340234E-2</v>
      </c>
      <c r="P369" s="52">
        <f>IFERROR(_xll.qlIndexFixing(Index1Y,$H369,TRUE,_xll.ohTrigger(RecalcTrigger,Trigger1Y)),NA())</f>
        <v>1.6757646727823063E-2</v>
      </c>
      <c r="Q369" s="52">
        <f>IFERROR(_xll.qlIndexFixing(ONIndex1Y,I369,TRUE,_xll.ohTrigger(RecalcTrigger,Trigger1Y)),NA())</f>
        <v>1.3633077808181682E-2</v>
      </c>
    </row>
    <row r="370" spans="2:17" x14ac:dyDescent="0.2">
      <c r="B370" s="46" t="s">
        <v>20</v>
      </c>
      <c r="D370" s="49">
        <f>_xll.qlCalendarAdvance(LocalCalendar,$D369,B370,"f",FALSE)</f>
        <v>43178</v>
      </c>
      <c r="E370" s="49">
        <f>_xll.qlInterestRateIndexValueDate(IndexON,D370)</f>
        <v>43178</v>
      </c>
      <c r="F370" s="52">
        <f>IFERROR(_xll.qlIndexFixing(IndexON,D370,TRUE,_xll.ohTrigger(RecalcTrigger,TriggerON)),NA())</f>
        <v>6.9630229264827648E-3</v>
      </c>
      <c r="H370" s="49">
        <f>_xll.qlCalendarAdvance(IborCalendar,$H369,B370,"f",FALSE)</f>
        <v>43168</v>
      </c>
      <c r="I370" s="49">
        <f>_xll.qlInterestRateIndexValueDate(Index1M,$H370)</f>
        <v>43172</v>
      </c>
      <c r="J370" s="52">
        <f>IFERROR(_xll.qlIndexFixing(Index1M,$H370,TRUE,_xll.ohTrigger(RecalcTrigger,Trigger1M)),NA())</f>
        <v>8.5818902218425287E-3</v>
      </c>
      <c r="K370" s="52">
        <f>IFERROR(_xll.qlIndexFixing(ONIndex1M,I370,TRUE,_xll.ohTrigger(RecalcTrigger,Trigger1M)),NA())</f>
        <v>8.5232793344758306E-3</v>
      </c>
      <c r="L370" s="52">
        <f>IFERROR(_xll.qlIndexFixing(Index3M,H370,TRUE,_xll.ohTrigger(RecalcTrigger,Trigger3M)),NA())</f>
        <v>1.0728369918466336E-2</v>
      </c>
      <c r="M370" s="52">
        <f>IFERROR(_xll.qlIndexFixing(ONIndex3M,I370,TRUE,_xll.ohTrigger(RecalcTrigger,Trigger3M)),NA())</f>
        <v>1.0677860057910493E-2</v>
      </c>
      <c r="N370" s="52">
        <f>IFERROR(_xll.qlIndexFixing(Index6M,$H370,TRUE,_xll.ohTrigger(RecalcTrigger,Trigger6M)),NA())</f>
        <v>1.3150014130618545E-2</v>
      </c>
      <c r="O370" s="52">
        <f>IFERROR(_xll.qlIndexFixing(ONIndex6M,I370,TRUE,_xll.ohTrigger(RecalcTrigger,Trigger6M)),NA())</f>
        <v>1.2985576195454485E-2</v>
      </c>
      <c r="P370" s="52">
        <f>IFERROR(_xll.qlIndexFixing(Index1Y,$H370,TRUE,_xll.ohTrigger(RecalcTrigger,Trigger1Y)),NA())</f>
        <v>1.6764107875279467E-2</v>
      </c>
      <c r="Q370" s="52">
        <f>IFERROR(_xll.qlIndexFixing(ONIndex1Y,I370,TRUE,_xll.ohTrigger(RecalcTrigger,Trigger1Y)),NA())</f>
        <v>1.3636099610110364E-2</v>
      </c>
    </row>
    <row r="371" spans="2:17" x14ac:dyDescent="0.2">
      <c r="B371" s="46" t="s">
        <v>20</v>
      </c>
      <c r="D371" s="49">
        <f>_xll.qlCalendarAdvance(LocalCalendar,$D370,B371,"f",FALSE)</f>
        <v>43179</v>
      </c>
      <c r="E371" s="49">
        <f>_xll.qlInterestRateIndexValueDate(IndexON,D371)</f>
        <v>43179</v>
      </c>
      <c r="F371" s="52">
        <f>IFERROR(_xll.qlIndexFixing(IndexON,D371,TRUE,_xll.ohTrigger(RecalcTrigger,TriggerON)),NA())</f>
        <v>6.9638811910621712E-3</v>
      </c>
      <c r="H371" s="49">
        <f>_xll.qlCalendarAdvance(IborCalendar,$H370,B371,"f",FALSE)</f>
        <v>43171</v>
      </c>
      <c r="I371" s="49">
        <f>_xll.qlInterestRateIndexValueDate(Index1M,$H371)</f>
        <v>43173</v>
      </c>
      <c r="J371" s="52">
        <f>IFERROR(_xll.qlIndexFixing(Index1M,$H371,TRUE,_xll.ohTrigger(RecalcTrigger,Trigger1M)),NA())</f>
        <v>8.5894696638194098E-3</v>
      </c>
      <c r="K371" s="52">
        <f>IFERROR(_xll.qlIndexFixing(ONIndex1M,I371,TRUE,_xll.ohTrigger(RecalcTrigger,Trigger1M)),NA())</f>
        <v>8.5270030225537141E-3</v>
      </c>
      <c r="L371" s="52">
        <f>IFERROR(_xll.qlIndexFixing(Index3M,H371,TRUE,_xll.ohTrigger(RecalcTrigger,Trigger3M)),NA())</f>
        <v>1.0729805682205541E-2</v>
      </c>
      <c r="M371" s="52">
        <f>IFERROR(_xll.qlIndexFixing(ONIndex3M,I371,TRUE,_xll.ohTrigger(RecalcTrigger,Trigger3M)),NA())</f>
        <v>1.0678027746733321E-2</v>
      </c>
      <c r="N371" s="52">
        <f>IFERROR(_xll.qlIndexFixing(Index6M,$H371,TRUE,_xll.ohTrigger(RecalcTrigger,Trigger6M)),NA())</f>
        <v>1.3151783623669326E-2</v>
      </c>
      <c r="O371" s="52">
        <f>IFERROR(_xll.qlIndexFixing(ONIndex6M,I371,TRUE,_xll.ohTrigger(RecalcTrigger,Trigger6M)),NA())</f>
        <v>1.2980485249070028E-2</v>
      </c>
      <c r="P371" s="52">
        <f>IFERROR(_xll.qlIndexFixing(Index1Y,$H371,TRUE,_xll.ohTrigger(RecalcTrigger,Trigger1Y)),NA())</f>
        <v>1.677054479661777E-2</v>
      </c>
      <c r="Q371" s="52">
        <f>IFERROR(_xll.qlIndexFixing(ONIndex1Y,I371,TRUE,_xll.ohTrigger(RecalcTrigger,Trigger1Y)),NA())</f>
        <v>1.3641195191267386E-2</v>
      </c>
    </row>
    <row r="372" spans="2:17" x14ac:dyDescent="0.2">
      <c r="B372" s="46" t="s">
        <v>20</v>
      </c>
      <c r="D372" s="49">
        <f>_xll.qlCalendarAdvance(LocalCalendar,$D371,B372,"f",FALSE)</f>
        <v>43180</v>
      </c>
      <c r="E372" s="49">
        <f>_xll.qlInterestRateIndexValueDate(IndexON,D372)</f>
        <v>43180</v>
      </c>
      <c r="F372" s="52">
        <f>IFERROR(_xll.qlIndexFixing(IndexON,D372,TRUE,_xll.ohTrigger(RecalcTrigger,TriggerON)),NA())</f>
        <v>6.9646811966439515E-3</v>
      </c>
      <c r="H372" s="49">
        <f>_xll.qlCalendarAdvance(IborCalendar,$H371,B372,"f",FALSE)</f>
        <v>43172</v>
      </c>
      <c r="I372" s="49">
        <f>_xll.qlInterestRateIndexValueDate(Index1M,$H372)</f>
        <v>43174</v>
      </c>
      <c r="J372" s="52">
        <f>IFERROR(_xll.qlIndexFixing(Index1M,$H372,TRUE,_xll.ohTrigger(RecalcTrigger,Trigger1M)),NA())</f>
        <v>8.5912182537362103E-3</v>
      </c>
      <c r="K372" s="52">
        <f>IFERROR(_xll.qlIndexFixing(ONIndex1M,I372,TRUE,_xll.ohTrigger(RecalcTrigger,Trigger1M)),NA())</f>
        <v>8.5307245613908123E-3</v>
      </c>
      <c r="L372" s="52">
        <f>IFERROR(_xll.qlIndexFixing(Index3M,H372,TRUE,_xll.ohTrigger(RecalcTrigger,Trigger3M)),NA())</f>
        <v>1.0731276751564042E-2</v>
      </c>
      <c r="M372" s="52">
        <f>IFERROR(_xll.qlIndexFixing(ONIndex3M,I372,TRUE,_xll.ohTrigger(RecalcTrigger,Trigger3M)),NA())</f>
        <v>1.0678117957452216E-2</v>
      </c>
      <c r="N372" s="52">
        <f>IFERROR(_xll.qlIndexFixing(Index6M,$H372,TRUE,_xll.ohTrigger(RecalcTrigger,Trigger6M)),NA())</f>
        <v>1.3156212405571455E-2</v>
      </c>
      <c r="O372" s="52">
        <f>IFERROR(_xll.qlIndexFixing(ONIndex6M,I372,TRUE,_xll.ohTrigger(RecalcTrigger,Trigger6M)),NA())</f>
        <v>1.2975376124266802E-2</v>
      </c>
      <c r="P372" s="52">
        <f>IFERROR(_xll.qlIndexFixing(Index1Y,$H372,TRUE,_xll.ohTrigger(RecalcTrigger,Trigger1Y)),NA())</f>
        <v>1.6776951918658582E-2</v>
      </c>
      <c r="Q372" s="52">
        <f>IFERROR(_xll.qlIndexFixing(ONIndex1Y,I372,TRUE,_xll.ohTrigger(RecalcTrigger,Trigger1Y)),NA())</f>
        <v>1.364836455181262E-2</v>
      </c>
    </row>
    <row r="373" spans="2:17" x14ac:dyDescent="0.2">
      <c r="B373" s="46" t="s">
        <v>20</v>
      </c>
      <c r="D373" s="49">
        <f>_xll.qlCalendarAdvance(LocalCalendar,$D372,B373,"f",FALSE)</f>
        <v>43181</v>
      </c>
      <c r="E373" s="49">
        <f>_xll.qlInterestRateIndexValueDate(IndexON,D373)</f>
        <v>43181</v>
      </c>
      <c r="F373" s="52">
        <f>IFERROR(_xll.qlIndexFixing(IndexON,D373,TRUE,_xll.ohTrigger(RecalcTrigger,TriggerON)),NA())</f>
        <v>6.9654229432281056E-3</v>
      </c>
      <c r="H373" s="49">
        <f>_xll.qlCalendarAdvance(IborCalendar,$H372,B373,"f",FALSE)</f>
        <v>43173</v>
      </c>
      <c r="I373" s="49">
        <f>_xll.qlInterestRateIndexValueDate(Index1M,$H373)</f>
        <v>43175</v>
      </c>
      <c r="J373" s="52">
        <f>IFERROR(_xll.qlIndexFixing(Index1M,$H373,TRUE,_xll.ohTrigger(RecalcTrigger,Trigger1M)),NA())</f>
        <v>8.5929660403165128E-3</v>
      </c>
      <c r="K373" s="52">
        <f>IFERROR(_xll.qlIndexFixing(ONIndex1M,I373,TRUE,_xll.ohTrigger(RecalcTrigger,Trigger1M)),NA())</f>
        <v>8.5383629767843416E-3</v>
      </c>
      <c r="L373" s="52">
        <f>IFERROR(_xll.qlIndexFixing(Index3M,H373,TRUE,_xll.ohTrigger(RecalcTrigger,Trigger3M)),NA())</f>
        <v>1.0735311503922955E-2</v>
      </c>
      <c r="M373" s="52">
        <f>IFERROR(_xll.qlIndexFixing(ONIndex3M,I373,TRUE,_xll.ohTrigger(RecalcTrigger,Trigger3M)),NA())</f>
        <v>1.0678356845854609E-2</v>
      </c>
      <c r="N373" s="52">
        <f>IFERROR(_xll.qlIndexFixing(Index6M,$H373,TRUE,_xll.ohTrigger(RecalcTrigger,Trigger6M)),NA())</f>
        <v>1.3156715695276263E-2</v>
      </c>
      <c r="O373" s="52">
        <f>IFERROR(_xll.qlIndexFixing(ONIndex6M,I373,TRUE,_xll.ohTrigger(RecalcTrigger,Trigger6M)),NA())</f>
        <v>1.2965564212530367E-2</v>
      </c>
      <c r="P373" s="52">
        <f>IFERROR(_xll.qlIndexFixing(Index1Y,$H373,TRUE,_xll.ohTrigger(RecalcTrigger,Trigger1Y)),NA())</f>
        <v>1.6780136388912764E-2</v>
      </c>
      <c r="Q373" s="52">
        <f>IFERROR(_xll.qlIndexFixing(ONIndex1Y,I373,TRUE,_xll.ohTrigger(RecalcTrigger,Trigger1Y)),NA())</f>
        <v>1.3670134928807087E-2</v>
      </c>
    </row>
    <row r="374" spans="2:17" x14ac:dyDescent="0.2">
      <c r="B374" s="46" t="s">
        <v>20</v>
      </c>
      <c r="D374" s="49">
        <f>_xll.qlCalendarAdvance(LocalCalendar,$D373,B374,"f",FALSE)</f>
        <v>43182</v>
      </c>
      <c r="E374" s="49">
        <f>_xll.qlInterestRateIndexValueDate(IndexON,D374)</f>
        <v>43182</v>
      </c>
      <c r="F374" s="52">
        <f>IFERROR(_xll.qlIndexFixing(IndexON,D374,TRUE,_xll.ohTrigger(RecalcTrigger,TriggerON)),NA())</f>
        <v>6.9668470603190258E-3</v>
      </c>
      <c r="H374" s="49">
        <f>_xll.qlCalendarAdvance(IborCalendar,$H373,B374,"f",FALSE)</f>
        <v>43174</v>
      </c>
      <c r="I374" s="49">
        <f>_xll.qlInterestRateIndexValueDate(Index1M,$H374)</f>
        <v>43178</v>
      </c>
      <c r="J374" s="52">
        <f>IFERROR(_xll.qlIndexFixing(Index1M,$H374,TRUE,_xll.ohTrigger(RecalcTrigger,Trigger1M)),NA())</f>
        <v>8.6040225114770684E-3</v>
      </c>
      <c r="K374" s="52">
        <f>IFERROR(_xll.qlIndexFixing(ONIndex1M,I374,TRUE,_xll.ohTrigger(RecalcTrigger,Trigger1M)),NA())</f>
        <v>8.5455892236918629E-3</v>
      </c>
      <c r="L374" s="52">
        <f>IFERROR(_xll.qlIndexFixing(Index3M,H374,TRUE,_xll.ohTrigger(RecalcTrigger,Trigger3M)),NA())</f>
        <v>1.0737540363530527E-2</v>
      </c>
      <c r="M374" s="52">
        <f>IFERROR(_xll.qlIndexFixing(ONIndex3M,I374,TRUE,_xll.ohTrigger(RecalcTrigger,Trigger3M)),NA())</f>
        <v>1.0677704020487511E-2</v>
      </c>
      <c r="N374" s="52">
        <f>IFERROR(_xll.qlIndexFixing(Index6M,$H374,TRUE,_xll.ohTrigger(RecalcTrigger,Trigger6M)),NA())</f>
        <v>1.316103709743743E-2</v>
      </c>
      <c r="O374" s="52">
        <f>IFERROR(_xll.qlIndexFixing(ONIndex6M,I374,TRUE,_xll.ohTrigger(RecalcTrigger,Trigger6M)),NA())</f>
        <v>1.2954757840546449E-2</v>
      </c>
      <c r="P374" s="52">
        <f>IFERROR(_xll.qlIndexFixing(Index1Y,$H374,TRUE,_xll.ohTrigger(RecalcTrigger,Trigger1Y)),NA())</f>
        <v>1.6802170945395298E-2</v>
      </c>
      <c r="Q374" s="52">
        <f>IFERROR(_xll.qlIndexFixing(ONIndex1Y,I374,TRUE,_xll.ohTrigger(RecalcTrigger,Trigger1Y)),NA())</f>
        <v>1.369777979019382E-2</v>
      </c>
    </row>
    <row r="375" spans="2:17" x14ac:dyDescent="0.2">
      <c r="B375" s="46" t="s">
        <v>20</v>
      </c>
      <c r="D375" s="49">
        <f>_xll.qlCalendarAdvance(LocalCalendar,$D374,B375,"f",FALSE)</f>
        <v>43185</v>
      </c>
      <c r="E375" s="49">
        <f>_xll.qlInterestRateIndexValueDate(IndexON,D375)</f>
        <v>43185</v>
      </c>
      <c r="F375" s="52">
        <f>IFERROR(_xll.qlIndexFixing(IndexON,D375,TRUE,_xll.ohTrigger(RecalcTrigger,TriggerON)),NA())</f>
        <v>6.967807339668397E-3</v>
      </c>
      <c r="H375" s="49">
        <f>_xll.qlCalendarAdvance(IborCalendar,$H374,B375,"f",FALSE)</f>
        <v>43175</v>
      </c>
      <c r="I375" s="49">
        <f>_xll.qlInterestRateIndexValueDate(Index1M,$H375)</f>
        <v>43179</v>
      </c>
      <c r="J375" s="52">
        <f>IFERROR(_xll.qlIndexFixing(Index1M,$H375,TRUE,_xll.ohTrigger(RecalcTrigger,Trigger1M)),NA())</f>
        <v>8.6077037024523406E-3</v>
      </c>
      <c r="K375" s="52">
        <f>IFERROR(_xll.qlIndexFixing(ONIndex1M,I375,TRUE,_xll.ohTrigger(RecalcTrigger,Trigger1M)),NA())</f>
        <v>8.5493000160852262E-3</v>
      </c>
      <c r="L375" s="52">
        <f>IFERROR(_xll.qlIndexFixing(Index3M,H375,TRUE,_xll.ohTrigger(RecalcTrigger,Trigger3M)),NA())</f>
        <v>1.0739207669773163E-2</v>
      </c>
      <c r="M375" s="52">
        <f>IFERROR(_xll.qlIndexFixing(ONIndex3M,I375,TRUE,_xll.ohTrigger(RecalcTrigger,Trigger3M)),NA())</f>
        <v>1.0677426932774736E-2</v>
      </c>
      <c r="N375" s="52">
        <f>IFERROR(_xll.qlIndexFixing(Index6M,$H375,TRUE,_xll.ohTrigger(RecalcTrigger,Trigger6M)),NA())</f>
        <v>1.3162968013514461E-2</v>
      </c>
      <c r="O375" s="52">
        <f>IFERROR(_xll.qlIndexFixing(ONIndex6M,I375,TRUE,_xll.ohTrigger(RecalcTrigger,Trigger6M)),NA())</f>
        <v>1.2949557823489499E-2</v>
      </c>
      <c r="P375" s="52">
        <f>IFERROR(_xll.qlIndexFixing(Index1Y,$H375,TRUE,_xll.ohTrigger(RecalcTrigger,Trigger1Y)),NA())</f>
        <v>1.6808345468424277E-2</v>
      </c>
      <c r="Q375" s="52">
        <f>IFERROR(_xll.qlIndexFixing(ONIndex1Y,I375,TRUE,_xll.ohTrigger(RecalcTrigger,Trigger1Y)),NA())</f>
        <v>1.3715318049918324E-2</v>
      </c>
    </row>
    <row r="376" spans="2:17" x14ac:dyDescent="0.2">
      <c r="B376" s="46" t="s">
        <v>20</v>
      </c>
      <c r="D376" s="49">
        <f>_xll.qlCalendarAdvance(LocalCalendar,$D375,B376,"f",FALSE)</f>
        <v>43186</v>
      </c>
      <c r="E376" s="49">
        <f>_xll.qlInterestRateIndexValueDate(IndexON,D376)</f>
        <v>43186</v>
      </c>
      <c r="F376" s="52">
        <f>IFERROR(_xll.qlIndexFixing(IndexON,D376,TRUE,_xll.ohTrigger(RecalcTrigger,TriggerON)),NA())</f>
        <v>6.9682577912644206E-3</v>
      </c>
      <c r="H376" s="49">
        <f>_xll.qlCalendarAdvance(IborCalendar,$H375,B376,"f",FALSE)</f>
        <v>43178</v>
      </c>
      <c r="I376" s="49">
        <f>_xll.qlInterestRateIndexValueDate(Index1M,$H376)</f>
        <v>43180</v>
      </c>
      <c r="J376" s="52">
        <f>IFERROR(_xll.qlIndexFixing(Index1M,$H376,TRUE,_xll.ohTrigger(RecalcTrigger,Trigger1M)),NA())</f>
        <v>8.6152542802953036E-3</v>
      </c>
      <c r="K376" s="52">
        <f>IFERROR(_xll.qlIndexFixing(ONIndex1M,I376,TRUE,_xll.ohTrigger(RecalcTrigger,Trigger1M)),NA())</f>
        <v>8.553008659077932E-3</v>
      </c>
      <c r="L376" s="52">
        <f>IFERROR(_xll.qlIndexFixing(Index3M,H376,TRUE,_xll.ohTrigger(RecalcTrigger,Trigger3M)),NA())</f>
        <v>1.0740917946194518E-2</v>
      </c>
      <c r="M376" s="52">
        <f>IFERROR(_xll.qlIndexFixing(ONIndex3M,I376,TRUE,_xll.ohTrigger(RecalcTrigger,Trigger3M)),NA())</f>
        <v>1.067717282507985E-2</v>
      </c>
      <c r="N376" s="52">
        <f>IFERROR(_xll.qlIndexFixing(Index6M,$H376,TRUE,_xll.ohTrigger(RecalcTrigger,Trigger6M)),NA())</f>
        <v>1.3164925343242323E-2</v>
      </c>
      <c r="O376" s="52">
        <f>IFERROR(_xll.qlIndexFixing(ONIndex6M,I376,TRUE,_xll.ohTrigger(RecalcTrigger,Trigger6M)),NA())</f>
        <v>1.2944339627933843E-2</v>
      </c>
      <c r="P376" s="52">
        <f>IFERROR(_xll.qlIndexFixing(Index1Y,$H376,TRUE,_xll.ohTrigger(RecalcTrigger,Trigger1Y)),NA())</f>
        <v>1.6814456750212189E-2</v>
      </c>
      <c r="Q376" s="52">
        <f>IFERROR(_xll.qlIndexFixing(ONIndex1Y,I376,TRUE,_xll.ohTrigger(RecalcTrigger,Trigger1Y)),NA())</f>
        <v>1.3734930090310016E-2</v>
      </c>
    </row>
    <row r="377" spans="2:17" x14ac:dyDescent="0.2">
      <c r="B377" s="46" t="s">
        <v>20</v>
      </c>
      <c r="D377" s="49">
        <f>_xll.qlCalendarAdvance(LocalCalendar,$D376,B377,"f",FALSE)</f>
        <v>43187</v>
      </c>
      <c r="E377" s="49">
        <f>_xll.qlInterestRateIndexValueDate(IndexON,D377)</f>
        <v>43187</v>
      </c>
      <c r="F377" s="52">
        <f>IFERROR(_xll.qlIndexFixing(IndexON,D377,TRUE,_xll.ohTrigger(RecalcTrigger,TriggerON)),NA())</f>
        <v>6.9686499837828819E-3</v>
      </c>
      <c r="H377" s="49">
        <f>_xll.qlCalendarAdvance(IborCalendar,$H376,B377,"f",FALSE)</f>
        <v>43179</v>
      </c>
      <c r="I377" s="49">
        <f>_xll.qlInterestRateIndexValueDate(Index1M,$H377)</f>
        <v>43181</v>
      </c>
      <c r="J377" s="52">
        <f>IFERROR(_xll.qlIndexFixing(Index1M,$H377,TRUE,_xll.ohTrigger(RecalcTrigger,Trigger1M)),NA())</f>
        <v>8.616994730319405E-3</v>
      </c>
      <c r="K377" s="52">
        <f>IFERROR(_xll.qlIndexFixing(ONIndex1M,I377,TRUE,_xll.ohTrigger(RecalcTrigger,Trigger1M)),NA())</f>
        <v>8.5567151528298524E-3</v>
      </c>
      <c r="L377" s="52">
        <f>IFERROR(_xll.qlIndexFixing(Index3M,H377,TRUE,_xll.ohTrigger(RecalcTrigger,Trigger3M)),NA())</f>
        <v>1.0742671349629137E-2</v>
      </c>
      <c r="M377" s="52">
        <f>IFERROR(_xll.qlIndexFixing(ONIndex3M,I377,TRUE,_xll.ohTrigger(RecalcTrigger,Trigger3M)),NA())</f>
        <v>1.0676961788771422E-2</v>
      </c>
      <c r="N377" s="52">
        <f>IFERROR(_xll.qlIndexFixing(Index6M,$H377,TRUE,_xll.ohTrigger(RecalcTrigger,Trigger6M)),NA())</f>
        <v>1.3169372065479901E-2</v>
      </c>
      <c r="O377" s="52">
        <f>IFERROR(_xll.qlIndexFixing(ONIndex6M,I377,TRUE,_xll.ohTrigger(RecalcTrigger,Trigger6M)),NA())</f>
        <v>1.2939103253959416E-2</v>
      </c>
      <c r="P377" s="52">
        <f>IFERROR(_xll.qlIndexFixing(Index1Y,$H377,TRUE,_xll.ohTrigger(RecalcTrigger,Trigger1Y)),NA())</f>
        <v>1.6820499216647997E-2</v>
      </c>
      <c r="Q377" s="52">
        <f>IFERROR(_xll.qlIndexFixing(ONIndex1Y,I377,TRUE,_xll.ohTrigger(RecalcTrigger,Trigger1Y)),NA())</f>
        <v>1.3756615911688641E-2</v>
      </c>
    </row>
    <row r="378" spans="2:17" x14ac:dyDescent="0.2">
      <c r="B378" s="46" t="s">
        <v>20</v>
      </c>
      <c r="D378" s="49">
        <f>_xll.qlCalendarAdvance(LocalCalendar,$D377,B378,"f",FALSE)</f>
        <v>43188</v>
      </c>
      <c r="E378" s="49">
        <f>_xll.qlInterestRateIndexValueDate(IndexON,D378)</f>
        <v>43188</v>
      </c>
      <c r="F378" s="52">
        <f>IFERROR(_xll.qlIndexFixing(IndexON,D378,TRUE,_xll.ohTrigger(RecalcTrigger,TriggerON)),NA())</f>
        <v>6.9689839174635893E-3</v>
      </c>
      <c r="H378" s="49">
        <f>_xll.qlCalendarAdvance(IborCalendar,$H377,B378,"f",FALSE)</f>
        <v>43180</v>
      </c>
      <c r="I378" s="49">
        <f>_xll.qlInterestRateIndexValueDate(Index1M,$H378)</f>
        <v>43182</v>
      </c>
      <c r="J378" s="52">
        <f>IFERROR(_xll.qlIndexFixing(Index1M,$H378,TRUE,_xll.ohTrigger(RecalcTrigger,Trigger1M)),NA())</f>
        <v>8.6187343771098983E-3</v>
      </c>
      <c r="K378" s="52">
        <f>IFERROR(_xll.qlIndexFixing(ONIndex1M,I378,TRUE,_xll.ohTrigger(RecalcTrigger,Trigger1M)),NA())</f>
        <v>8.5643247114397525E-3</v>
      </c>
      <c r="L378" s="52">
        <f>IFERROR(_xll.qlIndexFixing(Index3M,H378,TRUE,_xll.ohTrigger(RecalcTrigger,Trigger3M)),NA())</f>
        <v>1.0747293976015804E-2</v>
      </c>
      <c r="M378" s="52">
        <f>IFERROR(_xll.qlIndexFixing(ONIndex3M,I378,TRUE,_xll.ohTrigger(RecalcTrigger,Trigger3M)),NA())</f>
        <v>1.0676999934311482E-2</v>
      </c>
      <c r="N378" s="52">
        <f>IFERROR(_xll.qlIndexFixing(Index6M,$H378,TRUE,_xll.ohTrigger(RecalcTrigger,Trigger6M)),NA())</f>
        <v>1.3170143401077146E-2</v>
      </c>
      <c r="O378" s="52">
        <f>IFERROR(_xll.qlIndexFixing(ONIndex6M,I378,TRUE,_xll.ohTrigger(RecalcTrigger,Trigger6M)),NA())</f>
        <v>1.2929034216488944E-2</v>
      </c>
      <c r="P378" s="52">
        <f>IFERROR(_xll.qlIndexFixing(Index1Y,$H378,TRUE,_xll.ohTrigger(RecalcTrigger,Trigger1Y)),NA())</f>
        <v>1.6822849437935262E-2</v>
      </c>
      <c r="Q378" s="52">
        <f>IFERROR(_xll.qlIndexFixing(ONIndex1Y,I378,TRUE,_xll.ohTrigger(RecalcTrigger,Trigger1Y)),NA())</f>
        <v>1.3807429694630002E-2</v>
      </c>
    </row>
    <row r="379" spans="2:17" x14ac:dyDescent="0.2">
      <c r="B379" s="46" t="s">
        <v>20</v>
      </c>
      <c r="D379" s="49">
        <f>_xll.qlCalendarAdvance(LocalCalendar,$D378,B379,"f",FALSE)</f>
        <v>43189</v>
      </c>
      <c r="E379" s="49">
        <f>_xll.qlInterestRateIndexValueDate(IndexON,D379)</f>
        <v>43189</v>
      </c>
      <c r="F379" s="52">
        <f>IFERROR(_xll.qlIndexFixing(IndexON,D379,TRUE,_xll.ohTrigger(RecalcTrigger,TriggerON)),NA())</f>
        <v>6.9697083574649099E-3</v>
      </c>
      <c r="H379" s="49">
        <f>_xll.qlCalendarAdvance(IborCalendar,$H378,B379,"f",FALSE)</f>
        <v>43181</v>
      </c>
      <c r="I379" s="49">
        <f>_xll.qlInterestRateIndexValueDate(Index1M,$H379)</f>
        <v>43185</v>
      </c>
      <c r="J379" s="52">
        <f>IFERROR(_xll.qlIndexFixing(Index1M,$H379,TRUE,_xll.ohTrigger(RecalcTrigger,Trigger1M)),NA())</f>
        <v>8.6297457043276755E-3</v>
      </c>
      <c r="K379" s="52">
        <f>IFERROR(_xll.qlIndexFixing(ONIndex1M,I379,TRUE,_xll.ohTrigger(RecalcTrigger,Trigger1M)),NA())</f>
        <v>8.5715196348701284E-3</v>
      </c>
      <c r="L379" s="52">
        <f>IFERROR(_xll.qlIndexFixing(Index3M,H379,TRUE,_xll.ohTrigger(RecalcTrigger,Trigger3M)),NA())</f>
        <v>1.0750109392491635E-2</v>
      </c>
      <c r="M379" s="52">
        <f>IFERROR(_xll.qlIndexFixing(ONIndex3M,I379,TRUE,_xll.ohTrigger(RecalcTrigger,Trigger3M)),NA())</f>
        <v>1.0676548358761195E-2</v>
      </c>
      <c r="N379" s="52">
        <f>IFERROR(_xll.qlIndexFixing(Index6M,$H379,TRUE,_xll.ohTrigger(RecalcTrigger,Trigger6M)),NA())</f>
        <v>1.317510329483863E-2</v>
      </c>
      <c r="O379" s="52">
        <f>IFERROR(_xll.qlIndexFixing(ONIndex6M,I379,TRUE,_xll.ohTrigger(RecalcTrigger,Trigger6M)),NA())</f>
        <v>1.2917975973554263E-2</v>
      </c>
      <c r="P379" s="52">
        <f>IFERROR(_xll.qlIndexFixing(Index1Y,$H379,TRUE,_xll.ohTrigger(RecalcTrigger,Trigger1Y)),NA())</f>
        <v>1.6843869442509478E-2</v>
      </c>
      <c r="Q379" s="52">
        <f>IFERROR(_xll.qlIndexFixing(ONIndex1Y,I379,TRUE,_xll.ohTrigger(RecalcTrigger,Trigger1Y)),NA())</f>
        <v>1.3864097014506527E-2</v>
      </c>
    </row>
    <row r="380" spans="2:17" x14ac:dyDescent="0.2">
      <c r="B380" s="46" t="s">
        <v>20</v>
      </c>
      <c r="D380" s="49">
        <f>_xll.qlCalendarAdvance(LocalCalendar,$D379,B380,"f",FALSE)</f>
        <v>43192</v>
      </c>
      <c r="E380" s="49">
        <f>_xll.qlInterestRateIndexValueDate(IndexON,D380)</f>
        <v>43192</v>
      </c>
      <c r="F380" s="52">
        <f>IFERROR(_xll.qlIndexFixing(IndexON,D380,TRUE,_xll.ohTrigger(RecalcTrigger,TriggerON)),NA())</f>
        <v>6.9702132855109511E-3</v>
      </c>
      <c r="H380" s="49">
        <f>_xll.qlCalendarAdvance(IborCalendar,$H379,B380,"f",FALSE)</f>
        <v>43182</v>
      </c>
      <c r="I380" s="49">
        <f>_xll.qlInterestRateIndexValueDate(Index1M,$H380)</f>
        <v>43186</v>
      </c>
      <c r="J380" s="52">
        <f>IFERROR(_xll.qlIndexFixing(Index1M,$H380,TRUE,_xll.ohTrigger(RecalcTrigger,Trigger1M)),NA())</f>
        <v>8.6334118472910799E-3</v>
      </c>
      <c r="K380" s="52">
        <f>IFERROR(_xll.qlIndexFixing(ONIndex1M,I380,TRUE,_xll.ohTrigger(RecalcTrigger,Trigger1M)),NA())</f>
        <v>8.5752153821783139E-3</v>
      </c>
      <c r="L380" s="52">
        <f>IFERROR(_xll.qlIndexFixing(Index3M,H380,TRUE,_xll.ohTrigger(RecalcTrigger,Trigger3M)),NA())</f>
        <v>1.0752073144736798E-2</v>
      </c>
      <c r="M380" s="52">
        <f>IFERROR(_xll.qlIndexFixing(ONIndex3M,I380,TRUE,_xll.ohTrigger(RecalcTrigger,Trigger3M)),NA())</f>
        <v>1.0676552680024542E-2</v>
      </c>
      <c r="N380" s="52">
        <f>IFERROR(_xll.qlIndexFixing(Index6M,$H380,TRUE,_xll.ohTrigger(RecalcTrigger,Trigger6M)),NA())</f>
        <v>1.3177216165394971E-2</v>
      </c>
      <c r="O380" s="52">
        <f>IFERROR(_xll.qlIndexFixing(ONIndex6M,I380,TRUE,_xll.ohTrigger(RecalcTrigger,Trigger6M)),NA())</f>
        <v>1.2912648707326113E-2</v>
      </c>
      <c r="P380" s="52">
        <f>IFERROR(_xll.qlIndexFixing(Index1Y,$H380,TRUE,_xll.ohTrigger(RecalcTrigger,Trigger1Y)),NA())</f>
        <v>1.6849484216437904E-2</v>
      </c>
      <c r="Q380" s="52">
        <f>IFERROR(_xll.qlIndexFixing(ONIndex1Y,I380,TRUE,_xll.ohTrigger(RecalcTrigger,Trigger1Y)),NA())</f>
        <v>1.3896151746894958E-2</v>
      </c>
    </row>
    <row r="381" spans="2:17" x14ac:dyDescent="0.2">
      <c r="B381" s="46" t="s">
        <v>20</v>
      </c>
      <c r="D381" s="49">
        <f>_xll.qlCalendarAdvance(LocalCalendar,$D380,B381,"f",FALSE)</f>
        <v>43193</v>
      </c>
      <c r="E381" s="49">
        <f>_xll.qlInterestRateIndexValueDate(IndexON,D381)</f>
        <v>43193</v>
      </c>
      <c r="F381" s="52">
        <f>IFERROR(_xll.qlIndexFixing(IndexON,D381,TRUE,_xll.ohTrigger(RecalcTrigger,TriggerON)),NA())</f>
        <v>6.9705648259077435E-3</v>
      </c>
      <c r="H381" s="49">
        <f>_xll.qlCalendarAdvance(IborCalendar,$H380,B381,"f",FALSE)</f>
        <v>43185</v>
      </c>
      <c r="I381" s="49">
        <f>_xll.qlInterestRateIndexValueDate(Index1M,$H381)</f>
        <v>43187</v>
      </c>
      <c r="J381" s="52">
        <f>IFERROR(_xll.qlIndexFixing(Index1M,$H381,TRUE,_xll.ohTrigger(RecalcTrigger,Trigger1M)),NA())</f>
        <v>8.640933559437191E-3</v>
      </c>
      <c r="K381" s="52">
        <f>IFERROR(_xll.qlIndexFixing(ONIndex1M,I381,TRUE,_xll.ohTrigger(RecalcTrigger,Trigger1M)),NA())</f>
        <v>8.5789089801657781E-3</v>
      </c>
      <c r="L381" s="52">
        <f>IFERROR(_xll.qlIndexFixing(Index3M,H381,TRUE,_xll.ohTrigger(RecalcTrigger,Trigger3M)),NA())</f>
        <v>1.0754077847296406E-2</v>
      </c>
      <c r="M381" s="52">
        <f>IFERROR(_xll.qlIndexFixing(ONIndex3M,I381,TRUE,_xll.ohTrigger(RecalcTrigger,Trigger3M)),NA())</f>
        <v>1.0676600072834219E-2</v>
      </c>
      <c r="N381" s="52">
        <f>IFERROR(_xll.qlIndexFixing(Index6M,$H381,TRUE,_xll.ohTrigger(RecalcTrigger,Trigger6M)),NA())</f>
        <v>1.317935446924765E-2</v>
      </c>
      <c r="O381" s="52">
        <f>IFERROR(_xll.qlIndexFixing(ONIndex6M,I381,TRUE,_xll.ohTrigger(RecalcTrigger,Trigger6M)),NA())</f>
        <v>1.2907303262679193E-2</v>
      </c>
      <c r="P381" s="52">
        <f>IFERROR(_xll.qlIndexFixing(Index1Y,$H381,TRUE,_xll.ohTrigger(RecalcTrigger,Trigger1Y)),NA())</f>
        <v>1.6854996727961542E-2</v>
      </c>
      <c r="Q381" s="52">
        <f>IFERROR(_xll.qlIndexFixing(ONIndex1Y,I381,TRUE,_xll.ohTrigger(RecalcTrigger,Trigger1Y)),NA())</f>
        <v>1.3930280263068084E-2</v>
      </c>
    </row>
    <row r="382" spans="2:17" x14ac:dyDescent="0.2">
      <c r="B382" s="46" t="s">
        <v>20</v>
      </c>
      <c r="D382" s="49">
        <f>_xll.qlCalendarAdvance(LocalCalendar,$D381,B382,"f",FALSE)</f>
        <v>43194</v>
      </c>
      <c r="E382" s="49">
        <f>_xll.qlInterestRateIndexValueDate(IndexON,D382)</f>
        <v>43194</v>
      </c>
      <c r="F382" s="52">
        <f>IFERROR(_xll.qlIndexFixing(IndexON,D382,TRUE,_xll.ohTrigger(RecalcTrigger,TriggerON)),NA())</f>
        <v>6.9709353328128998E-3</v>
      </c>
      <c r="H382" s="49">
        <f>_xll.qlCalendarAdvance(IborCalendar,$H381,B382,"f",FALSE)</f>
        <v>43186</v>
      </c>
      <c r="I382" s="49">
        <f>_xll.qlInterestRateIndexValueDate(Index1M,$H382)</f>
        <v>43188</v>
      </c>
      <c r="J382" s="52">
        <f>IFERROR(_xll.qlIndexFixing(Index1M,$H382,TRUE,_xll.ohTrigger(RecalcTrigger,Trigger1M)),NA())</f>
        <v>8.6426658701982406E-3</v>
      </c>
      <c r="K382" s="52">
        <f>IFERROR(_xll.qlIndexFixing(ONIndex1M,I382,TRUE,_xll.ohTrigger(RecalcTrigger,Trigger1M)),NA())</f>
        <v>8.5903846702439779E-3</v>
      </c>
      <c r="L382" s="52">
        <f>IFERROR(_xll.qlIndexFixing(Index3M,H382,TRUE,_xll.ohTrigger(RecalcTrigger,Trigger3M)),NA())</f>
        <v>1.075612312702025E-2</v>
      </c>
      <c r="M382" s="52">
        <f>IFERROR(_xll.qlIndexFixing(ONIndex3M,I382,TRUE,_xll.ohTrigger(RecalcTrigger,Trigger3M)),NA())</f>
        <v>1.0677677099685923E-2</v>
      </c>
      <c r="N382" s="52">
        <f>IFERROR(_xll.qlIndexFixing(Index6M,$H382,TRUE,_xll.ohTrigger(RecalcTrigger,Trigger6M)),NA())</f>
        <v>1.318036852393599E-2</v>
      </c>
      <c r="O382" s="52">
        <f>IFERROR(_xll.qlIndexFixing(ONIndex6M,I382,TRUE,_xll.ohTrigger(RecalcTrigger,Trigger6M)),NA())</f>
        <v>1.2893604167269146E-2</v>
      </c>
      <c r="P382" s="52">
        <f>IFERROR(_xll.qlIndexFixing(Index1Y,$H382,TRUE,_xll.ohTrigger(RecalcTrigger,Trigger1Y)),NA())</f>
        <v>1.6860401402217732E-2</v>
      </c>
      <c r="Q382" s="52">
        <f>IFERROR(_xll.qlIndexFixing(ONIndex1Y,I382,TRUE,_xll.ohTrigger(RecalcTrigger,Trigger1Y)),NA())</f>
        <v>1.4039536561812227E-2</v>
      </c>
    </row>
    <row r="383" spans="2:17" x14ac:dyDescent="0.2">
      <c r="B383" s="46" t="s">
        <v>20</v>
      </c>
      <c r="D383" s="49">
        <f>_xll.qlCalendarAdvance(LocalCalendar,$D382,B383,"f",FALSE)</f>
        <v>43195</v>
      </c>
      <c r="E383" s="49">
        <f>_xll.qlInterestRateIndexValueDate(IndexON,D383)</f>
        <v>43195</v>
      </c>
      <c r="F383" s="52">
        <f>IFERROR(_xll.qlIndexFixing(IndexON,D383,TRUE,_xll.ohTrigger(RecalcTrigger,TriggerON)),NA())</f>
        <v>6.9713248061464839E-3</v>
      </c>
      <c r="H383" s="49">
        <f>_xll.qlCalendarAdvance(IborCalendar,$H382,B383,"f",FALSE)</f>
        <v>43187</v>
      </c>
      <c r="I383" s="49">
        <f>_xll.qlInterestRateIndexValueDate(Index1M,$H383)</f>
        <v>43193</v>
      </c>
      <c r="J383" s="52">
        <f>IFERROR(_xll.qlIndexFixing(Index1M,$H383,TRUE,_xll.ohTrigger(RecalcTrigger,Trigger1M)),NA())</f>
        <v>8.6570907773859673E-3</v>
      </c>
      <c r="K383" s="52">
        <f>IFERROR(_xll.qlIndexFixing(ONIndex1M,I383,TRUE,_xll.ohTrigger(RecalcTrigger,Trigger1M)),NA())</f>
        <v>8.60102543283503E-3</v>
      </c>
      <c r="L383" s="52">
        <f>IFERROR(_xll.qlIndexFixing(Index3M,H383,TRUE,_xll.ohTrigger(RecalcTrigger,Trigger3M)),NA())</f>
        <v>1.0765341713530273E-2</v>
      </c>
      <c r="M383" s="52">
        <f>IFERROR(_xll.qlIndexFixing(ONIndex3M,I383,TRUE,_xll.ohTrigger(RecalcTrigger,Trigger3M)),NA())</f>
        <v>1.0677788931046095E-2</v>
      </c>
      <c r="N383" s="52">
        <f>IFERROR(_xll.qlIndexFixing(Index6M,$H383,TRUE,_xll.ohTrigger(RecalcTrigger,Trigger6M)),NA())</f>
        <v>1.3191608830108599E-2</v>
      </c>
      <c r="O383" s="52">
        <f>IFERROR(_xll.qlIndexFixing(ONIndex6M,I383,TRUE,_xll.ohTrigger(RecalcTrigger,Trigger6M)),NA())</f>
        <v>1.288045810002636E-2</v>
      </c>
      <c r="P383" s="52">
        <f>IFERROR(_xll.qlIndexFixing(Index1Y,$H383,TRUE,_xll.ohTrigger(RecalcTrigger,Trigger1Y)),NA())</f>
        <v>1.6885733868797617E-2</v>
      </c>
      <c r="Q383" s="52">
        <f>IFERROR(_xll.qlIndexFixing(ONIndex1Y,I383,TRUE,_xll.ohTrigger(RecalcTrigger,Trigger1Y)),NA())</f>
        <v>1.4146784843092064E-2</v>
      </c>
    </row>
    <row r="384" spans="2:17" x14ac:dyDescent="0.2">
      <c r="B384" s="46" t="s">
        <v>20</v>
      </c>
      <c r="D384" s="49">
        <f>_xll.qlCalendarAdvance(LocalCalendar,$D383,B384,"f",FALSE)</f>
        <v>43196</v>
      </c>
      <c r="E384" s="49">
        <f>_xll.qlInterestRateIndexValueDate(IndexON,D384)</f>
        <v>43196</v>
      </c>
      <c r="F384" s="52">
        <f>IFERROR(_xll.qlIndexFixing(IndexON,D384,TRUE,_xll.ohTrigger(RecalcTrigger,TriggerON)),NA())</f>
        <v>6.9723020060408203E-3</v>
      </c>
      <c r="H384" s="49">
        <f>_xll.qlCalendarAdvance(IborCalendar,$H383,B384,"f",FALSE)</f>
        <v>43188</v>
      </c>
      <c r="I384" s="49">
        <f>_xll.qlInterestRateIndexValueDate(Index1M,$H384)</f>
        <v>43194</v>
      </c>
      <c r="J384" s="52">
        <f>IFERROR(_xll.qlIndexFixing(Index1M,$H384,TRUE,_xll.ohTrigger(RecalcTrigger,Trigger1M)),NA())</f>
        <v>8.6607407096144229E-3</v>
      </c>
      <c r="K384" s="52">
        <f>IFERROR(_xll.qlIndexFixing(ONIndex1M,I384,TRUE,_xll.ohTrigger(RecalcTrigger,Trigger1M)),NA())</f>
        <v>8.6047039857373164E-3</v>
      </c>
      <c r="L384" s="52">
        <f>IFERROR(_xll.qlIndexFixing(Index3M,H384,TRUE,_xll.ohTrigger(RecalcTrigger,Trigger3M)),NA())</f>
        <v>1.076922602960232E-2</v>
      </c>
      <c r="M384" s="52">
        <f>IFERROR(_xll.qlIndexFixing(ONIndex3M,I384,TRUE,_xll.ohTrigger(RecalcTrigger,Trigger3M)),NA())</f>
        <v>1.0678137824280398E-2</v>
      </c>
      <c r="N384" s="52">
        <f>IFERROR(_xll.qlIndexFixing(Index6M,$H384,TRUE,_xll.ohTrigger(RecalcTrigger,Trigger6M)),NA())</f>
        <v>1.3193912705612086E-2</v>
      </c>
      <c r="O384" s="52">
        <f>IFERROR(_xll.qlIndexFixing(ONIndex6M,I384,TRUE,_xll.ohTrigger(RecalcTrigger,Trigger6M)),NA())</f>
        <v>1.2877204451235968E-2</v>
      </c>
      <c r="P384" s="52">
        <f>IFERROR(_xll.qlIndexFixing(Index1Y,$H384,TRUE,_xll.ohTrigger(RecalcTrigger,Trigger1Y)),NA())</f>
        <v>1.6890463099908885E-2</v>
      </c>
      <c r="Q384" s="52">
        <f>IFERROR(_xll.qlIndexFixing(ONIndex1Y,I384,TRUE,_xll.ohTrigger(RecalcTrigger,Trigger1Y)),NA())</f>
        <v>1.4182843304828552E-2</v>
      </c>
    </row>
    <row r="385" spans="2:17" x14ac:dyDescent="0.2">
      <c r="B385" s="46" t="s">
        <v>20</v>
      </c>
      <c r="D385" s="49">
        <f>_xll.qlCalendarAdvance(LocalCalendar,$D384,B385,"f",FALSE)</f>
        <v>43199</v>
      </c>
      <c r="E385" s="49">
        <f>_xll.qlInterestRateIndexValueDate(IndexON,D385)</f>
        <v>43199</v>
      </c>
      <c r="F385" s="52">
        <f>IFERROR(_xll.qlIndexFixing(IndexON,D385,TRUE,_xll.ohTrigger(RecalcTrigger,TriggerON)),NA())</f>
        <v>6.9730723640049064E-3</v>
      </c>
      <c r="H385" s="49">
        <f>_xll.qlCalendarAdvance(IborCalendar,$H384,B385,"f",FALSE)</f>
        <v>43193</v>
      </c>
      <c r="I385" s="49">
        <f>_xll.qlInterestRateIndexValueDate(Index1M,$H385)</f>
        <v>43195</v>
      </c>
      <c r="J385" s="52">
        <f>IFERROR(_xll.qlIndexFixing(Index1M,$H385,TRUE,_xll.ohTrigger(RecalcTrigger,Trigger1M)),NA())</f>
        <v>8.6701523215839491E-3</v>
      </c>
      <c r="K385" s="52">
        <f>IFERROR(_xll.qlIndexFixing(ONIndex1M,I385,TRUE,_xll.ohTrigger(RecalcTrigger,Trigger1M)),NA())</f>
        <v>8.6083803893188815E-3</v>
      </c>
      <c r="L385" s="52">
        <f>IFERROR(_xll.qlIndexFixing(Index3M,H385,TRUE,_xll.ohTrigger(RecalcTrigger,Trigger3M)),NA())</f>
        <v>1.076990754734416E-2</v>
      </c>
      <c r="M385" s="52">
        <f>IFERROR(_xll.qlIndexFixing(ONIndex3M,I385,TRUE,_xll.ohTrigger(RecalcTrigger,Trigger3M)),NA())</f>
        <v>1.0678529789140967E-2</v>
      </c>
      <c r="N385" s="52">
        <f>IFERROR(_xll.qlIndexFixing(Index6M,$H385,TRUE,_xll.ohTrigger(RecalcTrigger,Trigger6M)),NA())</f>
        <v>1.3196230778463134E-2</v>
      </c>
      <c r="O385" s="52">
        <f>IFERROR(_xll.qlIndexFixing(ONIndex6M,I385,TRUE,_xll.ohTrigger(RecalcTrigger,Trigger6M)),NA())</f>
        <v>1.2874302464824794E-2</v>
      </c>
      <c r="P385" s="52">
        <f>IFERROR(_xll.qlIndexFixing(Index1Y,$H385,TRUE,_xll.ohTrigger(RecalcTrigger,Trigger1Y)),NA())</f>
        <v>1.6895080541469827E-2</v>
      </c>
      <c r="Q385" s="52">
        <f>IFERROR(_xll.qlIndexFixing(ONIndex1Y,I385,TRUE,_xll.ohTrigger(RecalcTrigger,Trigger1Y)),NA())</f>
        <v>1.4218877793581441E-2</v>
      </c>
    </row>
    <row r="386" spans="2:17" x14ac:dyDescent="0.2">
      <c r="B386" s="46" t="s">
        <v>20</v>
      </c>
      <c r="D386" s="49">
        <f>_xll.qlCalendarAdvance(LocalCalendar,$D385,B386,"f",FALSE)</f>
        <v>43200</v>
      </c>
      <c r="E386" s="49">
        <f>_xll.qlInterestRateIndexValueDate(IndexON,D386)</f>
        <v>43200</v>
      </c>
      <c r="F386" s="52">
        <f>IFERROR(_xll.qlIndexFixing(IndexON,D386,TRUE,_xll.ohTrigger(RecalcTrigger,TriggerON)),NA())</f>
        <v>6.9735566696405016E-3</v>
      </c>
      <c r="H386" s="49">
        <f>_xll.qlCalendarAdvance(IborCalendar,$H385,B386,"f",FALSE)</f>
        <v>43194</v>
      </c>
      <c r="I386" s="49">
        <f>_xll.qlInterestRateIndexValueDate(Index1M,$H386)</f>
        <v>43196</v>
      </c>
      <c r="J386" s="52">
        <f>IFERROR(_xll.qlIndexFixing(Index1M,$H386,TRUE,_xll.ohTrigger(RecalcTrigger,Trigger1M)),NA())</f>
        <v>8.6718753311282315E-3</v>
      </c>
      <c r="K386" s="52">
        <f>IFERROR(_xll.qlIndexFixing(ONIndex1M,I386,TRUE,_xll.ohTrigger(RecalcTrigger,Trigger1M)),NA())</f>
        <v>8.6159322304180108E-3</v>
      </c>
      <c r="L386" s="52">
        <f>IFERROR(_xll.qlIndexFixing(Index3M,H386,TRUE,_xll.ohTrigger(RecalcTrigger,Trigger3M)),NA())</f>
        <v>1.0772247512781398E-2</v>
      </c>
      <c r="M386" s="52">
        <f>IFERROR(_xll.qlIndexFixing(ONIndex3M,I386,TRUE,_xll.ohTrigger(RecalcTrigger,Trigger3M)),NA())</f>
        <v>1.0679774101367556E-2</v>
      </c>
      <c r="N386" s="52">
        <f>IFERROR(_xll.qlIndexFixing(Index6M,$H386,TRUE,_xll.ohTrigger(RecalcTrigger,Trigger6M)),NA())</f>
        <v>1.3201589826070453E-2</v>
      </c>
      <c r="O386" s="52">
        <f>IFERROR(_xll.qlIndexFixing(ONIndex6M,I386,TRUE,_xll.ohTrigger(RecalcTrigger,Trigger6M)),NA())</f>
        <v>1.2870130784117251E-2</v>
      </c>
      <c r="P386" s="52">
        <f>IFERROR(_xll.qlIndexFixing(Index1Y,$H386,TRUE,_xll.ohTrigger(RecalcTrigger,Trigger1Y)),NA())</f>
        <v>1.6895238055671186E-2</v>
      </c>
      <c r="Q386" s="52">
        <f>IFERROR(_xll.qlIndexFixing(ONIndex1Y,I386,TRUE,_xll.ohTrigger(RecalcTrigger,Trigger1Y)),NA())</f>
        <v>1.4291434169102502E-2</v>
      </c>
    </row>
    <row r="387" spans="2:17" x14ac:dyDescent="0.2">
      <c r="B387" s="46" t="s">
        <v>20</v>
      </c>
      <c r="D387" s="49">
        <f>_xll.qlCalendarAdvance(LocalCalendar,$D386,B387,"f",FALSE)</f>
        <v>43201</v>
      </c>
      <c r="E387" s="49">
        <f>_xll.qlInterestRateIndexValueDate(IndexON,D387)</f>
        <v>43201</v>
      </c>
      <c r="F387" s="52">
        <f>IFERROR(_xll.qlIndexFixing(IndexON,D387,TRUE,_xll.ohTrigger(RecalcTrigger,TriggerON)),NA())</f>
        <v>6.9740599416245885E-3</v>
      </c>
      <c r="H387" s="49">
        <f>_xll.qlCalendarAdvance(IborCalendar,$H386,B387,"f",FALSE)</f>
        <v>43195</v>
      </c>
      <c r="I387" s="49">
        <f>_xll.qlInterestRateIndexValueDate(Index1M,$H387)</f>
        <v>43199</v>
      </c>
      <c r="J387" s="52">
        <f>IFERROR(_xll.qlIndexFixing(Index1M,$H387,TRUE,_xll.ohTrigger(RecalcTrigger,Trigger1M)),NA())</f>
        <v>8.678958124849423E-3</v>
      </c>
      <c r="K387" s="52">
        <f>IFERROR(_xll.qlIndexFixing(ONIndex1M,I387,TRUE,_xll.ohTrigger(RecalcTrigger,Trigger1M)),NA())</f>
        <v>8.6230645109175441E-3</v>
      </c>
      <c r="L387" s="52">
        <f>IFERROR(_xll.qlIndexFixing(Index3M,H387,TRUE,_xll.ohTrigger(RecalcTrigger,Trigger3M)),NA())</f>
        <v>1.0779491076387031E-2</v>
      </c>
      <c r="M387" s="52">
        <f>IFERROR(_xll.qlIndexFixing(ONIndex3M,I387,TRUE,_xll.ohTrigger(RecalcTrigger,Trigger3M)),NA())</f>
        <v>1.0680528363407049E-2</v>
      </c>
      <c r="N387" s="52">
        <f>IFERROR(_xll.qlIndexFixing(Index6M,$H387,TRUE,_xll.ohTrigger(RecalcTrigger,Trigger6M)),NA())</f>
        <v>1.3205607265085026E-2</v>
      </c>
      <c r="O387" s="52">
        <f>IFERROR(_xll.qlIndexFixing(ONIndex6M,I387,TRUE,_xll.ohTrigger(RecalcTrigger,Trigger6M)),NA())</f>
        <v>1.2866211142332773E-2</v>
      </c>
      <c r="P387" s="52">
        <f>IFERROR(_xll.qlIndexFixing(Index1Y,$H387,TRUE,_xll.ohTrigger(RecalcTrigger,Trigger1Y)),NA())</f>
        <v>1.6912437824694135E-2</v>
      </c>
      <c r="Q387" s="52">
        <f>IFERROR(_xll.qlIndexFixing(ONIndex1Y,I387,TRUE,_xll.ohTrigger(RecalcTrigger,Trigger1Y)),NA())</f>
        <v>1.436277601667868E-2</v>
      </c>
    </row>
    <row r="388" spans="2:17" x14ac:dyDescent="0.2">
      <c r="B388" s="46" t="s">
        <v>20</v>
      </c>
      <c r="D388" s="49">
        <f>_xll.qlCalendarAdvance(LocalCalendar,$D387,B388,"f",FALSE)</f>
        <v>43202</v>
      </c>
      <c r="E388" s="49">
        <f>_xll.qlInterestRateIndexValueDate(IndexON,D388)</f>
        <v>43202</v>
      </c>
      <c r="F388" s="52">
        <f>IFERROR(_xll.qlIndexFixing(IndexON,D388,TRUE,_xll.ohTrigger(RecalcTrigger,TriggerON)),NA())</f>
        <v>6.9745821801969754E-3</v>
      </c>
      <c r="H388" s="49">
        <f>_xll.qlCalendarAdvance(IborCalendar,$H387,B388,"f",FALSE)</f>
        <v>43196</v>
      </c>
      <c r="I388" s="49">
        <f>_xll.qlInterestRateIndexValueDate(Index1M,$H388)</f>
        <v>43200</v>
      </c>
      <c r="J388" s="52">
        <f>IFERROR(_xll.qlIndexFixing(Index1M,$H388,TRUE,_xll.ohTrigger(RecalcTrigger,Trigger1M)),NA())</f>
        <v>8.6825951586995131E-3</v>
      </c>
      <c r="K388" s="52">
        <f>IFERROR(_xll.qlIndexFixing(ONIndex1M,I388,TRUE,_xll.ohTrigger(RecalcTrigger,Trigger1M)),NA())</f>
        <v>8.6267301679754382E-3</v>
      </c>
      <c r="L388" s="52">
        <f>IFERROR(_xll.qlIndexFixing(Index3M,H388,TRUE,_xll.ohTrigger(RecalcTrigger,Trigger3M)),NA())</f>
        <v>1.0781978895904019E-2</v>
      </c>
      <c r="M388" s="52">
        <f>IFERROR(_xll.qlIndexFixing(ONIndex3M,I388,TRUE,_xll.ohTrigger(RecalcTrigger,Trigger3M)),NA())</f>
        <v>1.0681135685759457E-2</v>
      </c>
      <c r="N388" s="52">
        <f>IFERROR(_xll.qlIndexFixing(Index6M,$H388,TRUE,_xll.ohTrigger(RecalcTrigger,Trigger6M)),NA())</f>
        <v>1.3207967990904007E-2</v>
      </c>
      <c r="O388" s="52">
        <f>IFERROR(_xll.qlIndexFixing(ONIndex6M,I388,TRUE,_xll.ohTrigger(RecalcTrigger,Trigger6M)),NA())</f>
        <v>1.2865067467497937E-2</v>
      </c>
      <c r="P388" s="52">
        <f>IFERROR(_xll.qlIndexFixing(Index1Y,$H388,TRUE,_xll.ohTrigger(RecalcTrigger,Trigger1Y)),NA())</f>
        <v>1.6916500378233078E-2</v>
      </c>
      <c r="Q388" s="52">
        <f>IFERROR(_xll.qlIndexFixing(ONIndex1Y,I388,TRUE,_xll.ohTrigger(RecalcTrigger,Trigger1Y)),NA())</f>
        <v>1.439869063947441E-2</v>
      </c>
    </row>
    <row r="389" spans="2:17" x14ac:dyDescent="0.2">
      <c r="B389" s="46" t="s">
        <v>20</v>
      </c>
      <c r="D389" s="49">
        <f>_xll.qlCalendarAdvance(LocalCalendar,$D388,B389,"f",FALSE)</f>
        <v>43203</v>
      </c>
      <c r="E389" s="49">
        <f>_xll.qlInterestRateIndexValueDate(IndexON,D389)</f>
        <v>43203</v>
      </c>
      <c r="F389" s="52">
        <f>IFERROR(_xll.qlIndexFixing(IndexON,D389,TRUE,_xll.ohTrigger(RecalcTrigger,TriggerON)),NA())</f>
        <v>6.975825046939832E-3</v>
      </c>
      <c r="H389" s="49">
        <f>_xll.qlCalendarAdvance(IborCalendar,$H388,B389,"f",FALSE)</f>
        <v>43199</v>
      </c>
      <c r="I389" s="49">
        <f>_xll.qlInterestRateIndexValueDate(Index1M,$H389)</f>
        <v>43201</v>
      </c>
      <c r="J389" s="52">
        <f>IFERROR(_xll.qlIndexFixing(Index1M,$H389,TRUE,_xll.ohTrigger(RecalcTrigger,Trigger1M)),NA())</f>
        <v>8.686230042815879E-3</v>
      </c>
      <c r="K389" s="52">
        <f>IFERROR(_xll.qlIndexFixing(ONIndex1M,I389,TRUE,_xll.ohTrigger(RecalcTrigger,Trigger1M)),NA())</f>
        <v>8.6303936758724831E-3</v>
      </c>
      <c r="L389" s="52">
        <f>IFERROR(_xll.qlIndexFixing(Index3M,H389,TRUE,_xll.ohTrigger(RecalcTrigger,Trigger3M)),NA())</f>
        <v>1.0784502735851602E-2</v>
      </c>
      <c r="M389" s="52">
        <f>IFERROR(_xll.qlIndexFixing(ONIndex3M,I389,TRUE,_xll.ohTrigger(RecalcTrigger,Trigger3M)),NA())</f>
        <v>1.0681786079578259E-2</v>
      </c>
      <c r="N389" s="52">
        <f>IFERROR(_xll.qlIndexFixing(Index6M,$H389,TRUE,_xll.ohTrigger(RecalcTrigger,Trigger6M)),NA())</f>
        <v>1.3210331580501274E-2</v>
      </c>
      <c r="O389" s="52">
        <f>IFERROR(_xll.qlIndexFixing(ONIndex6M,I389,TRUE,_xll.ohTrigger(RecalcTrigger,Trigger6M)),NA())</f>
        <v>1.2864275454962382E-2</v>
      </c>
      <c r="P389" s="52">
        <f>IFERROR(_xll.qlIndexFixing(Index1Y,$H389,TRUE,_xll.ohTrigger(RecalcTrigger,Trigger1Y)),NA())</f>
        <v>1.6920452766404782E-2</v>
      </c>
      <c r="Q389" s="52">
        <f>IFERROR(_xll.qlIndexFixing(ONIndex1Y,I389,TRUE,_xll.ohTrigger(RecalcTrigger,Trigger1Y)),NA())</f>
        <v>1.4434581289206605E-2</v>
      </c>
    </row>
    <row r="390" spans="2:17" x14ac:dyDescent="0.2">
      <c r="B390" s="46" t="s">
        <v>20</v>
      </c>
      <c r="D390" s="49">
        <f>_xll.qlCalendarAdvance(LocalCalendar,$D389,B390,"f",FALSE)</f>
        <v>43206</v>
      </c>
      <c r="E390" s="49">
        <f>_xll.qlInterestRateIndexValueDate(IndexON,D390)</f>
        <v>43206</v>
      </c>
      <c r="F390" s="52">
        <f>IFERROR(_xll.qlIndexFixing(IndexON,D390,TRUE,_xll.ohTrigger(RecalcTrigger,TriggerON)),NA())</f>
        <v>6.976860798850737E-3</v>
      </c>
      <c r="H390" s="49">
        <f>_xll.qlCalendarAdvance(IborCalendar,$H389,B390,"f",FALSE)</f>
        <v>43200</v>
      </c>
      <c r="I390" s="49">
        <f>_xll.qlInterestRateIndexValueDate(Index1M,$H390)</f>
        <v>43202</v>
      </c>
      <c r="J390" s="52">
        <f>IFERROR(_xll.qlIndexFixing(Index1M,$H390,TRUE,_xll.ohTrigger(RecalcTrigger,Trigger1M)),NA())</f>
        <v>8.6936921369576425E-3</v>
      </c>
      <c r="K390" s="52">
        <f>IFERROR(_xll.qlIndexFixing(ONIndex1M,I390,TRUE,_xll.ohTrigger(RecalcTrigger,Trigger1M)),NA())</f>
        <v>8.6340550343688705E-3</v>
      </c>
      <c r="L390" s="52">
        <f>IFERROR(_xll.qlIndexFixing(Index3M,H390,TRUE,_xll.ohTrigger(RecalcTrigger,Trigger3M)),NA())</f>
        <v>1.0787062218996587E-2</v>
      </c>
      <c r="M390" s="52">
        <f>IFERROR(_xll.qlIndexFixing(ONIndex3M,I390,TRUE,_xll.ohTrigger(RecalcTrigger,Trigger3M)),NA())</f>
        <v>1.0682479544943391E-2</v>
      </c>
      <c r="N390" s="52">
        <f>IFERROR(_xll.qlIndexFixing(Index6M,$H390,TRUE,_xll.ohTrigger(RecalcTrigger,Trigger6M)),NA())</f>
        <v>1.3212696144917019E-2</v>
      </c>
      <c r="O390" s="52">
        <f>IFERROR(_xll.qlIndexFixing(ONIndex6M,I390,TRUE,_xll.ohTrigger(RecalcTrigger,Trigger6M)),NA())</f>
        <v>1.2863835104806043E-2</v>
      </c>
      <c r="P390" s="52">
        <f>IFERROR(_xll.qlIndexFixing(Index1Y,$H390,TRUE,_xll.ohTrigger(RecalcTrigger,Trigger1Y)),NA())</f>
        <v>1.6924295260050352E-2</v>
      </c>
      <c r="Q390" s="52">
        <f>IFERROR(_xll.qlIndexFixing(ONIndex1Y,I390,TRUE,_xll.ohTrigger(RecalcTrigger,Trigger1Y)),NA())</f>
        <v>1.4470447965715394E-2</v>
      </c>
    </row>
    <row r="391" spans="2:17" x14ac:dyDescent="0.2">
      <c r="B391" s="46" t="s">
        <v>20</v>
      </c>
      <c r="D391" s="49">
        <f>_xll.qlCalendarAdvance(LocalCalendar,$D390,B391,"f",FALSE)</f>
        <v>43207</v>
      </c>
      <c r="E391" s="49">
        <f>_xll.qlInterestRateIndexValueDate(IndexON,D391)</f>
        <v>43207</v>
      </c>
      <c r="F391" s="52">
        <f>IFERROR(_xll.qlIndexFixing(IndexON,D391,TRUE,_xll.ohTrigger(RecalcTrigger,TriggerON)),NA())</f>
        <v>6.9774778695652628E-3</v>
      </c>
      <c r="H391" s="49">
        <f>_xll.qlCalendarAdvance(IborCalendar,$H390,B391,"f",FALSE)</f>
        <v>43201</v>
      </c>
      <c r="I391" s="49">
        <f>_xll.qlInterestRateIndexValueDate(Index1M,$H391)</f>
        <v>43203</v>
      </c>
      <c r="J391" s="52">
        <f>IFERROR(_xll.qlIndexFixing(Index1M,$H391,TRUE,_xll.ohTrigger(RecalcTrigger,Trigger1M)),NA())</f>
        <v>8.6954073682788922E-3</v>
      </c>
      <c r="K391" s="52">
        <f>IFERROR(_xll.qlIndexFixing(ONIndex1M,I391,TRUE,_xll.ohTrigger(RecalcTrigger,Trigger1M)),NA())</f>
        <v>8.6415780146342769E-3</v>
      </c>
      <c r="L391" s="52">
        <f>IFERROR(_xll.qlIndexFixing(Index3M,H391,TRUE,_xll.ohTrigger(RecalcTrigger,Trigger3M)),NA())</f>
        <v>1.0789656968103153E-2</v>
      </c>
      <c r="M391" s="52">
        <f>IFERROR(_xll.qlIndexFixing(ONIndex3M,I391,TRUE,_xll.ohTrigger(RecalcTrigger,Trigger3M)),NA())</f>
        <v>1.0684327128416271E-2</v>
      </c>
      <c r="N391" s="52">
        <f>IFERROR(_xll.qlIndexFixing(Index6M,$H391,TRUE,_xll.ohTrigger(RecalcTrigger,Trigger6M)),NA())</f>
        <v>1.3216866293862583E-2</v>
      </c>
      <c r="O391" s="52">
        <f>IFERROR(_xll.qlIndexFixing(ONIndex6M,I391,TRUE,_xll.ohTrigger(RecalcTrigger,Trigger6M)),NA())</f>
        <v>1.2864586300205261E-2</v>
      </c>
      <c r="P391" s="52">
        <f>IFERROR(_xll.qlIndexFixing(Index1Y,$H391,TRUE,_xll.ohTrigger(RecalcTrigger,Trigger1Y)),NA())</f>
        <v>1.6923387979070111E-2</v>
      </c>
      <c r="Q391" s="52">
        <f>IFERROR(_xll.qlIndexFixing(ONIndex1Y,I391,TRUE,_xll.ohTrigger(RecalcTrigger,Trigger1Y)),NA())</f>
        <v>1.454268883897214E-2</v>
      </c>
    </row>
    <row r="392" spans="2:17" x14ac:dyDescent="0.2">
      <c r="B392" s="46" t="s">
        <v>20</v>
      </c>
      <c r="D392" s="49">
        <f>_xll.qlCalendarAdvance(LocalCalendar,$D391,B392,"f",FALSE)</f>
        <v>43208</v>
      </c>
      <c r="E392" s="49">
        <f>_xll.qlInterestRateIndexValueDate(IndexON,D392)</f>
        <v>43208</v>
      </c>
      <c r="F392" s="52">
        <f>IFERROR(_xll.qlIndexFixing(IndexON,D392,TRUE,_xll.ohTrigger(RecalcTrigger,TriggerON)),NA())</f>
        <v>6.9781139068680886E-3</v>
      </c>
      <c r="H392" s="49">
        <f>_xll.qlCalendarAdvance(IborCalendar,$H391,B392,"f",FALSE)</f>
        <v>43202</v>
      </c>
      <c r="I392" s="49">
        <f>_xll.qlInterestRateIndexValueDate(Index1M,$H392)</f>
        <v>43206</v>
      </c>
      <c r="J392" s="52">
        <f>IFERROR(_xll.qlIndexFixing(Index1M,$H392,TRUE,_xll.ohTrigger(RecalcTrigger,Trigger1M)),NA())</f>
        <v>8.7043722172879257E-3</v>
      </c>
      <c r="K392" s="52">
        <f>IFERROR(_xll.qlIndexFixing(ONIndex1M,I392,TRUE,_xll.ohTrigger(RecalcTrigger,Trigger1M)),NA())</f>
        <v>8.6486789756268223E-3</v>
      </c>
      <c r="L392" s="52">
        <f>IFERROR(_xll.qlIndexFixing(Index3M,H392,TRUE,_xll.ohTrigger(RecalcTrigger,Trigger3M)),NA())</f>
        <v>1.079764903883935E-2</v>
      </c>
      <c r="M392" s="52">
        <f>IFERROR(_xll.qlIndexFixing(ONIndex3M,I392,TRUE,_xll.ohTrigger(RecalcTrigger,Trigger3M)),NA())</f>
        <v>1.0685684121387595E-2</v>
      </c>
      <c r="N392" s="52">
        <f>IFERROR(_xll.qlIndexFixing(Index6M,$H392,TRUE,_xll.ohTrigger(RecalcTrigger,Trigger6M)),NA())</f>
        <v>1.3222126371264584E-2</v>
      </c>
      <c r="O392" s="52">
        <f>IFERROR(_xll.qlIndexFixing(ONIndex6M,I392,TRUE,_xll.ohTrigger(RecalcTrigger,Trigger6M)),NA())</f>
        <v>1.2865590327093557E-2</v>
      </c>
      <c r="P392" s="52">
        <f>IFERROR(_xll.qlIndexFixing(Index1Y,$H392,TRUE,_xll.ohTrigger(RecalcTrigger,Trigger1Y)),NA())</f>
        <v>1.6938571707601727E-2</v>
      </c>
      <c r="Q392" s="52">
        <f>IFERROR(_xll.qlIndexFixing(ONIndex1Y,I392,TRUE,_xll.ohTrigger(RecalcTrigger,Trigger1Y)),NA())</f>
        <v>1.4613674939676358E-2</v>
      </c>
    </row>
    <row r="393" spans="2:17" x14ac:dyDescent="0.2">
      <c r="B393" s="46" t="s">
        <v>20</v>
      </c>
      <c r="D393" s="49">
        <f>_xll.qlCalendarAdvance(LocalCalendar,$D392,B393,"f",FALSE)</f>
        <v>43209</v>
      </c>
      <c r="E393" s="49">
        <f>_xll.qlInterestRateIndexValueDate(IndexON,D393)</f>
        <v>43209</v>
      </c>
      <c r="F393" s="52">
        <f>IFERROR(_xll.qlIndexFixing(IndexON,D393,TRUE,_xll.ohTrigger(RecalcTrigger,TriggerON)),NA())</f>
        <v>6.9787689105993422E-3</v>
      </c>
      <c r="H393" s="49">
        <f>_xll.qlCalendarAdvance(IborCalendar,$H392,B393,"f",FALSE)</f>
        <v>43203</v>
      </c>
      <c r="I393" s="49">
        <f>_xll.qlInterestRateIndexValueDate(Index1M,$H393)</f>
        <v>43207</v>
      </c>
      <c r="J393" s="52">
        <f>IFERROR(_xll.qlIndexFixing(Index1M,$H393,TRUE,_xll.ohTrigger(RecalcTrigger,Trigger1M)),NA())</f>
        <v>8.70799420294599E-3</v>
      </c>
      <c r="K393" s="52">
        <f>IFERROR(_xll.qlIndexFixing(ONIndex1M,I393,TRUE,_xll.ohTrigger(RecalcTrigger,Trigger1M)),NA())</f>
        <v>8.6523295876794748E-3</v>
      </c>
      <c r="L393" s="52">
        <f>IFERROR(_xll.qlIndexFixing(Index3M,H393,TRUE,_xll.ohTrigger(RecalcTrigger,Trigger3M)),NA())</f>
        <v>1.0800381079440133E-2</v>
      </c>
      <c r="M393" s="52">
        <f>IFERROR(_xll.qlIndexFixing(ONIndex3M,I393,TRUE,_xll.ohTrigger(RecalcTrigger,Trigger3M)),NA())</f>
        <v>1.0686592944244566E-2</v>
      </c>
      <c r="N393" s="52">
        <f>IFERROR(_xll.qlIndexFixing(Index6M,$H393,TRUE,_xll.ohTrigger(RecalcTrigger,Trigger6M)),NA())</f>
        <v>1.3224467475068077E-2</v>
      </c>
      <c r="O393" s="52">
        <f>IFERROR(_xll.qlIndexFixing(ONIndex6M,I393,TRUE,_xll.ohTrigger(RecalcTrigger,Trigger6M)),NA())</f>
        <v>1.2866908288433621E-2</v>
      </c>
      <c r="P393" s="52">
        <f>IFERROR(_xll.qlIndexFixing(Index1Y,$H393,TRUE,_xll.ohTrigger(RecalcTrigger,Trigger1Y)),NA())</f>
        <v>1.6941868792636747E-2</v>
      </c>
      <c r="Q393" s="52">
        <f>IFERROR(_xll.qlIndexFixing(ONIndex1Y,I393,TRUE,_xll.ohTrigger(RecalcTrigger,Trigger1Y)),NA())</f>
        <v>1.4649421750148051E-2</v>
      </c>
    </row>
    <row r="394" spans="2:17" x14ac:dyDescent="0.2">
      <c r="B394" s="46" t="s">
        <v>20</v>
      </c>
      <c r="D394" s="49">
        <f>_xll.qlCalendarAdvance(LocalCalendar,$D393,B394,"f",FALSE)</f>
        <v>43210</v>
      </c>
      <c r="E394" s="49">
        <f>_xll.qlInterestRateIndexValueDate(IndexON,D394)</f>
        <v>43210</v>
      </c>
      <c r="F394" s="52">
        <f>IFERROR(_xll.qlIndexFixing(IndexON,D394,TRUE,_xll.ohTrigger(RecalcTrigger,TriggerON)),NA())</f>
        <v>6.9802774802951717E-3</v>
      </c>
      <c r="H394" s="49">
        <f>_xll.qlCalendarAdvance(IborCalendar,$H393,B394,"f",FALSE)</f>
        <v>43206</v>
      </c>
      <c r="I394" s="49">
        <f>_xll.qlInterestRateIndexValueDate(Index1M,$H394)</f>
        <v>43208</v>
      </c>
      <c r="J394" s="52">
        <f>IFERROR(_xll.qlIndexFixing(Index1M,$H394,TRUE,_xll.ohTrigger(RecalcTrigger,Trigger1M)),NA())</f>
        <v>8.7116140388543428E-3</v>
      </c>
      <c r="K394" s="52">
        <f>IFERROR(_xll.qlIndexFixing(ONIndex1M,I394,TRUE,_xll.ohTrigger(RecalcTrigger,Trigger1M)),NA())</f>
        <v>8.6559780504114059E-3</v>
      </c>
      <c r="L394" s="52">
        <f>IFERROR(_xll.qlIndexFixing(Index3M,H394,TRUE,_xll.ohTrigger(RecalcTrigger,Trigger3M)),NA())</f>
        <v>1.0803146499826005E-2</v>
      </c>
      <c r="M394" s="52">
        <f>IFERROR(_xll.qlIndexFixing(ONIndex3M,I394,TRUE,_xll.ohTrigger(RecalcTrigger,Trigger3M)),NA())</f>
        <v>1.0687544838647867E-2</v>
      </c>
      <c r="N394" s="52">
        <f>IFERROR(_xll.qlIndexFixing(Index6M,$H394,TRUE,_xll.ohTrigger(RecalcTrigger,Trigger6M)),NA())</f>
        <v>1.3226798219744682E-2</v>
      </c>
      <c r="O394" s="52">
        <f>IFERROR(_xll.qlIndexFixing(ONIndex6M,I394,TRUE,_xll.ohTrigger(RecalcTrigger,Trigger6M)),NA())</f>
        <v>1.2868577912072965E-2</v>
      </c>
      <c r="P394" s="52">
        <f>IFERROR(_xll.qlIndexFixing(Index1Y,$H394,TRUE,_xll.ohTrigger(RecalcTrigger,Trigger1Y)),NA())</f>
        <v>1.6945057609029934E-2</v>
      </c>
      <c r="Q394" s="52">
        <f>IFERROR(_xll.qlIndexFixing(ONIndex1Y,I394,TRUE,_xll.ohTrigger(RecalcTrigger,Trigger1Y)),NA())</f>
        <v>1.4685144587396337E-2</v>
      </c>
    </row>
    <row r="395" spans="2:17" x14ac:dyDescent="0.2">
      <c r="B395" s="46" t="s">
        <v>20</v>
      </c>
      <c r="D395" s="49">
        <f>_xll.qlCalendarAdvance(LocalCalendar,$D394,B395,"f",FALSE)</f>
        <v>43213</v>
      </c>
      <c r="E395" s="49">
        <f>_xll.qlInterestRateIndexValueDate(IndexON,D395)</f>
        <v>43213</v>
      </c>
      <c r="F395" s="52">
        <f>IFERROR(_xll.qlIndexFixing(IndexON,D395,TRUE,_xll.ohTrigger(RecalcTrigger,TriggerON)),NA())</f>
        <v>6.9815785899685068E-3</v>
      </c>
      <c r="H395" s="49">
        <f>_xll.qlCalendarAdvance(IborCalendar,$H394,B395,"f",FALSE)</f>
        <v>43207</v>
      </c>
      <c r="I395" s="49">
        <f>_xll.qlInterestRateIndexValueDate(Index1M,$H395)</f>
        <v>43209</v>
      </c>
      <c r="J395" s="52">
        <f>IFERROR(_xll.qlIndexFixing(Index1M,$H395,TRUE,_xll.ohTrigger(RecalcTrigger,Trigger1M)),NA())</f>
        <v>8.7190472624093518E-3</v>
      </c>
      <c r="K395" s="52">
        <f>IFERROR(_xll.qlIndexFixing(ONIndex1M,I395,TRUE,_xll.ohTrigger(RecalcTrigger,Trigger1M)),NA())</f>
        <v>8.6596243639025516E-3</v>
      </c>
      <c r="L395" s="52">
        <f>IFERROR(_xll.qlIndexFixing(Index3M,H395,TRUE,_xll.ohTrigger(RecalcTrigger,Trigger3M)),NA())</f>
        <v>1.0805944922760265E-2</v>
      </c>
      <c r="M395" s="52">
        <f>IFERROR(_xll.qlIndexFixing(ONIndex3M,I395,TRUE,_xll.ohTrigger(RecalcTrigger,Trigger3M)),NA())</f>
        <v>1.0688539804517561E-2</v>
      </c>
      <c r="N395" s="52">
        <f>IFERROR(_xll.qlIndexFixing(Index6M,$H395,TRUE,_xll.ohTrigger(RecalcTrigger,Trigger6M)),NA())</f>
        <v>1.3229116716273871E-2</v>
      </c>
      <c r="O395" s="52">
        <f>IFERROR(_xll.qlIndexFixing(ONIndex6M,I395,TRUE,_xll.ohTrigger(RecalcTrigger,Trigger6M)),NA())</f>
        <v>1.2870599198091526E-2</v>
      </c>
      <c r="P395" s="52">
        <f>IFERROR(_xll.qlIndexFixing(Index1Y,$H395,TRUE,_xll.ohTrigger(RecalcTrigger,Trigger1Y)),NA())</f>
        <v>1.6938464804830831E-2</v>
      </c>
      <c r="Q395" s="52">
        <f>IFERROR(_xll.qlIndexFixing(ONIndex1Y,I395,TRUE,_xll.ohTrigger(RecalcTrigger,Trigger1Y)),NA())</f>
        <v>1.4720843451341281E-2</v>
      </c>
    </row>
    <row r="396" spans="2:17" x14ac:dyDescent="0.2">
      <c r="B396" s="46" t="s">
        <v>20</v>
      </c>
      <c r="D396" s="49">
        <f>_xll.qlCalendarAdvance(LocalCalendar,$D395,B396,"f",FALSE)</f>
        <v>43214</v>
      </c>
      <c r="E396" s="49">
        <f>_xll.qlInterestRateIndexValueDate(IndexON,D396)</f>
        <v>43214</v>
      </c>
      <c r="F396" s="52">
        <f>IFERROR(_xll.qlIndexFixing(IndexON,D396,TRUE,_xll.ohTrigger(RecalcTrigger,TriggerON)),NA())</f>
        <v>6.9823284259218354E-3</v>
      </c>
      <c r="H396" s="49">
        <f>_xll.qlCalendarAdvance(IborCalendar,$H395,B396,"f",FALSE)</f>
        <v>43208</v>
      </c>
      <c r="I396" s="49">
        <f>_xll.qlInterestRateIndexValueDate(Index1M,$H396)</f>
        <v>43210</v>
      </c>
      <c r="J396" s="52">
        <f>IFERROR(_xll.qlIndexFixing(Index1M,$H396,TRUE,_xll.ohTrigger(RecalcTrigger,Trigger1M)),NA())</f>
        <v>8.7207543566116385E-3</v>
      </c>
      <c r="K396" s="52">
        <f>IFERROR(_xll.qlIndexFixing(ONIndex1M,I396,TRUE,_xll.ohTrigger(RecalcTrigger,Trigger1M)),NA())</f>
        <v>8.6671184818953861E-3</v>
      </c>
      <c r="L396" s="52">
        <f>IFERROR(_xll.qlIndexFixing(Index3M,H396,TRUE,_xll.ohTrigger(RecalcTrigger,Trigger3M)),NA())</f>
        <v>1.0808775971007965E-2</v>
      </c>
      <c r="M396" s="52">
        <f>IFERROR(_xll.qlIndexFixing(ONIndex3M,I396,TRUE,_xll.ohTrigger(RecalcTrigger,Trigger3M)),NA())</f>
        <v>1.0690990784762988E-2</v>
      </c>
      <c r="N396" s="52">
        <f>IFERROR(_xll.qlIndexFixing(Index6M,$H396,TRUE,_xll.ohTrigger(RecalcTrigger,Trigger6M)),NA())</f>
        <v>1.3233009109137365E-2</v>
      </c>
      <c r="O396" s="52">
        <f>IFERROR(_xll.qlIndexFixing(ONIndex6M,I396,TRUE,_xll.ohTrigger(RecalcTrigger,Trigger6M)),NA())</f>
        <v>1.2876274501598672E-2</v>
      </c>
      <c r="P396" s="52">
        <f>IFERROR(_xll.qlIndexFixing(Index1Y,$H396,TRUE,_xll.ohTrigger(RecalcTrigger,Trigger1Y)),NA())</f>
        <v>1.6943798097037555E-2</v>
      </c>
      <c r="Q396" s="52">
        <f>IFERROR(_xll.qlIndexFixing(ONIndex1Y,I396,TRUE,_xll.ohTrigger(RecalcTrigger,Trigger1Y)),NA())</f>
        <v>1.4792769075757661E-2</v>
      </c>
    </row>
    <row r="397" spans="2:17" x14ac:dyDescent="0.2">
      <c r="B397" s="46" t="s">
        <v>20</v>
      </c>
      <c r="D397" s="49">
        <f>_xll.qlCalendarAdvance(LocalCalendar,$D396,B397,"f",FALSE)</f>
        <v>43215</v>
      </c>
      <c r="E397" s="49">
        <f>_xll.qlInterestRateIndexValueDate(IndexON,D397)</f>
        <v>43215</v>
      </c>
      <c r="F397" s="52">
        <f>IFERROR(_xll.qlIndexFixing(IndexON,D397,TRUE,_xll.ohTrigger(RecalcTrigger,TriggerON)),NA())</f>
        <v>6.983097228383528E-3</v>
      </c>
      <c r="H397" s="49">
        <f>_xll.qlCalendarAdvance(IborCalendar,$H396,B397,"f",FALSE)</f>
        <v>43209</v>
      </c>
      <c r="I397" s="49">
        <f>_xll.qlInterestRateIndexValueDate(Index1M,$H397)</f>
        <v>43213</v>
      </c>
      <c r="J397" s="52">
        <f>IFERROR(_xll.qlIndexFixing(Index1M,$H397,TRUE,_xll.ohTrigger(RecalcTrigger,Trigger1M)),NA())</f>
        <v>8.7296809720864843E-3</v>
      </c>
      <c r="K397" s="52">
        <f>IFERROR(_xll.qlIndexFixing(ONIndex1M,I397,TRUE,_xll.ohTrigger(RecalcTrigger,Trigger1M)),NA())</f>
        <v>8.6741881248197927E-3</v>
      </c>
      <c r="L397" s="52">
        <f>IFERROR(_xll.qlIndexFixing(Index3M,H397,TRUE,_xll.ohTrigger(RecalcTrigger,Trigger3M)),NA())</f>
        <v>1.0817461095263789E-2</v>
      </c>
      <c r="M397" s="52">
        <f>IFERROR(_xll.qlIndexFixing(ONIndex3M,I397,TRUE,_xll.ohTrigger(RecalcTrigger,Trigger3M)),NA())</f>
        <v>1.0692950383219824E-2</v>
      </c>
      <c r="N397" s="52">
        <f>IFERROR(_xll.qlIndexFixing(Index6M,$H397,TRUE,_xll.ohTrigger(RecalcTrigger,Trigger6M)),NA())</f>
        <v>1.3238230440167902E-2</v>
      </c>
      <c r="O397" s="52">
        <f>IFERROR(_xll.qlIndexFixing(ONIndex6M,I397,TRUE,_xll.ohTrigger(RecalcTrigger,Trigger6M)),NA())</f>
        <v>1.2882200965398383E-2</v>
      </c>
      <c r="P397" s="52">
        <f>IFERROR(_xll.qlIndexFixing(Index1Y,$H397,TRUE,_xll.ohTrigger(RecalcTrigger,Trigger1Y)),NA())</f>
        <v>1.6959387151808374E-2</v>
      </c>
      <c r="Q397" s="52">
        <f>IFERROR(_xll.qlIndexFixing(ONIndex1Y,I397,TRUE,_xll.ohTrigger(RecalcTrigger,Trigger1Y)),NA())</f>
        <v>1.4863399174807057E-2</v>
      </c>
    </row>
    <row r="398" spans="2:17" x14ac:dyDescent="0.2">
      <c r="B398" s="46" t="s">
        <v>20</v>
      </c>
      <c r="D398" s="49">
        <f>_xll.qlCalendarAdvance(LocalCalendar,$D397,B398,"f",FALSE)</f>
        <v>43216</v>
      </c>
      <c r="E398" s="49">
        <f>_xll.qlInterestRateIndexValueDate(IndexON,D398)</f>
        <v>43216</v>
      </c>
      <c r="F398" s="52">
        <f>IFERROR(_xll.qlIndexFixing(IndexON,D398,TRUE,_xll.ohTrigger(RecalcTrigger,TriggerON)),NA())</f>
        <v>6.9838849972736483E-3</v>
      </c>
      <c r="H398" s="49">
        <f>_xll.qlCalendarAdvance(IborCalendar,$H397,B398,"f",FALSE)</f>
        <v>43210</v>
      </c>
      <c r="I398" s="49">
        <f>_xll.qlInterestRateIndexValueDate(Index1M,$H398)</f>
        <v>43214</v>
      </c>
      <c r="J398" s="52">
        <f>IFERROR(_xll.qlIndexFixing(Index1M,$H398,TRUE,_xll.ohTrigger(RecalcTrigger,Trigger1M)),NA())</f>
        <v>8.7332879094565996E-3</v>
      </c>
      <c r="K398" s="52">
        <f>IFERROR(_xll.qlIndexFixing(ONIndex1M,I398,TRUE,_xll.ohTrigger(RecalcTrigger,Trigger1M)),NA())</f>
        <v>8.6778236917872675E-3</v>
      </c>
      <c r="L398" s="52">
        <f>IFERROR(_xll.qlIndexFixing(Index3M,H398,TRUE,_xll.ohTrigger(RecalcTrigger,Trigger3M)),NA())</f>
        <v>1.0820418872397335E-2</v>
      </c>
      <c r="M398" s="52">
        <f>IFERROR(_xll.qlIndexFixing(ONIndex3M,I398,TRUE,_xll.ohTrigger(RecalcTrigger,Trigger3M)),NA())</f>
        <v>1.0694160706661293E-2</v>
      </c>
      <c r="N398" s="52">
        <f>IFERROR(_xll.qlIndexFixing(Index6M,$H398,TRUE,_xll.ohTrigger(RecalcTrigger,Trigger6M)),NA())</f>
        <v>1.3240459360329348E-2</v>
      </c>
      <c r="O398" s="52">
        <f>IFERROR(_xll.qlIndexFixing(ONIndex6M,I398,TRUE,_xll.ohTrigger(RecalcTrigger,Trigger6M)),NA())</f>
        <v>1.2885980563153154E-2</v>
      </c>
      <c r="P398" s="52">
        <f>IFERROR(_xll.qlIndexFixing(Index1Y,$H398,TRUE,_xll.ohTrigger(RecalcTrigger,Trigger1Y)),NA())</f>
        <v>1.6961932051144681E-2</v>
      </c>
      <c r="Q398" s="52">
        <f>IFERROR(_xll.qlIndexFixing(ONIndex1Y,I398,TRUE,_xll.ohTrigger(RecalcTrigger,Trigger1Y)),NA())</f>
        <v>1.4898978172555033E-2</v>
      </c>
    </row>
    <row r="399" spans="2:17" x14ac:dyDescent="0.2">
      <c r="B399" s="46" t="s">
        <v>20</v>
      </c>
      <c r="D399" s="49">
        <f>_xll.qlCalendarAdvance(LocalCalendar,$D398,B399,"f",FALSE)</f>
        <v>43217</v>
      </c>
      <c r="E399" s="49">
        <f>_xll.qlInterestRateIndexValueDate(IndexON,D399)</f>
        <v>43217</v>
      </c>
      <c r="F399" s="52">
        <f>IFERROR(_xll.qlIndexFixing(IndexON,D399,TRUE,_xll.ohTrigger(RecalcTrigger,TriggerON)),NA())</f>
        <v>6.9856593062134209E-3</v>
      </c>
      <c r="H399" s="49">
        <f>_xll.qlCalendarAdvance(IborCalendar,$H398,B399,"f",FALSE)</f>
        <v>43213</v>
      </c>
      <c r="I399" s="49">
        <f>_xll.qlInterestRateIndexValueDate(Index1M,$H399)</f>
        <v>43215</v>
      </c>
      <c r="J399" s="52">
        <f>IFERROR(_xll.qlIndexFixing(Index1M,$H399,TRUE,_xll.ohTrigger(RecalcTrigger,Trigger1M)),NA())</f>
        <v>8.7368926970636807E-3</v>
      </c>
      <c r="K399" s="52">
        <f>IFERROR(_xll.qlIndexFixing(ONIndex1M,I399,TRUE,_xll.ohTrigger(RecalcTrigger,Trigger1M)),NA())</f>
        <v>8.681457109513957E-3</v>
      </c>
      <c r="L399" s="52">
        <f>IFERROR(_xll.qlIndexFixing(Index3M,H399,TRUE,_xll.ohTrigger(RecalcTrigger,Trigger3M)),NA())</f>
        <v>1.0823407388658168E-2</v>
      </c>
      <c r="M399" s="52">
        <f>IFERROR(_xll.qlIndexFixing(ONIndex3M,I399,TRUE,_xll.ohTrigger(RecalcTrigger,Trigger3M)),NA())</f>
        <v>1.0695414101649092E-2</v>
      </c>
      <c r="N399" s="52">
        <f>IFERROR(_xll.qlIndexFixing(Index6M,$H399,TRUE,_xll.ohTrigger(RecalcTrigger,Trigger6M)),NA())</f>
        <v>1.3242664698034586E-2</v>
      </c>
      <c r="O399" s="52">
        <f>IFERROR(_xll.qlIndexFixing(ONIndex6M,I399,TRUE,_xll.ohTrigger(RecalcTrigger,Trigger6M)),NA())</f>
        <v>1.2890111823207206E-2</v>
      </c>
      <c r="P399" s="52">
        <f>IFERROR(_xll.qlIndexFixing(Index1Y,$H399,TRUE,_xll.ohTrigger(RecalcTrigger,Trigger1Y)),NA())</f>
        <v>1.6964370580454337E-2</v>
      </c>
      <c r="Q399" s="52">
        <f>IFERROR(_xll.qlIndexFixing(ONIndex1Y,I399,TRUE,_xll.ohTrigger(RecalcTrigger,Trigger1Y)),NA())</f>
        <v>1.493453319691973E-2</v>
      </c>
    </row>
    <row r="400" spans="2:17" x14ac:dyDescent="0.2">
      <c r="B400" s="46" t="s">
        <v>20</v>
      </c>
      <c r="D400" s="49">
        <f>_xll.qlCalendarAdvance(LocalCalendar,$D399,B400,"f",FALSE)</f>
        <v>43220</v>
      </c>
      <c r="E400" s="49">
        <f>_xll.qlInterestRateIndexValueDate(IndexON,D400)</f>
        <v>43220</v>
      </c>
      <c r="F400" s="52">
        <f>IFERROR(_xll.qlIndexFixing(IndexON,D400,TRUE,_xll.ohTrigger(RecalcTrigger,TriggerON)),NA())</f>
        <v>6.9872257374381519E-3</v>
      </c>
      <c r="H400" s="49">
        <f>_xll.qlCalendarAdvance(IborCalendar,$H399,B400,"f",FALSE)</f>
        <v>43214</v>
      </c>
      <c r="I400" s="49">
        <f>_xll.qlInterestRateIndexValueDate(Index1M,$H400)</f>
        <v>43216</v>
      </c>
      <c r="J400" s="52">
        <f>IFERROR(_xll.qlIndexFixing(Index1M,$H400,TRUE,_xll.ohTrigger(RecalcTrigger,Trigger1M)),NA())</f>
        <v>8.7461969632076451E-3</v>
      </c>
      <c r="K400" s="52">
        <f>IFERROR(_xll.qlIndexFixing(ONIndex1M,I400,TRUE,_xll.ohTrigger(RecalcTrigger,Trigger1M)),NA())</f>
        <v>8.6850883779199251E-3</v>
      </c>
      <c r="L400" s="52">
        <f>IFERROR(_xll.qlIndexFixing(Index3M,H400,TRUE,_xll.ohTrigger(RecalcTrigger,Trigger3M)),NA())</f>
        <v>1.0826426266808709E-2</v>
      </c>
      <c r="M400" s="52">
        <f>IFERROR(_xll.qlIndexFixing(ONIndex3M,I400,TRUE,_xll.ohTrigger(RecalcTrigger,Trigger3M)),NA())</f>
        <v>1.0696710568103285E-2</v>
      </c>
      <c r="N400" s="52">
        <f>IFERROR(_xll.qlIndexFixing(Index6M,$H400,TRUE,_xll.ohTrigger(RecalcTrigger,Trigger6M)),NA())</f>
        <v>1.3244844564204999E-2</v>
      </c>
      <c r="O400" s="52">
        <f>IFERROR(_xll.qlIndexFixing(ONIndex6M,I400,TRUE,_xll.ohTrigger(RecalcTrigger,Trigger6M)),NA())</f>
        <v>1.2894594745720411E-2</v>
      </c>
      <c r="P400" s="52">
        <f>IFERROR(_xll.qlIndexFixing(Index1Y,$H400,TRUE,_xll.ohTrigger(RecalcTrigger,Trigger1Y)),NA())</f>
        <v>1.6966703011116975E-2</v>
      </c>
      <c r="Q400" s="52">
        <f>IFERROR(_xll.qlIndexFixing(ONIndex1Y,I400,TRUE,_xll.ohTrigger(RecalcTrigger,Trigger1Y)),NA())</f>
        <v>1.4970064248061021E-2</v>
      </c>
    </row>
    <row r="401" spans="2:17" x14ac:dyDescent="0.2">
      <c r="B401" s="46" t="s">
        <v>20</v>
      </c>
      <c r="D401" s="49">
        <f>_xll.qlCalendarAdvance(LocalCalendar,$D400,B401,"f",FALSE)</f>
        <v>43221</v>
      </c>
      <c r="E401" s="49">
        <f>_xll.qlInterestRateIndexValueDate(IndexON,D401)</f>
        <v>43221</v>
      </c>
      <c r="F401" s="52">
        <f>IFERROR(_xll.qlIndexFixing(IndexON,D401,TRUE,_xll.ohTrigger(RecalcTrigger,TriggerON)),NA())</f>
        <v>6.9881083386302834E-3</v>
      </c>
      <c r="H401" s="49">
        <f>_xll.qlCalendarAdvance(IborCalendar,$H400,B401,"f",FALSE)</f>
        <v>43215</v>
      </c>
      <c r="I401" s="49">
        <f>_xll.qlInterestRateIndexValueDate(Index1M,$H401)</f>
        <v>43217</v>
      </c>
      <c r="J401" s="52">
        <f>IFERROR(_xll.qlIndexFixing(Index1M,$H401,TRUE,_xll.ohTrigger(RecalcTrigger,Trigger1M)),NA())</f>
        <v>8.7478955613690124E-3</v>
      </c>
      <c r="K401" s="52">
        <f>IFERROR(_xll.qlIndexFixing(ONIndex1M,I401,TRUE,_xll.ohTrigger(RecalcTrigger,Trigger1M)),NA())</f>
        <v>8.6925536321746932E-3</v>
      </c>
      <c r="L401" s="52">
        <f>IFERROR(_xll.qlIndexFixing(Index3M,H401,TRUE,_xll.ohTrigger(RecalcTrigger,Trigger3M)),NA())</f>
        <v>1.0829475129611372E-2</v>
      </c>
      <c r="M401" s="52">
        <f>IFERROR(_xll.qlIndexFixing(ONIndex3M,I401,TRUE,_xll.ohTrigger(RecalcTrigger,Trigger3M)),NA())</f>
        <v>1.0699765070780742E-2</v>
      </c>
      <c r="N401" s="52">
        <f>IFERROR(_xll.qlIndexFixing(Index6M,$H401,TRUE,_xll.ohTrigger(RecalcTrigger,Trigger6M)),NA())</f>
        <v>1.3248379482770252E-2</v>
      </c>
      <c r="O401" s="52">
        <f>IFERROR(_xll.qlIndexFixing(ONIndex6M,I401,TRUE,_xll.ohTrigger(RecalcTrigger,Trigger6M)),NA())</f>
        <v>1.2905195393360103E-2</v>
      </c>
      <c r="P401" s="52">
        <f>IFERROR(_xll.qlIndexFixing(Index1Y,$H401,TRUE,_xll.ohTrigger(RecalcTrigger,Trigger1Y)),NA())</f>
        <v>1.6963851703797612E-2</v>
      </c>
      <c r="Q401" s="52">
        <f>IFERROR(_xll.qlIndexFixing(ONIndex1Y,I401,TRUE,_xll.ohTrigger(RecalcTrigger,Trigger1Y)),NA())</f>
        <v>1.5041674872131594E-2</v>
      </c>
    </row>
    <row r="402" spans="2:17" x14ac:dyDescent="0.2">
      <c r="B402" s="46" t="s">
        <v>20</v>
      </c>
      <c r="D402" s="49">
        <f>_xll.qlCalendarAdvance(LocalCalendar,$D401,B402,"f",FALSE)</f>
        <v>43222</v>
      </c>
      <c r="E402" s="49">
        <f>_xll.qlInterestRateIndexValueDate(IndexON,D402)</f>
        <v>43222</v>
      </c>
      <c r="F402" s="52">
        <f>IFERROR(_xll.qlIndexFixing(IndexON,D402,TRUE,_xll.ohTrigger(RecalcTrigger,TriggerON)),NA())</f>
        <v>6.9890099063307787E-3</v>
      </c>
      <c r="H402" s="49">
        <f>_xll.qlCalendarAdvance(IborCalendar,$H401,B402,"f",FALSE)</f>
        <v>43216</v>
      </c>
      <c r="I402" s="49">
        <f>_xll.qlInterestRateIndexValueDate(Index1M,$H402)</f>
        <v>43220</v>
      </c>
      <c r="J402" s="52">
        <f>IFERROR(_xll.qlIndexFixing(Index1M,$H402,TRUE,_xll.ohTrigger(RecalcTrigger,Trigger1M)),NA())</f>
        <v>8.7567816091245337E-3</v>
      </c>
      <c r="K402" s="52">
        <f>IFERROR(_xll.qlIndexFixing(ONIndex1M,I402,TRUE,_xll.ohTrigger(RecalcTrigger,Trigger1M)),NA())</f>
        <v>8.6995919585763914E-3</v>
      </c>
      <c r="L402" s="52">
        <f>IFERROR(_xll.qlIndexFixing(Index3M,H402,TRUE,_xll.ohTrigger(RecalcTrigger,Trigger3M)),NA())</f>
        <v>1.0840763916702533E-2</v>
      </c>
      <c r="M402" s="52">
        <f>IFERROR(_xll.qlIndexFixing(ONIndex3M,I402,TRUE,_xll.ohTrigger(RecalcTrigger,Trigger3M)),NA())</f>
        <v>1.0702327149063606E-2</v>
      </c>
      <c r="N402" s="52">
        <f>IFERROR(_xll.qlIndexFixing(Index6M,$H402,TRUE,_xll.ohTrigger(RecalcTrigger,Trigger6M)),NA())</f>
        <v>1.3253924926897323E-2</v>
      </c>
      <c r="O402" s="52">
        <f>IFERROR(_xll.qlIndexFixing(ONIndex6M,I402,TRUE,_xll.ohTrigger(RecalcTrigger,Trigger6M)),NA())</f>
        <v>1.2915977150766977E-2</v>
      </c>
      <c r="P402" s="52">
        <f>IFERROR(_xll.qlIndexFixing(Index1Y,$H402,TRUE,_xll.ohTrigger(RecalcTrigger,Trigger1Y)),NA())</f>
        <v>1.6974977176142436E-2</v>
      </c>
      <c r="Q402" s="52">
        <f>IFERROR(_xll.qlIndexFixing(ONIndex1Y,I402,TRUE,_xll.ohTrigger(RecalcTrigger,Trigger1Y)),NA())</f>
        <v>1.511194871959276E-2</v>
      </c>
    </row>
    <row r="403" spans="2:17" x14ac:dyDescent="0.2">
      <c r="B403" s="46" t="s">
        <v>20</v>
      </c>
      <c r="D403" s="49">
        <f>_xll.qlCalendarAdvance(LocalCalendar,$D402,B403,"f",FALSE)</f>
        <v>43223</v>
      </c>
      <c r="E403" s="49">
        <f>_xll.qlInterestRateIndexValueDate(IndexON,D403)</f>
        <v>43223</v>
      </c>
      <c r="F403" s="52">
        <f>IFERROR(_xll.qlIndexFixing(IndexON,D403,TRUE,_xll.ohTrigger(RecalcTrigger,TriggerON)),NA())</f>
        <v>6.9899304403797657E-3</v>
      </c>
      <c r="H403" s="49">
        <f>_xll.qlCalendarAdvance(IborCalendar,$H402,B403,"f",FALSE)</f>
        <v>43217</v>
      </c>
      <c r="I403" s="49">
        <f>_xll.qlInterestRateIndexValueDate(Index1M,$H403)</f>
        <v>43221</v>
      </c>
      <c r="J403" s="52">
        <f>IFERROR(_xll.qlIndexFixing(Index1M,$H403,TRUE,_xll.ohTrigger(RecalcTrigger,Trigger1M)),NA())</f>
        <v>8.7603725105484878E-3</v>
      </c>
      <c r="K403" s="52">
        <f>IFERROR(_xll.qlIndexFixing(ONIndex1M,I403,TRUE,_xll.ohTrigger(RecalcTrigger,Trigger1M)),NA())</f>
        <v>8.7032124803787525E-3</v>
      </c>
      <c r="L403" s="52">
        <f>IFERROR(_xll.qlIndexFixing(Index3M,H403,TRUE,_xll.ohTrigger(RecalcTrigger,Trigger3M)),NA())</f>
        <v>1.0843938908074086E-2</v>
      </c>
      <c r="M403" s="52">
        <f>IFERROR(_xll.qlIndexFixing(ONIndex3M,I403,TRUE,_xll.ohTrigger(RecalcTrigger,Trigger3M)),NA())</f>
        <v>1.0703838973089574E-2</v>
      </c>
      <c r="N403" s="52">
        <f>IFERROR(_xll.qlIndexFixing(Index6M,$H403,TRUE,_xll.ohTrigger(RecalcTrigger,Trigger6M)),NA())</f>
        <v>1.3255936071771871E-2</v>
      </c>
      <c r="O403" s="52">
        <f>IFERROR(_xll.qlIndexFixing(ONIndex6M,I403,TRUE,_xll.ohTrigger(RecalcTrigger,Trigger6M)),NA())</f>
        <v>1.2921822931906135E-2</v>
      </c>
      <c r="P403" s="52">
        <f>IFERROR(_xll.qlIndexFixing(Index1Y,$H403,TRUE,_xll.ohTrigger(RecalcTrigger,Trigger1Y)),NA())</f>
        <v>1.6976783185516268E-2</v>
      </c>
      <c r="Q403" s="52">
        <f>IFERROR(_xll.qlIndexFixing(ONIndex1Y,I403,TRUE,_xll.ohTrigger(RecalcTrigger,Trigger1Y)),NA())</f>
        <v>1.5147359904217339E-2</v>
      </c>
    </row>
    <row r="404" spans="2:17" x14ac:dyDescent="0.2">
      <c r="B404" s="46" t="s">
        <v>20</v>
      </c>
      <c r="D404" s="49">
        <f>_xll.qlCalendarAdvance(LocalCalendar,$D403,B404,"f",FALSE)</f>
        <v>43224</v>
      </c>
      <c r="E404" s="49">
        <f>_xll.qlInterestRateIndexValueDate(IndexON,D404)</f>
        <v>43224</v>
      </c>
      <c r="F404" s="52">
        <f>IFERROR(_xll.qlIndexFixing(IndexON,D404,TRUE,_xll.ohTrigger(RecalcTrigger,TriggerON)),NA())</f>
        <v>6.9919705247745156E-3</v>
      </c>
      <c r="H404" s="49">
        <f>_xll.qlCalendarAdvance(IborCalendar,$H403,B404,"f",FALSE)</f>
        <v>43220</v>
      </c>
      <c r="I404" s="49">
        <f>_xll.qlInterestRateIndexValueDate(Index1M,$H404)</f>
        <v>43222</v>
      </c>
      <c r="J404" s="52">
        <f>IFERROR(_xll.qlIndexFixing(Index1M,$H404,TRUE,_xll.ohTrigger(RecalcTrigger,Trigger1M)),NA())</f>
        <v>8.7677498692033274E-3</v>
      </c>
      <c r="K404" s="52">
        <f>IFERROR(_xll.qlIndexFixing(ONIndex1M,I404,TRUE,_xll.ohTrigger(RecalcTrigger,Trigger1M)),NA())</f>
        <v>8.7068308530202643E-3</v>
      </c>
      <c r="L404" s="52">
        <f>IFERROR(_xll.qlIndexFixing(Index3M,H404,TRUE,_xll.ohTrigger(RecalcTrigger,Trigger3M)),NA())</f>
        <v>1.084714178963145E-2</v>
      </c>
      <c r="M404" s="52">
        <f>IFERROR(_xll.qlIndexFixing(ONIndex3M,I404,TRUE,_xll.ohTrigger(RecalcTrigger,Trigger3M)),NA())</f>
        <v>1.0705393868661872E-2</v>
      </c>
      <c r="N404" s="52">
        <f>IFERROR(_xll.qlIndexFixing(Index6M,$H404,TRUE,_xll.ohTrigger(RecalcTrigger,Trigger6M)),NA())</f>
        <v>1.3257912818134557E-2</v>
      </c>
      <c r="O404" s="52">
        <f>IFERROR(_xll.qlIndexFixing(ONIndex6M,I404,TRUE,_xll.ohTrigger(RecalcTrigger,Trigger6M)),NA())</f>
        <v>1.2927624921914571E-2</v>
      </c>
      <c r="P404" s="52">
        <f>IFERROR(_xll.qlIndexFixing(Index1Y,$H404,TRUE,_xll.ohTrigger(RecalcTrigger,Trigger1Y)),NA())</f>
        <v>1.6978484725269419E-2</v>
      </c>
      <c r="Q404" s="52">
        <f>IFERROR(_xll.qlIndexFixing(ONIndex1Y,I404,TRUE,_xll.ohTrigger(RecalcTrigger,Trigger1Y)),NA())</f>
        <v>1.5182747115458639E-2</v>
      </c>
    </row>
    <row r="405" spans="2:17" x14ac:dyDescent="0.2">
      <c r="B405" s="46" t="s">
        <v>20</v>
      </c>
      <c r="D405" s="49">
        <f>_xll.qlCalendarAdvance(LocalCalendar,$D404,B405,"f",FALSE)</f>
        <v>43227</v>
      </c>
      <c r="E405" s="49">
        <f>_xll.qlInterestRateIndexValueDate(IndexON,D405)</f>
        <v>43227</v>
      </c>
      <c r="F405" s="52">
        <f>IFERROR(_xll.qlIndexFixing(IndexON,D405,TRUE,_xll.ohTrigger(RecalcTrigger,TriggerON)),NA())</f>
        <v>6.9938022413396084E-3</v>
      </c>
      <c r="H405" s="49">
        <f>_xll.qlCalendarAdvance(IborCalendar,$H404,B405,"f",FALSE)</f>
        <v>43221</v>
      </c>
      <c r="I405" s="49">
        <f>_xll.qlInterestRateIndexValueDate(Index1M,$H405)</f>
        <v>43223</v>
      </c>
      <c r="J405" s="52">
        <f>IFERROR(_xll.qlIndexFixing(Index1M,$H405,TRUE,_xll.ohTrigger(RecalcTrigger,Trigger1M)),NA())</f>
        <v>8.7694414938921383E-3</v>
      </c>
      <c r="K405" s="52">
        <f>IFERROR(_xll.qlIndexFixing(ONIndex1M,I405,TRUE,_xll.ohTrigger(RecalcTrigger,Trigger1M)),NA())</f>
        <v>8.7104470763410546E-3</v>
      </c>
      <c r="L405" s="52">
        <f>IFERROR(_xll.qlIndexFixing(Index3M,H405,TRUE,_xll.ohTrigger(RecalcTrigger,Trigger3M)),NA())</f>
        <v>1.0850372188223554E-2</v>
      </c>
      <c r="M405" s="52">
        <f>IFERROR(_xll.qlIndexFixing(ONIndex3M,I405,TRUE,_xll.ohTrigger(RecalcTrigger,Trigger3M)),NA())</f>
        <v>1.0706991835700563E-2</v>
      </c>
      <c r="N405" s="52">
        <f>IFERROR(_xll.qlIndexFixing(Index6M,$H405,TRUE,_xll.ohTrigger(RecalcTrigger,Trigger6M)),NA())</f>
        <v>1.3261064590104557E-2</v>
      </c>
      <c r="O405" s="52">
        <f>IFERROR(_xll.qlIndexFixing(ONIndex6M,I405,TRUE,_xll.ohTrigger(RecalcTrigger,Trigger6M)),NA())</f>
        <v>1.2933383120952158E-2</v>
      </c>
      <c r="P405" s="52">
        <f>IFERROR(_xll.qlIndexFixing(Index1Y,$H405,TRUE,_xll.ohTrigger(RecalcTrigger,Trigger1Y)),NA())</f>
        <v>1.6980082067028994E-2</v>
      </c>
      <c r="Q405" s="52">
        <f>IFERROR(_xll.qlIndexFixing(ONIndex1Y,I405,TRUE,_xll.ohTrigger(RecalcTrigger,Trigger1Y)),NA())</f>
        <v>1.5218110353316661E-2</v>
      </c>
    </row>
    <row r="406" spans="2:17" x14ac:dyDescent="0.2">
      <c r="B406" s="46" t="s">
        <v>20</v>
      </c>
      <c r="D406" s="49">
        <f>_xll.qlCalendarAdvance(LocalCalendar,$D405,B406,"f",FALSE)</f>
        <v>43228</v>
      </c>
      <c r="E406" s="49">
        <f>_xll.qlInterestRateIndexValueDate(IndexON,D406)</f>
        <v>43228</v>
      </c>
      <c r="F406" s="52">
        <f>IFERROR(_xll.qlIndexFixing(IndexON,D406,TRUE,_xll.ohTrigger(RecalcTrigger,TriggerON)),NA())</f>
        <v>6.9948176077705426E-3</v>
      </c>
      <c r="H406" s="49">
        <f>_xll.qlCalendarAdvance(IborCalendar,$H405,B406,"f",FALSE)</f>
        <v>43222</v>
      </c>
      <c r="I406" s="49">
        <f>_xll.qlInterestRateIndexValueDate(Index1M,$H406)</f>
        <v>43224</v>
      </c>
      <c r="J406" s="52">
        <f>IFERROR(_xll.qlIndexFixing(Index1M,$H406,TRUE,_xll.ohTrigger(RecalcTrigger,Trigger1M)),NA())</f>
        <v>8.7711323160518419E-3</v>
      </c>
      <c r="K406" s="52">
        <f>IFERROR(_xll.qlIndexFixing(ONIndex1M,I406,TRUE,_xll.ohTrigger(RecalcTrigger,Trigger1M)),NA())</f>
        <v>8.7197936818905752E-3</v>
      </c>
      <c r="L406" s="52">
        <f>IFERROR(_xll.qlIndexFixing(Index3M,H406,TRUE,_xll.ohTrigger(RecalcTrigger,Trigger3M)),NA())</f>
        <v>1.0857653114046394E-2</v>
      </c>
      <c r="M406" s="52">
        <f>IFERROR(_xll.qlIndexFixing(ONIndex3M,I406,TRUE,_xll.ohTrigger(RecalcTrigger,Trigger3M)),NA())</f>
        <v>1.0711680161428205E-2</v>
      </c>
      <c r="N406" s="52">
        <f>IFERROR(_xll.qlIndexFixing(Index6M,$H406,TRUE,_xll.ohTrigger(RecalcTrigger,Trigger6M)),NA())</f>
        <v>1.3262359376914617E-2</v>
      </c>
      <c r="O406" s="52">
        <f>IFERROR(_xll.qlIndexFixing(ONIndex6M,I406,TRUE,_xll.ohTrigger(RecalcTrigger,Trigger6M)),NA())</f>
        <v>1.294825817693912E-2</v>
      </c>
      <c r="P406" s="52">
        <f>IFERROR(_xll.qlIndexFixing(Index1Y,$H406,TRUE,_xll.ohTrigger(RecalcTrigger,Trigger1Y)),NA())</f>
        <v>1.6973755068184097E-2</v>
      </c>
      <c r="Q406" s="52">
        <f>IFERROR(_xll.qlIndexFixing(ONIndex1Y,I406,TRUE,_xll.ohTrigger(RecalcTrigger,Trigger1Y)),NA())</f>
        <v>1.5307374797912665E-2</v>
      </c>
    </row>
    <row r="407" spans="2:17" x14ac:dyDescent="0.2">
      <c r="B407" s="46" t="s">
        <v>20</v>
      </c>
      <c r="D407" s="49">
        <f>_xll.qlCalendarAdvance(LocalCalendar,$D406,B407,"f",FALSE)</f>
        <v>43229</v>
      </c>
      <c r="E407" s="49">
        <f>_xll.qlInterestRateIndexValueDate(IndexON,D407)</f>
        <v>43229</v>
      </c>
      <c r="F407" s="52">
        <f>IFERROR(_xll.qlIndexFixing(IndexON,D407,TRUE,_xll.ohTrigger(RecalcTrigger,TriggerON)),NA())</f>
        <v>6.9958519406299047E-3</v>
      </c>
      <c r="H407" s="49">
        <f>_xll.qlCalendarAdvance(IborCalendar,$H406,B407,"f",FALSE)</f>
        <v>43223</v>
      </c>
      <c r="I407" s="49">
        <f>_xll.qlInterestRateIndexValueDate(Index1M,$H407)</f>
        <v>43228</v>
      </c>
      <c r="J407" s="52">
        <f>IFERROR(_xll.qlIndexFixing(Index1M,$H407,TRUE,_xll.ohTrigger(RecalcTrigger,Trigger1M)),NA())</f>
        <v>8.7854486261763221E-3</v>
      </c>
      <c r="K407" s="52">
        <f>IFERROR(_xll.qlIndexFixing(ONIndex1M,I407,TRUE,_xll.ohTrigger(RecalcTrigger,Trigger1M)),NA())</f>
        <v>8.7284959534539297E-3</v>
      </c>
      <c r="L407" s="52">
        <f>IFERROR(_xll.qlIndexFixing(Index3M,H407,TRUE,_xll.ohTrigger(RecalcTrigger,Trigger3M)),NA())</f>
        <v>1.0866923876346251E-2</v>
      </c>
      <c r="M407" s="52">
        <f>IFERROR(_xll.qlIndexFixing(ONIndex3M,I407,TRUE,_xll.ohTrigger(RecalcTrigger,Trigger3M)),NA())</f>
        <v>1.0715627743689282E-2</v>
      </c>
      <c r="N407" s="52">
        <f>IFERROR(_xll.qlIndexFixing(Index6M,$H407,TRUE,_xll.ohTrigger(RecalcTrigger,Trigger6M)),NA())</f>
        <v>1.3269066874961854E-2</v>
      </c>
      <c r="O407" s="52">
        <f>IFERROR(_xll.qlIndexFixing(ONIndex6M,I407,TRUE,_xll.ohTrigger(RecalcTrigger,Trigger6M)),NA())</f>
        <v>1.2961517250058563E-2</v>
      </c>
      <c r="P407" s="52">
        <f>IFERROR(_xll.qlIndexFixing(Index1Y,$H407,TRUE,_xll.ohTrigger(RecalcTrigger,Trigger1Y)),NA())</f>
        <v>1.6986515315250694E-2</v>
      </c>
      <c r="Q407" s="52">
        <f>IFERROR(_xll.qlIndexFixing(ONIndex1Y,I407,TRUE,_xll.ohTrigger(RecalcTrigger,Trigger1Y)),NA())</f>
        <v>1.5394566942656951E-2</v>
      </c>
    </row>
    <row r="408" spans="2:17" x14ac:dyDescent="0.2">
      <c r="B408" s="46" t="s">
        <v>20</v>
      </c>
      <c r="D408" s="49">
        <f>_xll.qlCalendarAdvance(LocalCalendar,$D407,B408,"f",FALSE)</f>
        <v>43230</v>
      </c>
      <c r="E408" s="49">
        <f>_xll.qlInterestRateIndexValueDate(IndexON,D408)</f>
        <v>43230</v>
      </c>
      <c r="F408" s="52">
        <f>IFERROR(_xll.qlIndexFixing(IndexON,D408,TRUE,_xll.ohTrigger(RecalcTrigger,TriggerON)),NA())</f>
        <v>6.9969052399176945E-3</v>
      </c>
      <c r="H408" s="49">
        <f>_xll.qlCalendarAdvance(IborCalendar,$H407,B408,"f",FALSE)</f>
        <v>43224</v>
      </c>
      <c r="I408" s="49">
        <f>_xll.qlInterestRateIndexValueDate(Index1M,$H408)</f>
        <v>43229</v>
      </c>
      <c r="J408" s="52">
        <f>IFERROR(_xll.qlIndexFixing(Index1M,$H408,TRUE,_xll.ohTrigger(RecalcTrigger,Trigger1M)),NA())</f>
        <v>8.7927971088263106E-3</v>
      </c>
      <c r="K408" s="52">
        <f>IFERROR(_xll.qlIndexFixing(ONIndex1M,I408,TRUE,_xll.ohTrigger(RecalcTrigger,Trigger1M)),NA())</f>
        <v>8.7320992810102638E-3</v>
      </c>
      <c r="L408" s="52">
        <f>IFERROR(_xll.qlIndexFixing(Index3M,H408,TRUE,_xll.ohTrigger(RecalcTrigger,Trigger3M)),NA())</f>
        <v>1.0870311540922937E-2</v>
      </c>
      <c r="M408" s="52">
        <f>IFERROR(_xll.qlIndexFixing(ONIndex3M,I408,TRUE,_xll.ohTrigger(RecalcTrigger,Trigger3M)),NA())</f>
        <v>1.0717484139926015E-2</v>
      </c>
      <c r="N408" s="52">
        <f>IFERROR(_xll.qlIndexFixing(Index6M,$H408,TRUE,_xll.ohTrigger(RecalcTrigger,Trigger6M)),NA())</f>
        <v>1.3270810805499659E-2</v>
      </c>
      <c r="O408" s="52">
        <f>IFERROR(_xll.qlIndexFixing(ONIndex6M,I408,TRUE,_xll.ohTrigger(RecalcTrigger,Trigger6M)),NA())</f>
        <v>1.29670127027115E-2</v>
      </c>
      <c r="P408" s="52">
        <f>IFERROR(_xll.qlIndexFixing(Index1Y,$H408,TRUE,_xll.ohTrigger(RecalcTrigger,Trigger1Y)),NA())</f>
        <v>1.6987493175114571E-2</v>
      </c>
      <c r="Q408" s="52">
        <f>IFERROR(_xll.qlIndexFixing(ONIndex1Y,I408,TRUE,_xll.ohTrigger(RecalcTrigger,Trigger1Y)),NA())</f>
        <v>1.5429786340455109E-2</v>
      </c>
    </row>
    <row r="409" spans="2:17" x14ac:dyDescent="0.2">
      <c r="B409" s="46" t="s">
        <v>20</v>
      </c>
      <c r="D409" s="49">
        <f>_xll.qlCalendarAdvance(LocalCalendar,$D408,B409,"f",FALSE)</f>
        <v>43231</v>
      </c>
      <c r="E409" s="49">
        <f>_xll.qlInterestRateIndexValueDate(IndexON,D409)</f>
        <v>43231</v>
      </c>
      <c r="F409" s="52">
        <f>IFERROR(_xll.qlIndexFixing(IndexON,D409,TRUE,_xll.ohTrigger(RecalcTrigger,TriggerON)),NA())</f>
        <v>6.9992111361116827E-3</v>
      </c>
      <c r="H409" s="49">
        <f>_xll.qlCalendarAdvance(IborCalendar,$H408,B409,"f",FALSE)</f>
        <v>43228</v>
      </c>
      <c r="I409" s="49">
        <f>_xll.qlInterestRateIndexValueDate(Index1M,$H409)</f>
        <v>43230</v>
      </c>
      <c r="J409" s="52">
        <f>IFERROR(_xll.qlIndexFixing(Index1M,$H409,TRUE,_xll.ohTrigger(RecalcTrigger,Trigger1M)),NA())</f>
        <v>8.7944805985093466E-3</v>
      </c>
      <c r="K409" s="52">
        <f>IFERROR(_xll.qlIndexFixing(ONIndex1M,I409,TRUE,_xll.ohTrigger(RecalcTrigger,Trigger1M)),NA())</f>
        <v>8.7357004591659404E-3</v>
      </c>
      <c r="L409" s="52">
        <f>IFERROR(_xll.qlIndexFixing(Index3M,H409,TRUE,_xll.ohTrigger(RecalcTrigger,Trigger3M)),NA())</f>
        <v>1.0873724110453375E-2</v>
      </c>
      <c r="M409" s="52">
        <f>IFERROR(_xll.qlIndexFixing(ONIndex3M,I409,TRUE,_xll.ohTrigger(RecalcTrigger,Trigger3M)),NA())</f>
        <v>1.0719383607549204E-2</v>
      </c>
      <c r="N409" s="52">
        <f>IFERROR(_xll.qlIndexFixing(Index6M,$H409,TRUE,_xll.ohTrigger(RecalcTrigger,Trigger6M)),NA())</f>
        <v>1.327408204935587E-2</v>
      </c>
      <c r="O409" s="52">
        <f>IFERROR(_xll.qlIndexFixing(ONIndex6M,I409,TRUE,_xll.ohTrigger(RecalcTrigger,Trigger6M)),NA())</f>
        <v>1.2972464364233716E-2</v>
      </c>
      <c r="P409" s="52">
        <f>IFERROR(_xll.qlIndexFixing(Index1Y,$H409,TRUE,_xll.ohTrigger(RecalcTrigger,Trigger1Y)),NA())</f>
        <v>1.6988368739316972E-2</v>
      </c>
      <c r="Q409" s="52">
        <f>IFERROR(_xll.qlIndexFixing(ONIndex1Y,I409,TRUE,_xll.ohTrigger(RecalcTrigger,Trigger1Y)),NA())</f>
        <v>1.5464981764790053E-2</v>
      </c>
    </row>
    <row r="410" spans="2:17" x14ac:dyDescent="0.2">
      <c r="B410" s="46" t="s">
        <v>20</v>
      </c>
      <c r="D410" s="49">
        <f>_xll.qlCalendarAdvance(LocalCalendar,$D409,B410,"f",FALSE)</f>
        <v>43234</v>
      </c>
      <c r="E410" s="49">
        <f>_xll.qlInterestRateIndexValueDate(IndexON,D410)</f>
        <v>43234</v>
      </c>
      <c r="F410" s="52">
        <f>IFERROR(_xll.qlIndexFixing(IndexON,D410,TRUE,_xll.ohTrigger(RecalcTrigger,TriggerON)),NA())</f>
        <v>7.0013081018327483E-3</v>
      </c>
      <c r="H410" s="49">
        <f>_xll.qlCalendarAdvance(IborCalendar,$H409,B410,"f",FALSE)</f>
        <v>43229</v>
      </c>
      <c r="I410" s="49">
        <f>_xll.qlInterestRateIndexValueDate(Index1M,$H410)</f>
        <v>43231</v>
      </c>
      <c r="J410" s="52">
        <f>IFERROR(_xll.qlIndexFixing(Index1M,$H410,TRUE,_xll.ohTrigger(RecalcTrigger,Trigger1M)),NA())</f>
        <v>8.7961632857926474E-3</v>
      </c>
      <c r="K410" s="52">
        <f>IFERROR(_xll.qlIndexFixing(ONIndex1M,I410,TRUE,_xll.ohTrigger(RecalcTrigger,Trigger1M)),NA())</f>
        <v>8.743107981414866E-3</v>
      </c>
      <c r="L410" s="52">
        <f>IFERROR(_xll.qlIndexFixing(Index3M,H410,TRUE,_xll.ohTrigger(RecalcTrigger,Trigger3M)),NA())</f>
        <v>1.0881303168772057E-2</v>
      </c>
      <c r="M410" s="52">
        <f>IFERROR(_xll.qlIndexFixing(ONIndex3M,I410,TRUE,_xll.ohTrigger(RecalcTrigger,Trigger3M)),NA())</f>
        <v>1.0723645533721182E-2</v>
      </c>
      <c r="N410" s="52">
        <f>IFERROR(_xll.qlIndexFixing(Index6M,$H410,TRUE,_xll.ohTrigger(RecalcTrigger,Trigger6M)),NA())</f>
        <v>1.3275225282071968E-2</v>
      </c>
      <c r="O410" s="52">
        <f>IFERROR(_xll.qlIndexFixing(ONIndex6M,I410,TRUE,_xll.ohTrigger(RecalcTrigger,Trigger6M)),NA())</f>
        <v>1.2983689956262978E-2</v>
      </c>
      <c r="P410" s="52">
        <f>IFERROR(_xll.qlIndexFixing(Index1Y,$H410,TRUE,_xll.ohTrigger(RecalcTrigger,Trigger1Y)),NA())</f>
        <v>1.6983817601917819E-2</v>
      </c>
      <c r="Q410" s="52">
        <f>IFERROR(_xll.qlIndexFixing(ONIndex1Y,I410,TRUE,_xll.ohTrigger(RecalcTrigger,Trigger1Y)),NA())</f>
        <v>1.5535963114388096E-2</v>
      </c>
    </row>
    <row r="411" spans="2:17" x14ac:dyDescent="0.2">
      <c r="B411" s="46" t="s">
        <v>20</v>
      </c>
      <c r="D411" s="49">
        <f>_xll.qlCalendarAdvance(LocalCalendar,$D410,B411,"f",FALSE)</f>
        <v>43235</v>
      </c>
      <c r="E411" s="49">
        <f>_xll.qlInterestRateIndexValueDate(IndexON,D411)</f>
        <v>43235</v>
      </c>
      <c r="F411" s="52">
        <f>IFERROR(_xll.qlIndexFixing(IndexON,D411,TRUE,_xll.ohTrigger(RecalcTrigger,TriggerON)),NA())</f>
        <v>7.0024562333426132E-3</v>
      </c>
      <c r="H411" s="49">
        <f>_xll.qlCalendarAdvance(IborCalendar,$H410,B411,"f",FALSE)</f>
        <v>43230</v>
      </c>
      <c r="I411" s="49">
        <f>_xll.qlInterestRateIndexValueDate(Index1M,$H411)</f>
        <v>43234</v>
      </c>
      <c r="J411" s="52">
        <f>IFERROR(_xll.qlIndexFixing(Index1M,$H411,TRUE,_xll.ohTrigger(RecalcTrigger,Trigger1M)),NA())</f>
        <v>8.8068585970770049E-3</v>
      </c>
      <c r="K411" s="52">
        <f>IFERROR(_xll.qlIndexFixing(ONIndex1M,I411,TRUE,_xll.ohTrigger(RecalcTrigger,Trigger1M)),NA())</f>
        <v>8.7500836791409853E-3</v>
      </c>
      <c r="L411" s="52">
        <f>IFERROR(_xll.qlIndexFixing(Index3M,H411,TRUE,_xll.ohTrigger(RecalcTrigger,Trigger3M)),NA())</f>
        <v>1.0887615974951245E-2</v>
      </c>
      <c r="M411" s="52">
        <f>IFERROR(_xll.qlIndexFixing(ONIndex3M,I411,TRUE,_xll.ohTrigger(RecalcTrigger,Trigger3M)),NA())</f>
        <v>1.0727412193425323E-2</v>
      </c>
      <c r="N411" s="52">
        <f>IFERROR(_xll.qlIndexFixing(Index6M,$H411,TRUE,_xll.ohTrigger(RecalcTrigger,Trigger6M)),NA())</f>
        <v>1.3279054350159159E-2</v>
      </c>
      <c r="O411" s="52">
        <f>IFERROR(_xll.qlIndexFixing(ONIndex6M,I411,TRUE,_xll.ohTrigger(RecalcTrigger,Trigger6M)),NA())</f>
        <v>1.2993833099814722E-2</v>
      </c>
      <c r="P411" s="52">
        <f>IFERROR(_xll.qlIndexFixing(Index1Y,$H411,TRUE,_xll.ohTrigger(RecalcTrigger,Trigger1Y)),NA())</f>
        <v>1.6990853477856605E-2</v>
      </c>
      <c r="Q411" s="52">
        <f>IFERROR(_xll.qlIndexFixing(ONIndex1Y,I411,TRUE,_xll.ohTrigger(RecalcTrigger,Trigger1Y)),NA())</f>
        <v>1.5605523728297044E-2</v>
      </c>
    </row>
    <row r="412" spans="2:17" x14ac:dyDescent="0.2">
      <c r="B412" s="46" t="s">
        <v>20</v>
      </c>
      <c r="D412" s="49">
        <f>_xll.qlCalendarAdvance(LocalCalendar,$D411,B412,"f",FALSE)</f>
        <v>43236</v>
      </c>
      <c r="E412" s="49">
        <f>_xll.qlInterestRateIndexValueDate(IndexON,D412)</f>
        <v>43236</v>
      </c>
      <c r="F412" s="52">
        <f>IFERROR(_xll.qlIndexFixing(IndexON,D412,TRUE,_xll.ohTrigger(RecalcTrigger,TriggerON)),NA())</f>
        <v>7.0036233314407781E-3</v>
      </c>
      <c r="H412" s="49">
        <f>_xll.qlCalendarAdvance(IborCalendar,$H411,B412,"f",FALSE)</f>
        <v>43231</v>
      </c>
      <c r="I412" s="49">
        <f>_xll.qlInterestRateIndexValueDate(Index1M,$H412)</f>
        <v>43235</v>
      </c>
      <c r="J412" s="52">
        <f>IFERROR(_xll.qlIndexFixing(Index1M,$H412,TRUE,_xll.ohTrigger(RecalcTrigger,Trigger1M)),NA())</f>
        <v>8.8104194012008207E-3</v>
      </c>
      <c r="K412" s="52">
        <f>IFERROR(_xll.qlIndexFixing(ONIndex1M,I412,TRUE,_xll.ohTrigger(RecalcTrigger,Trigger1M)),NA())</f>
        <v>8.753674110852927E-3</v>
      </c>
      <c r="L412" s="52">
        <f>IFERROR(_xll.qlIndexFixing(Index3M,H412,TRUE,_xll.ohTrigger(RecalcTrigger,Trigger3M)),NA())</f>
        <v>1.0891147471872226E-2</v>
      </c>
      <c r="M412" s="52">
        <f>IFERROR(_xll.qlIndexFixing(ONIndex3M,I412,TRUE,_xll.ohTrigger(RecalcTrigger,Trigger3M)),NA())</f>
        <v>1.0729527018780161E-2</v>
      </c>
      <c r="N412" s="52">
        <f>IFERROR(_xll.qlIndexFixing(Index6M,$H412,TRUE,_xll.ohTrigger(RecalcTrigger,Trigger6M)),NA())</f>
        <v>1.3280609831072798E-2</v>
      </c>
      <c r="O412" s="52">
        <f>IFERROR(_xll.qlIndexFixing(ONIndex6M,I412,TRUE,_xll.ohTrigger(RecalcTrigger,Trigger6M)),NA())</f>
        <v>1.299906580608301E-2</v>
      </c>
      <c r="P412" s="52">
        <f>IFERROR(_xll.qlIndexFixing(Index1Y,$H412,TRUE,_xll.ohTrigger(RecalcTrigger,Trigger1Y)),NA())</f>
        <v>1.6991221642786599E-2</v>
      </c>
      <c r="Q412" s="52">
        <f>IFERROR(_xll.qlIndexFixing(ONIndex1Y,I412,TRUE,_xll.ohTrigger(RecalcTrigger,Trigger1Y)),NA())</f>
        <v>1.5640599285635659E-2</v>
      </c>
    </row>
    <row r="413" spans="2:17" x14ac:dyDescent="0.2">
      <c r="B413" s="46" t="s">
        <v>20</v>
      </c>
      <c r="D413" s="49">
        <f>_xll.qlCalendarAdvance(LocalCalendar,$D412,B413,"f",FALSE)</f>
        <v>43237</v>
      </c>
      <c r="E413" s="49">
        <f>_xll.qlInterestRateIndexValueDate(IndexON,D413)</f>
        <v>43237</v>
      </c>
      <c r="F413" s="52">
        <f>IFERROR(_xll.qlIndexFixing(IndexON,D413,TRUE,_xll.ohTrigger(RecalcTrigger,TriggerON)),NA())</f>
        <v>7.0048093959673707E-3</v>
      </c>
      <c r="H413" s="49">
        <f>_xll.qlCalendarAdvance(IborCalendar,$H412,B413,"f",FALSE)</f>
        <v>43234</v>
      </c>
      <c r="I413" s="49">
        <f>_xll.qlInterestRateIndexValueDate(Index1M,$H413)</f>
        <v>43236</v>
      </c>
      <c r="J413" s="52">
        <f>IFERROR(_xll.qlIndexFixing(Index1M,$H413,TRUE,_xll.ohTrigger(RecalcTrigger,Trigger1M)),NA())</f>
        <v>8.8177390059727342E-3</v>
      </c>
      <c r="K413" s="52">
        <f>IFERROR(_xll.qlIndexFixing(ONIndex1M,I413,TRUE,_xll.ohTrigger(RecalcTrigger,Trigger1M)),NA())</f>
        <v>8.7572623932441473E-3</v>
      </c>
      <c r="L413" s="52">
        <f>IFERROR(_xll.qlIndexFixing(Index3M,H413,TRUE,_xll.ohTrigger(RecalcTrigger,Trigger3M)),NA())</f>
        <v>1.0894701634788374E-2</v>
      </c>
      <c r="M413" s="52">
        <f>IFERROR(_xll.qlIndexFixing(ONIndex3M,I413,TRUE,_xll.ohTrigger(RecalcTrigger,Trigger3M)),NA())</f>
        <v>1.0731684915521456E-2</v>
      </c>
      <c r="N413" s="52">
        <f>IFERROR(_xll.qlIndexFixing(Index6M,$H413,TRUE,_xll.ohTrigger(RecalcTrigger,Trigger6M)),NA())</f>
        <v>1.3282134900520482E-2</v>
      </c>
      <c r="O413" s="52">
        <f>IFERROR(_xll.qlIndexFixing(ONIndex6M,I413,TRUE,_xll.ohTrigger(RecalcTrigger,Trigger6M)),NA())</f>
        <v>1.300425472114064E-2</v>
      </c>
      <c r="P413" s="52">
        <f>IFERROR(_xll.qlIndexFixing(Index1Y,$H413,TRUE,_xll.ohTrigger(RecalcTrigger,Trigger1Y)),NA())</f>
        <v>1.6991489143889291E-2</v>
      </c>
      <c r="Q413" s="52">
        <f>IFERROR(_xll.qlIndexFixing(ONIndex1Y,I413,TRUE,_xll.ohTrigger(RecalcTrigger,Trigger1Y)),NA())</f>
        <v>1.567565086951106E-2</v>
      </c>
    </row>
    <row r="414" spans="2:17" x14ac:dyDescent="0.2">
      <c r="B414" s="46" t="s">
        <v>20</v>
      </c>
      <c r="D414" s="49">
        <f>_xll.qlCalendarAdvance(LocalCalendar,$D413,B414,"f",FALSE)</f>
        <v>43238</v>
      </c>
      <c r="E414" s="49">
        <f>_xll.qlInterestRateIndexValueDate(IndexON,D414)</f>
        <v>43238</v>
      </c>
      <c r="F414" s="52">
        <f>IFERROR(_xll.qlIndexFixing(IndexON,D414,TRUE,_xll.ohTrigger(RecalcTrigger,TriggerON)),NA())</f>
        <v>7.0073811404380848E-3</v>
      </c>
      <c r="H414" s="49">
        <f>_xll.qlCalendarAdvance(IborCalendar,$H413,B414,"f",FALSE)</f>
        <v>43235</v>
      </c>
      <c r="I414" s="49">
        <f>_xll.qlInterestRateIndexValueDate(Index1M,$H414)</f>
        <v>43237</v>
      </c>
      <c r="J414" s="52">
        <f>IFERROR(_xll.qlIndexFixing(Index1M,$H414,TRUE,_xll.ohTrigger(RecalcTrigger,Trigger1M)),NA())</f>
        <v>8.8194143614361842E-3</v>
      </c>
      <c r="K414" s="52">
        <f>IFERROR(_xll.qlIndexFixing(ONIndex1M,I414,TRUE,_xll.ohTrigger(RecalcTrigger,Trigger1M)),NA())</f>
        <v>8.7608485264745184E-3</v>
      </c>
      <c r="L414" s="52">
        <f>IFERROR(_xll.qlIndexFixing(Index3M,H414,TRUE,_xll.ohTrigger(RecalcTrigger,Trigger3M)),NA())</f>
        <v>1.0898278090538189E-2</v>
      </c>
      <c r="M414" s="52">
        <f>IFERROR(_xll.qlIndexFixing(ONIndex3M,I414,TRUE,_xll.ohTrigger(RecalcTrigger,Trigger3M)),NA())</f>
        <v>1.0733885883889016E-2</v>
      </c>
      <c r="N414" s="52">
        <f>IFERROR(_xll.qlIndexFixing(Index6M,$H414,TRUE,_xll.ohTrigger(RecalcTrigger,Trigger6M)),NA())</f>
        <v>1.3284530698295775E-2</v>
      </c>
      <c r="O414" s="52">
        <f>IFERROR(_xll.qlIndexFixing(ONIndex6M,I414,TRUE,_xll.ohTrigger(RecalcTrigger,Trigger6M)),NA())</f>
        <v>1.3009399845227421E-2</v>
      </c>
      <c r="P414" s="52">
        <f>IFERROR(_xll.qlIndexFixing(Index1Y,$H414,TRUE,_xll.ohTrigger(RecalcTrigger,Trigger1Y)),NA())</f>
        <v>1.6991656253245783E-2</v>
      </c>
      <c r="Q414" s="52">
        <f>IFERROR(_xll.qlIndexFixing(ONIndex1Y,I414,TRUE,_xll.ohTrigger(RecalcTrigger,Trigger1Y)),NA())</f>
        <v>1.5710678480003182E-2</v>
      </c>
    </row>
    <row r="415" spans="2:17" x14ac:dyDescent="0.2">
      <c r="B415" s="46" t="s">
        <v>20</v>
      </c>
      <c r="D415" s="49">
        <f>_xll.qlCalendarAdvance(LocalCalendar,$D414,B415,"f",FALSE)</f>
        <v>43241</v>
      </c>
      <c r="E415" s="49">
        <f>_xll.qlInterestRateIndexValueDate(IndexON,D415)</f>
        <v>43241</v>
      </c>
      <c r="F415" s="52">
        <f>IFERROR(_xll.qlIndexFixing(IndexON,D415,TRUE,_xll.ohTrigger(RecalcTrigger,TriggerON)),NA())</f>
        <v>7.0097433186777636E-3</v>
      </c>
      <c r="H415" s="49">
        <f>_xll.qlCalendarAdvance(IborCalendar,$H414,B415,"f",FALSE)</f>
        <v>43236</v>
      </c>
      <c r="I415" s="49">
        <f>_xll.qlInterestRateIndexValueDate(Index1M,$H415)</f>
        <v>43238</v>
      </c>
      <c r="J415" s="52">
        <f>IFERROR(_xll.qlIndexFixing(Index1M,$H415,TRUE,_xll.ohTrigger(RecalcTrigger,Trigger1M)),NA())</f>
        <v>8.8210889146310024E-3</v>
      </c>
      <c r="K415" s="52">
        <f>IFERROR(_xll.qlIndexFixing(ONIndex1M,I415,TRUE,_xll.ohTrigger(RecalcTrigger,Trigger1M)),NA())</f>
        <v>8.7682271802691503E-3</v>
      </c>
      <c r="L415" s="52">
        <f>IFERROR(_xll.qlIndexFixing(Index3M,H415,TRUE,_xll.ohTrigger(RecalcTrigger,Trigger3M)),NA())</f>
        <v>1.0906121119548227E-2</v>
      </c>
      <c r="M415" s="52">
        <f>IFERROR(_xll.qlIndexFixing(ONIndex3M,I415,TRUE,_xll.ohTrigger(RecalcTrigger,Trigger3M)),NA())</f>
        <v>1.0738751711896199E-2</v>
      </c>
      <c r="N415" s="52">
        <f>IFERROR(_xll.qlIndexFixing(Index6M,$H415,TRUE,_xll.ohTrigger(RecalcTrigger,Trigger6M)),NA())</f>
        <v>1.328553778967044E-2</v>
      </c>
      <c r="O415" s="52">
        <f>IFERROR(_xll.qlIndexFixing(ONIndex6M,I415,TRUE,_xll.ohTrigger(RecalcTrigger,Trigger6M)),NA())</f>
        <v>1.3020014985754003E-2</v>
      </c>
      <c r="P415" s="52">
        <f>IFERROR(_xll.qlIndexFixing(Index1Y,$H415,TRUE,_xll.ohTrigger(RecalcTrigger,Trigger1Y)),NA())</f>
        <v>1.6986345559246847E-2</v>
      </c>
      <c r="Q415" s="52">
        <f>IFERROR(_xll.qlIndexFixing(ONIndex1Y,I415,TRUE,_xll.ohTrigger(RecalcTrigger,Trigger1Y)),NA())</f>
        <v>1.5781345545748948E-2</v>
      </c>
    </row>
    <row r="416" spans="2:17" x14ac:dyDescent="0.2">
      <c r="B416" s="46" t="s">
        <v>20</v>
      </c>
      <c r="D416" s="49">
        <f>_xll.qlCalendarAdvance(LocalCalendar,$D415,B416,"f",FALSE)</f>
        <v>43242</v>
      </c>
      <c r="E416" s="49">
        <f>_xll.qlInterestRateIndexValueDate(IndexON,D416)</f>
        <v>43242</v>
      </c>
      <c r="F416" s="52">
        <f>IFERROR(_xll.qlIndexFixing(IndexON,D416,TRUE,_xll.ohTrigger(RecalcTrigger,TriggerON)),NA())</f>
        <v>7.0110242155063673E-3</v>
      </c>
      <c r="H416" s="49">
        <f>_xll.qlCalendarAdvance(IborCalendar,$H415,B416,"f",FALSE)</f>
        <v>43237</v>
      </c>
      <c r="I416" s="49">
        <f>_xll.qlInterestRateIndexValueDate(Index1M,$H416)</f>
        <v>43241</v>
      </c>
      <c r="J416" s="52">
        <f>IFERROR(_xll.qlIndexFixing(Index1M,$H416,TRUE,_xll.ohTrigger(RecalcTrigger,Trigger1M)),NA())</f>
        <v>8.8317390796131771E-3</v>
      </c>
      <c r="K416" s="52">
        <f>IFERROR(_xll.qlIndexFixing(ONIndex1M,I416,TRUE,_xll.ohTrigger(RecalcTrigger,Trigger1M)),NA())</f>
        <v>8.7751715660289165E-3</v>
      </c>
      <c r="L416" s="52">
        <f>IFERROR(_xll.qlIndexFixing(Index3M,H416,TRUE,_xll.ohTrigger(RecalcTrigger,Trigger3M)),NA())</f>
        <v>1.0912799378573698E-2</v>
      </c>
      <c r="M416" s="52">
        <f>IFERROR(_xll.qlIndexFixing(ONIndex3M,I416,TRUE,_xll.ohTrigger(RecalcTrigger,Trigger3M)),NA())</f>
        <v>1.074312047250281E-2</v>
      </c>
      <c r="N416" s="52">
        <f>IFERROR(_xll.qlIndexFixing(Index6M,$H416,TRUE,_xll.ohTrigger(RecalcTrigger,Trigger6M)),NA())</f>
        <v>1.3289314044123124E-2</v>
      </c>
      <c r="O416" s="52">
        <f>IFERROR(_xll.qlIndexFixing(ONIndex6M,I416,TRUE,_xll.ohTrigger(RecalcTrigger,Trigger6M)),NA())</f>
        <v>1.3029542430587071E-2</v>
      </c>
      <c r="P416" s="52">
        <f>IFERROR(_xll.qlIndexFixing(Index1Y,$H416,TRUE,_xll.ohTrigger(RecalcTrigger,Trigger1Y)),NA())</f>
        <v>1.6991326215889214E-2</v>
      </c>
      <c r="Q416" s="52">
        <f>IFERROR(_xll.qlIndexFixing(ONIndex1Y,I416,TRUE,_xll.ohTrigger(RecalcTrigger,Trigger1Y)),NA())</f>
        <v>1.585054918741946E-2</v>
      </c>
    </row>
    <row r="417" spans="2:17" x14ac:dyDescent="0.2">
      <c r="B417" s="46" t="s">
        <v>20</v>
      </c>
      <c r="D417" s="49">
        <f>_xll.qlCalendarAdvance(LocalCalendar,$D416,B417,"f",FALSE)</f>
        <v>43243</v>
      </c>
      <c r="E417" s="49">
        <f>_xll.qlInterestRateIndexValueDate(IndexON,D417)</f>
        <v>43243</v>
      </c>
      <c r="F417" s="52">
        <f>IFERROR(_xll.qlIndexFixing(IndexON,D417,TRUE,_xll.ohTrigger(RecalcTrigger,TriggerON)),NA())</f>
        <v>7.012324078843335E-3</v>
      </c>
      <c r="H417" s="49">
        <f>_xll.qlCalendarAdvance(IborCalendar,$H416,B417,"f",FALSE)</f>
        <v>43238</v>
      </c>
      <c r="I417" s="49">
        <f>_xll.qlInterestRateIndexValueDate(Index1M,$H417)</f>
        <v>43242</v>
      </c>
      <c r="J417" s="52">
        <f>IFERROR(_xll.qlIndexFixing(Index1M,$H417,TRUE,_xll.ohTrigger(RecalcTrigger,Trigger1M)),NA())</f>
        <v>8.8352848349386587E-3</v>
      </c>
      <c r="K417" s="52">
        <f>IFERROR(_xll.qlIndexFixing(ONIndex1M,I417,TRUE,_xll.ohTrigger(RecalcTrigger,Trigger1M)),NA())</f>
        <v>8.7787469526556805E-3</v>
      </c>
      <c r="L417" s="52">
        <f>IFERROR(_xll.qlIndexFixing(Index3M,H417,TRUE,_xll.ohTrigger(RecalcTrigger,Trigger3M)),NA())</f>
        <v>1.0916481701011102E-2</v>
      </c>
      <c r="M417" s="52">
        <f>IFERROR(_xll.qlIndexFixing(ONIndex3M,I417,TRUE,_xll.ohTrigger(RecalcTrigger,Trigger3M)),NA())</f>
        <v>1.0745536798442146E-2</v>
      </c>
      <c r="N417" s="52">
        <f>IFERROR(_xll.qlIndexFixing(Index6M,$H417,TRUE,_xll.ohTrigger(RecalcTrigger,Trigger6M)),NA())</f>
        <v>1.3291069480659817E-2</v>
      </c>
      <c r="O417" s="52">
        <f>IFERROR(_xll.qlIndexFixing(ONIndex6M,I417,TRUE,_xll.ohTrigger(RecalcTrigger,Trigger6M)),NA())</f>
        <v>1.3034468599180116E-2</v>
      </c>
      <c r="P417" s="52">
        <f>IFERROR(_xll.qlIndexFixing(Index1Y,$H417,TRUE,_xll.ohTrigger(RecalcTrigger,Trigger1Y)),NA())</f>
        <v>1.6990995448785209E-2</v>
      </c>
      <c r="Q417" s="52">
        <f>IFERROR(_xll.qlIndexFixing(ONIndex1Y,I417,TRUE,_xll.ohTrigger(RecalcTrigger,Trigger1Y)),NA())</f>
        <v>1.588545693059551E-2</v>
      </c>
    </row>
    <row r="418" spans="2:17" x14ac:dyDescent="0.2">
      <c r="B418" s="46" t="s">
        <v>20</v>
      </c>
      <c r="D418" s="49">
        <f>_xll.qlCalendarAdvance(LocalCalendar,$D417,B418,"f",FALSE)</f>
        <v>43244</v>
      </c>
      <c r="E418" s="49">
        <f>_xll.qlInterestRateIndexValueDate(IndexON,D418)</f>
        <v>43244</v>
      </c>
      <c r="F418" s="52">
        <f>IFERROR(_xll.qlIndexFixing(IndexON,D418,TRUE,_xll.ohTrigger(RecalcTrigger,TriggerON)),NA())</f>
        <v>7.0136429085287944E-3</v>
      </c>
      <c r="H418" s="49">
        <f>_xll.qlCalendarAdvance(IborCalendar,$H417,B418,"f",FALSE)</f>
        <v>43241</v>
      </c>
      <c r="I418" s="49">
        <f>_xll.qlInterestRateIndexValueDate(Index1M,$H418)</f>
        <v>43243</v>
      </c>
      <c r="J418" s="52">
        <f>IFERROR(_xll.qlIndexFixing(Index1M,$H418,TRUE,_xll.ohTrigger(RecalcTrigger,Trigger1M)),NA())</f>
        <v>8.8425755599231739E-3</v>
      </c>
      <c r="K418" s="52">
        <f>IFERROR(_xll.qlIndexFixing(ONIndex1M,I418,TRUE,_xll.ohTrigger(RecalcTrigger,Trigger1M)),NA())</f>
        <v>8.7823201900416592E-3</v>
      </c>
      <c r="L418" s="52">
        <f>IFERROR(_xll.qlIndexFixing(Index3M,H418,TRUE,_xll.ohTrigger(RecalcTrigger,Trigger3M)),NA())</f>
        <v>1.0920184077282753E-2</v>
      </c>
      <c r="M418" s="52">
        <f>IFERROR(_xll.qlIndexFixing(ONIndex3M,I418,TRUE,_xll.ohTrigger(RecalcTrigger,Trigger3M)),NA())</f>
        <v>1.0747996195927811E-2</v>
      </c>
      <c r="N418" s="52">
        <f>IFERROR(_xll.qlIndexFixing(Index6M,$H418,TRUE,_xll.ohTrigger(RecalcTrigger,Trigger6M)),NA())</f>
        <v>1.3291982789744573E-2</v>
      </c>
      <c r="O418" s="52">
        <f>IFERROR(_xll.qlIndexFixing(ONIndex6M,I418,TRUE,_xll.ohTrigger(RecalcTrigger,Trigger6M)),NA())</f>
        <v>1.3039350976722375E-2</v>
      </c>
      <c r="P418" s="52">
        <f>IFERROR(_xll.qlIndexFixing(Index1Y,$H418,TRUE,_xll.ohTrigger(RecalcTrigger,Trigger1Y)),NA())</f>
        <v>1.6990565923050118E-2</v>
      </c>
      <c r="Q418" s="52">
        <f>IFERROR(_xll.qlIndexFixing(ONIndex1Y,I418,TRUE,_xll.ohTrigger(RecalcTrigger,Trigger1Y)),NA())</f>
        <v>1.5920340700308344E-2</v>
      </c>
    </row>
    <row r="419" spans="2:17" x14ac:dyDescent="0.2">
      <c r="B419" s="46" t="s">
        <v>20</v>
      </c>
      <c r="D419" s="49">
        <f>_xll.qlCalendarAdvance(LocalCalendar,$D418,B419,"f",FALSE)</f>
        <v>43245</v>
      </c>
      <c r="E419" s="49">
        <f>_xll.qlInterestRateIndexValueDate(IndexON,D419)</f>
        <v>43245</v>
      </c>
      <c r="F419" s="52">
        <f>IFERROR(_xll.qlIndexFixing(IndexON,D419,TRUE,_xll.ohTrigger(RecalcTrigger,TriggerON)),NA())</f>
        <v>7.0172399794898865E-3</v>
      </c>
      <c r="H419" s="49">
        <f>_xll.qlCalendarAdvance(IborCalendar,$H418,B419,"f",FALSE)</f>
        <v>43242</v>
      </c>
      <c r="I419" s="49">
        <f>_xll.qlInterestRateIndexValueDate(Index1M,$H419)</f>
        <v>43244</v>
      </c>
      <c r="J419" s="52">
        <f>IFERROR(_xll.qlIndexFixing(Index1M,$H419,TRUE,_xll.ohTrigger(RecalcTrigger,Trigger1M)),NA())</f>
        <v>8.8442427819757086E-3</v>
      </c>
      <c r="K419" s="52">
        <f>IFERROR(_xll.qlIndexFixing(ONIndex1M,I419,TRUE,_xll.ohTrigger(RecalcTrigger,Trigger1M)),NA())</f>
        <v>8.7858912780269804E-3</v>
      </c>
      <c r="L419" s="52">
        <f>IFERROR(_xll.qlIndexFixing(Index3M,H419,TRUE,_xll.ohTrigger(RecalcTrigger,Trigger3M)),NA())</f>
        <v>1.0923906134218458E-2</v>
      </c>
      <c r="M419" s="52">
        <f>IFERROR(_xll.qlIndexFixing(ONIndex3M,I419,TRUE,_xll.ohTrigger(RecalcTrigger,Trigger3M)),NA())</f>
        <v>1.0750498664959807E-2</v>
      </c>
      <c r="N419" s="52">
        <f>IFERROR(_xll.qlIndexFixing(Index6M,$H419,TRUE,_xll.ohTrigger(RecalcTrigger,Trigger6M)),NA())</f>
        <v>1.3294052063830919E-2</v>
      </c>
      <c r="O419" s="52">
        <f>IFERROR(_xll.qlIndexFixing(ONIndex6M,I419,TRUE,_xll.ohTrigger(RecalcTrigger,Trigger6M)),NA())</f>
        <v>1.3044189563133912E-2</v>
      </c>
      <c r="P419" s="52">
        <f>IFERROR(_xll.qlIndexFixing(Index1Y,$H419,TRUE,_xll.ohTrigger(RecalcTrigger,Trigger1Y)),NA())</f>
        <v>1.6990037910972002E-2</v>
      </c>
      <c r="Q419" s="52">
        <f>IFERROR(_xll.qlIndexFixing(ONIndex1Y,I419,TRUE,_xll.ohTrigger(RecalcTrigger,Trigger1Y)),NA())</f>
        <v>1.5955200496557964E-2</v>
      </c>
    </row>
    <row r="420" spans="2:17" x14ac:dyDescent="0.2">
      <c r="B420" s="46" t="s">
        <v>20</v>
      </c>
      <c r="D420" s="49">
        <f>_xll.qlCalendarAdvance(LocalCalendar,$D419,B420,"f",FALSE)</f>
        <v>43249</v>
      </c>
      <c r="E420" s="49">
        <f>_xll.qlInterestRateIndexValueDate(IndexON,D420)</f>
        <v>43249</v>
      </c>
      <c r="F420" s="52">
        <f>IFERROR(_xll.qlIndexFixing(IndexON,D420,TRUE,_xll.ohTrigger(RecalcTrigger,TriggerON)),NA())</f>
        <v>7.0205215542618049E-3</v>
      </c>
      <c r="H420" s="49">
        <f>_xll.qlCalendarAdvance(IborCalendar,$H419,B420,"f",FALSE)</f>
        <v>43243</v>
      </c>
      <c r="I420" s="49">
        <f>_xll.qlInterestRateIndexValueDate(Index1M,$H420)</f>
        <v>43245</v>
      </c>
      <c r="J420" s="52">
        <f>IFERROR(_xll.qlIndexFixing(Index1M,$H420,TRUE,_xll.ohTrigger(RecalcTrigger,Trigger1M)),NA())</f>
        <v>8.8459092018964725E-3</v>
      </c>
      <c r="K420" s="52">
        <f>IFERROR(_xll.qlIndexFixing(ONIndex1M,I420,TRUE,_xll.ohTrigger(RecalcTrigger,Trigger1M)),NA())</f>
        <v>8.7951305429601057E-3</v>
      </c>
      <c r="L420" s="52">
        <f>IFERROR(_xll.qlIndexFixing(Index3M,H420,TRUE,_xll.ohTrigger(RecalcTrigger,Trigger3M)),NA())</f>
        <v>1.0934153810051583E-2</v>
      </c>
      <c r="M420" s="52">
        <f>IFERROR(_xll.qlIndexFixing(ONIndex3M,I420,TRUE,_xll.ohTrigger(RecalcTrigger,Trigger3M)),NA())</f>
        <v>1.0757452339795748E-2</v>
      </c>
      <c r="N420" s="52">
        <f>IFERROR(_xll.qlIndexFixing(Index6M,$H420,TRUE,_xll.ohTrigger(RecalcTrigger,Trigger6M)),NA())</f>
        <v>1.3294920945639409E-2</v>
      </c>
      <c r="O420" s="52">
        <f>IFERROR(_xll.qlIndexFixing(ONIndex6M,I420,TRUE,_xll.ohTrigger(RecalcTrigger,Trigger6M)),NA())</f>
        <v>1.3056777344591097E-2</v>
      </c>
      <c r="P420" s="52">
        <f>IFERROR(_xll.qlIndexFixing(Index1Y,$H420,TRUE,_xll.ohTrigger(RecalcTrigger,Trigger1Y)),NA())</f>
        <v>1.6981359053483778E-2</v>
      </c>
      <c r="Q420" s="52">
        <f>IFERROR(_xll.qlIndexFixing(ONIndex1Y,I420,TRUE,_xll.ohTrigger(RecalcTrigger,Trigger1Y)),NA())</f>
        <v>1.6043302454167296E-2</v>
      </c>
    </row>
    <row r="421" spans="2:17" x14ac:dyDescent="0.2">
      <c r="B421" s="46" t="s">
        <v>20</v>
      </c>
      <c r="D421" s="49">
        <f>_xll.qlCalendarAdvance(LocalCalendar,$D420,B421,"f",FALSE)</f>
        <v>43250</v>
      </c>
      <c r="E421" s="49">
        <f>_xll.qlInterestRateIndexValueDate(IndexON,D421)</f>
        <v>43250</v>
      </c>
      <c r="F421" s="52">
        <f>IFERROR(_xll.qlIndexFixing(IndexON,D421,TRUE,_xll.ohTrigger(RecalcTrigger,TriggerON)),NA())</f>
        <v>7.0219541827576393E-3</v>
      </c>
      <c r="H421" s="49">
        <f>_xll.qlCalendarAdvance(IborCalendar,$H420,B421,"f",FALSE)</f>
        <v>43244</v>
      </c>
      <c r="I421" s="49">
        <f>_xll.qlInterestRateIndexValueDate(Index1M,$H421)</f>
        <v>43249</v>
      </c>
      <c r="J421" s="52">
        <f>IFERROR(_xll.qlIndexFixing(Index1M,$H421,TRUE,_xll.ohTrigger(RecalcTrigger,Trigger1M)),NA())</f>
        <v>8.8600449267142462E-3</v>
      </c>
      <c r="K421" s="52">
        <f>IFERROR(_xll.qlIndexFixing(ONIndex1M,I421,TRUE,_xll.ohTrigger(RecalcTrigger,Trigger1M)),NA())</f>
        <v>8.8037144787822541E-3</v>
      </c>
      <c r="L421" s="52">
        <f>IFERROR(_xll.qlIndexFixing(Index3M,H421,TRUE,_xll.ohTrigger(RecalcTrigger,Trigger3M)),NA())</f>
        <v>1.0942798567834245E-2</v>
      </c>
      <c r="M421" s="52">
        <f>IFERROR(_xll.qlIndexFixing(ONIndex3M,I421,TRUE,_xll.ohTrigger(RecalcTrigger,Trigger3M)),NA())</f>
        <v>1.0763657082994982E-2</v>
      </c>
      <c r="N421" s="52">
        <f>IFERROR(_xll.qlIndexFixing(Index6M,$H421,TRUE,_xll.ohTrigger(RecalcTrigger,Trigger6M)),NA())</f>
        <v>1.3299322950434704E-2</v>
      </c>
      <c r="O421" s="52">
        <f>IFERROR(_xll.qlIndexFixing(ONIndex6M,I421,TRUE,_xll.ohTrigger(RecalcTrigger,Trigger6M)),NA())</f>
        <v>1.3067725628870264E-2</v>
      </c>
      <c r="P421" s="52">
        <f>IFERROR(_xll.qlIndexFixing(Index1Y,$H421,TRUE,_xll.ohTrigger(RecalcTrigger,Trigger1Y)),NA())</f>
        <v>1.6985930087499504E-2</v>
      </c>
      <c r="Q421" s="52">
        <f>IFERROR(_xll.qlIndexFixing(ONIndex1Y,I421,TRUE,_xll.ohTrigger(RecalcTrigger,Trigger1Y)),NA())</f>
        <v>1.6129139875138421E-2</v>
      </c>
    </row>
    <row r="422" spans="2:17" x14ac:dyDescent="0.2">
      <c r="B422" s="46" t="s">
        <v>20</v>
      </c>
      <c r="D422" s="49">
        <f>_xll.qlCalendarAdvance(LocalCalendar,$D421,B422,"f",FALSE)</f>
        <v>43251</v>
      </c>
      <c r="E422" s="49">
        <f>_xll.qlInterestRateIndexValueDate(IndexON,D422)</f>
        <v>43251</v>
      </c>
      <c r="F422" s="52">
        <f>IFERROR(_xll.qlIndexFixing(IndexON,D422,TRUE,_xll.ohTrigger(RecalcTrigger,TriggerON)),NA())</f>
        <v>7.0234057777618375E-3</v>
      </c>
      <c r="H422" s="49">
        <f>_xll.qlCalendarAdvance(IborCalendar,$H421,B422,"f",FALSE)</f>
        <v>43245</v>
      </c>
      <c r="I422" s="49">
        <f>_xll.qlInterestRateIndexValueDate(Index1M,$H422)</f>
        <v>43250</v>
      </c>
      <c r="J422" s="52">
        <f>IFERROR(_xll.qlIndexFixing(Index1M,$H422,TRUE,_xll.ohTrigger(RecalcTrigger,Trigger1M)),NA())</f>
        <v>8.8617058973987639E-3</v>
      </c>
      <c r="K422" s="52">
        <f>IFERROR(_xll.qlIndexFixing(ONIndex1M,I422,TRUE,_xll.ohTrigger(RecalcTrigger,Trigger1M)),NA())</f>
        <v>8.8072726710830551E-3</v>
      </c>
      <c r="L422" s="52">
        <f>IFERROR(_xll.qlIndexFixing(Index3M,H422,TRUE,_xll.ohTrigger(RecalcTrigger,Trigger3M)),NA())</f>
        <v>1.0946630872122066E-2</v>
      </c>
      <c r="M422" s="52">
        <f>IFERROR(_xll.qlIndexFixing(ONIndex3M,I422,TRUE,_xll.ohTrigger(RecalcTrigger,Trigger3M)),NA())</f>
        <v>1.0766417981304954E-2</v>
      </c>
      <c r="N422" s="52">
        <f>IFERROR(_xll.qlIndexFixing(Index6M,$H422,TRUE,_xll.ohTrigger(RecalcTrigger,Trigger6M)),NA())</f>
        <v>1.3300452165142964E-2</v>
      </c>
      <c r="O422" s="52">
        <f>IFERROR(_xll.qlIndexFixing(ONIndex6M,I422,TRUE,_xll.ohTrigger(RecalcTrigger,Trigger6M)),NA())</f>
        <v>1.307230146873728E-2</v>
      </c>
      <c r="P422" s="52">
        <f>IFERROR(_xll.qlIndexFixing(Index1Y,$H422,TRUE,_xll.ohTrigger(RecalcTrigger,Trigger1Y)),NA())</f>
        <v>1.6984816876990085E-2</v>
      </c>
      <c r="Q422" s="52">
        <f>IFERROR(_xll.qlIndexFixing(ONIndex1Y,I422,TRUE,_xll.ohTrigger(RecalcTrigger,Trigger1Y)),NA())</f>
        <v>1.6163855830368945E-2</v>
      </c>
    </row>
    <row r="423" spans="2:17" x14ac:dyDescent="0.2">
      <c r="B423" s="46" t="s">
        <v>20</v>
      </c>
      <c r="D423" s="49">
        <f>_xll.qlCalendarAdvance(LocalCalendar,$D422,B423,"f",FALSE)</f>
        <v>43252</v>
      </c>
      <c r="E423" s="49">
        <f>_xll.qlInterestRateIndexValueDate(IndexON,D423)</f>
        <v>43252</v>
      </c>
      <c r="F423" s="52">
        <f>IFERROR(_xll.qlIndexFixing(IndexON,D423,TRUE,_xll.ohTrigger(RecalcTrigger,TriggerON)),NA())</f>
        <v>7.0265093288046643E-3</v>
      </c>
      <c r="H423" s="49">
        <f>_xll.qlCalendarAdvance(IborCalendar,$H422,B423,"f",FALSE)</f>
        <v>43249</v>
      </c>
      <c r="I423" s="49">
        <f>_xll.qlInterestRateIndexValueDate(Index1M,$H423)</f>
        <v>43251</v>
      </c>
      <c r="J423" s="52">
        <f>IFERROR(_xll.qlIndexFixing(Index1M,$H423,TRUE,_xll.ohTrigger(RecalcTrigger,Trigger1M)),NA())</f>
        <v>8.8633660660878133E-3</v>
      </c>
      <c r="K423" s="52">
        <f>IFERROR(_xll.qlIndexFixing(ONIndex1M,I423,TRUE,_xll.ohTrigger(RecalcTrigger,Trigger1M)),NA())</f>
        <v>8.8108287140631347E-3</v>
      </c>
      <c r="L423" s="52">
        <f>IFERROR(_xll.qlIndexFixing(Index3M,H423,TRUE,_xll.ohTrigger(RecalcTrigger,Trigger3M)),NA())</f>
        <v>1.0950480244850463E-2</v>
      </c>
      <c r="M423" s="52">
        <f>IFERROR(_xll.qlIndexFixing(ONIndex3M,I423,TRUE,_xll.ohTrigger(RecalcTrigger,Trigger3M)),NA())</f>
        <v>1.0769221951001384E-2</v>
      </c>
      <c r="N423" s="52">
        <f>IFERROR(_xll.qlIndexFixing(Index6M,$H423,TRUE,_xll.ohTrigger(RecalcTrigger,Trigger6M)),NA())</f>
        <v>1.3301215897193191E-2</v>
      </c>
      <c r="O423" s="52">
        <f>IFERROR(_xll.qlIndexFixing(ONIndex6M,I423,TRUE,_xll.ohTrigger(RecalcTrigger,Trigger6M)),NA())</f>
        <v>1.3076833517393638E-2</v>
      </c>
      <c r="P423" s="52">
        <f>IFERROR(_xll.qlIndexFixing(Index1Y,$H423,TRUE,_xll.ohTrigger(RecalcTrigger,Trigger1Y)),NA())</f>
        <v>1.6983607086936744E-2</v>
      </c>
      <c r="Q423" s="52">
        <f>IFERROR(_xll.qlIndexFixing(ONIndex1Y,I423,TRUE,_xll.ohTrigger(RecalcTrigger,Trigger1Y)),NA())</f>
        <v>1.6198547812056319E-2</v>
      </c>
    </row>
    <row r="424" spans="2:17" x14ac:dyDescent="0.2">
      <c r="B424" s="46" t="s">
        <v>20</v>
      </c>
      <c r="D424" s="49">
        <f>_xll.qlCalendarAdvance(LocalCalendar,$D423,B424,"f",FALSE)</f>
        <v>43255</v>
      </c>
      <c r="E424" s="49">
        <f>_xll.qlInterestRateIndexValueDate(IndexON,D424)</f>
        <v>43255</v>
      </c>
      <c r="F424" s="52">
        <f>IFERROR(_xll.qlIndexFixing(IndexON,D424,TRUE,_xll.ohTrigger(RecalcTrigger,TriggerON)),NA())</f>
        <v>7.0294018223826527E-3</v>
      </c>
      <c r="H424" s="49">
        <f>_xll.qlCalendarAdvance(IborCalendar,$H423,B424,"f",FALSE)</f>
        <v>43250</v>
      </c>
      <c r="I424" s="49">
        <f>_xll.qlInterestRateIndexValueDate(Index1M,$H424)</f>
        <v>43252</v>
      </c>
      <c r="J424" s="52">
        <f>IFERROR(_xll.qlIndexFixing(Index1M,$H424,TRUE,_xll.ohTrigger(RecalcTrigger,Trigger1M)),NA())</f>
        <v>8.8706241469134698E-3</v>
      </c>
      <c r="K424" s="52">
        <f>IFERROR(_xll.qlIndexFixing(ONIndex1M,I424,TRUE,_xll.ohTrigger(RecalcTrigger,Trigger1M)),NA())</f>
        <v>8.8181496261263703E-3</v>
      </c>
      <c r="L424" s="52">
        <f>IFERROR(_xll.qlIndexFixing(Index3M,H424,TRUE,_xll.ohTrigger(RecalcTrigger,Trigger3M)),NA())</f>
        <v>1.0960971021331832E-2</v>
      </c>
      <c r="M424" s="52">
        <f>IFERROR(_xll.qlIndexFixing(ONIndex3M,I424,TRUE,_xll.ohTrigger(RecalcTrigger,Trigger3M)),NA())</f>
        <v>1.0775295965705922E-2</v>
      </c>
      <c r="N424" s="52">
        <f>IFERROR(_xll.qlIndexFixing(Index6M,$H424,TRUE,_xll.ohTrigger(RecalcTrigger,Trigger6M)),NA())</f>
        <v>1.3302962958214848E-2</v>
      </c>
      <c r="O424" s="52">
        <f>IFERROR(_xll.qlIndexFixing(ONIndex6M,I424,TRUE,_xll.ohTrigger(RecalcTrigger,Trigger6M)),NA())</f>
        <v>1.3086227308312104E-2</v>
      </c>
      <c r="P424" s="52">
        <f>IFERROR(_xll.qlIndexFixing(Index1Y,$H424,TRUE,_xll.ohTrigger(RecalcTrigger,Trigger1Y)),NA())</f>
        <v>1.6976955551353864E-2</v>
      </c>
      <c r="Q424" s="52">
        <f>IFERROR(_xll.qlIndexFixing(ONIndex1Y,I424,TRUE,_xll.ohTrigger(RecalcTrigger,Trigger1Y)),NA())</f>
        <v>1.6268586992937983E-2</v>
      </c>
    </row>
    <row r="425" spans="2:17" x14ac:dyDescent="0.2">
      <c r="B425" s="46" t="s">
        <v>20</v>
      </c>
      <c r="D425" s="49">
        <f>_xll.qlCalendarAdvance(LocalCalendar,$D424,B425,"f",FALSE)</f>
        <v>43256</v>
      </c>
      <c r="E425" s="49">
        <f>_xll.qlInterestRateIndexValueDate(IndexON,D425)</f>
        <v>43256</v>
      </c>
      <c r="F425" s="52">
        <f>IFERROR(_xll.qlIndexFixing(IndexON,D425,TRUE,_xll.ohTrigger(RecalcTrigger,TriggerON)),NA())</f>
        <v>7.030948249688862E-3</v>
      </c>
      <c r="H425" s="49">
        <f>_xll.qlCalendarAdvance(IborCalendar,$H424,B425,"f",FALSE)</f>
        <v>43251</v>
      </c>
      <c r="I425" s="49">
        <f>_xll.qlInterestRateIndexValueDate(Index1M,$H425)</f>
        <v>43255</v>
      </c>
      <c r="J425" s="52">
        <f>IFERROR(_xll.qlIndexFixing(Index1M,$H425,TRUE,_xll.ohTrigger(RecalcTrigger,Trigger1M)),NA())</f>
        <v>8.8811840184094097E-3</v>
      </c>
      <c r="K425" s="52">
        <f>IFERROR(_xll.qlIndexFixing(ONIndex1M,I425,TRUE,_xll.ohTrigger(RecalcTrigger,Trigger1M)),NA())</f>
        <v>8.8250313928561752E-3</v>
      </c>
      <c r="L425" s="52">
        <f>IFERROR(_xll.qlIndexFixing(Index3M,H425,TRUE,_xll.ohTrigger(RecalcTrigger,Trigger3M)),NA())</f>
        <v>1.0966040956570486E-2</v>
      </c>
      <c r="M425" s="52">
        <f>IFERROR(_xll.qlIndexFixing(ONIndex3M,I425,TRUE,_xll.ohTrigger(RecalcTrigger,Trigger3M)),NA())</f>
        <v>1.0780868545490208E-2</v>
      </c>
      <c r="N425" s="52">
        <f>IFERROR(_xll.qlIndexFixing(Index6M,$H425,TRUE,_xll.ohTrigger(RecalcTrigger,Trigger6M)),NA())</f>
        <v>1.3305399044978078E-2</v>
      </c>
      <c r="O425" s="52">
        <f>IFERROR(_xll.qlIndexFixing(ONIndex6M,I425,TRUE,_xll.ohTrigger(RecalcTrigger,Trigger6M)),NA())</f>
        <v>1.3094523801271407E-2</v>
      </c>
      <c r="P425" s="52">
        <f>IFERROR(_xll.qlIndexFixing(Index1Y,$H425,TRUE,_xll.ohTrigger(RecalcTrigger,Trigger1Y)),NA())</f>
        <v>1.6977807581850166E-2</v>
      </c>
      <c r="Q425" s="52">
        <f>IFERROR(_xll.qlIndexFixing(ONIndex1Y,I425,TRUE,_xll.ohTrigger(RecalcTrigger,Trigger1Y)),NA())</f>
        <v>1.6337076003214435E-2</v>
      </c>
    </row>
    <row r="426" spans="2:17" x14ac:dyDescent="0.2">
      <c r="B426" s="46" t="s">
        <v>20</v>
      </c>
      <c r="D426" s="49">
        <f>_xll.qlCalendarAdvance(LocalCalendar,$D425,B426,"f",FALSE)</f>
        <v>43257</v>
      </c>
      <c r="E426" s="49">
        <f>_xll.qlInterestRateIndexValueDate(IndexON,D426)</f>
        <v>43257</v>
      </c>
      <c r="F426" s="52">
        <f>IFERROR(_xll.qlIndexFixing(IndexON,D426,TRUE,_xll.ohTrigger(RecalcTrigger,TriggerON)),NA())</f>
        <v>7.0325136434234992E-3</v>
      </c>
      <c r="H426" s="49">
        <f>_xll.qlCalendarAdvance(IborCalendar,$H425,B426,"f",FALSE)</f>
        <v>43252</v>
      </c>
      <c r="I426" s="49">
        <f>_xll.qlInterestRateIndexValueDate(Index1M,$H426)</f>
        <v>43256</v>
      </c>
      <c r="J426" s="52">
        <f>IFERROR(_xll.qlIndexFixing(Index1M,$H426,TRUE,_xll.ohTrigger(RecalcTrigger,Trigger1M)),NA())</f>
        <v>8.8828380189180933E-3</v>
      </c>
      <c r="K426" s="52">
        <f>IFERROR(_xll.qlIndexFixing(ONIndex1M,I426,TRUE,_xll.ohTrigger(RecalcTrigger,Trigger1M)),NA())</f>
        <v>8.8285766893125839E-3</v>
      </c>
      <c r="L426" s="52">
        <f>IFERROR(_xll.qlIndexFixing(Index3M,H426,TRUE,_xll.ohTrigger(RecalcTrigger,Trigger3M)),NA())</f>
        <v>1.0969970073787286E-2</v>
      </c>
      <c r="M426" s="52">
        <f>IFERROR(_xll.qlIndexFixing(ONIndex3M,I426,TRUE,_xll.ohTrigger(RecalcTrigger,Trigger3M)),NA())</f>
        <v>1.0783887872918285E-2</v>
      </c>
      <c r="N426" s="52">
        <f>IFERROR(_xll.qlIndexFixing(Index6M,$H426,TRUE,_xll.ohTrigger(RecalcTrigger,Trigger6M)),NA())</f>
        <v>1.3306381879479948E-2</v>
      </c>
      <c r="O426" s="52">
        <f>IFERROR(_xll.qlIndexFixing(ONIndex6M,I426,TRUE,_xll.ohTrigger(RecalcTrigger,Trigger6M)),NA())</f>
        <v>1.3098836894434029E-2</v>
      </c>
      <c r="P426" s="52">
        <f>IFERROR(_xll.qlIndexFixing(Index1Y,$H426,TRUE,_xll.ohTrigger(RecalcTrigger,Trigger1Y)),NA())</f>
        <v>1.6976118982229269E-2</v>
      </c>
      <c r="Q426" s="52">
        <f>IFERROR(_xll.qlIndexFixing(ONIndex1Y,I426,TRUE,_xll.ohTrigger(RecalcTrigger,Trigger1Y)),NA())</f>
        <v>1.6371648117026183E-2</v>
      </c>
    </row>
    <row r="427" spans="2:17" x14ac:dyDescent="0.2">
      <c r="B427" s="46" t="s">
        <v>20</v>
      </c>
      <c r="D427" s="49">
        <f>_xll.qlCalendarAdvance(LocalCalendar,$D426,B427,"f",FALSE)</f>
        <v>43258</v>
      </c>
      <c r="E427" s="49">
        <f>_xll.qlInterestRateIndexValueDate(IndexON,D427)</f>
        <v>43258</v>
      </c>
      <c r="F427" s="52">
        <f>IFERROR(_xll.qlIndexFixing(IndexON,D427,TRUE,_xll.ohTrigger(RecalcTrigger,TriggerON)),NA())</f>
        <v>7.0340980036665002E-3</v>
      </c>
      <c r="H427" s="49">
        <f>_xll.qlCalendarAdvance(IborCalendar,$H426,B427,"f",FALSE)</f>
        <v>43255</v>
      </c>
      <c r="I427" s="49">
        <f>_xll.qlInterestRateIndexValueDate(Index1M,$H427)</f>
        <v>43257</v>
      </c>
      <c r="J427" s="52">
        <f>IFERROR(_xll.qlIndexFixing(Index1M,$H427,TRUE,_xll.ohTrigger(RecalcTrigger,Trigger1M)),NA())</f>
        <v>8.8863525147298006E-3</v>
      </c>
      <c r="K427" s="52">
        <f>IFERROR(_xll.qlIndexFixing(ONIndex1M,I427,TRUE,_xll.ohTrigger(RecalcTrigger,Trigger1M)),NA())</f>
        <v>8.8321198364482711E-3</v>
      </c>
      <c r="L427" s="52">
        <f>IFERROR(_xll.qlIndexFixing(Index3M,H427,TRUE,_xll.ohTrigger(RecalcTrigger,Trigger3M)),NA())</f>
        <v>1.0973914020349664E-2</v>
      </c>
      <c r="M427" s="52">
        <f>IFERROR(_xll.qlIndexFixing(ONIndex3M,I427,TRUE,_xll.ohTrigger(RecalcTrigger,Trigger3M)),NA())</f>
        <v>1.0786950271892692E-2</v>
      </c>
      <c r="N427" s="52">
        <f>IFERROR(_xll.qlIndexFixing(Index6M,$H427,TRUE,_xll.ohTrigger(RecalcTrigger,Trigger6M)),NA())</f>
        <v>1.3307340105783935E-2</v>
      </c>
      <c r="O427" s="52">
        <f>IFERROR(_xll.qlIndexFixing(ONIndex6M,I427,TRUE,_xll.ohTrigger(RecalcTrigger,Trigger6M)),NA())</f>
        <v>1.310310619646593E-2</v>
      </c>
      <c r="P427" s="52">
        <f>IFERROR(_xll.qlIndexFixing(Index1Y,$H427,TRUE,_xll.ohTrigger(RecalcTrigger,Trigger1Y)),NA())</f>
        <v>1.6974335438506256E-2</v>
      </c>
      <c r="Q427" s="52">
        <f>IFERROR(_xll.qlIndexFixing(ONIndex1Y,I427,TRUE,_xll.ohTrigger(RecalcTrigger,Trigger1Y)),NA())</f>
        <v>1.6406196257294781E-2</v>
      </c>
    </row>
    <row r="428" spans="2:17" x14ac:dyDescent="0.2">
      <c r="B428" s="46" t="s">
        <v>20</v>
      </c>
      <c r="D428" s="49">
        <f>_xll.qlCalendarAdvance(LocalCalendar,$D427,B428,"f",FALSE)</f>
        <v>43259</v>
      </c>
      <c r="E428" s="49">
        <f>_xll.qlInterestRateIndexValueDate(IndexON,D428)</f>
        <v>43259</v>
      </c>
      <c r="F428" s="52">
        <f>IFERROR(_xll.qlIndexFixing(IndexON,D428,TRUE,_xll.ohTrigger(RecalcTrigger,TriggerON)),NA())</f>
        <v>7.0374675132978126E-3</v>
      </c>
      <c r="H428" s="49">
        <f>_xll.qlCalendarAdvance(IborCalendar,$H427,B428,"f",FALSE)</f>
        <v>43256</v>
      </c>
      <c r="I428" s="49">
        <f>_xll.qlInterestRateIndexValueDate(Index1M,$H428)</f>
        <v>43258</v>
      </c>
      <c r="J428" s="52">
        <f>IFERROR(_xll.qlIndexFixing(Index1M,$H428,TRUE,_xll.ohTrigger(RecalcTrigger,Trigger1M)),NA())</f>
        <v>8.8935835931050478E-3</v>
      </c>
      <c r="K428" s="52">
        <f>IFERROR(_xll.qlIndexFixing(ONIndex1M,I428,TRUE,_xll.ohTrigger(RecalcTrigger,Trigger1M)),NA())</f>
        <v>8.8356608343431731E-3</v>
      </c>
      <c r="L428" s="52">
        <f>IFERROR(_xll.qlIndexFixing(Index3M,H428,TRUE,_xll.ohTrigger(RecalcTrigger,Trigger3M)),NA())</f>
        <v>1.0977872423070053E-2</v>
      </c>
      <c r="M428" s="52">
        <f>IFERROR(_xll.qlIndexFixing(ONIndex3M,I428,TRUE,_xll.ohTrigger(RecalcTrigger,Trigger3M)),NA())</f>
        <v>1.0790055742493365E-2</v>
      </c>
      <c r="N428" s="52">
        <f>IFERROR(_xll.qlIndexFixing(Index6M,$H428,TRUE,_xll.ohTrigger(RecalcTrigger,Trigger6M)),NA())</f>
        <v>1.330827401028215E-2</v>
      </c>
      <c r="O428" s="52">
        <f>IFERROR(_xll.qlIndexFixing(ONIndex6M,I428,TRUE,_xll.ohTrigger(RecalcTrigger,Trigger6M)),NA())</f>
        <v>1.3107331707447045E-2</v>
      </c>
      <c r="P428" s="52">
        <f>IFERROR(_xll.qlIndexFixing(Index1Y,$H428,TRUE,_xll.ohTrigger(RecalcTrigger,Trigger1Y)),NA())</f>
        <v>1.6972457223343462E-2</v>
      </c>
      <c r="Q428" s="52">
        <f>IFERROR(_xll.qlIndexFixing(ONIndex1Y,I428,TRUE,_xll.ohTrigger(RecalcTrigger,Trigger1Y)),NA())</f>
        <v>1.6440720424100164E-2</v>
      </c>
    </row>
    <row r="429" spans="2:17" x14ac:dyDescent="0.2">
      <c r="B429" s="46" t="s">
        <v>20</v>
      </c>
      <c r="D429" s="49">
        <f>_xll.qlCalendarAdvance(LocalCalendar,$D428,B429,"f",FALSE)</f>
        <v>43262</v>
      </c>
      <c r="E429" s="49">
        <f>_xll.qlInterestRateIndexValueDate(IndexON,D429)</f>
        <v>43262</v>
      </c>
      <c r="F429" s="52">
        <f>IFERROR(_xll.qlIndexFixing(IndexON,D429,TRUE,_xll.ohTrigger(RecalcTrigger,TriggerON)),NA())</f>
        <v>7.0406251093224625E-3</v>
      </c>
      <c r="H429" s="49">
        <f>_xll.qlCalendarAdvance(IborCalendar,$H428,B429,"f",FALSE)</f>
        <v>43257</v>
      </c>
      <c r="I429" s="49">
        <f>_xll.qlInterestRateIndexValueDate(Index1M,$H429)</f>
        <v>43259</v>
      </c>
      <c r="J429" s="52">
        <f>IFERROR(_xll.qlIndexFixing(Index1M,$H429,TRUE,_xll.ohTrigger(RecalcTrigger,Trigger1M)),NA())</f>
        <v>8.8952337490038266E-3</v>
      </c>
      <c r="K429" s="52">
        <f>IFERROR(_xll.qlIndexFixing(ONIndex1M,I429,TRUE,_xll.ohTrigger(RecalcTrigger,Trigger1M)),NA())</f>
        <v>8.842952872969434E-3</v>
      </c>
      <c r="L429" s="52">
        <f>IFERROR(_xll.qlIndexFixing(Index3M,H429,TRUE,_xll.ohTrigger(RecalcTrigger,Trigger3M)),NA())</f>
        <v>1.0986329552925863E-2</v>
      </c>
      <c r="M429" s="52">
        <f>IFERROR(_xll.qlIndexFixing(ONIndex3M,I429,TRUE,_xll.ohTrigger(RecalcTrigger,Trigger3M)),NA())</f>
        <v>1.0796734043259093E-2</v>
      </c>
      <c r="N429" s="52">
        <f>IFERROR(_xll.qlIndexFixing(Index6M,$H429,TRUE,_xll.ohTrigger(RecalcTrigger,Trigger6M)),NA())</f>
        <v>1.3309761000837509E-2</v>
      </c>
      <c r="O429" s="52">
        <f>IFERROR(_xll.qlIndexFixing(ONIndex6M,I429,TRUE,_xll.ohTrigger(RecalcTrigger,Trigger6M)),NA())</f>
        <v>1.3116114597835349E-2</v>
      </c>
      <c r="P429" s="52">
        <f>IFERROR(_xll.qlIndexFixing(Index1Y,$H429,TRUE,_xll.ohTrigger(RecalcTrigger,Trigger1Y)),NA())</f>
        <v>1.6965223419812721E-2</v>
      </c>
      <c r="Q429" s="52">
        <f>IFERROR(_xll.qlIndexFixing(ONIndex1Y,I429,TRUE,_xll.ohTrigger(RecalcTrigger,Trigger1Y)),NA())</f>
        <v>1.6510445994430967E-2</v>
      </c>
    </row>
    <row r="430" spans="2:17" x14ac:dyDescent="0.2">
      <c r="B430" s="46" t="s">
        <v>20</v>
      </c>
      <c r="D430" s="49">
        <f>_xll.qlCalendarAdvance(LocalCalendar,$D429,B430,"f",FALSE)</f>
        <v>43263</v>
      </c>
      <c r="E430" s="49">
        <f>_xll.qlInterestRateIndexValueDate(IndexON,D430)</f>
        <v>43263</v>
      </c>
      <c r="F430" s="52">
        <f>IFERROR(_xll.qlIndexFixing(IndexON,D430,TRUE,_xll.ohTrigger(RecalcTrigger,TriggerON)),NA())</f>
        <v>7.0423043018674747E-3</v>
      </c>
      <c r="H430" s="49">
        <f>_xll.qlCalendarAdvance(IborCalendar,$H429,B430,"f",FALSE)</f>
        <v>43258</v>
      </c>
      <c r="I430" s="49">
        <f>_xll.qlInterestRateIndexValueDate(Index1M,$H430)</f>
        <v>43262</v>
      </c>
      <c r="J430" s="52">
        <f>IFERROR(_xll.qlIndexFixing(Index1M,$H430,TRUE,_xll.ohTrigger(RecalcTrigger,Trigger1M)),NA())</f>
        <v>8.9038927460611816E-3</v>
      </c>
      <c r="K430" s="52">
        <f>IFERROR(_xll.qlIndexFixing(ONIndex1M,I430,TRUE,_xll.ohTrigger(RecalcTrigger,Trigger1M)),NA())</f>
        <v>8.8498033327155667E-3</v>
      </c>
      <c r="L430" s="52">
        <f>IFERROR(_xll.qlIndexFixing(Index3M,H430,TRUE,_xll.ohTrigger(RecalcTrigger,Trigger3M)),NA())</f>
        <v>1.0993843131733428E-2</v>
      </c>
      <c r="M430" s="52">
        <f>IFERROR(_xll.qlIndexFixing(ONIndex3M,I430,TRUE,_xll.ohTrigger(RecalcTrigger,Trigger3M)),NA())</f>
        <v>1.0802908340119544E-2</v>
      </c>
      <c r="N430" s="52">
        <f>IFERROR(_xll.qlIndexFixing(Index6M,$H430,TRUE,_xll.ohTrigger(RecalcTrigger,Trigger6M)),NA())</f>
        <v>1.331177213811589E-2</v>
      </c>
      <c r="O430" s="52">
        <f>IFERROR(_xll.qlIndexFixing(ONIndex6M,I430,TRUE,_xll.ohTrigger(RecalcTrigger,Trigger6M)),NA())</f>
        <v>1.3123795839984354E-2</v>
      </c>
      <c r="P430" s="52">
        <f>IFERROR(_xll.qlIndexFixing(Index1Y,$H430,TRUE,_xll.ohTrigger(RecalcTrigger,Trigger1Y)),NA())</f>
        <v>1.6964003102417295E-2</v>
      </c>
      <c r="Q430" s="52">
        <f>IFERROR(_xll.qlIndexFixing(ONIndex1Y,I430,TRUE,_xll.ohTrigger(RecalcTrigger,Trigger1Y)),NA())</f>
        <v>1.6578577355010893E-2</v>
      </c>
    </row>
    <row r="431" spans="2:17" x14ac:dyDescent="0.2">
      <c r="B431" s="46" t="s">
        <v>20</v>
      </c>
      <c r="D431" s="49">
        <f>_xll.qlCalendarAdvance(LocalCalendar,$D430,B431,"f",FALSE)</f>
        <v>43264</v>
      </c>
      <c r="E431" s="49">
        <f>_xll.qlInterestRateIndexValueDate(IndexON,D431)</f>
        <v>43264</v>
      </c>
      <c r="F431" s="52">
        <f>IFERROR(_xll.qlIndexFixing(IndexON,D431,TRUE,_xll.ohTrigger(RecalcTrigger,TriggerON)),NA())</f>
        <v>7.0440024608409146E-3</v>
      </c>
      <c r="H431" s="49">
        <f>_xll.qlCalendarAdvance(IborCalendar,$H430,B431,"f",FALSE)</f>
        <v>43259</v>
      </c>
      <c r="I431" s="49">
        <f>_xll.qlInterestRateIndexValueDate(Index1M,$H431)</f>
        <v>43263</v>
      </c>
      <c r="J431" s="52">
        <f>IFERROR(_xll.qlIndexFixing(Index1M,$H431,TRUE,_xll.ohTrigger(RecalcTrigger,Trigger1M)),NA())</f>
        <v>8.9073943427697699E-3</v>
      </c>
      <c r="K431" s="52">
        <f>IFERROR(_xll.qlIndexFixing(ONIndex1M,I431,TRUE,_xll.ohTrigger(RecalcTrigger,Trigger1M)),NA())</f>
        <v>8.8533335840867977E-3</v>
      </c>
      <c r="L431" s="52">
        <f>IFERROR(_xll.qlIndexFixing(Index3M,H431,TRUE,_xll.ohTrigger(RecalcTrigger,Trigger3M)),NA())</f>
        <v>1.0997868217385166E-2</v>
      </c>
      <c r="M431" s="52">
        <f>IFERROR(_xll.qlIndexFixing(ONIndex3M,I431,TRUE,_xll.ohTrigger(RecalcTrigger,Trigger3M)),NA())</f>
        <v>1.0806229168371928E-2</v>
      </c>
      <c r="N431" s="52">
        <f>IFERROR(_xll.qlIndexFixing(Index6M,$H431,TRUE,_xll.ohTrigger(RecalcTrigger,Trigger6M)),NA())</f>
        <v>1.3312588729521532E-2</v>
      </c>
      <c r="O431" s="52">
        <f>IFERROR(_xll.qlIndexFixing(ONIndex6M,I431,TRUE,_xll.ohTrigger(RecalcTrigger,Trigger6M)),NA())</f>
        <v>1.3127802395391797E-2</v>
      </c>
      <c r="P431" s="52">
        <f>IFERROR(_xll.qlIndexFixing(Index1Y,$H431,TRUE,_xll.ohTrigger(RecalcTrigger,Trigger1Y)),NA())</f>
        <v>1.6961655620858895E-2</v>
      </c>
      <c r="Q431" s="52">
        <f>IFERROR(_xll.qlIndexFixing(ONIndex1Y,I431,TRUE,_xll.ohTrigger(RecalcTrigger,Trigger1Y)),NA())</f>
        <v>1.6612981653780778E-2</v>
      </c>
    </row>
    <row r="432" spans="2:17" x14ac:dyDescent="0.2">
      <c r="B432" s="46" t="s">
        <v>20</v>
      </c>
      <c r="D432" s="49">
        <f>_xll.qlCalendarAdvance(LocalCalendar,$D431,B432,"f",FALSE)</f>
        <v>43265</v>
      </c>
      <c r="E432" s="49">
        <f>_xll.qlInterestRateIndexValueDate(IndexON,D432)</f>
        <v>43265</v>
      </c>
      <c r="F432" s="52">
        <f>IFERROR(_xll.qlIndexFixing(IndexON,D432,TRUE,_xll.ohTrigger(RecalcTrigger,TriggerON)),NA())</f>
        <v>7.0457195864026545E-3</v>
      </c>
      <c r="H432" s="49">
        <f>_xll.qlCalendarAdvance(IborCalendar,$H431,B432,"f",FALSE)</f>
        <v>43262</v>
      </c>
      <c r="I432" s="49">
        <f>_xll.qlInterestRateIndexValueDate(Index1M,$H432)</f>
        <v>43264</v>
      </c>
      <c r="J432" s="52">
        <f>IFERROR(_xll.qlIndexFixing(Index1M,$H432,TRUE,_xll.ohTrigger(RecalcTrigger,Trigger1M)),NA())</f>
        <v>8.9108937896247298E-3</v>
      </c>
      <c r="K432" s="52">
        <f>IFERROR(_xll.qlIndexFixing(ONIndex1M,I432,TRUE,_xll.ohTrigger(RecalcTrigger,Trigger1M)),NA())</f>
        <v>8.8568616861373073E-3</v>
      </c>
      <c r="L432" s="52">
        <f>IFERROR(_xll.qlIndexFixing(Index3M,H432,TRUE,_xll.ohTrigger(RecalcTrigger,Trigger3M)),NA())</f>
        <v>1.1001905520042573E-2</v>
      </c>
      <c r="M432" s="52">
        <f>IFERROR(_xll.qlIndexFixing(ONIndex3M,I432,TRUE,_xll.ohTrigger(RecalcTrigger,Trigger3M)),NA())</f>
        <v>1.0809593068250578E-2</v>
      </c>
      <c r="N432" s="52">
        <f>IFERROR(_xll.qlIndexFixing(Index6M,$H432,TRUE,_xll.ohTrigger(RecalcTrigger,Trigger6M)),NA())</f>
        <v>1.3313382717504653E-2</v>
      </c>
      <c r="O432" s="52">
        <f>IFERROR(_xll.qlIndexFixing(ONIndex6M,I432,TRUE,_xll.ohTrigger(RecalcTrigger,Trigger6M)),NA())</f>
        <v>1.3131765159508646E-2</v>
      </c>
      <c r="P432" s="52">
        <f>IFERROR(_xll.qlIndexFixing(Index1Y,$H432,TRUE,_xll.ohTrigger(RecalcTrigger,Trigger1Y)),NA())</f>
        <v>1.695921510435023E-2</v>
      </c>
      <c r="Q432" s="52">
        <f>IFERROR(_xll.qlIndexFixing(ONIndex1Y,I432,TRUE,_xll.ohTrigger(RecalcTrigger,Trigger1Y)),NA())</f>
        <v>1.6647361978847641E-2</v>
      </c>
    </row>
    <row r="433" spans="2:17" x14ac:dyDescent="0.2">
      <c r="B433" s="46" t="s">
        <v>20</v>
      </c>
      <c r="D433" s="49">
        <f>_xll.qlCalendarAdvance(LocalCalendar,$D432,B433,"f",FALSE)</f>
        <v>43266</v>
      </c>
      <c r="E433" s="49">
        <f>_xll.qlInterestRateIndexValueDate(IndexON,D433)</f>
        <v>43266</v>
      </c>
      <c r="F433" s="52">
        <f>IFERROR(_xll.qlIndexFixing(IndexON,D433,TRUE,_xll.ohTrigger(RecalcTrigger,TriggerON)),NA())</f>
        <v>7.0493550916328473E-3</v>
      </c>
      <c r="H433" s="49">
        <f>_xll.qlCalendarAdvance(IborCalendar,$H432,B433,"f",FALSE)</f>
        <v>43263</v>
      </c>
      <c r="I433" s="49">
        <f>_xll.qlInterestRateIndexValueDate(Index1M,$H433)</f>
        <v>43265</v>
      </c>
      <c r="J433" s="52">
        <f>IFERROR(_xll.qlIndexFixing(Index1M,$H433,TRUE,_xll.ohTrigger(RecalcTrigger,Trigger1M)),NA())</f>
        <v>8.9180959823084716E-3</v>
      </c>
      <c r="K433" s="52">
        <f>IFERROR(_xll.qlIndexFixing(ONIndex1M,I433,TRUE,_xll.ohTrigger(RecalcTrigger,Trigger1M)),NA())</f>
        <v>8.8603876389470315E-3</v>
      </c>
      <c r="L433" s="52">
        <f>IFERROR(_xll.qlIndexFixing(Index3M,H433,TRUE,_xll.ohTrigger(RecalcTrigger,Trigger3M)),NA())</f>
        <v>1.1005954666507653E-2</v>
      </c>
      <c r="M433" s="52">
        <f>IFERROR(_xll.qlIndexFixing(ONIndex3M,I433,TRUE,_xll.ohTrigger(RecalcTrigger,Trigger3M)),NA())</f>
        <v>1.0813000039595622E-2</v>
      </c>
      <c r="N433" s="52">
        <f>IFERROR(_xll.qlIndexFixing(Index6M,$H433,TRUE,_xll.ohTrigger(RecalcTrigger,Trigger6M)),NA())</f>
        <v>1.3314154388467848E-2</v>
      </c>
      <c r="O433" s="52">
        <f>IFERROR(_xll.qlIndexFixing(ONIndex6M,I433,TRUE,_xll.ohTrigger(RecalcTrigger,Trigger6M)),NA())</f>
        <v>1.313568413257471E-2</v>
      </c>
      <c r="P433" s="52">
        <f>IFERROR(_xll.qlIndexFixing(Index1Y,$H433,TRUE,_xll.ohTrigger(RecalcTrigger,Trigger1Y)),NA())</f>
        <v>1.6956681825722266E-2</v>
      </c>
      <c r="Q433" s="52">
        <f>IFERROR(_xll.qlIndexFixing(ONIndex1Y,I433,TRUE,_xll.ohTrigger(RecalcTrigger,Trigger1Y)),NA())</f>
        <v>1.6681718330291417E-2</v>
      </c>
    </row>
    <row r="434" spans="2:17" x14ac:dyDescent="0.2">
      <c r="B434" s="46" t="s">
        <v>20</v>
      </c>
      <c r="D434" s="49">
        <f>_xll.qlCalendarAdvance(LocalCalendar,$D433,B434,"f",FALSE)</f>
        <v>43269</v>
      </c>
      <c r="E434" s="49">
        <f>_xll.qlInterestRateIndexValueDate(IndexON,D434)</f>
        <v>43269</v>
      </c>
      <c r="F434" s="52">
        <f>IFERROR(_xll.qlIndexFixing(IndexON,D434,TRUE,_xll.ohTrigger(RecalcTrigger,TriggerON)),NA())</f>
        <v>7.052777753013828E-3</v>
      </c>
      <c r="H434" s="49">
        <f>_xll.qlCalendarAdvance(IborCalendar,$H433,B434,"f",FALSE)</f>
        <v>43264</v>
      </c>
      <c r="I434" s="49">
        <f>_xll.qlInterestRateIndexValueDate(Index1M,$H434)</f>
        <v>43266</v>
      </c>
      <c r="J434" s="52">
        <f>IFERROR(_xll.qlIndexFixing(Index1M,$H434,TRUE,_xll.ohTrigger(RecalcTrigger,Trigger1M)),NA())</f>
        <v>8.9197380075048491E-3</v>
      </c>
      <c r="K434" s="52">
        <f>IFERROR(_xll.qlIndexFixing(ONIndex1M,I434,TRUE,_xll.ohTrigger(RecalcTrigger,Trigger1M)),NA())</f>
        <v>8.8676508023244338E-3</v>
      </c>
      <c r="L434" s="52">
        <f>IFERROR(_xll.qlIndexFixing(Index3M,H434,TRUE,_xll.ohTrigger(RecalcTrigger,Trigger3M)),NA())</f>
        <v>1.10145662791435E-2</v>
      </c>
      <c r="M434" s="52">
        <f>IFERROR(_xll.qlIndexFixing(ONIndex3M,I434,TRUE,_xll.ohTrigger(RecalcTrigger,Trigger3M)),NA())</f>
        <v>1.0820282756025534E-2</v>
      </c>
      <c r="N434" s="52">
        <f>IFERROR(_xll.qlIndexFixing(Index6M,$H434,TRUE,_xll.ohTrigger(RecalcTrigger,Trigger6M)),NA())</f>
        <v>1.3315412250795449E-2</v>
      </c>
      <c r="O434" s="52">
        <f>IFERROR(_xll.qlIndexFixing(ONIndex6M,I434,TRUE,_xll.ohTrigger(RecalcTrigger,Trigger6M)),NA())</f>
        <v>1.3143855970687568E-2</v>
      </c>
      <c r="P434" s="52">
        <f>IFERROR(_xll.qlIndexFixing(Index1Y,$H434,TRUE,_xll.ohTrigger(RecalcTrigger,Trigger1Y)),NA())</f>
        <v>1.694892386492523E-2</v>
      </c>
      <c r="Q434" s="52">
        <f>IFERROR(_xll.qlIndexFixing(ONIndex1Y,I434,TRUE,_xll.ohTrigger(RecalcTrigger,Trigger1Y)),NA())</f>
        <v>1.6751130505099354E-2</v>
      </c>
    </row>
    <row r="435" spans="2:17" x14ac:dyDescent="0.2">
      <c r="B435" s="46" t="s">
        <v>20</v>
      </c>
      <c r="D435" s="49">
        <f>_xll.qlCalendarAdvance(LocalCalendar,$D434,B435,"f",FALSE)</f>
        <v>43270</v>
      </c>
      <c r="E435" s="49">
        <f>_xll.qlInterestRateIndexValueDate(IndexON,D435)</f>
        <v>43270</v>
      </c>
      <c r="F435" s="52">
        <f>IFERROR(_xll.qlIndexFixing(IndexON,D435,TRUE,_xll.ohTrigger(RecalcTrigger,TriggerON)),NA())</f>
        <v>7.054589710877579E-3</v>
      </c>
      <c r="H435" s="49">
        <f>_xll.qlCalendarAdvance(IborCalendar,$H434,B435,"f",FALSE)</f>
        <v>43265</v>
      </c>
      <c r="I435" s="49">
        <f>_xll.qlInterestRateIndexValueDate(Index1M,$H435)</f>
        <v>43269</v>
      </c>
      <c r="J435" s="52">
        <f>IFERROR(_xll.qlIndexFixing(Index1M,$H435,TRUE,_xll.ohTrigger(RecalcTrigger,Trigger1M)),NA())</f>
        <v>8.928358775969869E-3</v>
      </c>
      <c r="K435" s="52">
        <f>IFERROR(_xll.qlIndexFixing(ONIndex1M,I435,TRUE,_xll.ohTrigger(RecalcTrigger,Trigger1M)),NA())</f>
        <v>8.8744699569787144E-3</v>
      </c>
      <c r="L435" s="52">
        <f>IFERROR(_xll.qlIndexFixing(Index3M,H435,TRUE,_xll.ohTrigger(RecalcTrigger,Trigger3M)),NA())</f>
        <v>1.102226222645963E-2</v>
      </c>
      <c r="M435" s="52">
        <f>IFERROR(_xll.qlIndexFixing(ONIndex3M,I435,TRUE,_xll.ohTrigger(RecalcTrigger,Trigger3M)),NA())</f>
        <v>1.0827058640678899E-2</v>
      </c>
      <c r="N435" s="52">
        <f>IFERROR(_xll.qlIndexFixing(Index6M,$H435,TRUE,_xll.ohTrigger(RecalcTrigger,Trigger6M)),NA())</f>
        <v>1.3317023630196866E-2</v>
      </c>
      <c r="O435" s="52">
        <f>IFERROR(_xll.qlIndexFixing(ONIndex6M,I435,TRUE,_xll.ohTrigger(RecalcTrigger,Trigger6M)),NA())</f>
        <v>1.3150922113691621E-2</v>
      </c>
      <c r="P435" s="52">
        <f>IFERROR(_xll.qlIndexFixing(Index1Y,$H435,TRUE,_xll.ohTrigger(RecalcTrigger,Trigger1Y)),NA())</f>
        <v>1.6945626547441934E-2</v>
      </c>
      <c r="Q435" s="52">
        <f>IFERROR(_xll.qlIndexFixing(ONIndex1Y,I435,TRUE,_xll.ohTrigger(RecalcTrigger,Trigger1Y)),NA())</f>
        <v>1.6818903999755719E-2</v>
      </c>
    </row>
    <row r="436" spans="2:17" x14ac:dyDescent="0.2">
      <c r="B436" s="46" t="s">
        <v>20</v>
      </c>
      <c r="D436" s="49">
        <f>_xll.qlCalendarAdvance(LocalCalendar,$D435,B436,"f",FALSE)</f>
        <v>43271</v>
      </c>
      <c r="E436" s="49">
        <f>_xll.qlInterestRateIndexValueDate(IndexON,D436)</f>
        <v>43271</v>
      </c>
      <c r="F436" s="52">
        <f>IFERROR(_xll.qlIndexFixing(IndexON,D436,TRUE,_xll.ohTrigger(RecalcTrigger,TriggerON)),NA())</f>
        <v>7.0564206350898218E-3</v>
      </c>
      <c r="H436" s="49">
        <f>_xll.qlCalendarAdvance(IborCalendar,$H435,B436,"f",FALSE)</f>
        <v>43266</v>
      </c>
      <c r="I436" s="49">
        <f>_xll.qlInterestRateIndexValueDate(Index1M,$H436)</f>
        <v>43270</v>
      </c>
      <c r="J436" s="52">
        <f>IFERROR(_xll.qlIndexFixing(Index1M,$H436,TRUE,_xll.ohTrigger(RecalcTrigger,Trigger1M)),NA())</f>
        <v>8.9318453236391093E-3</v>
      </c>
      <c r="K436" s="52">
        <f>IFERROR(_xll.qlIndexFixing(ONIndex1M,I436,TRUE,_xll.ohTrigger(RecalcTrigger,Trigger1M)),NA())</f>
        <v>8.8779851631848317E-3</v>
      </c>
      <c r="L436" s="52">
        <f>IFERROR(_xll.qlIndexFixing(Index3M,H436,TRUE,_xll.ohTrigger(RecalcTrigger,Trigger3M)),NA())</f>
        <v>1.1026364993961016E-2</v>
      </c>
      <c r="M436" s="52">
        <f>IFERROR(_xll.qlIndexFixing(ONIndex3M,I436,TRUE,_xll.ohTrigger(RecalcTrigger,Trigger3M)),NA())</f>
        <v>1.0830680969835527E-2</v>
      </c>
      <c r="N436" s="52">
        <f>IFERROR(_xll.qlIndexFixing(Index6M,$H436,TRUE,_xll.ohTrigger(RecalcTrigger,Trigger6M)),NA())</f>
        <v>1.3317688012127319E-2</v>
      </c>
      <c r="O436" s="52">
        <f>IFERROR(_xll.qlIndexFixing(ONIndex6M,I436,TRUE,_xll.ohTrigger(RecalcTrigger,Trigger6M)),NA())</f>
        <v>1.3154622131104077E-2</v>
      </c>
      <c r="P436" s="52">
        <f>IFERROR(_xll.qlIndexFixing(Index1Y,$H436,TRUE,_xll.ohTrigger(RecalcTrigger,Trigger1Y)),NA())</f>
        <v>1.6942633551482369E-2</v>
      </c>
      <c r="Q436" s="52">
        <f>IFERROR(_xll.qlIndexFixing(ONIndex1Y,I436,TRUE,_xll.ohTrigger(RecalcTrigger,Trigger1Y)),NA())</f>
        <v>1.6853140483004125E-2</v>
      </c>
    </row>
    <row r="437" spans="2:17" x14ac:dyDescent="0.2">
      <c r="B437" s="46" t="s">
        <v>20</v>
      </c>
      <c r="D437" s="49">
        <f>_xll.qlCalendarAdvance(LocalCalendar,$D436,B437,"f",FALSE)</f>
        <v>43272</v>
      </c>
      <c r="E437" s="49">
        <f>_xll.qlInterestRateIndexValueDate(IndexON,D437)</f>
        <v>43272</v>
      </c>
      <c r="F437" s="52">
        <f>IFERROR(_xll.qlIndexFixing(IndexON,D437,TRUE,_xll.ohTrigger(RecalcTrigger,TriggerON)),NA())</f>
        <v>7.0582705258903644E-3</v>
      </c>
      <c r="H437" s="49">
        <f>_xll.qlCalendarAdvance(IborCalendar,$H436,B437,"f",FALSE)</f>
        <v>43269</v>
      </c>
      <c r="I437" s="49">
        <f>_xll.qlInterestRateIndexValueDate(Index1M,$H437)</f>
        <v>43271</v>
      </c>
      <c r="J437" s="52">
        <f>IFERROR(_xll.qlIndexFixing(Index1M,$H437,TRUE,_xll.ohTrigger(RecalcTrigger,Trigger1M)),NA())</f>
        <v>8.9353297214413985E-3</v>
      </c>
      <c r="K437" s="52">
        <f>IFERROR(_xll.qlIndexFixing(ONIndex1M,I437,TRUE,_xll.ohTrigger(RecalcTrigger,Trigger1M)),NA())</f>
        <v>8.8814982201501635E-3</v>
      </c>
      <c r="L437" s="52">
        <f>IFERROR(_xll.qlIndexFixing(Index3M,H437,TRUE,_xll.ohTrigger(RecalcTrigger,Trigger3M)),NA())</f>
        <v>1.1030477366057783E-2</v>
      </c>
      <c r="M437" s="52">
        <f>IFERROR(_xll.qlIndexFixing(ONIndex3M,I437,TRUE,_xll.ohTrigger(RecalcTrigger,Trigger3M)),NA())</f>
        <v>1.083434637061842E-2</v>
      </c>
      <c r="N437" s="52">
        <f>IFERROR(_xll.qlIndexFixing(Index6M,$H437,TRUE,_xll.ohTrigger(RecalcTrigger,Trigger6M)),NA())</f>
        <v>1.3318331795473079E-2</v>
      </c>
      <c r="O437" s="52">
        <f>IFERROR(_xll.qlIndexFixing(ONIndex6M,I437,TRUE,_xll.ohTrigger(RecalcTrigger,Trigger6M)),NA())</f>
        <v>1.3158278357385811E-2</v>
      </c>
      <c r="P437" s="52">
        <f>IFERROR(_xll.qlIndexFixing(Index1Y,$H437,TRUE,_xll.ohTrigger(RecalcTrigger,Trigger1Y)),NA())</f>
        <v>1.6939549430865394E-2</v>
      </c>
      <c r="Q437" s="52">
        <f>IFERROR(_xll.qlIndexFixing(ONIndex1Y,I437,TRUE,_xll.ohTrigger(RecalcTrigger,Trigger1Y)),NA())</f>
        <v>1.6887352992549509E-2</v>
      </c>
    </row>
    <row r="438" spans="2:17" x14ac:dyDescent="0.2">
      <c r="B438" s="46" t="s">
        <v>20</v>
      </c>
      <c r="D438" s="49">
        <f>_xll.qlCalendarAdvance(LocalCalendar,$D437,B438,"f",FALSE)</f>
        <v>43273</v>
      </c>
      <c r="E438" s="49">
        <f>_xll.qlInterestRateIndexValueDate(IndexON,D438)</f>
        <v>43273</v>
      </c>
      <c r="F438" s="52">
        <f>IFERROR(_xll.qlIndexFixing(IndexON,D438,TRUE,_xll.ohTrigger(RecalcTrigger,TriggerON)),NA())</f>
        <v>7.0621720641295127E-3</v>
      </c>
      <c r="H438" s="49">
        <f>_xll.qlCalendarAdvance(IborCalendar,$H437,B438,"f",FALSE)</f>
        <v>43270</v>
      </c>
      <c r="I438" s="49">
        <f>_xll.qlInterestRateIndexValueDate(Index1M,$H438)</f>
        <v>43272</v>
      </c>
      <c r="J438" s="52">
        <f>IFERROR(_xll.qlIndexFixing(Index1M,$H438,TRUE,_xll.ohTrigger(RecalcTrigger,Trigger1M)),NA())</f>
        <v>8.9425030263542982E-3</v>
      </c>
      <c r="K438" s="52">
        <f>IFERROR(_xll.qlIndexFixing(ONIndex1M,I438,TRUE,_xll.ohTrigger(RecalcTrigger,Trigger1M)),NA())</f>
        <v>8.885009127794774E-3</v>
      </c>
      <c r="L438" s="52">
        <f>IFERROR(_xll.qlIndexFixing(Index3M,H438,TRUE,_xll.ohTrigger(RecalcTrigger,Trigger3M)),NA())</f>
        <v>1.1034598806420689E-2</v>
      </c>
      <c r="M438" s="52">
        <f>IFERROR(_xll.qlIndexFixing(ONIndex3M,I438,TRUE,_xll.ohTrigger(RecalcTrigger,Trigger3M)),NA())</f>
        <v>1.0838049135832861E-2</v>
      </c>
      <c r="N438" s="52">
        <f>IFERROR(_xll.qlIndexFixing(Index6M,$H438,TRUE,_xll.ohTrigger(RecalcTrigger,Trigger6M)),NA())</f>
        <v>1.3318955266643289E-2</v>
      </c>
      <c r="O438" s="52">
        <f>IFERROR(_xll.qlIndexFixing(ONIndex6M,I438,TRUE,_xll.ohTrigger(RecalcTrigger,Trigger6M)),NA())</f>
        <v>1.3161890792536823E-2</v>
      </c>
      <c r="P438" s="52">
        <f>IFERROR(_xll.qlIndexFixing(Index1Y,$H438,TRUE,_xll.ohTrigger(RecalcTrigger,Trigger1Y)),NA())</f>
        <v>1.6936374458578124E-2</v>
      </c>
      <c r="Q438" s="52">
        <f>IFERROR(_xll.qlIndexFixing(ONIndex1Y,I438,TRUE,_xll.ohTrigger(RecalcTrigger,Trigger1Y)),NA())</f>
        <v>1.692154152839187E-2</v>
      </c>
    </row>
    <row r="439" spans="2:17" x14ac:dyDescent="0.2">
      <c r="B439" s="46" t="s">
        <v>20</v>
      </c>
      <c r="D439" s="49">
        <f>_xll.qlCalendarAdvance(LocalCalendar,$D438,B439,"f",FALSE)</f>
        <v>43276</v>
      </c>
      <c r="E439" s="49">
        <f>_xll.qlInterestRateIndexValueDate(IndexON,D439)</f>
        <v>43276</v>
      </c>
      <c r="F439" s="52">
        <f>IFERROR(_xll.qlIndexFixing(IndexON,D439,TRUE,_xll.ohTrigger(RecalcTrigger,TriggerON)),NA())</f>
        <v>7.0658597536166212E-3</v>
      </c>
      <c r="H439" s="49">
        <f>_xll.qlCalendarAdvance(IborCalendar,$H438,B439,"f",FALSE)</f>
        <v>43271</v>
      </c>
      <c r="I439" s="49">
        <f>_xll.qlInterestRateIndexValueDate(Index1M,$H439)</f>
        <v>43273</v>
      </c>
      <c r="J439" s="52">
        <f>IFERROR(_xll.qlIndexFixing(Index1M,$H439,TRUE,_xll.ohTrigger(RecalcTrigger,Trigger1M)),NA())</f>
        <v>8.9441369217461049E-3</v>
      </c>
      <c r="K439" s="52">
        <f>IFERROR(_xll.qlIndexFixing(ONIndex1M,I439,TRUE,_xll.ohTrigger(RecalcTrigger,Trigger1M)),NA())</f>
        <v>8.8922434141647244E-3</v>
      </c>
      <c r="L439" s="52">
        <f>IFERROR(_xll.qlIndexFixing(Index3M,H439,TRUE,_xll.ohTrigger(RecalcTrigger,Trigger3M)),NA())</f>
        <v>1.1043334325080423E-2</v>
      </c>
      <c r="M439" s="52">
        <f>IFERROR(_xll.qlIndexFixing(ONIndex3M,I439,TRUE,_xll.ohTrigger(RecalcTrigger,Trigger3M)),NA())</f>
        <v>1.0845822249958559E-2</v>
      </c>
      <c r="N439" s="52">
        <f>IFERROR(_xll.qlIndexFixing(Index6M,$H439,TRUE,_xll.ohTrigger(RecalcTrigger,Trigger6M)),NA())</f>
        <v>1.3320013888629471E-2</v>
      </c>
      <c r="O439" s="52">
        <f>IFERROR(_xll.qlIndexFixing(ONIndex6M,I439,TRUE,_xll.ohTrigger(RecalcTrigger,Trigger6M)),NA())</f>
        <v>1.3169451425349976E-2</v>
      </c>
      <c r="P439" s="52">
        <f>IFERROR(_xll.qlIndexFixing(Index1Y,$H439,TRUE,_xll.ohTrigger(RecalcTrigger,Trigger1Y)),NA())</f>
        <v>1.6928149955938526E-2</v>
      </c>
      <c r="Q439" s="52">
        <f>IFERROR(_xll.qlIndexFixing(ONIndex1Y,I439,TRUE,_xll.ohTrigger(RecalcTrigger,Trigger1Y)),NA())</f>
        <v>1.6990640517775546E-2</v>
      </c>
    </row>
    <row r="440" spans="2:17" x14ac:dyDescent="0.2">
      <c r="B440" s="46" t="s">
        <v>20</v>
      </c>
      <c r="D440" s="49">
        <f>_xll.qlCalendarAdvance(LocalCalendar,$D439,B440,"f",FALSE)</f>
        <v>43277</v>
      </c>
      <c r="E440" s="49">
        <f>_xll.qlInterestRateIndexValueDate(IndexON,D440)</f>
        <v>43277</v>
      </c>
      <c r="F440" s="52">
        <f>IFERROR(_xll.qlIndexFixing(IndexON,D440,TRUE,_xll.ohTrigger(RecalcTrigger,TriggerON)),NA())</f>
        <v>7.0678044767991111E-3</v>
      </c>
      <c r="H440" s="49">
        <f>_xll.qlCalendarAdvance(IborCalendar,$H439,B440,"f",FALSE)</f>
        <v>43272</v>
      </c>
      <c r="I440" s="49">
        <f>_xll.qlInterestRateIndexValueDate(Index1M,$H440)</f>
        <v>43276</v>
      </c>
      <c r="J440" s="52">
        <f>IFERROR(_xll.qlIndexFixing(Index1M,$H440,TRUE,_xll.ohTrigger(RecalcTrigger,Trigger1M)),NA())</f>
        <v>8.9527194623340023E-3</v>
      </c>
      <c r="K440" s="52">
        <f>IFERROR(_xll.qlIndexFixing(ONIndex1M,I440,TRUE,_xll.ohTrigger(RecalcTrigger,Trigger1M)),NA())</f>
        <v>8.8990312654058101E-3</v>
      </c>
      <c r="L440" s="52">
        <f>IFERROR(_xll.qlIndexFixing(Index3M,H440,TRUE,_xll.ohTrigger(RecalcTrigger,Trigger3M)),NA())</f>
        <v>1.1051153824009655E-2</v>
      </c>
      <c r="M440" s="52">
        <f>IFERROR(_xll.qlIndexFixing(ONIndex3M,I440,TRUE,_xll.ohTrigger(RecalcTrigger,Trigger3M)),NA())</f>
        <v>1.0852971317483195E-2</v>
      </c>
      <c r="N440" s="52">
        <f>IFERROR(_xll.qlIndexFixing(Index6M,$H440,TRUE,_xll.ohTrigger(RecalcTrigger,Trigger6M)),NA())</f>
        <v>1.3321688792525047E-2</v>
      </c>
      <c r="O440" s="52">
        <f>IFERROR(_xll.qlIndexFixing(ONIndex6M,I440,TRUE,_xll.ohTrigger(RecalcTrigger,Trigger6M)),NA())</f>
        <v>1.3175902621753721E-2</v>
      </c>
      <c r="P440" s="52">
        <f>IFERROR(_xll.qlIndexFixing(Index1Y,$H440,TRUE,_xll.ohTrigger(RecalcTrigger,Trigger1Y)),NA())</f>
        <v>1.6922771513208992E-2</v>
      </c>
      <c r="Q440" s="52">
        <f>IFERROR(_xll.qlIndexFixing(ONIndex1Y,I440,TRUE,_xll.ohTrigger(RecalcTrigger,Trigger1Y)),NA())</f>
        <v>1.7058055935050831E-2</v>
      </c>
    </row>
    <row r="441" spans="2:17" x14ac:dyDescent="0.2">
      <c r="B441" s="46" t="s">
        <v>20</v>
      </c>
      <c r="D441" s="49">
        <f>_xll.qlCalendarAdvance(LocalCalendar,$D440,B441,"f",FALSE)</f>
        <v>43278</v>
      </c>
      <c r="E441" s="49">
        <f>_xll.qlInterestRateIndexValueDate(IndexON,D441)</f>
        <v>43278</v>
      </c>
      <c r="F441" s="52">
        <f>IFERROR(_xll.qlIndexFixing(IndexON,D441,TRUE,_xll.ohTrigger(RecalcTrigger,TriggerON)),NA())</f>
        <v>7.0697681663300926E-3</v>
      </c>
      <c r="H441" s="49">
        <f>_xll.qlCalendarAdvance(IborCalendar,$H440,B441,"f",FALSE)</f>
        <v>43273</v>
      </c>
      <c r="I441" s="49">
        <f>_xll.qlInterestRateIndexValueDate(Index1M,$H441)</f>
        <v>43277</v>
      </c>
      <c r="J441" s="52">
        <f>IFERROR(_xll.qlIndexFixing(Index1M,$H441,TRUE,_xll.ohTrigger(RecalcTrigger,Trigger1M)),NA())</f>
        <v>8.9561909608759649E-3</v>
      </c>
      <c r="K441" s="52">
        <f>IFERROR(_xll.qlIndexFixing(ONIndex1M,I441,TRUE,_xll.ohTrigger(RecalcTrigger,Trigger1M)),NA())</f>
        <v>8.9025314266066857E-3</v>
      </c>
      <c r="L441" s="52">
        <f>IFERROR(_xll.qlIndexFixing(Index3M,H441,TRUE,_xll.ohTrigger(RecalcTrigger,Trigger3M)),NA())</f>
        <v>1.1055304936647633E-2</v>
      </c>
      <c r="M441" s="52">
        <f>IFERROR(_xll.qlIndexFixing(ONIndex3M,I441,TRUE,_xll.ohTrigger(RecalcTrigger,Trigger3M)),NA())</f>
        <v>1.0856723935939172E-2</v>
      </c>
      <c r="N441" s="52">
        <f>IFERROR(_xll.qlIndexFixing(Index6M,$H441,TRUE,_xll.ohTrigger(RecalcTrigger,Trigger6M)),NA())</f>
        <v>1.3321993527311343E-2</v>
      </c>
      <c r="O441" s="52">
        <f>IFERROR(_xll.qlIndexFixing(ONIndex6M,I441,TRUE,_xll.ohTrigger(RecalcTrigger,Trigger6M)),NA())</f>
        <v>1.3179296101251126E-2</v>
      </c>
      <c r="P441" s="52">
        <f>IFERROR(_xll.qlIndexFixing(Index1Y,$H441,TRUE,_xll.ohTrigger(RecalcTrigger,Trigger1Y)),NA())</f>
        <v>1.6919146378113651E-2</v>
      </c>
      <c r="Q441" s="52">
        <f>IFERROR(_xll.qlIndexFixing(ONIndex1Y,I441,TRUE,_xll.ohTrigger(RecalcTrigger,Trigger1Y)),NA())</f>
        <v>1.7092124602378078E-2</v>
      </c>
    </row>
    <row r="442" spans="2:17" x14ac:dyDescent="0.2">
      <c r="B442" s="46" t="s">
        <v>20</v>
      </c>
      <c r="D442" s="49">
        <f>_xll.qlCalendarAdvance(LocalCalendar,$D441,B442,"f",FALSE)</f>
        <v>43279</v>
      </c>
      <c r="E442" s="49">
        <f>_xll.qlInterestRateIndexValueDate(IndexON,D442)</f>
        <v>43279</v>
      </c>
      <c r="F442" s="52">
        <f>IFERROR(_xll.qlIndexFixing(IndexON,D442,TRUE,_xll.ohTrigger(RecalcTrigger,TriggerON)),NA())</f>
        <v>7.0717508224493741E-3</v>
      </c>
      <c r="H442" s="49">
        <f>_xll.qlCalendarAdvance(IborCalendar,$H441,B442,"f",FALSE)</f>
        <v>43276</v>
      </c>
      <c r="I442" s="49">
        <f>_xll.qlInterestRateIndexValueDate(Index1M,$H442)</f>
        <v>43278</v>
      </c>
      <c r="J442" s="52">
        <f>IFERROR(_xll.qlIndexFixing(Index1M,$H442,TRUE,_xll.ohTrigger(RecalcTrigger,Trigger1M)),NA())</f>
        <v>8.9596603095349892E-3</v>
      </c>
      <c r="K442" s="52">
        <f>IFERROR(_xll.qlIndexFixing(ONIndex1M,I442,TRUE,_xll.ohTrigger(RecalcTrigger,Trigger1M)),NA())</f>
        <v>8.9060294384069039E-3</v>
      </c>
      <c r="L442" s="52">
        <f>IFERROR(_xll.qlIndexFixing(Index3M,H442,TRUE,_xll.ohTrigger(RecalcTrigger,Trigger3M)),NA())</f>
        <v>1.1059459035132831E-2</v>
      </c>
      <c r="M442" s="52">
        <f>IFERROR(_xll.qlIndexFixing(ONIndex3M,I442,TRUE,_xll.ohTrigger(RecalcTrigger,Trigger3M)),NA())</f>
        <v>1.086048538373241E-2</v>
      </c>
      <c r="N442" s="52">
        <f>IFERROR(_xll.qlIndexFixing(Index6M,$H442,TRUE,_xll.ohTrigger(RecalcTrigger,Trigger6M)),NA())</f>
        <v>1.3322285577037957E-2</v>
      </c>
      <c r="O442" s="52">
        <f>IFERROR(_xll.qlIndexFixing(ONIndex6M,I442,TRUE,_xll.ohTrigger(RecalcTrigger,Trigger6M)),NA())</f>
        <v>1.3182645789537872E-2</v>
      </c>
      <c r="P442" s="52">
        <f>IFERROR(_xll.qlIndexFixing(Index1Y,$H442,TRUE,_xll.ohTrigger(RecalcTrigger,Trigger1Y)),NA())</f>
        <v>1.6915432029709347E-2</v>
      </c>
      <c r="Q442" s="52">
        <f>IFERROR(_xll.qlIndexFixing(ONIndex1Y,I442,TRUE,_xll.ohTrigger(RecalcTrigger,Trigger1Y)),NA())</f>
        <v>1.7126169296082239E-2</v>
      </c>
    </row>
    <row r="443" spans="2:17" x14ac:dyDescent="0.2">
      <c r="B443" s="46" t="s">
        <v>20</v>
      </c>
      <c r="D443" s="49">
        <f>_xll.qlCalendarAdvance(LocalCalendar,$D442,B443,"f",FALSE)</f>
        <v>43280</v>
      </c>
      <c r="E443" s="49">
        <f>_xll.qlInterestRateIndexValueDate(IndexON,D443)</f>
        <v>43280</v>
      </c>
      <c r="F443" s="52">
        <f>IFERROR(_xll.qlIndexFixing(IndexON,D443,TRUE,_xll.ohTrigger(RecalcTrigger,TriggerON)),NA())</f>
        <v>7.0759049225799231E-3</v>
      </c>
      <c r="H443" s="49">
        <f>_xll.qlCalendarAdvance(IborCalendar,$H442,B443,"f",FALSE)</f>
        <v>43277</v>
      </c>
      <c r="I443" s="49">
        <f>_xll.qlInterestRateIndexValueDate(Index1M,$H443)</f>
        <v>43279</v>
      </c>
      <c r="J443" s="52">
        <f>IFERROR(_xll.qlIndexFixing(Index1M,$H443,TRUE,_xll.ohTrigger(RecalcTrigger,Trigger1M)),NA())</f>
        <v>8.9668047245530791E-3</v>
      </c>
      <c r="K443" s="52">
        <f>IFERROR(_xll.qlIndexFixing(ONIndex1M,I443,TRUE,_xll.ohTrigger(RecalcTrigger,Trigger1M)),NA())</f>
        <v>8.9095253009663367E-3</v>
      </c>
      <c r="L443" s="52">
        <f>IFERROR(_xll.qlIndexFixing(Index3M,H443,TRUE,_xll.ohTrigger(RecalcTrigger,Trigger3M)),NA())</f>
        <v>1.1063615140733373E-2</v>
      </c>
      <c r="M443" s="52">
        <f>IFERROR(_xll.qlIndexFixing(ONIndex3M,I443,TRUE,_xll.ohTrigger(RecalcTrigger,Trigger3M)),NA())</f>
        <v>1.0864255660782973E-2</v>
      </c>
      <c r="N443" s="52">
        <f>IFERROR(_xll.qlIndexFixing(Index6M,$H443,TRUE,_xll.ohTrigger(RecalcTrigger,Trigger6M)),NA())</f>
        <v>1.3322774882528509E-2</v>
      </c>
      <c r="O443" s="52">
        <f>IFERROR(_xll.qlIndexFixing(ONIndex6M,I443,TRUE,_xll.ohTrigger(RecalcTrigger,Trigger6M)),NA())</f>
        <v>1.3185951686613961E-2</v>
      </c>
      <c r="P443" s="52">
        <f>IFERROR(_xll.qlIndexFixing(Index1Y,$H443,TRUE,_xll.ohTrigger(RecalcTrigger,Trigger1Y)),NA())</f>
        <v>1.6911628741126866E-2</v>
      </c>
      <c r="Q443" s="52">
        <f>IFERROR(_xll.qlIndexFixing(ONIndex1Y,I443,TRUE,_xll.ohTrigger(RecalcTrigger,Trigger1Y)),NA())</f>
        <v>1.716019001600344E-2</v>
      </c>
    </row>
    <row r="444" spans="2:17" x14ac:dyDescent="0.2">
      <c r="B444" s="46" t="s">
        <v>20</v>
      </c>
      <c r="D444" s="49">
        <f>_xll.qlCalendarAdvance(LocalCalendar,$D443,B444,"f",FALSE)</f>
        <v>43283</v>
      </c>
      <c r="E444" s="49">
        <f>_xll.qlInterestRateIndexValueDate(IndexON,D444)</f>
        <v>43283</v>
      </c>
      <c r="F444" s="52">
        <f>IFERROR(_xll.qlIndexFixing(IndexON,D444,TRUE,_xll.ohTrigger(RecalcTrigger,TriggerON)),NA())</f>
        <v>7.0798155786722106E-3</v>
      </c>
      <c r="H444" s="49">
        <f>_xll.qlCalendarAdvance(IborCalendar,$H443,B444,"f",FALSE)</f>
        <v>43278</v>
      </c>
      <c r="I444" s="49">
        <f>_xll.qlInterestRateIndexValueDate(Index1M,$H444)</f>
        <v>43280</v>
      </c>
      <c r="J444" s="52">
        <f>IFERROR(_xll.qlIndexFixing(Index1M,$H444,TRUE,_xll.ohTrigger(RecalcTrigger,Trigger1M)),NA())</f>
        <v>8.9702677960226684E-3</v>
      </c>
      <c r="K444" s="52">
        <f>IFERROR(_xll.qlIndexFixing(ONIndex1M,I444,TRUE,_xll.ohTrigger(RecalcTrigger,Trigger1M)),NA())</f>
        <v>8.9167307084103697E-3</v>
      </c>
      <c r="L444" s="52">
        <f>IFERROR(_xll.qlIndexFixing(Index3M,H444,TRUE,_xll.ohTrigger(RecalcTrigger,Trigger3M)),NA())</f>
        <v>1.1065471965036325E-2</v>
      </c>
      <c r="M444" s="52">
        <f>IFERROR(_xll.qlIndexFixing(ONIndex3M,I444,TRUE,_xll.ohTrigger(RecalcTrigger,Trigger3M)),NA())</f>
        <v>1.0872153972840692E-2</v>
      </c>
      <c r="N444" s="52">
        <f>IFERROR(_xll.qlIndexFixing(Index6M,$H444,TRUE,_xll.ohTrigger(RecalcTrigger,Trigger6M)),NA())</f>
        <v>1.3323663097589995E-2</v>
      </c>
      <c r="O444" s="52">
        <f>IFERROR(_xll.qlIndexFixing(ONIndex6M,I444,TRUE,_xll.ohTrigger(RecalcTrigger,Trigger6M)),NA())</f>
        <v>1.3192900960490306E-2</v>
      </c>
      <c r="P444" s="52">
        <f>IFERROR(_xll.qlIndexFixing(Index1Y,$H444,TRUE,_xll.ohTrigger(RecalcTrigger,Trigger1Y)),NA())</f>
        <v>1.6910139821557816E-2</v>
      </c>
      <c r="Q444" s="52">
        <f>IFERROR(_xll.qlIndexFixing(ONIndex1Y,I444,TRUE,_xll.ohTrigger(RecalcTrigger,Trigger1Y)),NA())</f>
        <v>1.7228156144915019E-2</v>
      </c>
    </row>
    <row r="445" spans="2:17" x14ac:dyDescent="0.2">
      <c r="B445" s="46" t="s">
        <v>20</v>
      </c>
      <c r="D445" s="49">
        <f>_xll.qlCalendarAdvance(LocalCalendar,$D444,B445,"f",FALSE)</f>
        <v>43284</v>
      </c>
      <c r="E445" s="49">
        <f>_xll.qlInterestRateIndexValueDate(IndexON,D445)</f>
        <v>43284</v>
      </c>
      <c r="F445" s="52">
        <f>IFERROR(_xll.qlIndexFixing(IndexON,D445,TRUE,_xll.ohTrigger(RecalcTrigger,TriggerON)),NA())</f>
        <v>7.0829524368853924E-3</v>
      </c>
      <c r="H445" s="49">
        <f>_xll.qlCalendarAdvance(IborCalendar,$H444,B445,"f",FALSE)</f>
        <v>43279</v>
      </c>
      <c r="I445" s="49">
        <f>_xll.qlInterestRateIndexValueDate(Index1M,$H445)</f>
        <v>43283</v>
      </c>
      <c r="J445" s="52">
        <f>IFERROR(_xll.qlIndexFixing(Index1M,$H445,TRUE,_xll.ohTrigger(RecalcTrigger,Trigger1M)),NA())</f>
        <v>8.9788097721640071E-3</v>
      </c>
      <c r="K445" s="52">
        <f>IFERROR(_xll.qlIndexFixing(ONIndex1M,I445,TRUE,_xll.ohTrigger(RecalcTrigger,Trigger1M)),NA())</f>
        <v>8.9234872581567259E-3</v>
      </c>
      <c r="L445" s="52">
        <f>IFERROR(_xll.qlIndexFixing(Index3M,H445,TRUE,_xll.ohTrigger(RecalcTrigger,Trigger3M)),NA())</f>
        <v>1.1080240059500229E-2</v>
      </c>
      <c r="M445" s="52">
        <f>IFERROR(_xll.qlIndexFixing(ONIndex3M,I445,TRUE,_xll.ohTrigger(RecalcTrigger,Trigger3M)),NA())</f>
        <v>1.0879425061398607E-2</v>
      </c>
      <c r="N445" s="52">
        <f>IFERROR(_xll.qlIndexFixing(Index6M,$H445,TRUE,_xll.ohTrigger(RecalcTrigger,Trigger6M)),NA())</f>
        <v>1.3324756729961078E-2</v>
      </c>
      <c r="O445" s="52">
        <f>IFERROR(_xll.qlIndexFixing(ONIndex6M,I445,TRUE,_xll.ohTrigger(RecalcTrigger,Trigger6M)),NA())</f>
        <v>1.3198737363770974E-2</v>
      </c>
      <c r="P445" s="52">
        <f>IFERROR(_xll.qlIndexFixing(Index1Y,$H445,TRUE,_xll.ohTrigger(RecalcTrigger,Trigger1Y)),NA())</f>
        <v>1.6895538501512097E-2</v>
      </c>
      <c r="Q445" s="52">
        <f>IFERROR(_xll.qlIndexFixing(ONIndex1Y,I445,TRUE,_xll.ohTrigger(RecalcTrigger,Trigger1Y)),NA())</f>
        <v>1.7292662860057817E-2</v>
      </c>
    </row>
    <row r="446" spans="2:17" x14ac:dyDescent="0.2">
      <c r="B446" s="46" t="s">
        <v>20</v>
      </c>
      <c r="D446" s="49">
        <f>_xll.qlCalendarAdvance(LocalCalendar,$D445,B446,"f",FALSE)</f>
        <v>43286</v>
      </c>
      <c r="E446" s="49">
        <f>_xll.qlInterestRateIndexValueDate(IndexON,D446)</f>
        <v>43286</v>
      </c>
      <c r="F446" s="52">
        <f>IFERROR(_xll.qlIndexFixing(IndexON,D446,TRUE,_xll.ohTrigger(RecalcTrigger,TriggerON)),NA())</f>
        <v>7.0859698639935687E-3</v>
      </c>
      <c r="H446" s="49">
        <f>_xll.qlCalendarAdvance(IborCalendar,$H445,B446,"f",FALSE)</f>
        <v>43280</v>
      </c>
      <c r="I446" s="49">
        <f>_xll.qlInterestRateIndexValueDate(Index1M,$H446)</f>
        <v>43284</v>
      </c>
      <c r="J446" s="52">
        <f>IFERROR(_xll.qlIndexFixing(Index1M,$H446,TRUE,_xll.ohTrigger(RecalcTrigger,Trigger1M)),NA())</f>
        <v>8.9822652327010664E-3</v>
      </c>
      <c r="K446" s="52">
        <f>IFERROR(_xll.qlIndexFixing(ONIndex1M,I446,TRUE,_xll.ohTrigger(RecalcTrigger,Trigger1M)),NA())</f>
        <v>8.9288245824592494E-3</v>
      </c>
      <c r="L446" s="52">
        <f>IFERROR(_xll.qlIndexFixing(Index3M,H446,TRUE,_xll.ohTrigger(RecalcTrigger,Trigger3M)),NA())</f>
        <v>1.1084391519551607E-2</v>
      </c>
      <c r="M446" s="52">
        <f>IFERROR(_xll.qlIndexFixing(ONIndex3M,I446,TRUE,_xll.ohTrigger(RecalcTrigger,Trigger3M)),NA())</f>
        <v>1.0885315675595031E-2</v>
      </c>
      <c r="N446" s="52">
        <f>IFERROR(_xll.qlIndexFixing(Index6M,$H446,TRUE,_xll.ohTrigger(RecalcTrigger,Trigger6M)),NA())</f>
        <v>1.332515701610835E-2</v>
      </c>
      <c r="O446" s="52">
        <f>IFERROR(_xll.qlIndexFixing(ONIndex6M,I446,TRUE,_xll.ohTrigger(RecalcTrigger,Trigger6M)),NA())</f>
        <v>1.3203588003021238E-2</v>
      </c>
      <c r="P446" s="52">
        <f>IFERROR(_xll.qlIndexFixing(Index1Y,$H446,TRUE,_xll.ohTrigger(RecalcTrigger,Trigger1Y)),NA())</f>
        <v>1.6891304001029676E-2</v>
      </c>
      <c r="Q446" s="52">
        <f>IFERROR(_xll.qlIndexFixing(ONIndex1Y,I446,TRUE,_xll.ohTrigger(RecalcTrigger,Trigger1Y)),NA())</f>
        <v>1.7340367274516488E-2</v>
      </c>
    </row>
    <row r="447" spans="2:17" x14ac:dyDescent="0.2">
      <c r="B447" s="46" t="s">
        <v>20</v>
      </c>
      <c r="D447" s="49">
        <f>_xll.qlCalendarAdvance(LocalCalendar,$D446,B447,"f",FALSE)</f>
        <v>43287</v>
      </c>
      <c r="E447" s="49">
        <f>_xll.qlInterestRateIndexValueDate(IndexON,D447)</f>
        <v>43287</v>
      </c>
      <c r="F447" s="52">
        <f>IFERROR(_xll.qlIndexFixing(IndexON,D447,TRUE,_xll.ohTrigger(RecalcTrigger,TriggerON)),NA())</f>
        <v>7.0902654865978576E-3</v>
      </c>
      <c r="H447" s="49">
        <f>_xll.qlCalendarAdvance(IborCalendar,$H446,B447,"f",FALSE)</f>
        <v>43283</v>
      </c>
      <c r="I447" s="49">
        <f>_xll.qlInterestRateIndexValueDate(Index1M,$H447)</f>
        <v>43286</v>
      </c>
      <c r="J447" s="52">
        <f>IFERROR(_xll.qlIndexFixing(Index1M,$H447,TRUE,_xll.ohTrigger(RecalcTrigger,Trigger1M)),NA())</f>
        <v>8.9910010762253578E-3</v>
      </c>
      <c r="K447" s="52">
        <f>IFERROR(_xll.qlIndexFixing(ONIndex1M,I447,TRUE,_xll.ohTrigger(RecalcTrigger,Trigger1M)),NA())</f>
        <v>8.9339361583817833E-3</v>
      </c>
      <c r="L447" s="52">
        <f>IFERROR(_xll.qlIndexFixing(Index3M,H447,TRUE,_xll.ohTrigger(RecalcTrigger,Trigger3M)),NA())</f>
        <v>1.1092681864804509E-2</v>
      </c>
      <c r="M447" s="52">
        <f>IFERROR(_xll.qlIndexFixing(ONIndex3M,I447,TRUE,_xll.ohTrigger(RecalcTrigger,Trigger3M)),NA())</f>
        <v>1.0890894819022279E-2</v>
      </c>
      <c r="N447" s="52">
        <f>IFERROR(_xll.qlIndexFixing(Index6M,$H447,TRUE,_xll.ohTrigger(RecalcTrigger,Trigger6M)),NA())</f>
        <v>1.3326305780485404E-2</v>
      </c>
      <c r="O447" s="52">
        <f>IFERROR(_xll.qlIndexFixing(ONIndex6M,I447,TRUE,_xll.ohTrigger(RecalcTrigger,Trigger6M)),NA())</f>
        <v>1.3207866814566316E-2</v>
      </c>
      <c r="P447" s="52">
        <f>IFERROR(_xll.qlIndexFixing(Index1Y,$H447,TRUE,_xll.ohTrigger(RecalcTrigger,Trigger1Y)),NA())</f>
        <v>1.6882593167980828E-2</v>
      </c>
      <c r="Q447" s="52">
        <f>IFERROR(_xll.qlIndexFixing(ONIndex1Y,I447,TRUE,_xll.ohTrigger(RecalcTrigger,Trigger1Y)),NA())</f>
        <v>1.7386095466189744E-2</v>
      </c>
    </row>
    <row r="448" spans="2:17" x14ac:dyDescent="0.2">
      <c r="B448" s="46" t="s">
        <v>20</v>
      </c>
      <c r="D448" s="49">
        <f>_xll.qlCalendarAdvance(LocalCalendar,$D447,B448,"f",FALSE)</f>
        <v>43290</v>
      </c>
      <c r="E448" s="49">
        <f>_xll.qlInterestRateIndexValueDate(IndexON,D448)</f>
        <v>43290</v>
      </c>
      <c r="F448" s="52">
        <f>IFERROR(_xll.qlIndexFixing(IndexON,D448,TRUE,_xll.ohTrigger(RecalcTrigger,TriggerON)),NA())</f>
        <v>7.0943150341484795E-3</v>
      </c>
      <c r="H448" s="49">
        <f>_xll.qlCalendarAdvance(IborCalendar,$H447,B448,"f",FALSE)</f>
        <v>43284</v>
      </c>
      <c r="I448" s="49">
        <f>_xll.qlInterestRateIndexValueDate(Index1M,$H448)</f>
        <v>43286</v>
      </c>
      <c r="J448" s="52">
        <f>IFERROR(_xll.qlIndexFixing(Index1M,$H448,TRUE,_xll.ohTrigger(RecalcTrigger,Trigger1M)),NA())</f>
        <v>8.9910010762253578E-3</v>
      </c>
      <c r="K448" s="52">
        <f>IFERROR(_xll.qlIndexFixing(ONIndex1M,I448,TRUE,_xll.ohTrigger(RecalcTrigger,Trigger1M)),NA())</f>
        <v>8.9339361583817833E-3</v>
      </c>
      <c r="L448" s="52">
        <f>IFERROR(_xll.qlIndexFixing(Index3M,H448,TRUE,_xll.ohTrigger(RecalcTrigger,Trigger3M)),NA())</f>
        <v>1.1092681864804509E-2</v>
      </c>
      <c r="M448" s="52">
        <f>IFERROR(_xll.qlIndexFixing(ONIndex3M,I448,TRUE,_xll.ohTrigger(RecalcTrigger,Trigger3M)),NA())</f>
        <v>1.0890894819022279E-2</v>
      </c>
      <c r="N448" s="52">
        <f>IFERROR(_xll.qlIndexFixing(Index6M,$H448,TRUE,_xll.ohTrigger(RecalcTrigger,Trigger6M)),NA())</f>
        <v>1.3326305780485404E-2</v>
      </c>
      <c r="O448" s="52">
        <f>IFERROR(_xll.qlIndexFixing(ONIndex6M,I448,TRUE,_xll.ohTrigger(RecalcTrigger,Trigger6M)),NA())</f>
        <v>1.3207866814566316E-2</v>
      </c>
      <c r="P448" s="52">
        <f>IFERROR(_xll.qlIndexFixing(Index1Y,$H448,TRUE,_xll.ohTrigger(RecalcTrigger,Trigger1Y)),NA())</f>
        <v>1.6882593167980828E-2</v>
      </c>
      <c r="Q448" s="52">
        <f>IFERROR(_xll.qlIndexFixing(ONIndex1Y,I448,TRUE,_xll.ohTrigger(RecalcTrigger,Trigger1Y)),NA())</f>
        <v>1.7386095466189744E-2</v>
      </c>
    </row>
    <row r="449" spans="2:17" x14ac:dyDescent="0.2">
      <c r="B449" s="46" t="s">
        <v>20</v>
      </c>
      <c r="D449" s="49">
        <f>_xll.qlCalendarAdvance(LocalCalendar,$D448,B449,"f",FALSE)</f>
        <v>43291</v>
      </c>
      <c r="E449" s="49">
        <f>_xll.qlInterestRateIndexValueDate(IndexON,D449)</f>
        <v>43291</v>
      </c>
      <c r="F449" s="52">
        <f>IFERROR(_xll.qlIndexFixing(IndexON,D449,TRUE,_xll.ohTrigger(RecalcTrigger,TriggerON)),NA())</f>
        <v>7.0964262296868696E-3</v>
      </c>
      <c r="H449" s="49">
        <f>_xll.qlCalendarAdvance(IborCalendar,$H448,B449,"f",FALSE)</f>
        <v>43285</v>
      </c>
      <c r="I449" s="49">
        <f>_xll.qlInterestRateIndexValueDate(Index1M,$H449)</f>
        <v>43287</v>
      </c>
      <c r="J449" s="52">
        <f>IFERROR(_xll.qlIndexFixing(Index1M,$H449,TRUE,_xll.ohTrigger(RecalcTrigger,Trigger1M)),NA())</f>
        <v>8.9926187148011098E-3</v>
      </c>
      <c r="K449" s="52">
        <f>IFERROR(_xll.qlIndexFixing(ONIndex1M,I449,TRUE,_xll.ohTrigger(RecalcTrigger,Trigger1M)),NA())</f>
        <v>8.9411126849814337E-3</v>
      </c>
      <c r="L449" s="52">
        <f>IFERROR(_xll.qlIndexFixing(Index3M,H449,TRUE,_xll.ohTrigger(RecalcTrigger,Trigger3M)),NA())</f>
        <v>1.1103521977489376E-2</v>
      </c>
      <c r="M449" s="52">
        <f>IFERROR(_xll.qlIndexFixing(ONIndex3M,I449,TRUE,_xll.ohTrigger(RecalcTrigger,Trigger3M)),NA())</f>
        <v>1.0898918359067977E-2</v>
      </c>
      <c r="N449" s="52">
        <f>IFERROR(_xll.qlIndexFixing(Index6M,$H449,TRUE,_xll.ohTrigger(RecalcTrigger,Trigger6M)),NA())</f>
        <v>1.3326457063139292E-2</v>
      </c>
      <c r="O449" s="52">
        <f>IFERROR(_xll.qlIndexFixing(ONIndex6M,I449,TRUE,_xll.ohTrigger(RecalcTrigger,Trigger6M)),NA())</f>
        <v>1.3214204574802935E-2</v>
      </c>
      <c r="P449" s="52">
        <f>IFERROR(_xll.qlIndexFixing(Index1Y,$H449,TRUE,_xll.ohTrigger(RecalcTrigger,Trigger1Y)),NA())</f>
        <v>1.6873638207639367E-2</v>
      </c>
      <c r="Q449" s="52">
        <f>IFERROR(_xll.qlIndexFixing(ONIndex1Y,I449,TRUE,_xll.ohTrigger(RecalcTrigger,Trigger1Y)),NA())</f>
        <v>1.7446186555041265E-2</v>
      </c>
    </row>
    <row r="450" spans="2:17" x14ac:dyDescent="0.2">
      <c r="B450" s="46" t="s">
        <v>20</v>
      </c>
      <c r="D450" s="49">
        <f>_xll.qlCalendarAdvance(LocalCalendar,$D449,B450,"f",FALSE)</f>
        <v>43292</v>
      </c>
      <c r="E450" s="49">
        <f>_xll.qlInterestRateIndexValueDate(IndexON,D450)</f>
        <v>43292</v>
      </c>
      <c r="F450" s="52">
        <f>IFERROR(_xll.qlIndexFixing(IndexON,D450,TRUE,_xll.ohTrigger(RecalcTrigger,TriggerON)),NA())</f>
        <v>7.098547386297227E-3</v>
      </c>
      <c r="H450" s="49">
        <f>_xll.qlCalendarAdvance(IborCalendar,$H449,B450,"f",FALSE)</f>
        <v>43286</v>
      </c>
      <c r="I450" s="49">
        <f>_xll.qlInterestRateIndexValueDate(Index1M,$H450)</f>
        <v>43290</v>
      </c>
      <c r="J450" s="52">
        <f>IFERROR(_xll.qlIndexFixing(Index1M,$H450,TRUE,_xll.ohTrigger(RecalcTrigger,Trigger1M)),NA())</f>
        <v>9.002952847591901E-3</v>
      </c>
      <c r="K450" s="52">
        <f>IFERROR(_xll.qlIndexFixing(ONIndex1M,I450,TRUE,_xll.ohTrigger(RecalcTrigger,Trigger1M)),NA())</f>
        <v>8.9478379351515258E-3</v>
      </c>
      <c r="L450" s="52">
        <f>IFERROR(_xll.qlIndexFixing(Index3M,H450,TRUE,_xll.ohTrigger(RecalcTrigger,Trigger3M)),NA())</f>
        <v>1.1109184850455587E-2</v>
      </c>
      <c r="M450" s="52">
        <f>IFERROR(_xll.qlIndexFixing(ONIndex3M,I450,TRUE,_xll.ohTrigger(RecalcTrigger,Trigger3M)),NA())</f>
        <v>1.0906311438763083E-2</v>
      </c>
      <c r="N450" s="52">
        <f>IFERROR(_xll.qlIndexFixing(Index6M,$H450,TRUE,_xll.ohTrigger(RecalcTrigger,Trigger6M)),NA())</f>
        <v>1.3327223170776576E-2</v>
      </c>
      <c r="O450" s="52">
        <f>IFERROR(_xll.qlIndexFixing(ONIndex6M,I450,TRUE,_xll.ohTrigger(RecalcTrigger,Trigger6M)),NA())</f>
        <v>1.3219426339423634E-2</v>
      </c>
      <c r="P450" s="52">
        <f>IFERROR(_xll.qlIndexFixing(Index1Y,$H450,TRUE,_xll.ohTrigger(RecalcTrigger,Trigger1Y)),NA())</f>
        <v>1.6864254463699661E-2</v>
      </c>
      <c r="Q450" s="52">
        <f>IFERROR(_xll.qlIndexFixing(ONIndex1Y,I450,TRUE,_xll.ohTrigger(RecalcTrigger,Trigger1Y)),NA())</f>
        <v>1.7502685141783658E-2</v>
      </c>
    </row>
    <row r="451" spans="2:17" x14ac:dyDescent="0.2">
      <c r="B451" s="46" t="s">
        <v>20</v>
      </c>
      <c r="D451" s="49">
        <f>_xll.qlCalendarAdvance(LocalCalendar,$D450,B451,"f",FALSE)</f>
        <v>43293</v>
      </c>
      <c r="E451" s="49">
        <f>_xll.qlInterestRateIndexValueDate(IndexON,D451)</f>
        <v>43293</v>
      </c>
      <c r="F451" s="52">
        <f>IFERROR(_xll.qlIndexFixing(IndexON,D451,TRUE,_xll.ohTrigger(RecalcTrigger,TriggerON)),NA())</f>
        <v>7.1006785042193599E-3</v>
      </c>
      <c r="H451" s="49">
        <f>_xll.qlCalendarAdvance(IborCalendar,$H450,B451,"f",FALSE)</f>
        <v>43287</v>
      </c>
      <c r="I451" s="49">
        <f>_xll.qlInterestRateIndexValueDate(Index1M,$H451)</f>
        <v>43291</v>
      </c>
      <c r="J451" s="52">
        <f>IFERROR(_xll.qlIndexFixing(Index1M,$H451,TRUE,_xll.ohTrigger(RecalcTrigger,Trigger1M)),NA())</f>
        <v>9.0063932586627714E-3</v>
      </c>
      <c r="K451" s="52">
        <f>IFERROR(_xll.qlIndexFixing(ONIndex1M,I451,TRUE,_xll.ohTrigger(RecalcTrigger,Trigger1M)),NA())</f>
        <v>8.9513080060221739E-3</v>
      </c>
      <c r="L451" s="52">
        <f>IFERROR(_xll.qlIndexFixing(Index3M,H451,TRUE,_xll.ohTrigger(RecalcTrigger,Trigger3M)),NA())</f>
        <v>1.1113288698841921E-2</v>
      </c>
      <c r="M451" s="52">
        <f>IFERROR(_xll.qlIndexFixing(ONIndex3M,I451,TRUE,_xll.ohTrigger(RecalcTrigger,Trigger3M)),NA())</f>
        <v>1.0910187666741678E-2</v>
      </c>
      <c r="N451" s="52">
        <f>IFERROR(_xll.qlIndexFixing(Index6M,$H451,TRUE,_xll.ohTrigger(RecalcTrigger,Trigger6M)),NA())</f>
        <v>1.3327514261697943E-2</v>
      </c>
      <c r="O451" s="52">
        <f>IFERROR(_xll.qlIndexFixing(ONIndex6M,I451,TRUE,_xll.ohTrigger(RecalcTrigger,Trigger6M)),NA())</f>
        <v>1.3222206742771192E-2</v>
      </c>
      <c r="P451" s="52">
        <f>IFERROR(_xll.qlIndexFixing(Index1Y,$H451,TRUE,_xll.ohTrigger(RecalcTrigger,Trigger1Y)),NA())</f>
        <v>1.6859489214950205E-2</v>
      </c>
      <c r="Q451" s="52">
        <f>IFERROR(_xll.qlIndexFixing(ONIndex1Y,I451,TRUE,_xll.ohTrigger(RecalcTrigger,Trigger1Y)),NA())</f>
        <v>1.7530406286123679E-2</v>
      </c>
    </row>
    <row r="452" spans="2:17" x14ac:dyDescent="0.2">
      <c r="B452" s="46" t="s">
        <v>20</v>
      </c>
      <c r="D452" s="49">
        <f>_xll.qlCalendarAdvance(LocalCalendar,$D451,B452,"f",FALSE)</f>
        <v>43294</v>
      </c>
      <c r="E452" s="49">
        <f>_xll.qlInterestRateIndexValueDate(IndexON,D452)</f>
        <v>43294</v>
      </c>
      <c r="F452" s="52">
        <f>IFERROR(_xll.qlIndexFixing(IndexON,D452,TRUE,_xll.ohTrigger(RecalcTrigger,TriggerON)),NA())</f>
        <v>7.1051141688283082E-3</v>
      </c>
      <c r="H452" s="49">
        <f>_xll.qlCalendarAdvance(IborCalendar,$H451,B452,"f",FALSE)</f>
        <v>43290</v>
      </c>
      <c r="I452" s="49">
        <f>_xll.qlInterestRateIndexValueDate(Index1M,$H452)</f>
        <v>43292</v>
      </c>
      <c r="J452" s="52">
        <f>IFERROR(_xll.qlIndexFixing(Index1M,$H452,TRUE,_xll.ohTrigger(RecalcTrigger,Trigger1M)),NA())</f>
        <v>9.0134817679864525E-3</v>
      </c>
      <c r="K452" s="52">
        <f>IFERROR(_xll.qlIndexFixing(ONIndex1M,I452,TRUE,_xll.ohTrigger(RecalcTrigger,Trigger1M)),NA())</f>
        <v>8.9547759276520367E-3</v>
      </c>
      <c r="L452" s="52">
        <f>IFERROR(_xll.qlIndexFixing(Index3M,H452,TRUE,_xll.ohTrigger(RecalcTrigger,Trigger3M)),NA())</f>
        <v>1.1117381830452093E-2</v>
      </c>
      <c r="M452" s="52">
        <f>IFERROR(_xll.qlIndexFixing(ONIndex3M,I452,TRUE,_xll.ohTrigger(RecalcTrigger,Trigger3M)),NA())</f>
        <v>1.0914072724057533E-2</v>
      </c>
      <c r="N452" s="52">
        <f>IFERROR(_xll.qlIndexFixing(Index6M,$H452,TRUE,_xll.ohTrigger(RecalcTrigger,Trigger6M)),NA())</f>
        <v>1.3327790892809874E-2</v>
      </c>
      <c r="O452" s="52">
        <f>IFERROR(_xll.qlIndexFixing(ONIndex6M,I452,TRUE,_xll.ohTrigger(RecalcTrigger,Trigger6M)),NA())</f>
        <v>1.3224943354908092E-2</v>
      </c>
      <c r="P452" s="52">
        <f>IFERROR(_xll.qlIndexFixing(Index1Y,$H452,TRUE,_xll.ohTrigger(RecalcTrigger,Trigger1Y)),NA())</f>
        <v>1.6854655329155109E-2</v>
      </c>
      <c r="Q452" s="52">
        <f>IFERROR(_xll.qlIndexFixing(ONIndex1Y,I452,TRUE,_xll.ohTrigger(RecalcTrigger,Trigger1Y)),NA())</f>
        <v>1.7557556920344553E-2</v>
      </c>
    </row>
    <row r="453" spans="2:17" x14ac:dyDescent="0.2">
      <c r="B453" s="46" t="s">
        <v>20</v>
      </c>
      <c r="D453" s="49">
        <f>_xll.qlCalendarAdvance(LocalCalendar,$D452,B453,"f",FALSE)</f>
        <v>43297</v>
      </c>
      <c r="E453" s="49">
        <f>_xll.qlInterestRateIndexValueDate(IndexON,D453)</f>
        <v>43297</v>
      </c>
      <c r="F453" s="52">
        <f>IFERROR(_xll.qlIndexFixing(IndexON,D453,TRUE,_xll.ohTrigger(RecalcTrigger,TriggerON)),NA())</f>
        <v>7.1093025875068605E-3</v>
      </c>
      <c r="H453" s="49">
        <f>_xll.qlCalendarAdvance(IborCalendar,$H452,B453,"f",FALSE)</f>
        <v>43291</v>
      </c>
      <c r="I453" s="49">
        <f>_xll.qlInterestRateIndexValueDate(Index1M,$H453)</f>
        <v>43293</v>
      </c>
      <c r="J453" s="52">
        <f>IFERROR(_xll.qlIndexFixing(Index1M,$H453,TRUE,_xll.ohTrigger(RecalcTrigger,Trigger1M)),NA())</f>
        <v>9.0150920806916779E-3</v>
      </c>
      <c r="K453" s="52">
        <f>IFERROR(_xll.qlIndexFixing(ONIndex1M,I453,TRUE,_xll.ohTrigger(RecalcTrigger,Trigger1M)),NA())</f>
        <v>8.9582417000411141E-3</v>
      </c>
      <c r="L453" s="52">
        <f>IFERROR(_xll.qlIndexFixing(Index3M,H453,TRUE,_xll.ohTrigger(RecalcTrigger,Trigger3M)),NA())</f>
        <v>1.1121463266497747E-2</v>
      </c>
      <c r="M453" s="52">
        <f>IFERROR(_xll.qlIndexFixing(ONIndex3M,I453,TRUE,_xll.ohTrigger(RecalcTrigger,Trigger3M)),NA())</f>
        <v>1.0917966610630714E-2</v>
      </c>
      <c r="N453" s="52">
        <f>IFERROR(_xll.qlIndexFixing(Index6M,$H453,TRUE,_xll.ohTrigger(RecalcTrigger,Trigger6M)),NA())</f>
        <v>1.332843783328079E-2</v>
      </c>
      <c r="O453" s="52">
        <f>IFERROR(_xll.qlIndexFixing(ONIndex6M,I453,TRUE,_xll.ohTrigger(RecalcTrigger,Trigger6M)),NA())</f>
        <v>1.322763617591427E-2</v>
      </c>
      <c r="P453" s="52">
        <f>IFERROR(_xll.qlIndexFixing(Index1Y,$H453,TRUE,_xll.ohTrigger(RecalcTrigger,Trigger1Y)),NA())</f>
        <v>1.6849754602292981E-2</v>
      </c>
      <c r="Q453" s="52">
        <f>IFERROR(_xll.qlIndexFixing(ONIndex1Y,I453,TRUE,_xll.ohTrigger(RecalcTrigger,Trigger1Y)),NA())</f>
        <v>1.7584137044286408E-2</v>
      </c>
    </row>
    <row r="454" spans="2:17" x14ac:dyDescent="0.2">
      <c r="B454" s="46" t="s">
        <v>20</v>
      </c>
      <c r="D454" s="49">
        <f>_xll.qlCalendarAdvance(LocalCalendar,$D453,B454,"f",FALSE)</f>
        <v>43298</v>
      </c>
      <c r="E454" s="49">
        <f>_xll.qlInterestRateIndexValueDate(IndexON,D454)</f>
        <v>43298</v>
      </c>
      <c r="F454" s="52">
        <f>IFERROR(_xll.qlIndexFixing(IndexON,D454,TRUE,_xll.ohTrigger(RecalcTrigger,TriggerON)),NA())</f>
        <v>7.111483511268446E-3</v>
      </c>
      <c r="H454" s="49">
        <f>_xll.qlCalendarAdvance(IborCalendar,$H453,B454,"f",FALSE)</f>
        <v>43292</v>
      </c>
      <c r="I454" s="49">
        <f>_xll.qlInterestRateIndexValueDate(Index1M,$H454)</f>
        <v>43294</v>
      </c>
      <c r="J454" s="52">
        <f>IFERROR(_xll.qlIndexFixing(Index1M,$H454,TRUE,_xll.ohTrigger(RecalcTrigger,Trigger1M)),NA())</f>
        <v>9.016701592294625E-3</v>
      </c>
      <c r="K454" s="52">
        <f>IFERROR(_xll.qlIndexFixing(ONIndex1M,I454,TRUE,_xll.ohTrigger(RecalcTrigger,Trigger1M)),NA())</f>
        <v>8.9653893438246257E-3</v>
      </c>
      <c r="L454" s="52">
        <f>IFERROR(_xll.qlIndexFixing(Index3M,H454,TRUE,_xll.ohTrigger(RecalcTrigger,Trigger3M)),NA())</f>
        <v>1.1129828566913077E-2</v>
      </c>
      <c r="M454" s="52">
        <f>IFERROR(_xll.qlIndexFixing(ONIndex3M,I454,TRUE,_xll.ohTrigger(RecalcTrigger,Trigger3M)),NA())</f>
        <v>1.0926115408906867E-2</v>
      </c>
      <c r="N454" s="52">
        <f>IFERROR(_xll.qlIndexFixing(Index6M,$H454,TRUE,_xll.ohTrigger(RecalcTrigger,Trigger6M)),NA())</f>
        <v>1.3328492972505143E-2</v>
      </c>
      <c r="O454" s="52">
        <f>IFERROR(_xll.qlIndexFixing(ONIndex6M,I454,TRUE,_xll.ohTrigger(RecalcTrigger,Trigger6M)),NA())</f>
        <v>1.3233362267195403E-2</v>
      </c>
      <c r="P454" s="52">
        <f>IFERROR(_xll.qlIndexFixing(Index1Y,$H454,TRUE,_xll.ohTrigger(RecalcTrigger,Trigger1Y)),NA())</f>
        <v>1.6840606289481468E-2</v>
      </c>
      <c r="Q454" s="52">
        <f>IFERROR(_xll.qlIndexFixing(ONIndex1Y,I454,TRUE,_xll.ohTrigger(RecalcTrigger,Trigger1Y)),NA())</f>
        <v>1.7636259513160724E-2</v>
      </c>
    </row>
    <row r="455" spans="2:17" x14ac:dyDescent="0.2">
      <c r="B455" s="46" t="s">
        <v>20</v>
      </c>
      <c r="D455" s="49">
        <f>_xll.qlCalendarAdvance(LocalCalendar,$D454,B455,"f",FALSE)</f>
        <v>43299</v>
      </c>
      <c r="E455" s="49">
        <f>_xll.qlInterestRateIndexValueDate(IndexON,D455)</f>
        <v>43299</v>
      </c>
      <c r="F455" s="52">
        <f>IFERROR(_xll.qlIndexFixing(IndexON,D455,TRUE,_xll.ohTrigger(RecalcTrigger,TriggerON)),NA())</f>
        <v>7.1136743961819349E-3</v>
      </c>
      <c r="H455" s="49">
        <f>_xll.qlCalendarAdvance(IborCalendar,$H454,B455,"f",FALSE)</f>
        <v>43293</v>
      </c>
      <c r="I455" s="49">
        <f>_xll.qlInterestRateIndexValueDate(Index1M,$H455)</f>
        <v>43297</v>
      </c>
      <c r="J455" s="52">
        <f>IFERROR(_xll.qlIndexFixing(Index1M,$H455,TRUE,_xll.ohTrigger(RecalcTrigger,Trigger1M)),NA())</f>
        <v>9.0269905764960336E-3</v>
      </c>
      <c r="K455" s="52">
        <f>IFERROR(_xll.qlIndexFixing(ONIndex1M,I455,TRUE,_xll.ohTrigger(RecalcTrigger,Trigger1M)),NA())</f>
        <v>8.9720832963102737E-3</v>
      </c>
      <c r="L455" s="52">
        <f>IFERROR(_xll.qlIndexFixing(Index3M,H455,TRUE,_xll.ohTrigger(RecalcTrigger,Trigger3M)),NA())</f>
        <v>1.1137652479106495E-2</v>
      </c>
      <c r="M455" s="52">
        <f>IFERROR(_xll.qlIndexFixing(ONIndex3M,I455,TRUE,_xll.ohTrigger(RecalcTrigger,Trigger3M)),NA())</f>
        <v>1.0933630449416754E-2</v>
      </c>
      <c r="N455" s="52">
        <f>IFERROR(_xll.qlIndexFixing(Index6M,$H455,TRUE,_xll.ohTrigger(RecalcTrigger,Trigger6M)),NA())</f>
        <v>1.3328967121998271E-2</v>
      </c>
      <c r="O455" s="52">
        <f>IFERROR(_xll.qlIndexFixing(ONIndex6M,I455,TRUE,_xll.ohTrigger(RecalcTrigger,Trigger6M)),NA())</f>
        <v>1.3237969548312023E-2</v>
      </c>
      <c r="P455" s="52">
        <f>IFERROR(_xll.qlIndexFixing(Index1Y,$H455,TRUE,_xll.ohTrigger(RecalcTrigger,Trigger1Y)),NA())</f>
        <v>1.6829519202972976E-2</v>
      </c>
      <c r="Q455" s="52">
        <f>IFERROR(_xll.qlIndexFixing(ONIndex1Y,I455,TRUE,_xll.ohTrigger(RecalcTrigger,Trigger1Y)),NA())</f>
        <v>1.7684752435345175E-2</v>
      </c>
    </row>
    <row r="456" spans="2:17" x14ac:dyDescent="0.2">
      <c r="B456" s="46" t="s">
        <v>20</v>
      </c>
      <c r="D456" s="49">
        <f>_xll.qlCalendarAdvance(LocalCalendar,$D455,B456,"f",FALSE)</f>
        <v>43300</v>
      </c>
      <c r="E456" s="49">
        <f>_xll.qlInterestRateIndexValueDate(IndexON,D456)</f>
        <v>43300</v>
      </c>
      <c r="F456" s="52">
        <f>IFERROR(_xll.qlIndexFixing(IndexON,D456,TRUE,_xll.ohTrigger(RecalcTrigger,TriggerON)),NA())</f>
        <v>7.1158752423272631E-3</v>
      </c>
      <c r="H456" s="49">
        <f>_xll.qlCalendarAdvance(IborCalendar,$H455,B456,"f",FALSE)</f>
        <v>43294</v>
      </c>
      <c r="I456" s="49">
        <f>_xll.qlInterestRateIndexValueDate(Index1M,$H456)</f>
        <v>43298</v>
      </c>
      <c r="J456" s="52">
        <f>IFERROR(_xll.qlIndexFixing(Index1M,$H456,TRUE,_xll.ohTrigger(RecalcTrigger,Trigger1M)),NA())</f>
        <v>9.0304159380130439E-3</v>
      </c>
      <c r="K456" s="52">
        <f>IFERROR(_xll.qlIndexFixing(ONIndex1M,I456,TRUE,_xll.ohTrigger(RecalcTrigger,Trigger1M)),NA())</f>
        <v>8.9755383220957441E-3</v>
      </c>
      <c r="L456" s="52">
        <f>IFERROR(_xll.qlIndexFixing(Index3M,H456,TRUE,_xll.ohTrigger(RecalcTrigger,Trigger3M)),NA())</f>
        <v>1.1141660755349586E-2</v>
      </c>
      <c r="M456" s="52">
        <f>IFERROR(_xll.qlIndexFixing(ONIndex3M,I456,TRUE,_xll.ohTrigger(RecalcTrigger,Trigger3M)),NA())</f>
        <v>1.0937568482276561E-2</v>
      </c>
      <c r="N456" s="52">
        <f>IFERROR(_xll.qlIndexFixing(Index6M,$H456,TRUE,_xll.ohTrigger(RecalcTrigger,Trigger6M)),NA())</f>
        <v>1.3329162976722014E-2</v>
      </c>
      <c r="O456" s="52">
        <f>IFERROR(_xll.qlIndexFixing(ONIndex6M,I456,TRUE,_xll.ohTrigger(RecalcTrigger,Trigger6M)),NA())</f>
        <v>1.3240443413424785E-2</v>
      </c>
      <c r="P456" s="52">
        <f>IFERROR(_xll.qlIndexFixing(Index1Y,$H456,TRUE,_xll.ohTrigger(RecalcTrigger,Trigger1Y)),NA())</f>
        <v>1.6824311209665134E-2</v>
      </c>
      <c r="Q456" s="52">
        <f>IFERROR(_xll.qlIndexFixing(ONIndex1Y,I456,TRUE,_xll.ohTrigger(RecalcTrigger,Trigger1Y)),NA())</f>
        <v>1.7708480006293215E-2</v>
      </c>
    </row>
    <row r="457" spans="2:17" x14ac:dyDescent="0.2">
      <c r="B457" s="46" t="s">
        <v>20</v>
      </c>
      <c r="D457" s="49">
        <f>_xll.qlCalendarAdvance(LocalCalendar,$D456,B457,"f",FALSE)</f>
        <v>43301</v>
      </c>
      <c r="E457" s="49">
        <f>_xll.qlInterestRateIndexValueDate(IndexON,D457)</f>
        <v>43301</v>
      </c>
      <c r="F457" s="52">
        <f>IFERROR(_xll.qlIndexFixing(IndexON,D457,TRUE,_xll.ohTrigger(RecalcTrigger,TriggerON)),NA())</f>
        <v>7.1204509695110829E-3</v>
      </c>
      <c r="H457" s="49">
        <f>_xll.qlCalendarAdvance(IborCalendar,$H456,B457,"f",FALSE)</f>
        <v>43297</v>
      </c>
      <c r="I457" s="49">
        <f>_xll.qlInterestRateIndexValueDate(Index1M,$H457)</f>
        <v>43299</v>
      </c>
      <c r="J457" s="52">
        <f>IFERROR(_xll.qlIndexFixing(Index1M,$H457,TRUE,_xll.ohTrigger(RecalcTrigger,Trigger1M)),NA())</f>
        <v>9.0374755507143852E-3</v>
      </c>
      <c r="K457" s="52">
        <f>IFERROR(_xll.qlIndexFixing(ONIndex1M,I457,TRUE,_xll.ohTrigger(RecalcTrigger,Trigger1M)),NA())</f>
        <v>8.9789911985604931E-3</v>
      </c>
      <c r="L457" s="52">
        <f>IFERROR(_xll.qlIndexFixing(Index3M,H457,TRUE,_xll.ohTrigger(RecalcTrigger,Trigger3M)),NA())</f>
        <v>1.1145651463209406E-2</v>
      </c>
      <c r="M457" s="52">
        <f>IFERROR(_xll.qlIndexFixing(ONIndex3M,I457,TRUE,_xll.ohTrigger(RecalcTrigger,Trigger3M)),NA())</f>
        <v>1.0941515344393693E-2</v>
      </c>
      <c r="N457" s="52">
        <f>IFERROR(_xll.qlIndexFixing(Index6M,$H457,TRUE,_xll.ohTrigger(RecalcTrigger,Trigger6M)),NA())</f>
        <v>1.3329346365796375E-2</v>
      </c>
      <c r="O457" s="52">
        <f>IFERROR(_xll.qlIndexFixing(ONIndex6M,I457,TRUE,_xll.ohTrigger(RecalcTrigger,Trigger6M)),NA())</f>
        <v>1.3242873487486762E-2</v>
      </c>
      <c r="P457" s="52">
        <f>IFERROR(_xll.qlIndexFixing(Index1Y,$H457,TRUE,_xll.ohTrigger(RecalcTrigger,Trigger1Y)),NA())</f>
        <v>1.6819047150671278E-2</v>
      </c>
      <c r="Q457" s="52">
        <f>IFERROR(_xll.qlIndexFixing(ONIndex1Y,I457,TRUE,_xll.ohTrigger(RecalcTrigger,Trigger1Y)),NA())</f>
        <v>1.7731637066242811E-2</v>
      </c>
    </row>
    <row r="458" spans="2:17" x14ac:dyDescent="0.2">
      <c r="B458" s="46" t="s">
        <v>20</v>
      </c>
      <c r="D458" s="49">
        <f>_xll.qlCalendarAdvance(LocalCalendar,$D457,B458,"f",FALSE)</f>
        <v>43304</v>
      </c>
      <c r="E458" s="49">
        <f>_xll.qlInterestRateIndexValueDate(IndexON,D458)</f>
        <v>43304</v>
      </c>
      <c r="F458" s="52">
        <f>IFERROR(_xll.qlIndexFixing(IndexON,D458,TRUE,_xll.ohTrigger(RecalcTrigger,TriggerON)),NA())</f>
        <v>7.1247782386674174E-3</v>
      </c>
      <c r="H458" s="49">
        <f>_xll.qlCalendarAdvance(IborCalendar,$H457,B458,"f",FALSE)</f>
        <v>43298</v>
      </c>
      <c r="I458" s="49">
        <f>_xll.qlInterestRateIndexValueDate(Index1M,$H458)</f>
        <v>43300</v>
      </c>
      <c r="J458" s="52">
        <f>IFERROR(_xll.qlIndexFixing(Index1M,$H458,TRUE,_xll.ohTrigger(RecalcTrigger,Trigger1M)),NA())</f>
        <v>9.0390777372750808E-3</v>
      </c>
      <c r="K458" s="52">
        <f>IFERROR(_xll.qlIndexFixing(ONIndex1M,I458,TRUE,_xll.ohTrigger(RecalcTrigger,Trigger1M)),NA())</f>
        <v>8.9824419258643928E-3</v>
      </c>
      <c r="L458" s="52">
        <f>IFERROR(_xll.qlIndexFixing(Index3M,H458,TRUE,_xll.ohTrigger(RecalcTrigger,Trigger3M)),NA())</f>
        <v>1.1149623623869799E-2</v>
      </c>
      <c r="M458" s="52">
        <f>IFERROR(_xll.qlIndexFixing(ONIndex3M,I458,TRUE,_xll.ohTrigger(RecalcTrigger,Trigger3M)),NA())</f>
        <v>1.0945471035688215E-2</v>
      </c>
      <c r="N458" s="52">
        <f>IFERROR(_xll.qlIndexFixing(Index6M,$H458,TRUE,_xll.ohTrigger(RecalcTrigger,Trigger6M)),NA())</f>
        <v>1.3330095314262639E-2</v>
      </c>
      <c r="O458" s="52">
        <f>IFERROR(_xll.qlIndexFixing(ONIndex6M,I458,TRUE,_xll.ohTrigger(RecalcTrigger,Trigger6M)),NA())</f>
        <v>1.3245259770258144E-2</v>
      </c>
      <c r="P458" s="52">
        <f>IFERROR(_xll.qlIndexFixing(Index1Y,$H458,TRUE,_xll.ohTrigger(RecalcTrigger,Trigger1Y)),NA())</f>
        <v>1.6813728821796999E-2</v>
      </c>
      <c r="Q458" s="52">
        <f>IFERROR(_xll.qlIndexFixing(ONIndex1Y,I458,TRUE,_xll.ohTrigger(RecalcTrigger,Trigger1Y)),NA())</f>
        <v>1.7754223615193965E-2</v>
      </c>
    </row>
    <row r="459" spans="2:17" x14ac:dyDescent="0.2">
      <c r="B459" s="46" t="s">
        <v>20</v>
      </c>
      <c r="D459" s="49">
        <f>_xll.qlCalendarAdvance(LocalCalendar,$D458,B459,"f",FALSE)</f>
        <v>43305</v>
      </c>
      <c r="E459" s="49">
        <f>_xll.qlInterestRateIndexValueDate(IndexON,D459)</f>
        <v>43305</v>
      </c>
      <c r="F459" s="52">
        <f>IFERROR(_xll.qlIndexFixing(IndexON,D459,TRUE,_xll.ohTrigger(RecalcTrigger,TriggerON)),NA())</f>
        <v>7.1270288907321344E-3</v>
      </c>
      <c r="H459" s="49">
        <f>_xll.qlCalendarAdvance(IborCalendar,$H458,B459,"f",FALSE)</f>
        <v>43299</v>
      </c>
      <c r="I459" s="49">
        <f>_xll.qlInterestRateIndexValueDate(Index1M,$H459)</f>
        <v>43301</v>
      </c>
      <c r="J459" s="52">
        <f>IFERROR(_xll.qlIndexFixing(Index1M,$H459,TRUE,_xll.ohTrigger(RecalcTrigger,Trigger1M)),NA())</f>
        <v>9.0406791228930632E-3</v>
      </c>
      <c r="K459" s="52">
        <f>IFERROR(_xll.qlIndexFixing(ONIndex1M,I459,TRUE,_xll.ohTrigger(RecalcTrigger,Trigger1M)),NA())</f>
        <v>8.9895606848866549E-3</v>
      </c>
      <c r="L459" s="52">
        <f>IFERROR(_xll.qlIndexFixing(Index3M,H459,TRUE,_xll.ohTrigger(RecalcTrigger,Trigger3M)),NA())</f>
        <v>1.1157619197713086E-2</v>
      </c>
      <c r="M459" s="52">
        <f>IFERROR(_xll.qlIndexFixing(ONIndex3M,I459,TRUE,_xll.ohTrigger(RecalcTrigger,Trigger3M)),NA())</f>
        <v>1.0953745122703751E-2</v>
      </c>
      <c r="N459" s="52">
        <f>IFERROR(_xll.qlIndexFixing(Index6M,$H459,TRUE,_xll.ohTrigger(RecalcTrigger,Trigger6M)),NA())</f>
        <v>1.3330060974559379E-2</v>
      </c>
      <c r="O459" s="52">
        <f>IFERROR(_xll.qlIndexFixing(ONIndex6M,I459,TRUE,_xll.ohTrigger(RecalcTrigger,Trigger6M)),NA())</f>
        <v>1.3250374036628543E-2</v>
      </c>
      <c r="P459" s="52">
        <f>IFERROR(_xll.qlIndexFixing(Index1Y,$H459,TRUE,_xll.ohTrigger(RecalcTrigger,Trigger1Y)),NA())</f>
        <v>1.6804511779500479E-2</v>
      </c>
      <c r="Q459" s="52">
        <f>IFERROR(_xll.qlIndexFixing(ONIndex1Y,I459,TRUE,_xll.ohTrigger(RecalcTrigger,Trigger1Y)),NA())</f>
        <v>1.7798374886472956E-2</v>
      </c>
    </row>
    <row r="460" spans="2:17" x14ac:dyDescent="0.2">
      <c r="B460" s="46" t="s">
        <v>20</v>
      </c>
      <c r="D460" s="49">
        <f>_xll.qlCalendarAdvance(LocalCalendar,$D459,B460,"f",FALSE)</f>
        <v>43306</v>
      </c>
      <c r="E460" s="49">
        <f>_xll.qlInterestRateIndexValueDate(IndexON,D460)</f>
        <v>43306</v>
      </c>
      <c r="F460" s="52">
        <f>IFERROR(_xll.qlIndexFixing(IndexON,D460,TRUE,_xll.ohTrigger(RecalcTrigger,TriggerON)),NA())</f>
        <v>7.1292895039487547E-3</v>
      </c>
      <c r="H460" s="49">
        <f>_xll.qlCalendarAdvance(IborCalendar,$H459,B460,"f",FALSE)</f>
        <v>43300</v>
      </c>
      <c r="I460" s="49">
        <f>_xll.qlInterestRateIndexValueDate(Index1M,$H460)</f>
        <v>43304</v>
      </c>
      <c r="J460" s="52">
        <f>IFERROR(_xll.qlIndexFixing(Index1M,$H460,TRUE,_xll.ohTrigger(RecalcTrigger,Trigger1M)),NA())</f>
        <v>9.0509229582214443E-3</v>
      </c>
      <c r="K460" s="52">
        <f>IFERROR(_xll.qlIndexFixing(ONIndex1M,I460,TRUE,_xll.ohTrigger(RecalcTrigger,Trigger1M)),NA())</f>
        <v>8.9962233416329696E-3</v>
      </c>
      <c r="L460" s="52">
        <f>IFERROR(_xll.qlIndexFixing(Index3M,H460,TRUE,_xll.ohTrigger(RecalcTrigger,Trigger3M)),NA())</f>
        <v>1.1165307218058371E-2</v>
      </c>
      <c r="M460" s="52">
        <f>IFERROR(_xll.qlIndexFixing(ONIndex3M,I460,TRUE,_xll.ohTrigger(RecalcTrigger,Trigger3M)),NA())</f>
        <v>1.0961382093679362E-2</v>
      </c>
      <c r="N460" s="52">
        <f>IFERROR(_xll.qlIndexFixing(Index6M,$H460,TRUE,_xll.ohTrigger(RecalcTrigger,Trigger6M)),NA())</f>
        <v>1.3330086297289408E-2</v>
      </c>
      <c r="O460" s="52">
        <f>IFERROR(_xll.qlIndexFixing(ONIndex6M,I460,TRUE,_xll.ohTrigger(RecalcTrigger,Trigger6M)),NA())</f>
        <v>1.3254366989956523E-2</v>
      </c>
      <c r="P460" s="52">
        <f>IFERROR(_xll.qlIndexFixing(Index1Y,$H460,TRUE,_xll.ohTrigger(RecalcTrigger,Trigger1Y)),NA())</f>
        <v>1.6791948722550232E-2</v>
      </c>
      <c r="Q460" s="52">
        <f>IFERROR(_xll.qlIndexFixing(ONIndex1Y,I460,TRUE,_xll.ohTrigger(RecalcTrigger,Trigger1Y)),NA())</f>
        <v>1.7838864698216383E-2</v>
      </c>
    </row>
    <row r="461" spans="2:17" x14ac:dyDescent="0.2">
      <c r="B461" s="46" t="s">
        <v>20</v>
      </c>
      <c r="D461" s="49">
        <f>_xll.qlCalendarAdvance(LocalCalendar,$D460,B461,"f",FALSE)</f>
        <v>43307</v>
      </c>
      <c r="E461" s="49">
        <f>_xll.qlInterestRateIndexValueDate(IndexON,D461)</f>
        <v>43307</v>
      </c>
      <c r="F461" s="52">
        <f>IFERROR(_xll.qlIndexFixing(IndexON,D461,TRUE,_xll.ohTrigger(RecalcTrigger,TriggerON)),NA())</f>
        <v>7.1315600783972144E-3</v>
      </c>
      <c r="H461" s="49">
        <f>_xll.qlCalendarAdvance(IborCalendar,$H460,B461,"f",FALSE)</f>
        <v>43301</v>
      </c>
      <c r="I461" s="49">
        <f>_xll.qlInterestRateIndexValueDate(Index1M,$H461)</f>
        <v>43305</v>
      </c>
      <c r="J461" s="52">
        <f>IFERROR(_xll.qlIndexFixing(Index1M,$H461,TRUE,_xll.ohTrigger(RecalcTrigger,Trigger1M)),NA())</f>
        <v>9.0543332700917627E-3</v>
      </c>
      <c r="K461" s="52">
        <f>IFERROR(_xll.qlIndexFixing(ONIndex1M,I461,TRUE,_xll.ohTrigger(RecalcTrigger,Trigger1M)),NA())</f>
        <v>8.9996633223332623E-3</v>
      </c>
      <c r="L461" s="52">
        <f>IFERROR(_xll.qlIndexFixing(Index3M,H461,TRUE,_xll.ohTrigger(RecalcTrigger,Trigger3M)),NA())</f>
        <v>1.1169171960347174E-2</v>
      </c>
      <c r="M461" s="52">
        <f>IFERROR(_xll.qlIndexFixing(ONIndex3M,I461,TRUE,_xll.ohTrigger(RecalcTrigger,Trigger3M)),NA())</f>
        <v>1.0965381931260509E-2</v>
      </c>
      <c r="N461" s="52">
        <f>IFERROR(_xll.qlIndexFixing(Index6M,$H461,TRUE,_xll.ohTrigger(RecalcTrigger,Trigger6M)),NA())</f>
        <v>1.3330200874989779E-2</v>
      </c>
      <c r="O461" s="52">
        <f>IFERROR(_xll.qlIndexFixing(ONIndex6M,I461,TRUE,_xll.ohTrigger(RecalcTrigger,Trigger6M)),NA())</f>
        <v>1.3256534316994362E-2</v>
      </c>
      <c r="P461" s="52">
        <f>IFERROR(_xll.qlIndexFixing(Index1Y,$H461,TRUE,_xll.ohTrigger(RecalcTrigger,Trigger1Y)),NA())</f>
        <v>1.6786385980293708E-2</v>
      </c>
      <c r="Q461" s="52">
        <f>IFERROR(_xll.qlIndexFixing(ONIndex1Y,I461,TRUE,_xll.ohTrigger(RecalcTrigger,Trigger1Y)),NA())</f>
        <v>1.7858598690176919E-2</v>
      </c>
    </row>
    <row r="462" spans="2:17" x14ac:dyDescent="0.2">
      <c r="B462" s="46" t="s">
        <v>20</v>
      </c>
      <c r="D462" s="49">
        <f>_xll.qlCalendarAdvance(LocalCalendar,$D461,B462,"f",FALSE)</f>
        <v>43308</v>
      </c>
      <c r="E462" s="49">
        <f>_xll.qlInterestRateIndexValueDate(IndexON,D462)</f>
        <v>43308</v>
      </c>
      <c r="F462" s="52">
        <f>IFERROR(_xll.qlIndexFixing(IndexON,D462,TRUE,_xll.ohTrigger(RecalcTrigger,TriggerON)),NA())</f>
        <v>7.136275888806054E-3</v>
      </c>
      <c r="H462" s="49">
        <f>_xll.qlCalendarAdvance(IborCalendar,$H461,B462,"f",FALSE)</f>
        <v>43304</v>
      </c>
      <c r="I462" s="49">
        <f>_xll.qlInterestRateIndexValueDate(Index1M,$H462)</f>
        <v>43306</v>
      </c>
      <c r="J462" s="52">
        <f>IFERROR(_xll.qlIndexFixing(Index1M,$H462,TRUE,_xll.ohTrigger(RecalcTrigger,Trigger1M)),NA())</f>
        <v>9.0631743156283414E-3</v>
      </c>
      <c r="K462" s="52">
        <f>IFERROR(_xll.qlIndexFixing(ONIndex1M,I462,TRUE,_xll.ohTrigger(RecalcTrigger,Trigger1M)),NA())</f>
        <v>9.0031011537128336E-3</v>
      </c>
      <c r="L462" s="52">
        <f>IFERROR(_xll.qlIndexFixing(Index3M,H462,TRUE,_xll.ohTrigger(RecalcTrigger,Trigger3M)),NA())</f>
        <v>1.117301228246053E-2</v>
      </c>
      <c r="M462" s="52">
        <f>IFERROR(_xll.qlIndexFixing(ONIndex3M,I462,TRUE,_xll.ohTrigger(RecalcTrigger,Trigger3M)),NA())</f>
        <v>1.0969390598178919E-2</v>
      </c>
      <c r="N462" s="52">
        <f>IFERROR(_xll.qlIndexFixing(Index6M,$H462,TRUE,_xll.ohTrigger(RecalcTrigger,Trigger6M)),NA())</f>
        <v>1.3330304981217331E-2</v>
      </c>
      <c r="O462" s="52">
        <f>IFERROR(_xll.qlIndexFixing(ONIndex6M,I462,TRUE,_xll.ohTrigger(RecalcTrigger,Trigger6M)),NA())</f>
        <v>1.3258657852741607E-2</v>
      </c>
      <c r="P462" s="52">
        <f>IFERROR(_xll.qlIndexFixing(Index1Y,$H462,TRUE,_xll.ohTrigger(RecalcTrigger,Trigger1Y)),NA())</f>
        <v>1.6780779742342902E-2</v>
      </c>
      <c r="Q462" s="52">
        <f>IFERROR(_xll.qlIndexFixing(ONIndex1Y,I462,TRUE,_xll.ohTrigger(RecalcTrigger,Trigger1Y)),NA())</f>
        <v>1.7877762170659395E-2</v>
      </c>
    </row>
    <row r="463" spans="2:17" x14ac:dyDescent="0.2">
      <c r="B463" s="46" t="s">
        <v>20</v>
      </c>
      <c r="D463" s="49">
        <f>_xll.qlCalendarAdvance(LocalCalendar,$D462,B463,"f",FALSE)</f>
        <v>43311</v>
      </c>
      <c r="E463" s="49">
        <f>_xll.qlInterestRateIndexValueDate(IndexON,D463)</f>
        <v>43311</v>
      </c>
      <c r="F463" s="52">
        <f>IFERROR(_xll.qlIndexFixing(IndexON,D463,TRUE,_xll.ohTrigger(RecalcTrigger,TriggerON)),NA())</f>
        <v>7.1407419878699585E-3</v>
      </c>
      <c r="H463" s="49">
        <f>_xll.qlCalendarAdvance(IborCalendar,$H462,B463,"f",FALSE)</f>
        <v>43305</v>
      </c>
      <c r="I463" s="49">
        <f>_xll.qlInterestRateIndexValueDate(Index1M,$H463)</f>
        <v>43307</v>
      </c>
      <c r="J463" s="52">
        <f>IFERROR(_xll.qlIndexFixing(Index1M,$H463,TRUE,_xll.ohTrigger(RecalcTrigger,Trigger1M)),NA())</f>
        <v>9.0647680171878683E-3</v>
      </c>
      <c r="K463" s="52">
        <f>IFERROR(_xll.qlIndexFixing(ONIndex1M,I463,TRUE,_xll.ohTrigger(RecalcTrigger,Trigger1M)),NA())</f>
        <v>9.0065368358516196E-3</v>
      </c>
      <c r="L463" s="52">
        <f>IFERROR(_xll.qlIndexFixing(Index3M,H463,TRUE,_xll.ohTrigger(RecalcTrigger,Trigger3M)),NA())</f>
        <v>1.1176827205558822E-2</v>
      </c>
      <c r="M463" s="52">
        <f>IFERROR(_xll.qlIndexFixing(ONIndex3M,I463,TRUE,_xll.ohTrigger(RecalcTrigger,Trigger3M)),NA())</f>
        <v>1.0973408094354653E-2</v>
      </c>
      <c r="N463" s="52">
        <f>IFERROR(_xll.qlIndexFixing(Index6M,$H463,TRUE,_xll.ohTrigger(RecalcTrigger,Trigger6M)),NA())</f>
        <v>1.3330791747644434E-2</v>
      </c>
      <c r="O463" s="52">
        <f>IFERROR(_xll.qlIndexFixing(ONIndex6M,I463,TRUE,_xll.ohTrigger(RecalcTrigger,Trigger6M)),NA())</f>
        <v>1.3260737597438066E-2</v>
      </c>
      <c r="P463" s="52">
        <f>IFERROR(_xll.qlIndexFixing(Index1Y,$H463,TRUE,_xll.ohTrigger(RecalcTrigger,Trigger1Y)),NA())</f>
        <v>1.6775131804279586E-2</v>
      </c>
      <c r="Q463" s="52">
        <f>IFERROR(_xll.qlIndexFixing(ONIndex1Y,I463,TRUE,_xll.ohTrigger(RecalcTrigger,Trigger1Y)),NA())</f>
        <v>1.7896355139184195E-2</v>
      </c>
    </row>
    <row r="464" spans="2:17" x14ac:dyDescent="0.2">
      <c r="B464" s="46" t="s">
        <v>20</v>
      </c>
      <c r="D464" s="49">
        <f>_xll.qlCalendarAdvance(LocalCalendar,$D463,B464,"f",FALSE)</f>
        <v>43312</v>
      </c>
      <c r="E464" s="49">
        <f>_xll.qlInterestRateIndexValueDate(IndexON,D464)</f>
        <v>43312</v>
      </c>
      <c r="F464" s="52">
        <f>IFERROR(_xll.qlIndexFixing(IndexON,D464,TRUE,_xll.ohTrigger(RecalcTrigger,TriggerON)),NA())</f>
        <v>7.1430623681578709E-3</v>
      </c>
      <c r="H464" s="49">
        <f>_xll.qlCalendarAdvance(IborCalendar,$H463,B464,"f",FALSE)</f>
        <v>43306</v>
      </c>
      <c r="I464" s="49">
        <f>_xll.qlInterestRateIndexValueDate(Index1M,$H464)</f>
        <v>43308</v>
      </c>
      <c r="J464" s="52">
        <f>IFERROR(_xll.qlIndexFixing(Index1M,$H464,TRUE,_xll.ohTrigger(RecalcTrigger,Trigger1M)),NA())</f>
        <v>9.0663609179572613E-3</v>
      </c>
      <c r="K464" s="52">
        <f>IFERROR(_xll.qlIndexFixing(ONIndex1M,I464,TRUE,_xll.ohTrigger(RecalcTrigger,Trigger1M)),NA())</f>
        <v>9.0136267080875854E-3</v>
      </c>
      <c r="L464" s="52">
        <f>IFERROR(_xll.qlIndexFixing(Index3M,H464,TRUE,_xll.ohTrigger(RecalcTrigger,Trigger3M)),NA())</f>
        <v>1.1184341757849695E-2</v>
      </c>
      <c r="M464" s="52">
        <f>IFERROR(_xll.qlIndexFixing(ONIndex3M,I464,TRUE,_xll.ohTrigger(RecalcTrigger,Trigger3M)),NA())</f>
        <v>1.0981807500698437E-2</v>
      </c>
      <c r="N464" s="52">
        <f>IFERROR(_xll.qlIndexFixing(Index6M,$H464,TRUE,_xll.ohTrigger(RecalcTrigger,Trigger6M)),NA())</f>
        <v>1.3330679378056454E-2</v>
      </c>
      <c r="O464" s="52">
        <f>IFERROR(_xll.qlIndexFixing(ONIndex6M,I464,TRUE,_xll.ohTrigger(RecalcTrigger,Trigger6M)),NA())</f>
        <v>1.3265239882169766E-2</v>
      </c>
      <c r="P464" s="52">
        <f>IFERROR(_xll.qlIndexFixing(Index1Y,$H464,TRUE,_xll.ohTrigger(RecalcTrigger,Trigger1Y)),NA())</f>
        <v>1.6765967339999639E-2</v>
      </c>
      <c r="Q464" s="52">
        <f>IFERROR(_xll.qlIndexFixing(ONIndex1Y,I464,TRUE,_xll.ohTrigger(RecalcTrigger,Trigger1Y)),NA())</f>
        <v>1.7932532561681924E-2</v>
      </c>
    </row>
    <row r="465" spans="2:17" x14ac:dyDescent="0.2">
      <c r="B465" s="46" t="s">
        <v>20</v>
      </c>
      <c r="D465" s="49">
        <f>_xll.qlCalendarAdvance(LocalCalendar,$D464,B465,"f",FALSE)</f>
        <v>43313</v>
      </c>
      <c r="E465" s="49">
        <f>_xll.qlInterestRateIndexValueDate(IndexON,D465)</f>
        <v>43313</v>
      </c>
      <c r="F465" s="52">
        <f>IFERROR(_xll.qlIndexFixing(IndexON,D465,TRUE,_xll.ohTrigger(RecalcTrigger,TriggerON)),NA())</f>
        <v>7.1453927097575587E-3</v>
      </c>
      <c r="H465" s="49">
        <f>_xll.qlCalendarAdvance(IborCalendar,$H464,B465,"f",FALSE)</f>
        <v>43307</v>
      </c>
      <c r="I465" s="49">
        <f>_xll.qlInterestRateIndexValueDate(Index1M,$H465)</f>
        <v>43311</v>
      </c>
      <c r="J465" s="52">
        <f>IFERROR(_xll.qlIndexFixing(Index1M,$H465,TRUE,_xll.ohTrigger(RecalcTrigger,Trigger1M)),NA())</f>
        <v>9.0747499921234858E-3</v>
      </c>
      <c r="K465" s="52">
        <f>IFERROR(_xll.qlIndexFixing(ONIndex1M,I465,TRUE,_xll.ohTrigger(RecalcTrigger,Trigger1M)),NA())</f>
        <v>9.0202580711995495E-3</v>
      </c>
      <c r="L465" s="52">
        <f>IFERROR(_xll.qlIndexFixing(Index3M,H465,TRUE,_xll.ohTrigger(RecalcTrigger,Trigger3M)),NA())</f>
        <v>1.1191813330853449E-2</v>
      </c>
      <c r="M465" s="52">
        <f>IFERROR(_xll.qlIndexFixing(ONIndex3M,I465,TRUE,_xll.ohTrigger(RecalcTrigger,Trigger3M)),NA())</f>
        <v>1.0989566371550907E-2</v>
      </c>
      <c r="N465" s="52">
        <f>IFERROR(_xll.qlIndexFixing(Index6M,$H465,TRUE,_xll.ohTrigger(RecalcTrigger,Trigger6M)),NA())</f>
        <v>1.3330678411196879E-2</v>
      </c>
      <c r="O465" s="52">
        <f>IFERROR(_xll.qlIndexFixing(ONIndex6M,I465,TRUE,_xll.ohTrigger(RecalcTrigger,Trigger6M)),NA())</f>
        <v>1.3268618664197263E-2</v>
      </c>
      <c r="P465" s="52">
        <f>IFERROR(_xll.qlIndexFixing(Index1Y,$H465,TRUE,_xll.ohTrigger(RecalcTrigger,Trigger1Y)),NA())</f>
        <v>1.6752158961311821E-2</v>
      </c>
      <c r="Q465" s="52">
        <f>IFERROR(_xll.qlIndexFixing(ONIndex1Y,I465,TRUE,_xll.ohTrigger(RecalcTrigger,Trigger1Y)),NA())</f>
        <v>1.7965021894426059E-2</v>
      </c>
    </row>
    <row r="466" spans="2:17" x14ac:dyDescent="0.2">
      <c r="B466" s="46" t="s">
        <v>20</v>
      </c>
      <c r="D466" s="49">
        <f>_xll.qlCalendarAdvance(LocalCalendar,$D465,B466,"f",FALSE)</f>
        <v>43314</v>
      </c>
      <c r="E466" s="49">
        <f>_xll.qlInterestRateIndexValueDate(IndexON,D466)</f>
        <v>43314</v>
      </c>
      <c r="F466" s="52">
        <f>IFERROR(_xll.qlIndexFixing(IndexON,D466,TRUE,_xll.ohTrigger(RecalcTrigger,TriggerON)),NA())</f>
        <v>7.1477330124292138E-3</v>
      </c>
      <c r="H466" s="49">
        <f>_xll.qlCalendarAdvance(IborCalendar,$H465,B466,"f",FALSE)</f>
        <v>43308</v>
      </c>
      <c r="I466" s="49">
        <f>_xll.qlInterestRateIndexValueDate(Index1M,$H466)</f>
        <v>43312</v>
      </c>
      <c r="J466" s="52">
        <f>IFERROR(_xll.qlIndexFixing(Index1M,$H466,TRUE,_xll.ohTrigger(RecalcTrigger,Trigger1M)),NA())</f>
        <v>9.078145254249128E-3</v>
      </c>
      <c r="K466" s="52">
        <f>IFERROR(_xll.qlIndexFixing(ONIndex1M,I466,TRUE,_xll.ohTrigger(RecalcTrigger,Trigger1M)),NA())</f>
        <v>9.0236830067347285E-3</v>
      </c>
      <c r="L466" s="52">
        <f>IFERROR(_xll.qlIndexFixing(Index3M,H466,TRUE,_xll.ohTrigger(RecalcTrigger,Trigger3M)),NA())</f>
        <v>1.1195486576139649E-2</v>
      </c>
      <c r="M466" s="52">
        <f>IFERROR(_xll.qlIndexFixing(ONIndex3M,I466,TRUE,_xll.ohTrigger(RecalcTrigger,Trigger3M)),NA())</f>
        <v>1.0993628013933332E-2</v>
      </c>
      <c r="N466" s="52">
        <f>IFERROR(_xll.qlIndexFixing(Index6M,$H466,TRUE,_xll.ohTrigger(RecalcTrigger,Trigger6M)),NA())</f>
        <v>1.3330725671149787E-2</v>
      </c>
      <c r="O466" s="52">
        <f>IFERROR(_xll.qlIndexFixing(ONIndex6M,I466,TRUE,_xll.ohTrigger(RecalcTrigger,Trigger6M)),NA())</f>
        <v>1.3270479453000306E-2</v>
      </c>
      <c r="P466" s="52">
        <f>IFERROR(_xll.qlIndexFixing(Index1Y,$H466,TRUE,_xll.ohTrigger(RecalcTrigger,Trigger1Y)),NA())</f>
        <v>1.6746329455172203E-2</v>
      </c>
      <c r="Q466" s="52">
        <f>IFERROR(_xll.qlIndexFixing(ONIndex1Y,I466,TRUE,_xll.ohTrigger(RecalcTrigger,Trigger1Y)),NA())</f>
        <v>1.7980762303002606E-2</v>
      </c>
    </row>
    <row r="467" spans="2:17" x14ac:dyDescent="0.2">
      <c r="B467" s="46" t="s">
        <v>20</v>
      </c>
      <c r="D467" s="49">
        <f>_xll.qlCalendarAdvance(LocalCalendar,$D466,B467,"f",FALSE)</f>
        <v>43315</v>
      </c>
      <c r="E467" s="49">
        <f>_xll.qlInterestRateIndexValueDate(IndexON,D467)</f>
        <v>43315</v>
      </c>
      <c r="F467" s="52">
        <f>IFERROR(_xll.qlIndexFixing(IndexON,D467,TRUE,_xll.ohTrigger(RecalcTrigger,TriggerON)),NA())</f>
        <v>7.1525889268730936E-3</v>
      </c>
      <c r="H467" s="49">
        <f>_xll.qlCalendarAdvance(IborCalendar,$H466,B467,"f",FALSE)</f>
        <v>43311</v>
      </c>
      <c r="I467" s="49">
        <f>_xll.qlInterestRateIndexValueDate(Index1M,$H467)</f>
        <v>43313</v>
      </c>
      <c r="J467" s="52">
        <f>IFERROR(_xll.qlIndexFixing(Index1M,$H467,TRUE,_xll.ohTrigger(RecalcTrigger,Trigger1M)),NA())</f>
        <v>9.0869504725845391E-3</v>
      </c>
      <c r="K467" s="52">
        <f>IFERROR(_xll.qlIndexFixing(ONIndex1M,I467,TRUE,_xll.ohTrigger(RecalcTrigger,Trigger1M)),NA())</f>
        <v>9.0271057930291221E-3</v>
      </c>
      <c r="L467" s="52">
        <f>IFERROR(_xll.qlIndexFixing(Index3M,H467,TRUE,_xll.ohTrigger(RecalcTrigger,Trigger3M)),NA())</f>
        <v>1.119912854929488E-2</v>
      </c>
      <c r="M467" s="52">
        <f>IFERROR(_xll.qlIndexFixing(ONIndex3M,I467,TRUE,_xll.ohTrigger(RecalcTrigger,Trigger3M)),NA())</f>
        <v>1.0997698485653018E-2</v>
      </c>
      <c r="N467" s="52">
        <f>IFERROR(_xll.qlIndexFixing(Index6M,$H467,TRUE,_xll.ohTrigger(RecalcTrigger,Trigger6M)),NA())</f>
        <v>1.3330764453818167E-2</v>
      </c>
      <c r="O467" s="52">
        <f>IFERROR(_xll.qlIndexFixing(ONIndex6M,I467,TRUE,_xll.ohTrigger(RecalcTrigger,Trigger6M)),NA())</f>
        <v>1.3272296450592691E-2</v>
      </c>
      <c r="P467" s="52">
        <f>IFERROR(_xll.qlIndexFixing(Index1Y,$H467,TRUE,_xll.ohTrigger(RecalcTrigger,Trigger1Y)),NA())</f>
        <v>1.6740469021654009E-2</v>
      </c>
      <c r="Q467" s="52">
        <f>IFERROR(_xll.qlIndexFixing(ONIndex1Y,I467,TRUE,_xll.ohTrigger(RecalcTrigger,Trigger1Y)),NA())</f>
        <v>1.7995932199301734E-2</v>
      </c>
    </row>
    <row r="468" spans="2:17" x14ac:dyDescent="0.2">
      <c r="B468" s="46" t="s">
        <v>20</v>
      </c>
      <c r="D468" s="49">
        <f>_xll.qlCalendarAdvance(LocalCalendar,$D467,B468,"f",FALSE)</f>
        <v>43318</v>
      </c>
      <c r="E468" s="49">
        <f>_xll.qlInterestRateIndexValueDate(IndexON,D468)</f>
        <v>43318</v>
      </c>
      <c r="F468" s="52">
        <f>IFERROR(_xll.qlIndexFixing(IndexON,D468,TRUE,_xll.ohTrigger(RecalcTrigger,TriggerON)),NA())</f>
        <v>7.1571938351144837E-3</v>
      </c>
      <c r="H468" s="49">
        <f>_xll.qlCalendarAdvance(IborCalendar,$H467,B468,"f",FALSE)</f>
        <v>43312</v>
      </c>
      <c r="I468" s="49">
        <f>_xll.qlInterestRateIndexValueDate(Index1M,$H468)</f>
        <v>43314</v>
      </c>
      <c r="J468" s="52">
        <f>IFERROR(_xll.qlIndexFixing(Index1M,$H468,TRUE,_xll.ohTrigger(RecalcTrigger,Trigger1M)),NA())</f>
        <v>9.0885360500097597E-3</v>
      </c>
      <c r="K468" s="52">
        <f>IFERROR(_xll.qlIndexFixing(ONIndex1M,I468,TRUE,_xll.ohTrigger(RecalcTrigger,Trigger1M)),NA())</f>
        <v>9.0305264300027943E-3</v>
      </c>
      <c r="L468" s="52">
        <f>IFERROR(_xll.qlIndexFixing(Index3M,H468,TRUE,_xll.ohTrigger(RecalcTrigger,Trigger3M)),NA())</f>
        <v>1.1202738271456059E-2</v>
      </c>
      <c r="M468" s="52">
        <f>IFERROR(_xll.qlIndexFixing(ONIndex3M,I468,TRUE,_xll.ohTrigger(RecalcTrigger,Trigger3M)),NA())</f>
        <v>1.1001777786630029E-2</v>
      </c>
      <c r="N468" s="52">
        <f>IFERROR(_xll.qlIndexFixing(Index6M,$H468,TRUE,_xll.ohTrigger(RecalcTrigger,Trigger6M)),NA())</f>
        <v>1.333120695098668E-2</v>
      </c>
      <c r="O468" s="52">
        <f>IFERROR(_xll.qlIndexFixing(ONIndex6M,I468,TRUE,_xll.ohTrigger(RecalcTrigger,Trigger6M)),NA())</f>
        <v>1.3274069656974419E-2</v>
      </c>
      <c r="P468" s="52">
        <f>IFERROR(_xll.qlIndexFixing(Index1Y,$H468,TRUE,_xll.ohTrigger(RecalcTrigger,Trigger1Y)),NA())</f>
        <v>1.6734579456080145E-2</v>
      </c>
      <c r="Q468" s="52">
        <f>IFERROR(_xll.qlIndexFixing(ONIndex1Y,I468,TRUE,_xll.ohTrigger(RecalcTrigger,Trigger1Y)),NA())</f>
        <v>1.8010531583323441E-2</v>
      </c>
    </row>
    <row r="469" spans="2:17" x14ac:dyDescent="0.2">
      <c r="B469" s="46" t="s">
        <v>20</v>
      </c>
      <c r="D469" s="49">
        <f>_xll.qlCalendarAdvance(LocalCalendar,$D468,B469,"f",FALSE)</f>
        <v>43319</v>
      </c>
      <c r="E469" s="49">
        <f>_xll.qlInterestRateIndexValueDate(IndexON,D469)</f>
        <v>43319</v>
      </c>
      <c r="F469" s="52">
        <f>IFERROR(_xll.qlIndexFixing(IndexON,D469,TRUE,_xll.ohTrigger(RecalcTrigger,TriggerON)),NA())</f>
        <v>7.1595839437055275E-3</v>
      </c>
      <c r="H469" s="49">
        <f>_xll.qlCalendarAdvance(IborCalendar,$H468,B469,"f",FALSE)</f>
        <v>43313</v>
      </c>
      <c r="I469" s="49">
        <f>_xll.qlInterestRateIndexValueDate(Index1M,$H469)</f>
        <v>43315</v>
      </c>
      <c r="J469" s="52">
        <f>IFERROR(_xll.qlIndexFixing(Index1M,$H469,TRUE,_xll.ohTrigger(RecalcTrigger,Trigger1M)),NA())</f>
        <v>9.0901208268126532E-3</v>
      </c>
      <c r="K469" s="52">
        <f>IFERROR(_xll.qlIndexFixing(ONIndex1M,I469,TRUE,_xll.ohTrigger(RecalcTrigger,Trigger1M)),NA())</f>
        <v>9.0375874133741263E-3</v>
      </c>
      <c r="L469" s="52">
        <f>IFERROR(_xll.qlIndexFixing(Index3M,H469,TRUE,_xll.ohTrigger(RecalcTrigger,Trigger3M)),NA())</f>
        <v>1.1209667626820179E-2</v>
      </c>
      <c r="M469" s="52">
        <f>IFERROR(_xll.qlIndexFixing(ONIndex3M,I469,TRUE,_xll.ohTrigger(RecalcTrigger,Trigger3M)),NA())</f>
        <v>1.1010302543237316E-2</v>
      </c>
      <c r="N469" s="52">
        <f>IFERROR(_xll.qlIndexFixing(Index6M,$H469,TRUE,_xll.ohTrigger(RecalcTrigger,Trigger6M)),NA())</f>
        <v>1.3331024254156457E-2</v>
      </c>
      <c r="O469" s="52">
        <f>IFERROR(_xll.qlIndexFixing(ONIndex6M,I469,TRUE,_xll.ohTrigger(RecalcTrigger,Trigger6M)),NA())</f>
        <v>1.3277959803046357E-2</v>
      </c>
      <c r="P469" s="52">
        <f>IFERROR(_xll.qlIndexFixing(Index1Y,$H469,TRUE,_xll.ohTrigger(RecalcTrigger,Trigger1Y)),NA())</f>
        <v>1.6725585560086235E-2</v>
      </c>
      <c r="Q469" s="52">
        <f>IFERROR(_xll.qlIndexFixing(ONIndex1Y,I469,TRUE,_xll.ohTrigger(RecalcTrigger,Trigger1Y)),NA())</f>
        <v>1.8038732444969341E-2</v>
      </c>
    </row>
    <row r="470" spans="2:17" x14ac:dyDescent="0.2">
      <c r="B470" s="46" t="s">
        <v>20</v>
      </c>
      <c r="D470" s="49">
        <f>_xll.qlCalendarAdvance(LocalCalendar,$D469,B470,"f",FALSE)</f>
        <v>43320</v>
      </c>
      <c r="E470" s="49">
        <f>_xll.qlInterestRateIndexValueDate(IndexON,D470)</f>
        <v>43320</v>
      </c>
      <c r="F470" s="52">
        <f>IFERROR(_xll.qlIndexFixing(IndexON,D470,TRUE,_xll.ohTrigger(RecalcTrigger,TriggerON)),NA())</f>
        <v>7.1619840135284107E-3</v>
      </c>
      <c r="H470" s="49">
        <f>_xll.qlCalendarAdvance(IborCalendar,$H469,B470,"f",FALSE)</f>
        <v>43314</v>
      </c>
      <c r="I470" s="49">
        <f>_xll.qlInterestRateIndexValueDate(Index1M,$H470)</f>
        <v>43318</v>
      </c>
      <c r="J470" s="52">
        <f>IFERROR(_xll.qlIndexFixing(Index1M,$H470,TRUE,_xll.ohTrigger(RecalcTrigger,Trigger1M)),NA())</f>
        <v>9.0984716775497788E-3</v>
      </c>
      <c r="K470" s="52">
        <f>IFERROR(_xll.qlIndexFixing(ONIndex1M,I470,TRUE,_xll.ohTrigger(RecalcTrigger,Trigger1M)),NA())</f>
        <v>9.0441874848501413E-3</v>
      </c>
      <c r="L470" s="52">
        <f>IFERROR(_xll.qlIndexFixing(Index3M,H470,TRUE,_xll.ohTrigger(RecalcTrigger,Trigger3M)),NA())</f>
        <v>1.1216835072800552E-2</v>
      </c>
      <c r="M470" s="52">
        <f>IFERROR(_xll.qlIndexFixing(ONIndex3M,I470,TRUE,_xll.ohTrigger(RecalcTrigger,Trigger3M)),NA())</f>
        <v>1.1018183283111327E-2</v>
      </c>
      <c r="N470" s="52">
        <f>IFERROR(_xll.qlIndexFixing(Index6M,$H470,TRUE,_xll.ohTrigger(RecalcTrigger,Trigger6M)),NA())</f>
        <v>1.3330841178865786E-2</v>
      </c>
      <c r="O470" s="52">
        <f>IFERROR(_xll.qlIndexFixing(ONIndex6M,I470,TRUE,_xll.ohTrigger(RecalcTrigger,Trigger6M)),NA())</f>
        <v>1.3280724570794433E-2</v>
      </c>
      <c r="P470" s="52">
        <f>IFERROR(_xll.qlIndexFixing(Index1Y,$H470,TRUE,_xll.ohTrigger(RecalcTrigger,Trigger1Y)),NA())</f>
        <v>1.6710765778288585E-2</v>
      </c>
      <c r="Q470" s="52">
        <f>IFERROR(_xll.qlIndexFixing(ONIndex1Y,I470,TRUE,_xll.ohTrigger(RecalcTrigger,Trigger1Y)),NA())</f>
        <v>1.8063223994717603E-2</v>
      </c>
    </row>
    <row r="471" spans="2:17" x14ac:dyDescent="0.2">
      <c r="B471" s="46" t="s">
        <v>20</v>
      </c>
      <c r="D471" s="49">
        <f>_xll.qlCalendarAdvance(LocalCalendar,$D470,B471,"f",FALSE)</f>
        <v>43321</v>
      </c>
      <c r="E471" s="49">
        <f>_xll.qlInterestRateIndexValueDate(IndexON,D471)</f>
        <v>43321</v>
      </c>
      <c r="F471" s="52">
        <f>IFERROR(_xll.qlIndexFixing(IndexON,D471,TRUE,_xll.ohTrigger(RecalcTrigger,TriggerON)),NA())</f>
        <v>7.1643940445031973E-3</v>
      </c>
      <c r="H471" s="49">
        <f>_xll.qlCalendarAdvance(IborCalendar,$H470,B471,"f",FALSE)</f>
        <v>43315</v>
      </c>
      <c r="I471" s="49">
        <f>_xll.qlInterestRateIndexValueDate(Index1M,$H471)</f>
        <v>43319</v>
      </c>
      <c r="J471" s="52">
        <f>IFERROR(_xll.qlIndexFixing(Index1M,$H471,TRUE,_xll.ohTrigger(RecalcTrigger,Trigger1M)),NA())</f>
        <v>9.101851889840494E-3</v>
      </c>
      <c r="K471" s="52">
        <f>IFERROR(_xll.qlIndexFixing(ONIndex1M,I471,TRUE,_xll.ohTrigger(RecalcTrigger,Trigger1M)),NA())</f>
        <v>9.0475973753001426E-3</v>
      </c>
      <c r="L471" s="52">
        <f>IFERROR(_xll.qlIndexFixing(Index3M,H471,TRUE,_xll.ohTrigger(RecalcTrigger,Trigger3M)),NA())</f>
        <v>1.1220268856948008E-2</v>
      </c>
      <c r="M471" s="52">
        <f>IFERROR(_xll.qlIndexFixing(ONIndex3M,I471,TRUE,_xll.ohTrigger(RecalcTrigger,Trigger3M)),NA())</f>
        <v>1.1022306730374964E-2</v>
      </c>
      <c r="N471" s="52">
        <f>IFERROR(_xll.qlIndexFixing(Index6M,$H471,TRUE,_xll.ohTrigger(RecalcTrigger,Trigger6M)),NA())</f>
        <v>1.3330835080411871E-2</v>
      </c>
      <c r="O471" s="52">
        <f>IFERROR(_xll.qlIndexFixing(ONIndex6M,I471,TRUE,_xll.ohTrigger(RecalcTrigger,Trigger6M)),NA())</f>
        <v>1.3282278821282745E-2</v>
      </c>
      <c r="P471" s="52">
        <f>IFERROR(_xll.qlIndexFixing(Index1Y,$H471,TRUE,_xll.ohTrigger(RecalcTrigger,Trigger1Y)),NA())</f>
        <v>1.6704757480876988E-2</v>
      </c>
      <c r="Q471" s="52">
        <f>IFERROR(_xll.qlIndexFixing(ONIndex1Y,I471,TRUE,_xll.ohTrigger(RecalcTrigger,Trigger1Y)),NA())</f>
        <v>1.8074970816153169E-2</v>
      </c>
    </row>
    <row r="472" spans="2:17" x14ac:dyDescent="0.2">
      <c r="B472" s="46" t="s">
        <v>20</v>
      </c>
      <c r="D472" s="49">
        <f>_xll.qlCalendarAdvance(LocalCalendar,$D471,B472,"f",FALSE)</f>
        <v>43322</v>
      </c>
      <c r="E472" s="49">
        <f>_xll.qlInterestRateIndexValueDate(IndexON,D472)</f>
        <v>43322</v>
      </c>
      <c r="F472" s="52">
        <f>IFERROR(_xll.qlIndexFixing(IndexON,D472,TRUE,_xll.ohTrigger(RecalcTrigger,TriggerON)),NA())</f>
        <v>7.1693900839520097E-3</v>
      </c>
      <c r="H472" s="49">
        <f>_xll.qlCalendarAdvance(IborCalendar,$H471,B472,"f",FALSE)</f>
        <v>43318</v>
      </c>
      <c r="I472" s="49">
        <f>_xll.qlInterestRateIndexValueDate(Index1M,$H472)</f>
        <v>43320</v>
      </c>
      <c r="J472" s="52">
        <f>IFERROR(_xll.qlIndexFixing(Index1M,$H472,TRUE,_xll.ohTrigger(RecalcTrigger,Trigger1M)),NA())</f>
        <v>9.1088247987707923E-3</v>
      </c>
      <c r="K472" s="52">
        <f>IFERROR(_xll.qlIndexFixing(ONIndex1M,I472,TRUE,_xll.ohTrigger(RecalcTrigger,Trigger1M)),NA())</f>
        <v>9.0510051164294225E-3</v>
      </c>
      <c r="L472" s="52">
        <f>IFERROR(_xll.qlIndexFixing(Index3M,H472,TRUE,_xll.ohTrigger(RecalcTrigger,Trigger3M)),NA())</f>
        <v>1.1223664516866473E-2</v>
      </c>
      <c r="M472" s="52">
        <f>IFERROR(_xll.qlIndexFixing(ONIndex3M,I472,TRUE,_xll.ohTrigger(RecalcTrigger,Trigger3M)),NA())</f>
        <v>1.1026439006815991E-2</v>
      </c>
      <c r="N472" s="52">
        <f>IFERROR(_xll.qlIndexFixing(Index6M,$H472,TRUE,_xll.ohTrigger(RecalcTrigger,Trigger6M)),NA())</f>
        <v>1.3330822498868238E-2</v>
      </c>
      <c r="O472" s="52">
        <f>IFERROR(_xll.qlIndexFixing(ONIndex6M,I472,TRUE,_xll.ohTrigger(RecalcTrigger,Trigger6M)),NA())</f>
        <v>1.3283789280640335E-2</v>
      </c>
      <c r="P472" s="52">
        <f>IFERROR(_xll.qlIndexFixing(Index1Y,$H472,TRUE,_xll.ohTrigger(RecalcTrigger,Trigger1Y)),NA())</f>
        <v>1.6698730822500042E-2</v>
      </c>
      <c r="Q472" s="52">
        <f>IFERROR(_xll.qlIndexFixing(ONIndex1Y,I472,TRUE,_xll.ohTrigger(RecalcTrigger,Trigger1Y)),NA())</f>
        <v>1.8086147124831697E-2</v>
      </c>
    </row>
    <row r="473" spans="2:17" x14ac:dyDescent="0.2">
      <c r="B473" s="46" t="s">
        <v>20</v>
      </c>
      <c r="D473" s="49">
        <f>_xll.qlCalendarAdvance(LocalCalendar,$D472,B473,"f",FALSE)</f>
        <v>43325</v>
      </c>
      <c r="E473" s="49">
        <f>_xll.qlInterestRateIndexValueDate(IndexON,D473)</f>
        <v>43325</v>
      </c>
      <c r="F473" s="52">
        <f>IFERROR(_xll.qlIndexFixing(IndexON,D473,TRUE,_xll.ohTrigger(RecalcTrigger,TriggerON)),NA())</f>
        <v>7.174133780400993E-3</v>
      </c>
      <c r="H473" s="49">
        <f>_xll.qlCalendarAdvance(IborCalendar,$H472,B473,"f",FALSE)</f>
        <v>43319</v>
      </c>
      <c r="I473" s="49">
        <f>_xll.qlInterestRateIndexValueDate(Index1M,$H473)</f>
        <v>43321</v>
      </c>
      <c r="J473" s="52">
        <f>IFERROR(_xll.qlIndexFixing(Index1M,$H473,TRUE,_xll.ohTrigger(RecalcTrigger,Trigger1M)),NA())</f>
        <v>9.1104026130081617E-3</v>
      </c>
      <c r="K473" s="52">
        <f>IFERROR(_xll.qlIndexFixing(ONIndex1M,I473,TRUE,_xll.ohTrigger(RecalcTrigger,Trigger1M)),NA())</f>
        <v>9.054410708237981E-3</v>
      </c>
      <c r="L473" s="52">
        <f>IFERROR(_xll.qlIndexFixing(Index3M,H473,TRUE,_xll.ohTrigger(RecalcTrigger,Trigger3M)),NA())</f>
        <v>1.1227021073674624E-2</v>
      </c>
      <c r="M473" s="52">
        <f>IFERROR(_xll.qlIndexFixing(ONIndex3M,I473,TRUE,_xll.ohTrigger(RecalcTrigger,Trigger3M)),NA())</f>
        <v>1.1030580112674215E-2</v>
      </c>
      <c r="N473" s="52">
        <f>IFERROR(_xll.qlIndexFixing(Index6M,$H473,TRUE,_xll.ohTrigger(RecalcTrigger,Trigger6M)),NA())</f>
        <v>1.3331243213929434E-2</v>
      </c>
      <c r="O473" s="52">
        <f>IFERROR(_xll.qlIndexFixing(ONIndex6M,I473,TRUE,_xll.ohTrigger(RecalcTrigger,Trigger6M)),NA())</f>
        <v>1.3285255948787267E-2</v>
      </c>
      <c r="P473" s="52">
        <f>IFERROR(_xll.qlIndexFixing(Index1Y,$H473,TRUE,_xll.ohTrigger(RecalcTrigger,Trigger1Y)),NA())</f>
        <v>1.6692687598193971E-2</v>
      </c>
      <c r="Q473" s="52">
        <f>IFERROR(_xll.qlIndexFixing(ONIndex1Y,I473,TRUE,_xll.ohTrigger(RecalcTrigger,Trigger1Y)),NA())</f>
        <v>1.809675292075319E-2</v>
      </c>
    </row>
    <row r="474" spans="2:17" x14ac:dyDescent="0.2">
      <c r="B474" s="46" t="s">
        <v>20</v>
      </c>
      <c r="D474" s="49">
        <f>_xll.qlCalendarAdvance(LocalCalendar,$D473,B474,"f",FALSE)</f>
        <v>43326</v>
      </c>
      <c r="E474" s="49">
        <f>_xll.qlInterestRateIndexValueDate(IndexON,D474)</f>
        <v>43326</v>
      </c>
      <c r="F474" s="52">
        <f>IFERROR(_xll.qlIndexFixing(IndexON,D474,TRUE,_xll.ohTrigger(RecalcTrigger,TriggerON)),NA())</f>
        <v>7.1765936172951683E-3</v>
      </c>
      <c r="H474" s="49">
        <f>_xll.qlCalendarAdvance(IborCalendar,$H473,B474,"f",FALSE)</f>
        <v>43320</v>
      </c>
      <c r="I474" s="49">
        <f>_xll.qlInterestRateIndexValueDate(Index1M,$H474)</f>
        <v>43322</v>
      </c>
      <c r="J474" s="52">
        <f>IFERROR(_xll.qlIndexFixing(Index1M,$H474,TRUE,_xll.ohTrigger(RecalcTrigger,Trigger1M)),NA())</f>
        <v>9.1119796267992489E-3</v>
      </c>
      <c r="K474" s="52">
        <f>IFERROR(_xll.qlIndexFixing(ONIndex1M,I474,TRUE,_xll.ohTrigger(RecalcTrigger,Trigger1M)),NA())</f>
        <v>9.061442800692987E-3</v>
      </c>
      <c r="L474" s="52">
        <f>IFERROR(_xll.qlIndexFixing(Index3M,H474,TRUE,_xll.ohTrigger(RecalcTrigger,Trigger3M)),NA())</f>
        <v>1.1234696794346445E-2</v>
      </c>
      <c r="M474" s="52">
        <f>IFERROR(_xll.qlIndexFixing(ONIndex3M,I474,TRUE,_xll.ohTrigger(RecalcTrigger,Trigger3M)),NA())</f>
        <v>1.1039230250613485E-2</v>
      </c>
      <c r="N474" s="52">
        <f>IFERROR(_xll.qlIndexFixing(Index6M,$H474,TRUE,_xll.ohTrigger(RecalcTrigger,Trigger6M)),NA())</f>
        <v>1.3330999833338656E-2</v>
      </c>
      <c r="O474" s="52">
        <f>IFERROR(_xll.qlIndexFixing(ONIndex6M,I474,TRUE,_xll.ohTrigger(RecalcTrigger,Trigger6M)),NA())</f>
        <v>1.3288533798512248E-2</v>
      </c>
      <c r="P474" s="52">
        <f>IFERROR(_xll.qlIndexFixing(Index1Y,$H474,TRUE,_xll.ohTrigger(RecalcTrigger,Trigger1Y)),NA())</f>
        <v>1.6683978942513958E-2</v>
      </c>
      <c r="Q474" s="52">
        <f>IFERROR(_xll.qlIndexFixing(ONIndex1Y,I474,TRUE,_xll.ohTrigger(RecalcTrigger,Trigger1Y)),NA())</f>
        <v>1.8116974462207835E-2</v>
      </c>
    </row>
    <row r="475" spans="2:17" x14ac:dyDescent="0.2">
      <c r="B475" s="46" t="s">
        <v>20</v>
      </c>
      <c r="D475" s="49">
        <f>_xll.qlCalendarAdvance(LocalCalendar,$D474,B475,"f",FALSE)</f>
        <v>43327</v>
      </c>
      <c r="E475" s="49">
        <f>_xll.qlInterestRateIndexValueDate(IndexON,D475)</f>
        <v>43327</v>
      </c>
      <c r="F475" s="52">
        <f>IFERROR(_xll.qlIndexFixing(IndexON,D475,TRUE,_xll.ohTrigger(RecalcTrigger,TriggerON)),NA())</f>
        <v>7.179063415421183E-3</v>
      </c>
      <c r="H475" s="49">
        <f>_xll.qlCalendarAdvance(IborCalendar,$H474,B475,"f",FALSE)</f>
        <v>43321</v>
      </c>
      <c r="I475" s="49">
        <f>_xll.qlInterestRateIndexValueDate(Index1M,$H475)</f>
        <v>43325</v>
      </c>
      <c r="J475" s="52">
        <f>IFERROR(_xll.qlIndexFixing(Index1M,$H475,TRUE,_xll.ohTrigger(RecalcTrigger,Trigger1M)),NA())</f>
        <v>9.1220880138530979E-3</v>
      </c>
      <c r="K475" s="52">
        <f>IFERROR(_xll.qlIndexFixing(ONIndex1M,I475,TRUE,_xll.ohTrigger(RecalcTrigger,Trigger1M)),NA())</f>
        <v>9.0680115826646812E-3</v>
      </c>
      <c r="L475" s="52">
        <f>IFERROR(_xll.qlIndexFixing(Index3M,H475,TRUE,_xll.ohTrigger(RecalcTrigger,Trigger3M)),NA())</f>
        <v>1.1240036692105484E-2</v>
      </c>
      <c r="M475" s="52">
        <f>IFERROR(_xll.qlIndexFixing(ONIndex3M,I475,TRUE,_xll.ohTrigger(RecalcTrigger,Trigger3M)),NA())</f>
        <v>1.1047232828440556E-2</v>
      </c>
      <c r="N475" s="52">
        <f>IFERROR(_xll.qlIndexFixing(Index6M,$H475,TRUE,_xll.ohTrigger(RecalcTrigger,Trigger6M)),NA())</f>
        <v>1.3330672315800951E-2</v>
      </c>
      <c r="O475" s="52">
        <f>IFERROR(_xll.qlIndexFixing(ONIndex6M,I475,TRUE,_xll.ohTrigger(RecalcTrigger,Trigger6M)),NA())</f>
        <v>1.3290684709508227E-2</v>
      </c>
      <c r="P475" s="52">
        <f>IFERROR(_xll.qlIndexFixing(Index1Y,$H475,TRUE,_xll.ohTrigger(RecalcTrigger,Trigger1Y)),NA())</f>
        <v>1.6668384940926106E-2</v>
      </c>
      <c r="Q475" s="52">
        <f>IFERROR(_xll.qlIndexFixing(ONIndex1Y,I475,TRUE,_xll.ohTrigger(RecalcTrigger,Trigger1Y)),NA())</f>
        <v>1.8133470976149368E-2</v>
      </c>
    </row>
    <row r="476" spans="2:17" x14ac:dyDescent="0.2">
      <c r="B476" s="46" t="s">
        <v>20</v>
      </c>
      <c r="D476" s="49">
        <f>_xll.qlCalendarAdvance(LocalCalendar,$D475,B476,"f",FALSE)</f>
        <v>43328</v>
      </c>
      <c r="E476" s="49">
        <f>_xll.qlInterestRateIndexValueDate(IndexON,D476)</f>
        <v>43328</v>
      </c>
      <c r="F476" s="52">
        <f>IFERROR(_xll.qlIndexFixing(IndexON,D476,TRUE,_xll.ohTrigger(RecalcTrigger,TriggerON)),NA())</f>
        <v>7.181543174779037E-3</v>
      </c>
      <c r="H476" s="49">
        <f>_xll.qlCalendarAdvance(IborCalendar,$H475,B476,"f",FALSE)</f>
        <v>43322</v>
      </c>
      <c r="I476" s="49">
        <f>_xll.qlInterestRateIndexValueDate(Index1M,$H476)</f>
        <v>43326</v>
      </c>
      <c r="J476" s="52">
        <f>IFERROR(_xll.qlIndexFixing(Index1M,$H476,TRUE,_xll.ohTrigger(RecalcTrigger,Trigger1M)),NA())</f>
        <v>9.1254531762186373E-3</v>
      </c>
      <c r="K476" s="52">
        <f>IFERROR(_xll.qlIndexFixing(ONIndex1M,I476,TRUE,_xll.ohTrigger(RecalcTrigger,Trigger1M)),NA())</f>
        <v>9.0714064279495688E-3</v>
      </c>
      <c r="L476" s="52">
        <f>IFERROR(_xll.qlIndexFixing(Index3M,H476,TRUE,_xll.ohTrigger(RecalcTrigger,Trigger3M)),NA())</f>
        <v>1.1243183050071824E-2</v>
      </c>
      <c r="M476" s="52">
        <f>IFERROR(_xll.qlIndexFixing(ONIndex3M,I476,TRUE,_xll.ohTrigger(RecalcTrigger,Trigger3M)),NA())</f>
        <v>1.1051418080585407E-2</v>
      </c>
      <c r="N476" s="52">
        <f>IFERROR(_xll.qlIndexFixing(Index6M,$H476,TRUE,_xll.ohTrigger(RecalcTrigger,Trigger6M)),NA())</f>
        <v>1.3330626818315608E-2</v>
      </c>
      <c r="O476" s="52">
        <f>IFERROR(_xll.qlIndexFixing(ONIndex6M,I476,TRUE,_xll.ohTrigger(RecalcTrigger,Trigger6M)),NA())</f>
        <v>1.3291932421761743E-2</v>
      </c>
      <c r="P476" s="52">
        <f>IFERROR(_xll.qlIndexFixing(Index1Y,$H476,TRUE,_xll.ohTrigger(RecalcTrigger,Trigger1Y)),NA())</f>
        <v>1.6662285811033902E-2</v>
      </c>
      <c r="Q476" s="52">
        <f>IFERROR(_xll.qlIndexFixing(ONIndex1Y,I476,TRUE,_xll.ohTrigger(RecalcTrigger,Trigger1Y)),NA())</f>
        <v>1.8141224207646189E-2</v>
      </c>
    </row>
    <row r="477" spans="2:17" x14ac:dyDescent="0.2">
      <c r="B477" s="46" t="s">
        <v>20</v>
      </c>
      <c r="D477" s="49">
        <f>_xll.qlCalendarAdvance(LocalCalendar,$D476,B477,"f",FALSE)</f>
        <v>43329</v>
      </c>
      <c r="E477" s="49">
        <f>_xll.qlInterestRateIndexValueDate(IndexON,D477)</f>
        <v>43329</v>
      </c>
      <c r="F477" s="52">
        <f>IFERROR(_xll.qlIndexFixing(IndexON,D477,TRUE,_xll.ohTrigger(RecalcTrigger,TriggerON)),NA())</f>
        <v>7.18667936022932E-3</v>
      </c>
      <c r="H477" s="49">
        <f>_xll.qlCalendarAdvance(IborCalendar,$H476,B477,"f",FALSE)</f>
        <v>43325</v>
      </c>
      <c r="I477" s="49">
        <f>_xll.qlInterestRateIndexValueDate(Index1M,$H477)</f>
        <v>43327</v>
      </c>
      <c r="J477" s="52">
        <f>IFERROR(_xll.qlIndexFixing(Index1M,$H477,TRUE,_xll.ohTrigger(RecalcTrigger,Trigger1M)),NA())</f>
        <v>9.1323971791166456E-3</v>
      </c>
      <c r="K477" s="52">
        <f>IFERROR(_xll.qlIndexFixing(ONIndex1M,I477,TRUE,_xll.ohTrigger(RecalcTrigger,Trigger1M)),NA())</f>
        <v>9.0747991239936709E-3</v>
      </c>
      <c r="L477" s="52">
        <f>IFERROR(_xll.qlIndexFixing(Index3M,H477,TRUE,_xll.ohTrigger(RecalcTrigger,Trigger3M)),NA())</f>
        <v>1.12462844315982E-2</v>
      </c>
      <c r="M477" s="52">
        <f>IFERROR(_xll.qlIndexFixing(ONIndex3M,I477,TRUE,_xll.ohTrigger(RecalcTrigger,Trigger3M)),NA())</f>
        <v>1.1055612161907646E-2</v>
      </c>
      <c r="N477" s="52">
        <f>IFERROR(_xll.qlIndexFixing(Index6M,$H477,TRUE,_xll.ohTrigger(RecalcTrigger,Trigger6M)),NA())</f>
        <v>1.3330576831938831E-2</v>
      </c>
      <c r="O477" s="52">
        <f>IFERROR(_xll.qlIndexFixing(ONIndex6M,I477,TRUE,_xll.ohTrigger(RecalcTrigger,Trigger6M)),NA())</f>
        <v>1.3293136342724665E-2</v>
      </c>
      <c r="P477" s="52">
        <f>IFERROR(_xll.qlIndexFixing(Index1Y,$H477,TRUE,_xll.ohTrigger(RecalcTrigger,Trigger1Y)),NA())</f>
        <v>1.6656180884534452E-2</v>
      </c>
      <c r="Q477" s="52">
        <f>IFERROR(_xll.qlIndexFixing(ONIndex1Y,I477,TRUE,_xll.ohTrigger(RecalcTrigger,Trigger1Y)),NA())</f>
        <v>1.8148406926146166E-2</v>
      </c>
    </row>
    <row r="478" spans="2:17" x14ac:dyDescent="0.2">
      <c r="B478" s="46" t="s">
        <v>20</v>
      </c>
      <c r="D478" s="49">
        <f>_xll.qlCalendarAdvance(LocalCalendar,$D477,B478,"f",FALSE)</f>
        <v>43332</v>
      </c>
      <c r="E478" s="49">
        <f>_xll.qlInterestRateIndexValueDate(IndexON,D478)</f>
        <v>43332</v>
      </c>
      <c r="F478" s="52">
        <f>IFERROR(_xll.qlIndexFixing(IndexON,D478,TRUE,_xll.ohTrigger(RecalcTrigger,TriggerON)),NA())</f>
        <v>7.1915618238893586E-3</v>
      </c>
      <c r="H478" s="49">
        <f>_xll.qlCalendarAdvance(IborCalendar,$H477,B478,"f",FALSE)</f>
        <v>43326</v>
      </c>
      <c r="I478" s="49">
        <f>_xll.qlInterestRateIndexValueDate(Index1M,$H478)</f>
        <v>43328</v>
      </c>
      <c r="J478" s="52">
        <f>IFERROR(_xll.qlIndexFixing(Index1M,$H478,TRUE,_xll.ohTrigger(RecalcTrigger,Trigger1M)),NA())</f>
        <v>9.1339668713552591E-3</v>
      </c>
      <c r="K478" s="52">
        <f>IFERROR(_xll.qlIndexFixing(ONIndex1M,I478,TRUE,_xll.ohTrigger(RecalcTrigger,Trigger1M)),NA())</f>
        <v>9.0781896707170517E-3</v>
      </c>
      <c r="L478" s="52">
        <f>IFERROR(_xll.qlIndexFixing(Index3M,H478,TRUE,_xll.ohTrigger(RecalcTrigger,Trigger3M)),NA())</f>
        <v>1.1249339857791125E-2</v>
      </c>
      <c r="M478" s="52">
        <f>IFERROR(_xll.qlIndexFixing(ONIndex3M,I478,TRUE,_xll.ohTrigger(RecalcTrigger,Trigger3M)),NA())</f>
        <v>1.1059815072567147E-2</v>
      </c>
      <c r="N478" s="52">
        <f>IFERROR(_xll.qlIndexFixing(Index6M,$H478,TRUE,_xll.ohTrigger(RecalcTrigger,Trigger6M)),NA())</f>
        <v>1.3331238340338138E-2</v>
      </c>
      <c r="O478" s="52">
        <f>IFERROR(_xll.qlIndexFixing(ONIndex6M,I478,TRUE,_xll.ohTrigger(RecalcTrigger,Trigger6M)),NA())</f>
        <v>1.3294296472556866E-2</v>
      </c>
      <c r="P478" s="52">
        <f>IFERROR(_xll.qlIndexFixing(Index1Y,$H478,TRUE,_xll.ohTrigger(RecalcTrigger,Trigger1Y)),NA())</f>
        <v>1.6650071956162853E-2</v>
      </c>
      <c r="Q478" s="52">
        <f>IFERROR(_xll.qlIndexFixing(ONIndex1Y,I478,TRUE,_xll.ohTrigger(RecalcTrigger,Trigger1Y)),NA())</f>
        <v>1.8155019131569361E-2</v>
      </c>
    </row>
    <row r="479" spans="2:17" x14ac:dyDescent="0.2">
      <c r="B479" s="46" t="s">
        <v>20</v>
      </c>
      <c r="D479" s="49">
        <f>_xll.qlCalendarAdvance(LocalCalendar,$D478,B479,"f",FALSE)</f>
        <v>43333</v>
      </c>
      <c r="E479" s="49">
        <f>_xll.qlInterestRateIndexValueDate(IndexON,D479)</f>
        <v>43333</v>
      </c>
      <c r="F479" s="52">
        <f>IFERROR(_xll.qlIndexFixing(IndexON,D479,TRUE,_xll.ohTrigger(RecalcTrigger,TriggerON)),NA())</f>
        <v>7.1940913890866653E-3</v>
      </c>
      <c r="H479" s="49">
        <f>_xll.qlCalendarAdvance(IborCalendar,$H478,B479,"f",FALSE)</f>
        <v>43327</v>
      </c>
      <c r="I479" s="49">
        <f>_xll.qlInterestRateIndexValueDate(Index1M,$H479)</f>
        <v>43329</v>
      </c>
      <c r="J479" s="52">
        <f>IFERROR(_xll.qlIndexFixing(Index1M,$H479,TRUE,_xll.ohTrigger(RecalcTrigger,Trigger1M)),NA())</f>
        <v>9.1355357633167659E-3</v>
      </c>
      <c r="K479" s="52">
        <f>IFERROR(_xll.qlIndexFixing(ONIndex1M,I479,TRUE,_xll.ohTrigger(RecalcTrigger,Trigger1M)),NA())</f>
        <v>9.0851928699375861E-3</v>
      </c>
      <c r="L479" s="52">
        <f>IFERROR(_xll.qlIndexFixing(Index3M,H479,TRUE,_xll.ohTrigger(RecalcTrigger,Trigger3M)),NA())</f>
        <v>1.1254814773819781E-2</v>
      </c>
      <c r="M479" s="52">
        <f>IFERROR(_xll.qlIndexFixing(ONIndex3M,I479,TRUE,_xll.ohTrigger(RecalcTrigger,Trigger3M)),NA())</f>
        <v>1.1068590623120045E-2</v>
      </c>
      <c r="N479" s="52">
        <f>IFERROR(_xll.qlIndexFixing(Index6M,$H479,TRUE,_xll.ohTrigger(RecalcTrigger,Trigger6M)),NA())</f>
        <v>1.3330944659389636E-2</v>
      </c>
      <c r="O479" s="52">
        <f>IFERROR(_xll.qlIndexFixing(ONIndex6M,I479,TRUE,_xll.ohTrigger(RecalcTrigger,Trigger6M)),NA())</f>
        <v>1.329696186808782E-2</v>
      </c>
      <c r="P479" s="52">
        <f>IFERROR(_xll.qlIndexFixing(Index1Y,$H479,TRUE,_xll.ohTrigger(RecalcTrigger,Trigger1Y)),NA())</f>
        <v>1.6641759894282685E-2</v>
      </c>
      <c r="Q479" s="52">
        <f>IFERROR(_xll.qlIndexFixing(ONIndex1Y,I479,TRUE,_xll.ohTrigger(RecalcTrigger,Trigger1Y)),NA())</f>
        <v>1.8167258558641208E-2</v>
      </c>
    </row>
    <row r="480" spans="2:17" x14ac:dyDescent="0.2">
      <c r="B480" s="46" t="s">
        <v>20</v>
      </c>
      <c r="D480" s="49">
        <f>_xll.qlCalendarAdvance(LocalCalendar,$D479,B480,"f",FALSE)</f>
        <v>43334</v>
      </c>
      <c r="E480" s="49">
        <f>_xll.qlInterestRateIndexValueDate(IndexON,D480)</f>
        <v>43334</v>
      </c>
      <c r="F480" s="52">
        <f>IFERROR(_xll.qlIndexFixing(IndexON,D480,TRUE,_xll.ohTrigger(RecalcTrigger,TriggerON)),NA())</f>
        <v>7.1966309155957475E-3</v>
      </c>
      <c r="H480" s="49">
        <f>_xll.qlCalendarAdvance(IborCalendar,$H479,B480,"f",FALSE)</f>
        <v>43328</v>
      </c>
      <c r="I480" s="49">
        <f>_xll.qlInterestRateIndexValueDate(Index1M,$H480)</f>
        <v>43332</v>
      </c>
      <c r="J480" s="52">
        <f>IFERROR(_xll.qlIndexFixing(Index1M,$H480,TRUE,_xll.ohTrigger(RecalcTrigger,Trigger1M)),NA())</f>
        <v>9.1455990003939548E-3</v>
      </c>
      <c r="K480" s="52">
        <f>IFERROR(_xll.qlIndexFixing(ONIndex1M,I480,TRUE,_xll.ohTrigger(RecalcTrigger,Trigger1M)),NA())</f>
        <v>9.091730364483297E-3</v>
      </c>
      <c r="L480" s="52">
        <f>IFERROR(_xll.qlIndexFixing(Index3M,H480,TRUE,_xll.ohTrigger(RecalcTrigger,Trigger3M)),NA())</f>
        <v>1.1261082431287298E-2</v>
      </c>
      <c r="M480" s="52">
        <f>IFERROR(_xll.qlIndexFixing(ONIndex3M,I480,TRUE,_xll.ohTrigger(RecalcTrigger,Trigger3M)),NA())</f>
        <v>1.1076715007778404E-2</v>
      </c>
      <c r="N480" s="52">
        <f>IFERROR(_xll.qlIndexFixing(Index6M,$H480,TRUE,_xll.ohTrigger(RecalcTrigger,Trigger6M)),NA())</f>
        <v>1.3330269537679226E-2</v>
      </c>
      <c r="O480" s="52">
        <f>IFERROR(_xll.qlIndexFixing(ONIndex6M,I480,TRUE,_xll.ohTrigger(RecalcTrigger,Trigger6M)),NA())</f>
        <v>1.3298499080178772E-2</v>
      </c>
      <c r="P480" s="52">
        <f>IFERROR(_xll.qlIndexFixing(Index1Y,$H480,TRUE,_xll.ohTrigger(RecalcTrigger,Trigger1Y)),NA())</f>
        <v>1.6625632117134678E-2</v>
      </c>
      <c r="Q480" s="52">
        <f>IFERROR(_xll.qlIndexFixing(ONIndex1Y,I480,TRUE,_xll.ohTrigger(RecalcTrigger,Trigger1Y)),NA())</f>
        <v>1.8175762822414399E-2</v>
      </c>
    </row>
    <row r="481" spans="2:17" x14ac:dyDescent="0.2">
      <c r="B481" s="46" t="s">
        <v>20</v>
      </c>
      <c r="D481" s="49">
        <f>_xll.qlCalendarAdvance(LocalCalendar,$D480,B481,"f",FALSE)</f>
        <v>43335</v>
      </c>
      <c r="E481" s="49">
        <f>_xll.qlInterestRateIndexValueDate(IndexON,D481)</f>
        <v>43335</v>
      </c>
      <c r="F481" s="52">
        <f>IFERROR(_xll.qlIndexFixing(IndexON,D481,TRUE,_xll.ohTrigger(RecalcTrigger,TriggerON)),NA())</f>
        <v>7.199180403176797E-3</v>
      </c>
      <c r="H481" s="49">
        <f>_xll.qlCalendarAdvance(IborCalendar,$H480,B481,"f",FALSE)</f>
        <v>43329</v>
      </c>
      <c r="I481" s="49">
        <f>_xll.qlInterestRateIndexValueDate(Index1M,$H481)</f>
        <v>43333</v>
      </c>
      <c r="J481" s="52">
        <f>IFERROR(_xll.qlIndexFixing(Index1M,$H481,TRUE,_xll.ohTrigger(RecalcTrigger,Trigger1M)),NA())</f>
        <v>9.148949112741488E-3</v>
      </c>
      <c r="K481" s="52">
        <f>IFERROR(_xll.qlIndexFixing(ONIndex1M,I481,TRUE,_xll.ohTrigger(RecalcTrigger,Trigger1M)),NA())</f>
        <v>9.0951101647629429E-3</v>
      </c>
      <c r="L481" s="52">
        <f>IFERROR(_xll.qlIndexFixing(Index3M,H481,TRUE,_xll.ohTrigger(RecalcTrigger,Trigger3M)),NA())</f>
        <v>1.1263893397348086E-2</v>
      </c>
      <c r="M481" s="52">
        <f>IFERROR(_xll.qlIndexFixing(ONIndex3M,I481,TRUE,_xll.ohTrigger(RecalcTrigger,Trigger3M)),NA())</f>
        <v>1.1080962064804467E-2</v>
      </c>
      <c r="N481" s="52">
        <f>IFERROR(_xll.qlIndexFixing(Index6M,$H481,TRUE,_xll.ohTrigger(RecalcTrigger,Trigger6M)),NA())</f>
        <v>1.3330198600550448E-2</v>
      </c>
      <c r="O481" s="52">
        <f>IFERROR(_xll.qlIndexFixing(ONIndex6M,I481,TRUE,_xll.ohTrigger(RecalcTrigger,Trigger6M)),NA())</f>
        <v>1.329944025403762E-2</v>
      </c>
      <c r="P481" s="52">
        <f>IFERROR(_xll.qlIndexFixing(Index1Y,$H481,TRUE,_xll.ohTrigger(RecalcTrigger,Trigger1Y)),NA())</f>
        <v>1.6619530098904139E-2</v>
      </c>
      <c r="Q481" s="52">
        <f>IFERROR(_xll.qlIndexFixing(ONIndex1Y,I481,TRUE,_xll.ohTrigger(RecalcTrigger,Trigger1Y)),NA())</f>
        <v>1.8179522462213882E-2</v>
      </c>
    </row>
    <row r="482" spans="2:17" x14ac:dyDescent="0.2">
      <c r="B482" s="46" t="s">
        <v>20</v>
      </c>
      <c r="D482" s="49">
        <f>_xll.qlCalendarAdvance(LocalCalendar,$D481,B482,"f",FALSE)</f>
        <v>43336</v>
      </c>
      <c r="E482" s="49">
        <f>_xll.qlInterestRateIndexValueDate(IndexON,D482)</f>
        <v>43336</v>
      </c>
      <c r="F482" s="52">
        <f>IFERROR(_xll.qlIndexFixing(IndexON,D482,TRUE,_xll.ohTrigger(RecalcTrigger,TriggerON)),NA())</f>
        <v>7.2044567559181871E-3</v>
      </c>
      <c r="H482" s="49">
        <f>_xll.qlCalendarAdvance(IborCalendar,$H481,B482,"f",FALSE)</f>
        <v>43332</v>
      </c>
      <c r="I482" s="49">
        <f>_xll.qlInterestRateIndexValueDate(Index1M,$H482)</f>
        <v>43334</v>
      </c>
      <c r="J482" s="52">
        <f>IFERROR(_xll.qlIndexFixing(Index1M,$H482,TRUE,_xll.ohTrigger(RecalcTrigger,Trigger1M)),NA())</f>
        <v>9.1558642071538025E-3</v>
      </c>
      <c r="K482" s="52">
        <f>IFERROR(_xll.qlIndexFixing(ONIndex1M,I482,TRUE,_xll.ohTrigger(RecalcTrigger,Trigger1M)),NA())</f>
        <v>9.0984878156419313E-3</v>
      </c>
      <c r="L482" s="52">
        <f>IFERROR(_xll.qlIndexFixing(Index3M,H482,TRUE,_xll.ohTrigger(RecalcTrigger,Trigger3M)),NA())</f>
        <v>1.1267722132451006E-2</v>
      </c>
      <c r="M482" s="52">
        <f>IFERROR(_xll.qlIndexFixing(ONIndex3M,I482,TRUE,_xll.ohTrigger(RecalcTrigger,Trigger3M)),NA())</f>
        <v>1.108521795100792E-2</v>
      </c>
      <c r="N482" s="52">
        <f>IFERROR(_xll.qlIndexFixing(Index6M,$H482,TRUE,_xll.ohTrigger(RecalcTrigger,Trigger6M)),NA())</f>
        <v>1.3330125168728519E-2</v>
      </c>
      <c r="O482" s="52">
        <f>IFERROR(_xll.qlIndexFixing(ONIndex6M,I482,TRUE,_xll.ohTrigger(RecalcTrigger,Trigger6M)),NA())</f>
        <v>1.3300337636765747E-2</v>
      </c>
      <c r="P482" s="52">
        <f>IFERROR(_xll.qlIndexFixing(Index1Y,$H482,TRUE,_xll.ohTrigger(RecalcTrigger,Trigger1Y)),NA())</f>
        <v>1.6613434846295967E-2</v>
      </c>
      <c r="Q482" s="52">
        <f>IFERROR(_xll.qlIndexFixing(ONIndex1Y,I482,TRUE,_xll.ohTrigger(RecalcTrigger,Trigger1Y)),NA())</f>
        <v>1.8182711588776712E-2</v>
      </c>
    </row>
    <row r="483" spans="2:17" x14ac:dyDescent="0.2">
      <c r="B483" s="46" t="s">
        <v>20</v>
      </c>
      <c r="D483" s="49">
        <f>_xll.qlCalendarAdvance(LocalCalendar,$D482,B483,"f",FALSE)</f>
        <v>43339</v>
      </c>
      <c r="E483" s="49">
        <f>_xll.qlInterestRateIndexValueDate(IndexON,D483)</f>
        <v>43339</v>
      </c>
      <c r="F483" s="52">
        <f>IFERROR(_xll.qlIndexFixing(IndexON,D483,TRUE,_xll.ohTrigger(RecalcTrigger,TriggerON)),NA())</f>
        <v>7.2094779655795804E-3</v>
      </c>
      <c r="H483" s="49">
        <f>_xll.qlCalendarAdvance(IborCalendar,$H482,B483,"f",FALSE)</f>
        <v>43333</v>
      </c>
      <c r="I483" s="49">
        <f>_xll.qlInterestRateIndexValueDate(Index1M,$H483)</f>
        <v>43335</v>
      </c>
      <c r="J483" s="52">
        <f>IFERROR(_xll.qlIndexFixing(Index1M,$H483,TRUE,_xll.ohTrigger(RecalcTrigger,Trigger1M)),NA())</f>
        <v>9.1574257784796109E-3</v>
      </c>
      <c r="K483" s="52">
        <f>IFERROR(_xll.qlIndexFixing(ONIndex1M,I483,TRUE,_xll.ohTrigger(RecalcTrigger,Trigger1M)),NA())</f>
        <v>9.1018633172001984E-3</v>
      </c>
      <c r="L483" s="52">
        <f>IFERROR(_xll.qlIndexFixing(Index3M,H483,TRUE,_xll.ohTrigger(RecalcTrigger,Trigger3M)),NA())</f>
        <v>1.1269358864388769E-2</v>
      </c>
      <c r="M483" s="52">
        <f>IFERROR(_xll.qlIndexFixing(ONIndex3M,I483,TRUE,_xll.ohTrigger(RecalcTrigger,Trigger3M)),NA())</f>
        <v>1.1089482666468697E-2</v>
      </c>
      <c r="N483" s="52">
        <f>IFERROR(_xll.qlIndexFixing(Index6M,$H483,TRUE,_xll.ohTrigger(RecalcTrigger,Trigger6M)),NA())</f>
        <v>1.3330565606769375E-2</v>
      </c>
      <c r="O483" s="52">
        <f>IFERROR(_xll.qlIndexFixing(ONIndex6M,I483,TRUE,_xll.ohTrigger(RecalcTrigger,Trigger6M)),NA())</f>
        <v>1.3301191228283216E-2</v>
      </c>
      <c r="P483" s="52">
        <f>IFERROR(_xll.qlIndexFixing(Index1Y,$H483,TRUE,_xll.ohTrigger(RecalcTrigger,Trigger1Y)),NA())</f>
        <v>1.6607348153739748E-2</v>
      </c>
      <c r="Q483" s="52">
        <f>IFERROR(_xll.qlIndexFixing(ONIndex1Y,I483,TRUE,_xll.ohTrigger(RecalcTrigger,Trigger1Y)),NA())</f>
        <v>1.8185330202182826E-2</v>
      </c>
    </row>
    <row r="484" spans="2:17" x14ac:dyDescent="0.2">
      <c r="B484" s="46" t="s">
        <v>20</v>
      </c>
      <c r="D484" s="49">
        <f>_xll.qlCalendarAdvance(LocalCalendar,$D483,B484,"f",FALSE)</f>
        <v>43340</v>
      </c>
      <c r="E484" s="49">
        <f>_xll.qlInterestRateIndexValueDate(IndexON,D484)</f>
        <v>43340</v>
      </c>
      <c r="F484" s="52">
        <f>IFERROR(_xll.qlIndexFixing(IndexON,D484,TRUE,_xll.ohTrigger(RecalcTrigger,TriggerON)),NA())</f>
        <v>7.2120772591599547E-3</v>
      </c>
      <c r="H484" s="49">
        <f>_xll.qlCalendarAdvance(IborCalendar,$H483,B484,"f",FALSE)</f>
        <v>43334</v>
      </c>
      <c r="I484" s="49">
        <f>_xll.qlInterestRateIndexValueDate(Index1M,$H484)</f>
        <v>43336</v>
      </c>
      <c r="J484" s="52">
        <f>IFERROR(_xll.qlIndexFixing(Index1M,$H484,TRUE,_xll.ohTrigger(RecalcTrigger,Trigger1M)),NA())</f>
        <v>9.1589865497082416E-3</v>
      </c>
      <c r="K484" s="52">
        <f>IFERROR(_xll.qlIndexFixing(ONIndex1M,I484,TRUE,_xll.ohTrigger(RecalcTrigger,Trigger1M)),NA())</f>
        <v>9.1106371530180752E-3</v>
      </c>
      <c r="L484" s="52">
        <f>IFERROR(_xll.qlIndexFixing(Index3M,H484,TRUE,_xll.ohTrigger(RecalcTrigger,Trigger3M)),NA())</f>
        <v>1.1273978779696454E-2</v>
      </c>
      <c r="M484" s="52">
        <f>IFERROR(_xll.qlIndexFixing(ONIndex3M,I484,TRUE,_xll.ohTrigger(RecalcTrigger,Trigger3M)),NA())</f>
        <v>1.1100702004547269E-2</v>
      </c>
      <c r="N484" s="52">
        <f>IFERROR(_xll.qlIndexFixing(Index6M,$H484,TRUE,_xll.ohTrigger(RecalcTrigger,Trigger6M)),NA())</f>
        <v>1.3330231865073676E-2</v>
      </c>
      <c r="O484" s="52">
        <f>IFERROR(_xll.qlIndexFixing(ONIndex6M,I484,TRUE,_xll.ohTrigger(RecalcTrigger,Trigger6M)),NA())</f>
        <v>1.330384365530124E-2</v>
      </c>
      <c r="P484" s="52">
        <f>IFERROR(_xll.qlIndexFixing(Index1Y,$H484,TRUE,_xll.ohTrigger(RecalcTrigger,Trigger1Y)),NA())</f>
        <v>1.6598712203116445E-2</v>
      </c>
      <c r="Q484" s="52">
        <f>IFERROR(_xll.qlIndexFixing(ONIndex1Y,I484,TRUE,_xll.ohTrigger(RecalcTrigger,Trigger1Y)),NA())</f>
        <v>1.8190402718509802E-2</v>
      </c>
    </row>
    <row r="485" spans="2:17" x14ac:dyDescent="0.2">
      <c r="B485" s="46" t="s">
        <v>20</v>
      </c>
      <c r="D485" s="49">
        <f>_xll.qlCalendarAdvance(LocalCalendar,$D484,B485,"f",FALSE)</f>
        <v>43341</v>
      </c>
      <c r="E485" s="49">
        <f>_xll.qlInterestRateIndexValueDate(IndexON,D485)</f>
        <v>43341</v>
      </c>
      <c r="F485" s="52">
        <f>IFERROR(_xll.qlIndexFixing(IndexON,D485,TRUE,_xll.ohTrigger(RecalcTrigger,TriggerON)),NA())</f>
        <v>7.2146865138922323E-3</v>
      </c>
      <c r="H485" s="49">
        <f>_xll.qlCalendarAdvance(IborCalendar,$H484,B485,"f",FALSE)</f>
        <v>43335</v>
      </c>
      <c r="I485" s="49">
        <f>_xll.qlInterestRateIndexValueDate(Index1M,$H485)</f>
        <v>43340</v>
      </c>
      <c r="J485" s="52">
        <f>IFERROR(_xll.qlIndexFixing(Index1M,$H485,TRUE,_xll.ohTrigger(RecalcTrigger,Trigger1M)),NA())</f>
        <v>9.1723396987695594E-3</v>
      </c>
      <c r="K485" s="52">
        <f>IFERROR(_xll.qlIndexFixing(ONIndex1M,I485,TRUE,_xll.ohTrigger(RecalcTrigger,Trigger1M)),NA())</f>
        <v>9.1187085855803929E-3</v>
      </c>
      <c r="L485" s="52">
        <f>IFERROR(_xll.qlIndexFixing(Index3M,H485,TRUE,_xll.ohTrigger(RecalcTrigger,Trigger3M)),NA())</f>
        <v>1.1282064136889805E-2</v>
      </c>
      <c r="M485" s="52">
        <f>IFERROR(_xll.qlIndexFixing(ONIndex3M,I485,TRUE,_xll.ohTrigger(RecalcTrigger,Trigger3M)),NA())</f>
        <v>1.1110938683032145E-2</v>
      </c>
      <c r="N485" s="52">
        <f>IFERROR(_xll.qlIndexFixing(Index6M,$H485,TRUE,_xll.ohTrigger(RecalcTrigger,Trigger6M)),NA())</f>
        <v>1.3329648142820181E-2</v>
      </c>
      <c r="O485" s="52">
        <f>IFERROR(_xll.qlIndexFixing(ONIndex6M,I485,TRUE,_xll.ohTrigger(RecalcTrigger,Trigger6M)),NA())</f>
        <v>1.3304802318110376E-2</v>
      </c>
      <c r="P485" s="52">
        <f>IFERROR(_xll.qlIndexFixing(Index1Y,$H485,TRUE,_xll.ohTrigger(RecalcTrigger,Trigger1Y)),NA())</f>
        <v>1.6577105893752737E-2</v>
      </c>
      <c r="Q485" s="52">
        <f>IFERROR(_xll.qlIndexFixing(ONIndex1Y,I485,TRUE,_xll.ohTrigger(RecalcTrigger,Trigger1Y)),NA())</f>
        <v>1.8189865570743535E-2</v>
      </c>
    </row>
    <row r="486" spans="2:17" x14ac:dyDescent="0.2">
      <c r="B486" s="46" t="s">
        <v>20</v>
      </c>
      <c r="D486" s="49">
        <f>_xll.qlCalendarAdvance(LocalCalendar,$D485,B486,"f",FALSE)</f>
        <v>43342</v>
      </c>
      <c r="E486" s="49">
        <f>_xll.qlInterestRateIndexValueDate(IndexON,D486)</f>
        <v>43342</v>
      </c>
      <c r="F486" s="52">
        <f>IFERROR(_xll.qlIndexFixing(IndexON,D486,TRUE,_xll.ohTrigger(RecalcTrigger,TriggerON)),NA())</f>
        <v>7.2173057299362853E-3</v>
      </c>
      <c r="H486" s="49">
        <f>_xll.qlCalendarAdvance(IborCalendar,$H485,B486,"f",FALSE)</f>
        <v>43336</v>
      </c>
      <c r="I486" s="49">
        <f>_xll.qlInterestRateIndexValueDate(Index1M,$H486)</f>
        <v>43341</v>
      </c>
      <c r="J486" s="52">
        <f>IFERROR(_xll.qlIndexFixing(Index1M,$H486,TRUE,_xll.ohTrigger(RecalcTrigger,Trigger1M)),NA())</f>
        <v>9.1738950301119004E-3</v>
      </c>
      <c r="K486" s="52">
        <f>IFERROR(_xll.qlIndexFixing(ONIndex1M,I486,TRUE,_xll.ohTrigger(RecalcTrigger,Trigger1M)),NA())</f>
        <v>9.1220711913742036E-3</v>
      </c>
      <c r="L486" s="52">
        <f>IFERROR(_xll.qlIndexFixing(Index3M,H486,TRUE,_xll.ohTrigger(RecalcTrigger,Trigger3M)),NA())</f>
        <v>1.1284433063860044E-2</v>
      </c>
      <c r="M486" s="52">
        <f>IFERROR(_xll.qlIndexFixing(ONIndex3M,I486,TRUE,_xll.ohTrigger(RecalcTrigger,Trigger3M)),NA())</f>
        <v>1.1115256374116811E-2</v>
      </c>
      <c r="N486" s="52">
        <f>IFERROR(_xll.qlIndexFixing(Index6M,$H486,TRUE,_xll.ohTrigger(RecalcTrigger,Trigger6M)),NA())</f>
        <v>1.3329291291282746E-2</v>
      </c>
      <c r="O486" s="52">
        <f>IFERROR(_xll.qlIndexFixing(ONIndex6M,I486,TRUE,_xll.ohTrigger(RecalcTrigger,Trigger6M)),NA())</f>
        <v>1.3305393162443835E-2</v>
      </c>
      <c r="P486" s="52">
        <f>IFERROR(_xll.qlIndexFixing(Index1Y,$H486,TRUE,_xll.ohTrigger(RecalcTrigger,Trigger1Y)),NA())</f>
        <v>1.6571108242116907E-2</v>
      </c>
      <c r="Q486" s="52">
        <f>IFERROR(_xll.qlIndexFixing(ONIndex1Y,I486,TRUE,_xll.ohTrigger(RecalcTrigger,Trigger1Y)),NA())</f>
        <v>1.8189061104729731E-2</v>
      </c>
    </row>
    <row r="487" spans="2:17" x14ac:dyDescent="0.2">
      <c r="B487" s="46" t="s">
        <v>20</v>
      </c>
      <c r="D487" s="49">
        <f>_xll.qlCalendarAdvance(LocalCalendar,$D486,B487,"f",FALSE)</f>
        <v>43343</v>
      </c>
      <c r="E487" s="49">
        <f>_xll.qlInterestRateIndexValueDate(IndexON,D487)</f>
        <v>43343</v>
      </c>
      <c r="F487" s="52">
        <f>IFERROR(_xll.qlIndexFixing(IndexON,D487,TRUE,_xll.ohTrigger(RecalcTrigger,TriggerON)),NA())</f>
        <v>7.2241210152323987E-3</v>
      </c>
      <c r="H487" s="49">
        <f>_xll.qlCalendarAdvance(IborCalendar,$H486,B487,"f",FALSE)</f>
        <v>43340</v>
      </c>
      <c r="I487" s="49">
        <f>_xll.qlInterestRateIndexValueDate(Index1M,$H487)</f>
        <v>43342</v>
      </c>
      <c r="J487" s="52">
        <f>IFERROR(_xll.qlIndexFixing(Index1M,$H487,TRUE,_xll.ohTrigger(RecalcTrigger,Trigger1M)),NA())</f>
        <v>9.17544956152299E-3</v>
      </c>
      <c r="K487" s="52">
        <f>IFERROR(_xll.qlIndexFixing(ONIndex1M,I487,TRUE,_xll.ohTrigger(RecalcTrigger,Trigger1M)),NA())</f>
        <v>9.125431647847293E-3</v>
      </c>
      <c r="L487" s="52">
        <f>IFERROR(_xll.qlIndexFixing(Index3M,H487,TRUE,_xll.ohTrigger(RecalcTrigger,Trigger3M)),NA())</f>
        <v>1.128674233087852E-2</v>
      </c>
      <c r="M487" s="52">
        <f>IFERROR(_xll.qlIndexFixing(ONIndex3M,I487,TRUE,_xll.ohTrigger(RecalcTrigger,Trigger3M)),NA())</f>
        <v>1.1119582894458802E-2</v>
      </c>
      <c r="N487" s="52">
        <f>IFERROR(_xll.qlIndexFixing(Index6M,$H487,TRUE,_xll.ohTrigger(RecalcTrigger,Trigger6M)),NA())</f>
        <v>1.3328929970089139E-2</v>
      </c>
      <c r="O487" s="52">
        <f>IFERROR(_xll.qlIndexFixing(ONIndex6M,I487,TRUE,_xll.ohTrigger(RecalcTrigger,Trigger6M)),NA())</f>
        <v>1.3305940215726508E-2</v>
      </c>
      <c r="P487" s="52">
        <f>IFERROR(_xll.qlIndexFixing(Index1Y,$H487,TRUE,_xll.ohTrigger(RecalcTrigger,Trigger1Y)),NA())</f>
        <v>1.6565131710337848E-2</v>
      </c>
      <c r="Q487" s="52">
        <f>IFERROR(_xll.qlIndexFixing(ONIndex1Y,I487,TRUE,_xll.ohTrigger(RecalcTrigger,Trigger1Y)),NA())</f>
        <v>1.8187686125479274E-2</v>
      </c>
    </row>
    <row r="488" spans="2:17" x14ac:dyDescent="0.2">
      <c r="B488" s="46" t="s">
        <v>20</v>
      </c>
      <c r="D488" s="49">
        <f>_xll.qlCalendarAdvance(LocalCalendar,$D487,B488,"f",FALSE)</f>
        <v>43347</v>
      </c>
      <c r="E488" s="49">
        <f>_xll.qlInterestRateIndexValueDate(IndexON,D488)</f>
        <v>43347</v>
      </c>
      <c r="F488" s="52">
        <f>IFERROR(_xll.qlIndexFixing(IndexON,D488,TRUE,_xll.ohTrigger(RecalcTrigger,TriggerON)),NA())</f>
        <v>7.2305512275150363E-3</v>
      </c>
      <c r="H488" s="49">
        <f>_xll.qlCalendarAdvance(IborCalendar,$H487,B488,"f",FALSE)</f>
        <v>43341</v>
      </c>
      <c r="I488" s="49">
        <f>_xll.qlInterestRateIndexValueDate(Index1M,$H488)</f>
        <v>43343</v>
      </c>
      <c r="J488" s="52">
        <f>IFERROR(_xll.qlIndexFixing(Index1M,$H488,TRUE,_xll.ohTrigger(RecalcTrigger,Trigger1M)),NA())</f>
        <v>9.1770032930387525E-3</v>
      </c>
      <c r="K488" s="52">
        <f>IFERROR(_xll.qlIndexFixing(ONIndex1M,I488,TRUE,_xll.ohTrigger(RecalcTrigger,Trigger1M)),NA())</f>
        <v>9.1341696595415023E-3</v>
      </c>
      <c r="L488" s="52">
        <f>IFERROR(_xll.qlIndexFixing(Index3M,H488,TRUE,_xll.ohTrigger(RecalcTrigger,Trigger3M)),NA())</f>
        <v>1.1288230579940606E-2</v>
      </c>
      <c r="M488" s="52">
        <f>IFERROR(_xll.qlIndexFixing(ONIndex3M,I488,TRUE,_xll.ohTrigger(RecalcTrigger,Trigger3M)),NA())</f>
        <v>1.1130959547238639E-2</v>
      </c>
      <c r="N488" s="52">
        <f>IFERROR(_xll.qlIndexFixing(Index6M,$H488,TRUE,_xll.ohTrigger(RecalcTrigger,Trigger6M)),NA())</f>
        <v>1.3328564348972234E-2</v>
      </c>
      <c r="O488" s="52">
        <f>IFERROR(_xll.qlIndexFixing(ONIndex6M,I488,TRUE,_xll.ohTrigger(RecalcTrigger,Trigger6M)),NA())</f>
        <v>1.3307826738484518E-2</v>
      </c>
      <c r="P488" s="52">
        <f>IFERROR(_xll.qlIndexFixing(Index1Y,$H488,TRUE,_xll.ohTrigger(RecalcTrigger,Trigger1Y)),NA())</f>
        <v>1.655983751791033E-2</v>
      </c>
      <c r="Q488" s="52">
        <f>IFERROR(_xll.qlIndexFixing(ONIndex1Y,I488,TRUE,_xll.ohTrigger(RecalcTrigger,Trigger1Y)),NA())</f>
        <v>1.8182773504129557E-2</v>
      </c>
    </row>
    <row r="489" spans="2:17" x14ac:dyDescent="0.2">
      <c r="B489" s="46" t="s">
        <v>20</v>
      </c>
      <c r="D489" s="49">
        <f>_xll.qlCalendarAdvance(LocalCalendar,$D488,B489,"f",FALSE)</f>
        <v>43348</v>
      </c>
      <c r="E489" s="49">
        <f>_xll.qlInterestRateIndexValueDate(IndexON,D489)</f>
        <v>43348</v>
      </c>
      <c r="F489" s="52">
        <f>IFERROR(_xll.qlIndexFixing(IndexON,D489,TRUE,_xll.ohTrigger(RecalcTrigger,TriggerON)),NA())</f>
        <v>7.2332302106303814E-3</v>
      </c>
      <c r="H489" s="49">
        <f>_xll.qlCalendarAdvance(IborCalendar,$H488,B489,"f",FALSE)</f>
        <v>43342</v>
      </c>
      <c r="I489" s="49">
        <f>_xll.qlInterestRateIndexValueDate(Index1M,$H489)</f>
        <v>43347</v>
      </c>
      <c r="J489" s="52">
        <f>IFERROR(_xll.qlIndexFixing(Index1M,$H489,TRUE,_xll.ohTrigger(RecalcTrigger,Trigger1M)),NA())</f>
        <v>9.1938549659413837E-3</v>
      </c>
      <c r="K489" s="52">
        <f>IFERROR(_xll.qlIndexFixing(ONIndex1M,I489,TRUE,_xll.ohTrigger(RecalcTrigger,Trigger1M)),NA())</f>
        <v>9.1422016904818548E-3</v>
      </c>
      <c r="L489" s="52">
        <f>IFERROR(_xll.qlIndexFixing(Index3M,H489,TRUE,_xll.ohTrigger(RecalcTrigger,Trigger3M)),NA())</f>
        <v>1.1296754249431268E-2</v>
      </c>
      <c r="M489" s="52">
        <f>IFERROR(_xll.qlIndexFixing(ONIndex3M,I489,TRUE,_xll.ohTrigger(RecalcTrigger,Trigger3M)),NA())</f>
        <v>1.1141347935348378E-2</v>
      </c>
      <c r="N489" s="52">
        <f>IFERROR(_xll.qlIndexFixing(Index6M,$H489,TRUE,_xll.ohTrigger(RecalcTrigger,Trigger6M)),NA())</f>
        <v>1.3328194934362833E-2</v>
      </c>
      <c r="O489" s="52">
        <f>IFERROR(_xll.qlIndexFixing(ONIndex6M,I489,TRUE,_xll.ohTrigger(RecalcTrigger,Trigger6M)),NA())</f>
        <v>1.3308018613820138E-2</v>
      </c>
      <c r="P489" s="52">
        <f>IFERROR(_xll.qlIndexFixing(Index1Y,$H489,TRUE,_xll.ohTrigger(RecalcTrigger,Trigger1Y)),NA())</f>
        <v>1.6535628640992686E-2</v>
      </c>
      <c r="Q489" s="52">
        <f>IFERROR(_xll.qlIndexFixing(ONIndex1Y,I489,TRUE,_xll.ohTrigger(RecalcTrigger,Trigger1Y)),NA())</f>
        <v>1.817225353099694E-2</v>
      </c>
    </row>
    <row r="490" spans="2:17" x14ac:dyDescent="0.2">
      <c r="B490" s="46" t="s">
        <v>20</v>
      </c>
      <c r="D490" s="49">
        <f>_xll.qlCalendarAdvance(LocalCalendar,$D489,B490,"f",FALSE)</f>
        <v>43349</v>
      </c>
      <c r="E490" s="49">
        <f>_xll.qlInterestRateIndexValueDate(IndexON,D490)</f>
        <v>43349</v>
      </c>
      <c r="F490" s="52">
        <f>IFERROR(_xll.qlIndexFixing(IndexON,D490,TRUE,_xll.ohTrigger(RecalcTrigger,TriggerON)),NA())</f>
        <v>7.2359191548976298E-3</v>
      </c>
      <c r="H490" s="49">
        <f>_xll.qlCalendarAdvance(IborCalendar,$H489,B490,"f",FALSE)</f>
        <v>43343</v>
      </c>
      <c r="I490" s="49">
        <f>_xll.qlInterestRateIndexValueDate(Index1M,$H490)</f>
        <v>43347</v>
      </c>
      <c r="J490" s="52">
        <f>IFERROR(_xll.qlIndexFixing(Index1M,$H490,TRUE,_xll.ohTrigger(RecalcTrigger,Trigger1M)),NA())</f>
        <v>9.1938549659413837E-3</v>
      </c>
      <c r="K490" s="52">
        <f>IFERROR(_xll.qlIndexFixing(ONIndex1M,I490,TRUE,_xll.ohTrigger(RecalcTrigger,Trigger1M)),NA())</f>
        <v>9.1422016904818548E-3</v>
      </c>
      <c r="L490" s="52">
        <f>IFERROR(_xll.qlIndexFixing(Index3M,H490,TRUE,_xll.ohTrigger(RecalcTrigger,Trigger3M)),NA())</f>
        <v>1.1296754249431268E-2</v>
      </c>
      <c r="M490" s="52">
        <f>IFERROR(_xll.qlIndexFixing(ONIndex3M,I490,TRUE,_xll.ohTrigger(RecalcTrigger,Trigger3M)),NA())</f>
        <v>1.1141347935348378E-2</v>
      </c>
      <c r="N490" s="52">
        <f>IFERROR(_xll.qlIndexFixing(Index6M,$H490,TRUE,_xll.ohTrigger(RecalcTrigger,Trigger6M)),NA())</f>
        <v>1.3328194934362833E-2</v>
      </c>
      <c r="O490" s="52">
        <f>IFERROR(_xll.qlIndexFixing(ONIndex6M,I490,TRUE,_xll.ohTrigger(RecalcTrigger,Trigger6M)),NA())</f>
        <v>1.3308018613820138E-2</v>
      </c>
      <c r="P490" s="52">
        <f>IFERROR(_xll.qlIndexFixing(Index1Y,$H490,TRUE,_xll.ohTrigger(RecalcTrigger,Trigger1Y)),NA())</f>
        <v>1.6535628640992686E-2</v>
      </c>
      <c r="Q490" s="52">
        <f>IFERROR(_xll.qlIndexFixing(ONIndex1Y,I490,TRUE,_xll.ohTrigger(RecalcTrigger,Trigger1Y)),NA())</f>
        <v>1.817225353099694E-2</v>
      </c>
    </row>
    <row r="491" spans="2:17" x14ac:dyDescent="0.2">
      <c r="B491" s="46" t="s">
        <v>20</v>
      </c>
      <c r="D491" s="49">
        <f>_xll.qlCalendarAdvance(LocalCalendar,$D490,B491,"f",FALSE)</f>
        <v>43350</v>
      </c>
      <c r="E491" s="49">
        <f>_xll.qlInterestRateIndexValueDate(IndexON,D491)</f>
        <v>43350</v>
      </c>
      <c r="F491" s="52">
        <f>IFERROR(_xll.qlIndexFixing(IndexON,D491,TRUE,_xll.ohTrigger(RecalcTrigger,TriggerON)),NA())</f>
        <v>7.2414759064365342E-3</v>
      </c>
      <c r="H491" s="49">
        <f>_xll.qlCalendarAdvance(IborCalendar,$H490,B491,"f",FALSE)</f>
        <v>43346</v>
      </c>
      <c r="I491" s="49">
        <f>_xll.qlInterestRateIndexValueDate(Index1M,$H491)</f>
        <v>43348</v>
      </c>
      <c r="J491" s="52">
        <f>IFERROR(_xll.qlIndexFixing(Index1M,$H491,TRUE,_xll.ohTrigger(RecalcTrigger,Trigger1M)),NA())</f>
        <v>9.1971748012946719E-3</v>
      </c>
      <c r="K491" s="52">
        <f>IFERROR(_xll.qlIndexFixing(ONIndex1M,I491,TRUE,_xll.ohTrigger(RecalcTrigger,Trigger1M)),NA())</f>
        <v>9.1455492511105518E-3</v>
      </c>
      <c r="L491" s="52">
        <f>IFERROR(_xll.qlIndexFixing(Index3M,H491,TRUE,_xll.ohTrigger(RecalcTrigger,Trigger3M)),NA())</f>
        <v>1.129872424292268E-2</v>
      </c>
      <c r="M491" s="52">
        <f>IFERROR(_xll.qlIndexFixing(ONIndex3M,I491,TRUE,_xll.ohTrigger(RecalcTrigger,Trigger3M)),NA())</f>
        <v>1.1145727431394192E-2</v>
      </c>
      <c r="N491" s="52">
        <f>IFERROR(_xll.qlIndexFixing(Index6M,$H491,TRUE,_xll.ohTrigger(RecalcTrigger,Trigger6M)),NA())</f>
        <v>1.3328105307328642E-2</v>
      </c>
      <c r="O491" s="52">
        <f>IFERROR(_xll.qlIndexFixing(ONIndex6M,I491,TRUE,_xll.ohTrigger(RecalcTrigger,Trigger6M)),NA())</f>
        <v>1.3308302919918802E-2</v>
      </c>
      <c r="P491" s="52">
        <f>IFERROR(_xll.qlIndexFixing(Index1Y,$H491,TRUE,_xll.ohTrigger(RecalcTrigger,Trigger1Y)),NA())</f>
        <v>1.6529816502806501E-2</v>
      </c>
      <c r="Q491" s="52">
        <f>IFERROR(_xll.qlIndexFixing(ONIndex1Y,I491,TRUE,_xll.ohTrigger(RecalcTrigger,Trigger1Y)),NA())</f>
        <v>1.8167455472566374E-2</v>
      </c>
    </row>
    <row r="492" spans="2:17" x14ac:dyDescent="0.2">
      <c r="B492" s="46" t="s">
        <v>20</v>
      </c>
      <c r="D492" s="49">
        <f>_xll.qlCalendarAdvance(LocalCalendar,$D491,B492,"f",FALSE)</f>
        <v>43353</v>
      </c>
      <c r="E492" s="49">
        <f>_xll.qlInterestRateIndexValueDate(IndexON,D492)</f>
        <v>43353</v>
      </c>
      <c r="F492" s="52">
        <f>IFERROR(_xll.qlIndexFixing(IndexON,D492,TRUE,_xll.ohTrigger(RecalcTrigger,TriggerON)),NA())</f>
        <v>7.2467745440452092E-3</v>
      </c>
      <c r="H492" s="49">
        <f>_xll.qlCalendarAdvance(IborCalendar,$H491,B492,"f",FALSE)</f>
        <v>43347</v>
      </c>
      <c r="I492" s="49">
        <f>_xll.qlInterestRateIndexValueDate(Index1M,$H492)</f>
        <v>43349</v>
      </c>
      <c r="J492" s="52">
        <f>IFERROR(_xll.qlIndexFixing(Index1M,$H492,TRUE,_xll.ohTrigger(RecalcTrigger,Trigger1M)),NA())</f>
        <v>9.2058053019213187E-3</v>
      </c>
      <c r="K492" s="52">
        <f>IFERROR(_xll.qlIndexFixing(ONIndex1M,I492,TRUE,_xll.ohTrigger(RecalcTrigger,Trigger1M)),NA())</f>
        <v>9.1488946624984635E-3</v>
      </c>
      <c r="L492" s="52">
        <f>IFERROR(_xll.qlIndexFixing(Index3M,H492,TRUE,_xll.ohTrigger(RecalcTrigger,Trigger3M)),NA())</f>
        <v>1.1300627887613353E-2</v>
      </c>
      <c r="M492" s="52">
        <f>IFERROR(_xll.qlIndexFixing(ONIndex3M,I492,TRUE,_xll.ohTrigger(RecalcTrigger,Trigger3M)),NA())</f>
        <v>1.1150115756617396E-2</v>
      </c>
      <c r="N492" s="52">
        <f>IFERROR(_xll.qlIndexFixing(Index6M,$H492,TRUE,_xll.ohTrigger(RecalcTrigger,Trigger6M)),NA())</f>
        <v>1.3328017350090243E-2</v>
      </c>
      <c r="O492" s="52">
        <f>IFERROR(_xll.qlIndexFixing(ONIndex6M,I492,TRUE,_xll.ohTrigger(RecalcTrigger,Trigger6M)),NA())</f>
        <v>1.3308543434726872E-2</v>
      </c>
      <c r="P492" s="52">
        <f>IFERROR(_xll.qlIndexFixing(Index1Y,$H492,TRUE,_xll.ohTrigger(RecalcTrigger,Trigger1Y)),NA())</f>
        <v>1.6524038042254365E-2</v>
      </c>
      <c r="Q492" s="52">
        <f>IFERROR(_xll.qlIndexFixing(ONIndex1Y,I492,TRUE,_xll.ohTrigger(RecalcTrigger,Trigger1Y)),NA())</f>
        <v>1.8162086900979091E-2</v>
      </c>
    </row>
    <row r="493" spans="2:17" x14ac:dyDescent="0.2">
      <c r="B493" s="46" t="s">
        <v>20</v>
      </c>
      <c r="D493" s="49">
        <f>_xll.qlCalendarAdvance(LocalCalendar,$D492,B493,"f",FALSE)</f>
        <v>43354</v>
      </c>
      <c r="E493" s="49">
        <f>_xll.qlInterestRateIndexValueDate(IndexON,D493)</f>
        <v>43354</v>
      </c>
      <c r="F493" s="52">
        <f>IFERROR(_xll.qlIndexFixing(IndexON,D493,TRUE,_xll.ohTrigger(RecalcTrigger,TriggerON)),NA())</f>
        <v>7.2495132943117824E-3</v>
      </c>
      <c r="H493" s="49">
        <f>_xll.qlCalendarAdvance(IborCalendar,$H492,B493,"f",FALSE)</f>
        <v>43348</v>
      </c>
      <c r="I493" s="49">
        <f>_xll.qlInterestRateIndexValueDate(Index1M,$H493)</f>
        <v>43350</v>
      </c>
      <c r="J493" s="52">
        <f>IFERROR(_xll.qlIndexFixing(Index1M,$H493,TRUE,_xll.ohTrigger(RecalcTrigger,Trigger1M)),NA())</f>
        <v>9.2073497675349003E-3</v>
      </c>
      <c r="K493" s="52">
        <f>IFERROR(_xll.qlIndexFixing(ONIndex1M,I493,TRUE,_xll.ohTrigger(RecalcTrigger,Trigger1M)),NA())</f>
        <v>9.1558111688261334E-3</v>
      </c>
      <c r="L493" s="52">
        <f>IFERROR(_xll.qlIndexFixing(Index3M,H493,TRUE,_xll.ohTrigger(RecalcTrigger,Trigger3M)),NA())</f>
        <v>1.1302464193882594E-2</v>
      </c>
      <c r="M493" s="52">
        <f>IFERROR(_xll.qlIndexFixing(ONIndex3M,I493,TRUE,_xll.ohTrigger(RecalcTrigger,Trigger3M)),NA())</f>
        <v>1.1159267734779377E-2</v>
      </c>
      <c r="N493" s="52">
        <f>IFERROR(_xll.qlIndexFixing(Index6M,$H493,TRUE,_xll.ohTrigger(RecalcTrigger,Trigger6M)),NA())</f>
        <v>1.332793135222241E-2</v>
      </c>
      <c r="O493" s="52">
        <f>IFERROR(_xll.qlIndexFixing(ONIndex6M,I493,TRUE,_xll.ohTrigger(RecalcTrigger,Trigger6M)),NA())</f>
        <v>1.3309370517262664E-2</v>
      </c>
      <c r="P493" s="52">
        <f>IFERROR(_xll.qlIndexFixing(Index1Y,$H493,TRUE,_xll.ohTrigger(RecalcTrigger,Trigger1Y)),NA())</f>
        <v>1.6517550707243221E-2</v>
      </c>
      <c r="Q493" s="52">
        <f>IFERROR(_xll.qlIndexFixing(ONIndex1Y,I493,TRUE,_xll.ohTrigger(RecalcTrigger,Trigger1Y)),NA())</f>
        <v>1.8150363069633357E-2</v>
      </c>
    </row>
    <row r="494" spans="2:17" x14ac:dyDescent="0.2">
      <c r="B494" s="46" t="s">
        <v>20</v>
      </c>
      <c r="D494" s="49">
        <f>_xll.qlCalendarAdvance(LocalCalendar,$D493,B494,"f",FALSE)</f>
        <v>43355</v>
      </c>
      <c r="E494" s="49">
        <f>_xll.qlInterestRateIndexValueDate(IndexON,D494)</f>
        <v>43355</v>
      </c>
      <c r="F494" s="52">
        <f>IFERROR(_xll.qlIndexFixing(IndexON,D494,TRUE,_xll.ohTrigger(RecalcTrigger,TriggerON)),NA())</f>
        <v>7.2522620057302589E-3</v>
      </c>
      <c r="H494" s="49">
        <f>_xll.qlCalendarAdvance(IborCalendar,$H493,B494,"f",FALSE)</f>
        <v>43349</v>
      </c>
      <c r="I494" s="49">
        <f>_xll.qlInterestRateIndexValueDate(Index1M,$H494)</f>
        <v>43353</v>
      </c>
      <c r="J494" s="52">
        <f>IFERROR(_xll.qlIndexFixing(Index1M,$H494,TRUE,_xll.ohTrigger(RecalcTrigger,Trigger1M)),NA())</f>
        <v>9.2137475334332919E-3</v>
      </c>
      <c r="K494" s="52">
        <f>IFERROR(_xll.qlIndexFixing(ONIndex1M,I494,TRUE,_xll.ohTrigger(RecalcTrigger,Trigger1M)),NA())</f>
        <v>9.1622548146830241E-3</v>
      </c>
      <c r="L494" s="52">
        <f>IFERROR(_xll.qlIndexFixing(Index3M,H494,TRUE,_xll.ohTrigger(RecalcTrigger,Trigger3M)),NA())</f>
        <v>1.1307559185967089E-2</v>
      </c>
      <c r="M494" s="52">
        <f>IFERROR(_xll.qlIndexFixing(ONIndex3M,I494,TRUE,_xll.ohTrigger(RecalcTrigger,Trigger3M)),NA())</f>
        <v>1.1167757350403207E-2</v>
      </c>
      <c r="N494" s="52">
        <f>IFERROR(_xll.qlIndexFixing(Index6M,$H494,TRUE,_xll.ohTrigger(RecalcTrigger,Trigger6M)),NA())</f>
        <v>1.332800085914755E-2</v>
      </c>
      <c r="O494" s="52">
        <f>IFERROR(_xll.qlIndexFixing(ONIndex6M,I494,TRUE,_xll.ohTrigger(RecalcTrigger,Trigger6M)),NA())</f>
        <v>1.330906758233219E-2</v>
      </c>
      <c r="P494" s="52">
        <f>IFERROR(_xll.qlIndexFixing(Index1Y,$H494,TRUE,_xll.ohTrigger(RecalcTrigger,Trigger1Y)),NA())</f>
        <v>1.6501296852058527E-2</v>
      </c>
      <c r="Q494" s="52">
        <f>IFERROR(_xll.qlIndexFixing(ONIndex1Y,I494,TRUE,_xll.ohTrigger(RecalcTrigger,Trigger1Y)),NA())</f>
        <v>1.813490748386215E-2</v>
      </c>
    </row>
    <row r="495" spans="2:17" x14ac:dyDescent="0.2">
      <c r="B495" s="46" t="s">
        <v>20</v>
      </c>
      <c r="D495" s="49">
        <f>_xll.qlCalendarAdvance(LocalCalendar,$D494,B495,"f",FALSE)</f>
        <v>43356</v>
      </c>
      <c r="E495" s="49">
        <f>_xll.qlInterestRateIndexValueDate(IndexON,D495)</f>
        <v>43356</v>
      </c>
      <c r="F495" s="52">
        <f>IFERROR(_xll.qlIndexFixing(IndexON,D495,TRUE,_xll.ohTrigger(RecalcTrigger,TriggerON)),NA())</f>
        <v>7.2550206783805749E-3</v>
      </c>
      <c r="H495" s="49">
        <f>_xll.qlCalendarAdvance(IborCalendar,$H494,B495,"f",FALSE)</f>
        <v>43350</v>
      </c>
      <c r="I495" s="49">
        <f>_xll.qlInterestRateIndexValueDate(Index1M,$H495)</f>
        <v>43354</v>
      </c>
      <c r="J495" s="52">
        <f>IFERROR(_xll.qlIndexFixing(Index1M,$H495,TRUE,_xll.ohTrigger(RecalcTrigger,Trigger1M)),NA())</f>
        <v>9.2170571160359316E-3</v>
      </c>
      <c r="K495" s="52">
        <f>IFERROR(_xll.qlIndexFixing(ONIndex1M,I495,TRUE,_xll.ohTrigger(RecalcTrigger,Trigger1M)),NA())</f>
        <v>9.1655894794673287E-3</v>
      </c>
      <c r="L495" s="52">
        <f>IFERROR(_xll.qlIndexFixing(Index3M,H495,TRUE,_xll.ohTrigger(RecalcTrigger,Trigger3M)),NA())</f>
        <v>1.1309116242367386E-2</v>
      </c>
      <c r="M495" s="52">
        <f>IFERROR(_xll.qlIndexFixing(ONIndex3M,I495,TRUE,_xll.ohTrigger(RecalcTrigger,Trigger3M)),NA())</f>
        <v>1.1172189821992973E-2</v>
      </c>
      <c r="N495" s="52">
        <f>IFERROR(_xll.qlIndexFixing(Index6M,$H495,TRUE,_xll.ohTrigger(RecalcTrigger,Trigger6M)),NA())</f>
        <v>1.3327612745946021E-2</v>
      </c>
      <c r="O495" s="52">
        <f>IFERROR(_xll.qlIndexFixing(ONIndex6M,I495,TRUE,_xll.ohTrigger(RecalcTrigger,Trigger6M)),NA())</f>
        <v>1.3309089141166908E-2</v>
      </c>
      <c r="P495" s="52">
        <f>IFERROR(_xll.qlIndexFixing(Index1Y,$H495,TRUE,_xll.ohTrigger(RecalcTrigger,Trigger1Y)),NA())</f>
        <v>1.6495713686109456E-2</v>
      </c>
      <c r="Q495" s="52">
        <f>IFERROR(_xll.qlIndexFixing(ONIndex1Y,I495,TRUE,_xll.ohTrigger(RecalcTrigger,Trigger1Y)),NA())</f>
        <v>1.8126686346970899E-2</v>
      </c>
    </row>
    <row r="496" spans="2:17" x14ac:dyDescent="0.2">
      <c r="B496" s="46" t="s">
        <v>20</v>
      </c>
      <c r="D496" s="49">
        <f>_xll.qlCalendarAdvance(LocalCalendar,$D495,B496,"f",FALSE)</f>
        <v>43357</v>
      </c>
      <c r="E496" s="49">
        <f>_xll.qlInterestRateIndexValueDate(IndexON,D496)</f>
        <v>43357</v>
      </c>
      <c r="F496" s="52">
        <f>IFERROR(_xll.qlIndexFixing(IndexON,D496,TRUE,_xll.ohTrigger(RecalcTrigger,TriggerON)),NA())</f>
        <v>7.2607176616923397E-3</v>
      </c>
      <c r="H496" s="49">
        <f>_xll.qlCalendarAdvance(IborCalendar,$H495,B496,"f",FALSE)</f>
        <v>43353</v>
      </c>
      <c r="I496" s="49">
        <f>_xll.qlInterestRateIndexValueDate(Index1M,$H496)</f>
        <v>43355</v>
      </c>
      <c r="J496" s="52">
        <f>IFERROR(_xll.qlIndexFixing(Index1M,$H496,TRUE,_xll.ohTrigger(RecalcTrigger,Trigger1M)),NA())</f>
        <v>9.2203651523981023E-3</v>
      </c>
      <c r="K496" s="52">
        <f>IFERROR(_xll.qlIndexFixing(ONIndex1M,I496,TRUE,_xll.ohTrigger(RecalcTrigger,Trigger1M)),NA())</f>
        <v>9.168921994930912E-3</v>
      </c>
      <c r="L496" s="52">
        <f>IFERROR(_xll.qlIndexFixing(Index3M,H496,TRUE,_xll.ohTrigger(RecalcTrigger,Trigger3M)),NA())</f>
        <v>1.1310601012264746E-2</v>
      </c>
      <c r="M496" s="52">
        <f>IFERROR(_xll.qlIndexFixing(ONIndex3M,I496,TRUE,_xll.ohTrigger(RecalcTrigger,Trigger3M)),NA())</f>
        <v>1.117663112292E-2</v>
      </c>
      <c r="N496" s="52">
        <f>IFERROR(_xll.qlIndexFixing(Index6M,$H496,TRUE,_xll.ohTrigger(RecalcTrigger,Trigger6M)),NA())</f>
        <v>1.3327540888546874E-2</v>
      </c>
      <c r="O496" s="52">
        <f>IFERROR(_xll.qlIndexFixing(ONIndex6M,I496,TRUE,_xll.ohTrigger(RecalcTrigger,Trigger6M)),NA())</f>
        <v>1.330906690895084E-2</v>
      </c>
      <c r="P496" s="52">
        <f>IFERROR(_xll.qlIndexFixing(Index1Y,$H496,TRUE,_xll.ohTrigger(RecalcTrigger,Trigger1Y)),NA())</f>
        <v>1.6490174960115223E-2</v>
      </c>
      <c r="Q496" s="52">
        <f>IFERROR(_xll.qlIndexFixing(ONIndex1Y,I496,TRUE,_xll.ohTrigger(RecalcTrigger,Trigger1Y)),NA())</f>
        <v>1.8117894697242676E-2</v>
      </c>
    </row>
    <row r="497" spans="2:17" x14ac:dyDescent="0.2">
      <c r="B497" s="46" t="s">
        <v>20</v>
      </c>
      <c r="D497" s="49">
        <f>_xll.qlCalendarAdvance(LocalCalendar,$D496,B497,"f",FALSE)</f>
        <v>43360</v>
      </c>
      <c r="E497" s="49">
        <f>_xll.qlInterestRateIndexValueDate(IndexON,D497)</f>
        <v>43360</v>
      </c>
      <c r="F497" s="52">
        <f>IFERROR(_xll.qlIndexFixing(IndexON,D497,TRUE,_xll.ohTrigger(RecalcTrigger,TriggerON)),NA())</f>
        <v>7.2661549809005521E-3</v>
      </c>
      <c r="H497" s="49">
        <f>_xll.qlCalendarAdvance(IborCalendar,$H496,B497,"f",FALSE)</f>
        <v>43354</v>
      </c>
      <c r="I497" s="49">
        <f>_xll.qlInterestRateIndexValueDate(Index1M,$H497)</f>
        <v>43356</v>
      </c>
      <c r="J497" s="52">
        <f>IFERROR(_xll.qlIndexFixing(Index1M,$H497,TRUE,_xll.ohTrigger(RecalcTrigger,Trigger1M)),NA())</f>
        <v>9.2272060413600698E-3</v>
      </c>
      <c r="K497" s="52">
        <f>IFERROR(_xll.qlIndexFixing(ONIndex1M,I497,TRUE,_xll.ohTrigger(RecalcTrigger,Trigger1M)),NA())</f>
        <v>9.1722523611537099E-3</v>
      </c>
      <c r="L497" s="52">
        <f>IFERROR(_xll.qlIndexFixing(Index3M,H497,TRUE,_xll.ohTrigger(RecalcTrigger,Trigger3M)),NA())</f>
        <v>1.1312012506049896E-2</v>
      </c>
      <c r="M497" s="52">
        <f>IFERROR(_xll.qlIndexFixing(ONIndex3M,I497,TRUE,_xll.ohTrigger(RecalcTrigger,Trigger3M)),NA())</f>
        <v>1.1181081253104352E-2</v>
      </c>
      <c r="N497" s="52">
        <f>IFERROR(_xll.qlIndexFixing(Index6M,$H497,TRUE,_xll.ohTrigger(RecalcTrigger,Trigger6M)),NA())</f>
        <v>1.3327472727964283E-2</v>
      </c>
      <c r="O497" s="52">
        <f>IFERROR(_xll.qlIndexFixing(ONIndex6M,I497,TRUE,_xll.ohTrigger(RecalcTrigger,Trigger6M)),NA())</f>
        <v>1.3309000885444178E-2</v>
      </c>
      <c r="P497" s="52">
        <f>IFERROR(_xll.qlIndexFixing(Index1Y,$H497,TRUE,_xll.ohTrigger(RecalcTrigger,Trigger1Y)),NA())</f>
        <v>1.6484682467672117E-2</v>
      </c>
      <c r="Q497" s="52">
        <f>IFERROR(_xll.qlIndexFixing(ONIndex1Y,I497,TRUE,_xll.ohTrigger(RecalcTrigger,Trigger1Y)),NA())</f>
        <v>1.8108532534517607E-2</v>
      </c>
    </row>
    <row r="498" spans="2:17" x14ac:dyDescent="0.2">
      <c r="B498" s="46" t="s">
        <v>20</v>
      </c>
      <c r="D498" s="49">
        <f>_xll.qlCalendarAdvance(LocalCalendar,$D497,B498,"f",FALSE)</f>
        <v>43361</v>
      </c>
      <c r="E498" s="49">
        <f>_xll.qlInterestRateIndexValueDate(IndexON,D498)</f>
        <v>43361</v>
      </c>
      <c r="F498" s="52">
        <f>IFERROR(_xll.qlIndexFixing(IndexON,D498,TRUE,_xll.ohTrigger(RecalcTrigger,TriggerON)),NA())</f>
        <v>7.2689634595501929E-3</v>
      </c>
      <c r="H498" s="49">
        <f>_xll.qlCalendarAdvance(IborCalendar,$H497,B498,"f",FALSE)</f>
        <v>43355</v>
      </c>
      <c r="I498" s="49">
        <f>_xll.qlInterestRateIndexValueDate(Index1M,$H498)</f>
        <v>43357</v>
      </c>
      <c r="J498" s="52">
        <f>IFERROR(_xll.qlIndexFixing(Index1M,$H498,TRUE,_xll.ohTrigger(RecalcTrigger,Trigger1M)),NA())</f>
        <v>9.2287436063734438E-3</v>
      </c>
      <c r="K498" s="52">
        <f>IFERROR(_xll.qlIndexFixing(ONIndex1M,I498,TRUE,_xll.ohTrigger(RecalcTrigger,Trigger1M)),NA())</f>
        <v>9.1791399652940697E-3</v>
      </c>
      <c r="L498" s="52">
        <f>IFERROR(_xll.qlIndexFixing(Index3M,H498,TRUE,_xll.ohTrigger(RecalcTrigger,Trigger3M)),NA())</f>
        <v>1.1313349734115319E-2</v>
      </c>
      <c r="M498" s="52">
        <f>IFERROR(_xll.qlIndexFixing(ONIndex3M,I498,TRUE,_xll.ohTrigger(RecalcTrigger,Trigger3M)),NA())</f>
        <v>1.1190358771138165E-2</v>
      </c>
      <c r="N498" s="52">
        <f>IFERROR(_xll.qlIndexFixing(Index6M,$H498,TRUE,_xll.ohTrigger(RecalcTrigger,Trigger6M)),NA())</f>
        <v>1.3327408553772575E-2</v>
      </c>
      <c r="O498" s="52">
        <f>IFERROR(_xll.qlIndexFixing(ONIndex6M,I498,TRUE,_xll.ohTrigger(RecalcTrigger,Trigger6M)),NA())</f>
        <v>1.3309214879733133E-2</v>
      </c>
      <c r="P498" s="52">
        <f>IFERROR(_xll.qlIndexFixing(Index1Y,$H498,TRUE,_xll.ohTrigger(RecalcTrigger,Trigger1Y)),NA())</f>
        <v>1.6479003972894039E-2</v>
      </c>
      <c r="Q498" s="52">
        <f>IFERROR(_xll.qlIndexFixing(ONIndex1Y,I498,TRUE,_xll.ohTrigger(RecalcTrigger,Trigger1Y)),NA())</f>
        <v>1.8088815326997576E-2</v>
      </c>
    </row>
    <row r="499" spans="2:17" x14ac:dyDescent="0.2">
      <c r="B499" s="46" t="s">
        <v>20</v>
      </c>
      <c r="D499" s="49">
        <f>_xll.qlCalendarAdvance(LocalCalendar,$D498,B499,"f",FALSE)</f>
        <v>43362</v>
      </c>
      <c r="E499" s="49">
        <f>_xll.qlInterestRateIndexValueDate(IndexON,D499)</f>
        <v>43362</v>
      </c>
      <c r="F499" s="52">
        <f>IFERROR(_xll.qlIndexFixing(IndexON,D499,TRUE,_xll.ohTrigger(RecalcTrigger,TriggerON)),NA())</f>
        <v>7.2717818993517369E-3</v>
      </c>
      <c r="H499" s="49">
        <f>_xll.qlCalendarAdvance(IborCalendar,$H498,B499,"f",FALSE)</f>
        <v>43356</v>
      </c>
      <c r="I499" s="49">
        <f>_xll.qlInterestRateIndexValueDate(Index1M,$H499)</f>
        <v>43360</v>
      </c>
      <c r="J499" s="52">
        <f>IFERROR(_xll.qlIndexFixing(Index1M,$H499,TRUE,_xll.ohTrigger(RecalcTrigger,Trigger1M)),NA())</f>
        <v>9.23688376613363E-3</v>
      </c>
      <c r="K499" s="52">
        <f>IFERROR(_xll.qlIndexFixing(ONIndex1M,I499,TRUE,_xll.ohTrigger(RecalcTrigger,Trigger1M)),NA())</f>
        <v>9.1855523328376876E-3</v>
      </c>
      <c r="L499" s="52">
        <f>IFERROR(_xll.qlIndexFixing(Index3M,H499,TRUE,_xll.ohTrigger(RecalcTrigger,Trigger3M)),NA())</f>
        <v>1.1316905927972512E-2</v>
      </c>
      <c r="M499" s="52">
        <f>IFERROR(_xll.qlIndexFixing(ONIndex3M,I499,TRUE,_xll.ohTrigger(RecalcTrigger,Trigger3M)),NA())</f>
        <v>1.1198970066494951E-2</v>
      </c>
      <c r="N499" s="52">
        <f>IFERROR(_xll.qlIndexFixing(Index6M,$H499,TRUE,_xll.ohTrigger(RecalcTrigger,Trigger6M)),NA())</f>
        <v>1.3327583639893678E-2</v>
      </c>
      <c r="O499" s="52">
        <f>IFERROR(_xll.qlIndexFixing(ONIndex6M,I499,TRUE,_xll.ohTrigger(RecalcTrigger,Trigger6M)),NA())</f>
        <v>1.3308298879550762E-2</v>
      </c>
      <c r="P499" s="52">
        <f>IFERROR(_xll.qlIndexFixing(Index1Y,$H499,TRUE,_xll.ohTrigger(RecalcTrigger,Trigger1Y)),NA())</f>
        <v>1.6463210704216222E-2</v>
      </c>
      <c r="Q499" s="52">
        <f>IFERROR(_xll.qlIndexFixing(ONIndex1Y,I499,TRUE,_xll.ohTrigger(RecalcTrigger,Trigger1Y)),NA())</f>
        <v>1.806537875580716E-2</v>
      </c>
    </row>
    <row r="500" spans="2:17" x14ac:dyDescent="0.2">
      <c r="B500" s="46" t="s">
        <v>20</v>
      </c>
      <c r="D500" s="49">
        <f>_xll.qlCalendarAdvance(LocalCalendar,$D499,B500,"f",FALSE)</f>
        <v>43363</v>
      </c>
      <c r="E500" s="49">
        <f>_xll.qlInterestRateIndexValueDate(IndexON,D500)</f>
        <v>43363</v>
      </c>
      <c r="F500" s="52">
        <f>IFERROR(_xll.qlIndexFixing(IndexON,D500,TRUE,_xll.ohTrigger(RecalcTrigger,TriggerON)),NA())</f>
        <v>7.2746103003851204E-3</v>
      </c>
      <c r="H500" s="49">
        <f>_xll.qlCalendarAdvance(IborCalendar,$H499,B500,"f",FALSE)</f>
        <v>43357</v>
      </c>
      <c r="I500" s="49">
        <f>_xll.qlInterestRateIndexValueDate(Index1M,$H500)</f>
        <v>43361</v>
      </c>
      <c r="J500" s="52">
        <f>IFERROR(_xll.qlIndexFixing(Index1M,$H500,TRUE,_xll.ohTrigger(RecalcTrigger,Trigger1M)),NA())</f>
        <v>9.2401835003661503E-3</v>
      </c>
      <c r="K500" s="52">
        <f>IFERROR(_xll.qlIndexFixing(ONIndex1M,I500,TRUE,_xll.ohTrigger(RecalcTrigger,Trigger1M)),NA())</f>
        <v>9.1888719523769424E-3</v>
      </c>
      <c r="L500" s="52">
        <f>IFERROR(_xll.qlIndexFixing(Index3M,H500,TRUE,_xll.ohTrigger(RecalcTrigger,Trigger3M)),NA())</f>
        <v>1.131793619715237E-2</v>
      </c>
      <c r="M500" s="52">
        <f>IFERROR(_xll.qlIndexFixing(ONIndex3M,I500,TRUE,_xll.ohTrigger(RecalcTrigger,Trigger3M)),NA())</f>
        <v>1.1203464343045866E-2</v>
      </c>
      <c r="N500" s="52">
        <f>IFERROR(_xll.qlIndexFixing(Index6M,$H500,TRUE,_xll.ohTrigger(RecalcTrigger,Trigger6M)),NA())</f>
        <v>1.3327197512398144E-2</v>
      </c>
      <c r="O500" s="52">
        <f>IFERROR(_xll.qlIndexFixing(ONIndex6M,I500,TRUE,_xll.ohTrigger(RecalcTrigger,Trigger6M)),NA())</f>
        <v>1.3308013900150684E-2</v>
      </c>
      <c r="P500" s="52">
        <f>IFERROR(_xll.qlIndexFixing(Index1Y,$H500,TRUE,_xll.ohTrigger(RecalcTrigger,Trigger1Y)),NA())</f>
        <v>1.6457976282358729E-2</v>
      </c>
      <c r="Q500" s="52">
        <f>IFERROR(_xll.qlIndexFixing(ONIndex1Y,I500,TRUE,_xll.ohTrigger(RecalcTrigger,Trigger1Y)),NA())</f>
        <v>1.8053164029296909E-2</v>
      </c>
    </row>
    <row r="501" spans="2:17" x14ac:dyDescent="0.2">
      <c r="B501" s="46" t="s">
        <v>20</v>
      </c>
      <c r="D501" s="49">
        <f>_xll.qlCalendarAdvance(LocalCalendar,$D500,B501,"f",FALSE)</f>
        <v>43364</v>
      </c>
      <c r="E501" s="49">
        <f>_xll.qlInterestRateIndexValueDate(IndexON,D501)</f>
        <v>43364</v>
      </c>
      <c r="F501" s="52">
        <f>IFERROR(_xll.qlIndexFixing(IndexON,D501,TRUE,_xll.ohTrigger(RecalcTrigger,TriggerON)),NA())</f>
        <v>7.2804475372922894E-3</v>
      </c>
      <c r="H501" s="49">
        <f>_xll.qlCalendarAdvance(IborCalendar,$H500,B501,"f",FALSE)</f>
        <v>43360</v>
      </c>
      <c r="I501" s="49">
        <f>_xll.qlInterestRateIndexValueDate(Index1M,$H501)</f>
        <v>43362</v>
      </c>
      <c r="J501" s="52">
        <f>IFERROR(_xll.qlIndexFixing(Index1M,$H501,TRUE,_xll.ohTrigger(RecalcTrigger,Trigger1M)),NA())</f>
        <v>9.2434820134661422E-3</v>
      </c>
      <c r="K501" s="52">
        <f>IFERROR(_xll.qlIndexFixing(ONIndex1M,I501,TRUE,_xll.ohTrigger(RecalcTrigger,Trigger1M)),NA())</f>
        <v>9.192189422755348E-3</v>
      </c>
      <c r="L501" s="52">
        <f>IFERROR(_xll.qlIndexFixing(Index3M,H501,TRUE,_xll.ohTrigger(RecalcTrigger,Trigger3M)),NA())</f>
        <v>1.1318887252623231E-2</v>
      </c>
      <c r="M501" s="52">
        <f>IFERROR(_xll.qlIndexFixing(ONIndex3M,I501,TRUE,_xll.ohTrigger(RecalcTrigger,Trigger3M)),NA())</f>
        <v>1.1207967448934042E-2</v>
      </c>
      <c r="N501" s="52">
        <f>IFERROR(_xll.qlIndexFixing(Index6M,$H501,TRUE,_xll.ohTrigger(RecalcTrigger,Trigger6M)),NA())</f>
        <v>1.3327157613773188E-2</v>
      </c>
      <c r="O501" s="52">
        <f>IFERROR(_xll.qlIndexFixing(ONIndex6M,I501,TRUE,_xll.ohTrigger(RecalcTrigger,Trigger6M)),NA())</f>
        <v>1.3307685129539948E-2</v>
      </c>
      <c r="P501" s="52">
        <f>IFERROR(_xll.qlIndexFixing(Index1Y,$H501,TRUE,_xll.ohTrigger(RecalcTrigger,Trigger1Y)),NA())</f>
        <v>1.6452798854971314E-2</v>
      </c>
      <c r="Q501" s="52">
        <f>IFERROR(_xll.qlIndexFixing(ONIndex1Y,I501,TRUE,_xll.ohTrigger(RecalcTrigger,Trigger1Y)),NA())</f>
        <v>1.8040378790269429E-2</v>
      </c>
    </row>
    <row r="502" spans="2:17" x14ac:dyDescent="0.2">
      <c r="B502" s="46" t="s">
        <v>20</v>
      </c>
      <c r="D502" s="49">
        <f>_xll.qlCalendarAdvance(LocalCalendar,$D501,B502,"f",FALSE)</f>
        <v>43367</v>
      </c>
      <c r="E502" s="49">
        <f>_xll.qlInterestRateIndexValueDate(IndexON,D502)</f>
        <v>43367</v>
      </c>
      <c r="F502" s="52">
        <f>IFERROR(_xll.qlIndexFixing(IndexON,D502,TRUE,_xll.ohTrigger(RecalcTrigger,TriggerON)),NA())</f>
        <v>7.2860235163574316E-3</v>
      </c>
      <c r="H502" s="49">
        <f>_xll.qlCalendarAdvance(IborCalendar,$H501,B502,"f",FALSE)</f>
        <v>43361</v>
      </c>
      <c r="I502" s="49">
        <f>_xll.qlInterestRateIndexValueDate(Index1M,$H502)</f>
        <v>43363</v>
      </c>
      <c r="J502" s="52">
        <f>IFERROR(_xll.qlIndexFixing(Index1M,$H502,TRUE,_xll.ohTrigger(RecalcTrigger,Trigger1M)),NA())</f>
        <v>9.2503082075676146E-3</v>
      </c>
      <c r="K502" s="52">
        <f>IFERROR(_xll.qlIndexFixing(ONIndex1M,I502,TRUE,_xll.ohTrigger(RecalcTrigger,Trigger1M)),NA())</f>
        <v>9.1955047438130322E-3</v>
      </c>
      <c r="L502" s="52">
        <f>IFERROR(_xll.qlIndexFixing(Index3M,H502,TRUE,_xll.ohTrigger(RecalcTrigger,Trigger3M)),NA())</f>
        <v>1.1319758304568529E-2</v>
      </c>
      <c r="M502" s="52">
        <f>IFERROR(_xll.qlIndexFixing(ONIndex3M,I502,TRUE,_xll.ohTrigger(RecalcTrigger,Trigger3M)),NA())</f>
        <v>1.1212464418450807E-2</v>
      </c>
      <c r="N502" s="52">
        <f>IFERROR(_xll.qlIndexFixing(Index6M,$H502,TRUE,_xll.ohTrigger(RecalcTrigger,Trigger6M)),NA())</f>
        <v>1.3327123438984664E-2</v>
      </c>
      <c r="O502" s="52">
        <f>IFERROR(_xll.qlIndexFixing(ONIndex6M,I502,TRUE,_xll.ohTrigger(RecalcTrigger,Trigger6M)),NA())</f>
        <v>1.3307312567718554E-2</v>
      </c>
      <c r="P502" s="52">
        <f>IFERROR(_xll.qlIndexFixing(Index1Y,$H502,TRUE,_xll.ohTrigger(RecalcTrigger,Trigger1Y)),NA())</f>
        <v>1.6447680215438042E-2</v>
      </c>
      <c r="Q502" s="52">
        <f>IFERROR(_xll.qlIndexFixing(ONIndex1Y,I502,TRUE,_xll.ohTrigger(RecalcTrigger,Trigger1Y)),NA())</f>
        <v>1.8027023038724721E-2</v>
      </c>
    </row>
    <row r="503" spans="2:17" x14ac:dyDescent="0.2">
      <c r="B503" s="46" t="s">
        <v>20</v>
      </c>
      <c r="D503" s="49">
        <f>_xll.qlCalendarAdvance(LocalCalendar,$D502,B503,"f",FALSE)</f>
        <v>43368</v>
      </c>
      <c r="E503" s="49">
        <f>_xll.qlInterestRateIndexValueDate(IndexON,D503)</f>
        <v>43368</v>
      </c>
      <c r="F503" s="52">
        <f>IFERROR(_xll.qlIndexFixing(IndexON,D503,TRUE,_xll.ohTrigger(RecalcTrigger,TriggerON)),NA())</f>
        <v>7.2889017233102038E-3</v>
      </c>
      <c r="H503" s="49">
        <f>_xll.qlCalendarAdvance(IborCalendar,$H502,B503,"f",FALSE)</f>
        <v>43362</v>
      </c>
      <c r="I503" s="49">
        <f>_xll.qlInterestRateIndexValueDate(Index1M,$H503)</f>
        <v>43364</v>
      </c>
      <c r="J503" s="52">
        <f>IFERROR(_xll.qlIndexFixing(Index1M,$H503,TRUE,_xll.ohTrigger(RecalcTrigger,Trigger1M)),NA())</f>
        <v>9.2518397408596562E-3</v>
      </c>
      <c r="K503" s="52">
        <f>IFERROR(_xll.qlIndexFixing(ONIndex1M,I503,TRUE,_xll.ohTrigger(RecalcTrigger,Trigger1M)),NA())</f>
        <v>9.2023634434212909E-3</v>
      </c>
      <c r="L503" s="52">
        <f>IFERROR(_xll.qlIndexFixing(Index3M,H503,TRUE,_xll.ohTrigger(RecalcTrigger,Trigger3M)),NA())</f>
        <v>1.1320549527172447E-2</v>
      </c>
      <c r="M503" s="52">
        <f>IFERROR(_xll.qlIndexFixing(ONIndex3M,I503,TRUE,_xll.ohTrigger(RecalcTrigger,Trigger3M)),NA())</f>
        <v>1.1221568178703123E-2</v>
      </c>
      <c r="N503" s="52">
        <f>IFERROR(_xll.qlIndexFixing(Index6M,$H503,TRUE,_xll.ohTrigger(RecalcTrigger,Trigger6M)),NA())</f>
        <v>1.332709527760602E-2</v>
      </c>
      <c r="O503" s="52">
        <f>IFERROR(_xll.qlIndexFixing(ONIndex6M,I503,TRUE,_xll.ohTrigger(RecalcTrigger,Trigger6M)),NA())</f>
        <v>1.3306913315167535E-2</v>
      </c>
      <c r="P503" s="52">
        <f>IFERROR(_xll.qlIndexFixing(Index1Y,$H503,TRUE,_xll.ohTrigger(RecalcTrigger,Trigger1Y)),NA())</f>
        <v>1.644290534077391E-2</v>
      </c>
      <c r="Q503" s="52">
        <f>IFERROR(_xll.qlIndexFixing(ONIndex1Y,I503,TRUE,_xll.ohTrigger(RecalcTrigger,Trigger1Y)),NA())</f>
        <v>1.7999309683247589E-2</v>
      </c>
    </row>
    <row r="504" spans="2:17" x14ac:dyDescent="0.2">
      <c r="B504" s="46" t="s">
        <v>20</v>
      </c>
      <c r="D504" s="49">
        <f>_xll.qlCalendarAdvance(LocalCalendar,$D503,B504,"f",FALSE)</f>
        <v>43369</v>
      </c>
      <c r="E504" s="49">
        <f>_xll.qlInterestRateIndexValueDate(IndexON,D504)</f>
        <v>43369</v>
      </c>
      <c r="F504" s="52">
        <f>IFERROR(_xll.qlIndexFixing(IndexON,D504,TRUE,_xll.ohTrigger(RecalcTrigger,TriggerON)),NA())</f>
        <v>7.2917898915747514E-3</v>
      </c>
      <c r="H504" s="49">
        <f>_xll.qlCalendarAdvance(IborCalendar,$H503,B504,"f",FALSE)</f>
        <v>43363</v>
      </c>
      <c r="I504" s="49">
        <f>_xll.qlInterestRateIndexValueDate(Index1M,$H504)</f>
        <v>43367</v>
      </c>
      <c r="J504" s="52">
        <f>IFERROR(_xll.qlIndexFixing(Index1M,$H504,TRUE,_xll.ohTrigger(RecalcTrigger,Trigger1M)),NA())</f>
        <v>9.2599578874699162E-3</v>
      </c>
      <c r="K504" s="52">
        <f>IFERROR(_xll.qlIndexFixing(ONIndex1M,I504,TRUE,_xll.ohTrigger(RecalcTrigger,Trigger1M)),NA())</f>
        <v>9.2087445349164909E-3</v>
      </c>
      <c r="L504" s="52">
        <f>IFERROR(_xll.qlIndexFixing(Index3M,H504,TRUE,_xll.ohTrigger(RecalcTrigger,Trigger3M)),NA())</f>
        <v>1.1322455215134168E-2</v>
      </c>
      <c r="M504" s="52">
        <f>IFERROR(_xll.qlIndexFixing(ONIndex3M,I504,TRUE,_xll.ohTrigger(RecalcTrigger,Trigger3M)),NA())</f>
        <v>1.1229702520196838E-2</v>
      </c>
      <c r="N504" s="52">
        <f>IFERROR(_xll.qlIndexFixing(Index6M,$H504,TRUE,_xll.ohTrigger(RecalcTrigger,Trigger6M)),NA())</f>
        <v>1.3327419377257219E-2</v>
      </c>
      <c r="O504" s="52">
        <f>IFERROR(_xll.qlIndexFixing(ONIndex6M,I504,TRUE,_xll.ohTrigger(RecalcTrigger,Trigger6M)),NA())</f>
        <v>1.3305384408486276E-2</v>
      </c>
      <c r="P504" s="52">
        <f>IFERROR(_xll.qlIndexFixing(Index1Y,$H504,TRUE,_xll.ohTrigger(RecalcTrigger,Trigger1Y)),NA())</f>
        <v>1.6427829402628619E-2</v>
      </c>
      <c r="Q504" s="52">
        <f>IFERROR(_xll.qlIndexFixing(ONIndex1Y,I504,TRUE,_xll.ohTrigger(RecalcTrigger,Trigger1Y)),NA())</f>
        <v>1.7967894908412774E-2</v>
      </c>
    </row>
    <row r="505" spans="2:17" x14ac:dyDescent="0.2">
      <c r="B505" s="46" t="s">
        <v>20</v>
      </c>
      <c r="D505" s="49">
        <f>_xll.qlCalendarAdvance(LocalCalendar,$D504,B505,"f",FALSE)</f>
        <v>43370</v>
      </c>
      <c r="E505" s="49">
        <f>_xll.qlInterestRateIndexValueDate(IndexON,D505)</f>
        <v>43370</v>
      </c>
      <c r="F505" s="52">
        <f>IFERROR(_xll.qlIndexFixing(IndexON,D505,TRUE,_xll.ohTrigger(RecalcTrigger,TriggerON)),NA())</f>
        <v>7.2946880209112663E-3</v>
      </c>
      <c r="H505" s="49">
        <f>_xll.qlCalendarAdvance(IborCalendar,$H504,B505,"f",FALSE)</f>
        <v>43364</v>
      </c>
      <c r="I505" s="49">
        <f>_xll.qlInterestRateIndexValueDate(Index1M,$H505)</f>
        <v>43368</v>
      </c>
      <c r="J505" s="52">
        <f>IFERROR(_xll.qlIndexFixing(Index1M,$H505,TRUE,_xll.ohTrigger(RecalcTrigger,Trigger1M)),NA())</f>
        <v>9.2632500490799075E-3</v>
      </c>
      <c r="K505" s="52">
        <f>IFERROR(_xll.qlIndexFixing(ONIndex1M,I505,TRUE,_xll.ohTrigger(RecalcTrigger,Trigger1M)),NA())</f>
        <v>9.2120491093705681E-3</v>
      </c>
      <c r="L505" s="52">
        <f>IFERROR(_xll.qlIndexFixing(Index3M,H505,TRUE,_xll.ohTrigger(RecalcTrigger,Trigger3M)),NA())</f>
        <v>1.1322490030316027E-2</v>
      </c>
      <c r="M505" s="52">
        <f>IFERROR(_xll.qlIndexFixing(ONIndex3M,I505,TRUE,_xll.ohTrigger(RecalcTrigger,Trigger3M)),NA())</f>
        <v>1.1233809636044256E-2</v>
      </c>
      <c r="N505" s="52">
        <f>IFERROR(_xll.qlIndexFixing(Index6M,$H505,TRUE,_xll.ohTrigger(RecalcTrigger,Trigger6M)),NA())</f>
        <v>1.332704855768262E-2</v>
      </c>
      <c r="O505" s="52">
        <f>IFERROR(_xll.qlIndexFixing(ONIndex6M,I505,TRUE,_xll.ohTrigger(RecalcTrigger,Trigger6M)),NA())</f>
        <v>1.330479289069153E-2</v>
      </c>
      <c r="P505" s="52">
        <f>IFERROR(_xll.qlIndexFixing(Index1Y,$H505,TRUE,_xll.ohTrigger(RecalcTrigger,Trigger1Y)),NA())</f>
        <v>1.6423031602241723E-2</v>
      </c>
      <c r="Q505" s="52">
        <f>IFERROR(_xll.qlIndexFixing(ONIndex1Y,I505,TRUE,_xll.ohTrigger(RecalcTrigger,Trigger1Y)),NA())</f>
        <v>1.795168659516122E-2</v>
      </c>
    </row>
    <row r="506" spans="2:17" x14ac:dyDescent="0.2">
      <c r="B506" s="46" t="s">
        <v>20</v>
      </c>
      <c r="D506" s="49">
        <f>_xll.qlCalendarAdvance(LocalCalendar,$D505,B506,"f",FALSE)</f>
        <v>43371</v>
      </c>
      <c r="E506" s="49">
        <f>_xll.qlInterestRateIndexValueDate(IndexON,D506)</f>
        <v>43371</v>
      </c>
      <c r="F506" s="52">
        <f>IFERROR(_xll.qlIndexFixing(IndexON,D506,TRUE,_xll.ohTrigger(RecalcTrigger,TriggerON)),NA())</f>
        <v>7.3006474430936663E-3</v>
      </c>
      <c r="H506" s="49">
        <f>_xll.qlCalendarAdvance(IborCalendar,$H505,B506,"f",FALSE)</f>
        <v>43367</v>
      </c>
      <c r="I506" s="49">
        <f>_xll.qlInterestRateIndexValueDate(Index1M,$H506)</f>
        <v>43369</v>
      </c>
      <c r="J506" s="52">
        <f>IFERROR(_xll.qlIndexFixing(Index1M,$H506,TRUE,_xll.ohTrigger(RecalcTrigger,Trigger1M)),NA())</f>
        <v>9.2665413146626463E-3</v>
      </c>
      <c r="K506" s="52">
        <f>IFERROR(_xll.qlIndexFixing(ONIndex1M,I506,TRUE,_xll.ohTrigger(RecalcTrigger,Trigger1M)),NA())</f>
        <v>9.2153515345838599E-3</v>
      </c>
      <c r="L506" s="52">
        <f>IFERROR(_xll.qlIndexFixing(Index3M,H506,TRUE,_xll.ohTrigger(RecalcTrigger,Trigger3M)),NA())</f>
        <v>1.1323100609987676E-2</v>
      </c>
      <c r="M506" s="52">
        <f>IFERROR(_xll.qlIndexFixing(ONIndex3M,I506,TRUE,_xll.ohTrigger(RecalcTrigger,Trigger3M)),NA())</f>
        <v>1.1237835787936135E-2</v>
      </c>
      <c r="N506" s="52">
        <f>IFERROR(_xll.qlIndexFixing(Index6M,$H506,TRUE,_xll.ohTrigger(RecalcTrigger,Trigger6M)),NA())</f>
        <v>1.3327054806971E-2</v>
      </c>
      <c r="O506" s="52">
        <f>IFERROR(_xll.qlIndexFixing(ONIndex6M,I506,TRUE,_xll.ohTrigger(RecalcTrigger,Trigger6M)),NA())</f>
        <v>1.3304157581686127E-2</v>
      </c>
      <c r="P506" s="52">
        <f>IFERROR(_xll.qlIndexFixing(Index1Y,$H506,TRUE,_xll.ohTrigger(RecalcTrigger,Trigger1Y)),NA())</f>
        <v>1.6418303349496993E-2</v>
      </c>
      <c r="Q506" s="52">
        <f>IFERROR(_xll.qlIndexFixing(ONIndex1Y,I506,TRUE,_xll.ohTrigger(RecalcTrigger,Trigger1Y)),NA())</f>
        <v>1.7934907769872055E-2</v>
      </c>
    </row>
    <row r="507" spans="2:17" x14ac:dyDescent="0.2">
      <c r="B507" s="46" t="s">
        <v>20</v>
      </c>
      <c r="D507" s="49">
        <f>_xll.qlCalendarAdvance(LocalCalendar,$D506,B507,"f",FALSE)</f>
        <v>43374</v>
      </c>
      <c r="E507" s="49">
        <f>_xll.qlInterestRateIndexValueDate(IndexON,D507)</f>
        <v>43374</v>
      </c>
      <c r="F507" s="52">
        <f>IFERROR(_xll.qlIndexFixing(IndexON,D507,TRUE,_xll.ohTrigger(RecalcTrigger,TriggerON)),NA())</f>
        <v>7.3063057820643706E-3</v>
      </c>
      <c r="H507" s="49">
        <f>_xll.qlCalendarAdvance(IborCalendar,$H506,B507,"f",FALSE)</f>
        <v>43368</v>
      </c>
      <c r="I507" s="49">
        <f>_xll.qlInterestRateIndexValueDate(Index1M,$H507)</f>
        <v>43370</v>
      </c>
      <c r="J507" s="52">
        <f>IFERROR(_xll.qlIndexFixing(Index1M,$H507,TRUE,_xll.ohTrigger(RecalcTrigger,Trigger1M)),NA())</f>
        <v>9.2733562276825499E-3</v>
      </c>
      <c r="K507" s="52">
        <f>IFERROR(_xll.qlIndexFixing(ONIndex1M,I507,TRUE,_xll.ohTrigger(RecalcTrigger,Trigger1M)),NA())</f>
        <v>9.2186518104764303E-3</v>
      </c>
      <c r="L507" s="52">
        <f>IFERROR(_xll.qlIndexFixing(Index3M,H507,TRUE,_xll.ohTrigger(RecalcTrigger,Trigger3M)),NA())</f>
        <v>1.1323684103547614E-2</v>
      </c>
      <c r="M507" s="52">
        <f>IFERROR(_xll.qlIndexFixing(ONIndex3M,I507,TRUE,_xll.ohTrigger(RecalcTrigger,Trigger3M)),NA())</f>
        <v>1.1241780975952409E-2</v>
      </c>
      <c r="N507" s="52">
        <f>IFERROR(_xll.qlIndexFixing(Index6M,$H507,TRUE,_xll.ohTrigger(RecalcTrigger,Trigger6M)),NA())</f>
        <v>1.3327068807116574E-2</v>
      </c>
      <c r="O507" s="52">
        <f>IFERROR(_xll.qlIndexFixing(ONIndex6M,I507,TRUE,_xll.ohTrigger(RecalcTrigger,Trigger6M)),NA())</f>
        <v>1.3303478481629938E-2</v>
      </c>
      <c r="P507" s="52">
        <f>IFERROR(_xll.qlIndexFixing(Index1Y,$H507,TRUE,_xll.ohTrigger(RecalcTrigger,Trigger1Y)),NA())</f>
        <v>1.6413646437616652E-2</v>
      </c>
      <c r="Q507" s="52">
        <f>IFERROR(_xll.qlIndexFixing(ONIndex1Y,I507,TRUE,_xll.ohTrigger(RecalcTrigger,Trigger1Y)),NA())</f>
        <v>1.7917558432465341E-2</v>
      </c>
    </row>
    <row r="508" spans="2:17" x14ac:dyDescent="0.2">
      <c r="B508" s="46" t="s">
        <v>20</v>
      </c>
      <c r="D508" s="49">
        <f>_xll.qlCalendarAdvance(LocalCalendar,$D507,B508,"f",FALSE)</f>
        <v>43375</v>
      </c>
      <c r="E508" s="49">
        <f>_xll.qlInterestRateIndexValueDate(IndexON,D508)</f>
        <v>43375</v>
      </c>
      <c r="F508" s="52">
        <f>IFERROR(_xll.qlIndexFixing(IndexON,D508,TRUE,_xll.ohTrigger(RecalcTrigger,TriggerON)),NA())</f>
        <v>7.3092054786272342E-3</v>
      </c>
      <c r="H508" s="49">
        <f>_xll.qlCalendarAdvance(IborCalendar,$H507,B508,"f",FALSE)</f>
        <v>43369</v>
      </c>
      <c r="I508" s="49">
        <f>_xll.qlInterestRateIndexValueDate(Index1M,$H508)</f>
        <v>43371</v>
      </c>
      <c r="J508" s="52">
        <f>IFERROR(_xll.qlIndexFixing(Index1M,$H508,TRUE,_xll.ohTrigger(RecalcTrigger,Trigger1M)),NA())</f>
        <v>9.2784069589082283E-3</v>
      </c>
      <c r="K508" s="52">
        <f>IFERROR(_xll.qlIndexFixing(ONIndex1M,I508,TRUE,_xll.ohTrigger(RecalcTrigger,Trigger1M)),NA())</f>
        <v>9.2254836916705329E-3</v>
      </c>
      <c r="L508" s="52">
        <f>IFERROR(_xll.qlIndexFixing(Index3M,H508,TRUE,_xll.ohTrigger(RecalcTrigger,Trigger3M)),NA())</f>
        <v>1.1322973525391878E-2</v>
      </c>
      <c r="M508" s="52">
        <f>IFERROR(_xll.qlIndexFixing(ONIndex3M,I508,TRUE,_xll.ohTrigger(RecalcTrigger,Trigger3M)),NA())</f>
        <v>1.124975300117903E-2</v>
      </c>
      <c r="N508" s="52">
        <f>IFERROR(_xll.qlIndexFixing(Index6M,$H508,TRUE,_xll.ohTrigger(RecalcTrigger,Trigger6M)),NA())</f>
        <v>1.3327477100449158E-2</v>
      </c>
      <c r="O508" s="52">
        <f>IFERROR(_xll.qlIndexFixing(ONIndex6M,I508,TRUE,_xll.ohTrigger(RecalcTrigger,Trigger6M)),NA())</f>
        <v>1.3302543928555011E-2</v>
      </c>
      <c r="P508" s="52">
        <f>IFERROR(_xll.qlIndexFixing(Index1Y,$H508,TRUE,_xll.ohTrigger(RecalcTrigger,Trigger1Y)),NA())</f>
        <v>1.6409866656472396E-2</v>
      </c>
      <c r="Q508" s="52">
        <f>IFERROR(_xll.qlIndexFixing(ONIndex1Y,I508,TRUE,_xll.ohTrigger(RecalcTrigger,Trigger1Y)),NA())</f>
        <v>1.7882812592793229E-2</v>
      </c>
    </row>
    <row r="509" spans="2:17" x14ac:dyDescent="0.2">
      <c r="B509" s="46" t="s">
        <v>20</v>
      </c>
      <c r="D509" s="49">
        <f>_xll.qlCalendarAdvance(LocalCalendar,$D508,B509,"f",FALSE)</f>
        <v>43376</v>
      </c>
      <c r="E509" s="49">
        <f>_xll.qlInterestRateIndexValueDate(IndexON,D509)</f>
        <v>43376</v>
      </c>
      <c r="F509" s="52">
        <f>IFERROR(_xll.qlIndexFixing(IndexON,D509,TRUE,_xll.ohTrigger(RecalcTrigger,TriggerON)),NA())</f>
        <v>7.312103076468901E-3</v>
      </c>
      <c r="H509" s="49">
        <f>_xll.qlCalendarAdvance(IborCalendar,$H508,B509,"f",FALSE)</f>
        <v>43370</v>
      </c>
      <c r="I509" s="49">
        <f>_xll.qlInterestRateIndexValueDate(Index1M,$H509)</f>
        <v>43374</v>
      </c>
      <c r="J509" s="52">
        <f>IFERROR(_xll.qlIndexFixing(Index1M,$H509,TRUE,_xll.ohTrigger(RecalcTrigger,Trigger1M)),NA())</f>
        <v>9.2847467752473871E-3</v>
      </c>
      <c r="K509" s="52">
        <f>IFERROR(_xll.qlIndexFixing(ONIndex1M,I509,TRUE,_xll.ohTrigger(RecalcTrigger,Trigger1M)),NA())</f>
        <v>9.2318400069313356E-3</v>
      </c>
      <c r="L509" s="52">
        <f>IFERROR(_xll.qlIndexFixing(Index3M,H509,TRUE,_xll.ohTrigger(RecalcTrigger,Trigger3M)),NA())</f>
        <v>1.1323524491578484E-2</v>
      </c>
      <c r="M509" s="52">
        <f>IFERROR(_xll.qlIndexFixing(ONIndex3M,I509,TRUE,_xll.ohTrigger(RecalcTrigger,Trigger3M)),NA())</f>
        <v>1.1256752089341404E-2</v>
      </c>
      <c r="N509" s="52">
        <f>IFERROR(_xll.qlIndexFixing(Index6M,$H509,TRUE,_xll.ohTrigger(RecalcTrigger,Trigger6M)),NA())</f>
        <v>1.3327605557192862E-2</v>
      </c>
      <c r="O509" s="52">
        <f>IFERROR(_xll.qlIndexFixing(ONIndex6M,I509,TRUE,_xll.ohTrigger(RecalcTrigger,Trigger6M)),NA())</f>
        <v>1.330064524302621E-2</v>
      </c>
      <c r="P509" s="52">
        <f>IFERROR(_xll.qlIndexFixing(Index1Y,$H509,TRUE,_xll.ohTrigger(RecalcTrigger,Trigger1Y)),NA())</f>
        <v>1.6395759942161487E-2</v>
      </c>
      <c r="Q509" s="52">
        <f>IFERROR(_xll.qlIndexFixing(ONIndex1Y,I509,TRUE,_xll.ohTrigger(RecalcTrigger,Trigger1Y)),NA())</f>
        <v>1.784642851355045E-2</v>
      </c>
    </row>
    <row r="510" spans="2:17" x14ac:dyDescent="0.2">
      <c r="B510" s="46" t="s">
        <v>20</v>
      </c>
      <c r="D510" s="49">
        <f>_xll.qlCalendarAdvance(LocalCalendar,$D509,B510,"f",FALSE)</f>
        <v>43377</v>
      </c>
      <c r="E510" s="49">
        <f>_xll.qlInterestRateIndexValueDate(IndexON,D510)</f>
        <v>43377</v>
      </c>
      <c r="F510" s="52">
        <f>IFERROR(_xll.qlIndexFixing(IndexON,D510,TRUE,_xll.ohTrigger(RecalcTrigger,TriggerON)),NA())</f>
        <v>7.3149985759091152E-3</v>
      </c>
      <c r="H510" s="49">
        <f>_xll.qlCalendarAdvance(IborCalendar,$H509,B510,"f",FALSE)</f>
        <v>43371</v>
      </c>
      <c r="I510" s="49">
        <f>_xll.qlInterestRateIndexValueDate(Index1M,$H510)</f>
        <v>43375</v>
      </c>
      <c r="J510" s="52">
        <f>IFERROR(_xll.qlIndexFixing(Index1M,$H510,TRUE,_xll.ohTrigger(RecalcTrigger,Trigger1M)),NA())</f>
        <v>9.2880330599678668E-3</v>
      </c>
      <c r="K510" s="52">
        <f>IFERROR(_xll.qlIndexFixing(ONIndex1M,I510,TRUE,_xll.ohTrigger(RecalcTrigger,Trigger1M)),NA())</f>
        <v>9.2351351054453801E-3</v>
      </c>
      <c r="L510" s="52">
        <f>IFERROR(_xll.qlIndexFixing(Index3M,H510,TRUE,_xll.ohTrigger(RecalcTrigger,Trigger3M)),NA())</f>
        <v>1.132389619441471E-2</v>
      </c>
      <c r="M510" s="52">
        <f>IFERROR(_xll.qlIndexFixing(ONIndex3M,I510,TRUE,_xll.ohTrigger(RecalcTrigger,Trigger3M)),NA())</f>
        <v>1.1260292457899723E-2</v>
      </c>
      <c r="N510" s="52">
        <f>IFERROR(_xll.qlIndexFixing(Index6M,$H510,TRUE,_xll.ohTrigger(RecalcTrigger,Trigger6M)),NA())</f>
        <v>1.3327665036738986E-2</v>
      </c>
      <c r="O510" s="52">
        <f>IFERROR(_xll.qlIndexFixing(ONIndex6M,I510,TRUE,_xll.ohTrigger(RecalcTrigger,Trigger6M)),NA())</f>
        <v>1.329995545120255E-2</v>
      </c>
      <c r="P510" s="52">
        <f>IFERROR(_xll.qlIndexFixing(Index1Y,$H510,TRUE,_xll.ohTrigger(RecalcTrigger,Trigger1Y)),NA())</f>
        <v>1.6391475241955455E-2</v>
      </c>
      <c r="Q510" s="52">
        <f>IFERROR(_xll.qlIndexFixing(ONIndex1Y,I510,TRUE,_xll.ohTrigger(RecalcTrigger,Trigger1Y)),NA())</f>
        <v>1.7828803405697258E-2</v>
      </c>
    </row>
    <row r="511" spans="2:17" x14ac:dyDescent="0.2">
      <c r="B511" s="46" t="s">
        <v>20</v>
      </c>
      <c r="D511" s="49">
        <f>_xll.qlCalendarAdvance(LocalCalendar,$D510,B511,"f",FALSE)</f>
        <v>43378</v>
      </c>
      <c r="E511" s="49">
        <f>_xll.qlInterestRateIndexValueDate(IndexON,D511)</f>
        <v>43378</v>
      </c>
      <c r="F511" s="52">
        <f>IFERROR(_xll.qlIndexFixing(IndexON,D511,TRUE,_xll.ohTrigger(RecalcTrigger,TriggerON)),NA())</f>
        <v>7.3224502306423744E-3</v>
      </c>
      <c r="H511" s="49">
        <f>_xll.qlCalendarAdvance(IborCalendar,$H510,B511,"f",FALSE)</f>
        <v>43374</v>
      </c>
      <c r="I511" s="49">
        <f>_xll.qlInterestRateIndexValueDate(Index1M,$H511)</f>
        <v>43376</v>
      </c>
      <c r="J511" s="52">
        <f>IFERROR(_xll.qlIndexFixing(Index1M,$H511,TRUE,_xll.ohTrigger(RecalcTrigger,Trigger1M)),NA())</f>
        <v>9.2948392298969843E-3</v>
      </c>
      <c r="K511" s="52">
        <f>IFERROR(_xll.qlIndexFixing(ONIndex1M,I511,TRUE,_xll.ohTrigger(RecalcTrigger,Trigger1M)),NA())</f>
        <v>9.2384294470448935E-3</v>
      </c>
      <c r="L511" s="52">
        <f>IFERROR(_xll.qlIndexFixing(Index3M,H511,TRUE,_xll.ohTrigger(RecalcTrigger,Trigger3M)),NA())</f>
        <v>1.1323795786480569E-2</v>
      </c>
      <c r="M511" s="52">
        <f>IFERROR(_xll.qlIndexFixing(ONIndex3M,I511,TRUE,_xll.ohTrigger(RecalcTrigger,Trigger3M)),NA())</f>
        <v>1.1263751862662374E-2</v>
      </c>
      <c r="N511" s="52">
        <f>IFERROR(_xll.qlIndexFixing(Index6M,$H511,TRUE,_xll.ohTrigger(RecalcTrigger,Trigger6M)),NA())</f>
        <v>1.3327732846601766E-2</v>
      </c>
      <c r="O511" s="52">
        <f>IFERROR(_xll.qlIndexFixing(ONIndex6M,I511,TRUE,_xll.ohTrigger(RecalcTrigger,Trigger6M)),NA())</f>
        <v>1.3299273934199718E-2</v>
      </c>
      <c r="P511" s="52">
        <f>IFERROR(_xll.qlIndexFixing(Index1Y,$H511,TRUE,_xll.ohTrigger(RecalcTrigger,Trigger1Y)),NA())</f>
        <v>1.6387264905535125E-2</v>
      </c>
      <c r="Q511" s="52">
        <f>IFERROR(_xll.qlIndexFixing(ONIndex1Y,I511,TRUE,_xll.ohTrigger(RecalcTrigger,Trigger1Y)),NA())</f>
        <v>1.7811251983061993E-2</v>
      </c>
    </row>
    <row r="512" spans="2:17" x14ac:dyDescent="0.2">
      <c r="B512" s="46" t="s">
        <v>20</v>
      </c>
      <c r="D512" s="49">
        <f>_xll.qlCalendarAdvance(LocalCalendar,$D511,B512,"f",FALSE)</f>
        <v>43382</v>
      </c>
      <c r="E512" s="49">
        <f>_xll.qlInterestRateIndexValueDate(IndexON,D512)</f>
        <v>43382</v>
      </c>
      <c r="F512" s="52">
        <f>IFERROR(_xll.qlIndexFixing(IndexON,D512,TRUE,_xll.ohTrigger(RecalcTrigger,TriggerON)),NA())</f>
        <v>7.3294445950100595E-3</v>
      </c>
      <c r="H512" s="49">
        <f>_xll.qlCalendarAdvance(IborCalendar,$H511,B512,"f",FALSE)</f>
        <v>43375</v>
      </c>
      <c r="I512" s="49">
        <f>_xll.qlInterestRateIndexValueDate(Index1M,$H512)</f>
        <v>43377</v>
      </c>
      <c r="J512" s="52">
        <f>IFERROR(_xll.qlIndexFixing(Index1M,$H512,TRUE,_xll.ohTrigger(RecalcTrigger,Trigger1M)),NA())</f>
        <v>9.296363469504243E-3</v>
      </c>
      <c r="K512" s="52">
        <f>IFERROR(_xll.qlIndexFixing(ONIndex1M,I512,TRUE,_xll.ohTrigger(RecalcTrigger,Trigger1M)),NA())</f>
        <v>9.2417230316499399E-3</v>
      </c>
      <c r="L512" s="52">
        <f>IFERROR(_xll.qlIndexFixing(Index3M,H512,TRUE,_xll.ohTrigger(RecalcTrigger,Trigger3M)),NA())</f>
        <v>1.1323631967264984E-2</v>
      </c>
      <c r="M512" s="52">
        <f>IFERROR(_xll.qlIndexFixing(ONIndex3M,I512,TRUE,_xll.ohTrigger(RecalcTrigger,Trigger3M)),NA())</f>
        <v>1.1267130303469486E-2</v>
      </c>
      <c r="N512" s="52">
        <f>IFERROR(_xll.qlIndexFixing(Index6M,$H512,TRUE,_xll.ohTrigger(RecalcTrigger,Trigger6M)),NA())</f>
        <v>1.332780898678252E-2</v>
      </c>
      <c r="O512" s="52">
        <f>IFERROR(_xll.qlIndexFixing(ONIndex6M,I512,TRUE,_xll.ohTrigger(RecalcTrigger,Trigger6M)),NA())</f>
        <v>1.3298600692097651E-2</v>
      </c>
      <c r="P512" s="52">
        <f>IFERROR(_xll.qlIndexFixing(Index1Y,$H512,TRUE,_xll.ohTrigger(RecalcTrigger,Trigger1Y)),NA())</f>
        <v>1.6383128652198136E-2</v>
      </c>
      <c r="Q512" s="52">
        <f>IFERROR(_xll.qlIndexFixing(ONIndex1Y,I512,TRUE,_xll.ohTrigger(RecalcTrigger,Trigger1Y)),NA())</f>
        <v>1.7793774245804528E-2</v>
      </c>
    </row>
    <row r="513" spans="2:17" x14ac:dyDescent="0.2">
      <c r="B513" s="46" t="s">
        <v>20</v>
      </c>
      <c r="D513" s="49">
        <f>_xll.qlCalendarAdvance(LocalCalendar,$D512,B513,"f",FALSE)</f>
        <v>43383</v>
      </c>
      <c r="E513" s="49">
        <f>_xll.qlInterestRateIndexValueDate(IndexON,D513)</f>
        <v>43383</v>
      </c>
      <c r="F513" s="52">
        <f>IFERROR(_xll.qlIndexFixing(IndexON,D513,TRUE,_xll.ohTrigger(RecalcTrigger,TriggerON)),NA())</f>
        <v>7.3323275032421975E-3</v>
      </c>
      <c r="H513" s="49">
        <f>_xll.qlCalendarAdvance(IborCalendar,$H512,B513,"f",FALSE)</f>
        <v>43376</v>
      </c>
      <c r="I513" s="49">
        <f>_xll.qlInterestRateIndexValueDate(Index1M,$H513)</f>
        <v>43378</v>
      </c>
      <c r="J513" s="52">
        <f>IFERROR(_xll.qlIndexFixing(Index1M,$H513,TRUE,_xll.ohTrigger(RecalcTrigger,Trigger1M)),NA())</f>
        <v>9.2978873739984497E-3</v>
      </c>
      <c r="K513" s="52">
        <f>IFERROR(_xll.qlIndexFixing(ONIndex1M,I513,TRUE,_xll.ohTrigger(RecalcTrigger,Trigger1M)),NA())</f>
        <v>9.2503097209695184E-3</v>
      </c>
      <c r="L513" s="52">
        <f>IFERROR(_xll.qlIndexFixing(Index3M,H513,TRUE,_xll.ohTrigger(RecalcTrigger,Trigger3M)),NA())</f>
        <v>1.1322390150464788E-2</v>
      </c>
      <c r="M513" s="52">
        <f>IFERROR(_xll.qlIndexFixing(ONIndex3M,I513,TRUE,_xll.ohTrigger(RecalcTrigger,Trigger3M)),NA())</f>
        <v>1.1275701303359309E-2</v>
      </c>
      <c r="N513" s="52">
        <f>IFERROR(_xll.qlIndexFixing(Index6M,$H513,TRUE,_xll.ohTrigger(RecalcTrigger,Trigger6M)),NA())</f>
        <v>1.3327893457282126E-2</v>
      </c>
      <c r="O513" s="52">
        <f>IFERROR(_xll.qlIndexFixing(ONIndex6M,I513,TRUE,_xll.ohTrigger(RecalcTrigger,Trigger6M)),NA())</f>
        <v>1.3297695683889277E-2</v>
      </c>
      <c r="P513" s="52">
        <f>IFERROR(_xll.qlIndexFixing(Index1Y,$H513,TRUE,_xll.ohTrigger(RecalcTrigger,Trigger1Y)),NA())</f>
        <v>1.6380381786192368E-2</v>
      </c>
      <c r="Q513" s="52">
        <f>IFERROR(_xll.qlIndexFixing(ONIndex1Y,I513,TRUE,_xll.ohTrigger(RecalcTrigger,Trigger1Y)),NA())</f>
        <v>1.7751761198443461E-2</v>
      </c>
    </row>
    <row r="514" spans="2:17" x14ac:dyDescent="0.2">
      <c r="B514" s="46" t="s">
        <v>20</v>
      </c>
      <c r="D514" s="49">
        <f>_xll.qlCalendarAdvance(LocalCalendar,$D513,B514,"f",FALSE)</f>
        <v>43384</v>
      </c>
      <c r="E514" s="49">
        <f>_xll.qlInterestRateIndexValueDate(IndexON,D514)</f>
        <v>43384</v>
      </c>
      <c r="F514" s="52">
        <f>IFERROR(_xll.qlIndexFixing(IndexON,D514,TRUE,_xll.ohTrigger(RecalcTrigger,TriggerON)),NA())</f>
        <v>7.3352083129130108E-3</v>
      </c>
      <c r="H514" s="49">
        <f>_xll.qlCalendarAdvance(IborCalendar,$H513,B514,"f",FALSE)</f>
        <v>43377</v>
      </c>
      <c r="I514" s="49">
        <f>_xll.qlInterestRateIndexValueDate(Index1M,$H514)</f>
        <v>43382</v>
      </c>
      <c r="J514" s="52">
        <f>IFERROR(_xll.qlIndexFixing(Index1M,$H514,TRUE,_xll.ohTrigger(RecalcTrigger,Trigger1M)),NA())</f>
        <v>9.3110158657218733E-3</v>
      </c>
      <c r="K514" s="52">
        <f>IFERROR(_xll.qlIndexFixing(ONIndex1M,I514,TRUE,_xll.ohTrigger(RecalcTrigger,Trigger1M)),NA())</f>
        <v>9.2581795995183569E-3</v>
      </c>
      <c r="L514" s="52">
        <f>IFERROR(_xll.qlIndexFixing(Index3M,H514,TRUE,_xll.ohTrigger(RecalcTrigger,Trigger3M)),NA())</f>
        <v>1.1321903199254501E-2</v>
      </c>
      <c r="M514" s="52">
        <f>IFERROR(_xll.qlIndexFixing(ONIndex3M,I514,TRUE,_xll.ohTrigger(RecalcTrigger,Trigger3M)),NA())</f>
        <v>1.1282808049211113E-2</v>
      </c>
      <c r="N514" s="52">
        <f>IFERROR(_xll.qlIndexFixing(Index6M,$H514,TRUE,_xll.ohTrigger(RecalcTrigger,Trigger6M)),NA())</f>
        <v>1.3328314642489715E-2</v>
      </c>
      <c r="O514" s="52">
        <f>IFERROR(_xll.qlIndexFixing(ONIndex6M,I514,TRUE,_xll.ohTrigger(RecalcTrigger,Trigger6M)),NA())</f>
        <v>1.3295358604459295E-2</v>
      </c>
      <c r="P514" s="52">
        <f>IFERROR(_xll.qlIndexFixing(Index1Y,$H514,TRUE,_xll.ohTrigger(RecalcTrigger,Trigger1Y)),NA())</f>
        <v>1.6363548808650867E-2</v>
      </c>
      <c r="Q514" s="52">
        <f>IFERROR(_xll.qlIndexFixing(ONIndex1Y,I514,TRUE,_xll.ohTrigger(RecalcTrigger,Trigger1Y)),NA())</f>
        <v>1.7707490838745343E-2</v>
      </c>
    </row>
    <row r="515" spans="2:17" x14ac:dyDescent="0.2">
      <c r="B515" s="46" t="s">
        <v>20</v>
      </c>
      <c r="D515" s="49">
        <f>_xll.qlCalendarAdvance(LocalCalendar,$D514,B515,"f",FALSE)</f>
        <v>43385</v>
      </c>
      <c r="E515" s="49">
        <f>_xll.qlInterestRateIndexValueDate(IndexON,D515)</f>
        <v>43385</v>
      </c>
      <c r="F515" s="52">
        <f>IFERROR(_xll.qlIndexFixing(IndexON,D515,TRUE,_xll.ohTrigger(RecalcTrigger,TriggerON)),NA())</f>
        <v>7.3411126319467002E-3</v>
      </c>
      <c r="H515" s="49">
        <f>_xll.qlCalendarAdvance(IborCalendar,$H514,B515,"f",FALSE)</f>
        <v>43378</v>
      </c>
      <c r="I515" s="49">
        <f>_xll.qlInterestRateIndexValueDate(Index1M,$H515)</f>
        <v>43382</v>
      </c>
      <c r="J515" s="52">
        <f>IFERROR(_xll.qlIndexFixing(Index1M,$H515,TRUE,_xll.ohTrigger(RecalcTrigger,Trigger1M)),NA())</f>
        <v>9.3110158657218733E-3</v>
      </c>
      <c r="K515" s="52">
        <f>IFERROR(_xll.qlIndexFixing(ONIndex1M,I515,TRUE,_xll.ohTrigger(RecalcTrigger,Trigger1M)),NA())</f>
        <v>9.2581795995183569E-3</v>
      </c>
      <c r="L515" s="52">
        <f>IFERROR(_xll.qlIndexFixing(Index3M,H515,TRUE,_xll.ohTrigger(RecalcTrigger,Trigger3M)),NA())</f>
        <v>1.1321903199254501E-2</v>
      </c>
      <c r="M515" s="52">
        <f>IFERROR(_xll.qlIndexFixing(ONIndex3M,I515,TRUE,_xll.ohTrigger(RecalcTrigger,Trigger3M)),NA())</f>
        <v>1.1282808049211113E-2</v>
      </c>
      <c r="N515" s="52">
        <f>IFERROR(_xll.qlIndexFixing(Index6M,$H515,TRUE,_xll.ohTrigger(RecalcTrigger,Trigger6M)),NA())</f>
        <v>1.3328314642489715E-2</v>
      </c>
      <c r="O515" s="52">
        <f>IFERROR(_xll.qlIndexFixing(ONIndex6M,I515,TRUE,_xll.ohTrigger(RecalcTrigger,Trigger6M)),NA())</f>
        <v>1.3295358604459295E-2</v>
      </c>
      <c r="P515" s="52">
        <f>IFERROR(_xll.qlIndexFixing(Index1Y,$H515,TRUE,_xll.ohTrigger(RecalcTrigger,Trigger1Y)),NA())</f>
        <v>1.6363548808650867E-2</v>
      </c>
      <c r="Q515" s="52">
        <f>IFERROR(_xll.qlIndexFixing(ONIndex1Y,I515,TRUE,_xll.ohTrigger(RecalcTrigger,Trigger1Y)),NA())</f>
        <v>1.7707490838745343E-2</v>
      </c>
    </row>
    <row r="516" spans="2:17" x14ac:dyDescent="0.2">
      <c r="B516" s="46" t="s">
        <v>20</v>
      </c>
      <c r="D516" s="49">
        <f>_xll.qlCalendarAdvance(LocalCalendar,$D515,B516,"f",FALSE)</f>
        <v>43388</v>
      </c>
      <c r="E516" s="49">
        <f>_xll.qlInterestRateIndexValueDate(IndexON,D516)</f>
        <v>43388</v>
      </c>
      <c r="F516" s="52">
        <f>IFERROR(_xll.qlIndexFixing(IndexON,D516,TRUE,_xll.ohTrigger(RecalcTrigger,TriggerON)),NA())</f>
        <v>7.3467105664626331E-3</v>
      </c>
      <c r="H516" s="49">
        <f>_xll.qlCalendarAdvance(IborCalendar,$H515,B516,"f",FALSE)</f>
        <v>43381</v>
      </c>
      <c r="I516" s="49">
        <f>_xll.qlInterestRateIndexValueDate(Index1M,$H516)</f>
        <v>43383</v>
      </c>
      <c r="J516" s="52">
        <f>IFERROR(_xll.qlIndexFixing(Index1M,$H516,TRUE,_xll.ohTrigger(RecalcTrigger,Trigger1M)),NA())</f>
        <v>9.3195706471026936E-3</v>
      </c>
      <c r="K516" s="52">
        <f>IFERROR(_xll.qlIndexFixing(ONIndex1M,I516,TRUE,_xll.ohTrigger(RecalcTrigger,Trigger1M)),NA())</f>
        <v>9.2614686420766645E-3</v>
      </c>
      <c r="L516" s="52">
        <f>IFERROR(_xll.qlIndexFixing(Index3M,H516,TRUE,_xll.ohTrigger(RecalcTrigger,Trigger3M)),NA())</f>
        <v>1.1321383810757941E-2</v>
      </c>
      <c r="M516" s="52">
        <f>IFERROR(_xll.qlIndexFixing(ONIndex3M,I516,TRUE,_xll.ohTrigger(RecalcTrigger,Trigger3M)),NA())</f>
        <v>1.1285700706684665E-2</v>
      </c>
      <c r="N516" s="52">
        <f>IFERROR(_xll.qlIndexFixing(Index6M,$H516,TRUE,_xll.ohTrigger(RecalcTrigger,Trigger6M)),NA())</f>
        <v>1.3328440764600272E-2</v>
      </c>
      <c r="O516" s="52">
        <f>IFERROR(_xll.qlIndexFixing(ONIndex6M,I516,TRUE,_xll.ohTrigger(RecalcTrigger,Trigger6M)),NA())</f>
        <v>1.3294735011522008E-2</v>
      </c>
      <c r="P516" s="52">
        <f>IFERROR(_xll.qlIndexFixing(Index1Y,$H516,TRUE,_xll.ohTrigger(RecalcTrigger,Trigger1Y)),NA())</f>
        <v>1.6359851160233932E-2</v>
      </c>
      <c r="Q516" s="52">
        <f>IFERROR(_xll.qlIndexFixing(ONIndex1Y,I516,TRUE,_xll.ohTrigger(RecalcTrigger,Trigger1Y)),NA())</f>
        <v>1.769045521303525E-2</v>
      </c>
    </row>
    <row r="517" spans="2:17" x14ac:dyDescent="0.2">
      <c r="B517" s="46" t="s">
        <v>20</v>
      </c>
      <c r="D517" s="49">
        <f>_xll.qlCalendarAdvance(LocalCalendar,$D516,B517,"f",FALSE)</f>
        <v>43389</v>
      </c>
      <c r="E517" s="49">
        <f>_xll.qlInterestRateIndexValueDate(IndexON,D517)</f>
        <v>43389</v>
      </c>
      <c r="F517" s="52">
        <f>IFERROR(_xll.qlIndexFixing(IndexON,D517,TRUE,_xll.ohTrigger(RecalcTrigger,TriggerON)),NA())</f>
        <v>7.3495808834866949E-3</v>
      </c>
      <c r="H517" s="49">
        <f>_xll.qlCalendarAdvance(IborCalendar,$H516,B517,"f",FALSE)</f>
        <v>43382</v>
      </c>
      <c r="I517" s="49">
        <f>_xll.qlInterestRateIndexValueDate(Index1M,$H517)</f>
        <v>43384</v>
      </c>
      <c r="J517" s="52">
        <f>IFERROR(_xll.qlIndexFixing(Index1M,$H517,TRUE,_xll.ohTrigger(RecalcTrigger,Trigger1M)),NA())</f>
        <v>9.3210915167092762E-3</v>
      </c>
      <c r="K517" s="52">
        <f>IFERROR(_xll.qlIndexFixing(ONIndex1M,I517,TRUE,_xll.ohTrigger(RecalcTrigger,Trigger1M)),NA())</f>
        <v>9.2647569277204411E-3</v>
      </c>
      <c r="L517" s="52">
        <f>IFERROR(_xll.qlIndexFixing(Index3M,H517,TRUE,_xll.ohTrigger(RecalcTrigger,Trigger3M)),NA())</f>
        <v>1.1320809310470598E-2</v>
      </c>
      <c r="M517" s="52">
        <f>IFERROR(_xll.qlIndexFixing(ONIndex3M,I517,TRUE,_xll.ohTrigger(RecalcTrigger,Trigger3M)),NA())</f>
        <v>1.1288512400202677E-2</v>
      </c>
      <c r="N517" s="52">
        <f>IFERROR(_xll.qlIndexFixing(Index6M,$H517,TRUE,_xll.ohTrigger(RecalcTrigger,Trigger6M)),NA())</f>
        <v>1.3328575217038029E-2</v>
      </c>
      <c r="O517" s="52">
        <f>IFERROR(_xll.qlIndexFixing(ONIndex6M,I517,TRUE,_xll.ohTrigger(RecalcTrigger,Trigger6M)),NA())</f>
        <v>1.3294119693405548E-2</v>
      </c>
      <c r="P517" s="52">
        <f>IFERROR(_xll.qlIndexFixing(Index1Y,$H517,TRUE,_xll.ohTrigger(RecalcTrigger,Trigger1Y)),NA())</f>
        <v>1.6356225630563697E-2</v>
      </c>
      <c r="Q517" s="52">
        <f>IFERROR(_xll.qlIndexFixing(ONIndex1Y,I517,TRUE,_xll.ohTrigger(RecalcTrigger,Trigger1Y)),NA())</f>
        <v>1.7673493272702956E-2</v>
      </c>
    </row>
    <row r="518" spans="2:17" x14ac:dyDescent="0.2">
      <c r="B518" s="46" t="s">
        <v>20</v>
      </c>
      <c r="D518" s="49">
        <f>_xll.qlCalendarAdvance(LocalCalendar,$D517,B518,"f",FALSE)</f>
        <v>43390</v>
      </c>
      <c r="E518" s="49">
        <f>_xll.qlInterestRateIndexValueDate(IndexON,D518)</f>
        <v>43390</v>
      </c>
      <c r="F518" s="52">
        <f>IFERROR(_xll.qlIndexFixing(IndexON,D518,TRUE,_xll.ohTrigger(RecalcTrigger,TriggerON)),NA())</f>
        <v>7.3524491020293681E-3</v>
      </c>
      <c r="H518" s="49">
        <f>_xll.qlCalendarAdvance(IborCalendar,$H517,B518,"f",FALSE)</f>
        <v>43383</v>
      </c>
      <c r="I518" s="49">
        <f>_xll.qlInterestRateIndexValueDate(Index1M,$H518)</f>
        <v>43385</v>
      </c>
      <c r="J518" s="52">
        <f>IFERROR(_xll.qlIndexFixing(Index1M,$H518,TRUE,_xll.ohTrigger(RecalcTrigger,Trigger1M)),NA())</f>
        <v>9.322612051129997E-3</v>
      </c>
      <c r="K518" s="52">
        <f>IFERROR(_xll.qlIndexFixing(ONIndex1M,I518,TRUE,_xll.ohTrigger(RecalcTrigger,Trigger1M)),NA())</f>
        <v>9.2715697486145388E-3</v>
      </c>
      <c r="L518" s="52">
        <f>IFERROR(_xll.qlIndexFixing(Index3M,H518,TRUE,_xll.ohTrigger(RecalcTrigger,Trigger3M)),NA())</f>
        <v>1.1318908340682169E-2</v>
      </c>
      <c r="M518" s="52">
        <f>IFERROR(_xll.qlIndexFixing(ONIndex3M,I518,TRUE,_xll.ohTrigger(RecalcTrigger,Trigger3M)),NA())</f>
        <v>1.1294220220712248E-2</v>
      </c>
      <c r="N518" s="52">
        <f>IFERROR(_xll.qlIndexFixing(Index6M,$H518,TRUE,_xll.ohTrigger(RecalcTrigger,Trigger6M)),NA())</f>
        <v>1.3328717999803858E-2</v>
      </c>
      <c r="O518" s="52">
        <f>IFERROR(_xll.qlIndexFixing(ONIndex6M,I518,TRUE,_xll.ohTrigger(RecalcTrigger,Trigger6M)),NA())</f>
        <v>1.3293407484153974E-2</v>
      </c>
      <c r="P518" s="52">
        <f>IFERROR(_xll.qlIndexFixing(Index1Y,$H518,TRUE,_xll.ohTrigger(RecalcTrigger,Trigger1Y)),NA())</f>
        <v>1.635540541539705E-2</v>
      </c>
      <c r="Q518" s="52">
        <f>IFERROR(_xll.qlIndexFixing(ONIndex1Y,I518,TRUE,_xll.ohTrigger(RecalcTrigger,Trigger1Y)),NA())</f>
        <v>1.7640679365085177E-2</v>
      </c>
    </row>
    <row r="519" spans="2:17" x14ac:dyDescent="0.2">
      <c r="B519" s="46" t="s">
        <v>20</v>
      </c>
      <c r="D519" s="49">
        <f>_xll.qlCalendarAdvance(LocalCalendar,$D518,B519,"f",FALSE)</f>
        <v>43391</v>
      </c>
      <c r="E519" s="49">
        <f>_xll.qlInterestRateIndexValueDate(IndexON,D519)</f>
        <v>43391</v>
      </c>
      <c r="F519" s="52">
        <f>IFERROR(_xll.qlIndexFixing(IndexON,D519,TRUE,_xll.ohTrigger(RecalcTrigger,TriggerON)),NA())</f>
        <v>7.3553152220107165E-3</v>
      </c>
      <c r="H519" s="49">
        <f>_xll.qlCalendarAdvance(IborCalendar,$H518,B519,"f",FALSE)</f>
        <v>43384</v>
      </c>
      <c r="I519" s="49">
        <f>_xll.qlInterestRateIndexValueDate(Index1M,$H519)</f>
        <v>43388</v>
      </c>
      <c r="J519" s="52">
        <f>IFERROR(_xll.qlIndexFixing(Index1M,$H519,TRUE,_xll.ohTrigger(RecalcTrigger,Trigger1M)),NA())</f>
        <v>9.3306859025289787E-3</v>
      </c>
      <c r="K519" s="52">
        <f>IFERROR(_xll.qlIndexFixing(ONIndex1M,I519,TRUE,_xll.ohTrigger(RecalcTrigger,Trigger1M)),NA())</f>
        <v>9.2779025000311321E-3</v>
      </c>
      <c r="L519" s="52">
        <f>IFERROR(_xll.qlIndexFixing(Index3M,H519,TRUE,_xll.ohTrigger(RecalcTrigger,Trigger3M)),NA())</f>
        <v>1.1317983904424083E-2</v>
      </c>
      <c r="M519" s="52">
        <f>IFERROR(_xll.qlIndexFixing(ONIndex3M,I519,TRUE,_xll.ohTrigger(RecalcTrigger,Trigger3M)),NA())</f>
        <v>1.1298949535198943E-2</v>
      </c>
      <c r="N519" s="52">
        <f>IFERROR(_xll.qlIndexFixing(Index6M,$H519,TRUE,_xll.ohTrigger(RecalcTrigger,Trigger6M)),NA())</f>
        <v>1.3329196330090007E-2</v>
      </c>
      <c r="O519" s="52">
        <f>IFERROR(_xll.qlIndexFixing(ONIndex6M,I519,TRUE,_xll.ohTrigger(RecalcTrigger,Trigger6M)),NA())</f>
        <v>1.3291741169947358E-2</v>
      </c>
      <c r="P519" s="52">
        <f>IFERROR(_xll.qlIndexFixing(Index1Y,$H519,TRUE,_xll.ohTrigger(RecalcTrigger,Trigger1Y)),NA())</f>
        <v>1.6342439088853584E-2</v>
      </c>
      <c r="Q519" s="52">
        <f>IFERROR(_xll.qlIndexFixing(ONIndex1Y,I519,TRUE,_xll.ohTrigger(RecalcTrigger,Trigger1Y)),NA())</f>
        <v>1.760638236339318E-2</v>
      </c>
    </row>
    <row r="520" spans="2:17" x14ac:dyDescent="0.2">
      <c r="B520" s="46" t="s">
        <v>20</v>
      </c>
      <c r="D520" s="49">
        <f>_xll.qlCalendarAdvance(LocalCalendar,$D519,B520,"f",FALSE)</f>
        <v>43392</v>
      </c>
      <c r="E520" s="49">
        <f>_xll.qlInterestRateIndexValueDate(IndexON,D520)</f>
        <v>43392</v>
      </c>
      <c r="F520" s="52">
        <f>IFERROR(_xll.qlIndexFixing(IndexON,D520,TRUE,_xll.ohTrigger(RecalcTrigger,TriggerON)),NA())</f>
        <v>7.3611909815696208E-3</v>
      </c>
      <c r="H520" s="49">
        <f>_xll.qlCalendarAdvance(IborCalendar,$H519,B520,"f",FALSE)</f>
        <v>43385</v>
      </c>
      <c r="I520" s="49">
        <f>_xll.qlInterestRateIndexValueDate(Index1M,$H520)</f>
        <v>43389</v>
      </c>
      <c r="J520" s="52">
        <f>IFERROR(_xll.qlIndexFixing(Index1M,$H520,TRUE,_xll.ohTrigger(RecalcTrigger,Trigger1M)),NA())</f>
        <v>9.3339615935635282E-3</v>
      </c>
      <c r="K520" s="52">
        <f>IFERROR(_xll.qlIndexFixing(ONIndex1M,I520,TRUE,_xll.ohTrigger(RecalcTrigger,Trigger1M)),NA())</f>
        <v>9.2811870006226371E-3</v>
      </c>
      <c r="L520" s="52">
        <f>IFERROR(_xll.qlIndexFixing(Index3M,H520,TRUE,_xll.ohTrigger(RecalcTrigger,Trigger3M)),NA())</f>
        <v>1.1317151629952133E-2</v>
      </c>
      <c r="M520" s="52">
        <f>IFERROR(_xll.qlIndexFixing(ONIndex3M,I520,TRUE,_xll.ohTrigger(RecalcTrigger,Trigger3M)),NA())</f>
        <v>1.1301356409179064E-2</v>
      </c>
      <c r="N520" s="52">
        <f>IFERROR(_xll.qlIndexFixing(Index6M,$H520,TRUE,_xll.ohTrigger(RecalcTrigger,Trigger6M)),NA())</f>
        <v>1.3329372434188783E-2</v>
      </c>
      <c r="O520" s="52">
        <f>IFERROR(_xll.qlIndexFixing(ONIndex6M,I520,TRUE,_xll.ohTrigger(RecalcTrigger,Trigger6M)),NA())</f>
        <v>1.3291167226254785E-2</v>
      </c>
      <c r="P520" s="52">
        <f>IFERROR(_xll.qlIndexFixing(Index1Y,$H520,TRUE,_xll.ohTrigger(RecalcTrigger,Trigger1Y)),NA())</f>
        <v>1.633916994521286E-2</v>
      </c>
      <c r="Q520" s="52">
        <f>IFERROR(_xll.qlIndexFixing(ONIndex1Y,I520,TRUE,_xll.ohTrigger(RecalcTrigger,Trigger1Y)),NA())</f>
        <v>1.7589788848990651E-2</v>
      </c>
    </row>
    <row r="521" spans="2:17" x14ac:dyDescent="0.2">
      <c r="B521" s="46" t="s">
        <v>20</v>
      </c>
      <c r="D521" s="49">
        <f>_xll.qlCalendarAdvance(LocalCalendar,$D520,B521,"f",FALSE)</f>
        <v>43395</v>
      </c>
      <c r="E521" s="49">
        <f>_xll.qlInterestRateIndexValueDate(IndexON,D521)</f>
        <v>43395</v>
      </c>
      <c r="F521" s="52">
        <f>IFERROR(_xll.qlIndexFixing(IndexON,D521,TRUE,_xll.ohTrigger(RecalcTrigger,TriggerON)),NA())</f>
        <v>7.3667587166426074E-3</v>
      </c>
      <c r="H521" s="49">
        <f>_xll.qlCalendarAdvance(IborCalendar,$H520,B521,"f",FALSE)</f>
        <v>43388</v>
      </c>
      <c r="I521" s="49">
        <f>_xll.qlInterestRateIndexValueDate(Index1M,$H521)</f>
        <v>43390</v>
      </c>
      <c r="J521" s="52">
        <f>IFERROR(_xll.qlIndexFixing(Index1M,$H521,TRUE,_xll.ohTrigger(RecalcTrigger,Trigger1M)),NA())</f>
        <v>9.3407489515503796E-3</v>
      </c>
      <c r="K521" s="52">
        <f>IFERROR(_xll.qlIndexFixing(ONIndex1M,I521,TRUE,_xll.ohTrigger(RecalcTrigger,Trigger1M)),NA())</f>
        <v>9.2844707441397389E-3</v>
      </c>
      <c r="L521" s="52">
        <f>IFERROR(_xll.qlIndexFixing(Index3M,H521,TRUE,_xll.ohTrigger(RecalcTrigger,Trigger3M)),NA())</f>
        <v>1.1316271357605814E-2</v>
      </c>
      <c r="M521" s="52">
        <f>IFERROR(_xll.qlIndexFixing(ONIndex3M,I521,TRUE,_xll.ohTrigger(RecalcTrigger,Trigger3M)),NA())</f>
        <v>1.1303682319283581E-2</v>
      </c>
      <c r="N521" s="52">
        <f>IFERROR(_xll.qlIndexFixing(Index6M,$H521,TRUE,_xll.ohTrigger(RecalcTrigger,Trigger6M)),NA())</f>
        <v>1.3329556868625298E-2</v>
      </c>
      <c r="O521" s="52">
        <f>IFERROR(_xll.qlIndexFixing(ONIndex6M,I521,TRUE,_xll.ohTrigger(RecalcTrigger,Trigger6M)),NA())</f>
        <v>1.3290601557383042E-2</v>
      </c>
      <c r="P521" s="52">
        <f>IFERROR(_xll.qlIndexFixing(Index1Y,$H521,TRUE,_xll.ohTrigger(RecalcTrigger,Trigger1Y)),NA())</f>
        <v>1.6335971237370697E-2</v>
      </c>
      <c r="Q521" s="52">
        <f>IFERROR(_xll.qlIndexFixing(ONIndex1Y,I521,TRUE,_xll.ohTrigger(RecalcTrigger,Trigger1Y)),NA())</f>
        <v>1.7573269019806048E-2</v>
      </c>
    </row>
    <row r="522" spans="2:17" x14ac:dyDescent="0.2">
      <c r="B522" s="46" t="s">
        <v>51</v>
      </c>
      <c r="D522" s="49">
        <f>_xll.qlCalendarAdvance(LocalCalendar,$D521,B522,"f",FALSE)</f>
        <v>43402</v>
      </c>
      <c r="E522" s="49">
        <f>_xll.qlInterestRateIndexValueDate(IndexON,D522)</f>
        <v>43402</v>
      </c>
      <c r="F522" s="52">
        <f>IFERROR(_xll.qlIndexFixing(IndexON,D522,TRUE,_xll.ohTrigger(RecalcTrigger,TriggerON)),NA())</f>
        <v>7.3867040389963279E-3</v>
      </c>
      <c r="H522" s="49">
        <f>_xll.qlCalendarAdvance(IborCalendar,$H521,B522,"f",FALSE)</f>
        <v>43395</v>
      </c>
      <c r="I522" s="49">
        <f>_xll.qlInterestRateIndexValueDate(Index1M,$H522)</f>
        <v>43397</v>
      </c>
      <c r="J522" s="52">
        <f>IFERROR(_xll.qlIndexFixing(Index1M,$H522,TRUE,_xll.ohTrigger(RecalcTrigger,Trigger1M)),NA())</f>
        <v>9.3636481966953202E-3</v>
      </c>
      <c r="K522" s="52">
        <f>IFERROR(_xll.qlIndexFixing(ONIndex1M,I522,TRUE,_xll.ohTrigger(RecalcTrigger,Trigger1M)),NA())</f>
        <v>9.3074357531541807E-3</v>
      </c>
      <c r="L522" s="52">
        <f>IFERROR(_xll.qlIndexFixing(Index3M,H522,TRUE,_xll.ohTrigger(RecalcTrigger,Trigger3M)),NA())</f>
        <v>1.1308865105866962E-2</v>
      </c>
      <c r="M522" s="52">
        <f>IFERROR(_xll.qlIndexFixing(ONIndex3M,I522,TRUE,_xll.ohTrigger(RecalcTrigger,Trigger3M)),NA())</f>
        <v>1.1317696699819635E-2</v>
      </c>
      <c r="N522" s="52">
        <f>IFERROR(_xll.qlIndexFixing(Index6M,$H522,TRUE,_xll.ohTrigger(RecalcTrigger,Trigger6M)),NA())</f>
        <v>1.3331081159362006E-2</v>
      </c>
      <c r="O522" s="52">
        <f>IFERROR(_xll.qlIndexFixing(ONIndex6M,I522,TRUE,_xll.ohTrigger(RecalcTrigger,Trigger6M)),NA())</f>
        <v>1.328687357178282E-2</v>
      </c>
      <c r="P522" s="52">
        <f>IFERROR(_xll.qlIndexFixing(Index1Y,$H522,TRUE,_xll.ohTrigger(RecalcTrigger,Trigger1Y)),NA())</f>
        <v>1.6315528931357272E-2</v>
      </c>
      <c r="Q522" s="52">
        <f>IFERROR(_xll.qlIndexFixing(ONIndex1Y,I522,TRUE,_xll.ohTrigger(RecalcTrigger,Trigger1Y)),NA())</f>
        <v>1.7459693399777265E-2</v>
      </c>
    </row>
    <row r="523" spans="2:17" x14ac:dyDescent="0.2">
      <c r="B523" s="46" t="s">
        <v>51</v>
      </c>
      <c r="D523" s="49">
        <f>_xll.qlCalendarAdvance(LocalCalendar,$D522,B523,"f",FALSE)</f>
        <v>43409</v>
      </c>
      <c r="E523" s="49">
        <f>_xll.qlInterestRateIndexValueDate(IndexON,D523)</f>
        <v>43409</v>
      </c>
      <c r="F523" s="52">
        <f>IFERROR(_xll.qlIndexFixing(IndexON,D523,TRUE,_xll.ohTrigger(RecalcTrigger,TriggerON)),NA())</f>
        <v>7.4065465332839864E-3</v>
      </c>
      <c r="H523" s="49">
        <f>_xll.qlCalendarAdvance(IborCalendar,$H522,B523,"f",FALSE)</f>
        <v>43402</v>
      </c>
      <c r="I523" s="49">
        <f>_xll.qlInterestRateIndexValueDate(Index1M,$H523)</f>
        <v>43404</v>
      </c>
      <c r="J523" s="52">
        <f>IFERROR(_xll.qlIndexFixing(Index1M,$H523,TRUE,_xll.ohTrigger(RecalcTrigger,Trigger1M)),NA())</f>
        <v>9.3812538026725178E-3</v>
      </c>
      <c r="K523" s="52">
        <f>IFERROR(_xll.qlIndexFixing(ONIndex1M,I523,TRUE,_xll.ohTrigger(RecalcTrigger,Trigger1M)),NA())</f>
        <v>9.3303636691199898E-3</v>
      </c>
      <c r="L523" s="52">
        <f>IFERROR(_xll.qlIndexFixing(Index3M,H523,TRUE,_xll.ohTrigger(RecalcTrigger,Trigger3M)),NA())</f>
        <v>1.1299571735853421E-2</v>
      </c>
      <c r="M523" s="52">
        <f>IFERROR(_xll.qlIndexFixing(ONIndex3M,I523,TRUE,_xll.ohTrigger(RecalcTrigger,Trigger3M)),NA())</f>
        <v>1.1327743847893146E-2</v>
      </c>
      <c r="N523" s="52">
        <f>IFERROR(_xll.qlIndexFixing(Index6M,$H523,TRUE,_xll.ohTrigger(RecalcTrigger,Trigger6M)),NA())</f>
        <v>1.333248973481093E-2</v>
      </c>
      <c r="O523" s="52">
        <f>IFERROR(_xll.qlIndexFixing(ONIndex6M,I523,TRUE,_xll.ohTrigger(RecalcTrigger,Trigger6M)),NA())</f>
        <v>1.3283551054721343E-2</v>
      </c>
      <c r="P523" s="52">
        <f>IFERROR(_xll.qlIndexFixing(Index1Y,$H523,TRUE,_xll.ohTrigger(RecalcTrigger,Trigger1Y)),NA())</f>
        <v>1.6298428080457325E-2</v>
      </c>
      <c r="Q523" s="52">
        <f>IFERROR(_xll.qlIndexFixing(ONIndex1Y,I523,TRUE,_xll.ohTrigger(RecalcTrigger,Trigger1Y)),NA())</f>
        <v>1.7349728349511651E-2</v>
      </c>
    </row>
    <row r="524" spans="2:17" x14ac:dyDescent="0.2">
      <c r="B524" s="46" t="s">
        <v>51</v>
      </c>
      <c r="D524" s="49">
        <f>_xll.qlCalendarAdvance(LocalCalendar,$D523,B524,"f",FALSE)</f>
        <v>43417</v>
      </c>
      <c r="E524" s="49">
        <f>_xll.qlInterestRateIndexValueDate(IndexON,D524)</f>
        <v>43417</v>
      </c>
      <c r="F524" s="52">
        <f>IFERROR(_xll.qlIndexFixing(IndexON,D524,TRUE,_xll.ohTrigger(RecalcTrigger,TriggerON)),NA())</f>
        <v>7.4290977578517214E-3</v>
      </c>
      <c r="H524" s="49">
        <f>_xll.qlCalendarAdvance(IborCalendar,$H523,B524,"f",FALSE)</f>
        <v>43409</v>
      </c>
      <c r="I524" s="49">
        <f>_xll.qlInterestRateIndexValueDate(Index1M,$H524)</f>
        <v>43411</v>
      </c>
      <c r="J524" s="52">
        <f>IFERROR(_xll.qlIndexFixing(Index1M,$H524,TRUE,_xll.ohTrigger(RecalcTrigger,Trigger1M)),NA())</f>
        <v>9.404085051540001E-3</v>
      </c>
      <c r="K524" s="52">
        <f>IFERROR(_xll.qlIndexFixing(ONIndex1M,I524,TRUE,_xll.ohTrigger(RecalcTrigger,Trigger1M)),NA())</f>
        <v>9.3532544920371663E-3</v>
      </c>
      <c r="L524" s="52">
        <f>IFERROR(_xll.qlIndexFixing(Index3M,H524,TRUE,_xll.ohTrigger(RecalcTrigger,Trigger3M)),NA())</f>
        <v>1.1288797927182129E-2</v>
      </c>
      <c r="M524" s="52">
        <f>IFERROR(_xll.qlIndexFixing(ONIndex3M,I524,TRUE,_xll.ohTrigger(RecalcTrigger,Trigger3M)),NA())</f>
        <v>1.133382376318437E-2</v>
      </c>
      <c r="N524" s="52">
        <f>IFERROR(_xll.qlIndexFixing(Index6M,$H524,TRUE,_xll.ohTrigger(RecalcTrigger,Trigger6M)),NA())</f>
        <v>1.3334801160172761E-2</v>
      </c>
      <c r="O524" s="52">
        <f>IFERROR(_xll.qlIndexFixing(ONIndex6M,I524,TRUE,_xll.ohTrigger(RecalcTrigger,Trigger6M)),NA())</f>
        <v>1.3280634006198611E-2</v>
      </c>
      <c r="P524" s="52">
        <f>IFERROR(_xll.qlIndexFixing(Index1Y,$H524,TRUE,_xll.ohTrigger(RecalcTrigger,Trigger1Y)),NA())</f>
        <v>1.6284572563537453E-2</v>
      </c>
      <c r="Q524" s="52">
        <f>IFERROR(_xll.qlIndexFixing(ONIndex1Y,I524,TRUE,_xll.ohTrigger(RecalcTrigger,Trigger1Y)),NA())</f>
        <v>1.724337386565189E-2</v>
      </c>
    </row>
    <row r="525" spans="2:17" x14ac:dyDescent="0.2">
      <c r="B525" s="46" t="s">
        <v>51</v>
      </c>
      <c r="D525" s="49">
        <f>_xll.qlCalendarAdvance(LocalCalendar,$D524,B525,"f",FALSE)</f>
        <v>43424</v>
      </c>
      <c r="E525" s="49">
        <f>_xll.qlInterestRateIndexValueDate(IndexON,D525)</f>
        <v>43424</v>
      </c>
      <c r="F525" s="52">
        <f>IFERROR(_xll.qlIndexFixing(IndexON,D525,TRUE,_xll.ohTrigger(RecalcTrigger,TriggerON)),NA())</f>
        <v>7.4487199063977272E-3</v>
      </c>
      <c r="H525" s="49">
        <f>_xll.qlCalendarAdvance(IborCalendar,$H524,B525,"f",FALSE)</f>
        <v>43416</v>
      </c>
      <c r="I525" s="49">
        <f>_xll.qlInterestRateIndexValueDate(Index1M,$H525)</f>
        <v>43418</v>
      </c>
      <c r="J525" s="52">
        <f>IFERROR(_xll.qlIndexFixing(Index1M,$H525,TRUE,_xll.ohTrigger(RecalcTrigger,Trigger1M)),NA())</f>
        <v>9.4268792211318342E-3</v>
      </c>
      <c r="K525" s="52">
        <f>IFERROR(_xll.qlIndexFixing(ONIndex1M,I525,TRUE,_xll.ohTrigger(RecalcTrigger,Trigger1M)),NA())</f>
        <v>9.3761082219057101E-3</v>
      </c>
      <c r="L525" s="52">
        <f>IFERROR(_xll.qlIndexFixing(Index3M,H525,TRUE,_xll.ohTrigger(RecalcTrigger,Trigger3M)),NA())</f>
        <v>1.1276950357026761E-2</v>
      </c>
      <c r="M525" s="52">
        <f>IFERROR(_xll.qlIndexFixing(ONIndex3M,I525,TRUE,_xll.ohTrigger(RecalcTrigger,Trigger3M)),NA())</f>
        <v>1.1335936445453498E-2</v>
      </c>
      <c r="N525" s="52">
        <f>IFERROR(_xll.qlIndexFixing(Index6M,$H525,TRUE,_xll.ohTrigger(RecalcTrigger,Trigger6M)),NA())</f>
        <v>1.3337520760588126E-2</v>
      </c>
      <c r="O525" s="52">
        <f>IFERROR(_xll.qlIndexFixing(ONIndex6M,I525,TRUE,_xll.ohTrigger(RecalcTrigger,Trigger6M)),NA())</f>
        <v>1.3278122426134686E-2</v>
      </c>
      <c r="P525" s="52">
        <f>IFERROR(_xll.qlIndexFixing(Index1Y,$H525,TRUE,_xll.ohTrigger(RecalcTrigger,Trigger1Y)),NA())</f>
        <v>1.6273866296913957E-2</v>
      </c>
      <c r="Q525" s="52">
        <f>IFERROR(_xll.qlIndexFixing(ONIndex1Y,I525,TRUE,_xll.ohTrigger(RecalcTrigger,Trigger1Y)),NA())</f>
        <v>1.7140629945160413E-2</v>
      </c>
    </row>
    <row r="526" spans="2:17" x14ac:dyDescent="0.2">
      <c r="B526" s="46" t="s">
        <v>51</v>
      </c>
      <c r="D526" s="49">
        <f>_xll.qlCalendarAdvance(LocalCalendar,$D525,B526,"f",FALSE)</f>
        <v>43431</v>
      </c>
      <c r="E526" s="49">
        <f>_xll.qlInterestRateIndexValueDate(IndexON,D526)</f>
        <v>43431</v>
      </c>
      <c r="F526" s="52">
        <f>IFERROR(_xll.qlIndexFixing(IndexON,D526,TRUE,_xll.ohTrigger(RecalcTrigger,TriggerON)),NA())</f>
        <v>7.468239226957607E-3</v>
      </c>
      <c r="H526" s="49">
        <f>_xll.qlCalendarAdvance(IborCalendar,$H525,B526,"f",FALSE)</f>
        <v>43423</v>
      </c>
      <c r="I526" s="49">
        <f>_xll.qlInterestRateIndexValueDate(Index1M,$H526)</f>
        <v>43425</v>
      </c>
      <c r="J526" s="52">
        <f>IFERROR(_xll.qlIndexFixing(Index1M,$H526,TRUE,_xll.ohTrigger(RecalcTrigger,Trigger1M)),NA())</f>
        <v>9.4496363112295256E-3</v>
      </c>
      <c r="K526" s="52">
        <f>IFERROR(_xll.qlIndexFixing(ONIndex1M,I526,TRUE,_xll.ohTrigger(RecalcTrigger,Trigger1M)),NA())</f>
        <v>9.4006758411646629E-3</v>
      </c>
      <c r="L526" s="52">
        <f>IFERROR(_xll.qlIndexFixing(Index3M,H526,TRUE,_xll.ohTrigger(RecalcTrigger,Trigger3M)),NA())</f>
        <v>1.1264435698797919E-2</v>
      </c>
      <c r="M526" s="52">
        <f>IFERROR(_xll.qlIndexFixing(ONIndex3M,I526,TRUE,_xll.ohTrigger(RecalcTrigger,Trigger3M)),NA())</f>
        <v>1.1333965908240096E-2</v>
      </c>
      <c r="N526" s="52">
        <f>IFERROR(_xll.qlIndexFixing(Index6M,$H526,TRUE,_xll.ohTrigger(RecalcTrigger,Trigger6M)),NA())</f>
        <v>1.3340648537720228E-2</v>
      </c>
      <c r="O526" s="52">
        <f>IFERROR(_xll.qlIndexFixing(ONIndex6M,I526,TRUE,_xll.ohTrigger(RecalcTrigger,Trigger6M)),NA())</f>
        <v>1.3276127218175837E-2</v>
      </c>
      <c r="P526" s="52">
        <f>IFERROR(_xll.qlIndexFixing(Index1Y,$H526,TRUE,_xll.ohTrigger(RecalcTrigger,Trigger1Y)),NA())</f>
        <v>1.6266213231289663E-2</v>
      </c>
      <c r="Q526" s="52">
        <f>IFERROR(_xll.qlIndexFixing(ONIndex1Y,I526,TRUE,_xll.ohTrigger(RecalcTrigger,Trigger1Y)),NA())</f>
        <v>1.7034966022788645E-2</v>
      </c>
    </row>
    <row r="527" spans="2:17" x14ac:dyDescent="0.2">
      <c r="B527" s="46" t="s">
        <v>51</v>
      </c>
      <c r="D527" s="49">
        <f>_xll.qlCalendarAdvance(LocalCalendar,$D526,B527,"f",FALSE)</f>
        <v>43438</v>
      </c>
      <c r="E527" s="49">
        <f>_xll.qlInterestRateIndexValueDate(IndexON,D527)</f>
        <v>43438</v>
      </c>
      <c r="F527" s="52">
        <f>IFERROR(_xll.qlIndexFixing(IndexON,D527,TRUE,_xll.ohTrigger(RecalcTrigger,TriggerON)),NA())</f>
        <v>7.4876557194514248E-3</v>
      </c>
      <c r="H527" s="49">
        <f>_xll.qlCalendarAdvance(IborCalendar,$H526,B527,"f",FALSE)</f>
        <v>43430</v>
      </c>
      <c r="I527" s="49">
        <f>_xll.qlInterestRateIndexValueDate(Index1M,$H527)</f>
        <v>43432</v>
      </c>
      <c r="J527" s="52">
        <f>IFERROR(_xll.qlIndexFixing(Index1M,$H527,TRUE,_xll.ohTrigger(RecalcTrigger,Trigger1M)),NA())</f>
        <v>9.4723563216305706E-3</v>
      </c>
      <c r="K527" s="52">
        <f>IFERROR(_xll.qlIndexFixing(ONIndex1M,I527,TRUE,_xll.ohTrigger(RecalcTrigger,Trigger1M)),NA())</f>
        <v>9.4217044024968999E-3</v>
      </c>
      <c r="L527" s="52">
        <f>IFERROR(_xll.qlIndexFixing(Index3M,H527,TRUE,_xll.ohTrigger(RecalcTrigger,Trigger3M)),NA())</f>
        <v>1.1251660621237759E-2</v>
      </c>
      <c r="M527" s="52">
        <f>IFERROR(_xll.qlIndexFixing(ONIndex3M,I527,TRUE,_xll.ohTrigger(RecalcTrigger,Trigger3M)),NA())</f>
        <v>1.1328260110845534E-2</v>
      </c>
      <c r="N527" s="52">
        <f>IFERROR(_xll.qlIndexFixing(Index6M,$H527,TRUE,_xll.ohTrigger(RecalcTrigger,Trigger6M)),NA())</f>
        <v>1.3344184493482231E-2</v>
      </c>
      <c r="O527" s="52">
        <f>IFERROR(_xll.qlIndexFixing(ONIndex6M,I527,TRUE,_xll.ohTrigger(RecalcTrigger,Trigger6M)),NA())</f>
        <v>1.3274315671623071E-2</v>
      </c>
      <c r="P527" s="52">
        <f>IFERROR(_xll.qlIndexFixing(Index1Y,$H527,TRUE,_xll.ohTrigger(RecalcTrigger,Trigger1Y)),NA())</f>
        <v>1.6263716954633117E-2</v>
      </c>
      <c r="Q527" s="52">
        <f>IFERROR(_xll.qlIndexFixing(ONIndex1Y,I527,TRUE,_xll.ohTrigger(RecalcTrigger,Trigger1Y)),NA())</f>
        <v>1.6945973781572476E-2</v>
      </c>
    </row>
    <row r="528" spans="2:17" x14ac:dyDescent="0.2">
      <c r="B528" s="46" t="s">
        <v>51</v>
      </c>
      <c r="D528" s="49">
        <f>_xll.qlCalendarAdvance(LocalCalendar,$D527,B528,"f",FALSE)</f>
        <v>43445</v>
      </c>
      <c r="E528" s="49">
        <f>_xll.qlInterestRateIndexValueDate(IndexON,D528)</f>
        <v>43445</v>
      </c>
      <c r="F528" s="52">
        <f>IFERROR(_xll.qlIndexFixing(IndexON,D528,TRUE,_xll.ohTrigger(RecalcTrigger,TriggerON)),NA())</f>
        <v>7.5069693838791807E-3</v>
      </c>
      <c r="H528" s="49">
        <f>_xll.qlCalendarAdvance(IborCalendar,$H527,B528,"f",FALSE)</f>
        <v>43437</v>
      </c>
      <c r="I528" s="49">
        <f>_xll.qlInterestRateIndexValueDate(Index1M,$H528)</f>
        <v>43439</v>
      </c>
      <c r="J528" s="52">
        <f>IFERROR(_xll.qlIndexFixing(Index1M,$H528,TRUE,_xll.ohTrigger(RecalcTrigger,Trigger1M)),NA())</f>
        <v>9.5002650333193966E-3</v>
      </c>
      <c r="K528" s="52">
        <f>IFERROR(_xll.qlIndexFixing(ONIndex1M,I528,TRUE,_xll.ohTrigger(RecalcTrigger,Trigger1M)),NA())</f>
        <v>9.4444468532195458E-3</v>
      </c>
      <c r="L528" s="52">
        <f>IFERROR(_xll.qlIndexFixing(Index3M,H528,TRUE,_xll.ohTrigger(RecalcTrigger,Trigger3M)),NA())</f>
        <v>1.1240150683551775E-2</v>
      </c>
      <c r="M528" s="52">
        <f>IFERROR(_xll.qlIndexFixing(ONIndex3M,I528,TRUE,_xll.ohTrigger(RecalcTrigger,Trigger3M)),NA())</f>
        <v>1.1318471094128313E-2</v>
      </c>
      <c r="N528" s="52">
        <f>IFERROR(_xll.qlIndexFixing(Index6M,$H528,TRUE,_xll.ohTrigger(RecalcTrigger,Trigger6M)),NA())</f>
        <v>1.3348798894802557E-2</v>
      </c>
      <c r="O528" s="52">
        <f>IFERROR(_xll.qlIndexFixing(ONIndex6M,I528,TRUE,_xll.ohTrigger(RecalcTrigger,Trigger6M)),NA())</f>
        <v>1.3273020497095445E-2</v>
      </c>
      <c r="P528" s="52">
        <f>IFERROR(_xll.qlIndexFixing(Index1Y,$H528,TRUE,_xll.ohTrigger(RecalcTrigger,Trigger1Y)),NA())</f>
        <v>1.6259682660062856E-2</v>
      </c>
      <c r="Q528" s="52">
        <f>IFERROR(_xll.qlIndexFixing(ONIndex1Y,I528,TRUE,_xll.ohTrigger(RecalcTrigger,Trigger1Y)),NA())</f>
        <v>1.6854061532720621E-2</v>
      </c>
    </row>
    <row r="529" spans="2:17" x14ac:dyDescent="0.2">
      <c r="B529" s="46" t="s">
        <v>51</v>
      </c>
      <c r="D529" s="49">
        <f>_xll.qlCalendarAdvance(LocalCalendar,$D528,B529,"f",FALSE)</f>
        <v>43452</v>
      </c>
      <c r="E529" s="49">
        <f>_xll.qlInterestRateIndexValueDate(IndexON,D529)</f>
        <v>43452</v>
      </c>
      <c r="F529" s="52">
        <f>IFERROR(_xll.qlIndexFixing(IndexON,D529,TRUE,_xll.ohTrigger(RecalcTrigger,TriggerON)),NA())</f>
        <v>7.5261802202408745E-3</v>
      </c>
      <c r="H529" s="49">
        <f>_xll.qlCalendarAdvance(IborCalendar,$H528,B529,"f",FALSE)</f>
        <v>43444</v>
      </c>
      <c r="I529" s="49">
        <f>_xll.qlInterestRateIndexValueDate(Index1M,$H529)</f>
        <v>43446</v>
      </c>
      <c r="J529" s="52">
        <f>IFERROR(_xll.qlIndexFixing(Index1M,$H529,TRUE,_xll.ohTrigger(RecalcTrigger,Trigger1M)),NA())</f>
        <v>9.5229047315494673E-3</v>
      </c>
      <c r="K529" s="52">
        <f>IFERROR(_xll.qlIndexFixing(ONIndex1M,I529,TRUE,_xll.ohTrigger(RecalcTrigger,Trigger1M)),NA())</f>
        <v>9.467152210733687E-3</v>
      </c>
      <c r="L529" s="52">
        <f>IFERROR(_xll.qlIndexFixing(Index3M,H529,TRUE,_xll.ohTrigger(RecalcTrigger,Trigger3M)),NA())</f>
        <v>1.1227890886643443E-2</v>
      </c>
      <c r="M529" s="52">
        <f>IFERROR(_xll.qlIndexFixing(ONIndex3M,I529,TRUE,_xll.ohTrigger(RecalcTrigger,Trigger3M)),NA())</f>
        <v>1.1304714845028485E-2</v>
      </c>
      <c r="N529" s="52">
        <f>IFERROR(_xll.qlIndexFixing(Index6M,$H529,TRUE,_xll.ohTrigger(RecalcTrigger,Trigger6M)),NA())</f>
        <v>1.3353180532827713E-2</v>
      </c>
      <c r="O529" s="52">
        <f>IFERROR(_xll.qlIndexFixing(ONIndex6M,I529,TRUE,_xll.ohTrigger(RecalcTrigger,Trigger6M)),NA())</f>
        <v>1.3272130791026626E-2</v>
      </c>
      <c r="P529" s="52">
        <f>IFERROR(_xll.qlIndexFixing(Index1Y,$H529,TRUE,_xll.ohTrigger(RecalcTrigger,Trigger1Y)),NA())</f>
        <v>1.6260613201538182E-2</v>
      </c>
      <c r="Q529" s="52">
        <f>IFERROR(_xll.qlIndexFixing(ONIndex1Y,I529,TRUE,_xll.ohTrigger(RecalcTrigger,Trigger1Y)),NA())</f>
        <v>1.6765759835406513E-2</v>
      </c>
    </row>
    <row r="530" spans="2:17" x14ac:dyDescent="0.2">
      <c r="B530" s="46" t="s">
        <v>51</v>
      </c>
      <c r="D530" s="49">
        <f>_xll.qlCalendarAdvance(LocalCalendar,$D529,B530,"f",FALSE)</f>
        <v>43460</v>
      </c>
      <c r="E530" s="49">
        <f>_xll.qlInterestRateIndexValueDate(IndexON,D530)</f>
        <v>43460</v>
      </c>
      <c r="F530" s="52">
        <f>IFERROR(_xll.qlIndexFixing(IndexON,D530,TRUE,_xll.ohTrigger(RecalcTrigger,TriggerON)),NA())</f>
        <v>7.548009549864787E-3</v>
      </c>
      <c r="H530" s="49">
        <f>_xll.qlCalendarAdvance(IborCalendar,$H529,B530,"f",FALSE)</f>
        <v>43451</v>
      </c>
      <c r="I530" s="49">
        <f>_xll.qlInterestRateIndexValueDate(Index1M,$H530)</f>
        <v>43453</v>
      </c>
      <c r="J530" s="52">
        <f>IFERROR(_xll.qlIndexFixing(Index1M,$H530,TRUE,_xll.ohTrigger(RecalcTrigger,Trigger1M)),NA())</f>
        <v>9.547244847411835E-3</v>
      </c>
      <c r="K530" s="52">
        <f>IFERROR(_xll.qlIndexFixing(ONIndex1M,I530,TRUE,_xll.ohTrigger(RecalcTrigger,Trigger1M)),NA())</f>
        <v>9.4898204752791315E-3</v>
      </c>
      <c r="L530" s="52">
        <f>IFERROR(_xll.qlIndexFixing(Index3M,H530,TRUE,_xll.ohTrigger(RecalcTrigger,Trigger3M)),NA())</f>
        <v>1.1216581550509197E-2</v>
      </c>
      <c r="M530" s="52">
        <f>IFERROR(_xll.qlIndexFixing(ONIndex3M,I530,TRUE,_xll.ohTrigger(RecalcTrigger,Trigger3M)),NA())</f>
        <v>1.1287009491525168E-2</v>
      </c>
      <c r="N530" s="52">
        <f>IFERROR(_xll.qlIndexFixing(Index6M,$H530,TRUE,_xll.ohTrigger(RecalcTrigger,Trigger6M)),NA())</f>
        <v>1.3357970372092272E-2</v>
      </c>
      <c r="O530" s="52">
        <f>IFERROR(_xll.qlIndexFixing(ONIndex6M,I530,TRUE,_xll.ohTrigger(RecalcTrigger,Trigger6M)),NA())</f>
        <v>1.3271646553416616E-2</v>
      </c>
      <c r="P530" s="52">
        <f>IFERROR(_xll.qlIndexFixing(Index1Y,$H530,TRUE,_xll.ohTrigger(RecalcTrigger,Trigger1Y)),NA())</f>
        <v>1.6264213032692005E-2</v>
      </c>
      <c r="Q530" s="52">
        <f>IFERROR(_xll.qlIndexFixing(ONIndex1Y,I530,TRUE,_xll.ohTrigger(RecalcTrigger,Trigger1Y)),NA())</f>
        <v>1.6681068686992262E-2</v>
      </c>
    </row>
    <row r="531" spans="2:17" x14ac:dyDescent="0.2">
      <c r="B531" s="46" t="s">
        <v>51</v>
      </c>
      <c r="D531" s="49">
        <f>_xll.qlCalendarAdvance(LocalCalendar,$D530,B531,"f",FALSE)</f>
        <v>43467</v>
      </c>
      <c r="E531" s="49">
        <f>_xll.qlInterestRateIndexValueDate(IndexON,D531)</f>
        <v>43467</v>
      </c>
      <c r="F531" s="52">
        <f>IFERROR(_xll.qlIndexFixing(IndexON,D531,TRUE,_xll.ohTrigger(RecalcTrigger,TriggerON)),NA())</f>
        <v>7.5670000402450199E-3</v>
      </c>
      <c r="H531" s="49">
        <f>_xll.qlCalendarAdvance(IborCalendar,$H530,B531,"f",FALSE)</f>
        <v>43458</v>
      </c>
      <c r="I531" s="49">
        <f>_xll.qlInterestRateIndexValueDate(Index1M,$H531)</f>
        <v>43462</v>
      </c>
      <c r="J531" s="52">
        <f>IFERROR(_xll.qlIndexFixing(Index1M,$H531,TRUE,_xll.ohTrigger(RecalcTrigger,Trigger1M)),NA())</f>
        <v>9.5710431606101862E-3</v>
      </c>
      <c r="K531" s="52">
        <f>IFERROR(_xll.qlIndexFixing(ONIndex1M,I531,TRUE,_xll.ohTrigger(RecalcTrigger,Trigger1M)),NA())</f>
        <v>9.5223909792263584E-3</v>
      </c>
      <c r="L531" s="52">
        <f>IFERROR(_xll.qlIndexFixing(Index3M,H531,TRUE,_xll.ohTrigger(RecalcTrigger,Trigger3M)),NA())</f>
        <v>1.1203959264354246E-2</v>
      </c>
      <c r="M531" s="52">
        <f>IFERROR(_xll.qlIndexFixing(ONIndex3M,I531,TRUE,_xll.ohTrigger(RecalcTrigger,Trigger3M)),NA())</f>
        <v>1.1261151955332949E-2</v>
      </c>
      <c r="N531" s="52">
        <f>IFERROR(_xll.qlIndexFixing(Index6M,$H531,TRUE,_xll.ohTrigger(RecalcTrigger,Trigger6M)),NA())</f>
        <v>1.336472854753264E-2</v>
      </c>
      <c r="O531" s="52">
        <f>IFERROR(_xll.qlIndexFixing(ONIndex6M,I531,TRUE,_xll.ohTrigger(RecalcTrigger,Trigger6M)),NA())</f>
        <v>1.3272150182848108E-2</v>
      </c>
      <c r="P531" s="52">
        <f>IFERROR(_xll.qlIndexFixing(Index1Y,$H531,TRUE,_xll.ohTrigger(RecalcTrigger,Trigger1Y)),NA())</f>
        <v>1.6278142476533572E-2</v>
      </c>
      <c r="Q531" s="52">
        <f>IFERROR(_xll.qlIndexFixing(ONIndex1Y,I531,TRUE,_xll.ohTrigger(RecalcTrigger,Trigger1Y)),NA())</f>
        <v>1.6567131443352423E-2</v>
      </c>
    </row>
    <row r="532" spans="2:17" x14ac:dyDescent="0.2">
      <c r="B532" s="46" t="s">
        <v>51</v>
      </c>
      <c r="D532" s="49">
        <f>_xll.qlCalendarAdvance(LocalCalendar,$D531,B532,"f",FALSE)</f>
        <v>43474</v>
      </c>
      <c r="E532" s="49">
        <f>_xll.qlInterestRateIndexValueDate(IndexON,D532)</f>
        <v>43474</v>
      </c>
      <c r="F532" s="52">
        <f>IFERROR(_xll.qlIndexFixing(IndexON,D532,TRUE,_xll.ohTrigger(RecalcTrigger,TriggerON)),NA())</f>
        <v>7.5858877024792548E-3</v>
      </c>
      <c r="H532" s="49">
        <f>_xll.qlCalendarAdvance(IborCalendar,$H531,B532,"f",FALSE)</f>
        <v>43465</v>
      </c>
      <c r="I532" s="49">
        <f>_xll.qlInterestRateIndexValueDate(Index1M,$H532)</f>
        <v>43468</v>
      </c>
      <c r="J532" s="52">
        <f>IFERROR(_xll.qlIndexFixing(Index1M,$H532,TRUE,_xll.ohTrigger(RecalcTrigger,Trigger1M)),NA())</f>
        <v>9.592083406085028E-3</v>
      </c>
      <c r="K532" s="52">
        <f>IFERROR(_xll.qlIndexFixing(ONIndex1M,I532,TRUE,_xll.ohTrigger(RecalcTrigger,Trigger1M)),NA())</f>
        <v>9.5382704224533654E-3</v>
      </c>
      <c r="L532" s="52">
        <f>IFERROR(_xll.qlIndexFixing(Index3M,H532,TRUE,_xll.ohTrigger(RecalcTrigger,Trigger3M)),NA())</f>
        <v>1.1196798997983315E-2</v>
      </c>
      <c r="M532" s="52">
        <f>IFERROR(_xll.qlIndexFixing(ONIndex3M,I532,TRUE,_xll.ohTrigger(RecalcTrigger,Trigger3M)),NA())</f>
        <v>1.1248723513137548E-2</v>
      </c>
      <c r="N532" s="52">
        <f>IFERROR(_xll.qlIndexFixing(Index6M,$H532,TRUE,_xll.ohTrigger(RecalcTrigger,Trigger6M)),NA())</f>
        <v>1.3368817056196218E-2</v>
      </c>
      <c r="O532" s="52">
        <f>IFERROR(_xll.qlIndexFixing(ONIndex6M,I532,TRUE,_xll.ohTrigger(RecalcTrigger,Trigger6M)),NA())</f>
        <v>1.3271974254562835E-2</v>
      </c>
      <c r="P532" s="52">
        <f>IFERROR(_xll.qlIndexFixing(Index1Y,$H532,TRUE,_xll.ohTrigger(RecalcTrigger,Trigger1Y)),NA())</f>
        <v>1.6280469362534154E-2</v>
      </c>
      <c r="Q532" s="52">
        <f>IFERROR(_xll.qlIndexFixing(ONIndex1Y,I532,TRUE,_xll.ohTrigger(RecalcTrigger,Trigger1Y)),NA())</f>
        <v>1.6511745613829731E-2</v>
      </c>
    </row>
    <row r="533" spans="2:17" x14ac:dyDescent="0.2">
      <c r="B533" s="46" t="s">
        <v>51</v>
      </c>
      <c r="D533" s="49">
        <f>_xll.qlCalendarAdvance(LocalCalendar,$D532,B533,"f",FALSE)</f>
        <v>43481</v>
      </c>
      <c r="E533" s="49">
        <f>_xll.qlInterestRateIndexValueDate(IndexON,D533)</f>
        <v>43481</v>
      </c>
      <c r="F533" s="52">
        <f>IFERROR(_xll.qlIndexFixing(IndexON,D533,TRUE,_xll.ohTrigger(RecalcTrigger,TriggerON)),NA())</f>
        <v>7.6046725366474277E-3</v>
      </c>
      <c r="H533" s="49">
        <f>_xll.qlCalendarAdvance(IborCalendar,$H532,B533,"f",FALSE)</f>
        <v>43472</v>
      </c>
      <c r="I533" s="49">
        <f>_xll.qlInterestRateIndexValueDate(Index1M,$H533)</f>
        <v>43474</v>
      </c>
      <c r="J533" s="52">
        <f>IFERROR(_xll.qlIndexFixing(Index1M,$H533,TRUE,_xll.ohTrigger(RecalcTrigger,Trigger1M)),NA())</f>
        <v>9.6130927315994028E-3</v>
      </c>
      <c r="K533" s="52">
        <f>IFERROR(_xll.qlIndexFixing(ONIndex1M,I533,TRUE,_xll.ohTrigger(RecalcTrigger,Trigger1M)),NA())</f>
        <v>9.557602710144053E-3</v>
      </c>
      <c r="L533" s="52">
        <f>IFERROR(_xll.qlIndexFixing(Index3M,H533,TRUE,_xll.ohTrigger(RecalcTrigger,Trigger3M)),NA())</f>
        <v>1.1190642398083206E-2</v>
      </c>
      <c r="M533" s="52">
        <f>IFERROR(_xll.qlIndexFixing(ONIndex3M,I533,TRUE,_xll.ohTrigger(RecalcTrigger,Trigger3M)),NA())</f>
        <v>1.1235160671727584E-2</v>
      </c>
      <c r="N533" s="52">
        <f>IFERROR(_xll.qlIndexFixing(Index6M,$H533,TRUE,_xll.ohTrigger(RecalcTrigger,Trigger6M)),NA())</f>
        <v>1.3373972117850231E-2</v>
      </c>
      <c r="O533" s="52">
        <f>IFERROR(_xll.qlIndexFixing(ONIndex6M,I533,TRUE,_xll.ohTrigger(RecalcTrigger,Trigger6M)),NA())</f>
        <v>1.3272626651579245E-2</v>
      </c>
      <c r="P533" s="52">
        <f>IFERROR(_xll.qlIndexFixing(Index1Y,$H533,TRUE,_xll.ohTrigger(RecalcTrigger,Trigger1Y)),NA())</f>
        <v>1.629006915100778E-2</v>
      </c>
      <c r="Q533" s="52">
        <f>IFERROR(_xll.qlIndexFixing(ONIndex1Y,I533,TRUE,_xll.ohTrigger(RecalcTrigger,Trigger1Y)),NA())</f>
        <v>1.6448658510288539E-2</v>
      </c>
    </row>
    <row r="534" spans="2:17" x14ac:dyDescent="0.2">
      <c r="B534" s="46" t="s">
        <v>51</v>
      </c>
      <c r="D534" s="49">
        <f>_xll.qlCalendarAdvance(LocalCalendar,$D533,B534,"f",FALSE)</f>
        <v>43488</v>
      </c>
      <c r="E534" s="49">
        <f>_xll.qlInterestRateIndexValueDate(IndexON,D534)</f>
        <v>43488</v>
      </c>
      <c r="F534" s="52">
        <f>IFERROR(_xll.qlIndexFixing(IndexON,D534,TRUE,_xll.ohTrigger(RecalcTrigger,TriggerON)),NA())</f>
        <v>7.6233545425896665E-3</v>
      </c>
      <c r="H534" s="49">
        <f>_xll.qlCalendarAdvance(IborCalendar,$H533,B534,"f",FALSE)</f>
        <v>43479</v>
      </c>
      <c r="I534" s="49">
        <f>_xll.qlInterestRateIndexValueDate(Index1M,$H534)</f>
        <v>43481</v>
      </c>
      <c r="J534" s="52">
        <f>IFERROR(_xll.qlIndexFixing(Index1M,$H534,TRUE,_xll.ohTrigger(RecalcTrigger,Trigger1M)),NA())</f>
        <v>9.6372763324860302E-3</v>
      </c>
      <c r="K534" s="52">
        <f>IFERROR(_xll.qlIndexFixing(ONIndex1M,I534,TRUE,_xll.ohTrigger(RecalcTrigger,Trigger1M)),NA())</f>
        <v>9.5801226022551589E-3</v>
      </c>
      <c r="L534" s="52">
        <f>IFERROR(_xll.qlIndexFixing(Index3M,H534,TRUE,_xll.ohTrigger(RecalcTrigger,Trigger3M)),NA())</f>
        <v>1.1184728214979067E-2</v>
      </c>
      <c r="M534" s="52">
        <f>IFERROR(_xll.qlIndexFixing(ONIndex3M,I534,TRUE,_xll.ohTrigger(RecalcTrigger,Trigger3M)),NA())</f>
        <v>1.1220602364687693E-2</v>
      </c>
      <c r="N534" s="52">
        <f>IFERROR(_xll.qlIndexFixing(Index6M,$H534,TRUE,_xll.ohTrigger(RecalcTrigger,Trigger6M)),NA())</f>
        <v>1.338036539854889E-2</v>
      </c>
      <c r="O534" s="52">
        <f>IFERROR(_xll.qlIndexFixing(ONIndex6M,I534,TRUE,_xll.ohTrigger(RecalcTrigger,Trigger6M)),NA())</f>
        <v>1.327376428796434E-2</v>
      </c>
      <c r="P534" s="52">
        <f>IFERROR(_xll.qlIndexFixing(Index1Y,$H534,TRUE,_xll.ohTrigger(RecalcTrigger,Trigger1Y)),NA())</f>
        <v>1.6303387107857992E-2</v>
      </c>
      <c r="Q534" s="52">
        <f>IFERROR(_xll.qlIndexFixing(ONIndex1Y,I534,TRUE,_xll.ohTrigger(RecalcTrigger,Trigger1Y)),NA())</f>
        <v>1.6378409533093219E-2</v>
      </c>
    </row>
    <row r="535" spans="2:17" x14ac:dyDescent="0.2">
      <c r="B535" s="46" t="s">
        <v>51</v>
      </c>
      <c r="D535" s="49">
        <f>_xll.qlCalendarAdvance(LocalCalendar,$D534,B535,"f",FALSE)</f>
        <v>43495</v>
      </c>
      <c r="E535" s="49">
        <f>_xll.qlInterestRateIndexValueDate(IndexON,D535)</f>
        <v>43495</v>
      </c>
      <c r="F535" s="52">
        <f>IFERROR(_xll.qlIndexFixing(IndexON,D535,TRUE,_xll.ohTrigger(RecalcTrigger,TriggerON)),NA())</f>
        <v>7.6419337203859072E-3</v>
      </c>
      <c r="H535" s="49">
        <f>_xll.qlCalendarAdvance(IborCalendar,$H534,B535,"f",FALSE)</f>
        <v>43486</v>
      </c>
      <c r="I535" s="49">
        <f>_xll.qlInterestRateIndexValueDate(Index1M,$H535)</f>
        <v>43488</v>
      </c>
      <c r="J535" s="52">
        <f>IFERROR(_xll.qlIndexFixing(Index1M,$H535,TRUE,_xll.ohTrigger(RecalcTrigger,Trigger1M)),NA())</f>
        <v>9.6579642526848572E-3</v>
      </c>
      <c r="K535" s="52">
        <f>IFERROR(_xll.qlIndexFixing(ONIndex1M,I535,TRUE,_xll.ohTrigger(RecalcTrigger,Trigger1M)),NA())</f>
        <v>9.60260540115776E-3</v>
      </c>
      <c r="L535" s="52">
        <f>IFERROR(_xll.qlIndexFixing(Index3M,H535,TRUE,_xll.ohTrigger(RecalcTrigger,Trigger3M)),NA())</f>
        <v>1.1180180121159289E-2</v>
      </c>
      <c r="M535" s="52">
        <f>IFERROR(_xll.qlIndexFixing(ONIndex3M,I535,TRUE,_xll.ohTrigger(RecalcTrigger,Trigger3M)),NA())</f>
        <v>1.1207406373827666E-2</v>
      </c>
      <c r="N535" s="52">
        <f>IFERROR(_xll.qlIndexFixing(Index6M,$H535,TRUE,_xll.ohTrigger(RecalcTrigger,Trigger6M)),NA())</f>
        <v>1.338716688216653E-2</v>
      </c>
      <c r="O535" s="52">
        <f>IFERROR(_xll.qlIndexFixing(ONIndex6M,I535,TRUE,_xll.ohTrigger(RecalcTrigger,Trigger6M)),NA())</f>
        <v>1.3275307392808244E-2</v>
      </c>
      <c r="P535" s="52">
        <f>IFERROR(_xll.qlIndexFixing(Index1Y,$H535,TRUE,_xll.ohTrigger(RecalcTrigger,Trigger1Y)),NA())</f>
        <v>1.6318894909941567E-2</v>
      </c>
      <c r="Q535" s="52">
        <f>IFERROR(_xll.qlIndexFixing(ONIndex1Y,I535,TRUE,_xll.ohTrigger(RecalcTrigger,Trigger1Y)),NA())</f>
        <v>1.6311771093127092E-2</v>
      </c>
    </row>
    <row r="536" spans="2:17" x14ac:dyDescent="0.2">
      <c r="B536" s="46" t="s">
        <v>51</v>
      </c>
      <c r="D536" s="49">
        <f>_xll.qlCalendarAdvance(LocalCalendar,$D535,B536,"f",FALSE)</f>
        <v>43502</v>
      </c>
      <c r="E536" s="49">
        <f>_xll.qlInterestRateIndexValueDate(IndexON,D536)</f>
        <v>43502</v>
      </c>
      <c r="F536" s="52">
        <f>IFERROR(_xll.qlIndexFixing(IndexON,D536,TRUE,_xll.ohTrigger(RecalcTrigger,TriggerON)),NA())</f>
        <v>7.6604100699562139E-3</v>
      </c>
      <c r="H536" s="49">
        <f>_xll.qlCalendarAdvance(IborCalendar,$H535,B536,"f",FALSE)</f>
        <v>43493</v>
      </c>
      <c r="I536" s="49">
        <f>_xll.qlInterestRateIndexValueDate(Index1M,$H536)</f>
        <v>43495</v>
      </c>
      <c r="J536" s="52">
        <f>IFERROR(_xll.qlIndexFixing(Index1M,$H536,TRUE,_xll.ohTrigger(RecalcTrigger,Trigger1M)),NA())</f>
        <v>9.6734419326865422E-3</v>
      </c>
      <c r="K536" s="52">
        <f>IFERROR(_xll.qlIndexFixing(ONIndex1M,I536,TRUE,_xll.ohTrigger(RecalcTrigger,Trigger1M)),NA())</f>
        <v>9.6250511070117284E-3</v>
      </c>
      <c r="L536" s="52">
        <f>IFERROR(_xll.qlIndexFixing(Index3M,H536,TRUE,_xll.ohTrigger(RecalcTrigger,Trigger3M)),NA())</f>
        <v>1.1176998111977809E-2</v>
      </c>
      <c r="M536" s="52">
        <f>IFERROR(_xll.qlIndexFixing(ONIndex3M,I536,TRUE,_xll.ohTrigger(RecalcTrigger,Trigger3M)),NA())</f>
        <v>1.1195572699067569E-2</v>
      </c>
      <c r="N536" s="52">
        <f>IFERROR(_xll.qlIndexFixing(Index6M,$H536,TRUE,_xll.ohTrigger(RecalcTrigger,Trigger6M)),NA())</f>
        <v>1.3394376572862915E-2</v>
      </c>
      <c r="O536" s="52">
        <f>IFERROR(_xll.qlIndexFixing(ONIndex6M,I536,TRUE,_xll.ohTrigger(RecalcTrigger,Trigger6M)),NA())</f>
        <v>1.3277255966110957E-2</v>
      </c>
      <c r="P536" s="52">
        <f>IFERROR(_xll.qlIndexFixing(Index1Y,$H536,TRUE,_xll.ohTrigger(RecalcTrigger,Trigger1Y)),NA())</f>
        <v>1.633649670372956E-2</v>
      </c>
      <c r="Q536" s="52">
        <f>IFERROR(_xll.qlIndexFixing(ONIndex1Y,I536,TRUE,_xll.ohTrigger(RecalcTrigger,Trigger1Y)),NA())</f>
        <v>1.6248743188391757E-2</v>
      </c>
    </row>
    <row r="537" spans="2:17" x14ac:dyDescent="0.2">
      <c r="B537" s="46" t="s">
        <v>51</v>
      </c>
      <c r="D537" s="49">
        <f>_xll.qlCalendarAdvance(LocalCalendar,$D536,B537,"f",FALSE)</f>
        <v>43509</v>
      </c>
      <c r="E537" s="49">
        <f>_xll.qlInterestRateIndexValueDate(IndexON,D537)</f>
        <v>43509</v>
      </c>
      <c r="F537" s="52">
        <f>IFERROR(_xll.qlIndexFixing(IndexON,D537,TRUE,_xll.ohTrigger(RecalcTrigger,TriggerON)),NA())</f>
        <v>7.6787835913005864E-3</v>
      </c>
      <c r="H537" s="49">
        <f>_xll.qlCalendarAdvance(IborCalendar,$H536,B537,"f",FALSE)</f>
        <v>43500</v>
      </c>
      <c r="I537" s="49">
        <f>_xll.qlInterestRateIndexValueDate(Index1M,$H537)</f>
        <v>43502</v>
      </c>
      <c r="J537" s="52">
        <f>IFERROR(_xll.qlIndexFixing(Index1M,$H537,TRUE,_xll.ohTrigger(RecalcTrigger,Trigger1M)),NA())</f>
        <v>9.6940692042747825E-3</v>
      </c>
      <c r="K537" s="52">
        <f>IFERROR(_xll.qlIndexFixing(ONIndex1M,I537,TRUE,_xll.ohTrigger(RecalcTrigger,Trigger1M)),NA())</f>
        <v>9.6474597196571921E-3</v>
      </c>
      <c r="L537" s="52">
        <f>IFERROR(_xll.qlIndexFixing(Index3M,H537,TRUE,_xll.ohTrigger(RecalcTrigger,Trigger3M)),NA())</f>
        <v>1.1175182184183008E-2</v>
      </c>
      <c r="M537" s="52">
        <f>IFERROR(_xll.qlIndexFixing(ONIndex3M,I537,TRUE,_xll.ohTrigger(RecalcTrigger,Trigger3M)),NA())</f>
        <v>1.1185101340167591E-2</v>
      </c>
      <c r="N537" s="52">
        <f>IFERROR(_xll.qlIndexFixing(Index6M,$H537,TRUE,_xll.ohTrigger(RecalcTrigger,Trigger6M)),NA())</f>
        <v>1.3401994475047339E-2</v>
      </c>
      <c r="O537" s="52">
        <f>IFERROR(_xll.qlIndexFixing(ONIndex6M,I537,TRUE,_xll.ohTrigger(RecalcTrigger,Trigger6M)),NA())</f>
        <v>1.3279610007952414E-2</v>
      </c>
      <c r="P537" s="52">
        <f>IFERROR(_xll.qlIndexFixing(Index1Y,$H537,TRUE,_xll.ohTrigger(RecalcTrigger,Trigger1Y)),NA())</f>
        <v>1.6356096642485177E-2</v>
      </c>
      <c r="Q537" s="52">
        <f>IFERROR(_xll.qlIndexFixing(ONIndex1Y,I537,TRUE,_xll.ohTrigger(RecalcTrigger,Trigger1Y)),NA())</f>
        <v>1.6189325816968747E-2</v>
      </c>
    </row>
    <row r="538" spans="2:17" x14ac:dyDescent="0.2">
      <c r="B538" s="46" t="s">
        <v>51</v>
      </c>
      <c r="D538" s="49">
        <f>_xll.qlCalendarAdvance(LocalCalendar,$D537,B538,"f",FALSE)</f>
        <v>43516</v>
      </c>
      <c r="E538" s="49">
        <f>_xll.qlInterestRateIndexValueDate(IndexON,D538)</f>
        <v>43516</v>
      </c>
      <c r="F538" s="52">
        <f>IFERROR(_xll.qlIndexFixing(IndexON,D538,TRUE,_xll.ohTrigger(RecalcTrigger,TriggerON)),NA())</f>
        <v>7.6970542843390888E-3</v>
      </c>
      <c r="H538" s="49">
        <f>_xll.qlCalendarAdvance(IborCalendar,$H537,B538,"f",FALSE)</f>
        <v>43507</v>
      </c>
      <c r="I538" s="49">
        <f>_xll.qlInterestRateIndexValueDate(Index1M,$H538)</f>
        <v>43509</v>
      </c>
      <c r="J538" s="52">
        <f>IFERROR(_xll.qlIndexFixing(Index1M,$H538,TRUE,_xll.ohTrigger(RecalcTrigger,Trigger1M)),NA())</f>
        <v>9.7163854187711143E-3</v>
      </c>
      <c r="K538" s="52">
        <f>IFERROR(_xll.qlIndexFixing(ONIndex1M,I538,TRUE,_xll.ohTrigger(RecalcTrigger,Trigger1M)),NA())</f>
        <v>9.669831239174087E-3</v>
      </c>
      <c r="L538" s="52">
        <f>IFERROR(_xll.qlIndexFixing(Index3M,H538,TRUE,_xll.ohTrigger(RecalcTrigger,Trigger3M)),NA())</f>
        <v>1.117433796514487E-2</v>
      </c>
      <c r="M538" s="52">
        <f>IFERROR(_xll.qlIndexFixing(ONIndex3M,I538,TRUE,_xll.ohTrigger(RecalcTrigger,Trigger3M)),NA())</f>
        <v>1.1175992297047799E-2</v>
      </c>
      <c r="N538" s="52">
        <f>IFERROR(_xll.qlIndexFixing(Index6M,$H538,TRUE,_xll.ohTrigger(RecalcTrigger,Trigger6M)),NA())</f>
        <v>1.3410020593379058E-2</v>
      </c>
      <c r="O538" s="52">
        <f>IFERROR(_xll.qlIndexFixing(ONIndex6M,I538,TRUE,_xll.ohTrigger(RecalcTrigger,Trigger6M)),NA())</f>
        <v>1.3282369518252679E-2</v>
      </c>
      <c r="P538" s="52">
        <f>IFERROR(_xll.qlIndexFixing(Index1Y,$H538,TRUE,_xll.ohTrigger(RecalcTrigger,Trigger1Y)),NA())</f>
        <v>1.6377598884305671E-2</v>
      </c>
      <c r="Q538" s="52">
        <f>IFERROR(_xll.qlIndexFixing(ONIndex1Y,I538,TRUE,_xll.ohTrigger(RecalcTrigger,Trigger1Y)),NA())</f>
        <v>1.6133518977179406E-2</v>
      </c>
    </row>
    <row r="539" spans="2:17" x14ac:dyDescent="0.2">
      <c r="B539" s="46" t="s">
        <v>51</v>
      </c>
      <c r="D539" s="49">
        <f>_xll.qlCalendarAdvance(LocalCalendar,$D538,B539,"f",FALSE)</f>
        <v>43523</v>
      </c>
      <c r="E539" s="49">
        <f>_xll.qlInterestRateIndexValueDate(IndexON,D539)</f>
        <v>43523</v>
      </c>
      <c r="F539" s="52">
        <f>IFERROR(_xll.qlIndexFixing(IndexON,D539,TRUE,_xll.ohTrigger(RecalcTrigger,TriggerON)),NA())</f>
        <v>7.7152221492315931E-3</v>
      </c>
      <c r="H539" s="49">
        <f>_xll.qlCalendarAdvance(IborCalendar,$H538,B539,"f",FALSE)</f>
        <v>43514</v>
      </c>
      <c r="I539" s="49">
        <f>_xll.qlInterestRateIndexValueDate(Index1M,$H539)</f>
        <v>43516</v>
      </c>
      <c r="J539" s="52">
        <f>IFERROR(_xll.qlIndexFixing(Index1M,$H539,TRUE,_xll.ohTrigger(RecalcTrigger,Trigger1M)),NA())</f>
        <v>9.7386645503307247E-3</v>
      </c>
      <c r="K539" s="52">
        <f>IFERROR(_xll.qlIndexFixing(ONIndex1M,I539,TRUE,_xll.ohTrigger(RecalcTrigger,Trigger1M)),NA())</f>
        <v>9.6921656655624133E-3</v>
      </c>
      <c r="L539" s="52">
        <f>IFERROR(_xll.qlIndexFixing(Index3M,H539,TRUE,_xll.ohTrigger(RecalcTrigger,Trigger3M)),NA())</f>
        <v>1.1175156593443503E-2</v>
      </c>
      <c r="M539" s="52">
        <f>IFERROR(_xll.qlIndexFixing(ONIndex3M,I539,TRUE,_xll.ohTrigger(RecalcTrigger,Trigger3M)),NA())</f>
        <v>1.1168245569548318E-2</v>
      </c>
      <c r="N539" s="52">
        <f>IFERROR(_xll.qlIndexFixing(Index6M,$H539,TRUE,_xll.ohTrigger(RecalcTrigger,Trigger6M)),NA())</f>
        <v>1.3418454932765967E-2</v>
      </c>
      <c r="O539" s="52">
        <f>IFERROR(_xll.qlIndexFixing(ONIndex6M,I539,TRUE,_xll.ohTrigger(RecalcTrigger,Trigger6M)),NA())</f>
        <v>1.3285534497171625E-2</v>
      </c>
      <c r="P539" s="52">
        <f>IFERROR(_xll.qlIndexFixing(Index1Y,$H539,TRUE,_xll.ohTrigger(RecalcTrigger,Trigger1Y)),NA())</f>
        <v>1.640090759025864E-2</v>
      </c>
      <c r="Q539" s="52">
        <f>IFERROR(_xll.qlIndexFixing(ONIndex1Y,I539,TRUE,_xll.ohTrigger(RecalcTrigger,Trigger1Y)),NA())</f>
        <v>1.6081322667265141E-2</v>
      </c>
    </row>
    <row r="540" spans="2:17" x14ac:dyDescent="0.2">
      <c r="B540" s="46" t="s">
        <v>51</v>
      </c>
      <c r="D540" s="49">
        <f>_xll.qlCalendarAdvance(LocalCalendar,$D539,B540,"f",FALSE)</f>
        <v>43530</v>
      </c>
      <c r="E540" s="49">
        <f>_xll.qlInterestRateIndexValueDate(IndexON,D540)</f>
        <v>43530</v>
      </c>
      <c r="F540" s="52">
        <f>IFERROR(_xll.qlIndexFixing(IndexON,D540,TRUE,_xll.ohTrigger(RecalcTrigger,TriggerON)),NA())</f>
        <v>7.7332871858981633E-3</v>
      </c>
      <c r="H540" s="49">
        <f>_xll.qlCalendarAdvance(IborCalendar,$H539,B540,"f",FALSE)</f>
        <v>43521</v>
      </c>
      <c r="I540" s="49">
        <f>_xll.qlInterestRateIndexValueDate(Index1M,$H540)</f>
        <v>43523</v>
      </c>
      <c r="J540" s="52">
        <f>IFERROR(_xll.qlIndexFixing(Index1M,$H540,TRUE,_xll.ohTrigger(RecalcTrigger,Trigger1M)),NA())</f>
        <v>9.7609065987651934E-3</v>
      </c>
      <c r="K540" s="52">
        <f>IFERROR(_xll.qlIndexFixing(ONIndex1M,I540,TRUE,_xll.ohTrigger(RecalcTrigger,Trigger1M)),NA())</f>
        <v>9.7144629988221709E-3</v>
      </c>
      <c r="L540" s="52">
        <f>IFERROR(_xll.qlIndexFixing(Index3M,H540,TRUE,_xll.ohTrigger(RecalcTrigger,Trigger3M)),NA())</f>
        <v>1.1177930877545705E-2</v>
      </c>
      <c r="M540" s="52">
        <f>IFERROR(_xll.qlIndexFixing(ONIndex3M,I540,TRUE,_xll.ohTrigger(RecalcTrigger,Trigger3M)),NA())</f>
        <v>1.1161861157669151E-2</v>
      </c>
      <c r="N540" s="52">
        <f>IFERROR(_xll.qlIndexFixing(Index6M,$H540,TRUE,_xll.ohTrigger(RecalcTrigger,Trigger6M)),NA())</f>
        <v>1.3427297498366813E-2</v>
      </c>
      <c r="O540" s="52">
        <f>IFERROR(_xll.qlIndexFixing(ONIndex6M,I540,TRUE,_xll.ohTrigger(RecalcTrigger,Trigger6M)),NA())</f>
        <v>1.3289104944549379E-2</v>
      </c>
      <c r="P540" s="52">
        <f>IFERROR(_xll.qlIndexFixing(Index1Y,$H540,TRUE,_xll.ohTrigger(RecalcTrigger,Trigger1Y)),NA())</f>
        <v>1.642592692260721E-2</v>
      </c>
      <c r="Q540" s="52">
        <f>IFERROR(_xll.qlIndexFixing(ONIndex1Y,I540,TRUE,_xll.ohTrigger(RecalcTrigger,Trigger1Y)),NA())</f>
        <v>1.6032736885547294E-2</v>
      </c>
    </row>
    <row r="541" spans="2:17" x14ac:dyDescent="0.2">
      <c r="B541" s="46" t="s">
        <v>51</v>
      </c>
      <c r="D541" s="49">
        <f>_xll.qlCalendarAdvance(LocalCalendar,$D540,B541,"f",FALSE)</f>
        <v>43537</v>
      </c>
      <c r="E541" s="49">
        <f>_xll.qlInterestRateIndexValueDate(IndexON,D541)</f>
        <v>43537</v>
      </c>
      <c r="F541" s="52">
        <f>IFERROR(_xll.qlIndexFixing(IndexON,D541,TRUE,_xll.ohTrigger(RecalcTrigger,TriggerON)),NA())</f>
        <v>7.7512493942588634E-3</v>
      </c>
      <c r="H541" s="49">
        <f>_xll.qlCalendarAdvance(IborCalendar,$H540,B541,"f",FALSE)</f>
        <v>43528</v>
      </c>
      <c r="I541" s="49">
        <f>_xll.qlInterestRateIndexValueDate(Index1M,$H541)</f>
        <v>43530</v>
      </c>
      <c r="J541" s="52">
        <f>IFERROR(_xll.qlIndexFixing(Index1M,$H541,TRUE,_xll.ohTrigger(RecalcTrigger,Trigger1M)),NA())</f>
        <v>9.7916888782322402E-3</v>
      </c>
      <c r="K541" s="52">
        <f>IFERROR(_xll.qlIndexFixing(ONIndex1M,I541,TRUE,_xll.ohTrigger(RecalcTrigger,Trigger1M)),NA())</f>
        <v>9.7367232388734237E-3</v>
      </c>
      <c r="L541" s="52">
        <f>IFERROR(_xll.qlIndexFixing(Index3M,H541,TRUE,_xll.ohTrigger(RecalcTrigger,Trigger3M)),NA())</f>
        <v>1.1182981870326221E-2</v>
      </c>
      <c r="M541" s="52">
        <f>IFERROR(_xll.qlIndexFixing(ONIndex3M,I541,TRUE,_xll.ohTrigger(RecalcTrigger,Trigger3M)),NA())</f>
        <v>1.1156839061330359E-2</v>
      </c>
      <c r="N541" s="52">
        <f>IFERROR(_xll.qlIndexFixing(Index6M,$H541,TRUE,_xll.ohTrigger(RecalcTrigger,Trigger6M)),NA())</f>
        <v>1.3439714662030781E-2</v>
      </c>
      <c r="O541" s="52">
        <f>IFERROR(_xll.qlIndexFixing(ONIndex6M,I541,TRUE,_xll.ohTrigger(RecalcTrigger,Trigger6M)),NA())</f>
        <v>1.3293080860465878E-2</v>
      </c>
      <c r="P541" s="52">
        <f>IFERROR(_xll.qlIndexFixing(Index1Y,$H541,TRUE,_xll.ohTrigger(RecalcTrigger,Trigger1Y)),NA())</f>
        <v>1.645594030751232E-2</v>
      </c>
      <c r="Q541" s="52">
        <f>IFERROR(_xll.qlIndexFixing(ONIndex1Y,I541,TRUE,_xll.ohTrigger(RecalcTrigger,Trigger1Y)),NA())</f>
        <v>1.5987761630826824E-2</v>
      </c>
    </row>
    <row r="542" spans="2:17" x14ac:dyDescent="0.2">
      <c r="B542" s="46" t="s">
        <v>51</v>
      </c>
      <c r="D542" s="49">
        <f>_xll.qlCalendarAdvance(LocalCalendar,$D541,B542,"f",FALSE)</f>
        <v>43544</v>
      </c>
      <c r="E542" s="49">
        <f>_xll.qlInterestRateIndexValueDate(IndexON,D542)</f>
        <v>43544</v>
      </c>
      <c r="F542" s="52">
        <f>IFERROR(_xll.qlIndexFixing(IndexON,D542,TRUE,_xll.ohTrigger(RecalcTrigger,TriggerON)),NA())</f>
        <v>7.7691087743136933E-3</v>
      </c>
      <c r="H542" s="49">
        <f>_xll.qlCalendarAdvance(IborCalendar,$H541,B542,"f",FALSE)</f>
        <v>43535</v>
      </c>
      <c r="I542" s="49">
        <f>_xll.qlInterestRateIndexValueDate(Index1M,$H542)</f>
        <v>43537</v>
      </c>
      <c r="J542" s="52">
        <f>IFERROR(_xll.qlIndexFixing(Index1M,$H542,TRUE,_xll.ohTrigger(RecalcTrigger,Trigger1M)),NA())</f>
        <v>9.8138465308564553E-3</v>
      </c>
      <c r="K542" s="52">
        <f>IFERROR(_xll.qlIndexFixing(ONIndex1M,I542,TRUE,_xll.ohTrigger(RecalcTrigger,Trigger1M)),NA())</f>
        <v>9.7589463857161718E-3</v>
      </c>
      <c r="L542" s="52">
        <f>IFERROR(_xll.qlIndexFixing(Index3M,H542,TRUE,_xll.ohTrigger(RecalcTrigger,Trigger3M)),NA())</f>
        <v>1.1188191828923805E-2</v>
      </c>
      <c r="M542" s="52">
        <f>IFERROR(_xll.qlIndexFixing(ONIndex3M,I542,TRUE,_xll.ohTrigger(RecalcTrigger,Trigger3M)),NA())</f>
        <v>1.1153179280452008E-2</v>
      </c>
      <c r="N542" s="52">
        <f>IFERROR(_xll.qlIndexFixing(Index6M,$H542,TRUE,_xll.ohTrigger(RecalcTrigger,Trigger6M)),NA())</f>
        <v>1.3449462266868424E-2</v>
      </c>
      <c r="O542" s="52">
        <f>IFERROR(_xll.qlIndexFixing(ONIndex6M,I542,TRUE,_xll.ohTrigger(RecalcTrigger,Trigger6M)),NA())</f>
        <v>1.3297462244921121E-2</v>
      </c>
      <c r="P542" s="52">
        <f>IFERROR(_xll.qlIndexFixing(Index1Y,$H542,TRUE,_xll.ohTrigger(RecalcTrigger,Trigger1Y)),NA())</f>
        <v>1.6484111400905003E-2</v>
      </c>
      <c r="Q542" s="52">
        <f>IFERROR(_xll.qlIndexFixing(ONIndex1Y,I542,TRUE,_xll.ohTrigger(RecalcTrigger,Trigger1Y)),NA())</f>
        <v>1.5946396901505011E-2</v>
      </c>
    </row>
    <row r="543" spans="2:17" x14ac:dyDescent="0.2">
      <c r="B543" s="46" t="s">
        <v>51</v>
      </c>
      <c r="D543" s="49">
        <f>_xll.qlCalendarAdvance(LocalCalendar,$D542,B543,"f",FALSE)</f>
        <v>43551</v>
      </c>
      <c r="E543" s="49">
        <f>_xll.qlInterestRateIndexValueDate(IndexON,D543)</f>
        <v>43551</v>
      </c>
      <c r="F543" s="52">
        <f>IFERROR(_xll.qlIndexFixing(IndexON,D543,TRUE,_xll.ohTrigger(RecalcTrigger,TriggerON)),NA())</f>
        <v>7.786865325982717E-3</v>
      </c>
      <c r="H543" s="49">
        <f>_xll.qlCalendarAdvance(IborCalendar,$H542,B543,"f",FALSE)</f>
        <v>43542</v>
      </c>
      <c r="I543" s="49">
        <f>_xll.qlInterestRateIndexValueDate(Index1M,$H543)</f>
        <v>43544</v>
      </c>
      <c r="J543" s="52">
        <f>IFERROR(_xll.qlIndexFixing(Index1M,$H543,TRUE,_xll.ohTrigger(RecalcTrigger,Trigger1M)),NA())</f>
        <v>9.8376779817282659E-3</v>
      </c>
      <c r="K543" s="52">
        <f>IFERROR(_xll.qlIndexFixing(ONIndex1M,I543,TRUE,_xll.ohTrigger(RecalcTrigger,Trigger1M)),NA())</f>
        <v>9.7811324394303512E-3</v>
      </c>
      <c r="L543" s="52">
        <f>IFERROR(_xll.qlIndexFixing(Index3M,H543,TRUE,_xll.ohTrigger(RecalcTrigger,Trigger3M)),NA())</f>
        <v>1.1194767964689304E-2</v>
      </c>
      <c r="M543" s="52">
        <f>IFERROR(_xll.qlIndexFixing(ONIndex3M,I543,TRUE,_xll.ohTrigger(RecalcTrigger,Trigger3M)),NA())</f>
        <v>1.1150881814874225E-2</v>
      </c>
      <c r="N543" s="52">
        <f>IFERROR(_xll.qlIndexFixing(Index6M,$H543,TRUE,_xll.ohTrigger(RecalcTrigger,Trigger6M)),NA())</f>
        <v>1.3459618162689698E-2</v>
      </c>
      <c r="O543" s="52">
        <f>IFERROR(_xll.qlIndexFixing(ONIndex6M,I543,TRUE,_xll.ohTrigger(RecalcTrigger,Trigger6M)),NA())</f>
        <v>1.3302249097995045E-2</v>
      </c>
      <c r="P543" s="52">
        <f>IFERROR(_xll.qlIndexFixing(Index1Y,$H543,TRUE,_xll.ohTrigger(RecalcTrigger,Trigger1Y)),NA())</f>
        <v>1.6513698140684249E-2</v>
      </c>
      <c r="Q543" s="52">
        <f>IFERROR(_xll.qlIndexFixing(ONIndex1Y,I543,TRUE,_xll.ohTrigger(RecalcTrigger,Trigger1Y)),NA())</f>
        <v>1.5908642696462749E-2</v>
      </c>
    </row>
    <row r="544" spans="2:17" x14ac:dyDescent="0.2">
      <c r="B544" s="46" t="s">
        <v>51</v>
      </c>
      <c r="D544" s="49">
        <f>_xll.qlCalendarAdvance(LocalCalendar,$D543,B544,"f",FALSE)</f>
        <v>43558</v>
      </c>
      <c r="E544" s="49">
        <f>_xll.qlInterestRateIndexValueDate(IndexON,D544)</f>
        <v>43558</v>
      </c>
      <c r="F544" s="52">
        <f>IFERROR(_xll.qlIndexFixing(IndexON,D544,TRUE,_xll.ohTrigger(RecalcTrigger,TriggerON)),NA())</f>
        <v>7.8045190494258065E-3</v>
      </c>
      <c r="H544" s="49">
        <f>_xll.qlCalendarAdvance(IborCalendar,$H543,B544,"f",FALSE)</f>
        <v>43549</v>
      </c>
      <c r="I544" s="49">
        <f>_xll.qlInterestRateIndexValueDate(Index1M,$H544)</f>
        <v>43551</v>
      </c>
      <c r="J544" s="52">
        <f>IFERROR(_xll.qlIndexFixing(Index1M,$H544,TRUE,_xll.ohTrigger(RecalcTrigger,Trigger1M)),NA())</f>
        <v>9.8580505898030173E-3</v>
      </c>
      <c r="K544" s="52">
        <f>IFERROR(_xll.qlIndexFixing(ONIndex1M,I544,TRUE,_xll.ohTrigger(RecalcTrigger,Trigger1M)),NA())</f>
        <v>9.8032813999360258E-3</v>
      </c>
      <c r="L544" s="52">
        <f>IFERROR(_xll.qlIndexFixing(Index3M,H544,TRUE,_xll.ohTrigger(RecalcTrigger,Trigger3M)),NA())</f>
        <v>1.1202710284492877E-2</v>
      </c>
      <c r="M544" s="52">
        <f>IFERROR(_xll.qlIndexFixing(ONIndex3M,I544,TRUE,_xll.ohTrigger(RecalcTrigger,Trigger3M)),NA())</f>
        <v>1.1149946664836818E-2</v>
      </c>
      <c r="N544" s="52">
        <f>IFERROR(_xll.qlIndexFixing(Index6M,$H544,TRUE,_xll.ohTrigger(RecalcTrigger,Trigger6M)),NA())</f>
        <v>1.3470182355809551E-2</v>
      </c>
      <c r="O544" s="52">
        <f>IFERROR(_xll.qlIndexFixing(ONIndex6M,I544,TRUE,_xll.ohTrigger(RecalcTrigger,Trigger6M)),NA())</f>
        <v>1.3307441419607713E-2</v>
      </c>
      <c r="P544" s="52">
        <f>IFERROR(_xll.qlIndexFixing(Index1Y,$H544,TRUE,_xll.ohTrigger(RecalcTrigger,Trigger1Y)),NA())</f>
        <v>1.654460493529069E-2</v>
      </c>
      <c r="Q544" s="52">
        <f>IFERROR(_xll.qlIndexFixing(ONIndex1Y,I544,TRUE,_xll.ohTrigger(RecalcTrigger,Trigger1Y)),NA())</f>
        <v>1.5874499014580934E-2</v>
      </c>
    </row>
    <row r="545" spans="2:17" x14ac:dyDescent="0.2">
      <c r="B545" s="46" t="s">
        <v>51</v>
      </c>
      <c r="D545" s="49">
        <f>_xll.qlCalendarAdvance(LocalCalendar,$D544,B545,"f",FALSE)</f>
        <v>43565</v>
      </c>
      <c r="E545" s="49">
        <f>_xll.qlInterestRateIndexValueDate(IndexON,D545)</f>
        <v>43565</v>
      </c>
      <c r="F545" s="52">
        <f>IFERROR(_xll.qlIndexFixing(IndexON,D545,TRUE,_xll.ohTrigger(RecalcTrigger,TriggerON)),NA())</f>
        <v>7.8220699444830899E-3</v>
      </c>
      <c r="H545" s="49">
        <f>_xll.qlCalendarAdvance(IborCalendar,$H544,B545,"f",FALSE)</f>
        <v>43556</v>
      </c>
      <c r="I545" s="49">
        <f>_xll.qlInterestRateIndexValueDate(Index1M,$H545)</f>
        <v>43558</v>
      </c>
      <c r="J545" s="52">
        <f>IFERROR(_xll.qlIndexFixing(Index1M,$H545,TRUE,_xll.ohTrigger(RecalcTrigger,Trigger1M)),NA())</f>
        <v>9.8749756416287582E-3</v>
      </c>
      <c r="K545" s="52">
        <f>IFERROR(_xll.qlIndexFixing(ONIndex1M,I545,TRUE,_xll.ohTrigger(RecalcTrigger,Trigger1M)),NA())</f>
        <v>9.8253932673131317E-3</v>
      </c>
      <c r="L545" s="52">
        <f>IFERROR(_xll.qlIndexFixing(Index3M,H545,TRUE,_xll.ohTrigger(RecalcTrigger,Trigger3M)),NA())</f>
        <v>1.1210921602241953E-2</v>
      </c>
      <c r="M545" s="52">
        <f>IFERROR(_xll.qlIndexFixing(ONIndex3M,I545,TRUE,_xll.ohTrigger(RecalcTrigger,Trigger3M)),NA())</f>
        <v>1.115037383009998E-2</v>
      </c>
      <c r="N545" s="52">
        <f>IFERROR(_xll.qlIndexFixing(Index6M,$H545,TRUE,_xll.ohTrigger(RecalcTrigger,Trigger6M)),NA())</f>
        <v>1.3479978191442667E-2</v>
      </c>
      <c r="O545" s="52">
        <f>IFERROR(_xll.qlIndexFixing(ONIndex6M,I545,TRUE,_xll.ohTrigger(RecalcTrigger,Trigger6M)),NA())</f>
        <v>1.3313039209839062E-2</v>
      </c>
      <c r="P545" s="52">
        <f>IFERROR(_xll.qlIndexFixing(Index1Y,$H545,TRUE,_xll.ohTrigger(RecalcTrigger,Trigger1Y)),NA())</f>
        <v>1.6576736186821619E-2</v>
      </c>
      <c r="Q545" s="52">
        <f>IFERROR(_xll.qlIndexFixing(ONIndex1Y,I545,TRUE,_xll.ohTrigger(RecalcTrigger,Trigger1Y)),NA())</f>
        <v>1.5843965854660524E-2</v>
      </c>
    </row>
    <row r="546" spans="2:17" x14ac:dyDescent="0.2">
      <c r="B546" s="46" t="s">
        <v>51</v>
      </c>
      <c r="D546" s="49">
        <f>_xll.qlCalendarAdvance(LocalCalendar,$D545,B546,"f",FALSE)</f>
        <v>43572</v>
      </c>
      <c r="E546" s="49">
        <f>_xll.qlInterestRateIndexValueDate(IndexON,D546)</f>
        <v>43572</v>
      </c>
      <c r="F546" s="52">
        <f>IFERROR(_xll.qlIndexFixing(IndexON,D546,TRUE,_xll.ohTrigger(RecalcTrigger,TriggerON)),NA())</f>
        <v>7.839518011154567E-3</v>
      </c>
      <c r="H546" s="49">
        <f>_xll.qlCalendarAdvance(IborCalendar,$H545,B546,"f",FALSE)</f>
        <v>43563</v>
      </c>
      <c r="I546" s="49">
        <f>_xll.qlInterestRateIndexValueDate(Index1M,$H546)</f>
        <v>43565</v>
      </c>
      <c r="J546" s="52">
        <f>IFERROR(_xll.qlIndexFixing(Index1M,$H546,TRUE,_xll.ohTrigger(RecalcTrigger,Trigger1M)),NA())</f>
        <v>9.8969910980972742E-3</v>
      </c>
      <c r="K546" s="52">
        <f>IFERROR(_xll.qlIndexFixing(ONIndex1M,I546,TRUE,_xll.ohTrigger(RecalcTrigger,Trigger1M)),NA())</f>
        <v>9.8474680414017968E-3</v>
      </c>
      <c r="L546" s="52">
        <f>IFERROR(_xll.qlIndexFixing(Index3M,H546,TRUE,_xll.ohTrigger(RecalcTrigger,Trigger3M)),NA())</f>
        <v>1.1221498400573182E-2</v>
      </c>
      <c r="M546" s="52">
        <f>IFERROR(_xll.qlIndexFixing(ONIndex3M,I546,TRUE,_xll.ohTrigger(RecalcTrigger,Trigger3M)),NA())</f>
        <v>1.1152163310743646E-2</v>
      </c>
      <c r="N546" s="52">
        <f>IFERROR(_xll.qlIndexFixing(Index6M,$H546,TRUE,_xll.ohTrigger(RecalcTrigger,Trigger6M)),NA())</f>
        <v>1.349132350996644E-2</v>
      </c>
      <c r="O546" s="52">
        <f>IFERROR(_xll.qlIndexFixing(ONIndex6M,I546,TRUE,_xll.ohTrigger(RecalcTrigger,Trigger6M)),NA())</f>
        <v>1.3319042468689091E-2</v>
      </c>
      <c r="P546" s="52">
        <f>IFERROR(_xll.qlIndexFixing(Index1Y,$H546,TRUE,_xll.ohTrigger(RecalcTrigger,Trigger1Y)),NA())</f>
        <v>1.6623533733225816E-2</v>
      </c>
      <c r="Q546" s="52">
        <f>IFERROR(_xll.qlIndexFixing(ONIndex1Y,I546,TRUE,_xll.ohTrigger(RecalcTrigger,Trigger1Y)),NA())</f>
        <v>1.5817043215982096E-2</v>
      </c>
    </row>
    <row r="547" spans="2:17" x14ac:dyDescent="0.2">
      <c r="B547" s="46" t="s">
        <v>51</v>
      </c>
      <c r="D547" s="49">
        <f>_xll.qlCalendarAdvance(LocalCalendar,$D546,B547,"f",FALSE)</f>
        <v>43579</v>
      </c>
      <c r="E547" s="49">
        <f>_xll.qlInterestRateIndexValueDate(IndexON,D547)</f>
        <v>43579</v>
      </c>
      <c r="F547" s="52">
        <f>IFERROR(_xll.qlIndexFixing(IndexON,D547,TRUE,_xll.ohTrigger(RecalcTrigger,TriggerON)),NA())</f>
        <v>7.856863249520174E-3</v>
      </c>
      <c r="H547" s="49">
        <f>_xll.qlCalendarAdvance(IborCalendar,$H546,B547,"f",FALSE)</f>
        <v>43570</v>
      </c>
      <c r="I547" s="49">
        <f>_xll.qlInterestRateIndexValueDate(Index1M,$H547)</f>
        <v>43572</v>
      </c>
      <c r="J547" s="52">
        <f>IFERROR(_xll.qlIndexFixing(Index1M,$H547,TRUE,_xll.ohTrigger(RecalcTrigger,Trigger1M)),NA())</f>
        <v>9.9189694707177978E-3</v>
      </c>
      <c r="K547" s="52">
        <f>IFERROR(_xll.qlIndexFixing(ONIndex1M,I547,TRUE,_xll.ohTrigger(RecalcTrigger,Trigger1M)),NA())</f>
        <v>9.8695057223618932E-3</v>
      </c>
      <c r="L547" s="52">
        <f>IFERROR(_xll.qlIndexFixing(Index3M,H547,TRUE,_xll.ohTrigger(RecalcTrigger,Trigger3M)),NA())</f>
        <v>1.1233441368312343E-2</v>
      </c>
      <c r="M547" s="52">
        <f>IFERROR(_xll.qlIndexFixing(ONIndex3M,I547,TRUE,_xll.ohTrigger(RecalcTrigger,Trigger3M)),NA())</f>
        <v>1.1155315106767816E-2</v>
      </c>
      <c r="N547" s="52">
        <f>IFERROR(_xll.qlIndexFixing(Index6M,$H547,TRUE,_xll.ohTrigger(RecalcTrigger,Trigger6M)),NA())</f>
        <v>1.3503059304517246E-2</v>
      </c>
      <c r="O547" s="52">
        <f>IFERROR(_xll.qlIndexFixing(ONIndex6M,I547,TRUE,_xll.ohTrigger(RecalcTrigger,Trigger6M)),NA())</f>
        <v>1.33254511961578E-2</v>
      </c>
      <c r="P547" s="52">
        <f>IFERROR(_xll.qlIndexFixing(Index1Y,$H547,TRUE,_xll.ohTrigger(RecalcTrigger,Trigger1Y)),NA())</f>
        <v>1.6644289630126635E-2</v>
      </c>
      <c r="Q547" s="52">
        <f>IFERROR(_xll.qlIndexFixing(ONIndex1Y,I547,TRUE,_xll.ohTrigger(RecalcTrigger,Trigger1Y)),NA())</f>
        <v>1.5793731097666353E-2</v>
      </c>
    </row>
    <row r="548" spans="2:17" x14ac:dyDescent="0.2">
      <c r="B548" s="46" t="s">
        <v>51</v>
      </c>
      <c r="D548" s="49">
        <f>_xll.qlCalendarAdvance(LocalCalendar,$D547,B548,"f",FALSE)</f>
        <v>43586</v>
      </c>
      <c r="E548" s="49">
        <f>_xll.qlInterestRateIndexValueDate(IndexON,D548)</f>
        <v>43586</v>
      </c>
      <c r="F548" s="52">
        <f>IFERROR(_xll.qlIndexFixing(IndexON,D548,TRUE,_xll.ohTrigger(RecalcTrigger,TriggerON)),NA())</f>
        <v>7.8741056594999748E-3</v>
      </c>
      <c r="H548" s="49">
        <f>_xll.qlCalendarAdvance(IborCalendar,$H547,B548,"f",FALSE)</f>
        <v>43578</v>
      </c>
      <c r="I548" s="49">
        <f>_xll.qlInterestRateIndexValueDate(Index1M,$H548)</f>
        <v>43580</v>
      </c>
      <c r="J548" s="52">
        <f>IFERROR(_xll.qlIndexFixing(Index1M,$H548,TRUE,_xll.ohTrigger(RecalcTrigger,Trigger1M)),NA())</f>
        <v>9.9491442828789842E-3</v>
      </c>
      <c r="K548" s="52">
        <f>IFERROR(_xll.qlIndexFixing(ONIndex1M,I548,TRUE,_xll.ohTrigger(RecalcTrigger,Trigger1M)),NA())</f>
        <v>9.8946462231630505E-3</v>
      </c>
      <c r="L548" s="52">
        <f>IFERROR(_xll.qlIndexFixing(Index3M,H548,TRUE,_xll.ohTrigger(RecalcTrigger,Trigger3M)),NA())</f>
        <v>1.1248763350689707E-2</v>
      </c>
      <c r="M548" s="52">
        <f>IFERROR(_xll.qlIndexFixing(ONIndex3M,I548,TRUE,_xll.ohTrigger(RecalcTrigger,Trigger3M)),NA())</f>
        <v>1.1160585300729053E-2</v>
      </c>
      <c r="N548" s="52">
        <f>IFERROR(_xll.qlIndexFixing(Index6M,$H548,TRUE,_xll.ohTrigger(RecalcTrigger,Trigger6M)),NA())</f>
        <v>1.3516933777281812E-2</v>
      </c>
      <c r="O548" s="52">
        <f>IFERROR(_xll.qlIndexFixing(ONIndex6M,I548,TRUE,_xll.ohTrigger(RecalcTrigger,Trigger6M)),NA())</f>
        <v>1.3333271948363645E-2</v>
      </c>
      <c r="P548" s="52">
        <f>IFERROR(_xll.qlIndexFixing(Index1Y,$H548,TRUE,_xll.ohTrigger(RecalcTrigger,Trigger1Y)),NA())</f>
        <v>1.6691314553650187E-2</v>
      </c>
      <c r="Q548" s="52">
        <f>IFERROR(_xll.qlIndexFixing(ONIndex1Y,I548,TRUE,_xll.ohTrigger(RecalcTrigger,Trigger1Y)),NA())</f>
        <v>1.577150972108754E-2</v>
      </c>
    </row>
    <row r="549" spans="2:17" x14ac:dyDescent="0.2">
      <c r="B549" s="46" t="s">
        <v>51</v>
      </c>
      <c r="D549" s="49">
        <f>_xll.qlCalendarAdvance(LocalCalendar,$D548,B549,"f",FALSE)</f>
        <v>43593</v>
      </c>
      <c r="E549" s="49">
        <f>_xll.qlInterestRateIndexValueDate(IndexON,D549)</f>
        <v>43593</v>
      </c>
      <c r="F549" s="52">
        <f>IFERROR(_xll.qlIndexFixing(IndexON,D549,TRUE,_xll.ohTrigger(RecalcTrigger,TriggerON)),NA())</f>
        <v>7.8912452410939693E-3</v>
      </c>
      <c r="H549" s="49">
        <f>_xll.qlCalendarAdvance(IborCalendar,$H548,B549,"f",FALSE)</f>
        <v>43585</v>
      </c>
      <c r="I549" s="49">
        <f>_xll.qlInterestRateIndexValueDate(Index1M,$H549)</f>
        <v>43587</v>
      </c>
      <c r="J549" s="52">
        <f>IFERROR(_xll.qlIndexFixing(Index1M,$H549,TRUE,_xll.ohTrigger(RecalcTrigger,Trigger1M)),NA())</f>
        <v>9.9693385721663641E-3</v>
      </c>
      <c r="K549" s="52">
        <f>IFERROR(_xll.qlIndexFixing(ONIndex1M,I549,TRUE,_xll.ohTrigger(RecalcTrigger,Trigger1M)),NA())</f>
        <v>9.9166044185849955E-3</v>
      </c>
      <c r="L549" s="52">
        <f>IFERROR(_xll.qlIndexFixing(Index3M,H549,TRUE,_xll.ohTrigger(RecalcTrigger,Trigger3M)),NA())</f>
        <v>1.126513699969788E-2</v>
      </c>
      <c r="M549" s="52">
        <f>IFERROR(_xll.qlIndexFixing(ONIndex3M,I549,TRUE,_xll.ohTrigger(RecalcTrigger,Trigger3M)),NA())</f>
        <v>1.1166656344316905E-2</v>
      </c>
      <c r="N549" s="52">
        <f>IFERROR(_xll.qlIndexFixing(Index6M,$H549,TRUE,_xll.ohTrigger(RecalcTrigger,Trigger6M)),NA())</f>
        <v>1.3533313351358246E-2</v>
      </c>
      <c r="O549" s="52">
        <f>IFERROR(_xll.qlIndexFixing(ONIndex6M,I549,TRUE,_xll.ohTrigger(RecalcTrigger,Trigger6M)),NA())</f>
        <v>1.3340549537375068E-2</v>
      </c>
      <c r="P549" s="52">
        <f>IFERROR(_xll.qlIndexFixing(Index1Y,$H549,TRUE,_xll.ohTrigger(RecalcTrigger,Trigger1Y)),NA())</f>
        <v>1.6730744954347076E-2</v>
      </c>
      <c r="Q549" s="52">
        <f>IFERROR(_xll.qlIndexFixing(ONIndex1Y,I549,TRUE,_xll.ohTrigger(RecalcTrigger,Trigger1Y)),NA())</f>
        <v>1.5755934429870777E-2</v>
      </c>
    </row>
    <row r="550" spans="2:17" x14ac:dyDescent="0.2">
      <c r="B550" s="46" t="s">
        <v>51</v>
      </c>
      <c r="D550" s="49">
        <f>_xll.qlCalendarAdvance(LocalCalendar,$D549,B550,"f",FALSE)</f>
        <v>43600</v>
      </c>
      <c r="E550" s="49">
        <f>_xll.qlInterestRateIndexValueDate(IndexON,D550)</f>
        <v>43600</v>
      </c>
      <c r="F550" s="52">
        <f>IFERROR(_xll.qlIndexFixing(IndexON,D550,TRUE,_xll.ohTrigger(RecalcTrigger,TriggerON)),NA())</f>
        <v>7.9082819942222216E-3</v>
      </c>
      <c r="H550" s="49">
        <f>_xll.qlCalendarAdvance(IborCalendar,$H549,B550,"f",FALSE)</f>
        <v>43592</v>
      </c>
      <c r="I550" s="49">
        <f>_xll.qlInterestRateIndexValueDate(Index1M,$H550)</f>
        <v>43594</v>
      </c>
      <c r="J550" s="52">
        <f>IFERROR(_xll.qlIndexFixing(Index1M,$H550,TRUE,_xll.ohTrigger(RecalcTrigger,Trigger1M)),NA())</f>
        <v>9.9911963077728427E-3</v>
      </c>
      <c r="K550" s="52">
        <f>IFERROR(_xll.qlIndexFixing(ONIndex1M,I550,TRUE,_xll.ohTrigger(RecalcTrigger,Trigger1M)),NA())</f>
        <v>9.9385255207984358E-3</v>
      </c>
      <c r="L550" s="52">
        <f>IFERROR(_xll.qlIndexFixing(Index3M,H550,TRUE,_xll.ohTrigger(RecalcTrigger,Trigger3M)),NA())</f>
        <v>1.1281471828519627E-2</v>
      </c>
      <c r="M550" s="52">
        <f>IFERROR(_xll.qlIndexFixing(ONIndex3M,I550,TRUE,_xll.ohTrigger(RecalcTrigger,Trigger3M)),NA())</f>
        <v>1.1174089703285262E-2</v>
      </c>
      <c r="N550" s="52">
        <f>IFERROR(_xll.qlIndexFixing(Index6M,$H550,TRUE,_xll.ohTrigger(RecalcTrigger,Trigger6M)),NA())</f>
        <v>1.3547566540148583E-2</v>
      </c>
      <c r="O550" s="52">
        <f>IFERROR(_xll.qlIndexFixing(ONIndex6M,I550,TRUE,_xll.ohTrigger(RecalcTrigger,Trigger6M)),NA())</f>
        <v>1.3348232595005172E-2</v>
      </c>
      <c r="P550" s="52">
        <f>IFERROR(_xll.qlIndexFixing(Index1Y,$H550,TRUE,_xll.ohTrigger(RecalcTrigger,Trigger1Y)),NA())</f>
        <v>1.6764286385868483E-2</v>
      </c>
      <c r="Q550" s="52">
        <f>IFERROR(_xll.qlIndexFixing(ONIndex1Y,I550,TRUE,_xll.ohTrigger(RecalcTrigger,Trigger1Y)),NA())</f>
        <v>1.574396965717817E-2</v>
      </c>
    </row>
    <row r="551" spans="2:17" x14ac:dyDescent="0.2">
      <c r="B551" s="46" t="s">
        <v>51</v>
      </c>
      <c r="D551" s="49">
        <f>_xll.qlCalendarAdvance(LocalCalendar,$D550,B551,"f",FALSE)</f>
        <v>43607</v>
      </c>
      <c r="E551" s="49">
        <f>_xll.qlInterestRateIndexValueDate(IndexON,D551)</f>
        <v>43607</v>
      </c>
      <c r="F551" s="52">
        <f>IFERROR(_xll.qlIndexFixing(IndexON,D551,TRUE,_xll.ohTrigger(RecalcTrigger,TriggerON)),NA())</f>
        <v>7.9252159189646676E-3</v>
      </c>
      <c r="H551" s="49">
        <f>_xll.qlCalendarAdvance(IborCalendar,$H550,B551,"f",FALSE)</f>
        <v>43599</v>
      </c>
      <c r="I551" s="49">
        <f>_xll.qlInterestRateIndexValueDate(Index1M,$H551)</f>
        <v>43601</v>
      </c>
      <c r="J551" s="52">
        <f>IFERROR(_xll.qlIndexFixing(Index1M,$H551,TRUE,_xll.ohTrigger(RecalcTrigger,Trigger1M)),NA())</f>
        <v>1.0013016959251053E-2</v>
      </c>
      <c r="K551" s="52">
        <f>IFERROR(_xll.qlIndexFixing(ONIndex1M,I551,TRUE,_xll.ohTrigger(RecalcTrigger,Trigger1M)),NA())</f>
        <v>9.9604095298033712E-3</v>
      </c>
      <c r="L551" s="52">
        <f>IFERROR(_xll.qlIndexFixing(Index3M,H551,TRUE,_xll.ohTrigger(RecalcTrigger,Trigger3M)),NA())</f>
        <v>1.12991729319331E-2</v>
      </c>
      <c r="M551" s="52">
        <f>IFERROR(_xll.qlIndexFixing(ONIndex3M,I551,TRUE,_xll.ohTrigger(RecalcTrigger,Trigger3M)),NA())</f>
        <v>1.1182885378033802E-2</v>
      </c>
      <c r="N551" s="52">
        <f>IFERROR(_xll.qlIndexFixing(Index6M,$H551,TRUE,_xll.ohTrigger(RecalcTrigger,Trigger6M)),NA())</f>
        <v>1.3559539177796507E-2</v>
      </c>
      <c r="O551" s="52">
        <f>IFERROR(_xll.qlIndexFixing(ONIndex6M,I551,TRUE,_xll.ohTrigger(RecalcTrigger,Trigger6M)),NA())</f>
        <v>1.3356321121413828E-2</v>
      </c>
      <c r="P551" s="52">
        <f>IFERROR(_xll.qlIndexFixing(Index1Y,$H551,TRUE,_xll.ohTrigger(RecalcTrigger,Trigger1Y)),NA())</f>
        <v>1.6801759428285604E-2</v>
      </c>
      <c r="Q551" s="52">
        <f>IFERROR(_xll.qlIndexFixing(ONIndex1Y,I551,TRUE,_xll.ohTrigger(RecalcTrigger,Trigger1Y)),NA())</f>
        <v>1.5735615402610037E-2</v>
      </c>
    </row>
    <row r="552" spans="2:17" x14ac:dyDescent="0.2">
      <c r="B552" s="46" t="s">
        <v>51</v>
      </c>
      <c r="D552" s="49">
        <f>_xll.qlCalendarAdvance(LocalCalendar,$D551,B552,"f",FALSE)</f>
        <v>43614</v>
      </c>
      <c r="E552" s="49">
        <f>_xll.qlInterestRateIndexValueDate(IndexON,D552)</f>
        <v>43614</v>
      </c>
      <c r="F552" s="52">
        <f>IFERROR(_xll.qlIndexFixing(IndexON,D552,TRUE,_xll.ohTrigger(RecalcTrigger,TriggerON)),NA())</f>
        <v>7.9420470152413714E-3</v>
      </c>
      <c r="H552" s="49">
        <f>_xll.qlCalendarAdvance(IborCalendar,$H551,B552,"f",FALSE)</f>
        <v>43606</v>
      </c>
      <c r="I552" s="49">
        <f>_xll.qlInterestRateIndexValueDate(Index1M,$H552)</f>
        <v>43608</v>
      </c>
      <c r="J552" s="52">
        <f>IFERROR(_xll.qlIndexFixing(Index1M,$H552,TRUE,_xll.ohTrigger(RecalcTrigger,Trigger1M)),NA())</f>
        <v>1.0034800526386167E-2</v>
      </c>
      <c r="K552" s="52">
        <f>IFERROR(_xll.qlIndexFixing(ONIndex1M,I552,TRUE,_xll.ohTrigger(RecalcTrigger,Trigger1M)),NA())</f>
        <v>9.982256445599802E-3</v>
      </c>
      <c r="L552" s="52">
        <f>IFERROR(_xll.qlIndexFixing(Index3M,H552,TRUE,_xll.ohTrigger(RecalcTrigger,Trigger3M)),NA())</f>
        <v>1.1318240328426115E-2</v>
      </c>
      <c r="M552" s="52">
        <f>IFERROR(_xll.qlIndexFixing(ONIndex3M,I552,TRUE,_xll.ohTrigger(RecalcTrigger,Trigger3M)),NA())</f>
        <v>1.1193043368482591E-2</v>
      </c>
      <c r="N552" s="52">
        <f>IFERROR(_xll.qlIndexFixing(Index6M,$H552,TRUE,_xll.ohTrigger(RecalcTrigger,Trigger6M)),NA())</f>
        <v>1.3573141884497325E-2</v>
      </c>
      <c r="O552" s="52">
        <f>IFERROR(_xll.qlIndexFixing(ONIndex6M,I552,TRUE,_xll.ohTrigger(RecalcTrigger,Trigger6M)),NA())</f>
        <v>1.3364815116601036E-2</v>
      </c>
      <c r="P552" s="52">
        <f>IFERROR(_xll.qlIndexFixing(Index1Y,$H552,TRUE,_xll.ohTrigger(RecalcTrigger,Trigger1Y)),NA())</f>
        <v>1.6842944813191752E-2</v>
      </c>
      <c r="Q552" s="52">
        <f>IFERROR(_xll.qlIndexFixing(ONIndex1Y,I552,TRUE,_xll.ohTrigger(RecalcTrigger,Trigger1Y)),NA())</f>
        <v>1.5730871666006507E-2</v>
      </c>
    </row>
    <row r="553" spans="2:17" x14ac:dyDescent="0.2">
      <c r="B553" s="46" t="s">
        <v>51</v>
      </c>
      <c r="D553" s="49">
        <f>_xll.qlCalendarAdvance(LocalCalendar,$D552,B553,"f",FALSE)</f>
        <v>43621</v>
      </c>
      <c r="E553" s="49">
        <f>_xll.qlInterestRateIndexValueDate(IndexON,D553)</f>
        <v>43621</v>
      </c>
      <c r="F553" s="52">
        <f>IFERROR(_xll.qlIndexFixing(IndexON,D553,TRUE,_xll.ohTrigger(RecalcTrigger,TriggerON)),NA())</f>
        <v>7.9587752830523328E-3</v>
      </c>
      <c r="H553" s="49">
        <f>_xll.qlCalendarAdvance(IborCalendar,$H552,B553,"f",FALSE)</f>
        <v>43613</v>
      </c>
      <c r="I553" s="49">
        <f>_xll.qlInterestRateIndexValueDate(Index1M,$H553)</f>
        <v>43615</v>
      </c>
      <c r="J553" s="52">
        <f>IFERROR(_xll.qlIndexFixing(Index1M,$H553,TRUE,_xll.ohTrigger(RecalcTrigger,Trigger1M)),NA())</f>
        <v>1.0051475082231908E-2</v>
      </c>
      <c r="K553" s="52">
        <f>IFERROR(_xll.qlIndexFixing(ONIndex1M,I553,TRUE,_xll.ohTrigger(RecalcTrigger,Trigger1M)),NA())</f>
        <v>1.0004066268107792E-2</v>
      </c>
      <c r="L553" s="52">
        <f>IFERROR(_xll.qlIndexFixing(Index3M,H553,TRUE,_xll.ohTrigger(RecalcTrigger,Trigger3M)),NA())</f>
        <v>1.1338674037914916E-2</v>
      </c>
      <c r="M553" s="52">
        <f>IFERROR(_xll.qlIndexFixing(ONIndex3M,I553,TRUE,_xll.ohTrigger(RecalcTrigger,Trigger3M)),NA())</f>
        <v>1.1204563674791501E-2</v>
      </c>
      <c r="N553" s="52">
        <f>IFERROR(_xll.qlIndexFixing(Index6M,$H553,TRUE,_xll.ohTrigger(RecalcTrigger,Trigger6M)),NA())</f>
        <v>1.3582974548005316E-2</v>
      </c>
      <c r="O553" s="52">
        <f>IFERROR(_xll.qlIndexFixing(ONIndex6M,I553,TRUE,_xll.ohTrigger(RecalcTrigger,Trigger6M)),NA())</f>
        <v>1.3373714580566798E-2</v>
      </c>
      <c r="P553" s="52">
        <f>IFERROR(_xll.qlIndexFixing(Index1Y,$H553,TRUE,_xll.ohTrigger(RecalcTrigger,Trigger1Y)),NA())</f>
        <v>1.6868769152514455E-2</v>
      </c>
      <c r="Q553" s="52">
        <f>IFERROR(_xll.qlIndexFixing(ONIndex1Y,I553,TRUE,_xll.ohTrigger(RecalcTrigger,Trigger1Y)),NA())</f>
        <v>1.5729738447127772E-2</v>
      </c>
    </row>
    <row r="554" spans="2:17" x14ac:dyDescent="0.2">
      <c r="B554" s="46" t="s">
        <v>51</v>
      </c>
      <c r="D554" s="49">
        <f>_xll.qlCalendarAdvance(LocalCalendar,$D553,B554,"f",FALSE)</f>
        <v>43628</v>
      </c>
      <c r="E554" s="49">
        <f>_xll.qlInterestRateIndexValueDate(IndexON,D554)</f>
        <v>43628</v>
      </c>
      <c r="F554" s="52">
        <f>IFERROR(_xll.qlIndexFixing(IndexON,D554,TRUE,_xll.ohTrigger(RecalcTrigger,TriggerON)),NA())</f>
        <v>7.9754007224774881E-3</v>
      </c>
      <c r="H554" s="49">
        <f>_xll.qlCalendarAdvance(IborCalendar,$H553,B554,"f",FALSE)</f>
        <v>43620</v>
      </c>
      <c r="I554" s="49">
        <f>_xll.qlInterestRateIndexValueDate(Index1M,$H554)</f>
        <v>43622</v>
      </c>
      <c r="J554" s="52">
        <f>IFERROR(_xll.qlIndexFixing(Index1M,$H554,TRUE,_xll.ohTrigger(RecalcTrigger,Trigger1M)),NA())</f>
        <v>1.0078256406762798E-2</v>
      </c>
      <c r="K554" s="52">
        <f>IFERROR(_xll.qlIndexFixing(ONIndex1M,I554,TRUE,_xll.ohTrigger(RecalcTrigger,Trigger1M)),NA())</f>
        <v>1.0025838997327341E-2</v>
      </c>
      <c r="L554" s="52">
        <f>IFERROR(_xll.qlIndexFixing(Index3M,H554,TRUE,_xll.ohTrigger(RecalcTrigger,Trigger3M)),NA())</f>
        <v>1.1360474081738087E-2</v>
      </c>
      <c r="M554" s="52">
        <f>IFERROR(_xll.qlIndexFixing(ONIndex3M,I554,TRUE,_xll.ohTrigger(RecalcTrigger,Trigger3M)),NA())</f>
        <v>1.1217446297120404E-2</v>
      </c>
      <c r="N554" s="52">
        <f>IFERROR(_xll.qlIndexFixing(Index6M,$H554,TRUE,_xll.ohTrigger(RecalcTrigger,Trigger6M)),NA())</f>
        <v>1.359713677349601E-2</v>
      </c>
      <c r="O554" s="52">
        <f>IFERROR(_xll.qlIndexFixing(ONIndex6M,I554,TRUE,_xll.ohTrigger(RecalcTrigger,Trigger6M)),NA())</f>
        <v>1.3383019513311112E-2</v>
      </c>
      <c r="P554" s="52">
        <f>IFERROR(_xll.qlIndexFixing(Index1Y,$H554,TRUE,_xll.ohTrigger(RecalcTrigger,Trigger1Y)),NA())</f>
        <v>1.691698506075889E-2</v>
      </c>
      <c r="Q554" s="52">
        <f>IFERROR(_xll.qlIndexFixing(ONIndex1Y,I554,TRUE,_xll.ohTrigger(RecalcTrigger,Trigger1Y)),NA())</f>
        <v>1.5732215745973832E-2</v>
      </c>
    </row>
    <row r="555" spans="2:17" x14ac:dyDescent="0.2">
      <c r="B555" s="46" t="s">
        <v>51</v>
      </c>
      <c r="D555" s="49">
        <f>_xll.qlCalendarAdvance(LocalCalendar,$D554,B555,"f",FALSE)</f>
        <v>43635</v>
      </c>
      <c r="E555" s="49">
        <f>_xll.qlInterestRateIndexValueDate(IndexON,D555)</f>
        <v>43635</v>
      </c>
      <c r="F555" s="52">
        <f>IFERROR(_xll.qlIndexFixing(IndexON,D555,TRUE,_xll.ohTrigger(RecalcTrigger,TriggerON)),NA())</f>
        <v>7.991923333277029E-3</v>
      </c>
      <c r="H555" s="49">
        <f>_xll.qlCalendarAdvance(IborCalendar,$H554,B555,"f",FALSE)</f>
        <v>43627</v>
      </c>
      <c r="I555" s="49">
        <f>_xll.qlInterestRateIndexValueDate(Index1M,$H555)</f>
        <v>43629</v>
      </c>
      <c r="J555" s="52">
        <f>IFERROR(_xll.qlIndexFixing(Index1M,$H555,TRUE,_xll.ohTrigger(RecalcTrigger,Trigger1M)),NA())</f>
        <v>1.009992871957216E-2</v>
      </c>
      <c r="K555" s="52">
        <f>IFERROR(_xll.qlIndexFixing(ONIndex1M,I555,TRUE,_xll.ohTrigger(RecalcTrigger,Trigger1M)),NA())</f>
        <v>1.0047574633338385E-2</v>
      </c>
      <c r="L555" s="52">
        <f>IFERROR(_xll.qlIndexFixing(Index3M,H555,TRUE,_xll.ohTrigger(RecalcTrigger,Trigger3M)),NA())</f>
        <v>1.138364048266698E-2</v>
      </c>
      <c r="M555" s="52">
        <f>IFERROR(_xll.qlIndexFixing(ONIndex3M,I555,TRUE,_xll.ohTrigger(RecalcTrigger,Trigger3M)),NA())</f>
        <v>1.1231691235549235E-2</v>
      </c>
      <c r="N555" s="52">
        <f>IFERROR(_xll.qlIndexFixing(Index6M,$H555,TRUE,_xll.ohTrigger(RecalcTrigger,Trigger6M)),NA())</f>
        <v>1.361158792173385E-2</v>
      </c>
      <c r="O555" s="52">
        <f>IFERROR(_xll.qlIndexFixing(ONIndex6M,I555,TRUE,_xll.ohTrigger(RecalcTrigger,Trigger6M)),NA())</f>
        <v>1.3392729914993851E-2</v>
      </c>
      <c r="P555" s="52">
        <f>IFERROR(_xll.qlIndexFixing(Index1Y,$H555,TRUE,_xll.ohTrigger(RecalcTrigger,Trigger1Y)),NA())</f>
        <v>1.6956011803697948E-2</v>
      </c>
      <c r="Q555" s="52">
        <f>IFERROR(_xll.qlIndexFixing(ONIndex1Y,I555,TRUE,_xll.ohTrigger(RecalcTrigger,Trigger1Y)),NA())</f>
        <v>1.5738303562544687E-2</v>
      </c>
    </row>
    <row r="556" spans="2:17" x14ac:dyDescent="0.2">
      <c r="B556" s="46" t="s">
        <v>51</v>
      </c>
      <c r="D556" s="49">
        <f>_xll.qlCalendarAdvance(LocalCalendar,$D555,B556,"f",FALSE)</f>
        <v>43642</v>
      </c>
      <c r="E556" s="49">
        <f>_xll.qlInterestRateIndexValueDate(IndexON,D556)</f>
        <v>43642</v>
      </c>
      <c r="F556" s="52">
        <f>IFERROR(_xll.qlIndexFixing(IndexON,D556,TRUE,_xll.ohTrigger(RecalcTrigger,TriggerON)),NA())</f>
        <v>8.0083431156907636E-3</v>
      </c>
      <c r="H556" s="49">
        <f>_xll.qlCalendarAdvance(IborCalendar,$H555,B556,"f",FALSE)</f>
        <v>43634</v>
      </c>
      <c r="I556" s="49">
        <f>_xll.qlInterestRateIndexValueDate(Index1M,$H556)</f>
        <v>43636</v>
      </c>
      <c r="J556" s="52">
        <f>IFERROR(_xll.qlIndexFixing(Index1M,$H556,TRUE,_xll.ohTrigger(RecalcTrigger,Trigger1M)),NA())</f>
        <v>1.0121563947179113E-2</v>
      </c>
      <c r="K556" s="52">
        <f>IFERROR(_xll.qlIndexFixing(ONIndex1M,I556,TRUE,_xll.ohTrigger(RecalcTrigger,Trigger1M)),NA())</f>
        <v>1.0069273176060989E-2</v>
      </c>
      <c r="L556" s="52">
        <f>IFERROR(_xll.qlIndexFixing(Index3M,H556,TRUE,_xll.ohTrigger(RecalcTrigger,Trigger3M)),NA())</f>
        <v>1.1408173264897018E-2</v>
      </c>
      <c r="M556" s="52">
        <f>IFERROR(_xll.qlIndexFixing(ONIndex3M,I556,TRUE,_xll.ohTrigger(RecalcTrigger,Trigger3M)),NA())</f>
        <v>1.1247298490317803E-2</v>
      </c>
      <c r="N556" s="52">
        <f>IFERROR(_xll.qlIndexFixing(Index6M,$H556,TRUE,_xll.ohTrigger(RecalcTrigger,Trigger6M)),NA())</f>
        <v>1.3626315520408879E-2</v>
      </c>
      <c r="O556" s="52">
        <f>IFERROR(_xll.qlIndexFixing(ONIndex6M,I556,TRUE,_xll.ohTrigger(RecalcTrigger,Trigger6M)),NA())</f>
        <v>1.3402845785455142E-2</v>
      </c>
      <c r="P556" s="52">
        <f>IFERROR(_xll.qlIndexFixing(Index1Y,$H556,TRUE,_xll.ohTrigger(RecalcTrigger,Trigger1Y)),NA())</f>
        <v>1.6995188958399618E-2</v>
      </c>
      <c r="Q556" s="52">
        <f>IFERROR(_xll.qlIndexFixing(ONIndex1Y,I556,TRUE,_xll.ohTrigger(RecalcTrigger,Trigger1Y)),NA())</f>
        <v>1.5748001897240016E-2</v>
      </c>
    </row>
    <row r="557" spans="2:17" x14ac:dyDescent="0.2">
      <c r="B557" s="46" t="s">
        <v>51</v>
      </c>
      <c r="D557" s="49">
        <f>_xll.qlCalendarAdvance(LocalCalendar,$D556,B557,"f",FALSE)</f>
        <v>43649</v>
      </c>
      <c r="E557" s="49">
        <f>_xll.qlInterestRateIndexValueDate(IndexON,D557)</f>
        <v>43649</v>
      </c>
      <c r="F557" s="52">
        <f>IFERROR(_xll.qlIndexFixing(IndexON,D557,TRUE,_xll.ohTrigger(RecalcTrigger,TriggerON)),NA())</f>
        <v>8.025910832811789E-3</v>
      </c>
      <c r="H557" s="49">
        <f>_xll.qlCalendarAdvance(IborCalendar,$H556,B557,"f",FALSE)</f>
        <v>43641</v>
      </c>
      <c r="I557" s="49">
        <f>_xll.qlInterestRateIndexValueDate(Index1M,$H557)</f>
        <v>43643</v>
      </c>
      <c r="J557" s="52">
        <f>IFERROR(_xll.qlIndexFixing(Index1M,$H557,TRUE,_xll.ohTrigger(RecalcTrigger,Trigger1M)),NA())</f>
        <v>1.0143162089371327E-2</v>
      </c>
      <c r="K557" s="52">
        <f>IFERROR(_xll.qlIndexFixing(ONIndex1M,I557,TRUE,_xll.ohTrigger(RecalcTrigger,Trigger1M)),NA())</f>
        <v>1.0090934625495152E-2</v>
      </c>
      <c r="L557" s="52">
        <f>IFERROR(_xll.qlIndexFixing(Index3M,H557,TRUE,_xll.ohTrigger(RecalcTrigger,Trigger3M)),NA())</f>
        <v>1.1434072454051187E-2</v>
      </c>
      <c r="M557" s="52">
        <f>IFERROR(_xll.qlIndexFixing(ONIndex3M,I557,TRUE,_xll.ohTrigger(RecalcTrigger,Trigger3M)),NA())</f>
        <v>1.126426806158598E-2</v>
      </c>
      <c r="N557" s="52">
        <f>IFERROR(_xll.qlIndexFixing(Index6M,$H557,TRUE,_xll.ohTrigger(RecalcTrigger,Trigger6M)),NA())</f>
        <v>1.3641307096959968E-2</v>
      </c>
      <c r="O557" s="52">
        <f>IFERROR(_xll.qlIndexFixing(ONIndex6M,I557,TRUE,_xll.ohTrigger(RecalcTrigger,Trigger6M)),NA())</f>
        <v>1.3413367124934794E-2</v>
      </c>
      <c r="P557" s="52">
        <f>IFERROR(_xll.qlIndexFixing(Index1Y,$H557,TRUE,_xll.ohTrigger(RecalcTrigger,Trigger1Y)),NA())</f>
        <v>1.7034421290073189E-2</v>
      </c>
      <c r="Q557" s="52">
        <f>IFERROR(_xll.qlIndexFixing(ONIndex1Y,I557,TRUE,_xll.ohTrigger(RecalcTrigger,Trigger1Y)),NA())</f>
        <v>1.5761310750139756E-2</v>
      </c>
    </row>
    <row r="558" spans="2:17" x14ac:dyDescent="0.2">
      <c r="B558" s="46" t="s">
        <v>51</v>
      </c>
      <c r="D558" s="49">
        <f>_xll.qlCalendarAdvance(LocalCalendar,$D557,B558,"f",FALSE)</f>
        <v>43656</v>
      </c>
      <c r="E558" s="49">
        <f>_xll.qlInterestRateIndexValueDate(IndexON,D558)</f>
        <v>43656</v>
      </c>
      <c r="F558" s="52">
        <f>IFERROR(_xll.qlIndexFixing(IndexON,D558,TRUE,_xll.ohTrigger(RecalcTrigger,TriggerON)),NA())</f>
        <v>8.0408741948811979E-3</v>
      </c>
      <c r="H558" s="49">
        <f>_xll.qlCalendarAdvance(IborCalendar,$H557,B558,"f",FALSE)</f>
        <v>43648</v>
      </c>
      <c r="I558" s="49">
        <f>_xll.qlInterestRateIndexValueDate(Index1M,$H558)</f>
        <v>43651</v>
      </c>
      <c r="J558" s="52">
        <f>IFERROR(_xll.qlIndexFixing(Index1M,$H558,TRUE,_xll.ohTrigger(RecalcTrigger,Trigger1M)),NA())</f>
        <v>1.0166120290097723E-2</v>
      </c>
      <c r="K558" s="52">
        <f>IFERROR(_xll.qlIndexFixing(ONIndex1M,I558,TRUE,_xll.ohTrigger(RecalcTrigger,Trigger1M)),NA())</f>
        <v>1.0119014719451869E-2</v>
      </c>
      <c r="L558" s="52">
        <f>IFERROR(_xll.qlIndexFixing(Index3M,H558,TRUE,_xll.ohTrigger(RecalcTrigger,Trigger3M)),NA())</f>
        <v>1.147015520838288E-2</v>
      </c>
      <c r="M558" s="52">
        <f>IFERROR(_xll.qlIndexFixing(ONIndex3M,I558,TRUE,_xll.ohTrigger(RecalcTrigger,Trigger3M)),NA())</f>
        <v>1.1288451071953531E-2</v>
      </c>
      <c r="N558" s="52">
        <f>IFERROR(_xll.qlIndexFixing(Index6M,$H558,TRUE,_xll.ohTrigger(RecalcTrigger,Trigger6M)),NA())</f>
        <v>1.3661611300709557E-2</v>
      </c>
      <c r="O558" s="52">
        <f>IFERROR(_xll.qlIndexFixing(ONIndex6M,I558,TRUE,_xll.ohTrigger(RecalcTrigger,Trigger6M)),NA())</f>
        <v>1.3427993943624372E-2</v>
      </c>
      <c r="P558" s="52">
        <f>IFERROR(_xll.qlIndexFixing(Index1Y,$H558,TRUE,_xll.ohTrigger(RecalcTrigger,Trigger1Y)),NA())</f>
        <v>1.7076394772702338E-2</v>
      </c>
      <c r="Q558" s="52">
        <f>IFERROR(_xll.qlIndexFixing(ONIndex1Y,I558,TRUE,_xll.ohTrigger(RecalcTrigger,Trigger1Y)),NA())</f>
        <v>1.5784443974888873E-2</v>
      </c>
    </row>
    <row r="559" spans="2:17" x14ac:dyDescent="0.2">
      <c r="B559" s="46" t="s">
        <v>51</v>
      </c>
      <c r="D559" s="49">
        <f>_xll.qlCalendarAdvance(LocalCalendar,$D558,B559,"f",FALSE)</f>
        <v>43663</v>
      </c>
      <c r="E559" s="49">
        <f>_xll.qlInterestRateIndexValueDate(IndexON,D559)</f>
        <v>43663</v>
      </c>
      <c r="F559" s="52">
        <f>IFERROR(_xll.qlIndexFixing(IndexON,D559,TRUE,_xll.ohTrigger(RecalcTrigger,TriggerON)),NA())</f>
        <v>8.0569854917378336E-3</v>
      </c>
      <c r="H559" s="49">
        <f>_xll.qlCalendarAdvance(IborCalendar,$H558,B559,"f",FALSE)</f>
        <v>43655</v>
      </c>
      <c r="I559" s="49">
        <f>_xll.qlInterestRateIndexValueDate(Index1M,$H559)</f>
        <v>43657</v>
      </c>
      <c r="J559" s="52">
        <f>IFERROR(_xll.qlIndexFixing(Index1M,$H559,TRUE,_xll.ohTrigger(RecalcTrigger,Trigger1M)),NA())</f>
        <v>1.0186247116644731E-2</v>
      </c>
      <c r="K559" s="52">
        <f>IFERROR(_xll.qlIndexFixing(ONIndex1M,I559,TRUE,_xll.ohTrigger(RecalcTrigger,Trigger1M)),NA())</f>
        <v>1.0134146244498154E-2</v>
      </c>
      <c r="L559" s="52">
        <f>IFERROR(_xll.qlIndexFixing(Index3M,H559,TRUE,_xll.ohTrigger(RecalcTrigger,Trigger3M)),NA())</f>
        <v>1.1489885713637396E-2</v>
      </c>
      <c r="M559" s="52">
        <f>IFERROR(_xll.qlIndexFixing(ONIndex3M,I559,TRUE,_xll.ohTrigger(RecalcTrigger,Trigger3M)),NA())</f>
        <v>1.130229415426065E-2</v>
      </c>
      <c r="N559" s="52">
        <f>IFERROR(_xll.qlIndexFixing(Index6M,$H559,TRUE,_xll.ohTrigger(RecalcTrigger,Trigger6M)),NA())</f>
        <v>1.3676358253937152E-2</v>
      </c>
      <c r="O559" s="52">
        <f>IFERROR(_xll.qlIndexFixing(ONIndex6M,I559,TRUE,_xll.ohTrigger(RecalcTrigger,Trigger6M)),NA())</f>
        <v>1.3435626210789309E-2</v>
      </c>
      <c r="P559" s="52">
        <f>IFERROR(_xll.qlIndexFixing(Index1Y,$H559,TRUE,_xll.ohTrigger(RecalcTrigger,Trigger1Y)),NA())</f>
        <v>1.7112670470217313E-2</v>
      </c>
      <c r="Q559" s="52">
        <f>IFERROR(_xll.qlIndexFixing(ONIndex1Y,I559,TRUE,_xll.ohTrigger(RecalcTrigger,Trigger1Y)),NA())</f>
        <v>1.5798760012470936E-2</v>
      </c>
    </row>
    <row r="560" spans="2:17" x14ac:dyDescent="0.2">
      <c r="B560" s="46" t="s">
        <v>51</v>
      </c>
      <c r="D560" s="49">
        <f>_xll.qlCalendarAdvance(LocalCalendar,$D559,B560,"f",FALSE)</f>
        <v>43670</v>
      </c>
      <c r="E560" s="49">
        <f>_xll.qlInterestRateIndexValueDate(IndexON,D560)</f>
        <v>43670</v>
      </c>
      <c r="F560" s="52">
        <f>IFERROR(_xll.qlIndexFixing(IndexON,D560,TRUE,_xll.ohTrigger(RecalcTrigger,TriggerON)),NA())</f>
        <v>8.0729939599688549E-3</v>
      </c>
      <c r="H560" s="49">
        <f>_xll.qlCalendarAdvance(IborCalendar,$H559,B560,"f",FALSE)</f>
        <v>43662</v>
      </c>
      <c r="I560" s="49">
        <f>_xll.qlInterestRateIndexValueDate(Index1M,$H560)</f>
        <v>43664</v>
      </c>
      <c r="J560" s="52">
        <f>IFERROR(_xll.qlIndexFixing(Index1M,$H560,TRUE,_xll.ohTrigger(RecalcTrigger,Trigger1M)),NA())</f>
        <v>1.0207734001303759E-2</v>
      </c>
      <c r="K560" s="52">
        <f>IFERROR(_xll.qlIndexFixing(ONIndex1M,I560,TRUE,_xll.ohTrigger(RecalcTrigger,Trigger1M)),NA())</f>
        <v>1.0155696414146931E-2</v>
      </c>
      <c r="L560" s="52">
        <f>IFERROR(_xll.qlIndexFixing(Index3M,H560,TRUE,_xll.ohTrigger(RecalcTrigger,Trigger3M)),NA())</f>
        <v>1.1519598709866061E-2</v>
      </c>
      <c r="M560" s="52">
        <f>IFERROR(_xll.qlIndexFixing(ONIndex3M,I560,TRUE,_xll.ohTrigger(RecalcTrigger,Trigger3M)),NA())</f>
        <v>1.1323350676146759E-2</v>
      </c>
      <c r="N560" s="52">
        <f>IFERROR(_xll.qlIndexFixing(Index6M,$H560,TRUE,_xll.ohTrigger(RecalcTrigger,Trigger6M)),NA())</f>
        <v>1.3693552828086854E-2</v>
      </c>
      <c r="O560" s="52">
        <f>IFERROR(_xll.qlIndexFixing(ONIndex6M,I560,TRUE,_xll.ohTrigger(RecalcTrigger,Trigger6M)),NA())</f>
        <v>1.3447363957244107E-2</v>
      </c>
      <c r="P560" s="52">
        <f>IFERROR(_xll.qlIndexFixing(Index1Y,$H560,TRUE,_xll.ohTrigger(RecalcTrigger,Trigger1Y)),NA())</f>
        <v>1.7151496774219621E-2</v>
      </c>
      <c r="Q560" s="52">
        <f>IFERROR(_xll.qlIndexFixing(ONIndex1Y,I560,TRUE,_xll.ohTrigger(RecalcTrigger,Trigger1Y)),NA())</f>
        <v>1.5822900423101416E-2</v>
      </c>
    </row>
    <row r="561" spans="2:17" x14ac:dyDescent="0.2">
      <c r="B561" s="46" t="s">
        <v>51</v>
      </c>
      <c r="D561" s="49">
        <f>_xll.qlCalendarAdvance(LocalCalendar,$D560,B561,"f",FALSE)</f>
        <v>43677</v>
      </c>
      <c r="E561" s="49">
        <f>_xll.qlInterestRateIndexValueDate(IndexON,D561)</f>
        <v>43677</v>
      </c>
      <c r="F561" s="52">
        <f>IFERROR(_xll.qlIndexFixing(IndexON,D561,TRUE,_xll.ohTrigger(RecalcTrigger,TriggerON)),NA())</f>
        <v>8.0888995996541979E-3</v>
      </c>
      <c r="H561" s="49">
        <f>_xll.qlCalendarAdvance(IborCalendar,$H560,B561,"f",FALSE)</f>
        <v>43669</v>
      </c>
      <c r="I561" s="49">
        <f>_xll.qlInterestRateIndexValueDate(Index1M,$H561)</f>
        <v>43671</v>
      </c>
      <c r="J561" s="52">
        <f>IFERROR(_xll.qlIndexFixing(Index1M,$H561,TRUE,_xll.ohTrigger(RecalcTrigger,Trigger1M)),NA())</f>
        <v>1.0230857785751078E-2</v>
      </c>
      <c r="K561" s="52">
        <f>IFERROR(_xll.qlIndexFixing(ONIndex1M,I561,TRUE,_xll.ohTrigger(RecalcTrigger,Trigger1M)),NA())</f>
        <v>1.017720949042733E-2</v>
      </c>
      <c r="L561" s="52">
        <f>IFERROR(_xll.qlIndexFixing(Index3M,H561,TRUE,_xll.ohTrigger(RecalcTrigger,Trigger3M)),NA())</f>
        <v>1.1550342453862734E-2</v>
      </c>
      <c r="M561" s="52">
        <f>IFERROR(_xll.qlIndexFixing(ONIndex3M,I561,TRUE,_xll.ohTrigger(RecalcTrigger,Trigger3M)),NA())</f>
        <v>1.1345769515411774E-2</v>
      </c>
      <c r="N561" s="52">
        <f>IFERROR(_xll.qlIndexFixing(Index6M,$H561,TRUE,_xll.ohTrigger(RecalcTrigger,Trigger6M)),NA())</f>
        <v>1.3708051062746736E-2</v>
      </c>
      <c r="O561" s="52">
        <f>IFERROR(_xll.qlIndexFixing(ONIndex6M,I561,TRUE,_xll.ohTrigger(RecalcTrigger,Trigger6M)),NA())</f>
        <v>1.3459507172717267E-2</v>
      </c>
      <c r="P561" s="52">
        <f>IFERROR(_xll.qlIndexFixing(Index1Y,$H561,TRUE,_xll.ohTrigger(RecalcTrigger,Trigger1Y)),NA())</f>
        <v>1.718999716651691E-2</v>
      </c>
      <c r="Q561" s="52">
        <f>IFERROR(_xll.qlIndexFixing(ONIndex1Y,I561,TRUE,_xll.ohTrigger(RecalcTrigger,Trigger1Y)),NA())</f>
        <v>1.5850651354174516E-2</v>
      </c>
    </row>
    <row r="562" spans="2:17" x14ac:dyDescent="0.2">
      <c r="B562" s="46" t="s">
        <v>51</v>
      </c>
      <c r="D562" s="49">
        <f>_xll.qlCalendarAdvance(LocalCalendar,$D561,B562,"f",FALSE)</f>
        <v>43684</v>
      </c>
      <c r="E562" s="49">
        <f>_xll.qlInterestRateIndexValueDate(IndexON,D562)</f>
        <v>43684</v>
      </c>
      <c r="F562" s="52">
        <f>IFERROR(_xll.qlIndexFixing(IndexON,D562,TRUE,_xll.ohTrigger(RecalcTrigger,TriggerON)),NA())</f>
        <v>8.1047024107139265E-3</v>
      </c>
      <c r="H562" s="49">
        <f>_xll.qlCalendarAdvance(IborCalendar,$H561,B562,"f",FALSE)</f>
        <v>43676</v>
      </c>
      <c r="I562" s="49">
        <f>_xll.qlInterestRateIndexValueDate(Index1M,$H562)</f>
        <v>43678</v>
      </c>
      <c r="J562" s="52">
        <f>IFERROR(_xll.qlIndexFixing(Index1M,$H562,TRUE,_xll.ohTrigger(RecalcTrigger,Trigger1M)),NA())</f>
        <v>1.0252268457425471E-2</v>
      </c>
      <c r="K562" s="52">
        <f>IFERROR(_xll.qlIndexFixing(ONIndex1M,I562,TRUE,_xll.ohTrigger(RecalcTrigger,Trigger1M)),NA())</f>
        <v>1.0198685473339353E-2</v>
      </c>
      <c r="L562" s="52">
        <f>IFERROR(_xll.qlIndexFixing(Index3M,H562,TRUE,_xll.ohTrigger(RecalcTrigger,Trigger3M)),NA())</f>
        <v>1.158198639105157E-2</v>
      </c>
      <c r="M562" s="52">
        <f>IFERROR(_xll.qlIndexFixing(ONIndex3M,I562,TRUE,_xll.ohTrigger(RecalcTrigger,Trigger3M)),NA())</f>
        <v>1.1369550672295503E-2</v>
      </c>
      <c r="N562" s="52">
        <f>IFERROR(_xll.qlIndexFixing(Index6M,$H562,TRUE,_xll.ohTrigger(RecalcTrigger,Trigger6M)),NA())</f>
        <v>1.3724203169058541E-2</v>
      </c>
      <c r="O562" s="52">
        <f>IFERROR(_xll.qlIndexFixing(ONIndex6M,I562,TRUE,_xll.ohTrigger(RecalcTrigger,Trigger6M)),NA())</f>
        <v>1.3472055857368659E-2</v>
      </c>
      <c r="P562" s="52">
        <f>IFERROR(_xll.qlIndexFixing(Index1Y,$H562,TRUE,_xll.ohTrigger(RecalcTrigger,Trigger1Y)),NA())</f>
        <v>1.7228076338209282E-2</v>
      </c>
      <c r="Q562" s="52">
        <f>IFERROR(_xll.qlIndexFixing(ONIndex1Y,I562,TRUE,_xll.ohTrigger(RecalcTrigger,Trigger1Y)),NA())</f>
        <v>1.588201280664947E-2</v>
      </c>
    </row>
    <row r="563" spans="2:17" x14ac:dyDescent="0.2">
      <c r="B563" s="46" t="s">
        <v>51</v>
      </c>
      <c r="D563" s="49">
        <f>_xll.qlCalendarAdvance(LocalCalendar,$D562,B563,"f",FALSE)</f>
        <v>43691</v>
      </c>
      <c r="E563" s="49">
        <f>_xll.qlInterestRateIndexValueDate(IndexON,D563)</f>
        <v>43691</v>
      </c>
      <c r="F563" s="52">
        <f>IFERROR(_xll.qlIndexFixing(IndexON,D563,TRUE,_xll.ohTrigger(RecalcTrigger,TriggerON)),NA())</f>
        <v>8.1204023932279767E-3</v>
      </c>
      <c r="H563" s="49">
        <f>_xll.qlCalendarAdvance(IborCalendar,$H562,B563,"f",FALSE)</f>
        <v>43683</v>
      </c>
      <c r="I563" s="49">
        <f>_xll.qlInterestRateIndexValueDate(Index1M,$H563)</f>
        <v>43685</v>
      </c>
      <c r="J563" s="52">
        <f>IFERROR(_xll.qlIndexFixing(Index1M,$H563,TRUE,_xll.ohTrigger(RecalcTrigger,Trigger1M)),NA())</f>
        <v>1.0271972136814689E-2</v>
      </c>
      <c r="K563" s="52">
        <f>IFERROR(_xll.qlIndexFixing(ONIndex1M,I563,TRUE,_xll.ohTrigger(RecalcTrigger,Trigger1M)),NA())</f>
        <v>1.0220124362962935E-2</v>
      </c>
      <c r="L563" s="52">
        <f>IFERROR(_xll.qlIndexFixing(Index3M,H563,TRUE,_xll.ohTrigger(RecalcTrigger,Trigger3M)),NA())</f>
        <v>1.161439996332737E-2</v>
      </c>
      <c r="M563" s="52">
        <f>IFERROR(_xll.qlIndexFixing(ONIndex3M,I563,TRUE,_xll.ohTrigger(RecalcTrigger,Trigger3M)),NA())</f>
        <v>1.1394694146957818E-2</v>
      </c>
      <c r="N563" s="52">
        <f>IFERROR(_xll.qlIndexFixing(Index6M,$H563,TRUE,_xll.ohTrigger(RecalcTrigger,Trigger6M)),NA())</f>
        <v>1.3740542710749393E-2</v>
      </c>
      <c r="O563" s="52">
        <f>IFERROR(_xll.qlIndexFixing(ONIndex6M,I563,TRUE,_xll.ohTrigger(RecalcTrigger,Trigger6M)),NA())</f>
        <v>1.3485010011198284E-2</v>
      </c>
      <c r="P563" s="52">
        <f>IFERROR(_xll.qlIndexFixing(Index1Y,$H563,TRUE,_xll.ohTrigger(RecalcTrigger,Trigger1Y)),NA())</f>
        <v>1.7265638966283345E-2</v>
      </c>
      <c r="Q563" s="52">
        <f>IFERROR(_xll.qlIndexFixing(ONIndex1Y,I563,TRUE,_xll.ohTrigger(RecalcTrigger,Trigger1Y)),NA())</f>
        <v>1.591698478148551E-2</v>
      </c>
    </row>
    <row r="564" spans="2:17" x14ac:dyDescent="0.2">
      <c r="B564" s="46" t="s">
        <v>51</v>
      </c>
      <c r="D564" s="49">
        <f>_xll.qlCalendarAdvance(LocalCalendar,$D563,B564,"f",FALSE)</f>
        <v>43698</v>
      </c>
      <c r="E564" s="49">
        <f>_xll.qlInterestRateIndexValueDate(IndexON,D564)</f>
        <v>43698</v>
      </c>
      <c r="F564" s="52">
        <f>IFERROR(_xll.qlIndexFixing(IndexON,D564,TRUE,_xll.ohTrigger(RecalcTrigger,TriggerON)),NA())</f>
        <v>8.1359995471164126E-3</v>
      </c>
      <c r="H564" s="49">
        <f>_xll.qlCalendarAdvance(IborCalendar,$H563,B564,"f",FALSE)</f>
        <v>43690</v>
      </c>
      <c r="I564" s="49">
        <f>_xll.qlInterestRateIndexValueDate(Index1M,$H564)</f>
        <v>43692</v>
      </c>
      <c r="J564" s="52">
        <f>IFERROR(_xll.qlIndexFixing(Index1M,$H564,TRUE,_xll.ohTrigger(RecalcTrigger,Trigger1M)),NA())</f>
        <v>1.0293310675126011E-2</v>
      </c>
      <c r="K564" s="52">
        <f>IFERROR(_xll.qlIndexFixing(ONIndex1M,I564,TRUE,_xll.ohTrigger(RecalcTrigger,Trigger1M)),NA())</f>
        <v>1.0241526159298076E-2</v>
      </c>
      <c r="L564" s="52">
        <f>IFERROR(_xll.qlIndexFixing(Index3M,H564,TRUE,_xll.ohTrigger(RecalcTrigger,Trigger3M)),NA())</f>
        <v>1.1647452608781026E-2</v>
      </c>
      <c r="M564" s="52">
        <f>IFERROR(_xll.qlIndexFixing(ONIndex3M,I564,TRUE,_xll.ohTrigger(RecalcTrigger,Trigger3M)),NA())</f>
        <v>1.1421199939878335E-2</v>
      </c>
      <c r="N564" s="52">
        <f>IFERROR(_xll.qlIndexFixing(Index6M,$H564,TRUE,_xll.ohTrigger(RecalcTrigger,Trigger6M)),NA())</f>
        <v>1.3758547350590929E-2</v>
      </c>
      <c r="O564" s="52">
        <f>IFERROR(_xll.qlIndexFixing(ONIndex6M,I564,TRUE,_xll.ohTrigger(RecalcTrigger,Trigger6M)),NA())</f>
        <v>1.3498369634126206E-2</v>
      </c>
      <c r="P564" s="52">
        <f>IFERROR(_xll.qlIndexFixing(Index1Y,$H564,TRUE,_xll.ohTrigger(RecalcTrigger,Trigger1Y)),NA())</f>
        <v>1.7302589714059669E-2</v>
      </c>
      <c r="Q564" s="52">
        <f>IFERROR(_xll.qlIndexFixing(ONIndex1Y,I564,TRUE,_xll.ohTrigger(RecalcTrigger,Trigger1Y)),NA())</f>
        <v>1.5955567279641869E-2</v>
      </c>
    </row>
    <row r="565" spans="2:17" x14ac:dyDescent="0.2">
      <c r="B565" s="46" t="s">
        <v>51</v>
      </c>
      <c r="D565" s="49">
        <f>_xll.qlCalendarAdvance(LocalCalendar,$D564,B565,"f",FALSE)</f>
        <v>43705</v>
      </c>
      <c r="E565" s="49">
        <f>_xll.qlInterestRateIndexValueDate(IndexON,D565)</f>
        <v>43705</v>
      </c>
      <c r="F565" s="52">
        <f>IFERROR(_xll.qlIndexFixing(IndexON,D565,TRUE,_xll.ohTrigger(RecalcTrigger,TriggerON)),NA())</f>
        <v>8.1514938723792341E-3</v>
      </c>
      <c r="H565" s="49">
        <f>_xll.qlCalendarAdvance(IborCalendar,$H564,B565,"f",FALSE)</f>
        <v>43697</v>
      </c>
      <c r="I565" s="49">
        <f>_xll.qlInterestRateIndexValueDate(Index1M,$H565)</f>
        <v>43699</v>
      </c>
      <c r="J565" s="52">
        <f>IFERROR(_xll.qlIndexFixing(Index1M,$H565,TRUE,_xll.ohTrigger(RecalcTrigger,Trigger1M)),NA())</f>
        <v>1.0314612126321454E-2</v>
      </c>
      <c r="K565" s="52">
        <f>IFERROR(_xll.qlIndexFixing(ONIndex1M,I565,TRUE,_xll.ohTrigger(RecalcTrigger,Trigger1M)),NA())</f>
        <v>1.0262890862344776E-2</v>
      </c>
      <c r="L565" s="52">
        <f>IFERROR(_xll.qlIndexFixing(Index3M,H565,TRUE,_xll.ohTrigger(RecalcTrigger,Trigger3M)),NA())</f>
        <v>1.168101376146405E-2</v>
      </c>
      <c r="M565" s="52">
        <f>IFERROR(_xll.qlIndexFixing(ONIndex3M,I565,TRUE,_xll.ohTrigger(RecalcTrigger,Trigger3M)),NA())</f>
        <v>1.144906805113699E-2</v>
      </c>
      <c r="N565" s="52">
        <f>IFERROR(_xll.qlIndexFixing(Index6M,$H565,TRUE,_xll.ohTrigger(RecalcTrigger,Trigger6M)),NA())</f>
        <v>1.3773735000460141E-2</v>
      </c>
      <c r="O565" s="52">
        <f>IFERROR(_xll.qlIndexFixing(ONIndex6M,I565,TRUE,_xll.ohTrigger(RecalcTrigger,Trigger6M)),NA())</f>
        <v>1.3512134726392233E-2</v>
      </c>
      <c r="P565" s="52">
        <f>IFERROR(_xll.qlIndexFixing(Index1Y,$H565,TRUE,_xll.ohTrigger(RecalcTrigger,Trigger1Y)),NA())</f>
        <v>1.7338833231735209E-2</v>
      </c>
      <c r="Q565" s="52">
        <f>IFERROR(_xll.qlIndexFixing(ONIndex1Y,I565,TRUE,_xll.ohTrigger(RecalcTrigger,Trigger1Y)),NA())</f>
        <v>1.5997760302317587E-2</v>
      </c>
    </row>
    <row r="566" spans="2:17" x14ac:dyDescent="0.2">
      <c r="B566" s="46" t="s">
        <v>51</v>
      </c>
      <c r="D566" s="49">
        <f>_xll.qlCalendarAdvance(LocalCalendar,$D565,B566,"f",FALSE)</f>
        <v>43712</v>
      </c>
      <c r="E566" s="49">
        <f>_xll.qlInterestRateIndexValueDate(IndexON,D566)</f>
        <v>43712</v>
      </c>
      <c r="F566" s="52">
        <f>IFERROR(_xll.qlIndexFixing(IndexON,D566,TRUE,_xll.ohTrigger(RecalcTrigger,TriggerON)),NA())</f>
        <v>8.1668853689365051E-3</v>
      </c>
      <c r="H566" s="49">
        <f>_xll.qlCalendarAdvance(IborCalendar,$H565,B566,"f",FALSE)</f>
        <v>43704</v>
      </c>
      <c r="I566" s="49">
        <f>_xll.qlInterestRateIndexValueDate(Index1M,$H566)</f>
        <v>43706</v>
      </c>
      <c r="J566" s="52">
        <f>IFERROR(_xll.qlIndexFixing(Index1M,$H566,TRUE,_xll.ohTrigger(RecalcTrigger,Trigger1M)),NA())</f>
        <v>1.0335876490188689E-2</v>
      </c>
      <c r="K566" s="52">
        <f>IFERROR(_xll.qlIndexFixing(ONIndex1M,I566,TRUE,_xll.ohTrigger(RecalcTrigger,Trigger1M)),NA())</f>
        <v>1.0284218471943163E-2</v>
      </c>
      <c r="L566" s="52">
        <f>IFERROR(_xll.qlIndexFixing(Index3M,H566,TRUE,_xll.ohTrigger(RecalcTrigger,Trigger3M)),NA())</f>
        <v>1.1714952851195688E-2</v>
      </c>
      <c r="M566" s="52">
        <f>IFERROR(_xll.qlIndexFixing(ONIndex3M,I566,TRUE,_xll.ohTrigger(RecalcTrigger,Trigger3M)),NA())</f>
        <v>1.1478298481293336E-2</v>
      </c>
      <c r="N566" s="52">
        <f>IFERROR(_xll.qlIndexFixing(Index6M,$H566,TRUE,_xll.ohTrigger(RecalcTrigger,Trigger6M)),NA())</f>
        <v>1.3786052172454375E-2</v>
      </c>
      <c r="O566" s="52">
        <f>IFERROR(_xll.qlIndexFixing(ONIndex6M,I566,TRUE,_xll.ohTrigger(RecalcTrigger,Trigger6M)),NA())</f>
        <v>1.3526305287916429E-2</v>
      </c>
      <c r="P566" s="52">
        <f>IFERROR(_xll.qlIndexFixing(Index1Y,$H566,TRUE,_xll.ohTrigger(RecalcTrigger,Trigger1Y)),NA())</f>
        <v>1.7367787296867904E-2</v>
      </c>
      <c r="Q566" s="52">
        <f>IFERROR(_xll.qlIndexFixing(ONIndex1Y,I566,TRUE,_xll.ohTrigger(RecalcTrigger,Trigger1Y)),NA())</f>
        <v>1.6043563850711706E-2</v>
      </c>
    </row>
    <row r="567" spans="2:17" x14ac:dyDescent="0.2">
      <c r="B567" s="46" t="s">
        <v>51</v>
      </c>
      <c r="D567" s="49">
        <f>_xll.qlCalendarAdvance(LocalCalendar,$D566,B567,"f",FALSE)</f>
        <v>43719</v>
      </c>
      <c r="E567" s="49">
        <f>_xll.qlInterestRateIndexValueDate(IndexON,D567)</f>
        <v>43719</v>
      </c>
      <c r="F567" s="52">
        <f>IFERROR(_xll.qlIndexFixing(IndexON,D567,TRUE,_xll.ohTrigger(RecalcTrigger,TriggerON)),NA())</f>
        <v>8.1821740370280338E-3</v>
      </c>
      <c r="H567" s="49">
        <f>_xll.qlCalendarAdvance(IborCalendar,$H566,B567,"f",FALSE)</f>
        <v>43711</v>
      </c>
      <c r="I567" s="49">
        <f>_xll.qlInterestRateIndexValueDate(Index1M,$H567)</f>
        <v>43713</v>
      </c>
      <c r="J567" s="52">
        <f>IFERROR(_xll.qlIndexFixing(Index1M,$H567,TRUE,_xll.ohTrigger(RecalcTrigger,Trigger1M)),NA())</f>
        <v>1.035710737017026E-2</v>
      </c>
      <c r="K567" s="52">
        <f>IFERROR(_xll.qlIndexFixing(ONIndex1M,I567,TRUE,_xll.ohTrigger(RecalcTrigger,Trigger1M)),NA())</f>
        <v>1.0305508988333045E-2</v>
      </c>
      <c r="L567" s="52">
        <f>IFERROR(_xll.qlIndexFixing(Index3M,H567,TRUE,_xll.ohTrigger(RecalcTrigger,Trigger3M)),NA())</f>
        <v>1.1746505200158288E-2</v>
      </c>
      <c r="M567" s="52">
        <f>IFERROR(_xll.qlIndexFixing(ONIndex3M,I567,TRUE,_xll.ohTrigger(RecalcTrigger,Trigger3M)),NA())</f>
        <v>1.1508891230427309E-2</v>
      </c>
      <c r="N567" s="52">
        <f>IFERROR(_xll.qlIndexFixing(Index6M,$H567,TRUE,_xll.ohTrigger(RecalcTrigger,Trigger6M)),NA())</f>
        <v>1.3801488050522294E-2</v>
      </c>
      <c r="O567" s="52">
        <f>IFERROR(_xll.qlIndexFixing(ONIndex6M,I567,TRUE,_xll.ohTrigger(RecalcTrigger,Trigger6M)),NA())</f>
        <v>1.3540881318858666E-2</v>
      </c>
      <c r="P567" s="52">
        <f>IFERROR(_xll.qlIndexFixing(Index1Y,$H567,TRUE,_xll.ohTrigger(RecalcTrigger,Trigger1Y)),NA())</f>
        <v>1.7410870168726594E-2</v>
      </c>
      <c r="Q567" s="52">
        <f>IFERROR(_xll.qlIndexFixing(ONIndex1Y,I567,TRUE,_xll.ohTrigger(RecalcTrigger,Trigger1Y)),NA())</f>
        <v>1.6092977926422947E-2</v>
      </c>
    </row>
    <row r="568" spans="2:17" x14ac:dyDescent="0.2">
      <c r="B568" s="46" t="s">
        <v>51</v>
      </c>
      <c r="D568" s="49">
        <f>_xll.qlCalendarAdvance(LocalCalendar,$D567,B568,"f",FALSE)</f>
        <v>43726</v>
      </c>
      <c r="E568" s="49">
        <f>_xll.qlInterestRateIndexValueDate(IndexON,D568)</f>
        <v>43726</v>
      </c>
      <c r="F568" s="52">
        <f>IFERROR(_xll.qlIndexFixing(IndexON,D568,TRUE,_xll.ohTrigger(RecalcTrigger,TriggerON)),NA())</f>
        <v>8.197359876334076E-3</v>
      </c>
      <c r="H568" s="49">
        <f>_xll.qlCalendarAdvance(IborCalendar,$H567,B568,"f",FALSE)</f>
        <v>43718</v>
      </c>
      <c r="I568" s="49">
        <f>_xll.qlInterestRateIndexValueDate(Index1M,$H568)</f>
        <v>43720</v>
      </c>
      <c r="J568" s="52">
        <f>IFERROR(_xll.qlIndexFixing(Index1M,$H568,TRUE,_xll.ohTrigger(RecalcTrigger,Trigger1M)),NA())</f>
        <v>1.0379988048696958E-2</v>
      </c>
      <c r="K568" s="52">
        <f>IFERROR(_xll.qlIndexFixing(ONIndex1M,I568,TRUE,_xll.ohTrigger(RecalcTrigger,Trigger1M)),NA())</f>
        <v>1.0326762411274615E-2</v>
      </c>
      <c r="L568" s="52">
        <f>IFERROR(_xll.qlIndexFixing(Index3M,H568,TRUE,_xll.ohTrigger(RecalcTrigger,Trigger3M)),NA())</f>
        <v>1.1780825458382223E-2</v>
      </c>
      <c r="M568" s="52">
        <f>IFERROR(_xll.qlIndexFixing(ONIndex3M,I568,TRUE,_xll.ohTrigger(RecalcTrigger,Trigger3M)),NA())</f>
        <v>1.1540846299098462E-2</v>
      </c>
      <c r="N568" s="52">
        <f>IFERROR(_xll.qlIndexFixing(Index6M,$H568,TRUE,_xll.ohTrigger(RecalcTrigger,Trigger6M)),NA())</f>
        <v>1.3818553257547366E-2</v>
      </c>
      <c r="O568" s="52">
        <f>IFERROR(_xll.qlIndexFixing(ONIndex6M,I568,TRUE,_xll.ohTrigger(RecalcTrigger,Trigger6M)),NA())</f>
        <v>1.3555862819059072E-2</v>
      </c>
      <c r="P568" s="52">
        <f>IFERROR(_xll.qlIndexFixing(Index1Y,$H568,TRUE,_xll.ohTrigger(RecalcTrigger,Trigger1Y)),NA())</f>
        <v>1.7442366723144028E-2</v>
      </c>
      <c r="Q568" s="52">
        <f>IFERROR(_xll.qlIndexFixing(ONIndex1Y,I568,TRUE,_xll.ohTrigger(RecalcTrigger,Trigger1Y)),NA())</f>
        <v>1.614600253065035E-2</v>
      </c>
    </row>
    <row r="569" spans="2:17" x14ac:dyDescent="0.2">
      <c r="B569" s="46" t="s">
        <v>51</v>
      </c>
      <c r="D569" s="49">
        <f>_xll.qlCalendarAdvance(LocalCalendar,$D568,B569,"f",FALSE)</f>
        <v>43733</v>
      </c>
      <c r="E569" s="49">
        <f>_xll.qlInterestRateIndexValueDate(IndexON,D569)</f>
        <v>43733</v>
      </c>
      <c r="F569" s="52">
        <f>IFERROR(_xll.qlIndexFixing(IndexON,D569,TRUE,_xll.ohTrigger(RecalcTrigger,TriggerON)),NA())</f>
        <v>8.2124428869345678E-3</v>
      </c>
      <c r="H569" s="49">
        <f>_xll.qlCalendarAdvance(IborCalendar,$H568,B569,"f",FALSE)</f>
        <v>43725</v>
      </c>
      <c r="I569" s="49">
        <f>_xll.qlInterestRateIndexValueDate(Index1M,$H569)</f>
        <v>43727</v>
      </c>
      <c r="J569" s="52">
        <f>IFERROR(_xll.qlIndexFixing(Index1M,$H569,TRUE,_xll.ohTrigger(RecalcTrigger,Trigger1M)),NA())</f>
        <v>1.0399544354654233E-2</v>
      </c>
      <c r="K569" s="52">
        <f>IFERROR(_xll.qlIndexFixing(ONIndex1M,I569,TRUE,_xll.ohTrigger(RecalcTrigger,Trigger1M)),NA())</f>
        <v>1.0347978740927744E-2</v>
      </c>
      <c r="L569" s="52">
        <f>IFERROR(_xll.qlIndexFixing(Index3M,H569,TRUE,_xll.ohTrigger(RecalcTrigger,Trigger3M)),NA())</f>
        <v>1.1815135603913058E-2</v>
      </c>
      <c r="M569" s="52">
        <f>IFERROR(_xll.qlIndexFixing(ONIndex3M,I569,TRUE,_xll.ohTrigger(RecalcTrigger,Trigger3M)),NA())</f>
        <v>1.1574163687626537E-2</v>
      </c>
      <c r="N569" s="52">
        <f>IFERROR(_xll.qlIndexFixing(Index6M,$H569,TRUE,_xll.ohTrigger(RecalcTrigger,Trigger6M)),NA())</f>
        <v>1.3835732917619919E-2</v>
      </c>
      <c r="O569" s="52">
        <f>IFERROR(_xll.qlIndexFixing(ONIndex6M,I569,TRUE,_xll.ohTrigger(RecalcTrigger,Trigger6M)),NA())</f>
        <v>1.3571249788757456E-2</v>
      </c>
      <c r="P569" s="52">
        <f>IFERROR(_xll.qlIndexFixing(Index1Y,$H569,TRUE,_xll.ohTrigger(RecalcTrigger,Trigger1Y)),NA())</f>
        <v>1.7474827583899483E-2</v>
      </c>
      <c r="Q569" s="52">
        <f>IFERROR(_xll.qlIndexFixing(ONIndex1Y,I569,TRUE,_xll.ohTrigger(RecalcTrigger,Trigger1Y)),NA())</f>
        <v>1.6202637665232444E-2</v>
      </c>
    </row>
    <row r="570" spans="2:17" x14ac:dyDescent="0.2">
      <c r="B570" s="46" t="s">
        <v>51</v>
      </c>
      <c r="D570" s="49">
        <f>_xll.qlCalendarAdvance(LocalCalendar,$D569,B570,"f",FALSE)</f>
        <v>43740</v>
      </c>
      <c r="E570" s="49">
        <f>_xll.qlInterestRateIndexValueDate(IndexON,D570)</f>
        <v>43740</v>
      </c>
      <c r="F570" s="52">
        <f>IFERROR(_xll.qlIndexFixing(IndexON,D570,TRUE,_xll.ohTrigger(RecalcTrigger,TriggerON)),NA())</f>
        <v>8.2274409140747906E-3</v>
      </c>
      <c r="H570" s="49">
        <f>_xll.qlCalendarAdvance(IborCalendar,$H569,B570,"f",FALSE)</f>
        <v>43732</v>
      </c>
      <c r="I570" s="49">
        <f>_xll.qlInterestRateIndexValueDate(Index1M,$H570)</f>
        <v>43734</v>
      </c>
      <c r="J570" s="52">
        <f>IFERROR(_xll.qlIndexFixing(Index1M,$H570,TRUE,_xll.ohTrigger(RecalcTrigger,Trigger1M)),NA())</f>
        <v>1.042079370310256E-2</v>
      </c>
      <c r="K570" s="52">
        <f>IFERROR(_xll.qlIndexFixing(ONIndex1M,I570,TRUE,_xll.ohTrigger(RecalcTrigger,Trigger1M)),NA())</f>
        <v>1.0369157977212495E-2</v>
      </c>
      <c r="L570" s="52">
        <f>IFERROR(_xll.qlIndexFixing(Index3M,H570,TRUE,_xll.ohTrigger(RecalcTrigger,Trigger3M)),NA())</f>
        <v>1.1851877021899083E-2</v>
      </c>
      <c r="M570" s="52">
        <f>IFERROR(_xll.qlIndexFixing(ONIndex3M,I570,TRUE,_xll.ohTrigger(RecalcTrigger,Trigger3M)),NA())</f>
        <v>1.1608843396251345E-2</v>
      </c>
      <c r="N570" s="52">
        <f>IFERROR(_xll.qlIndexFixing(Index6M,$H570,TRUE,_xll.ohTrigger(RecalcTrigger,Trigger6M)),NA())</f>
        <v>1.3853014485545177E-2</v>
      </c>
      <c r="O570" s="52">
        <f>IFERROR(_xll.qlIndexFixing(ONIndex6M,I570,TRUE,_xll.ohTrigger(RecalcTrigger,Trigger6M)),NA())</f>
        <v>1.3587042227953816E-2</v>
      </c>
      <c r="P570" s="52">
        <f>IFERROR(_xll.qlIndexFixing(Index1Y,$H570,TRUE,_xll.ohTrigger(RecalcTrigger,Trigger1Y)),NA())</f>
        <v>1.7506104293959612E-2</v>
      </c>
      <c r="Q570" s="52">
        <f>IFERROR(_xll.qlIndexFixing(ONIndex1Y,I570,TRUE,_xll.ohTrigger(RecalcTrigger,Trigger1Y)),NA())</f>
        <v>1.6262883331767952E-2</v>
      </c>
    </row>
    <row r="571" spans="2:17" x14ac:dyDescent="0.2">
      <c r="B571" s="46" t="s">
        <v>51</v>
      </c>
      <c r="D571" s="49">
        <f>_xll.qlCalendarAdvance(LocalCalendar,$D570,B571,"f",FALSE)</f>
        <v>43747</v>
      </c>
      <c r="E571" s="49">
        <f>_xll.qlInterestRateIndexValueDate(IndexON,D571)</f>
        <v>43747</v>
      </c>
      <c r="F571" s="52">
        <f>IFERROR(_xll.qlIndexFixing(IndexON,D571,TRUE,_xll.ohTrigger(RecalcTrigger,TriggerON)),NA())</f>
        <v>8.2425549500975137E-3</v>
      </c>
      <c r="H571" s="49">
        <f>_xll.qlCalendarAdvance(IborCalendar,$H570,B571,"f",FALSE)</f>
        <v>43739</v>
      </c>
      <c r="I571" s="49">
        <f>_xll.qlInterestRateIndexValueDate(Index1M,$H571)</f>
        <v>43741</v>
      </c>
      <c r="J571" s="52">
        <f>IFERROR(_xll.qlIndexFixing(Index1M,$H571,TRUE,_xll.ohTrigger(RecalcTrigger,Trigger1M)),NA())</f>
        <v>1.0442092168261585E-2</v>
      </c>
      <c r="K571" s="52">
        <f>IFERROR(_xll.qlIndexFixing(ONIndex1M,I571,TRUE,_xll.ohTrigger(RecalcTrigger,Trigger1M)),NA())</f>
        <v>1.0390312548427261E-2</v>
      </c>
      <c r="L571" s="52">
        <f>IFERROR(_xll.qlIndexFixing(Index3M,H571,TRUE,_xll.ohTrigger(RecalcTrigger,Trigger3M)),NA())</f>
        <v>1.1885748801477617E-2</v>
      </c>
      <c r="M571" s="52">
        <f>IFERROR(_xll.qlIndexFixing(ONIndex3M,I571,TRUE,_xll.ohTrigger(RecalcTrigger,Trigger3M)),NA())</f>
        <v>1.1644670074195673E-2</v>
      </c>
      <c r="N571" s="52">
        <f>IFERROR(_xll.qlIndexFixing(Index6M,$H571,TRUE,_xll.ohTrigger(RecalcTrigger,Trigger6M)),NA())</f>
        <v>1.3871921644308758E-2</v>
      </c>
      <c r="O571" s="52">
        <f>IFERROR(_xll.qlIndexFixing(ONIndex6M,I571,TRUE,_xll.ohTrigger(RecalcTrigger,Trigger6M)),NA())</f>
        <v>1.3603199361824636E-2</v>
      </c>
      <c r="P571" s="52">
        <f>IFERROR(_xll.qlIndexFixing(Index1Y,$H571,TRUE,_xll.ohTrigger(RecalcTrigger,Trigger1Y)),NA())</f>
        <v>1.753610528718192E-2</v>
      </c>
      <c r="Q571" s="52">
        <f>IFERROR(_xll.qlIndexFixing(ONIndex1Y,I571,TRUE,_xll.ohTrigger(RecalcTrigger,Trigger1Y)),NA())</f>
        <v>1.6326120087200024E-2</v>
      </c>
    </row>
    <row r="572" spans="2:17" x14ac:dyDescent="0.2">
      <c r="B572" s="46" t="s">
        <v>51</v>
      </c>
      <c r="D572" s="49">
        <f>_xll.qlCalendarAdvance(LocalCalendar,$D571,B572,"f",FALSE)</f>
        <v>43754</v>
      </c>
      <c r="E572" s="49">
        <f>_xll.qlInterestRateIndexValueDate(IndexON,D572)</f>
        <v>43754</v>
      </c>
      <c r="F572" s="52">
        <f>IFERROR(_xll.qlIndexFixing(IndexON,D572,TRUE,_xll.ohTrigger(RecalcTrigger,TriggerON)),NA())</f>
        <v>8.2578422874135526E-3</v>
      </c>
      <c r="H572" s="49">
        <f>_xll.qlCalendarAdvance(IborCalendar,$H571,B572,"f",FALSE)</f>
        <v>43746</v>
      </c>
      <c r="I572" s="49">
        <f>_xll.qlInterestRateIndexValueDate(Index1M,$H572)</f>
        <v>43748</v>
      </c>
      <c r="J572" s="52">
        <f>IFERROR(_xll.qlIndexFixing(Index1M,$H572,TRUE,_xll.ohTrigger(RecalcTrigger,Trigger1M)),NA())</f>
        <v>1.0465135233224324E-2</v>
      </c>
      <c r="K572" s="52">
        <f>IFERROR(_xll.qlIndexFixing(ONIndex1M,I572,TRUE,_xll.ohTrigger(RecalcTrigger,Trigger1M)),NA())</f>
        <v>1.0411516352819561E-2</v>
      </c>
      <c r="L572" s="52">
        <f>IFERROR(_xll.qlIndexFixing(Index3M,H572,TRUE,_xll.ohTrigger(RecalcTrigger,Trigger3M)),NA())</f>
        <v>1.1919275031251729E-2</v>
      </c>
      <c r="M572" s="52">
        <f>IFERROR(_xll.qlIndexFixing(ONIndex3M,I572,TRUE,_xll.ohTrigger(RecalcTrigger,Trigger3M)),NA())</f>
        <v>1.1680363255166526E-2</v>
      </c>
      <c r="N572" s="52">
        <f>IFERROR(_xll.qlIndexFixing(Index6M,$H572,TRUE,_xll.ohTrigger(RecalcTrigger,Trigger6M)),NA())</f>
        <v>1.3895558929889204E-2</v>
      </c>
      <c r="O572" s="52">
        <f>IFERROR(_xll.qlIndexFixing(ONIndex6M,I572,TRUE,_xll.ohTrigger(RecalcTrigger,Trigger6M)),NA())</f>
        <v>1.3619478744946178E-2</v>
      </c>
      <c r="P572" s="52">
        <f>IFERROR(_xll.qlIndexFixing(Index1Y,$H572,TRUE,_xll.ohTrigger(RecalcTrigger,Trigger1Y)),NA())</f>
        <v>1.7566401372047603E-2</v>
      </c>
      <c r="Q572" s="52">
        <f>IFERROR(_xll.qlIndexFixing(ONIndex1Y,I572,TRUE,_xll.ohTrigger(RecalcTrigger,Trigger1Y)),NA())</f>
        <v>1.6388664746651571E-2</v>
      </c>
    </row>
    <row r="573" spans="2:17" x14ac:dyDescent="0.2">
      <c r="B573" s="46" t="s">
        <v>51</v>
      </c>
      <c r="D573" s="49">
        <f>_xll.qlCalendarAdvance(LocalCalendar,$D572,B573,"f",FALSE)</f>
        <v>43761</v>
      </c>
      <c r="E573" s="49">
        <f>_xll.qlInterestRateIndexValueDate(IndexON,D573)</f>
        <v>43761</v>
      </c>
      <c r="F573" s="52">
        <f>IFERROR(_xll.qlIndexFixing(IndexON,D573,TRUE,_xll.ohTrigger(RecalcTrigger,TriggerON)),NA())</f>
        <v>8.2733029260229074E-3</v>
      </c>
      <c r="H573" s="49">
        <f>_xll.qlCalendarAdvance(IborCalendar,$H572,B573,"f",FALSE)</f>
        <v>43753</v>
      </c>
      <c r="I573" s="49">
        <f>_xll.qlInterestRateIndexValueDate(Index1M,$H573)</f>
        <v>43755</v>
      </c>
      <c r="J573" s="52">
        <f>IFERROR(_xll.qlIndexFixing(Index1M,$H573,TRUE,_xll.ohTrigger(RecalcTrigger,Trigger1M)),NA())</f>
        <v>1.0484873022550689E-2</v>
      </c>
      <c r="K573" s="52">
        <f>IFERROR(_xll.qlIndexFixing(ONIndex1M,I573,TRUE,_xll.ohTrigger(RecalcTrigger,Trigger1M)),NA())</f>
        <v>1.0432781818847658E-2</v>
      </c>
      <c r="L573" s="52">
        <f>IFERROR(_xll.qlIndexFixing(Index3M,H573,TRUE,_xll.ohTrigger(RecalcTrigger,Trigger3M)),NA())</f>
        <v>1.1952451641217953E-2</v>
      </c>
      <c r="M573" s="52">
        <f>IFERROR(_xll.qlIndexFixing(ONIndex3M,I573,TRUE,_xll.ohTrigger(RecalcTrigger,Trigger3M)),NA())</f>
        <v>1.1715707587587332E-2</v>
      </c>
      <c r="N573" s="52">
        <f>IFERROR(_xll.qlIndexFixing(Index6M,$H573,TRUE,_xll.ohTrigger(RecalcTrigger,Trigger6M)),NA())</f>
        <v>1.3906924287241494E-2</v>
      </c>
      <c r="O573" s="52">
        <f>IFERROR(_xll.qlIndexFixing(ONIndex6M,I573,TRUE,_xll.ohTrigger(RecalcTrigger,Trigger6M)),NA())</f>
        <v>1.3635839602494926E-2</v>
      </c>
      <c r="P573" s="52">
        <f>IFERROR(_xll.qlIndexFixing(Index1Y,$H573,TRUE,_xll.ohTrigger(RecalcTrigger,Trigger1Y)),NA())</f>
        <v>1.759224532376533E-2</v>
      </c>
      <c r="Q573" s="52">
        <f>IFERROR(_xll.qlIndexFixing(ONIndex1Y,I573,TRUE,_xll.ohTrigger(RecalcTrigger,Trigger1Y)),NA())</f>
        <v>1.644989786490747E-2</v>
      </c>
    </row>
    <row r="574" spans="2:17" x14ac:dyDescent="0.2">
      <c r="B574" s="46" t="s">
        <v>51</v>
      </c>
      <c r="D574" s="49">
        <f>_xll.qlCalendarAdvance(LocalCalendar,$D573,B574,"f",FALSE)</f>
        <v>43768</v>
      </c>
      <c r="E574" s="49">
        <f>_xll.qlInterestRateIndexValueDate(IndexON,D574)</f>
        <v>43768</v>
      </c>
      <c r="F574" s="52">
        <f>IFERROR(_xll.qlIndexFixing(IndexON,D574,TRUE,_xll.ohTrigger(RecalcTrigger,TriggerON)),NA())</f>
        <v>8.288936866005514E-3</v>
      </c>
      <c r="H574" s="49">
        <f>_xll.qlCalendarAdvance(IborCalendar,$H573,B574,"f",FALSE)</f>
        <v>43760</v>
      </c>
      <c r="I574" s="49">
        <f>_xll.qlInterestRateIndexValueDate(Index1M,$H574)</f>
        <v>43762</v>
      </c>
      <c r="J574" s="52">
        <f>IFERROR(_xll.qlIndexFixing(Index1M,$H574,TRUE,_xll.ohTrigger(RecalcTrigger,Trigger1M)),NA())</f>
        <v>1.0506356084789836E-2</v>
      </c>
      <c r="K574" s="52">
        <f>IFERROR(_xll.qlIndexFixing(ONIndex1M,I574,TRUE,_xll.ohTrigger(RecalcTrigger,Trigger1M)),NA())</f>
        <v>1.0454108946351681E-2</v>
      </c>
      <c r="L574" s="52">
        <f>IFERROR(_xll.qlIndexFixing(Index3M,H574,TRUE,_xll.ohTrigger(RecalcTrigger,Trigger3M)),NA())</f>
        <v>1.1985278622505126E-2</v>
      </c>
      <c r="M574" s="52">
        <f>IFERROR(_xll.qlIndexFixing(ONIndex3M,I574,TRUE,_xll.ohTrigger(RecalcTrigger,Trigger3M)),NA())</f>
        <v>1.1750703071458091E-2</v>
      </c>
      <c r="N574" s="52">
        <f>IFERROR(_xll.qlIndexFixing(Index6M,$H574,TRUE,_xll.ohTrigger(RecalcTrigger,Trigger6M)),NA())</f>
        <v>1.3924548911499445E-2</v>
      </c>
      <c r="O574" s="52">
        <f>IFERROR(_xll.qlIndexFixing(ONIndex6M,I574,TRUE,_xll.ohTrigger(RecalcTrigger,Trigger6M)),NA())</f>
        <v>1.3652281934470878E-2</v>
      </c>
      <c r="P574" s="52">
        <f>IFERROR(_xll.qlIndexFixing(Index1Y,$H574,TRUE,_xll.ohTrigger(RecalcTrigger,Trigger1Y)),NA())</f>
        <v>1.7618466496072249E-2</v>
      </c>
      <c r="Q574" s="52">
        <f>IFERROR(_xll.qlIndexFixing(ONIndex1Y,I574,TRUE,_xll.ohTrigger(RecalcTrigger,Trigger1Y)),NA())</f>
        <v>1.6509819441168361E-2</v>
      </c>
    </row>
    <row r="575" spans="2:17" x14ac:dyDescent="0.2">
      <c r="B575" s="46" t="s">
        <v>51</v>
      </c>
      <c r="D575" s="49">
        <f>_xll.qlCalendarAdvance(LocalCalendar,$D574,B575,"f",FALSE)</f>
        <v>43775</v>
      </c>
      <c r="E575" s="49">
        <f>_xll.qlInterestRateIndexValueDate(IndexON,D575)</f>
        <v>43775</v>
      </c>
      <c r="F575" s="52">
        <f>IFERROR(_xll.qlIndexFixing(IndexON,D575,TRUE,_xll.ohTrigger(RecalcTrigger,TriggerON)),NA())</f>
        <v>8.3047441072814365E-3</v>
      </c>
      <c r="H575" s="49">
        <f>_xll.qlCalendarAdvance(IborCalendar,$H574,B575,"f",FALSE)</f>
        <v>43767</v>
      </c>
      <c r="I575" s="49">
        <f>_xll.qlInterestRateIndexValueDate(Index1M,$H575)</f>
        <v>43769</v>
      </c>
      <c r="J575" s="52">
        <f>IFERROR(_xll.qlIndexFixing(Index1M,$H575,TRUE,_xll.ohTrigger(RecalcTrigger,Trigger1M)),NA())</f>
        <v>1.052280809840154E-2</v>
      </c>
      <c r="K575" s="52">
        <f>IFERROR(_xll.qlIndexFixing(ONIndex1M,I575,TRUE,_xll.ohTrigger(RecalcTrigger,Trigger1M)),NA())</f>
        <v>1.0475497735491501E-2</v>
      </c>
      <c r="L575" s="52">
        <f>IFERROR(_xll.qlIndexFixing(Index3M,H575,TRUE,_xll.ohTrigger(RecalcTrigger,Trigger3M)),NA())</f>
        <v>1.2017755966337657E-2</v>
      </c>
      <c r="M575" s="52">
        <f>IFERROR(_xll.qlIndexFixing(ONIndex3M,I575,TRUE,_xll.ohTrigger(RecalcTrigger,Trigger3M)),NA())</f>
        <v>1.1785349706778803E-2</v>
      </c>
      <c r="N575" s="52">
        <f>IFERROR(_xll.qlIndexFixing(Index6M,$H575,TRUE,_xll.ohTrigger(RecalcTrigger,Trigger6M)),NA())</f>
        <v>1.3940693482932498E-2</v>
      </c>
      <c r="O575" s="52">
        <f>IFERROR(_xll.qlIndexFixing(ONIndex6M,I575,TRUE,_xll.ohTrigger(RecalcTrigger,Trigger6M)),NA())</f>
        <v>1.3668805740794099E-2</v>
      </c>
      <c r="P575" s="52">
        <f>IFERROR(_xll.qlIndexFixing(Index1Y,$H575,TRUE,_xll.ohTrigger(RecalcTrigger,Trigger1Y)),NA())</f>
        <v>1.7639365864716469E-2</v>
      </c>
      <c r="Q575" s="52">
        <f>IFERROR(_xll.qlIndexFixing(ONIndex1Y,I575,TRUE,_xll.ohTrigger(RecalcTrigger,Trigger1Y)),NA())</f>
        <v>1.6568429474794755E-2</v>
      </c>
    </row>
    <row r="576" spans="2:17" x14ac:dyDescent="0.2">
      <c r="B576" s="46" t="s">
        <v>51</v>
      </c>
      <c r="D576" s="49">
        <f>_xll.qlCalendarAdvance(LocalCalendar,$D575,B576,"f",FALSE)</f>
        <v>43782</v>
      </c>
      <c r="E576" s="49">
        <f>_xll.qlInterestRateIndexValueDate(IndexON,D576)</f>
        <v>43782</v>
      </c>
      <c r="F576" s="52">
        <f>IFERROR(_xll.qlIndexFixing(IndexON,D576,TRUE,_xll.ohTrigger(RecalcTrigger,TriggerON)),NA())</f>
        <v>8.3207246499306109E-3</v>
      </c>
      <c r="H576" s="49">
        <f>_xll.qlCalendarAdvance(IborCalendar,$H575,B576,"f",FALSE)</f>
        <v>43774</v>
      </c>
      <c r="I576" s="49">
        <f>_xll.qlInterestRateIndexValueDate(Index1M,$H576)</f>
        <v>43776</v>
      </c>
      <c r="J576" s="52">
        <f>IFERROR(_xll.qlIndexFixing(Index1M,$H576,TRUE,_xll.ohTrigger(RecalcTrigger,Trigger1M)),NA())</f>
        <v>1.054950748122091E-2</v>
      </c>
      <c r="K576" s="52">
        <f>IFERROR(_xll.qlIndexFixing(ONIndex1M,I576,TRUE,_xll.ohTrigger(RecalcTrigger,Trigger1M)),NA())</f>
        <v>1.0496948186187183E-2</v>
      </c>
      <c r="L576" s="52">
        <f>IFERROR(_xll.qlIndexFixing(Index3M,H576,TRUE,_xll.ohTrigger(RecalcTrigger,Trigger3M)),NA())</f>
        <v>1.2049883664030323E-2</v>
      </c>
      <c r="M576" s="52">
        <f>IFERROR(_xll.qlIndexFixing(ONIndex3M,I576,TRUE,_xll.ohTrigger(RecalcTrigger,Trigger3M)),NA())</f>
        <v>1.1819647493229724E-2</v>
      </c>
      <c r="N576" s="52">
        <f>IFERROR(_xll.qlIndexFixing(Index6M,$H576,TRUE,_xll.ohTrigger(RecalcTrigger,Trigger6M)),NA())</f>
        <v>1.3958475960075597E-2</v>
      </c>
      <c r="O576" s="52">
        <f>IFERROR(_xll.qlIndexFixing(ONIndex6M,I576,TRUE,_xll.ohTrigger(RecalcTrigger,Trigger6M)),NA())</f>
        <v>1.3685411021624461E-2</v>
      </c>
      <c r="P576" s="52">
        <f>IFERROR(_xll.qlIndexFixing(Index1Y,$H576,TRUE,_xll.ohTrigger(RecalcTrigger,Trigger1Y)),NA())</f>
        <v>1.7667424364228929E-2</v>
      </c>
      <c r="Q576" s="52">
        <f>IFERROR(_xll.qlIndexFixing(ONIndex1Y,I576,TRUE,_xll.ohTrigger(RecalcTrigger,Trigger1Y)),NA())</f>
        <v>1.6625727965067227E-2</v>
      </c>
    </row>
    <row r="577" spans="2:17" x14ac:dyDescent="0.2">
      <c r="B577" s="46" t="s">
        <v>51</v>
      </c>
      <c r="D577" s="49">
        <f>_xll.qlCalendarAdvance(LocalCalendar,$D576,B577,"f",FALSE)</f>
        <v>43789</v>
      </c>
      <c r="E577" s="49">
        <f>_xll.qlInterestRateIndexValueDate(IndexON,D577)</f>
        <v>43789</v>
      </c>
      <c r="F577" s="52">
        <f>IFERROR(_xll.qlIndexFixing(IndexON,D577,TRUE,_xll.ohTrigger(RecalcTrigger,TriggerON)),NA())</f>
        <v>8.3368784938731011E-3</v>
      </c>
      <c r="H577" s="49">
        <f>_xll.qlCalendarAdvance(IborCalendar,$H576,B577,"f",FALSE)</f>
        <v>43781</v>
      </c>
      <c r="I577" s="49">
        <f>_xll.qlInterestRateIndexValueDate(Index1M,$H577)</f>
        <v>43783</v>
      </c>
      <c r="J577" s="52">
        <f>IFERROR(_xll.qlIndexFixing(Index1M,$H577,TRUE,_xll.ohTrigger(RecalcTrigger,Trigger1M)),NA())</f>
        <v>1.0571175816124767E-2</v>
      </c>
      <c r="K577" s="52">
        <f>IFERROR(_xll.qlIndexFixing(ONIndex1M,I577,TRUE,_xll.ohTrigger(RecalcTrigger,Trigger1M)),NA())</f>
        <v>1.0518460298438725E-2</v>
      </c>
      <c r="L577" s="52">
        <f>IFERROR(_xll.qlIndexFixing(Index3M,H577,TRUE,_xll.ohTrigger(RecalcTrigger,Trigger3M)),NA())</f>
        <v>1.2081661706993469E-2</v>
      </c>
      <c r="M577" s="52">
        <f>IFERROR(_xll.qlIndexFixing(ONIndex3M,I577,TRUE,_xll.ohTrigger(RecalcTrigger,Trigger3M)),NA())</f>
        <v>1.1853596430890789E-2</v>
      </c>
      <c r="N577" s="52">
        <f>IFERROR(_xll.qlIndexFixing(Index6M,$H577,TRUE,_xll.ohTrigger(RecalcTrigger,Trigger6M)),NA())</f>
        <v>1.3976340642199101E-2</v>
      </c>
      <c r="O577" s="52">
        <f>IFERROR(_xll.qlIndexFixing(ONIndex6M,I577,TRUE,_xll.ohTrigger(RecalcTrigger,Trigger6M)),NA())</f>
        <v>1.3702097776802091E-2</v>
      </c>
      <c r="P577" s="52">
        <f>IFERROR(_xll.qlIndexFixing(Index1Y,$H577,TRUE,_xll.ohTrigger(RecalcTrigger,Trigger1Y)),NA())</f>
        <v>1.7690246371692336E-2</v>
      </c>
      <c r="Q577" s="52">
        <f>IFERROR(_xll.qlIndexFixing(ONIndex1Y,I577,TRUE,_xll.ohTrigger(RecalcTrigger,Trigger1Y)),NA())</f>
        <v>1.6681714911506162E-2</v>
      </c>
    </row>
    <row r="578" spans="2:17" x14ac:dyDescent="0.2">
      <c r="B578" s="46" t="s">
        <v>51</v>
      </c>
      <c r="D578" s="49">
        <f>_xll.qlCalendarAdvance(LocalCalendar,$D577,B578,"f",FALSE)</f>
        <v>43796</v>
      </c>
      <c r="E578" s="49">
        <f>_xll.qlInterestRateIndexValueDate(IndexON,D578)</f>
        <v>43796</v>
      </c>
      <c r="F578" s="52">
        <f>IFERROR(_xll.qlIndexFixing(IndexON,D578,TRUE,_xll.ohTrigger(RecalcTrigger,TriggerON)),NA())</f>
        <v>8.3544758758646864E-3</v>
      </c>
      <c r="H578" s="49">
        <f>_xll.qlCalendarAdvance(IborCalendar,$H577,B578,"f",FALSE)</f>
        <v>43788</v>
      </c>
      <c r="I578" s="49">
        <f>_xll.qlInterestRateIndexValueDate(Index1M,$H578)</f>
        <v>43790</v>
      </c>
      <c r="J578" s="52">
        <f>IFERROR(_xll.qlIndexFixing(Index1M,$H578,TRUE,_xll.ohTrigger(RecalcTrigger,Trigger1M)),NA())</f>
        <v>1.0592905909294625E-2</v>
      </c>
      <c r="K578" s="52">
        <f>IFERROR(_xll.qlIndexFixing(ONIndex1M,I578,TRUE,_xll.ohTrigger(RecalcTrigger,Trigger1M)),NA())</f>
        <v>1.0540034072406002E-2</v>
      </c>
      <c r="L578" s="52">
        <f>IFERROR(_xll.qlIndexFixing(Index3M,H578,TRUE,_xll.ohTrigger(RecalcTrigger,Trigger3M)),NA())</f>
        <v>1.2113090086731285E-2</v>
      </c>
      <c r="M578" s="52">
        <f>IFERROR(_xll.qlIndexFixing(ONIndex3M,I578,TRUE,_xll.ohTrigger(RecalcTrigger,Trigger3M)),NA())</f>
        <v>1.1887196519522192E-2</v>
      </c>
      <c r="N578" s="52">
        <f>IFERROR(_xll.qlIndexFixing(Index6M,$H578,TRUE,_xll.ohTrigger(RecalcTrigger,Trigger6M)),NA())</f>
        <v>1.3994287531512233E-2</v>
      </c>
      <c r="O578" s="52">
        <f>IFERROR(_xll.qlIndexFixing(ONIndex6M,I578,TRUE,_xll.ohTrigger(RecalcTrigger,Trigger6M)),NA())</f>
        <v>1.3718866006566799E-2</v>
      </c>
      <c r="P578" s="52">
        <f>IFERROR(_xll.qlIndexFixing(Index1Y,$H578,TRUE,_xll.ohTrigger(RecalcTrigger,Trigger1Y)),NA())</f>
        <v>1.77120206487974E-2</v>
      </c>
      <c r="Q578" s="52">
        <f>IFERROR(_xll.qlIndexFixing(ONIndex1Y,I578,TRUE,_xll.ohTrigger(RecalcTrigger,Trigger1Y)),NA())</f>
        <v>1.6736390313472072E-2</v>
      </c>
    </row>
    <row r="579" spans="2:17" x14ac:dyDescent="0.2">
      <c r="B579" s="46" t="s">
        <v>51</v>
      </c>
      <c r="D579" s="49">
        <f>_xll.qlCalendarAdvance(LocalCalendar,$D578,B579,"f",FALSE)</f>
        <v>43803</v>
      </c>
      <c r="E579" s="49">
        <f>_xll.qlInterestRateIndexValueDate(IndexON,D579)</f>
        <v>43803</v>
      </c>
      <c r="F579" s="52">
        <f>IFERROR(_xll.qlIndexFixing(IndexON,D579,TRUE,_xll.ohTrigger(RecalcTrigger,TriggerON)),NA())</f>
        <v>8.3697060861176453E-3</v>
      </c>
      <c r="H579" s="49">
        <f>_xll.qlCalendarAdvance(IborCalendar,$H578,B579,"f",FALSE)</f>
        <v>43795</v>
      </c>
      <c r="I579" s="49">
        <f>_xll.qlInterestRateIndexValueDate(Index1M,$H579)</f>
        <v>43798</v>
      </c>
      <c r="J579" s="52">
        <f>IFERROR(_xll.qlIndexFixing(Index1M,$H579,TRUE,_xll.ohTrigger(RecalcTrigger,Trigger1M)),NA())</f>
        <v>1.0617815924315321E-2</v>
      </c>
      <c r="K579" s="52">
        <f>IFERROR(_xll.qlIndexFixing(ONIndex1M,I579,TRUE,_xll.ohTrigger(RecalcTrigger,Trigger1M)),NA())</f>
        <v>1.0568173030423011E-2</v>
      </c>
      <c r="L579" s="52">
        <f>IFERROR(_xll.qlIndexFixing(Index3M,H579,TRUE,_xll.ohTrigger(RecalcTrigger,Trigger3M)),NA())</f>
        <v>1.2146225077642321E-2</v>
      </c>
      <c r="M579" s="52">
        <f>IFERROR(_xll.qlIndexFixing(ONIndex3M,I579,TRUE,_xll.ohTrigger(RecalcTrigger,Trigger3M)),NA())</f>
        <v>1.1930277009417622E-2</v>
      </c>
      <c r="N579" s="52">
        <f>IFERROR(_xll.qlIndexFixing(Index6M,$H579,TRUE,_xll.ohTrigger(RecalcTrigger,Trigger6M)),NA())</f>
        <v>1.4014898926866663E-2</v>
      </c>
      <c r="O579" s="52">
        <f>IFERROR(_xll.qlIndexFixing(ONIndex6M,I579,TRUE,_xll.ohTrigger(RecalcTrigger,Trigger6M)),NA())</f>
        <v>1.3741069889192659E-2</v>
      </c>
      <c r="P579" s="52">
        <f>IFERROR(_xll.qlIndexFixing(Index1Y,$H579,TRUE,_xll.ohTrigger(RecalcTrigger,Trigger1Y)),NA())</f>
        <v>1.7734532342906898E-2</v>
      </c>
      <c r="Q579" s="52">
        <f>IFERROR(_xll.qlIndexFixing(ONIndex1Y,I579,TRUE,_xll.ohTrigger(RecalcTrigger,Trigger1Y)),NA())</f>
        <v>1.6805535623962697E-2</v>
      </c>
    </row>
    <row r="580" spans="2:17" x14ac:dyDescent="0.2">
      <c r="B580" s="46" t="s">
        <v>51</v>
      </c>
      <c r="D580" s="49">
        <f>_xll.qlCalendarAdvance(LocalCalendar,$D579,B580,"f",FALSE)</f>
        <v>43810</v>
      </c>
      <c r="E580" s="49">
        <f>_xll.qlInterestRateIndexValueDate(IndexON,D580)</f>
        <v>43810</v>
      </c>
      <c r="F580" s="52">
        <f>IFERROR(_xll.qlIndexFixing(IndexON,D580,TRUE,_xll.ohTrigger(RecalcTrigger,TriggerON)),NA())</f>
        <v>8.3863798344196994E-3</v>
      </c>
      <c r="H580" s="49">
        <f>_xll.qlCalendarAdvance(IborCalendar,$H579,B580,"f",FALSE)</f>
        <v>43802</v>
      </c>
      <c r="I580" s="49">
        <f>_xll.qlInterestRateIndexValueDate(Index1M,$H580)</f>
        <v>43804</v>
      </c>
      <c r="J580" s="52">
        <f>IFERROR(_xll.qlIndexFixing(Index1M,$H580,TRUE,_xll.ohTrigger(RecalcTrigger,Trigger1M)),NA())</f>
        <v>1.0636551371866199E-2</v>
      </c>
      <c r="K580" s="52">
        <f>IFERROR(_xll.qlIndexFixing(ONIndex1M,I580,TRUE,_xll.ohTrigger(RecalcTrigger,Trigger1M)),NA())</f>
        <v>1.0583366605008138E-2</v>
      </c>
      <c r="L580" s="52">
        <f>IFERROR(_xll.qlIndexFixing(Index3M,H580,TRUE,_xll.ohTrigger(RecalcTrigger,Trigger3M)),NA())</f>
        <v>1.2172563356832479E-2</v>
      </c>
      <c r="M580" s="52">
        <f>IFERROR(_xll.qlIndexFixing(ONIndex3M,I580,TRUE,_xll.ohTrigger(RecalcTrigger,Trigger3M)),NA())</f>
        <v>1.1953350149775943E-2</v>
      </c>
      <c r="N580" s="52">
        <f>IFERROR(_xll.qlIndexFixing(Index6M,$H580,TRUE,_xll.ohTrigger(RecalcTrigger,Trigger6M)),NA())</f>
        <v>1.4032023034817076E-2</v>
      </c>
      <c r="O580" s="52">
        <f>IFERROR(_xll.qlIndexFixing(ONIndex6M,I580,TRUE,_xll.ohTrigger(RecalcTrigger,Trigger6M)),NA())</f>
        <v>1.3752646889377829E-2</v>
      </c>
      <c r="P580" s="52">
        <f>IFERROR(_xll.qlIndexFixing(Index1Y,$H580,TRUE,_xll.ohTrigger(RecalcTrigger,Trigger1Y)),NA())</f>
        <v>1.7752596716919825E-2</v>
      </c>
      <c r="Q580" s="52">
        <f>IFERROR(_xll.qlIndexFixing(ONIndex1Y,I580,TRUE,_xll.ohTrigger(RecalcTrigger,Trigger1Y)),NA())</f>
        <v>1.6841806481346921E-2</v>
      </c>
    </row>
    <row r="581" spans="2:17" x14ac:dyDescent="0.2">
      <c r="B581" s="46" t="s">
        <v>51</v>
      </c>
      <c r="D581" s="49">
        <f>_xll.qlCalendarAdvance(LocalCalendar,$D580,B581,"f",FALSE)</f>
        <v>43817</v>
      </c>
      <c r="E581" s="49">
        <f>_xll.qlInterestRateIndexValueDate(IndexON,D581)</f>
        <v>43817</v>
      </c>
      <c r="F581" s="52">
        <f>IFERROR(_xll.qlIndexFixing(IndexON,D581,TRUE,_xll.ohTrigger(RecalcTrigger,TriggerON)),NA())</f>
        <v>8.4032268841749413E-3</v>
      </c>
      <c r="H581" s="49">
        <f>_xll.qlCalendarAdvance(IborCalendar,$H580,B581,"f",FALSE)</f>
        <v>43809</v>
      </c>
      <c r="I581" s="49">
        <f>_xll.qlInterestRateIndexValueDate(Index1M,$H581)</f>
        <v>43811</v>
      </c>
      <c r="J581" s="52">
        <f>IFERROR(_xll.qlIndexFixing(Index1M,$H581,TRUE,_xll.ohTrigger(RecalcTrigger,Trigger1M)),NA())</f>
        <v>1.0658466741982342E-2</v>
      </c>
      <c r="K581" s="52">
        <f>IFERROR(_xll.qlIndexFixing(ONIndex1M,I581,TRUE,_xll.ohTrigger(RecalcTrigger,Trigger1M)),NA())</f>
        <v>1.060512536380287E-2</v>
      </c>
      <c r="L581" s="52">
        <f>IFERROR(_xll.qlIndexFixing(Index3M,H581,TRUE,_xll.ohTrigger(RecalcTrigger,Trigger3M)),NA())</f>
        <v>1.2202966647526308E-2</v>
      </c>
      <c r="M581" s="52">
        <f>IFERROR(_xll.qlIndexFixing(ONIndex3M,I581,TRUE,_xll.ohTrigger(RecalcTrigger,Trigger3M)),NA())</f>
        <v>1.1985903690998612E-2</v>
      </c>
      <c r="N581" s="52">
        <f>IFERROR(_xll.qlIndexFixing(Index6M,$H581,TRUE,_xll.ohTrigger(RecalcTrigger,Trigger6M)),NA())</f>
        <v>1.4050223139116353E-2</v>
      </c>
      <c r="O581" s="52">
        <f>IFERROR(_xll.qlIndexFixing(ONIndex6M,I581,TRUE,_xll.ohTrigger(RecalcTrigger,Trigger6M)),NA())</f>
        <v>1.3769659542584023E-2</v>
      </c>
      <c r="P581" s="52">
        <f>IFERROR(_xll.qlIndexFixing(Index1Y,$H581,TRUE,_xll.ohTrigger(RecalcTrigger,Trigger1Y)),NA())</f>
        <v>1.7771483876750069E-2</v>
      </c>
      <c r="Q581" s="52">
        <f>IFERROR(_xll.qlIndexFixing(ONIndex1Y,I581,TRUE,_xll.ohTrigger(RecalcTrigger,Trigger1Y)),NA())</f>
        <v>1.689254724629663E-2</v>
      </c>
    </row>
    <row r="582" spans="2:17" x14ac:dyDescent="0.2">
      <c r="B582" s="46" t="s">
        <v>51</v>
      </c>
      <c r="D582" s="49">
        <f>_xll.qlCalendarAdvance(LocalCalendar,$D581,B582,"f",FALSE)</f>
        <v>43825</v>
      </c>
      <c r="E582" s="49">
        <f>_xll.qlInterestRateIndexValueDate(IndexON,D582)</f>
        <v>43825</v>
      </c>
      <c r="F582" s="52">
        <f>IFERROR(_xll.qlIndexFixing(IndexON,D582,TRUE,_xll.ohTrigger(RecalcTrigger,TriggerON)),NA())</f>
        <v>8.4226928612451957E-3</v>
      </c>
      <c r="H582" s="49">
        <f>_xll.qlCalendarAdvance(IborCalendar,$H581,B582,"f",FALSE)</f>
        <v>43816</v>
      </c>
      <c r="I582" s="49">
        <f>_xll.qlInterestRateIndexValueDate(Index1M,$H582)</f>
        <v>43818</v>
      </c>
      <c r="J582" s="52">
        <f>IFERROR(_xll.qlIndexFixing(Index1M,$H582,TRUE,_xll.ohTrigger(RecalcTrigger,Trigger1M)),NA())</f>
        <v>1.0682177872632018E-2</v>
      </c>
      <c r="K582" s="52">
        <f>IFERROR(_xll.qlIndexFixing(ONIndex1M,I582,TRUE,_xll.ohTrigger(RecalcTrigger,Trigger1M)),NA())</f>
        <v>1.0626945784233399E-2</v>
      </c>
      <c r="L582" s="52">
        <f>IFERROR(_xll.qlIndexFixing(Index3M,H582,TRUE,_xll.ohTrigger(RecalcTrigger,Trigger3M)),NA())</f>
        <v>1.2233020251819859E-2</v>
      </c>
      <c r="M582" s="52">
        <f>IFERROR(_xll.qlIndexFixing(ONIndex3M,I582,TRUE,_xll.ohTrigger(RecalcTrigger,Trigger3M)),NA())</f>
        <v>1.2018108382951809E-2</v>
      </c>
      <c r="N582" s="52">
        <f>IFERROR(_xll.qlIndexFixing(Index6M,$H582,TRUE,_xll.ohTrigger(RecalcTrigger,Trigger6M)),NA())</f>
        <v>1.406850546381923E-2</v>
      </c>
      <c r="O582" s="52">
        <f>IFERROR(_xll.qlIndexFixing(ONIndex6M,I582,TRUE,_xll.ohTrigger(RecalcTrigger,Trigger6M)),NA())</f>
        <v>1.3786753670217422E-2</v>
      </c>
      <c r="P582" s="52">
        <f>IFERROR(_xll.qlIndexFixing(Index1Y,$H582,TRUE,_xll.ohTrigger(RecalcTrigger,Trigger1Y)),NA())</f>
        <v>1.7789494043021239E-2</v>
      </c>
      <c r="Q582" s="52">
        <f>IFERROR(_xll.qlIndexFixing(ONIndex1Y,I582,TRUE,_xll.ohTrigger(RecalcTrigger,Trigger1Y)),NA())</f>
        <v>1.6941976464295294E-2</v>
      </c>
    </row>
    <row r="583" spans="2:17" x14ac:dyDescent="0.2">
      <c r="B583" s="46" t="s">
        <v>51</v>
      </c>
      <c r="D583" s="49">
        <f>_xll.qlCalendarAdvance(LocalCalendar,$D582,B583,"f",FALSE)</f>
        <v>43832</v>
      </c>
      <c r="E583" s="49">
        <f>_xll.qlInterestRateIndexValueDate(IndexON,D583)</f>
        <v>43832</v>
      </c>
      <c r="F583" s="52">
        <f>IFERROR(_xll.qlIndexFixing(IndexON,D583,TRUE,_xll.ohTrigger(RecalcTrigger,TriggerON)),NA())</f>
        <v>8.4399112713828828E-3</v>
      </c>
      <c r="H583" s="49">
        <f>_xll.qlCalendarAdvance(IborCalendar,$H582,B583,"f",FALSE)</f>
        <v>43823</v>
      </c>
      <c r="I583" s="49">
        <f>_xll.qlInterestRateIndexValueDate(Index1M,$H583)</f>
        <v>43829</v>
      </c>
      <c r="J583" s="52">
        <f>IFERROR(_xll.qlIndexFixing(Index1M,$H583,TRUE,_xll.ohTrigger(RecalcTrigger,Trigger1M)),NA())</f>
        <v>1.0713362696597459E-2</v>
      </c>
      <c r="K583" s="52">
        <f>IFERROR(_xll.qlIndexFixing(ONIndex1M,I583,TRUE,_xll.ohTrigger(RecalcTrigger,Trigger1M)),NA())</f>
        <v>1.066135959803205E-2</v>
      </c>
      <c r="L583" s="52">
        <f>IFERROR(_xll.qlIndexFixing(Index3M,H583,TRUE,_xll.ohTrigger(RecalcTrigger,Trigger3M)),NA())</f>
        <v>1.2279540815932865E-2</v>
      </c>
      <c r="M583" s="52">
        <f>IFERROR(_xll.qlIndexFixing(ONIndex3M,I583,TRUE,_xll.ohTrigger(RecalcTrigger,Trigger3M)),NA())</f>
        <v>1.2068010937760221E-2</v>
      </c>
      <c r="N583" s="52">
        <f>IFERROR(_xll.qlIndexFixing(Index6M,$H583,TRUE,_xll.ohTrigger(RecalcTrigger,Trigger6M)),NA())</f>
        <v>1.4097400955454942E-2</v>
      </c>
      <c r="O583" s="52">
        <f>IFERROR(_xll.qlIndexFixing(ONIndex6M,I583,TRUE,_xll.ohTrigger(RecalcTrigger,Trigger6M)),NA())</f>
        <v>1.3813780482605509E-2</v>
      </c>
      <c r="P583" s="52">
        <f>IFERROR(_xll.qlIndexFixing(Index1Y,$H583,TRUE,_xll.ohTrigger(RecalcTrigger,Trigger1Y)),NA())</f>
        <v>1.7814140697597985E-2</v>
      </c>
      <c r="Q583" s="52">
        <f>IFERROR(_xll.qlIndexFixing(ONIndex1Y,I583,TRUE,_xll.ohTrigger(RecalcTrigger,Trigger1Y)),NA())</f>
        <v>1.7017001088568406E-2</v>
      </c>
    </row>
    <row r="584" spans="2:17" x14ac:dyDescent="0.2">
      <c r="B584" s="46" t="s">
        <v>51</v>
      </c>
      <c r="D584" s="49">
        <f>_xll.qlCalendarAdvance(LocalCalendar,$D583,B584,"f",FALSE)</f>
        <v>43839</v>
      </c>
      <c r="E584" s="49">
        <f>_xll.qlInterestRateIndexValueDate(IndexON,D584)</f>
        <v>43839</v>
      </c>
      <c r="F584" s="52">
        <f>IFERROR(_xll.qlIndexFixing(IndexON,D584,TRUE,_xll.ohTrigger(RecalcTrigger,TriggerON)),NA())</f>
        <v>8.4573029830536939E-3</v>
      </c>
      <c r="H584" s="49">
        <f>_xll.qlCalendarAdvance(IborCalendar,$H583,B584,"f",FALSE)</f>
        <v>43830</v>
      </c>
      <c r="I584" s="49">
        <f>_xll.qlInterestRateIndexValueDate(Index1M,$H584)</f>
        <v>43833</v>
      </c>
      <c r="J584" s="52">
        <f>IFERROR(_xll.qlIndexFixing(Index1M,$H584,TRUE,_xll.ohTrigger(RecalcTrigger,Trigger1M)),NA())</f>
        <v>1.0726001346824486E-2</v>
      </c>
      <c r="K584" s="52">
        <f>IFERROR(_xll.qlIndexFixing(ONIndex1M,I584,TRUE,_xll.ohTrigger(RecalcTrigger,Trigger1M)),NA())</f>
        <v>1.067736966450461E-2</v>
      </c>
      <c r="L584" s="52">
        <f>IFERROR(_xll.qlIndexFixing(Index3M,H584,TRUE,_xll.ohTrigger(RecalcTrigger,Trigger3M)),NA())</f>
        <v>1.2296243280173556E-2</v>
      </c>
      <c r="M584" s="52">
        <f>IFERROR(_xll.qlIndexFixing(ONIndex3M,I584,TRUE,_xll.ohTrigger(RecalcTrigger,Trigger3M)),NA())</f>
        <v>1.2090812823313257E-2</v>
      </c>
      <c r="N584" s="52">
        <f>IFERROR(_xll.qlIndexFixing(Index6M,$H584,TRUE,_xll.ohTrigger(RecalcTrigger,Trigger6M)),NA())</f>
        <v>1.4111205528456384E-2</v>
      </c>
      <c r="O584" s="52">
        <f>IFERROR(_xll.qlIndexFixing(ONIndex6M,I584,TRUE,_xll.ohTrigger(RecalcTrigger,Trigger6M)),NA())</f>
        <v>1.3826663473572864E-2</v>
      </c>
      <c r="P584" s="52">
        <f>IFERROR(_xll.qlIndexFixing(Index1Y,$H584,TRUE,_xll.ohTrigger(RecalcTrigger,Trigger1Y)),NA())</f>
        <v>1.7824352771867606E-2</v>
      </c>
      <c r="Q584" s="52">
        <f>IFERROR(_xll.qlIndexFixing(ONIndex1Y,I584,TRUE,_xll.ohTrigger(RecalcTrigger,Trigger1Y)),NA())</f>
        <v>1.7050831138902822E-2</v>
      </c>
    </row>
    <row r="585" spans="2:17" x14ac:dyDescent="0.2">
      <c r="B585" s="46" t="s">
        <v>51</v>
      </c>
      <c r="D585" s="49">
        <f>_xll.qlCalendarAdvance(LocalCalendar,$D584,B585,"f",FALSE)</f>
        <v>43846</v>
      </c>
      <c r="E585" s="49">
        <f>_xll.qlInterestRateIndexValueDate(IndexON,D585)</f>
        <v>43846</v>
      </c>
      <c r="F585" s="52">
        <f>IFERROR(_xll.qlIndexFixing(IndexON,D585,TRUE,_xll.ohTrigger(RecalcTrigger,TriggerON)),NA())</f>
        <v>8.474867996337565E-3</v>
      </c>
      <c r="H585" s="49">
        <f>_xll.qlCalendarAdvance(IborCalendar,$H584,B585,"f",FALSE)</f>
        <v>43837</v>
      </c>
      <c r="I585" s="49">
        <f>_xll.qlInterestRateIndexValueDate(Index1M,$H585)</f>
        <v>43839</v>
      </c>
      <c r="J585" s="52">
        <f>IFERROR(_xll.qlIndexFixing(Index1M,$H585,TRUE,_xll.ohTrigger(RecalcTrigger,Trigger1M)),NA())</f>
        <v>1.0746745823095039E-2</v>
      </c>
      <c r="K585" s="52">
        <f>IFERROR(_xll.qlIndexFixing(ONIndex1M,I585,TRUE,_xll.ohTrigger(RecalcTrigger,Trigger1M)),NA())</f>
        <v>1.0692777015499644E-2</v>
      </c>
      <c r="L585" s="52">
        <f>IFERROR(_xll.qlIndexFixing(Index3M,H585,TRUE,_xll.ohTrigger(RecalcTrigger,Trigger3M)),NA())</f>
        <v>1.2321082867264061E-2</v>
      </c>
      <c r="M585" s="52">
        <f>IFERROR(_xll.qlIndexFixing(ONIndex3M,I585,TRUE,_xll.ohTrigger(RecalcTrigger,Trigger3M)),NA())</f>
        <v>1.2112629361835658E-2</v>
      </c>
      <c r="N585" s="52">
        <f>IFERROR(_xll.qlIndexFixing(Index6M,$H585,TRUE,_xll.ohTrigger(RecalcTrigger,Trigger6M)),NA())</f>
        <v>1.4122217745679413E-2</v>
      </c>
      <c r="O585" s="52">
        <f>IFERROR(_xll.qlIndexFixing(ONIndex6M,I585,TRUE,_xll.ohTrigger(RecalcTrigger,Trigger6M)),NA())</f>
        <v>1.3838524900320337E-2</v>
      </c>
      <c r="P585" s="52">
        <f>IFERROR(_xll.qlIndexFixing(Index1Y,$H585,TRUE,_xll.ohTrigger(RecalcTrigger,Trigger1Y)),NA())</f>
        <v>1.7838689594715771E-2</v>
      </c>
      <c r="Q585" s="52">
        <f>IFERROR(_xll.qlIndexFixing(ONIndex1Y,I585,TRUE,_xll.ohTrigger(RecalcTrigger,Trigger1Y)),NA())</f>
        <v>1.7082394832188541E-2</v>
      </c>
    </row>
    <row r="586" spans="2:17" x14ac:dyDescent="0.2">
      <c r="B586" s="46" t="s">
        <v>51</v>
      </c>
      <c r="D586" s="49">
        <f>_xll.qlCalendarAdvance(LocalCalendar,$D585,B586,"f",FALSE)</f>
        <v>43853</v>
      </c>
      <c r="E586" s="49">
        <f>_xll.qlInterestRateIndexValueDate(IndexON,D586)</f>
        <v>43853</v>
      </c>
      <c r="F586" s="52">
        <f>IFERROR(_xll.qlIndexFixing(IndexON,D586,TRUE,_xll.ohTrigger(RecalcTrigger,TriggerON)),NA())</f>
        <v>8.4926063112344963E-3</v>
      </c>
      <c r="H586" s="49">
        <f>_xll.qlCalendarAdvance(IborCalendar,$H585,B586,"f",FALSE)</f>
        <v>43844</v>
      </c>
      <c r="I586" s="49">
        <f>_xll.qlInterestRateIndexValueDate(Index1M,$H586)</f>
        <v>43846</v>
      </c>
      <c r="J586" s="52">
        <f>IFERROR(_xll.qlIndexFixing(Index1M,$H586,TRUE,_xll.ohTrigger(RecalcTrigger,Trigger1M)),NA())</f>
        <v>1.0770724279115417E-2</v>
      </c>
      <c r="K586" s="52">
        <f>IFERROR(_xll.qlIndexFixing(ONIndex1M,I586,TRUE,_xll.ohTrigger(RecalcTrigger,Trigger1M)),NA())</f>
        <v>1.0714844082633235E-2</v>
      </c>
      <c r="L586" s="52">
        <f>IFERROR(_xll.qlIndexFixing(Index3M,H586,TRUE,_xll.ohTrigger(RecalcTrigger,Trigger3M)),NA())</f>
        <v>1.2349737647388151E-2</v>
      </c>
      <c r="M586" s="52">
        <f>IFERROR(_xll.qlIndexFixing(ONIndex3M,I586,TRUE,_xll.ohTrigger(RecalcTrigger,Trigger3M)),NA())</f>
        <v>1.2143438655591865E-2</v>
      </c>
      <c r="N586" s="52">
        <f>IFERROR(_xll.qlIndexFixing(Index6M,$H586,TRUE,_xll.ohTrigger(RecalcTrigger,Trigger6M)),NA())</f>
        <v>1.4140822373245859E-2</v>
      </c>
      <c r="O586" s="52">
        <f>IFERROR(_xll.qlIndexFixing(ONIndex6M,I586,TRUE,_xll.ohTrigger(RecalcTrigger,Trigger6M)),NA())</f>
        <v>1.3855944926142172E-2</v>
      </c>
      <c r="P586" s="52">
        <f>IFERROR(_xll.qlIndexFixing(Index1Y,$H586,TRUE,_xll.ohTrigger(RecalcTrigger,Trigger1Y)),NA())</f>
        <v>1.7854567647447823E-2</v>
      </c>
      <c r="Q586" s="52">
        <f>IFERROR(_xll.qlIndexFixing(ONIndex1Y,I586,TRUE,_xll.ohTrigger(RecalcTrigger,Trigger1Y)),NA())</f>
        <v>1.7126577857746739E-2</v>
      </c>
    </row>
    <row r="587" spans="2:17" x14ac:dyDescent="0.2">
      <c r="B587" s="46" t="s">
        <v>51</v>
      </c>
      <c r="D587" s="49">
        <f>_xll.qlCalendarAdvance(LocalCalendar,$D586,B587,"f",FALSE)</f>
        <v>43860</v>
      </c>
      <c r="E587" s="49">
        <f>_xll.qlInterestRateIndexValueDate(IndexON,D587)</f>
        <v>43860</v>
      </c>
      <c r="F587" s="52">
        <f>IFERROR(_xll.qlIndexFixing(IndexON,D587,TRUE,_xll.ohTrigger(RecalcTrigger,TriggerON)),NA())</f>
        <v>8.5105179277444876E-3</v>
      </c>
      <c r="H587" s="49">
        <f>_xll.qlCalendarAdvance(IborCalendar,$H586,B587,"f",FALSE)</f>
        <v>43851</v>
      </c>
      <c r="I587" s="49">
        <f>_xll.qlInterestRateIndexValueDate(Index1M,$H587)</f>
        <v>43853</v>
      </c>
      <c r="J587" s="52">
        <f>IFERROR(_xll.qlIndexFixing(Index1M,$H587,TRUE,_xll.ohTrigger(RecalcTrigger,Trigger1M)),NA())</f>
        <v>1.0791255929118448E-2</v>
      </c>
      <c r="K587" s="52">
        <f>IFERROR(_xll.qlIndexFixing(ONIndex1M,I587,TRUE,_xll.ohTrigger(RecalcTrigger,Trigger1M)),NA())</f>
        <v>1.0736972811482559E-2</v>
      </c>
      <c r="L587" s="52">
        <f>IFERROR(_xll.qlIndexFixing(Index3M,H587,TRUE,_xll.ohTrigger(RecalcTrigger,Trigger3M)),NA())</f>
        <v>1.2378042702292907E-2</v>
      </c>
      <c r="M587" s="52">
        <f>IFERROR(_xll.qlIndexFixing(ONIndex3M,I587,TRUE,_xll.ohTrigger(RecalcTrigger,Trigger3M)),NA())</f>
        <v>1.2173899099439112E-2</v>
      </c>
      <c r="N587" s="52">
        <f>IFERROR(_xll.qlIndexFixing(Index6M,$H587,TRUE,_xll.ohTrigger(RecalcTrigger,Trigger6M)),NA())</f>
        <v>1.4159509228338628E-2</v>
      </c>
      <c r="O587" s="52">
        <f>IFERROR(_xll.qlIndexFixing(ONIndex6M,I587,TRUE,_xll.ohTrigger(RecalcTrigger,Trigger6M)),NA())</f>
        <v>1.3873446426471148E-2</v>
      </c>
      <c r="P587" s="52">
        <f>IFERROR(_xll.qlIndexFixing(Index1Y,$H587,TRUE,_xll.ohTrigger(RecalcTrigger,Trigger1Y)),NA())</f>
        <v>1.7867884604410772E-2</v>
      </c>
      <c r="Q587" s="52">
        <f>IFERROR(_xll.qlIndexFixing(ONIndex1Y,I587,TRUE,_xll.ohTrigger(RecalcTrigger,Trigger1Y)),NA())</f>
        <v>1.7169449333795939E-2</v>
      </c>
    </row>
    <row r="588" spans="2:17" x14ac:dyDescent="0.2">
      <c r="B588" s="46" t="s">
        <v>51</v>
      </c>
      <c r="D588" s="49">
        <f>_xll.qlCalendarAdvance(LocalCalendar,$D587,B588,"f",FALSE)</f>
        <v>43867</v>
      </c>
      <c r="E588" s="49">
        <f>_xll.qlInterestRateIndexValueDate(IndexON,D588)</f>
        <v>43867</v>
      </c>
      <c r="F588" s="52">
        <f>IFERROR(_xll.qlIndexFixing(IndexON,D588,TRUE,_xll.ohTrigger(RecalcTrigger,TriggerON)),NA())</f>
        <v>8.5286028458675389E-3</v>
      </c>
      <c r="H588" s="49">
        <f>_xll.qlCalendarAdvance(IborCalendar,$H587,B588,"f",FALSE)</f>
        <v>43858</v>
      </c>
      <c r="I588" s="49">
        <f>_xll.qlInterestRateIndexValueDate(Index1M,$H588)</f>
        <v>43860</v>
      </c>
      <c r="J588" s="52">
        <f>IFERROR(_xll.qlIndexFixing(Index1M,$H588,TRUE,_xll.ohTrigger(RecalcTrigger,Trigger1M)),NA())</f>
        <v>1.0808313407558685E-2</v>
      </c>
      <c r="K588" s="52">
        <f>IFERROR(_xll.qlIndexFixing(ONIndex1M,I588,TRUE,_xll.ohTrigger(RecalcTrigger,Trigger1M)),NA())</f>
        <v>1.0759163202047617E-2</v>
      </c>
      <c r="L588" s="52">
        <f>IFERROR(_xll.qlIndexFixing(Index3M,H588,TRUE,_xll.ohTrigger(RecalcTrigger,Trigger3M)),NA())</f>
        <v>1.2405998024490692E-2</v>
      </c>
      <c r="M588" s="52">
        <f>IFERROR(_xll.qlIndexFixing(ONIndex3M,I588,TRUE,_xll.ohTrigger(RecalcTrigger,Trigger3M)),NA())</f>
        <v>1.2204010693537271E-2</v>
      </c>
      <c r="N588" s="52">
        <f>IFERROR(_xll.qlIndexFixing(Index6M,$H588,TRUE,_xll.ohTrigger(RecalcTrigger,Trigger6M)),NA())</f>
        <v>1.4178278313269722E-2</v>
      </c>
      <c r="O588" s="52">
        <f>IFERROR(_xll.qlIndexFixing(ONIndex6M,I588,TRUE,_xll.ohTrigger(RecalcTrigger,Trigger6M)),NA())</f>
        <v>1.38910294013872E-2</v>
      </c>
      <c r="P588" s="52">
        <f>IFERROR(_xll.qlIndexFixing(Index1Y,$H588,TRUE,_xll.ohTrigger(RecalcTrigger,Trigger1Y)),NA())</f>
        <v>1.787874589055858E-2</v>
      </c>
      <c r="Q588" s="52">
        <f>IFERROR(_xll.qlIndexFixing(ONIndex1Y,I588,TRUE,_xll.ohTrigger(RecalcTrigger,Trigger1Y)),NA())</f>
        <v>1.7211009260096333E-2</v>
      </c>
    </row>
    <row r="589" spans="2:17" x14ac:dyDescent="0.2">
      <c r="B589" s="46" t="s">
        <v>51</v>
      </c>
      <c r="D589" s="49">
        <f>_xll.qlCalendarAdvance(LocalCalendar,$D588,B589,"f",FALSE)</f>
        <v>43874</v>
      </c>
      <c r="E589" s="49">
        <f>_xll.qlInterestRateIndexValueDate(IndexON,D589)</f>
        <v>43874</v>
      </c>
      <c r="F589" s="52">
        <f>IFERROR(_xll.qlIndexFixing(IndexON,D589,TRUE,_xll.ohTrigger(RecalcTrigger,TriggerON)),NA())</f>
        <v>8.5468610656835864E-3</v>
      </c>
      <c r="H589" s="49">
        <f>_xll.qlCalendarAdvance(IborCalendar,$H588,B589,"f",FALSE)</f>
        <v>43865</v>
      </c>
      <c r="I589" s="49">
        <f>_xll.qlInterestRateIndexValueDate(Index1M,$H589)</f>
        <v>43867</v>
      </c>
      <c r="J589" s="52">
        <f>IFERROR(_xll.qlIndexFixing(Index1M,$H589,TRUE,_xll.ohTrigger(RecalcTrigger,Trigger1M)),NA())</f>
        <v>1.083070761231685E-2</v>
      </c>
      <c r="K589" s="52">
        <f>IFERROR(_xll.qlIndexFixing(ONIndex1M,I589,TRUE,_xll.ohTrigger(RecalcTrigger,Trigger1M)),NA())</f>
        <v>1.0781415254248472E-2</v>
      </c>
      <c r="L589" s="52">
        <f>IFERROR(_xll.qlIndexFixing(Index3M,H589,TRUE,_xll.ohTrigger(RecalcTrigger,Trigger3M)),NA())</f>
        <v>1.2431482815512318E-2</v>
      </c>
      <c r="M589" s="52">
        <f>IFERROR(_xll.qlIndexFixing(ONIndex3M,I589,TRUE,_xll.ohTrigger(RecalcTrigger,Trigger3M)),NA())</f>
        <v>1.2233773437566597E-2</v>
      </c>
      <c r="N589" s="52">
        <f>IFERROR(_xll.qlIndexFixing(Index6M,$H589,TRUE,_xll.ohTrigger(RecalcTrigger,Trigger6M)),NA())</f>
        <v>1.4197129630359042E-2</v>
      </c>
      <c r="O589" s="52">
        <f>IFERROR(_xll.qlIndexFixing(ONIndex6M,I589,TRUE,_xll.ohTrigger(RecalcTrigger,Trigger6M)),NA())</f>
        <v>1.390869385089033E-2</v>
      </c>
      <c r="P589" s="52">
        <f>IFERROR(_xll.qlIndexFixing(Index1Y,$H589,TRUE,_xll.ohTrigger(RecalcTrigger,Trigger1Y)),NA())</f>
        <v>1.789459669730839E-2</v>
      </c>
      <c r="Q589" s="52">
        <f>IFERROR(_xll.qlIndexFixing(ONIndex1Y,I589,TRUE,_xll.ohTrigger(RecalcTrigger,Trigger1Y)),NA())</f>
        <v>1.7251257636088368E-2</v>
      </c>
    </row>
    <row r="590" spans="2:17" x14ac:dyDescent="0.2">
      <c r="B590" s="46" t="s">
        <v>51</v>
      </c>
      <c r="D590" s="49">
        <f>_xll.qlCalendarAdvance(LocalCalendar,$D589,B590,"f",FALSE)</f>
        <v>43881</v>
      </c>
      <c r="E590" s="49">
        <f>_xll.qlInterestRateIndexValueDate(IndexON,D590)</f>
        <v>43881</v>
      </c>
      <c r="F590" s="52">
        <f>IFERROR(_xll.qlIndexFixing(IndexON,D590,TRUE,_xll.ohTrigger(RecalcTrigger,TriggerON)),NA())</f>
        <v>8.565292587272566E-3</v>
      </c>
      <c r="H590" s="49">
        <f>_xll.qlCalendarAdvance(IborCalendar,$H589,B590,"f",FALSE)</f>
        <v>43872</v>
      </c>
      <c r="I590" s="49">
        <f>_xll.qlInterestRateIndexValueDate(Index1M,$H590)</f>
        <v>43874</v>
      </c>
      <c r="J590" s="52">
        <f>IFERROR(_xll.qlIndexFixing(Index1M,$H590,TRUE,_xll.ohTrigger(RecalcTrigger,Trigger1M)),NA())</f>
        <v>1.0853163569865484E-2</v>
      </c>
      <c r="K590" s="52">
        <f>IFERROR(_xll.qlIndexFixing(ONIndex1M,I590,TRUE,_xll.ohTrigger(RecalcTrigger,Trigger1M)),NA())</f>
        <v>1.0803728968324933E-2</v>
      </c>
      <c r="L590" s="52">
        <f>IFERROR(_xll.qlIndexFixing(Index3M,H590,TRUE,_xll.ohTrigger(RecalcTrigger,Trigger3M)),NA())</f>
        <v>1.2458762691163194E-2</v>
      </c>
      <c r="M590" s="52">
        <f>IFERROR(_xll.qlIndexFixing(ONIndex3M,I590,TRUE,_xll.ohTrigger(RecalcTrigger,Trigger3M)),NA())</f>
        <v>1.2263187331527092E-2</v>
      </c>
      <c r="N590" s="52">
        <f>IFERROR(_xll.qlIndexFixing(Index6M,$H590,TRUE,_xll.ohTrigger(RecalcTrigger,Trigger6M)),NA())</f>
        <v>1.4216063181937908E-2</v>
      </c>
      <c r="O590" s="52">
        <f>IFERROR(_xll.qlIndexFixing(ONIndex6M,I590,TRUE,_xll.ohTrigger(RecalcTrigger,Trigger6M)),NA())</f>
        <v>1.3926439775060473E-2</v>
      </c>
      <c r="P590" s="52">
        <f>IFERROR(_xll.qlIndexFixing(Index1Y,$H590,TRUE,_xll.ohTrigger(RecalcTrigger,Trigger1Y)),NA())</f>
        <v>1.7908058666053564E-2</v>
      </c>
      <c r="Q590" s="52">
        <f>IFERROR(_xll.qlIndexFixing(ONIndex1Y,I590,TRUE,_xll.ohTrigger(RecalcTrigger,Trigger1Y)),NA())</f>
        <v>1.7290194461372366E-2</v>
      </c>
    </row>
    <row r="591" spans="2:17" x14ac:dyDescent="0.2">
      <c r="B591" s="46" t="s">
        <v>51</v>
      </c>
      <c r="D591" s="49">
        <f>_xll.qlCalendarAdvance(LocalCalendar,$D590,B591,"f",FALSE)</f>
        <v>43888</v>
      </c>
      <c r="E591" s="49">
        <f>_xll.qlInterestRateIndexValueDate(IndexON,D591)</f>
        <v>43888</v>
      </c>
      <c r="F591" s="52">
        <f>IFERROR(_xll.qlIndexFixing(IndexON,D591,TRUE,_xll.ohTrigger(RecalcTrigger,TriggerON)),NA())</f>
        <v>8.5838974105545418E-3</v>
      </c>
      <c r="H591" s="49">
        <f>_xll.qlCalendarAdvance(IborCalendar,$H590,B591,"f",FALSE)</f>
        <v>43879</v>
      </c>
      <c r="I591" s="49">
        <f>_xll.qlInterestRateIndexValueDate(Index1M,$H591)</f>
        <v>43881</v>
      </c>
      <c r="J591" s="52">
        <f>IFERROR(_xll.qlIndexFixing(Index1M,$H591,TRUE,_xll.ohTrigger(RecalcTrigger,Trigger1M)),NA())</f>
        <v>1.0875681280529842E-2</v>
      </c>
      <c r="K591" s="52">
        <f>IFERROR(_xll.qlIndexFixing(ONIndex1M,I591,TRUE,_xll.ohTrigger(RecalcTrigger,Trigger1M)),NA())</f>
        <v>1.0826104344117127E-2</v>
      </c>
      <c r="L591" s="52">
        <f>IFERROR(_xll.qlIndexFixing(Index3M,H591,TRUE,_xll.ohTrigger(RecalcTrigger,Trigger3M)),NA())</f>
        <v>1.2485692822761685E-2</v>
      </c>
      <c r="M591" s="52">
        <f>IFERROR(_xll.qlIndexFixing(ONIndex3M,I591,TRUE,_xll.ohTrigger(RecalcTrigger,Trigger3M)),NA())</f>
        <v>1.2292252375418755E-2</v>
      </c>
      <c r="N591" s="52">
        <f>IFERROR(_xll.qlIndexFixing(Index6M,$H591,TRUE,_xll.ohTrigger(RecalcTrigger,Trigger6M)),NA())</f>
        <v>1.4235078970347308E-2</v>
      </c>
      <c r="O591" s="52">
        <f>IFERROR(_xll.qlIndexFixing(ONIndex6M,I591,TRUE,_xll.ohTrigger(RecalcTrigger,Trigger6M)),NA())</f>
        <v>1.3944267173737757E-2</v>
      </c>
      <c r="P591" s="52">
        <f>IFERROR(_xll.qlIndexFixing(Index1Y,$H591,TRUE,_xll.ohTrigger(RecalcTrigger,Trigger1Y)),NA())</f>
        <v>1.7919167684071879E-2</v>
      </c>
      <c r="Q591" s="52">
        <f>IFERROR(_xll.qlIndexFixing(ONIndex1Y,I591,TRUE,_xll.ohTrigger(RecalcTrigger,Trigger1Y)),NA())</f>
        <v>1.7327819735468708E-2</v>
      </c>
    </row>
    <row r="592" spans="2:17" x14ac:dyDescent="0.2">
      <c r="B592" s="46" t="s">
        <v>51</v>
      </c>
      <c r="D592" s="49">
        <f>_xll.qlCalendarAdvance(LocalCalendar,$D591,B592,"f",FALSE)</f>
        <v>43895</v>
      </c>
      <c r="E592" s="49">
        <f>_xll.qlInterestRateIndexValueDate(IndexON,D592)</f>
        <v>43895</v>
      </c>
      <c r="F592" s="52">
        <f>IFERROR(_xll.qlIndexFixing(IndexON,D592,TRUE,_xll.ohTrigger(RecalcTrigger,TriggerON)),NA())</f>
        <v>8.6026755355295137E-3</v>
      </c>
      <c r="H592" s="49">
        <f>_xll.qlCalendarAdvance(IborCalendar,$H591,B592,"f",FALSE)</f>
        <v>43886</v>
      </c>
      <c r="I592" s="49">
        <f>_xll.qlInterestRateIndexValueDate(Index1M,$H592)</f>
        <v>43888</v>
      </c>
      <c r="J592" s="52">
        <f>IFERROR(_xll.qlIndexFixing(Index1M,$H592,TRUE,_xll.ohTrigger(RecalcTrigger,Trigger1M)),NA())</f>
        <v>1.0898260744648966E-2</v>
      </c>
      <c r="K592" s="52">
        <f>IFERROR(_xll.qlIndexFixing(ONIndex1M,I592,TRUE,_xll.ohTrigger(RecalcTrigger,Trigger1M)),NA())</f>
        <v>1.0848541381625054E-2</v>
      </c>
      <c r="L592" s="52">
        <f>IFERROR(_xll.qlIndexFixing(Index3M,H592,TRUE,_xll.ohTrigger(RecalcTrigger,Trigger3M)),NA())</f>
        <v>1.2512273203263646E-2</v>
      </c>
      <c r="M592" s="52">
        <f>IFERROR(_xll.qlIndexFixing(ONIndex3M,I592,TRUE,_xll.ohTrigger(RecalcTrigger,Trigger3M)),NA())</f>
        <v>1.2320968569081714E-2</v>
      </c>
      <c r="N592" s="52">
        <f>IFERROR(_xll.qlIndexFixing(Index6M,$H592,TRUE,_xll.ohTrigger(RecalcTrigger,Trigger6M)),NA())</f>
        <v>1.4254176997938763E-2</v>
      </c>
      <c r="O592" s="52">
        <f>IFERROR(_xll.qlIndexFixing(ONIndex6M,I592,TRUE,_xll.ohTrigger(RecalcTrigger,Trigger6M)),NA())</f>
        <v>1.3962176047002117E-2</v>
      </c>
      <c r="P592" s="52">
        <f>IFERROR(_xll.qlIndexFixing(Index1Y,$H592,TRUE,_xll.ohTrigger(RecalcTrigger,Trigger1Y)),NA())</f>
        <v>1.7927943915269823E-2</v>
      </c>
      <c r="Q592" s="52">
        <f>IFERROR(_xll.qlIndexFixing(ONIndex1Y,I592,TRUE,_xll.ohTrigger(RecalcTrigger,Trigger1Y)),NA())</f>
        <v>1.7364133457977715E-2</v>
      </c>
    </row>
    <row r="593" spans="2:17" x14ac:dyDescent="0.2">
      <c r="B593" s="46" t="s">
        <v>51</v>
      </c>
      <c r="D593" s="49">
        <f>_xll.qlCalendarAdvance(LocalCalendar,$D592,B593,"f",FALSE)</f>
        <v>43902</v>
      </c>
      <c r="E593" s="49">
        <f>_xll.qlInterestRateIndexValueDate(IndexON,D593)</f>
        <v>43902</v>
      </c>
      <c r="F593" s="52">
        <f>IFERROR(_xll.qlIndexFixing(IndexON,D593,TRUE,_xll.ohTrigger(RecalcTrigger,TriggerON)),NA())</f>
        <v>8.6216269623573538E-3</v>
      </c>
      <c r="H593" s="49">
        <f>_xll.qlCalendarAdvance(IborCalendar,$H592,B593,"f",FALSE)</f>
        <v>43893</v>
      </c>
      <c r="I593" s="49">
        <f>_xll.qlInterestRateIndexValueDate(Index1M,$H593)</f>
        <v>43895</v>
      </c>
      <c r="J593" s="52">
        <f>IFERROR(_xll.qlIndexFixing(Index1M,$H593,TRUE,_xll.ohTrigger(RecalcTrigger,Trigger1M)),NA())</f>
        <v>1.0926268544256268E-2</v>
      </c>
      <c r="K593" s="52">
        <f>IFERROR(_xll.qlIndexFixing(ONIndex1M,I593,TRUE,_xll.ohTrigger(RecalcTrigger,Trigger1M)),NA())</f>
        <v>1.0871040080928651E-2</v>
      </c>
      <c r="L593" s="52">
        <f>IFERROR(_xll.qlIndexFixing(Index3M,H593,TRUE,_xll.ohTrigger(RecalcTrigger,Trigger3M)),NA())</f>
        <v>1.25425507038189E-2</v>
      </c>
      <c r="M593" s="52">
        <f>IFERROR(_xll.qlIndexFixing(ONIndex3M,I593,TRUE,_xll.ohTrigger(RecalcTrigger,Trigger3M)),NA())</f>
        <v>1.2349335912356096E-2</v>
      </c>
      <c r="N593" s="52">
        <f>IFERROR(_xll.qlIndexFixing(Index6M,$H593,TRUE,_xll.ohTrigger(RecalcTrigger,Trigger6M)),NA())</f>
        <v>1.4281768902739984E-2</v>
      </c>
      <c r="O593" s="52">
        <f>IFERROR(_xll.qlIndexFixing(ONIndex6M,I593,TRUE,_xll.ohTrigger(RecalcTrigger,Trigger6M)),NA())</f>
        <v>1.3980166395093363E-2</v>
      </c>
      <c r="P593" s="52">
        <f>IFERROR(_xll.qlIndexFixing(Index1Y,$H593,TRUE,_xll.ohTrigger(RecalcTrigger,Trigger1Y)),NA())</f>
        <v>1.7939091077610846E-2</v>
      </c>
      <c r="Q593" s="52">
        <f>IFERROR(_xll.qlIndexFixing(ONIndex1Y,I593,TRUE,_xll.ohTrigger(RecalcTrigger,Trigger1Y)),NA())</f>
        <v>1.7399135628579643E-2</v>
      </c>
    </row>
    <row r="594" spans="2:17" x14ac:dyDescent="0.2">
      <c r="B594" s="46" t="s">
        <v>51</v>
      </c>
      <c r="D594" s="49">
        <f>_xll.qlCalendarAdvance(LocalCalendar,$D593,B594,"f",FALSE)</f>
        <v>43909</v>
      </c>
      <c r="E594" s="49">
        <f>_xll.qlInterestRateIndexValueDate(IndexON,D594)</f>
        <v>43909</v>
      </c>
      <c r="F594" s="52">
        <f>IFERROR(_xll.qlIndexFixing(IndexON,D594,TRUE,_xll.ohTrigger(RecalcTrigger,TriggerON)),NA())</f>
        <v>8.6407516910380622E-3</v>
      </c>
      <c r="H594" s="49">
        <f>_xll.qlCalendarAdvance(IborCalendar,$H593,B594,"f",FALSE)</f>
        <v>43900</v>
      </c>
      <c r="I594" s="49">
        <f>_xll.qlInterestRateIndexValueDate(Index1M,$H594)</f>
        <v>43902</v>
      </c>
      <c r="J594" s="52">
        <f>IFERROR(_xll.qlIndexFixing(Index1M,$H594,TRUE,_xll.ohTrigger(RecalcTrigger,Trigger1M)),NA())</f>
        <v>1.095078182527813E-2</v>
      </c>
      <c r="K594" s="52">
        <f>IFERROR(_xll.qlIndexFixing(ONIndex1M,I594,TRUE,_xll.ohTrigger(RecalcTrigger,Trigger1M)),NA())</f>
        <v>1.0893600442027918E-2</v>
      </c>
      <c r="L594" s="52">
        <f>IFERROR(_xll.qlIndexFixing(Index3M,H594,TRUE,_xll.ohTrigger(RecalcTrigger,Trigger3M)),NA())</f>
        <v>1.2568383392640003E-2</v>
      </c>
      <c r="M594" s="52">
        <f>IFERROR(_xll.qlIndexFixing(ONIndex3M,I594,TRUE,_xll.ohTrigger(RecalcTrigger,Trigger3M)),NA())</f>
        <v>1.2377354405401775E-2</v>
      </c>
      <c r="N594" s="52">
        <f>IFERROR(_xll.qlIndexFixing(Index6M,$H594,TRUE,_xll.ohTrigger(RecalcTrigger,Trigger6M)),NA())</f>
        <v>1.4299374284677426E-2</v>
      </c>
      <c r="O594" s="52">
        <f>IFERROR(_xll.qlIndexFixing(ONIndex6M,I594,TRUE,_xll.ohTrigger(RecalcTrigger,Trigger6M)),NA())</f>
        <v>1.399823821769175E-2</v>
      </c>
      <c r="P594" s="52">
        <f>IFERROR(_xll.qlIndexFixing(Index1Y,$H594,TRUE,_xll.ohTrigger(RecalcTrigger,Trigger1Y)),NA())</f>
        <v>1.7949863466137472E-2</v>
      </c>
      <c r="Q594" s="52">
        <f>IFERROR(_xll.qlIndexFixing(ONIndex1Y,I594,TRUE,_xll.ohTrigger(RecalcTrigger,Trigger1Y)),NA())</f>
        <v>1.7432826246794875E-2</v>
      </c>
    </row>
    <row r="595" spans="2:17" x14ac:dyDescent="0.2">
      <c r="B595" s="46" t="s">
        <v>51</v>
      </c>
      <c r="D595" s="49">
        <f>_xll.qlCalendarAdvance(LocalCalendar,$D594,B595,"f",FALSE)</f>
        <v>43916</v>
      </c>
      <c r="E595" s="49">
        <f>_xll.qlInterestRateIndexValueDate(IndexON,D595)</f>
        <v>43916</v>
      </c>
      <c r="F595" s="52">
        <f>IFERROR(_xll.qlIndexFixing(IndexON,D595,TRUE,_xll.ohTrigger(RecalcTrigger,TriggerON)),NA())</f>
        <v>8.6600497214917027E-3</v>
      </c>
      <c r="H595" s="49">
        <f>_xll.qlCalendarAdvance(IborCalendar,$H594,B595,"f",FALSE)</f>
        <v>43907</v>
      </c>
      <c r="I595" s="49">
        <f>_xll.qlInterestRateIndexValueDate(Index1M,$H595)</f>
        <v>43909</v>
      </c>
      <c r="J595" s="52">
        <f>IFERROR(_xll.qlIndexFixing(Index1M,$H595,TRUE,_xll.ohTrigger(RecalcTrigger,Trigger1M)),NA())</f>
        <v>1.0971766858190179E-2</v>
      </c>
      <c r="K595" s="52">
        <f>IFERROR(_xll.qlIndexFixing(ONIndex1M,I595,TRUE,_xll.ohTrigger(RecalcTrigger,Trigger1M)),NA())</f>
        <v>1.0916222464922853E-2</v>
      </c>
      <c r="L595" s="52">
        <f>IFERROR(_xll.qlIndexFixing(Index3M,H595,TRUE,_xll.ohTrigger(RecalcTrigger,Trigger3M)),NA())</f>
        <v>1.2593866288089447E-2</v>
      </c>
      <c r="M595" s="52">
        <f>IFERROR(_xll.qlIndexFixing(ONIndex3M,I595,TRUE,_xll.ohTrigger(RecalcTrigger,Trigger3M)),NA())</f>
        <v>1.2405024047819069E-2</v>
      </c>
      <c r="N595" s="52">
        <f>IFERROR(_xll.qlIndexFixing(Index6M,$H595,TRUE,_xll.ohTrigger(RecalcTrigger,Trigger6M)),NA())</f>
        <v>1.4318745612671577E-2</v>
      </c>
      <c r="O595" s="52">
        <f>IFERROR(_xll.qlIndexFixing(ONIndex6M,I595,TRUE,_xll.ohTrigger(RecalcTrigger,Trigger6M)),NA())</f>
        <v>1.4016391514957149E-2</v>
      </c>
      <c r="P595" s="52">
        <f>IFERROR(_xll.qlIndexFixing(Index1Y,$H595,TRUE,_xll.ohTrigger(RecalcTrigger,Trigger1Y)),NA())</f>
        <v>1.7960304166925126E-2</v>
      </c>
      <c r="Q595" s="52">
        <f>IFERROR(_xll.qlIndexFixing(ONIndex1Y,I595,TRUE,_xll.ohTrigger(RecalcTrigger,Trigger1Y)),NA())</f>
        <v>1.7465205312223731E-2</v>
      </c>
    </row>
    <row r="596" spans="2:17" x14ac:dyDescent="0.2">
      <c r="B596" s="46" t="s">
        <v>51</v>
      </c>
      <c r="D596" s="49">
        <f>_xll.qlCalendarAdvance(LocalCalendar,$D595,B596,"f",FALSE)</f>
        <v>43923</v>
      </c>
      <c r="E596" s="49">
        <f>_xll.qlInterestRateIndexValueDate(IndexON,D596)</f>
        <v>43923</v>
      </c>
      <c r="F596" s="52">
        <f>IFERROR(_xll.qlIndexFixing(IndexON,D596,TRUE,_xll.ohTrigger(RecalcTrigger,TriggerON)),NA())</f>
        <v>8.6795210537982115E-3</v>
      </c>
      <c r="H596" s="49">
        <f>_xll.qlCalendarAdvance(IborCalendar,$H595,B596,"f",FALSE)</f>
        <v>43914</v>
      </c>
      <c r="I596" s="49">
        <f>_xll.qlInterestRateIndexValueDate(Index1M,$H596)</f>
        <v>43916</v>
      </c>
      <c r="J596" s="52">
        <f>IFERROR(_xll.qlIndexFixing(Index1M,$H596,TRUE,_xll.ohTrigger(RecalcTrigger,Trigger1M)),NA())</f>
        <v>1.0994608662250882E-2</v>
      </c>
      <c r="K596" s="52">
        <f>IFERROR(_xll.qlIndexFixing(ONIndex1M,I596,TRUE,_xll.ohTrigger(RecalcTrigger,Trigger1M)),NA())</f>
        <v>1.0938906149613459E-2</v>
      </c>
      <c r="L596" s="52">
        <f>IFERROR(_xll.qlIndexFixing(Index3M,H596,TRUE,_xll.ohTrigger(RecalcTrigger,Trigger3M)),NA())</f>
        <v>1.2618999383353551E-2</v>
      </c>
      <c r="M596" s="52">
        <f>IFERROR(_xll.qlIndexFixing(ONIndex3M,I596,TRUE,_xll.ohTrigger(RecalcTrigger,Trigger3M)),NA())</f>
        <v>1.2432344839687914E-2</v>
      </c>
      <c r="N596" s="52">
        <f>IFERROR(_xll.qlIndexFixing(Index6M,$H596,TRUE,_xll.ohTrigger(RecalcTrigger,Trigger6M)),NA())</f>
        <v>1.4338199207240356E-2</v>
      </c>
      <c r="O596" s="52">
        <f>IFERROR(_xll.qlIndexFixing(ONIndex6M,I596,TRUE,_xll.ohTrigger(RecalcTrigger,Trigger6M)),NA())</f>
        <v>1.4034626286889562E-2</v>
      </c>
      <c r="P596" s="52">
        <f>IFERROR(_xll.qlIndexFixing(Index1Y,$H596,TRUE,_xll.ohTrigger(RecalcTrigger,Trigger1Y)),NA())</f>
        <v>1.7970456268200274E-2</v>
      </c>
      <c r="Q596" s="52">
        <f>IFERROR(_xll.qlIndexFixing(ONIndex1Y,I596,TRUE,_xll.ohTrigger(RecalcTrigger,Trigger1Y)),NA())</f>
        <v>1.7496272824626402E-2</v>
      </c>
    </row>
    <row r="597" spans="2:17" x14ac:dyDescent="0.2">
      <c r="B597" s="46" t="s">
        <v>51</v>
      </c>
      <c r="D597" s="49">
        <f>_xll.qlCalendarAdvance(LocalCalendar,$D596,B597,"f",FALSE)</f>
        <v>43930</v>
      </c>
      <c r="E597" s="49">
        <f>_xll.qlInterestRateIndexValueDate(IndexON,D597)</f>
        <v>43930</v>
      </c>
      <c r="F597" s="52">
        <f>IFERROR(_xll.qlIndexFixing(IndexON,D597,TRUE,_xll.ohTrigger(RecalcTrigger,TriggerON)),NA())</f>
        <v>8.6991656881174606E-3</v>
      </c>
      <c r="H597" s="49">
        <f>_xll.qlCalendarAdvance(IborCalendar,$H596,B597,"f",FALSE)</f>
        <v>43921</v>
      </c>
      <c r="I597" s="49">
        <f>_xll.qlInterestRateIndexValueDate(Index1M,$H597)</f>
        <v>43923</v>
      </c>
      <c r="J597" s="52">
        <f>IFERROR(_xll.qlIndexFixing(Index1M,$H597,TRUE,_xll.ohTrigger(RecalcTrigger,Trigger1M)),NA())</f>
        <v>1.1019322563599459E-2</v>
      </c>
      <c r="K597" s="52">
        <f>IFERROR(_xll.qlIndexFixing(ONIndex1M,I597,TRUE,_xll.ohTrigger(RecalcTrigger,Trigger1M)),NA())</f>
        <v>1.0961651496099734E-2</v>
      </c>
      <c r="L597" s="52">
        <f>IFERROR(_xll.qlIndexFixing(Index3M,H597,TRUE,_xll.ohTrigger(RecalcTrigger,Trigger3M)),NA())</f>
        <v>1.2641856763010306E-2</v>
      </c>
      <c r="M597" s="52">
        <f>IFERROR(_xll.qlIndexFixing(ONIndex3M,I597,TRUE,_xll.ohTrigger(RecalcTrigger,Trigger3M)),NA())</f>
        <v>1.2459316781088248E-2</v>
      </c>
      <c r="N597" s="52">
        <f>IFERROR(_xll.qlIndexFixing(Index6M,$H597,TRUE,_xll.ohTrigger(RecalcTrigger,Trigger6M)),NA())</f>
        <v>1.4352608363371837E-2</v>
      </c>
      <c r="O597" s="52">
        <f>IFERROR(_xll.qlIndexFixing(ONIndex6M,I597,TRUE,_xll.ohTrigger(RecalcTrigger,Trigger6M)),NA())</f>
        <v>1.4052942533488988E-2</v>
      </c>
      <c r="P597" s="52">
        <f>IFERROR(_xll.qlIndexFixing(Index1Y,$H597,TRUE,_xll.ohTrigger(RecalcTrigger,Trigger1Y)),NA())</f>
        <v>1.7984491692070958E-2</v>
      </c>
      <c r="Q597" s="52">
        <f>IFERROR(_xll.qlIndexFixing(ONIndex1Y,I597,TRUE,_xll.ohTrigger(RecalcTrigger,Trigger1Y)),NA())</f>
        <v>1.7526028783603209E-2</v>
      </c>
    </row>
    <row r="598" spans="2:17" x14ac:dyDescent="0.2">
      <c r="B598" s="46" t="s">
        <v>51</v>
      </c>
      <c r="D598" s="49">
        <f>_xll.qlCalendarAdvance(LocalCalendar,$D597,B598,"f",FALSE)</f>
        <v>43937</v>
      </c>
      <c r="E598" s="49">
        <f>_xll.qlInterestRateIndexValueDate(IndexON,D598)</f>
        <v>43937</v>
      </c>
      <c r="F598" s="52">
        <f>IFERROR(_xll.qlIndexFixing(IndexON,D598,TRUE,_xll.ohTrigger(RecalcTrigger,TriggerON)),NA())</f>
        <v>8.7189836242096419E-3</v>
      </c>
      <c r="H598" s="49">
        <f>_xll.qlCalendarAdvance(IborCalendar,$H597,B598,"f",FALSE)</f>
        <v>43928</v>
      </c>
      <c r="I598" s="49">
        <f>_xll.qlInterestRateIndexValueDate(Index1M,$H598)</f>
        <v>43930</v>
      </c>
      <c r="J598" s="52">
        <f>IFERROR(_xll.qlIndexFixing(Index1M,$H598,TRUE,_xll.ohTrigger(RecalcTrigger,Trigger1M)),NA())</f>
        <v>1.1040477566443274E-2</v>
      </c>
      <c r="K598" s="52">
        <f>IFERROR(_xll.qlIndexFixing(ONIndex1M,I598,TRUE,_xll.ohTrigger(RecalcTrigger,Trigger1M)),NA())</f>
        <v>1.0991658518230807E-2</v>
      </c>
      <c r="L598" s="52">
        <f>IFERROR(_xll.qlIndexFixing(Index3M,H598,TRUE,_xll.ohTrigger(RecalcTrigger,Trigger3M)),NA())</f>
        <v>1.2666314366740703E-2</v>
      </c>
      <c r="M598" s="52">
        <f>IFERROR(_xll.qlIndexFixing(ONIndex3M,I598,TRUE,_xll.ohTrigger(RecalcTrigger,Trigger3M)),NA())</f>
        <v>1.2494342454553831E-2</v>
      </c>
      <c r="N598" s="52">
        <f>IFERROR(_xll.qlIndexFixing(Index6M,$H598,TRUE,_xll.ohTrigger(RecalcTrigger,Trigger6M)),NA())</f>
        <v>1.437220748275282E-2</v>
      </c>
      <c r="O598" s="52">
        <f>IFERROR(_xll.qlIndexFixing(ONIndex6M,I598,TRUE,_xll.ohTrigger(RecalcTrigger,Trigger6M)),NA())</f>
        <v>1.4077714256305995E-2</v>
      </c>
      <c r="P598" s="52">
        <f>IFERROR(_xll.qlIndexFixing(Index1Y,$H598,TRUE,_xll.ohTrigger(RecalcTrigger,Trigger1Y)),NA())</f>
        <v>1.799006703509537E-2</v>
      </c>
      <c r="Q598" s="52">
        <f>IFERROR(_xll.qlIndexFixing(ONIndex1Y,I598,TRUE,_xll.ohTrigger(RecalcTrigger,Trigger1Y)),NA())</f>
        <v>1.756404611194462E-2</v>
      </c>
    </row>
    <row r="599" spans="2:17" x14ac:dyDescent="0.2">
      <c r="B599" s="46" t="s">
        <v>51</v>
      </c>
      <c r="D599" s="49">
        <f>_xll.qlCalendarAdvance(LocalCalendar,$D598,B599,"f",FALSE)</f>
        <v>43944</v>
      </c>
      <c r="E599" s="49">
        <f>_xll.qlInterestRateIndexValueDate(IndexON,D599)</f>
        <v>43944</v>
      </c>
      <c r="F599" s="52">
        <f>IFERROR(_xll.qlIndexFixing(IndexON,D599,TRUE,_xll.ohTrigger(RecalcTrigger,TriggerON)),NA())</f>
        <v>8.7389748623944996E-3</v>
      </c>
      <c r="H599" s="49">
        <f>_xll.qlCalendarAdvance(IborCalendar,$H598,B599,"f",FALSE)</f>
        <v>43935</v>
      </c>
      <c r="I599" s="49">
        <f>_xll.qlInterestRateIndexValueDate(Index1M,$H599)</f>
        <v>43937</v>
      </c>
      <c r="J599" s="52">
        <f>IFERROR(_xll.qlIndexFixing(Index1M,$H599,TRUE,_xll.ohTrigger(RecalcTrigger,Trigger1M)),NA())</f>
        <v>1.1063504667326862E-2</v>
      </c>
      <c r="K599" s="52">
        <f>IFERROR(_xll.qlIndexFixing(ONIndex1M,I599,TRUE,_xll.ohTrigger(RecalcTrigger,Trigger1M)),NA())</f>
        <v>1.10073271746991E-2</v>
      </c>
      <c r="L599" s="52">
        <f>IFERROR(_xll.qlIndexFixing(Index3M,H599,TRUE,_xll.ohTrigger(RecalcTrigger,Trigger3M)),NA())</f>
        <v>1.2690422161518307E-2</v>
      </c>
      <c r="M599" s="52">
        <f>IFERROR(_xll.qlIndexFixing(ONIndex3M,I599,TRUE,_xll.ohTrigger(RecalcTrigger,Trigger3M)),NA())</f>
        <v>1.2512214111444209E-2</v>
      </c>
      <c r="N599" s="52">
        <f>IFERROR(_xll.qlIndexFixing(Index6M,$H599,TRUE,_xll.ohTrigger(RecalcTrigger,Trigger6M)),NA())</f>
        <v>1.4391892356847734E-2</v>
      </c>
      <c r="O599" s="52">
        <f>IFERROR(_xll.qlIndexFixing(ONIndex6M,I599,TRUE,_xll.ohTrigger(RecalcTrigger,Trigger6M)),NA())</f>
        <v>1.4089819450928687E-2</v>
      </c>
      <c r="P599" s="52">
        <f>IFERROR(_xll.qlIndexFixing(Index1Y,$H599,TRUE,_xll.ohTrigger(RecalcTrigger,Trigger1Y)),NA())</f>
        <v>1.7999611886819054E-2</v>
      </c>
      <c r="Q599" s="52">
        <f>IFERROR(_xll.qlIndexFixing(ONIndex1Y,I599,TRUE,_xll.ohTrigger(RecalcTrigger,Trigger1Y)),NA())</f>
        <v>1.7581606040080189E-2</v>
      </c>
    </row>
    <row r="600" spans="2:17" x14ac:dyDescent="0.2">
      <c r="B600" s="46" t="s">
        <v>51</v>
      </c>
      <c r="D600" s="49">
        <f>_xll.qlCalendarAdvance(LocalCalendar,$D599,B600,"f",FALSE)</f>
        <v>43951</v>
      </c>
      <c r="E600" s="49">
        <f>_xll.qlInterestRateIndexValueDate(IndexON,D600)</f>
        <v>43951</v>
      </c>
      <c r="F600" s="52">
        <f>IFERROR(_xll.qlIndexFixing(IndexON,D600,TRUE,_xll.ohTrigger(RecalcTrigger,TriggerON)),NA())</f>
        <v>8.7591394024322256E-3</v>
      </c>
      <c r="H600" s="49">
        <f>_xll.qlCalendarAdvance(IborCalendar,$H599,B600,"f",FALSE)</f>
        <v>43942</v>
      </c>
      <c r="I600" s="49">
        <f>_xll.qlInterestRateIndexValueDate(Index1M,$H600)</f>
        <v>43944</v>
      </c>
      <c r="J600" s="52">
        <f>IFERROR(_xll.qlIndexFixing(Index1M,$H600,TRUE,_xll.ohTrigger(RecalcTrigger,Trigger1M)),NA())</f>
        <v>1.1088419222781648E-2</v>
      </c>
      <c r="K600" s="52">
        <f>IFERROR(_xll.qlIndexFixing(ONIndex1M,I600,TRUE,_xll.ohTrigger(RecalcTrigger,Trigger1M)),NA())</f>
        <v>1.1030257506732255E-2</v>
      </c>
      <c r="L600" s="52">
        <f>IFERROR(_xll.qlIndexFixing(Index3M,H600,TRUE,_xll.ohTrigger(RecalcTrigger,Trigger3M)),NA())</f>
        <v>1.2714180140966681E-2</v>
      </c>
      <c r="M600" s="52">
        <f>IFERROR(_xll.qlIndexFixing(ONIndex3M,I600,TRUE,_xll.ohTrigger(RecalcTrigger,Trigger3M)),NA())</f>
        <v>1.2538139500399836E-2</v>
      </c>
      <c r="N600" s="52">
        <f>IFERROR(_xll.qlIndexFixing(Index6M,$H600,TRUE,_xll.ohTrigger(RecalcTrigger,Trigger6M)),NA())</f>
        <v>1.4411665705990263E-2</v>
      </c>
      <c r="O600" s="52">
        <f>IFERROR(_xll.qlIndexFixing(ONIndex6M,I600,TRUE,_xll.ohTrigger(RecalcTrigger,Trigger6M)),NA())</f>
        <v>1.4108380121609088E-2</v>
      </c>
      <c r="P600" s="52">
        <f>IFERROR(_xll.qlIndexFixing(Index1Y,$H600,TRUE,_xll.ohTrigger(RecalcTrigger,Trigger1Y)),NA())</f>
        <v>1.8009040511064025E-2</v>
      </c>
      <c r="Q600" s="52">
        <f>IFERROR(_xll.qlIndexFixing(ONIndex1Y,I600,TRUE,_xll.ohTrigger(RecalcTrigger,Trigger1Y)),NA())</f>
        <v>1.7607427336940873E-2</v>
      </c>
    </row>
    <row r="601" spans="2:17" x14ac:dyDescent="0.2">
      <c r="B601" s="46" t="s">
        <v>51</v>
      </c>
      <c r="D601" s="49">
        <f>_xll.qlCalendarAdvance(LocalCalendar,$D600,B601,"f",FALSE)</f>
        <v>43958</v>
      </c>
      <c r="E601" s="49">
        <f>_xll.qlInterestRateIndexValueDate(IndexON,D601)</f>
        <v>43958</v>
      </c>
      <c r="F601" s="52">
        <f>IFERROR(_xll.qlIndexFixing(IndexON,D601,TRUE,_xll.ohTrigger(RecalcTrigger,TriggerON)),NA())</f>
        <v>8.7794772445626279E-3</v>
      </c>
      <c r="H601" s="49">
        <f>_xll.qlCalendarAdvance(IborCalendar,$H600,B601,"f",FALSE)</f>
        <v>43949</v>
      </c>
      <c r="I601" s="49">
        <f>_xll.qlInterestRateIndexValueDate(Index1M,$H601)</f>
        <v>43951</v>
      </c>
      <c r="J601" s="52">
        <f>IFERROR(_xll.qlIndexFixing(Index1M,$H601,TRUE,_xll.ohTrigger(RecalcTrigger,Trigger1M)),NA())</f>
        <v>1.1104254882997331E-2</v>
      </c>
      <c r="K601" s="52">
        <f>IFERROR(_xll.qlIndexFixing(ONIndex1M,I601,TRUE,_xll.ohTrigger(RecalcTrigger,Trigger1M)),NA())</f>
        <v>1.1053249500641016E-2</v>
      </c>
      <c r="L601" s="52">
        <f>IFERROR(_xll.qlIndexFixing(Index3M,H601,TRUE,_xll.ohTrigger(RecalcTrigger,Trigger3M)),NA())</f>
        <v>1.2739417624947348E-2</v>
      </c>
      <c r="M601" s="52">
        <f>IFERROR(_xll.qlIndexFixing(ONIndex3M,I601,TRUE,_xll.ohTrigger(RecalcTrigger,Trigger3M)),NA())</f>
        <v>1.2563716038407335E-2</v>
      </c>
      <c r="N601" s="52">
        <f>IFERROR(_xll.qlIndexFixing(Index6M,$H601,TRUE,_xll.ohTrigger(RecalcTrigger,Trigger6M)),NA())</f>
        <v>1.44315302506364E-2</v>
      </c>
      <c r="O601" s="52">
        <f>IFERROR(_xll.qlIndexFixing(ONIndex6M,I601,TRUE,_xll.ohTrigger(RecalcTrigger,Trigger6M)),NA())</f>
        <v>1.4127022267116374E-2</v>
      </c>
      <c r="P601" s="52">
        <f>IFERROR(_xll.qlIndexFixing(Index1Y,$H601,TRUE,_xll.ohTrigger(RecalcTrigger,Trigger1Y)),NA())</f>
        <v>1.8018396005186767E-2</v>
      </c>
      <c r="Q601" s="52">
        <f>IFERROR(_xll.qlIndexFixing(ONIndex1Y,I601,TRUE,_xll.ohTrigger(RecalcTrigger,Trigger1Y)),NA())</f>
        <v>1.7631937079176652E-2</v>
      </c>
    </row>
    <row r="602" spans="2:17" x14ac:dyDescent="0.2">
      <c r="B602" s="46" t="s">
        <v>51</v>
      </c>
      <c r="D602" s="49">
        <f>_xll.qlCalendarAdvance(LocalCalendar,$D601,B602,"f",FALSE)</f>
        <v>43965</v>
      </c>
      <c r="E602" s="49">
        <f>_xll.qlInterestRateIndexValueDate(IndexON,D602)</f>
        <v>43965</v>
      </c>
      <c r="F602" s="52">
        <f>IFERROR(_xll.qlIndexFixing(IndexON,D602,TRUE,_xll.ohTrigger(RecalcTrigger,TriggerON)),NA())</f>
        <v>8.7999883887057706E-3</v>
      </c>
      <c r="H602" s="49">
        <f>_xll.qlCalendarAdvance(IborCalendar,$H601,B602,"f",FALSE)</f>
        <v>43956</v>
      </c>
      <c r="I602" s="49">
        <f>_xll.qlInterestRateIndexValueDate(Index1M,$H602)</f>
        <v>43958</v>
      </c>
      <c r="J602" s="52">
        <f>IFERROR(_xll.qlIndexFixing(Index1M,$H602,TRUE,_xll.ohTrigger(RecalcTrigger,Trigger1M)),NA())</f>
        <v>1.1132956569678554E-2</v>
      </c>
      <c r="K602" s="52">
        <f>IFERROR(_xll.qlIndexFixing(ONIndex1M,I602,TRUE,_xll.ohTrigger(RecalcTrigger,Trigger1M)),NA())</f>
        <v>1.1076303156505318E-2</v>
      </c>
      <c r="L602" s="52">
        <f>IFERROR(_xll.qlIndexFixing(Index3M,H602,TRUE,_xll.ohTrigger(RecalcTrigger,Trigger3M)),NA())</f>
        <v>1.2762451781238389E-2</v>
      </c>
      <c r="M602" s="52">
        <f>IFERROR(_xll.qlIndexFixing(ONIndex3M,I602,TRUE,_xll.ohTrigger(RecalcTrigger,Trigger3M)),NA())</f>
        <v>1.258894372538677E-2</v>
      </c>
      <c r="N602" s="52">
        <f>IFERROR(_xll.qlIndexFixing(Index6M,$H602,TRUE,_xll.ohTrigger(RecalcTrigger,Trigger6M)),NA())</f>
        <v>1.4456731677784992E-2</v>
      </c>
      <c r="O602" s="52">
        <f>IFERROR(_xll.qlIndexFixing(ONIndex6M,I602,TRUE,_xll.ohTrigger(RecalcTrigger,Trigger6M)),NA())</f>
        <v>1.4145745887370609E-2</v>
      </c>
      <c r="P602" s="52">
        <f>IFERROR(_xll.qlIndexFixing(Index1Y,$H602,TRUE,_xll.ohTrigger(RecalcTrigger,Trigger1Y)),NA())</f>
        <v>1.8027721468172917E-2</v>
      </c>
      <c r="Q602" s="52">
        <f>IFERROR(_xll.qlIndexFixing(ONIndex1Y,I602,TRUE,_xll.ohTrigger(RecalcTrigger,Trigger1Y)),NA())</f>
        <v>1.7655135266467781E-2</v>
      </c>
    </row>
    <row r="603" spans="2:17" x14ac:dyDescent="0.2">
      <c r="B603" s="46" t="s">
        <v>51</v>
      </c>
      <c r="D603" s="49">
        <f>_xll.qlCalendarAdvance(LocalCalendar,$D602,B603,"f",FALSE)</f>
        <v>43972</v>
      </c>
      <c r="E603" s="49">
        <f>_xll.qlInterestRateIndexValueDate(IndexON,D603)</f>
        <v>43972</v>
      </c>
      <c r="F603" s="52">
        <f>IFERROR(_xll.qlIndexFixing(IndexON,D603,TRUE,_xll.ohTrigger(RecalcTrigger,TriggerON)),NA())</f>
        <v>8.8206728350215258E-3</v>
      </c>
      <c r="H603" s="49">
        <f>_xll.qlCalendarAdvance(IborCalendar,$H602,B603,"f",FALSE)</f>
        <v>43963</v>
      </c>
      <c r="I603" s="49">
        <f>_xll.qlInterestRateIndexValueDate(Index1M,$H603)</f>
        <v>43965</v>
      </c>
      <c r="J603" s="52">
        <f>IFERROR(_xll.qlIndexFixing(Index1M,$H603,TRUE,_xll.ohTrigger(RecalcTrigger,Trigger1M)),NA())</f>
        <v>1.1156230738298412E-2</v>
      </c>
      <c r="K603" s="52">
        <f>IFERROR(_xll.qlIndexFixing(ONIndex1M,I603,TRUE,_xll.ohTrigger(RecalcTrigger,Trigger1M)),NA())</f>
        <v>1.109941847416529E-2</v>
      </c>
      <c r="L603" s="52">
        <f>IFERROR(_xll.qlIndexFixing(Index3M,H603,TRUE,_xll.ohTrigger(RecalcTrigger,Trigger3M)),NA())</f>
        <v>1.2785136092264501E-2</v>
      </c>
      <c r="M603" s="52">
        <f>IFERROR(_xll.qlIndexFixing(ONIndex3M,I603,TRUE,_xll.ohTrigger(RecalcTrigger,Trigger3M)),NA())</f>
        <v>1.2613822561338139E-2</v>
      </c>
      <c r="N603" s="52">
        <f>IFERROR(_xll.qlIndexFixing(Index6M,$H603,TRUE,_xll.ohTrigger(RecalcTrigger,Trigger6M)),NA())</f>
        <v>1.4476812958343407E-2</v>
      </c>
      <c r="O603" s="52">
        <f>IFERROR(_xll.qlIndexFixing(ONIndex6M,I603,TRUE,_xll.ohTrigger(RecalcTrigger,Trigger6M)),NA())</f>
        <v>1.4164550982371793E-2</v>
      </c>
      <c r="P603" s="52">
        <f>IFERROR(_xll.qlIndexFixing(Index1Y,$H603,TRUE,_xll.ohTrigger(RecalcTrigger,Trigger1Y)),NA())</f>
        <v>1.8037060000617347E-2</v>
      </c>
      <c r="Q603" s="52">
        <f>IFERROR(_xll.qlIndexFixing(ONIndex1Y,I603,TRUE,_xll.ohTrigger(RecalcTrigger,Trigger1Y)),NA())</f>
        <v>1.7677021898654388E-2</v>
      </c>
    </row>
    <row r="604" spans="2:17" x14ac:dyDescent="0.2">
      <c r="B604" s="46" t="s">
        <v>51</v>
      </c>
      <c r="D604" s="49">
        <f>_xll.qlCalendarAdvance(LocalCalendar,$D603,B604,"f",FALSE)</f>
        <v>43979</v>
      </c>
      <c r="E604" s="49">
        <f>_xll.qlInterestRateIndexValueDate(IndexON,D604)</f>
        <v>43979</v>
      </c>
      <c r="F604" s="52">
        <f>IFERROR(_xll.qlIndexFixing(IndexON,D604,TRUE,_xll.ohTrigger(RecalcTrigger,TriggerON)),NA())</f>
        <v>8.8415305833500213E-3</v>
      </c>
      <c r="H604" s="49">
        <f>_xll.qlCalendarAdvance(IborCalendar,$H603,B604,"f",FALSE)</f>
        <v>43970</v>
      </c>
      <c r="I604" s="49">
        <f>_xll.qlInterestRateIndexValueDate(Index1M,$H604)</f>
        <v>43972</v>
      </c>
      <c r="J604" s="52">
        <f>IFERROR(_xll.qlIndexFixing(Index1M,$H604,TRUE,_xll.ohTrigger(RecalcTrigger,Trigger1M)),NA())</f>
        <v>1.1179566674806574E-2</v>
      </c>
      <c r="K604" s="52">
        <f>IFERROR(_xll.qlIndexFixing(ONIndex1M,I604,TRUE,_xll.ohTrigger(RecalcTrigger,Trigger1M)),NA())</f>
        <v>1.1122595453780804E-2</v>
      </c>
      <c r="L604" s="52">
        <f>IFERROR(_xll.qlIndexFixing(Index3M,H604,TRUE,_xll.ohTrigger(RecalcTrigger,Trigger3M)),NA())</f>
        <v>1.2807470551958359E-2</v>
      </c>
      <c r="M604" s="52">
        <f>IFERROR(_xll.qlIndexFixing(ONIndex3M,I604,TRUE,_xll.ohTrigger(RecalcTrigger,Trigger3M)),NA())</f>
        <v>1.2638352546021636E-2</v>
      </c>
      <c r="N604" s="52">
        <f>IFERROR(_xll.qlIndexFixing(Index6M,$H604,TRUE,_xll.ohTrigger(RecalcTrigger,Trigger6M)),NA())</f>
        <v>1.449699448308381E-2</v>
      </c>
      <c r="O604" s="52">
        <f>IFERROR(_xll.qlIndexFixing(ONIndex6M,I604,TRUE,_xll.ohTrigger(RecalcTrigger,Trigger6M)),NA())</f>
        <v>1.4183437552199862E-2</v>
      </c>
      <c r="P604" s="52">
        <f>IFERROR(_xll.qlIndexFixing(Index1Y,$H604,TRUE,_xll.ohTrigger(RecalcTrigger,Trigger1Y)),NA())</f>
        <v>1.8046454704718037E-2</v>
      </c>
      <c r="Q604" s="52">
        <f>IFERROR(_xll.qlIndexFixing(ONIndex1Y,I604,TRUE,_xll.ohTrigger(RecalcTrigger,Trigger1Y)),NA())</f>
        <v>1.7697596975336793E-2</v>
      </c>
    </row>
    <row r="605" spans="2:17" x14ac:dyDescent="0.2">
      <c r="B605" s="46" t="s">
        <v>51</v>
      </c>
      <c r="D605" s="49">
        <f>_xll.qlCalendarAdvance(LocalCalendar,$D604,B605,"f",FALSE)</f>
        <v>43986</v>
      </c>
      <c r="E605" s="49">
        <f>_xll.qlInterestRateIndexValueDate(IndexON,D605)</f>
        <v>43986</v>
      </c>
      <c r="F605" s="52">
        <f>IFERROR(_xll.qlIndexFixing(IndexON,D605,TRUE,_xll.ohTrigger(RecalcTrigger,TriggerON)),NA())</f>
        <v>8.8625616337711932E-3</v>
      </c>
      <c r="H605" s="49">
        <f>_xll.qlCalendarAdvance(IborCalendar,$H604,B605,"f",FALSE)</f>
        <v>43977</v>
      </c>
      <c r="I605" s="49">
        <f>_xll.qlInterestRateIndexValueDate(Index1M,$H605)</f>
        <v>43979</v>
      </c>
      <c r="J605" s="52">
        <f>IFERROR(_xll.qlIndexFixing(Index1M,$H605,TRUE,_xll.ohTrigger(RecalcTrigger,Trigger1M)),NA())</f>
        <v>1.1202964379587732E-2</v>
      </c>
      <c r="K605" s="52">
        <f>IFERROR(_xll.qlIndexFixing(ONIndex1M,I605,TRUE,_xll.ohTrigger(RecalcTrigger,Trigger1M)),NA())</f>
        <v>1.1145834095271923E-2</v>
      </c>
      <c r="L605" s="52">
        <f>IFERROR(_xll.qlIndexFixing(Index3M,H605,TRUE,_xll.ohTrigger(RecalcTrigger,Trigger3M)),NA())</f>
        <v>1.2829455154346484E-2</v>
      </c>
      <c r="M605" s="52">
        <f>IFERROR(_xll.qlIndexFixing(ONIndex3M,I605,TRUE,_xll.ohTrigger(RecalcTrigger,Trigger3M)),NA())</f>
        <v>1.2662533679597132E-2</v>
      </c>
      <c r="N605" s="52">
        <f>IFERROR(_xll.qlIndexFixing(Index6M,$H605,TRUE,_xll.ohTrigger(RecalcTrigger,Trigger6M)),NA())</f>
        <v>1.451727892952505E-2</v>
      </c>
      <c r="O605" s="52">
        <f>IFERROR(_xll.qlIndexFixing(ONIndex6M,I605,TRUE,_xll.ohTrigger(RecalcTrigger,Trigger6M)),NA())</f>
        <v>1.4202405596694945E-2</v>
      </c>
      <c r="P605" s="52">
        <f>IFERROR(_xll.qlIndexFixing(Index1Y,$H605,TRUE,_xll.ohTrigger(RecalcTrigger,Trigger1Y)),NA())</f>
        <v>1.8055948684292705E-2</v>
      </c>
      <c r="Q605" s="52">
        <f>IFERROR(_xll.qlIndexFixing(ONIndex1Y,I605,TRUE,_xll.ohTrigger(RecalcTrigger,Trigger1Y)),NA())</f>
        <v>1.7716860496514997E-2</v>
      </c>
    </row>
    <row r="606" spans="2:17" x14ac:dyDescent="0.2">
      <c r="B606" s="46" t="s">
        <v>51</v>
      </c>
      <c r="D606" s="49">
        <f>_xll.qlCalendarAdvance(LocalCalendar,$D605,B606,"f",FALSE)</f>
        <v>43993</v>
      </c>
      <c r="E606" s="49">
        <f>_xll.qlInterestRateIndexValueDate(IndexON,D606)</f>
        <v>43993</v>
      </c>
      <c r="F606" s="52">
        <f>IFERROR(_xll.qlIndexFixing(IndexON,D606,TRUE,_xll.ohTrigger(RecalcTrigger,TriggerON)),NA())</f>
        <v>8.8837659863649776E-3</v>
      </c>
      <c r="H606" s="49">
        <f>_xll.qlCalendarAdvance(IborCalendar,$H605,B606,"f",FALSE)</f>
        <v>43984</v>
      </c>
      <c r="I606" s="49">
        <f>_xll.qlInterestRateIndexValueDate(Index1M,$H606)</f>
        <v>43986</v>
      </c>
      <c r="J606" s="52">
        <f>IFERROR(_xll.qlIndexFixing(Index1M,$H606,TRUE,_xll.ohTrigger(RecalcTrigger,Trigger1M)),NA())</f>
        <v>1.1226423853024081E-2</v>
      </c>
      <c r="K606" s="52">
        <f>IFERROR(_xll.qlIndexFixing(ONIndex1M,I606,TRUE,_xll.ohTrigger(RecalcTrigger,Trigger1M)),NA())</f>
        <v>1.1169134398638647E-2</v>
      </c>
      <c r="L606" s="52">
        <f>IFERROR(_xll.qlIndexFixing(Index3M,H606,TRUE,_xll.ohTrigger(RecalcTrigger,Trigger3M)),NA())</f>
        <v>1.2851089893552704E-2</v>
      </c>
      <c r="M606" s="52">
        <f>IFERROR(_xll.qlIndexFixing(ONIndex3M,I606,TRUE,_xll.ohTrigger(RecalcTrigger,Trigger3M)),NA())</f>
        <v>1.2686365961824819E-2</v>
      </c>
      <c r="N606" s="52">
        <f>IFERROR(_xll.qlIndexFixing(Index6M,$H606,TRUE,_xll.ohTrigger(RecalcTrigger,Trigger6M)),NA())</f>
        <v>1.4532316130898688E-2</v>
      </c>
      <c r="O606" s="52">
        <f>IFERROR(_xll.qlIndexFixing(ONIndex6M,I606,TRUE,_xll.ohTrigger(RecalcTrigger,Trigger6M)),NA())</f>
        <v>1.4221455116016912E-2</v>
      </c>
      <c r="P606" s="52">
        <f>IFERROR(_xll.qlIndexFixing(Index1Y,$H606,TRUE,_xll.ohTrigger(RecalcTrigger,Trigger1Y)),NA())</f>
        <v>1.806558504481167E-2</v>
      </c>
      <c r="Q606" s="52">
        <f>IFERROR(_xll.qlIndexFixing(ONIndex1Y,I606,TRUE,_xll.ohTrigger(RecalcTrigger,Trigger1Y)),NA())</f>
        <v>1.7734812461869254E-2</v>
      </c>
    </row>
    <row r="607" spans="2:17" x14ac:dyDescent="0.2">
      <c r="B607" s="46" t="s">
        <v>51</v>
      </c>
      <c r="D607" s="49">
        <f>_xll.qlCalendarAdvance(LocalCalendar,$D606,B607,"f",FALSE)</f>
        <v>44000</v>
      </c>
      <c r="E607" s="49">
        <f>_xll.qlInterestRateIndexValueDate(IndexON,D607)</f>
        <v>44000</v>
      </c>
      <c r="F607" s="52">
        <f>IFERROR(_xll.qlIndexFixing(IndexON,D607,TRUE,_xll.ohTrigger(RecalcTrigger,TriggerON)),NA())</f>
        <v>8.9051436412113105E-3</v>
      </c>
      <c r="H607" s="49">
        <f>_xll.qlCalendarAdvance(IborCalendar,$H606,B607,"f",FALSE)</f>
        <v>43991</v>
      </c>
      <c r="I607" s="49">
        <f>_xll.qlInterestRateIndexValueDate(Index1M,$H607)</f>
        <v>43993</v>
      </c>
      <c r="J607" s="52">
        <f>IFERROR(_xll.qlIndexFixing(Index1M,$H607,TRUE,_xll.ohTrigger(RecalcTrigger,Trigger1M)),NA())</f>
        <v>1.1249945095505309E-2</v>
      </c>
      <c r="K607" s="52">
        <f>IFERROR(_xll.qlIndexFixing(ONIndex1M,I607,TRUE,_xll.ohTrigger(RecalcTrigger,Trigger1M)),NA())</f>
        <v>1.1192496364120785E-2</v>
      </c>
      <c r="L607" s="52">
        <f>IFERROR(_xll.qlIndexFixing(Index3M,H607,TRUE,_xll.ohTrigger(RecalcTrigger,Trigger3M)),NA())</f>
        <v>1.2872374763789475E-2</v>
      </c>
      <c r="M607" s="52">
        <f>IFERROR(_xll.qlIndexFixing(ONIndex3M,I607,TRUE,_xll.ohTrigger(RecalcTrigger,Trigger3M)),NA())</f>
        <v>1.2709849392704697E-2</v>
      </c>
      <c r="N607" s="52">
        <f>IFERROR(_xll.qlIndexFixing(Index6M,$H607,TRUE,_xll.ohTrigger(RecalcTrigger,Trigger6M)),NA())</f>
        <v>1.4552784985000199E-2</v>
      </c>
      <c r="O607" s="52">
        <f>IFERROR(_xll.qlIndexFixing(ONIndex6M,I607,TRUE,_xll.ohTrigger(RecalcTrigger,Trigger6M)),NA())</f>
        <v>1.4240586110165765E-2</v>
      </c>
      <c r="P607" s="52">
        <f>IFERROR(_xll.qlIndexFixing(Index1Y,$H607,TRUE,_xll.ohTrigger(RecalcTrigger,Trigger1Y)),NA())</f>
        <v>1.8075406893449306E-2</v>
      </c>
      <c r="Q607" s="52">
        <f>IFERROR(_xll.qlIndexFixing(ONIndex1Y,I607,TRUE,_xll.ohTrigger(RecalcTrigger,Trigger1Y)),NA())</f>
        <v>1.7751452871159756E-2</v>
      </c>
    </row>
    <row r="608" spans="2:17" x14ac:dyDescent="0.2">
      <c r="B608" s="46" t="s">
        <v>51</v>
      </c>
      <c r="D608" s="49">
        <f>_xll.qlCalendarAdvance(LocalCalendar,$D607,B608,"f",FALSE)</f>
        <v>44007</v>
      </c>
      <c r="E608" s="49">
        <f>_xll.qlInterestRateIndexValueDate(IndexON,D608)</f>
        <v>44007</v>
      </c>
      <c r="F608" s="52">
        <f>IFERROR(_xll.qlIndexFixing(IndexON,D608,TRUE,_xll.ohTrigger(RecalcTrigger,TriggerON)),NA())</f>
        <v>8.9266945982302559E-3</v>
      </c>
      <c r="H608" s="49">
        <f>_xll.qlCalendarAdvance(IborCalendar,$H607,B608,"f",FALSE)</f>
        <v>43998</v>
      </c>
      <c r="I608" s="49">
        <f>_xll.qlInterestRateIndexValueDate(Index1M,$H608)</f>
        <v>44000</v>
      </c>
      <c r="J608" s="52">
        <f>IFERROR(_xll.qlIndexFixing(Index1M,$H608,TRUE,_xll.ohTrigger(RecalcTrigger,Trigger1M)),NA())</f>
        <v>1.1273528107416109E-2</v>
      </c>
      <c r="K608" s="52">
        <f>IFERROR(_xll.qlIndexFixing(ONIndex1M,I608,TRUE,_xll.ohTrigger(RecalcTrigger,Trigger1M)),NA())</f>
        <v>1.1215919991398593E-2</v>
      </c>
      <c r="L608" s="52">
        <f>IFERROR(_xll.qlIndexFixing(Index3M,H608,TRUE,_xll.ohTrigger(RecalcTrigger,Trigger3M)),NA())</f>
        <v>1.2893309759363961E-2</v>
      </c>
      <c r="M608" s="52">
        <f>IFERROR(_xll.qlIndexFixing(ONIndex3M,I608,TRUE,_xll.ohTrigger(RecalcTrigger,Trigger3M)),NA())</f>
        <v>1.2732983971996958E-2</v>
      </c>
      <c r="N608" s="52">
        <f>IFERROR(_xll.qlIndexFixing(Index6M,$H608,TRUE,_xll.ohTrigger(RecalcTrigger,Trigger6M)),NA())</f>
        <v>1.4573364081259406E-2</v>
      </c>
      <c r="O608" s="52">
        <f>IFERROR(_xll.qlIndexFixing(ONIndex6M,I608,TRUE,_xll.ohTrigger(RecalcTrigger,Trigger6M)),NA())</f>
        <v>1.4259798579221439E-2</v>
      </c>
      <c r="P608" s="52">
        <f>IFERROR(_xll.qlIndexFixing(Index1Y,$H608,TRUE,_xll.ohTrigger(RecalcTrigger,Trigger1Y)),NA())</f>
        <v>1.8085457339154794E-2</v>
      </c>
      <c r="Q608" s="52">
        <f>IFERROR(_xll.qlIndexFixing(ONIndex1Y,I608,TRUE,_xll.ohTrigger(RecalcTrigger,Trigger1Y)),NA())</f>
        <v>1.7766781724306568E-2</v>
      </c>
    </row>
    <row r="609" spans="2:17" x14ac:dyDescent="0.2">
      <c r="B609" s="46" t="s">
        <v>51</v>
      </c>
      <c r="D609" s="49">
        <f>_xll.qlCalendarAdvance(LocalCalendar,$D608,B609,"f",FALSE)</f>
        <v>44014</v>
      </c>
      <c r="E609" s="49">
        <f>_xll.qlInterestRateIndexValueDate(IndexON,D609)</f>
        <v>44014</v>
      </c>
      <c r="F609" s="52">
        <f>IFERROR(_xll.qlIndexFixing(IndexON,D609,TRUE,_xll.ohTrigger(RecalcTrigger,TriggerON)),NA())</f>
        <v>8.9534328105544958E-3</v>
      </c>
      <c r="H609" s="49">
        <f>_xll.qlCalendarAdvance(IborCalendar,$H608,B609,"f",FALSE)</f>
        <v>44005</v>
      </c>
      <c r="I609" s="49">
        <f>_xll.qlInterestRateIndexValueDate(Index1M,$H609)</f>
        <v>44007</v>
      </c>
      <c r="J609" s="52">
        <f>IFERROR(_xll.qlIndexFixing(Index1M,$H609,TRUE,_xll.ohTrigger(RecalcTrigger,Trigger1M)),NA())</f>
        <v>1.1297172889141172E-2</v>
      </c>
      <c r="K609" s="52">
        <f>IFERROR(_xll.qlIndexFixing(ONIndex1M,I609,TRUE,_xll.ohTrigger(RecalcTrigger,Trigger1M)),NA())</f>
        <v>1.1239405280631942E-2</v>
      </c>
      <c r="L609" s="52">
        <f>IFERROR(_xll.qlIndexFixing(Index3M,H609,TRUE,_xll.ohTrigger(RecalcTrigger,Trigger3M)),NA())</f>
        <v>1.291389487467977E-2</v>
      </c>
      <c r="M609" s="52">
        <f>IFERROR(_xll.qlIndexFixing(ONIndex3M,I609,TRUE,_xll.ohTrigger(RecalcTrigger,Trigger3M)),NA())</f>
        <v>1.2755769700021347E-2</v>
      </c>
      <c r="N609" s="52">
        <f>IFERROR(_xll.qlIndexFixing(Index6M,$H609,TRUE,_xll.ohTrigger(RecalcTrigger,Trigger6M)),NA())</f>
        <v>1.4601316144778938E-2</v>
      </c>
      <c r="O609" s="52">
        <f>IFERROR(_xll.qlIndexFixing(ONIndex6M,I609,TRUE,_xll.ohTrigger(RecalcTrigger,Trigger6M)),NA())</f>
        <v>1.4279092523024062E-2</v>
      </c>
      <c r="P609" s="52">
        <f>IFERROR(_xll.qlIndexFixing(Index1Y,$H609,TRUE,_xll.ohTrigger(RecalcTrigger,Trigger1Y)),NA())</f>
        <v>1.8095779492741021E-2</v>
      </c>
      <c r="Q609" s="52">
        <f>IFERROR(_xll.qlIndexFixing(ONIndex1Y,I609,TRUE,_xll.ohTrigger(RecalcTrigger,Trigger1Y)),NA())</f>
        <v>1.7780799020989946E-2</v>
      </c>
    </row>
    <row r="610" spans="2:17" x14ac:dyDescent="0.2">
      <c r="B610" s="46" t="s">
        <v>51</v>
      </c>
      <c r="D610" s="49">
        <f>_xll.qlCalendarAdvance(LocalCalendar,$D609,B610,"f",FALSE)</f>
        <v>44021</v>
      </c>
      <c r="E610" s="49">
        <f>_xll.qlInterestRateIndexValueDate(IndexON,D610)</f>
        <v>44021</v>
      </c>
      <c r="F610" s="52">
        <f>IFERROR(_xll.qlIndexFixing(IndexON,D610,TRUE,_xll.ohTrigger(RecalcTrigger,TriggerON)),NA())</f>
        <v>8.9703164191856644E-3</v>
      </c>
      <c r="H610" s="49">
        <f>_xll.qlCalendarAdvance(IborCalendar,$H609,B610,"f",FALSE)</f>
        <v>44012</v>
      </c>
      <c r="I610" s="49">
        <f>_xll.qlInterestRateIndexValueDate(Index1M,$H610)</f>
        <v>44014</v>
      </c>
      <c r="J610" s="52">
        <f>IFERROR(_xll.qlIndexFixing(Index1M,$H610,TRUE,_xll.ohTrigger(RecalcTrigger,Trigger1M)),NA())</f>
        <v>1.132087944107768E-2</v>
      </c>
      <c r="K610" s="52">
        <f>IFERROR(_xll.qlIndexFixing(ONIndex1M,I610,TRUE,_xll.ohTrigger(RecalcTrigger,Trigger1M)),NA())</f>
        <v>1.126853586030041E-2</v>
      </c>
      <c r="L610" s="52">
        <f>IFERROR(_xll.qlIndexFixing(Index3M,H610,TRUE,_xll.ohTrigger(RecalcTrigger,Trigger3M)),NA())</f>
        <v>1.2934130257688985E-2</v>
      </c>
      <c r="M610" s="52">
        <f>IFERROR(_xll.qlIndexFixing(ONIndex3M,I610,TRUE,_xll.ohTrigger(RecalcTrigger,Trigger3M)),NA())</f>
        <v>1.2783645509322206E-2</v>
      </c>
      <c r="N610" s="52">
        <f>IFERROR(_xll.qlIndexFixing(Index6M,$H610,TRUE,_xll.ohTrigger(RecalcTrigger,Trigger6M)),NA())</f>
        <v>1.4620338709428273E-2</v>
      </c>
      <c r="O610" s="52">
        <f>IFERROR(_xll.qlIndexFixing(ONIndex6M,I610,TRUE,_xll.ohTrigger(RecalcTrigger,Trigger6M)),NA())</f>
        <v>1.430348383421487E-2</v>
      </c>
      <c r="P610" s="52">
        <f>IFERROR(_xll.qlIndexFixing(Index1Y,$H610,TRUE,_xll.ohTrigger(RecalcTrigger,Trigger1Y)),NA())</f>
        <v>1.8106416466991911E-2</v>
      </c>
      <c r="Q610" s="52">
        <f>IFERROR(_xll.qlIndexFixing(ONIndex1Y,I610,TRUE,_xll.ohTrigger(RecalcTrigger,Trigger1Y)),NA())</f>
        <v>1.779735967743612E-2</v>
      </c>
    </row>
    <row r="611" spans="2:17" x14ac:dyDescent="0.2">
      <c r="B611" s="46" t="s">
        <v>51</v>
      </c>
      <c r="D611" s="49">
        <f>_xll.qlCalendarAdvance(LocalCalendar,$D610,B611,"f",FALSE)</f>
        <v>44028</v>
      </c>
      <c r="E611" s="49">
        <f>_xll.qlInterestRateIndexValueDate(IndexON,D611)</f>
        <v>44028</v>
      </c>
      <c r="F611" s="52">
        <f>IFERROR(_xll.qlIndexFixing(IndexON,D611,TRUE,_xll.ohTrigger(RecalcTrigger,TriggerON)),NA())</f>
        <v>8.9923872830421914E-3</v>
      </c>
      <c r="H611" s="49">
        <f>_xll.qlCalendarAdvance(IborCalendar,$H610,B611,"f",FALSE)</f>
        <v>44019</v>
      </c>
      <c r="I611" s="49">
        <f>_xll.qlInterestRateIndexValueDate(Index1M,$H611)</f>
        <v>44021</v>
      </c>
      <c r="J611" s="52">
        <f>IFERROR(_xll.qlIndexFixing(Index1M,$H611,TRUE,_xll.ohTrigger(RecalcTrigger,Trigger1M)),NA())</f>
        <v>1.1344647763607829E-2</v>
      </c>
      <c r="K611" s="52">
        <f>IFERROR(_xll.qlIndexFixing(ONIndex1M,I611,TRUE,_xll.ohTrigger(RecalcTrigger,Trigger1M)),NA())</f>
        <v>1.1286560845205074E-2</v>
      </c>
      <c r="L611" s="52">
        <f>IFERROR(_xll.qlIndexFixing(Index3M,H611,TRUE,_xll.ohTrigger(RecalcTrigger,Trigger3M)),NA())</f>
        <v>1.2954029426392238E-2</v>
      </c>
      <c r="M611" s="52">
        <f>IFERROR(_xll.qlIndexFixing(ONIndex3M,I611,TRUE,_xll.ohTrigger(RecalcTrigger,Trigger3M)),NA())</f>
        <v>1.2800294600987527E-2</v>
      </c>
      <c r="N611" s="52">
        <f>IFERROR(_xll.qlIndexFixing(Index6M,$H611,TRUE,_xll.ohTrigger(RecalcTrigger,Trigger6M)),NA())</f>
        <v>1.4641296921220123E-2</v>
      </c>
      <c r="O611" s="52">
        <f>IFERROR(_xll.qlIndexFixing(ONIndex6M,I611,TRUE,_xll.ohTrigger(RecalcTrigger,Trigger6M)),NA())</f>
        <v>1.4317924835189899E-2</v>
      </c>
      <c r="P611" s="52">
        <f>IFERROR(_xll.qlIndexFixing(Index1Y,$H611,TRUE,_xll.ohTrigger(RecalcTrigger,Trigger1Y)),NA())</f>
        <v>1.8117411376787677E-2</v>
      </c>
      <c r="Q611" s="52">
        <f>IFERROR(_xll.qlIndexFixing(ONIndex1Y,I611,TRUE,_xll.ohTrigger(RecalcTrigger,Trigger1Y)),NA())</f>
        <v>1.7804898944806524E-2</v>
      </c>
    </row>
    <row r="612" spans="2:17" x14ac:dyDescent="0.2">
      <c r="B612" s="46" t="s">
        <v>51</v>
      </c>
      <c r="D612" s="49">
        <f>_xll.qlCalendarAdvance(LocalCalendar,$D611,B612,"f",FALSE)</f>
        <v>44035</v>
      </c>
      <c r="E612" s="49">
        <f>_xll.qlInterestRateIndexValueDate(IndexON,D612)</f>
        <v>44035</v>
      </c>
      <c r="F612" s="52">
        <f>IFERROR(_xll.qlIndexFixing(IndexON,D612,TRUE,_xll.ohTrigger(RecalcTrigger,TriggerON)),NA())</f>
        <v>9.014631449311139E-3</v>
      </c>
      <c r="H612" s="49">
        <f>_xll.qlCalendarAdvance(IborCalendar,$H611,B612,"f",FALSE)</f>
        <v>44026</v>
      </c>
      <c r="I612" s="49">
        <f>_xll.qlInterestRateIndexValueDate(Index1M,$H612)</f>
        <v>44028</v>
      </c>
      <c r="J612" s="52">
        <f>IFERROR(_xll.qlIndexFixing(Index1M,$H612,TRUE,_xll.ohTrigger(RecalcTrigger,Trigger1M)),NA())</f>
        <v>1.1368477857123804E-2</v>
      </c>
      <c r="K612" s="52">
        <f>IFERROR(_xll.qlIndexFixing(ONIndex1M,I612,TRUE,_xll.ohTrigger(RecalcTrigger,Trigger1M)),NA())</f>
        <v>1.1310231120384984E-2</v>
      </c>
      <c r="L612" s="52">
        <f>IFERROR(_xll.qlIndexFixing(Index3M,H612,TRUE,_xll.ohTrigger(RecalcTrigger,Trigger3M)),NA())</f>
        <v>1.2973629454948057E-2</v>
      </c>
      <c r="M612" s="52">
        <f>IFERROR(_xll.qlIndexFixing(ONIndex3M,I612,TRUE,_xll.ohTrigger(RecalcTrigger,Trigger3M)),NA())</f>
        <v>1.2822033774009256E-2</v>
      </c>
      <c r="N612" s="52">
        <f>IFERROR(_xll.qlIndexFixing(Index6M,$H612,TRUE,_xll.ohTrigger(RecalcTrigger,Trigger6M)),NA())</f>
        <v>1.466422558203417E-2</v>
      </c>
      <c r="O612" s="52">
        <f>IFERROR(_xll.qlIndexFixing(ONIndex6M,I612,TRUE,_xll.ohTrigger(RecalcTrigger,Trigger6M)),NA())</f>
        <v>1.433746320363305E-2</v>
      </c>
      <c r="P612" s="52">
        <f>IFERROR(_xll.qlIndexFixing(Index1Y,$H612,TRUE,_xll.ohTrigger(RecalcTrigger,Trigger1Y)),NA())</f>
        <v>1.8128807339250243E-2</v>
      </c>
      <c r="Q612" s="52">
        <f>IFERROR(_xll.qlIndexFixing(ONIndex1Y,I612,TRUE,_xll.ohTrigger(RecalcTrigger,Trigger1Y)),NA())</f>
        <v>1.7814981571540045E-2</v>
      </c>
    </row>
    <row r="613" spans="2:17" x14ac:dyDescent="0.2">
      <c r="B613" s="46" t="s">
        <v>51</v>
      </c>
      <c r="D613" s="49">
        <f>_xll.qlCalendarAdvance(LocalCalendar,$D612,B613,"f",FALSE)</f>
        <v>44042</v>
      </c>
      <c r="E613" s="49">
        <f>_xll.qlInterestRateIndexValueDate(IndexON,D613)</f>
        <v>44042</v>
      </c>
      <c r="F613" s="52">
        <f>IFERROR(_xll.qlIndexFixing(IndexON,D613,TRUE,_xll.ohTrigger(RecalcTrigger,TriggerON)),NA())</f>
        <v>9.0370489179125713E-3</v>
      </c>
      <c r="H613" s="49">
        <f>_xll.qlCalendarAdvance(IborCalendar,$H612,B613,"f",FALSE)</f>
        <v>44033</v>
      </c>
      <c r="I613" s="49">
        <f>_xll.qlInterestRateIndexValueDate(Index1M,$H613)</f>
        <v>44035</v>
      </c>
      <c r="J613" s="52">
        <f>IFERROR(_xll.qlIndexFixing(Index1M,$H613,TRUE,_xll.ohTrigger(RecalcTrigger,Trigger1M)),NA())</f>
        <v>1.139236972202029E-2</v>
      </c>
      <c r="K613" s="52">
        <f>IFERROR(_xll.qlIndexFixing(ONIndex1M,I613,TRUE,_xll.ohTrigger(RecalcTrigger,Trigger1M)),NA())</f>
        <v>1.1333963057680307E-2</v>
      </c>
      <c r="L613" s="52">
        <f>IFERROR(_xll.qlIndexFixing(Index3M,H613,TRUE,_xll.ohTrigger(RecalcTrigger,Trigger3M)),NA())</f>
        <v>1.2992969816122366E-2</v>
      </c>
      <c r="M613" s="52">
        <f>IFERROR(_xll.qlIndexFixing(ONIndex3M,I613,TRUE,_xll.ohTrigger(RecalcTrigger,Trigger3M)),NA())</f>
        <v>1.2843424095283495E-2</v>
      </c>
      <c r="N613" s="52">
        <f>IFERROR(_xll.qlIndexFixing(Index6M,$H613,TRUE,_xll.ohTrigger(RecalcTrigger,Trigger6M)),NA())</f>
        <v>1.4683581027339423E-2</v>
      </c>
      <c r="O613" s="52">
        <f>IFERROR(_xll.qlIndexFixing(ONIndex6M,I613,TRUE,_xll.ohTrigger(RecalcTrigger,Trigger6M)),NA())</f>
        <v>1.4357083046903085E-2</v>
      </c>
      <c r="P613" s="52">
        <f>IFERROR(_xll.qlIndexFixing(Index1Y,$H613,TRUE,_xll.ohTrigger(RecalcTrigger,Trigger1Y)),NA())</f>
        <v>1.8140647473905754E-2</v>
      </c>
      <c r="Q613" s="52">
        <f>IFERROR(_xll.qlIndexFixing(ONIndex1Y,I613,TRUE,_xll.ohTrigger(RecalcTrigger,Trigger1Y)),NA())</f>
        <v>1.7823752641410451E-2</v>
      </c>
    </row>
    <row r="614" spans="2:17" x14ac:dyDescent="0.2">
      <c r="B614" s="46" t="s">
        <v>51</v>
      </c>
      <c r="D614" s="49">
        <f>_xll.qlCalendarAdvance(LocalCalendar,$D613,B614,"f",FALSE)</f>
        <v>44049</v>
      </c>
      <c r="E614" s="49">
        <f>_xll.qlInterestRateIndexValueDate(IndexON,D614)</f>
        <v>44049</v>
      </c>
      <c r="F614" s="52">
        <f>IFERROR(_xll.qlIndexFixing(IndexON,D614,TRUE,_xll.ohTrigger(RecalcTrigger,TriggerON)),NA())</f>
        <v>9.0596396890063602E-3</v>
      </c>
      <c r="H614" s="49">
        <f>_xll.qlCalendarAdvance(IborCalendar,$H613,B614,"f",FALSE)</f>
        <v>44040</v>
      </c>
      <c r="I614" s="49">
        <f>_xll.qlInterestRateIndexValueDate(Index1M,$H614)</f>
        <v>44042</v>
      </c>
      <c r="J614" s="52">
        <f>IFERROR(_xll.qlIndexFixing(Index1M,$H614,TRUE,_xll.ohTrigger(RecalcTrigger,Trigger1M)),NA())</f>
        <v>1.1410633270132245E-2</v>
      </c>
      <c r="K614" s="52">
        <f>IFERROR(_xll.qlIndexFixing(ONIndex1M,I614,TRUE,_xll.ohTrigger(RecalcTrigger,Trigger1M)),NA())</f>
        <v>1.1357756656931173E-2</v>
      </c>
      <c r="L614" s="52">
        <f>IFERROR(_xll.qlIndexFixing(Index3M,H614,TRUE,_xll.ohTrigger(RecalcTrigger,Trigger3M)),NA())</f>
        <v>1.301208998351173E-2</v>
      </c>
      <c r="M614" s="52">
        <f>IFERROR(_xll.qlIndexFixing(ONIndex3M,I614,TRUE,_xll.ohTrigger(RecalcTrigger,Trigger3M)),NA())</f>
        <v>1.286446556473031E-2</v>
      </c>
      <c r="N614" s="52">
        <f>IFERROR(_xll.qlIndexFixing(Index6M,$H614,TRUE,_xll.ohTrigger(RecalcTrigger,Trigger6M)),NA())</f>
        <v>1.469930615542344E-2</v>
      </c>
      <c r="O614" s="52">
        <f>IFERROR(_xll.qlIndexFixing(ONIndex6M,I614,TRUE,_xll.ohTrigger(RecalcTrigger,Trigger6M)),NA())</f>
        <v>1.4376784365079942E-2</v>
      </c>
      <c r="P614" s="52">
        <f>IFERROR(_xll.qlIndexFixing(Index1Y,$H614,TRUE,_xll.ohTrigger(RecalcTrigger,Trigger1Y)),NA())</f>
        <v>1.8152974902865462E-2</v>
      </c>
      <c r="Q614" s="52">
        <f>IFERROR(_xll.qlIndexFixing(ONIndex1Y,I614,TRUE,_xll.ohTrigger(RecalcTrigger,Trigger1Y)),NA())</f>
        <v>1.7831212154257869E-2</v>
      </c>
    </row>
    <row r="615" spans="2:17" x14ac:dyDescent="0.2">
      <c r="B615" s="46" t="s">
        <v>51</v>
      </c>
      <c r="D615" s="49">
        <f>_xll.qlCalendarAdvance(LocalCalendar,$D614,B615,"f",FALSE)</f>
        <v>44056</v>
      </c>
      <c r="E615" s="49">
        <f>_xll.qlInterestRateIndexValueDate(IndexON,D615)</f>
        <v>44056</v>
      </c>
      <c r="F615" s="52">
        <f>IFERROR(_xll.qlIndexFixing(IndexON,D615,TRUE,_xll.ohTrigger(RecalcTrigger,TriggerON)),NA())</f>
        <v>9.0824037624326337E-3</v>
      </c>
      <c r="H615" s="49">
        <f>_xll.qlCalendarAdvance(IborCalendar,$H614,B615,"f",FALSE)</f>
        <v>44047</v>
      </c>
      <c r="I615" s="49">
        <f>_xll.qlInterestRateIndexValueDate(Index1M,$H615)</f>
        <v>44049</v>
      </c>
      <c r="J615" s="52">
        <f>IFERROR(_xll.qlIndexFixing(Index1M,$H615,TRUE,_xll.ohTrigger(RecalcTrigger,Trigger1M)),NA())</f>
        <v>1.144224170373934E-2</v>
      </c>
      <c r="K615" s="52">
        <f>IFERROR(_xll.qlIndexFixing(ONIndex1M,I615,TRUE,_xll.ohTrigger(RecalcTrigger,Trigger1M)),NA())</f>
        <v>1.1381611918217516E-2</v>
      </c>
      <c r="L615" s="52">
        <f>IFERROR(_xll.qlIndexFixing(Index3M,H615,TRUE,_xll.ohTrigger(RecalcTrigger,Trigger3M)),NA())</f>
        <v>1.3031029431528583E-2</v>
      </c>
      <c r="M615" s="52">
        <f>IFERROR(_xll.qlIndexFixing(ONIndex3M,I615,TRUE,_xll.ohTrigger(RecalcTrigger,Trigger3M)),NA())</f>
        <v>1.2885158182269763E-2</v>
      </c>
      <c r="N615" s="52">
        <f>IFERROR(_xll.qlIndexFixing(Index6M,$H615,TRUE,_xll.ohTrigger(RecalcTrigger,Trigger6M)),NA())</f>
        <v>1.4726373234742353E-2</v>
      </c>
      <c r="O615" s="52">
        <f>IFERROR(_xll.qlIndexFixing(ONIndex6M,I615,TRUE,_xll.ohTrigger(RecalcTrigger,Trigger6M)),NA())</f>
        <v>1.4396567158243556E-2</v>
      </c>
      <c r="P615" s="52">
        <f>IFERROR(_xll.qlIndexFixing(Index1Y,$H615,TRUE,_xll.ohTrigger(RecalcTrigger,Trigger1Y)),NA())</f>
        <v>1.8165832751025453E-2</v>
      </c>
      <c r="Q615" s="52">
        <f>IFERROR(_xll.qlIndexFixing(ONIndex1Y,I615,TRUE,_xll.ohTrigger(RecalcTrigger,Trigger1Y)),NA())</f>
        <v>1.7837360110002365E-2</v>
      </c>
    </row>
    <row r="616" spans="2:17" x14ac:dyDescent="0.2">
      <c r="B616" s="46" t="s">
        <v>51</v>
      </c>
      <c r="D616" s="49">
        <f>_xll.qlCalendarAdvance(LocalCalendar,$D615,B616,"f",FALSE)</f>
        <v>44063</v>
      </c>
      <c r="E616" s="49">
        <f>_xll.qlInterestRateIndexValueDate(IndexON,D616)</f>
        <v>44063</v>
      </c>
      <c r="F616" s="52">
        <f>IFERROR(_xll.qlIndexFixing(IndexON,D616,TRUE,_xll.ohTrigger(RecalcTrigger,TriggerON)),NA())</f>
        <v>9.1053411384312E-3</v>
      </c>
      <c r="H616" s="49">
        <f>_xll.qlCalendarAdvance(IborCalendar,$H615,B616,"f",FALSE)</f>
        <v>44054</v>
      </c>
      <c r="I616" s="49">
        <f>_xll.qlInterestRateIndexValueDate(Index1M,$H616)</f>
        <v>44056</v>
      </c>
      <c r="J616" s="52">
        <f>IFERROR(_xll.qlIndexFixing(Index1M,$H616,TRUE,_xll.ohTrigger(RecalcTrigger,Trigger1M)),NA())</f>
        <v>1.1464415948922169E-2</v>
      </c>
      <c r="K616" s="52">
        <f>IFERROR(_xll.qlIndexFixing(ONIndex1M,I616,TRUE,_xll.ohTrigger(RecalcTrigger,Trigger1M)),NA())</f>
        <v>1.1405528841619272E-2</v>
      </c>
      <c r="L616" s="52">
        <f>IFERROR(_xll.qlIndexFixing(Index3M,H616,TRUE,_xll.ohTrigger(RecalcTrigger,Trigger3M)),NA())</f>
        <v>1.3049827635371688E-2</v>
      </c>
      <c r="M616" s="52">
        <f>IFERROR(_xll.qlIndexFixing(ONIndex3M,I616,TRUE,_xll.ohTrigger(RecalcTrigger,Trigger3M)),NA())</f>
        <v>1.2905501947901854E-2</v>
      </c>
      <c r="N616" s="52">
        <f>IFERROR(_xll.qlIndexFixing(Index6M,$H616,TRUE,_xll.ohTrigger(RecalcTrigger,Trigger6M)),NA())</f>
        <v>1.4749860386332123E-2</v>
      </c>
      <c r="O616" s="52">
        <f>IFERROR(_xll.qlIndexFixing(ONIndex6M,I616,TRUE,_xll.ohTrigger(RecalcTrigger,Trigger6M)),NA())</f>
        <v>1.4416431426234055E-2</v>
      </c>
      <c r="P616" s="52">
        <f>IFERROR(_xll.qlIndexFixing(Index1Y,$H616,TRUE,_xll.ohTrigger(RecalcTrigger,Trigger1Y)),NA())</f>
        <v>1.8179264146286987E-2</v>
      </c>
      <c r="Q616" s="52">
        <f>IFERROR(_xll.qlIndexFixing(ONIndex1Y,I616,TRUE,_xll.ohTrigger(RecalcTrigger,Trigger1Y)),NA())</f>
        <v>1.7842196508643937E-2</v>
      </c>
    </row>
    <row r="617" spans="2:17" x14ac:dyDescent="0.2">
      <c r="B617" s="46" t="s">
        <v>51</v>
      </c>
      <c r="D617" s="49">
        <f>_xll.qlCalendarAdvance(LocalCalendar,$D616,B617,"f",FALSE)</f>
        <v>44070</v>
      </c>
      <c r="E617" s="49">
        <f>_xll.qlInterestRateIndexValueDate(IndexON,D617)</f>
        <v>44070</v>
      </c>
      <c r="F617" s="52">
        <f>IFERROR(_xll.qlIndexFixing(IndexON,D617,TRUE,_xll.ohTrigger(RecalcTrigger,TriggerON)),NA())</f>
        <v>9.1284518169221229E-3</v>
      </c>
      <c r="H617" s="49">
        <f>_xll.qlCalendarAdvance(IborCalendar,$H616,B617,"f",FALSE)</f>
        <v>44061</v>
      </c>
      <c r="I617" s="49">
        <f>_xll.qlInterestRateIndexValueDate(Index1M,$H617)</f>
        <v>44063</v>
      </c>
      <c r="J617" s="52">
        <f>IFERROR(_xll.qlIndexFixing(Index1M,$H617,TRUE,_xll.ohTrigger(RecalcTrigger,Trigger1M)),NA())</f>
        <v>1.148855490327505E-2</v>
      </c>
      <c r="K617" s="52">
        <f>IFERROR(_xll.qlIndexFixing(ONIndex1M,I617,TRUE,_xll.ohTrigger(RecalcTrigger,Trigger1M)),NA())</f>
        <v>1.1429507427056507E-2</v>
      </c>
      <c r="L617" s="52">
        <f>IFERROR(_xll.qlIndexFixing(Index3M,H617,TRUE,_xll.ohTrigger(RecalcTrigger,Trigger3M)),NA())</f>
        <v>1.3068524071017445E-2</v>
      </c>
      <c r="M617" s="52">
        <f>IFERROR(_xll.qlIndexFixing(ONIndex3M,I617,TRUE,_xll.ohTrigger(RecalcTrigger,Trigger3M)),NA())</f>
        <v>1.2925496861466712E-2</v>
      </c>
      <c r="N617" s="52">
        <f>IFERROR(_xll.qlIndexFixing(Index6M,$H617,TRUE,_xll.ohTrigger(RecalcTrigger,Trigger6M)),NA())</f>
        <v>1.4769694974896264E-2</v>
      </c>
      <c r="O617" s="52">
        <f>IFERROR(_xll.qlIndexFixing(ONIndex6M,I617,TRUE,_xll.ohTrigger(RecalcTrigger,Trigger6M)),NA())</f>
        <v>1.4436377169211312E-2</v>
      </c>
      <c r="P617" s="52">
        <f>IFERROR(_xll.qlIndexFixing(Index1Y,$H617,TRUE,_xll.ohTrigger(RecalcTrigger,Trigger1Y)),NA())</f>
        <v>1.8193312219791237E-2</v>
      </c>
      <c r="Q617" s="52">
        <f>IFERROR(_xll.qlIndexFixing(ONIndex1Y,I617,TRUE,_xll.ohTrigger(RecalcTrigger,Trigger1Y)),NA())</f>
        <v>1.7845721350182586E-2</v>
      </c>
    </row>
    <row r="618" spans="2:17" x14ac:dyDescent="0.2">
      <c r="B618" s="46" t="s">
        <v>51</v>
      </c>
      <c r="D618" s="49">
        <f>_xll.qlCalendarAdvance(LocalCalendar,$D617,B618,"f",FALSE)</f>
        <v>44077</v>
      </c>
      <c r="E618" s="49">
        <f>_xll.qlInterestRateIndexValueDate(IndexON,D618)</f>
        <v>44077</v>
      </c>
      <c r="F618" s="52">
        <f>IFERROR(_xll.qlIndexFixing(IndexON,D618,TRUE,_xll.ohTrigger(RecalcTrigger,TriggerON)),NA())</f>
        <v>9.1517357979853386E-3</v>
      </c>
      <c r="H618" s="49">
        <f>_xll.qlCalendarAdvance(IborCalendar,$H617,B618,"f",FALSE)</f>
        <v>44068</v>
      </c>
      <c r="I618" s="49">
        <f>_xll.qlInterestRateIndexValueDate(Index1M,$H618)</f>
        <v>44070</v>
      </c>
      <c r="J618" s="52">
        <f>IFERROR(_xll.qlIndexFixing(Index1M,$H618,TRUE,_xll.ohTrigger(RecalcTrigger,Trigger1M)),NA())</f>
        <v>1.1512755630981863E-2</v>
      </c>
      <c r="K618" s="52">
        <f>IFERROR(_xll.qlIndexFixing(ONIndex1M,I618,TRUE,_xll.ohTrigger(RecalcTrigger,Trigger1M)),NA())</f>
        <v>1.1453547674529219E-2</v>
      </c>
      <c r="L618" s="52">
        <f>IFERROR(_xll.qlIndexFixing(Index3M,H618,TRUE,_xll.ohTrigger(RecalcTrigger,Trigger3M)),NA())</f>
        <v>1.3087158215203388E-2</v>
      </c>
      <c r="M618" s="52">
        <f>IFERROR(_xll.qlIndexFixing(ONIndex3M,I618,TRUE,_xll.ohTrigger(RecalcTrigger,Trigger3M)),NA())</f>
        <v>1.2945142922964337E-2</v>
      </c>
      <c r="N618" s="52">
        <f>IFERROR(_xll.qlIndexFixing(Index6M,$H618,TRUE,_xll.ohTrigger(RecalcTrigger,Trigger6M)),NA())</f>
        <v>1.478581715127459E-2</v>
      </c>
      <c r="O618" s="52">
        <f>IFERROR(_xll.qlIndexFixing(ONIndex6M,I618,TRUE,_xll.ohTrigger(RecalcTrigger,Trigger6M)),NA())</f>
        <v>1.4456404387175326E-2</v>
      </c>
      <c r="P618" s="52">
        <f>IFERROR(_xll.qlIndexFixing(Index1Y,$H618,TRUE,_xll.ohTrigger(RecalcTrigger,Trigger1Y)),NA())</f>
        <v>1.8208020106175546E-2</v>
      </c>
      <c r="Q618" s="52">
        <f>IFERROR(_xll.qlIndexFixing(ONIndex1Y,I618,TRUE,_xll.ohTrigger(RecalcTrigger,Trigger1Y)),NA())</f>
        <v>1.7847934634378504E-2</v>
      </c>
    </row>
    <row r="619" spans="2:17" x14ac:dyDescent="0.2">
      <c r="B619" s="46" t="s">
        <v>51</v>
      </c>
      <c r="D619" s="49">
        <f>_xll.qlCalendarAdvance(LocalCalendar,$D618,B619,"f",FALSE)</f>
        <v>44084</v>
      </c>
      <c r="E619" s="49">
        <f>_xll.qlInterestRateIndexValueDate(IndexON,D619)</f>
        <v>44084</v>
      </c>
      <c r="F619" s="52">
        <f>IFERROR(_xll.qlIndexFixing(IndexON,D619,TRUE,_xll.ohTrigger(RecalcTrigger,TriggerON)),NA())</f>
        <v>9.1751930816208471E-3</v>
      </c>
      <c r="H619" s="49">
        <f>_xll.qlCalendarAdvance(IborCalendar,$H618,B619,"f",FALSE)</f>
        <v>44075</v>
      </c>
      <c r="I619" s="49">
        <f>_xll.qlInterestRateIndexValueDate(Index1M,$H619)</f>
        <v>44077</v>
      </c>
      <c r="J619" s="52">
        <f>IFERROR(_xll.qlIndexFixing(Index1M,$H619,TRUE,_xll.ohTrigger(RecalcTrigger,Trigger1M)),NA())</f>
        <v>1.1537018943201249E-2</v>
      </c>
      <c r="K619" s="52">
        <f>IFERROR(_xll.qlIndexFixing(ONIndex1M,I619,TRUE,_xll.ohTrigger(RecalcTrigger,Trigger1M)),NA())</f>
        <v>1.147764958419728E-2</v>
      </c>
      <c r="L619" s="52">
        <f>IFERROR(_xll.qlIndexFixing(Index3M,H619,TRUE,_xll.ohTrigger(RecalcTrigger,Trigger3M)),NA())</f>
        <v>1.3104192782896432E-2</v>
      </c>
      <c r="M619" s="52">
        <f>IFERROR(_xll.qlIndexFixing(ONIndex3M,I619,TRUE,_xll.ohTrigger(RecalcTrigger,Trigger3M)),NA())</f>
        <v>1.2964440132314792E-2</v>
      </c>
      <c r="N619" s="52">
        <f>IFERROR(_xll.qlIndexFixing(Index6M,$H619,TRUE,_xll.ohTrigger(RecalcTrigger,Trigger6M)),NA())</f>
        <v>1.4803941722615288E-2</v>
      </c>
      <c r="O619" s="52">
        <f>IFERROR(_xll.qlIndexFixing(ONIndex6M,I619,TRUE,_xll.ohTrigger(RecalcTrigger,Trigger6M)),NA())</f>
        <v>1.4476513080046161E-2</v>
      </c>
      <c r="P619" s="52">
        <f>IFERROR(_xll.qlIndexFixing(Index1Y,$H619,TRUE,_xll.ohTrigger(RecalcTrigger,Trigger1Y)),NA())</f>
        <v>1.8223430943847391E-2</v>
      </c>
      <c r="Q619" s="52">
        <f>IFERROR(_xll.qlIndexFixing(ONIndex1Y,I619,TRUE,_xll.ohTrigger(RecalcTrigger,Trigger1Y)),NA())</f>
        <v>1.7848836361311626E-2</v>
      </c>
    </row>
    <row r="620" spans="2:17" x14ac:dyDescent="0.2">
      <c r="B620" s="46" t="s">
        <v>51</v>
      </c>
      <c r="D620" s="49">
        <f>_xll.qlCalendarAdvance(LocalCalendar,$D619,B620,"f",FALSE)</f>
        <v>44091</v>
      </c>
      <c r="E620" s="49">
        <f>_xll.qlInterestRateIndexValueDate(IndexON,D620)</f>
        <v>44091</v>
      </c>
      <c r="F620" s="52">
        <f>IFERROR(_xll.qlIndexFixing(IndexON,D620,TRUE,_xll.ohTrigger(RecalcTrigger,TriggerON)),NA())</f>
        <v>9.1988236677487123E-3</v>
      </c>
      <c r="H620" s="49">
        <f>_xll.qlCalendarAdvance(IborCalendar,$H619,B620,"f",FALSE)</f>
        <v>44082</v>
      </c>
      <c r="I620" s="49">
        <f>_xll.qlInterestRateIndexValueDate(Index1M,$H620)</f>
        <v>44084</v>
      </c>
      <c r="J620" s="52">
        <f>IFERROR(_xll.qlIndexFixing(Index1M,$H620,TRUE,_xll.ohTrigger(RecalcTrigger,Trigger1M)),NA())</f>
        <v>1.1563285089945682E-2</v>
      </c>
      <c r="K620" s="52">
        <f>IFERROR(_xll.qlIndexFixing(ONIndex1M,I620,TRUE,_xll.ohTrigger(RecalcTrigger,Trigger1M)),NA())</f>
        <v>1.1501813155820884E-2</v>
      </c>
      <c r="L620" s="52">
        <f>IFERROR(_xll.qlIndexFixing(Index3M,H620,TRUE,_xll.ohTrigger(RecalcTrigger,Trigger3M)),NA())</f>
        <v>1.3122810496022326E-2</v>
      </c>
      <c r="M620" s="52">
        <f>IFERROR(_xll.qlIndexFixing(ONIndex3M,I620,TRUE,_xll.ohTrigger(RecalcTrigger,Trigger3M)),NA())</f>
        <v>1.2983388489598013E-2</v>
      </c>
      <c r="N620" s="52">
        <f>IFERROR(_xll.qlIndexFixing(Index6M,$H620,TRUE,_xll.ohTrigger(RecalcTrigger,Trigger6M)),NA())</f>
        <v>1.4826032482215652E-2</v>
      </c>
      <c r="O620" s="52">
        <f>IFERROR(_xll.qlIndexFixing(ONIndex6M,I620,TRUE,_xll.ohTrigger(RecalcTrigger,Trigger6M)),NA())</f>
        <v>1.4496703247983689E-2</v>
      </c>
      <c r="P620" s="52">
        <f>IFERROR(_xll.qlIndexFixing(Index1Y,$H620,TRUE,_xll.ohTrigger(RecalcTrigger,Trigger1Y)),NA())</f>
        <v>1.8239587875277626E-2</v>
      </c>
      <c r="Q620" s="52">
        <f>IFERROR(_xll.qlIndexFixing(ONIndex1Y,I620,TRUE,_xll.ohTrigger(RecalcTrigger,Trigger1Y)),NA())</f>
        <v>1.7848426530981953E-2</v>
      </c>
    </row>
    <row r="621" spans="2:17" x14ac:dyDescent="0.2">
      <c r="B621" s="46" t="s">
        <v>51</v>
      </c>
      <c r="D621" s="49">
        <f>_xll.qlCalendarAdvance(LocalCalendar,$D620,B621,"f",FALSE)</f>
        <v>44098</v>
      </c>
      <c r="E621" s="49">
        <f>_xll.qlInterestRateIndexValueDate(IndexON,D621)</f>
        <v>44098</v>
      </c>
      <c r="F621" s="52">
        <f>IFERROR(_xll.qlIndexFixing(IndexON,D621,TRUE,_xll.ohTrigger(RecalcTrigger,TriggerON)),NA())</f>
        <v>9.2226275566886784E-3</v>
      </c>
      <c r="H621" s="49">
        <f>_xll.qlCalendarAdvance(IborCalendar,$H620,B621,"f",FALSE)</f>
        <v>44089</v>
      </c>
      <c r="I621" s="49">
        <f>_xll.qlInterestRateIndexValueDate(Index1M,$H621)</f>
        <v>44091</v>
      </c>
      <c r="J621" s="52">
        <f>IFERROR(_xll.qlIndexFixing(Index1M,$H621,TRUE,_xll.ohTrigger(RecalcTrigger,Trigger1M)),NA())</f>
        <v>1.1585772946520745E-2</v>
      </c>
      <c r="K621" s="52">
        <f>IFERROR(_xll.qlIndexFixing(ONIndex1M,I621,TRUE,_xll.ohTrigger(RecalcTrigger,Trigger1M)),NA())</f>
        <v>1.1526038389639837E-2</v>
      </c>
      <c r="L621" s="52">
        <f>IFERROR(_xll.qlIndexFixing(Index3M,H621,TRUE,_xll.ohTrigger(RecalcTrigger,Trigger3M)),NA())</f>
        <v>1.314148310982036E-2</v>
      </c>
      <c r="M621" s="52">
        <f>IFERROR(_xll.qlIndexFixing(ONIndex3M,I621,TRUE,_xll.ohTrigger(RecalcTrigger,Trigger3M)),NA())</f>
        <v>1.3001987994574193E-2</v>
      </c>
      <c r="N621" s="52">
        <f>IFERROR(_xll.qlIndexFixing(Index6M,$H621,TRUE,_xll.ohTrigger(RecalcTrigger,Trigger6M)),NA())</f>
        <v>1.4848268772606971E-2</v>
      </c>
      <c r="O621" s="52">
        <f>IFERROR(_xll.qlIndexFixing(ONIndex6M,I621,TRUE,_xll.ohTrigger(RecalcTrigger,Trigger6M)),NA())</f>
        <v>1.4516974890907974E-2</v>
      </c>
      <c r="P621" s="52">
        <f>IFERROR(_xll.qlIndexFixing(Index1Y,$H621,TRUE,_xll.ohTrigger(RecalcTrigger,Trigger1Y)),NA())</f>
        <v>1.8256534047310157E-2</v>
      </c>
      <c r="Q621" s="52">
        <f>IFERROR(_xll.qlIndexFixing(ONIndex1Y,I621,TRUE,_xll.ohTrigger(RecalcTrigger,Trigger1Y)),NA())</f>
        <v>1.7846705143469421E-2</v>
      </c>
    </row>
    <row r="622" spans="2:17" x14ac:dyDescent="0.2">
      <c r="B622" s="46" t="s">
        <v>51</v>
      </c>
      <c r="D622" s="49">
        <f>_xll.qlCalendarAdvance(LocalCalendar,$D621,B622,"f",FALSE)</f>
        <v>44105</v>
      </c>
      <c r="E622" s="49">
        <f>_xll.qlInterestRateIndexValueDate(IndexON,D622)</f>
        <v>44105</v>
      </c>
      <c r="F622" s="52">
        <f>IFERROR(_xll.qlIndexFixing(IndexON,D622,TRUE,_xll.ohTrigger(RecalcTrigger,TriggerON)),NA())</f>
        <v>9.2466002129487634E-3</v>
      </c>
      <c r="H622" s="49">
        <f>_xll.qlCalendarAdvance(IborCalendar,$H621,B622,"f",FALSE)</f>
        <v>44096</v>
      </c>
      <c r="I622" s="49">
        <f>_xll.qlInterestRateIndexValueDate(Index1M,$H622)</f>
        <v>44098</v>
      </c>
      <c r="J622" s="52">
        <f>IFERROR(_xll.qlIndexFixing(Index1M,$H622,TRUE,_xll.ohTrigger(RecalcTrigger,Trigger1M)),NA())</f>
        <v>1.1610290283646241E-2</v>
      </c>
      <c r="K622" s="52">
        <f>IFERROR(_xll.qlIndexFixing(ONIndex1M,I622,TRUE,_xll.ohTrigger(RecalcTrigger,Trigger1M)),NA())</f>
        <v>1.1550325285494267E-2</v>
      </c>
      <c r="L622" s="52">
        <f>IFERROR(_xll.qlIndexFixing(Index3M,H622,TRUE,_xll.ohTrigger(RecalcTrigger,Trigger3M)),NA())</f>
        <v>1.3160250536374721E-2</v>
      </c>
      <c r="M622" s="52">
        <f>IFERROR(_xll.qlIndexFixing(ONIndex3M,I622,TRUE,_xll.ohTrigger(RecalcTrigger,Trigger3M)),NA())</f>
        <v>1.3020238647243332E-2</v>
      </c>
      <c r="N622" s="52">
        <f>IFERROR(_xll.qlIndexFixing(Index6M,$H622,TRUE,_xll.ohTrigger(RecalcTrigger,Trigger6M)),NA())</f>
        <v>1.4870653346854643E-2</v>
      </c>
      <c r="O622" s="52">
        <f>IFERROR(_xll.qlIndexFixing(ONIndex6M,I622,TRUE,_xll.ohTrigger(RecalcTrigger,Trigger6M)),NA())</f>
        <v>1.4537328008819017E-2</v>
      </c>
      <c r="P622" s="52">
        <f>IFERROR(_xll.qlIndexFixing(Index1Y,$H622,TRUE,_xll.ohTrigger(RecalcTrigger,Trigger1Y)),NA())</f>
        <v>1.8274312611492198E-2</v>
      </c>
      <c r="Q622" s="52">
        <f>IFERROR(_xll.qlIndexFixing(ONIndex1Y,I622,TRUE,_xll.ohTrigger(RecalcTrigger,Trigger1Y)),NA())</f>
        <v>1.7843672198614158E-2</v>
      </c>
    </row>
    <row r="623" spans="2:17" x14ac:dyDescent="0.2">
      <c r="B623" s="46" t="s">
        <v>51</v>
      </c>
      <c r="D623" s="49">
        <f>_xll.qlCalendarAdvance(LocalCalendar,$D622,B623,"f",FALSE)</f>
        <v>44112</v>
      </c>
      <c r="E623" s="49">
        <f>_xll.qlInterestRateIndexValueDate(IndexON,D623)</f>
        <v>44112</v>
      </c>
      <c r="F623" s="52">
        <f>IFERROR(_xll.qlIndexFixing(IndexON,D623,TRUE,_xll.ohTrigger(RecalcTrigger,TriggerON)),NA())</f>
        <v>9.2706146492282926E-3</v>
      </c>
      <c r="H623" s="49">
        <f>_xll.qlCalendarAdvance(IborCalendar,$H622,B623,"f",FALSE)</f>
        <v>44103</v>
      </c>
      <c r="I623" s="49">
        <f>_xll.qlInterestRateIndexValueDate(Index1M,$H623)</f>
        <v>44105</v>
      </c>
      <c r="J623" s="52">
        <f>IFERROR(_xll.qlIndexFixing(Index1M,$H623,TRUE,_xll.ohTrigger(RecalcTrigger,Trigger1M)),NA())</f>
        <v>1.1634918970071517E-2</v>
      </c>
      <c r="K623" s="52">
        <f>IFERROR(_xll.qlIndexFixing(ONIndex1M,I623,TRUE,_xll.ohTrigger(RecalcTrigger,Trigger1M)),NA())</f>
        <v>1.1574675295022985E-2</v>
      </c>
      <c r="L623" s="52">
        <f>IFERROR(_xll.qlIndexFixing(Index3M,H623,TRUE,_xll.ohTrigger(RecalcTrigger,Trigger3M)),NA())</f>
        <v>1.318565466418373E-2</v>
      </c>
      <c r="M623" s="52">
        <f>IFERROR(_xll.qlIndexFixing(ONIndex3M,I623,TRUE,_xll.ohTrigger(RecalcTrigger,Trigger3M)),NA())</f>
        <v>1.3038152760636024E-2</v>
      </c>
      <c r="N623" s="52">
        <f>IFERROR(_xll.qlIndexFixing(Index6M,$H623,TRUE,_xll.ohTrigger(RecalcTrigger,Trigger6M)),NA())</f>
        <v>1.489515913562482E-2</v>
      </c>
      <c r="O623" s="52">
        <f>IFERROR(_xll.qlIndexFixing(ONIndex6M,I623,TRUE,_xll.ohTrigger(RecalcTrigger,Trigger6M)),NA())</f>
        <v>1.4557764281173391E-2</v>
      </c>
      <c r="P623" s="52">
        <f>IFERROR(_xll.qlIndexFixing(Index1Y,$H623,TRUE,_xll.ohTrigger(RecalcTrigger,Trigger1Y)),NA())</f>
        <v>1.8292966684904287E-2</v>
      </c>
      <c r="Q623" s="52">
        <f>IFERROR(_xll.qlIndexFixing(ONIndex1Y,I623,TRUE,_xll.ohTrigger(RecalcTrigger,Trigger1Y)),NA())</f>
        <v>1.783938024845888E-2</v>
      </c>
    </row>
    <row r="624" spans="2:17" x14ac:dyDescent="0.2">
      <c r="B624" s="46" t="s">
        <v>51</v>
      </c>
      <c r="D624" s="49">
        <f>_xll.qlCalendarAdvance(LocalCalendar,$D623,B624,"f",FALSE)</f>
        <v>44119</v>
      </c>
      <c r="E624" s="49">
        <f>_xll.qlInterestRateIndexValueDate(IndexON,D624)</f>
        <v>44119</v>
      </c>
      <c r="F624" s="52">
        <f>IFERROR(_xll.qlIndexFixing(IndexON,D624,TRUE,_xll.ohTrigger(RecalcTrigger,TriggerON)),NA())</f>
        <v>9.2946119070891342E-3</v>
      </c>
      <c r="H624" s="49">
        <f>_xll.qlCalendarAdvance(IborCalendar,$H623,B624,"f",FALSE)</f>
        <v>44110</v>
      </c>
      <c r="I624" s="49">
        <f>_xll.qlInterestRateIndexValueDate(Index1M,$H624)</f>
        <v>44112</v>
      </c>
      <c r="J624" s="52">
        <f>IFERROR(_xll.qlIndexFixing(Index1M,$H624,TRUE,_xll.ohTrigger(RecalcTrigger,Trigger1M)),NA())</f>
        <v>1.1659669053599164E-2</v>
      </c>
      <c r="K624" s="52">
        <f>IFERROR(_xll.qlIndexFixing(ONIndex1M,I624,TRUE,_xll.ohTrigger(RecalcTrigger,Trigger1M)),NA())</f>
        <v>1.1599129058517121E-2</v>
      </c>
      <c r="L624" s="52">
        <f>IFERROR(_xll.qlIndexFixing(Index3M,H624,TRUE,_xll.ohTrigger(RecalcTrigger,Trigger3M)),NA())</f>
        <v>1.3199855929919376E-2</v>
      </c>
      <c r="M624" s="52">
        <f>IFERROR(_xll.qlIndexFixing(ONIndex3M,I624,TRUE,_xll.ohTrigger(RecalcTrigger,Trigger3M)),NA())</f>
        <v>1.3056075098170083E-2</v>
      </c>
      <c r="N624" s="52">
        <f>IFERROR(_xll.qlIndexFixing(Index6M,$H624,TRUE,_xll.ohTrigger(RecalcTrigger,Trigger6M)),NA())</f>
        <v>1.4917859749144754E-2</v>
      </c>
      <c r="O624" s="52">
        <f>IFERROR(_xll.qlIndexFixing(ONIndex6M,I624,TRUE,_xll.ohTrigger(RecalcTrigger,Trigger6M)),NA())</f>
        <v>1.4578330732515354E-2</v>
      </c>
      <c r="P624" s="52">
        <f>IFERROR(_xll.qlIndexFixing(Index1Y,$H624,TRUE,_xll.ohTrigger(RecalcTrigger,Trigger1Y)),NA())</f>
        <v>1.83125193138267E-2</v>
      </c>
      <c r="Q624" s="52">
        <f>IFERROR(_xll.qlIndexFixing(ONIndex1Y,I624,TRUE,_xll.ohTrigger(RecalcTrigger,Trigger1Y)),NA())</f>
        <v>1.7835300745883131E-2</v>
      </c>
    </row>
    <row r="625" spans="2:17" x14ac:dyDescent="0.2">
      <c r="B625" s="46" t="s">
        <v>51</v>
      </c>
      <c r="D625" s="49">
        <f>_xll.qlCalendarAdvance(LocalCalendar,$D624,B625,"f",FALSE)</f>
        <v>44126</v>
      </c>
      <c r="E625" s="49">
        <f>_xll.qlInterestRateIndexValueDate(IndexON,D625)</f>
        <v>44126</v>
      </c>
      <c r="F625" s="52">
        <f>IFERROR(_xll.qlIndexFixing(IndexON,D625,TRUE,_xll.ohTrigger(RecalcTrigger,TriggerON)),NA())</f>
        <v>9.3185919864513522E-3</v>
      </c>
      <c r="H625" s="49">
        <f>_xll.qlCalendarAdvance(IborCalendar,$H624,B625,"f",FALSE)</f>
        <v>44117</v>
      </c>
      <c r="I625" s="49">
        <f>_xll.qlInterestRateIndexValueDate(Index1M,$H625)</f>
        <v>44119</v>
      </c>
      <c r="J625" s="52">
        <f>IFERROR(_xll.qlIndexFixing(Index1M,$H625,TRUE,_xll.ohTrigger(RecalcTrigger,Trigger1M)),NA())</f>
        <v>1.1684541936037851E-2</v>
      </c>
      <c r="K625" s="52">
        <f>IFERROR(_xll.qlIndexFixing(ONIndex1M,I625,TRUE,_xll.ohTrigger(RecalcTrigger,Trigger1M)),NA())</f>
        <v>1.1623705444803178E-2</v>
      </c>
      <c r="L625" s="52">
        <f>IFERROR(_xll.qlIndexFixing(Index3M,H625,TRUE,_xll.ohTrigger(RecalcTrigger,Trigger3M)),NA())</f>
        <v>1.3219104523613114E-2</v>
      </c>
      <c r="M625" s="52">
        <f>IFERROR(_xll.qlIndexFixing(ONIndex3M,I625,TRUE,_xll.ohTrigger(RecalcTrigger,Trigger3M)),NA())</f>
        <v>1.3074165728923504E-2</v>
      </c>
      <c r="N625" s="52">
        <f>IFERROR(_xll.qlIndexFixing(Index6M,$H625,TRUE,_xll.ohTrigger(RecalcTrigger,Trigger6M)),NA())</f>
        <v>1.4940713773842951E-2</v>
      </c>
      <c r="O625" s="52">
        <f>IFERROR(_xll.qlIndexFixing(ONIndex6M,I625,TRUE,_xll.ohTrigger(RecalcTrigger,Trigger6M)),NA())</f>
        <v>1.4599049195700431E-2</v>
      </c>
      <c r="P625" s="52">
        <f>IFERROR(_xll.qlIndexFixing(Index1Y,$H625,TRUE,_xll.ohTrigger(RecalcTrigger,Trigger1Y)),NA())</f>
        <v>1.8332940867326335E-2</v>
      </c>
      <c r="Q625" s="52">
        <f>IFERROR(_xll.qlIndexFixing(ONIndex1Y,I625,TRUE,_xll.ohTrigger(RecalcTrigger,Trigger1Y)),NA())</f>
        <v>1.7832116865363901E-2</v>
      </c>
    </row>
    <row r="626" spans="2:17" x14ac:dyDescent="0.2">
      <c r="B626" s="46" t="s">
        <v>51</v>
      </c>
      <c r="D626" s="49">
        <f>_xll.qlCalendarAdvance(LocalCalendar,$D625,B626,"f",FALSE)</f>
        <v>44133</v>
      </c>
      <c r="E626" s="49">
        <f>_xll.qlInterestRateIndexValueDate(IndexON,D626)</f>
        <v>44133</v>
      </c>
      <c r="F626" s="52">
        <f>IFERROR(_xll.qlIndexFixing(IndexON,D626,TRUE,_xll.ohTrigger(RecalcTrigger,TriggerON)),NA())</f>
        <v>9.3425548873149467E-3</v>
      </c>
      <c r="H626" s="49">
        <f>_xll.qlCalendarAdvance(IborCalendar,$H625,B626,"f",FALSE)</f>
        <v>44124</v>
      </c>
      <c r="I626" s="49">
        <f>_xll.qlInterestRateIndexValueDate(Index1M,$H626)</f>
        <v>44126</v>
      </c>
      <c r="J626" s="52">
        <f>IFERROR(_xll.qlIndexFixing(Index1M,$H626,TRUE,_xll.ohTrigger(RecalcTrigger,Trigger1M)),NA())</f>
        <v>1.1709537618204424E-2</v>
      </c>
      <c r="K626" s="52">
        <f>IFERROR(_xll.qlIndexFixing(ONIndex1M,I626,TRUE,_xll.ohTrigger(RecalcTrigger,Trigger1M)),NA())</f>
        <v>1.1648404453881156E-2</v>
      </c>
      <c r="L626" s="52">
        <f>IFERROR(_xll.qlIndexFixing(Index3M,H626,TRUE,_xll.ohTrigger(RecalcTrigger,Trigger3M)),NA())</f>
        <v>1.3238522067101006E-2</v>
      </c>
      <c r="M626" s="52">
        <f>IFERROR(_xll.qlIndexFixing(ONIndex3M,I626,TRUE,_xll.ohTrigger(RecalcTrigger,Trigger3M)),NA())</f>
        <v>1.3092424652736412E-2</v>
      </c>
      <c r="N626" s="52">
        <f>IFERROR(_xll.qlIndexFixing(Index6M,$H626,TRUE,_xll.ohTrigger(RecalcTrigger,Trigger6M)),NA())</f>
        <v>1.4963721214992122E-2</v>
      </c>
      <c r="O626" s="52">
        <f>IFERROR(_xll.qlIndexFixing(ONIndex6M,I626,TRUE,_xll.ohTrigger(RecalcTrigger,Trigger6M)),NA())</f>
        <v>1.4619919670728621E-2</v>
      </c>
      <c r="P626" s="52">
        <f>IFERROR(_xll.qlIndexFixing(Index1Y,$H626,TRUE,_xll.ohTrigger(RecalcTrigger,Trigger1Y)),NA())</f>
        <v>1.8354193177667046E-2</v>
      </c>
      <c r="Q626" s="52">
        <f>IFERROR(_xll.qlIndexFixing(ONIndex1Y,I626,TRUE,_xll.ohTrigger(RecalcTrigger,Trigger1Y)),NA())</f>
        <v>1.7829828606901188E-2</v>
      </c>
    </row>
    <row r="627" spans="2:17" x14ac:dyDescent="0.2">
      <c r="B627" s="46" t="s">
        <v>51</v>
      </c>
      <c r="D627" s="49">
        <f>_xll.qlCalendarAdvance(LocalCalendar,$D626,B627,"f",FALSE)</f>
        <v>44140</v>
      </c>
      <c r="E627" s="49">
        <f>_xll.qlInterestRateIndexValueDate(IndexON,D627)</f>
        <v>44140</v>
      </c>
      <c r="F627" s="52">
        <f>IFERROR(_xll.qlIndexFixing(IndexON,D627,TRUE,_xll.ohTrigger(RecalcTrigger,TriggerON)),NA())</f>
        <v>9.3665006097598535E-3</v>
      </c>
      <c r="H627" s="49">
        <f>_xll.qlCalendarAdvance(IborCalendar,$H626,B627,"f",FALSE)</f>
        <v>44131</v>
      </c>
      <c r="I627" s="49">
        <f>_xll.qlInterestRateIndexValueDate(Index1M,$H627)</f>
        <v>44133</v>
      </c>
      <c r="J627" s="52">
        <f>IFERROR(_xll.qlIndexFixing(Index1M,$H627,TRUE,_xll.ohTrigger(RecalcTrigger,Trigger1M)),NA())</f>
        <v>1.1734656100913232E-2</v>
      </c>
      <c r="K627" s="52">
        <f>IFERROR(_xll.qlIndexFixing(ONIndex1M,I627,TRUE,_xll.ohTrigger(RecalcTrigger,Trigger1M)),NA())</f>
        <v>1.167322608583099E-2</v>
      </c>
      <c r="L627" s="52">
        <f>IFERROR(_xll.qlIndexFixing(Index3M,H627,TRUE,_xll.ohTrigger(RecalcTrigger,Trigger3M)),NA())</f>
        <v>1.3258108562888006E-2</v>
      </c>
      <c r="M627" s="52">
        <f>IFERROR(_xll.qlIndexFixing(ONIndex3M,I627,TRUE,_xll.ohTrigger(RecalcTrigger,Trigger3M)),NA())</f>
        <v>1.3110851869688744E-2</v>
      </c>
      <c r="N627" s="52">
        <f>IFERROR(_xll.qlIndexFixing(Index6M,$H627,TRUE,_xll.ohTrigger(RecalcTrigger,Trigger6M)),NA())</f>
        <v>1.498688207789791E-2</v>
      </c>
      <c r="O627" s="52">
        <f>IFERROR(_xll.qlIndexFixing(ONIndex6M,I627,TRUE,_xll.ohTrigger(RecalcTrigger,Trigger6M)),NA())</f>
        <v>1.4640942157519987E-2</v>
      </c>
      <c r="P627" s="52">
        <f>IFERROR(_xll.qlIndexFixing(Index1Y,$H627,TRUE,_xll.ohTrigger(RecalcTrigger,Trigger1Y)),NA())</f>
        <v>1.8376238076003866E-2</v>
      </c>
      <c r="Q627" s="52">
        <f>IFERROR(_xll.qlIndexFixing(ONIndex1Y,I627,TRUE,_xll.ohTrigger(RecalcTrigger,Trigger1Y)),NA())</f>
        <v>1.782843597057493E-2</v>
      </c>
    </row>
    <row r="628" spans="2:17" x14ac:dyDescent="0.2">
      <c r="B628" s="46" t="s">
        <v>51</v>
      </c>
      <c r="D628" s="49">
        <f>_xll.qlCalendarAdvance(LocalCalendar,$D627,B628,"f",FALSE)</f>
        <v>44147</v>
      </c>
      <c r="E628" s="49">
        <f>_xll.qlInterestRateIndexValueDate(IndexON,D628)</f>
        <v>44147</v>
      </c>
      <c r="F628" s="52">
        <f>IFERROR(_xll.qlIndexFixing(IndexON,D628,TRUE,_xll.ohTrigger(RecalcTrigger,TriggerON)),NA())</f>
        <v>9.3904291536262008E-3</v>
      </c>
      <c r="H628" s="49">
        <f>_xll.qlCalendarAdvance(IborCalendar,$H627,B628,"f",FALSE)</f>
        <v>44138</v>
      </c>
      <c r="I628" s="49">
        <f>_xll.qlInterestRateIndexValueDate(Index1M,$H628)</f>
        <v>44140</v>
      </c>
      <c r="J628" s="52">
        <f>IFERROR(_xll.qlIndexFixing(Index1M,$H628,TRUE,_xll.ohTrigger(RecalcTrigger,Trigger1M)),NA())</f>
        <v>1.1759897384988616E-2</v>
      </c>
      <c r="K628" s="52">
        <f>IFERROR(_xll.qlIndexFixing(ONIndex1M,I628,TRUE,_xll.ohTrigger(RecalcTrigger,Trigger1M)),NA())</f>
        <v>1.1698170340572744E-2</v>
      </c>
      <c r="L628" s="52">
        <f>IFERROR(_xll.qlIndexFixing(Index3M,H628,TRUE,_xll.ohTrigger(RecalcTrigger,Trigger3M)),NA())</f>
        <v>1.3277864013503395E-2</v>
      </c>
      <c r="M628" s="52">
        <f>IFERROR(_xll.qlIndexFixing(ONIndex3M,I628,TRUE,_xll.ohTrigger(RecalcTrigger,Trigger3M)),NA())</f>
        <v>1.3129447379860437E-2</v>
      </c>
      <c r="N628" s="52">
        <f>IFERROR(_xll.qlIndexFixing(Index6M,$H628,TRUE,_xll.ohTrigger(RecalcTrigger,Trigger6M)),NA())</f>
        <v>1.5008166636688232E-2</v>
      </c>
      <c r="O628" s="52">
        <f>IFERROR(_xll.qlIndexFixing(ONIndex6M,I628,TRUE,_xll.ohTrigger(RecalcTrigger,Trigger6M)),NA())</f>
        <v>1.4662116656234403E-2</v>
      </c>
      <c r="P628" s="52">
        <f>IFERROR(_xll.qlIndexFixing(Index1Y,$H628,TRUE,_xll.ohTrigger(RecalcTrigger,Trigger1Y)),NA())</f>
        <v>1.8399037392074886E-2</v>
      </c>
      <c r="Q628" s="52">
        <f>IFERROR(_xll.qlIndexFixing(ONIndex1Y,I628,TRUE,_xll.ohTrigger(RecalcTrigger,Trigger1Y)),NA())</f>
        <v>1.7827938956145317E-2</v>
      </c>
    </row>
    <row r="629" spans="2:17" x14ac:dyDescent="0.2">
      <c r="B629" s="46" t="s">
        <v>51</v>
      </c>
      <c r="D629" s="49">
        <f>_xll.qlCalendarAdvance(LocalCalendar,$D628,B629,"f",FALSE)</f>
        <v>44154</v>
      </c>
      <c r="E629" s="49">
        <f>_xll.qlInterestRateIndexValueDate(IndexON,D629)</f>
        <v>44154</v>
      </c>
      <c r="F629" s="52">
        <f>IFERROR(_xll.qlIndexFixing(IndexON,D629,TRUE,_xll.ohTrigger(RecalcTrigger,TriggerON)),NA())</f>
        <v>9.4143405190738605E-3</v>
      </c>
      <c r="H629" s="49">
        <f>_xll.qlCalendarAdvance(IborCalendar,$H628,B629,"f",FALSE)</f>
        <v>44145</v>
      </c>
      <c r="I629" s="49">
        <f>_xll.qlInterestRateIndexValueDate(Index1M,$H629)</f>
        <v>44147</v>
      </c>
      <c r="J629" s="52">
        <f>IFERROR(_xll.qlIndexFixing(Index1M,$H629,TRUE,_xll.ohTrigger(RecalcTrigger,Trigger1M)),NA())</f>
        <v>1.1785261471259911E-2</v>
      </c>
      <c r="K629" s="52">
        <f>IFERROR(_xll.qlIndexFixing(ONIndex1M,I629,TRUE,_xll.ohTrigger(RecalcTrigger,Trigger1M)),NA())</f>
        <v>1.1723237218266291E-2</v>
      </c>
      <c r="L629" s="52">
        <f>IFERROR(_xll.qlIndexFixing(Index3M,H629,TRUE,_xll.ohTrigger(RecalcTrigger,Trigger3M)),NA())</f>
        <v>1.3297788421494698E-2</v>
      </c>
      <c r="M629" s="52">
        <f>IFERROR(_xll.qlIndexFixing(ONIndex3M,I629,TRUE,_xll.ohTrigger(RecalcTrigger,Trigger3M)),NA())</f>
        <v>1.3148211183171554E-2</v>
      </c>
      <c r="N629" s="52">
        <f>IFERROR(_xll.qlIndexFixing(Index6M,$H629,TRUE,_xll.ohTrigger(RecalcTrigger,Trigger6M)),NA())</f>
        <v>1.5031622424010391E-2</v>
      </c>
      <c r="O629" s="52">
        <f>IFERROR(_xll.qlIndexFixing(ONIndex6M,I629,TRUE,_xll.ohTrigger(RecalcTrigger,Trigger6M)),NA())</f>
        <v>1.4683443166951804E-2</v>
      </c>
      <c r="P629" s="52">
        <f>IFERROR(_xll.qlIndexFixing(Index1Y,$H629,TRUE,_xll.ohTrigger(RecalcTrigger,Trigger1Y)),NA())</f>
        <v>1.8422552953907129E-2</v>
      </c>
      <c r="Q629" s="52">
        <f>IFERROR(_xll.qlIndexFixing(ONIndex1Y,I629,TRUE,_xll.ohTrigger(RecalcTrigger,Trigger1Y)),NA())</f>
        <v>1.7828337563852159E-2</v>
      </c>
    </row>
    <row r="630" spans="2:17" x14ac:dyDescent="0.2">
      <c r="B630" s="46" t="s">
        <v>51</v>
      </c>
      <c r="D630" s="49">
        <f>_xll.qlCalendarAdvance(LocalCalendar,$D629,B630,"f",FALSE)</f>
        <v>44162</v>
      </c>
      <c r="E630" s="49">
        <f>_xll.qlInterestRateIndexValueDate(IndexON,D630)</f>
        <v>44162</v>
      </c>
      <c r="F630" s="52">
        <f>IFERROR(_xll.qlIndexFixing(IndexON,D630,TRUE,_xll.ohTrigger(RecalcTrigger,TriggerON)),NA())</f>
        <v>9.4453061497734581E-3</v>
      </c>
      <c r="H630" s="49">
        <f>_xll.qlCalendarAdvance(IborCalendar,$H629,B630,"f",FALSE)</f>
        <v>44152</v>
      </c>
      <c r="I630" s="49">
        <f>_xll.qlInterestRateIndexValueDate(Index1M,$H630)</f>
        <v>44154</v>
      </c>
      <c r="J630" s="52">
        <f>IFERROR(_xll.qlIndexFixing(Index1M,$H630,TRUE,_xll.ohTrigger(RecalcTrigger,Trigger1M)),NA())</f>
        <v>1.1810748360546464E-2</v>
      </c>
      <c r="K630" s="52">
        <f>IFERROR(_xll.qlIndexFixing(ONIndex1M,I630,TRUE,_xll.ohTrigger(RecalcTrigger,Trigger1M)),NA())</f>
        <v>1.1748426718831695E-2</v>
      </c>
      <c r="L630" s="52">
        <f>IFERROR(_xll.qlIndexFixing(Index3M,H630,TRUE,_xll.ohTrigger(RecalcTrigger,Trigger3M)),NA())</f>
        <v>1.3317881789434645E-2</v>
      </c>
      <c r="M630" s="52">
        <f>IFERROR(_xll.qlIndexFixing(ONIndex3M,I630,TRUE,_xll.ohTrigger(RecalcTrigger,Trigger3M)),NA())</f>
        <v>1.3167143279702032E-2</v>
      </c>
      <c r="N630" s="52">
        <f>IFERROR(_xll.qlIndexFixing(Index6M,$H630,TRUE,_xll.ohTrigger(RecalcTrigger,Trigger6M)),NA())</f>
        <v>1.505523164092335E-2</v>
      </c>
      <c r="O630" s="52">
        <f>IFERROR(_xll.qlIndexFixing(ONIndex6M,I630,TRUE,_xll.ohTrigger(RecalcTrigger,Trigger6M)),NA())</f>
        <v>1.4704921689512318E-2</v>
      </c>
      <c r="P630" s="52">
        <f>IFERROR(_xll.qlIndexFixing(Index1Y,$H630,TRUE,_xll.ohTrigger(RecalcTrigger,Trigger1Y)),NA())</f>
        <v>1.844674658753644E-2</v>
      </c>
      <c r="Q630" s="52">
        <f>IFERROR(_xll.qlIndexFixing(ONIndex1Y,I630,TRUE,_xll.ohTrigger(RecalcTrigger,Trigger1Y)),NA())</f>
        <v>1.7829631793535583E-2</v>
      </c>
    </row>
    <row r="631" spans="2:17" x14ac:dyDescent="0.2">
      <c r="B631" s="46" t="s">
        <v>51</v>
      </c>
      <c r="D631" s="49">
        <f>_xll.qlCalendarAdvance(LocalCalendar,$D630,B631,"f",FALSE)</f>
        <v>44169</v>
      </c>
      <c r="E631" s="49">
        <f>_xll.qlInterestRateIndexValueDate(IndexON,D631)</f>
        <v>44169</v>
      </c>
      <c r="F631" s="52">
        <f>IFERROR(_xll.qlIndexFixing(IndexON,D631,TRUE,_xll.ohTrigger(RecalcTrigger,TriggerON)),NA())</f>
        <v>9.4691795043200244E-3</v>
      </c>
      <c r="H631" s="49">
        <f>_xll.qlCalendarAdvance(IborCalendar,$H630,B631,"f",FALSE)</f>
        <v>44159</v>
      </c>
      <c r="I631" s="49">
        <f>_xll.qlInterestRateIndexValueDate(Index1M,$H631)</f>
        <v>44162</v>
      </c>
      <c r="J631" s="52">
        <f>IFERROR(_xll.qlIndexFixing(Index1M,$H631,TRUE,_xll.ohTrigger(RecalcTrigger,Trigger1M)),NA())</f>
        <v>1.1840026606134424E-2</v>
      </c>
      <c r="K631" s="52">
        <f>IFERROR(_xll.qlIndexFixing(ONIndex1M,I631,TRUE,_xll.ohTrigger(RecalcTrigger,Trigger1M)),NA())</f>
        <v>1.1781379771491629E-2</v>
      </c>
      <c r="L631" s="52">
        <f>IFERROR(_xll.qlIndexFixing(Index3M,H631,TRUE,_xll.ohTrigger(RecalcTrigger,Trigger3M)),NA())</f>
        <v>1.3339324756782518E-2</v>
      </c>
      <c r="M631" s="52">
        <f>IFERROR(_xll.qlIndexFixing(ONIndex3M,I631,TRUE,_xll.ohTrigger(RecalcTrigger,Trigger3M)),NA())</f>
        <v>1.3192216379405153E-2</v>
      </c>
      <c r="N631" s="52">
        <f>IFERROR(_xll.qlIndexFixing(Index6M,$H631,TRUE,_xll.ohTrigger(RecalcTrigger,Trigger6M)),NA())</f>
        <v>1.5082401483027242E-2</v>
      </c>
      <c r="O631" s="52">
        <f>IFERROR(_xll.qlIndexFixing(ONIndex6M,I631,TRUE,_xll.ohTrigger(RecalcTrigger,Trigger6M)),NA())</f>
        <v>1.473336426812466E-2</v>
      </c>
      <c r="P631" s="52">
        <f>IFERROR(_xll.qlIndexFixing(Index1Y,$H631,TRUE,_xll.ohTrigger(RecalcTrigger,Trigger1Y)),NA())</f>
        <v>1.8480690756364902E-2</v>
      </c>
      <c r="Q631" s="52">
        <f>IFERROR(_xll.qlIndexFixing(ONIndex1Y,I631,TRUE,_xll.ohTrigger(RecalcTrigger,Trigger1Y)),NA())</f>
        <v>1.7833501266011353E-2</v>
      </c>
    </row>
    <row r="632" spans="2:17" x14ac:dyDescent="0.2">
      <c r="B632" s="46" t="s">
        <v>51</v>
      </c>
      <c r="D632" s="49">
        <f>_xll.qlCalendarAdvance(LocalCalendar,$D631,B632,"f",FALSE)</f>
        <v>44176</v>
      </c>
      <c r="E632" s="49">
        <f>_xll.qlInterestRateIndexValueDate(IndexON,D632)</f>
        <v>44176</v>
      </c>
      <c r="F632" s="52">
        <f>IFERROR(_xll.qlIndexFixing(IndexON,D632,TRUE,_xll.ohTrigger(RecalcTrigger,TriggerON)),NA())</f>
        <v>9.4930356826594675E-3</v>
      </c>
      <c r="H632" s="49">
        <f>_xll.qlCalendarAdvance(IborCalendar,$H631,B632,"f",FALSE)</f>
        <v>44166</v>
      </c>
      <c r="I632" s="49">
        <f>_xll.qlInterestRateIndexValueDate(Index1M,$H632)</f>
        <v>44168</v>
      </c>
      <c r="J632" s="52">
        <f>IFERROR(_xll.qlIndexFixing(Index1M,$H632,TRUE,_xll.ohTrigger(RecalcTrigger,Trigger1M)),NA())</f>
        <v>1.1862090551525151E-2</v>
      </c>
      <c r="K632" s="52">
        <f>IFERROR(_xll.qlIndexFixing(ONIndex1M,I632,TRUE,_xll.ohTrigger(RecalcTrigger,Trigger1M)),NA())</f>
        <v>1.1799173588897816E-2</v>
      </c>
      <c r="L632" s="52">
        <f>IFERROR(_xll.qlIndexFixing(Index3M,H632,TRUE,_xll.ohTrigger(RecalcTrigger,Trigger3M)),NA())</f>
        <v>1.3355099145279326E-2</v>
      </c>
      <c r="M632" s="52">
        <f>IFERROR(_xll.qlIndexFixing(ONIndex3M,I632,TRUE,_xll.ohTrigger(RecalcTrigger,Trigger3M)),NA())</f>
        <v>1.3205512352501003E-2</v>
      </c>
      <c r="N632" s="52">
        <f>IFERROR(_xll.qlIndexFixing(Index6M,$H632,TRUE,_xll.ohTrigger(RecalcTrigger,Trigger6M)),NA())</f>
        <v>1.5104987907023339E-2</v>
      </c>
      <c r="O632" s="52">
        <f>IFERROR(_xll.qlIndexFixing(ONIndex6M,I632,TRUE,_xll.ohTrigger(RecalcTrigger,Trigger6M)),NA())</f>
        <v>1.4748334770562366E-2</v>
      </c>
      <c r="P632" s="52">
        <f>IFERROR(_xll.qlIndexFixing(Index1Y,$H632,TRUE,_xll.ohTrigger(RecalcTrigger,Trigger1Y)),NA())</f>
        <v>1.8497015362802207E-2</v>
      </c>
      <c r="Q632" s="52">
        <f>IFERROR(_xll.qlIndexFixing(ONIndex1Y,I632,TRUE,_xll.ohTrigger(RecalcTrigger,Trigger1Y)),NA())</f>
        <v>1.7834907118992049E-2</v>
      </c>
    </row>
    <row r="633" spans="2:17" x14ac:dyDescent="0.2">
      <c r="B633" s="46" t="s">
        <v>51</v>
      </c>
      <c r="D633" s="49">
        <f>_xll.qlCalendarAdvance(LocalCalendar,$D632,B633,"f",FALSE)</f>
        <v>44183</v>
      </c>
      <c r="E633" s="49">
        <f>_xll.qlInterestRateIndexValueDate(IndexON,D633)</f>
        <v>44183</v>
      </c>
      <c r="F633" s="52">
        <f>IFERROR(_xll.qlIndexFixing(IndexON,D633,TRUE,_xll.ohTrigger(RecalcTrigger,TriggerON)),NA())</f>
        <v>9.5168746847384966E-3</v>
      </c>
      <c r="H633" s="49">
        <f>_xll.qlCalendarAdvance(IborCalendar,$H632,B633,"f",FALSE)</f>
        <v>44173</v>
      </c>
      <c r="I633" s="49">
        <f>_xll.qlInterestRateIndexValueDate(Index1M,$H633)</f>
        <v>44175</v>
      </c>
      <c r="J633" s="52">
        <f>IFERROR(_xll.qlIndexFixing(Index1M,$H633,TRUE,_xll.ohTrigger(RecalcTrigger,Trigger1M)),NA())</f>
        <v>1.1887945854893445E-2</v>
      </c>
      <c r="K633" s="52">
        <f>IFERROR(_xll.qlIndexFixing(ONIndex1M,I633,TRUE,_xll.ohTrigger(RecalcTrigger,Trigger1M)),NA())</f>
        <v>1.1824730958398533E-2</v>
      </c>
      <c r="L633" s="52">
        <f>IFERROR(_xll.qlIndexFixing(Index3M,H633,TRUE,_xll.ohTrigger(RecalcTrigger,Trigger3M)),NA())</f>
        <v>1.3375673744796757E-2</v>
      </c>
      <c r="M633" s="52">
        <f>IFERROR(_xll.qlIndexFixing(ONIndex3M,I633,TRUE,_xll.ohTrigger(RecalcTrigger,Trigger3M)),NA())</f>
        <v>1.322494932892937E-2</v>
      </c>
      <c r="N633" s="52">
        <f>IFERROR(_xll.qlIndexFixing(Index6M,$H633,TRUE,_xll.ohTrigger(RecalcTrigger,Trigger6M)),NA())</f>
        <v>1.5129069413910397E-2</v>
      </c>
      <c r="O633" s="52">
        <f>IFERROR(_xll.qlIndexFixing(ONIndex6M,I633,TRUE,_xll.ohTrigger(RecalcTrigger,Trigger6M)),NA())</f>
        <v>1.4770269329131835E-2</v>
      </c>
      <c r="P633" s="52">
        <f>IFERROR(_xll.qlIndexFixing(Index1Y,$H633,TRUE,_xll.ohTrigger(RecalcTrigger,Trigger1Y)),NA())</f>
        <v>1.8523014144244662E-2</v>
      </c>
      <c r="Q633" s="52">
        <f>IFERROR(_xll.qlIndexFixing(ONIndex1Y,I633,TRUE,_xll.ohTrigger(RecalcTrigger,Trigger1Y)),NA())</f>
        <v>1.7838888214845028E-2</v>
      </c>
    </row>
    <row r="634" spans="2:17" x14ac:dyDescent="0.2">
      <c r="B634" s="46" t="s">
        <v>51</v>
      </c>
      <c r="D634" s="49">
        <f>_xll.qlCalendarAdvance(LocalCalendar,$D633,B634,"f",FALSE)</f>
        <v>44193</v>
      </c>
      <c r="E634" s="49">
        <f>_xll.qlInterestRateIndexValueDate(IndexON,D634)</f>
        <v>44193</v>
      </c>
      <c r="F634" s="52">
        <f>IFERROR(_xll.qlIndexFixing(IndexON,D634,TRUE,_xll.ohTrigger(RecalcTrigger,TriggerON)),NA())</f>
        <v>9.5472465120849392E-3</v>
      </c>
      <c r="H634" s="49">
        <f>_xll.qlCalendarAdvance(IborCalendar,$H633,B634,"f",FALSE)</f>
        <v>44180</v>
      </c>
      <c r="I634" s="49">
        <f>_xll.qlInterestRateIndexValueDate(Index1M,$H634)</f>
        <v>44182</v>
      </c>
      <c r="J634" s="52">
        <f>IFERROR(_xll.qlIndexFixing(Index1M,$H634,TRUE,_xll.ohTrigger(RecalcTrigger,Trigger1M)),NA())</f>
        <v>1.191598816311267E-2</v>
      </c>
      <c r="K634" s="52">
        <f>IFERROR(_xll.qlIndexFixing(ONIndex1M,I634,TRUE,_xll.ohTrigger(RecalcTrigger,Trigger1M)),NA())</f>
        <v>1.1850410950851042E-2</v>
      </c>
      <c r="L634" s="52">
        <f>IFERROR(_xll.qlIndexFixing(Index3M,H634,TRUE,_xll.ohTrigger(RecalcTrigger,Trigger3M)),NA())</f>
        <v>1.3396417299484042E-2</v>
      </c>
      <c r="M634" s="52">
        <f>IFERROR(_xll.qlIndexFixing(ONIndex3M,I634,TRUE,_xll.ohTrigger(RecalcTrigger,Trigger3M)),NA())</f>
        <v>1.3244554598577096E-2</v>
      </c>
      <c r="N634" s="52">
        <f>IFERROR(_xll.qlIndexFixing(Index6M,$H634,TRUE,_xll.ohTrigger(RecalcTrigger,Trigger6M)),NA())</f>
        <v>1.515330438069675E-2</v>
      </c>
      <c r="O634" s="52">
        <f>IFERROR(_xll.qlIndexFixing(ONIndex6M,I634,TRUE,_xll.ohTrigger(RecalcTrigger,Trigger6M)),NA())</f>
        <v>1.479235589970429E-2</v>
      </c>
      <c r="P634" s="52">
        <f>IFERROR(_xll.qlIndexFixing(Index1Y,$H634,TRUE,_xll.ohTrigger(RecalcTrigger,Trigger1Y)),NA())</f>
        <v>1.8549538276638682E-2</v>
      </c>
      <c r="Q634" s="52">
        <f>IFERROR(_xll.qlIndexFixing(ONIndex1Y,I634,TRUE,_xll.ohTrigger(RecalcTrigger,Trigger1Y)),NA())</f>
        <v>1.7843764932834461E-2</v>
      </c>
    </row>
    <row r="635" spans="2:17" x14ac:dyDescent="0.2">
      <c r="B635" s="46" t="s">
        <v>51</v>
      </c>
      <c r="D635" s="49">
        <f>_xll.qlCalendarAdvance(LocalCalendar,$D634,B635,"f",FALSE)</f>
        <v>44200</v>
      </c>
      <c r="E635" s="49">
        <f>_xll.qlInterestRateIndexValueDate(IndexON,D635)</f>
        <v>44200</v>
      </c>
      <c r="F635" s="52">
        <f>IFERROR(_xll.qlIndexFixing(IndexON,D635,TRUE,_xll.ohTrigger(RecalcTrigger,TriggerON)),NA())</f>
        <v>9.5710449903130268E-3</v>
      </c>
      <c r="H635" s="49">
        <f>_xll.qlCalendarAdvance(IborCalendar,$H634,B635,"f",FALSE)</f>
        <v>44187</v>
      </c>
      <c r="I635" s="49">
        <f>_xll.qlInterestRateIndexValueDate(Index1M,$H635)</f>
        <v>44189</v>
      </c>
      <c r="J635" s="52">
        <f>IFERROR(_xll.qlIndexFixing(Index1M,$H635,TRUE,_xll.ohTrigger(RecalcTrigger,Trigger1M)),NA())</f>
        <v>1.1940024881617051E-2</v>
      </c>
      <c r="K635" s="52">
        <f>IFERROR(_xll.qlIndexFixing(ONIndex1M,I635,TRUE,_xll.ohTrigger(RecalcTrigger,Trigger1M)),NA())</f>
        <v>1.1884395349985866E-2</v>
      </c>
      <c r="L635" s="52">
        <f>IFERROR(_xll.qlIndexFixing(Index3M,H635,TRUE,_xll.ohTrigger(RecalcTrigger,Trigger3M)),NA())</f>
        <v>1.3417329811959533E-2</v>
      </c>
      <c r="M635" s="52">
        <f>IFERROR(_xll.qlIndexFixing(ONIndex3M,I635,TRUE,_xll.ohTrigger(RecalcTrigger,Trigger3M)),NA())</f>
        <v>1.3270990428406293E-2</v>
      </c>
      <c r="N635" s="52">
        <f>IFERROR(_xll.qlIndexFixing(Index6M,$H635,TRUE,_xll.ohTrigger(RecalcTrigger,Trigger6M)),NA())</f>
        <v>1.5177692812974406E-2</v>
      </c>
      <c r="O635" s="52">
        <f>IFERROR(_xll.qlIndexFixing(ONIndex6M,I635,TRUE,_xll.ohTrigger(RecalcTrigger,Trigger6M)),NA())</f>
        <v>1.4822199777537293E-2</v>
      </c>
      <c r="P635" s="52">
        <f>IFERROR(_xll.qlIndexFixing(Index1Y,$H635,TRUE,_xll.ohTrigger(RecalcTrigger,Trigger1Y)),NA())</f>
        <v>1.8590628970572537E-2</v>
      </c>
      <c r="Q635" s="52">
        <f>IFERROR(_xll.qlIndexFixing(ONIndex1Y,I635,TRUE,_xll.ohTrigger(RecalcTrigger,Trigger1Y)),NA())</f>
        <v>1.7853139777367133E-2</v>
      </c>
    </row>
    <row r="636" spans="2:17" x14ac:dyDescent="0.2">
      <c r="B636" s="46" t="s">
        <v>51</v>
      </c>
      <c r="D636" s="49">
        <f>_xll.qlCalendarAdvance(LocalCalendar,$D635,B636,"f",FALSE)</f>
        <v>44207</v>
      </c>
      <c r="E636" s="49">
        <f>_xll.qlInterestRateIndexValueDate(IndexON,D636)</f>
        <v>44207</v>
      </c>
      <c r="F636" s="52">
        <f>IFERROR(_xll.qlIndexFixing(IndexON,D636,TRUE,_xll.ohTrigger(RecalcTrigger,TriggerON)),NA())</f>
        <v>9.5948262900424908E-3</v>
      </c>
      <c r="H636" s="49">
        <f>_xll.qlCalendarAdvance(IborCalendar,$H635,B636,"f",FALSE)</f>
        <v>44194</v>
      </c>
      <c r="I636" s="49">
        <f>_xll.qlInterestRateIndexValueDate(Index1M,$H636)</f>
        <v>44196</v>
      </c>
      <c r="J636" s="52">
        <f>IFERROR(_xll.qlIndexFixing(Index1M,$H636,TRUE,_xll.ohTrigger(RecalcTrigger,Trigger1M)),NA())</f>
        <v>1.1960003961988876E-2</v>
      </c>
      <c r="K636" s="52">
        <f>IFERROR(_xll.qlIndexFixing(ONIndex1M,I636,TRUE,_xll.ohTrigger(RecalcTrigger,Trigger1M)),NA())</f>
        <v>1.1908302550605043E-2</v>
      </c>
      <c r="L636" s="52">
        <f>IFERROR(_xll.qlIndexFixing(Index3M,H636,TRUE,_xll.ohTrigger(RecalcTrigger,Trigger3M)),NA())</f>
        <v>1.3438411284862894E-2</v>
      </c>
      <c r="M636" s="52">
        <f>IFERROR(_xll.qlIndexFixing(ONIndex3M,I636,TRUE,_xll.ohTrigger(RecalcTrigger,Trigger3M)),NA())</f>
        <v>1.3289303108154904E-2</v>
      </c>
      <c r="N636" s="52">
        <f>IFERROR(_xll.qlIndexFixing(Index6M,$H636,TRUE,_xll.ohTrigger(RecalcTrigger,Trigger6M)),NA())</f>
        <v>1.5200109269587181E-2</v>
      </c>
      <c r="O636" s="52">
        <f>IFERROR(_xll.qlIndexFixing(ONIndex6M,I636,TRUE,_xll.ohTrigger(RecalcTrigger,Trigger6M)),NA())</f>
        <v>1.4842722632868455E-2</v>
      </c>
      <c r="P636" s="52">
        <f>IFERROR(_xll.qlIndexFixing(Index1Y,$H636,TRUE,_xll.ohTrigger(RecalcTrigger,Trigger1Y)),NA())</f>
        <v>1.8601184654323623E-2</v>
      </c>
      <c r="Q636" s="52">
        <f>IFERROR(_xll.qlIndexFixing(ONIndex1Y,I636,TRUE,_xll.ohTrigger(RecalcTrigger,Trigger1Y)),NA())</f>
        <v>1.7859090822851531E-2</v>
      </c>
    </row>
    <row r="637" spans="2:17" x14ac:dyDescent="0.2">
      <c r="B637" s="46" t="s">
        <v>51</v>
      </c>
      <c r="D637" s="49">
        <f>_xll.qlCalendarAdvance(LocalCalendar,$D636,B637,"f",FALSE)</f>
        <v>44215</v>
      </c>
      <c r="E637" s="49">
        <f>_xll.qlInterestRateIndexValueDate(IndexON,D637)</f>
        <v>44215</v>
      </c>
      <c r="F637" s="52">
        <f>IFERROR(_xll.qlIndexFixing(IndexON,D637,TRUE,_xll.ohTrigger(RecalcTrigger,TriggerON)),NA())</f>
        <v>9.6219838832567461E-3</v>
      </c>
      <c r="H637" s="49">
        <f>_xll.qlCalendarAdvance(IborCalendar,$H636,B637,"f",FALSE)</f>
        <v>44201</v>
      </c>
      <c r="I637" s="49">
        <f>_xll.qlInterestRateIndexValueDate(Index1M,$H637)</f>
        <v>44203</v>
      </c>
      <c r="J637" s="52">
        <f>IFERROR(_xll.qlIndexFixing(Index1M,$H637,TRUE,_xll.ohTrigger(RecalcTrigger,Trigger1M)),NA())</f>
        <v>1.1992595140672968E-2</v>
      </c>
      <c r="K637" s="52">
        <f>IFERROR(_xll.qlIndexFixing(ONIndex1M,I637,TRUE,_xll.ohTrigger(RecalcTrigger,Trigger1M)),NA())</f>
        <v>1.1928186666798624E-2</v>
      </c>
      <c r="L637" s="52">
        <f>IFERROR(_xll.qlIndexFixing(Index3M,H637,TRUE,_xll.ohTrigger(RecalcTrigger,Trigger3M)),NA())</f>
        <v>1.3459661720855109E-2</v>
      </c>
      <c r="M637" s="52">
        <f>IFERROR(_xll.qlIndexFixing(ONIndex3M,I637,TRUE,_xll.ohTrigger(RecalcTrigger,Trigger3M)),NA())</f>
        <v>1.3304380167955543E-2</v>
      </c>
      <c r="N637" s="52">
        <f>IFERROR(_xll.qlIndexFixing(Index6M,$H637,TRUE,_xll.ohTrigger(RecalcTrigger,Trigger6M)),NA())</f>
        <v>1.5224792647265338E-2</v>
      </c>
      <c r="O637" s="52">
        <f>IFERROR(_xll.qlIndexFixing(ONIndex6M,I637,TRUE,_xll.ohTrigger(RecalcTrigger,Trigger6M)),NA())</f>
        <v>1.4859527684158991E-2</v>
      </c>
      <c r="P637" s="52">
        <f>IFERROR(_xll.qlIndexFixing(Index1Y,$H637,TRUE,_xll.ohTrigger(RecalcTrigger,Trigger1Y)),NA())</f>
        <v>1.8631880886506611E-2</v>
      </c>
      <c r="Q637" s="52">
        <f>IFERROR(_xll.qlIndexFixing(ONIndex1Y,I637,TRUE,_xll.ohTrigger(RecalcTrigger,Trigger1Y)),NA())</f>
        <v>1.7863768819781356E-2</v>
      </c>
    </row>
    <row r="638" spans="2:17" x14ac:dyDescent="0.2">
      <c r="B638" s="46" t="s">
        <v>51</v>
      </c>
      <c r="D638" s="49">
        <f>_xll.qlCalendarAdvance(LocalCalendar,$D637,B638,"f",FALSE)</f>
        <v>44222</v>
      </c>
      <c r="E638" s="49">
        <f>_xll.qlInterestRateIndexValueDate(IndexON,D638)</f>
        <v>44222</v>
      </c>
      <c r="F638" s="52">
        <f>IFERROR(_xll.qlIndexFixing(IndexON,D638,TRUE,_xll.ohTrigger(RecalcTrigger,TriggerON)),NA())</f>
        <v>9.6457283718720532E-3</v>
      </c>
      <c r="H638" s="49">
        <f>_xll.qlCalendarAdvance(IborCalendar,$H637,B638,"f",FALSE)</f>
        <v>44208</v>
      </c>
      <c r="I638" s="49">
        <f>_xll.qlInterestRateIndexValueDate(Index1M,$H638)</f>
        <v>44210</v>
      </c>
      <c r="J638" s="52">
        <f>IFERROR(_xll.qlIndexFixing(Index1M,$H638,TRUE,_xll.ohTrigger(RecalcTrigger,Trigger1M)),NA())</f>
        <v>1.202116726610101E-2</v>
      </c>
      <c r="K638" s="52">
        <f>IFERROR(_xll.qlIndexFixing(ONIndex1M,I638,TRUE,_xll.ohTrigger(RecalcTrigger,Trigger1M)),NA())</f>
        <v>1.1954357151617856E-2</v>
      </c>
      <c r="L638" s="52">
        <f>IFERROR(_xll.qlIndexFixing(Index3M,H638,TRUE,_xll.ohTrigger(RecalcTrigger,Trigger3M)),NA())</f>
        <v>1.3481081122620253E-2</v>
      </c>
      <c r="M638" s="52">
        <f>IFERROR(_xll.qlIndexFixing(ONIndex3M,I638,TRUE,_xll.ohTrigger(RecalcTrigger,Trigger3M)),NA())</f>
        <v>1.3324658611280071E-2</v>
      </c>
      <c r="N638" s="52">
        <f>IFERROR(_xll.qlIndexFixing(Index6M,$H638,TRUE,_xll.ohTrigger(RecalcTrigger,Trigger6M)),NA())</f>
        <v>1.5249629498851109E-2</v>
      </c>
      <c r="O638" s="52">
        <f>IFERROR(_xll.qlIndexFixing(ONIndex6M,I638,TRUE,_xll.ohTrigger(RecalcTrigger,Trigger6M)),NA())</f>
        <v>1.4882222303143067E-2</v>
      </c>
      <c r="P638" s="52">
        <f>IFERROR(_xll.qlIndexFixing(Index1Y,$H638,TRUE,_xll.ohTrigger(RecalcTrigger,Trigger1Y)),NA())</f>
        <v>1.8660124512169057E-2</v>
      </c>
      <c r="Q638" s="52">
        <f>IFERROR(_xll.qlIndexFixing(ONIndex1Y,I638,TRUE,_xll.ohTrigger(RecalcTrigger,Trigger1Y)),NA())</f>
        <v>1.7872228026556414E-2</v>
      </c>
    </row>
    <row r="639" spans="2:17" x14ac:dyDescent="0.2">
      <c r="B639" s="46" t="s">
        <v>51</v>
      </c>
      <c r="D639" s="49">
        <f>_xll.qlCalendarAdvance(LocalCalendar,$D638,B639,"f",FALSE)</f>
        <v>44229</v>
      </c>
      <c r="E639" s="49">
        <f>_xll.qlInterestRateIndexValueDate(IndexON,D639)</f>
        <v>44229</v>
      </c>
      <c r="F639" s="52">
        <f>IFERROR(_xll.qlIndexFixing(IndexON,D639,TRUE,_xll.ohTrigger(RecalcTrigger,TriggerON)),NA())</f>
        <v>9.6694556819887367E-3</v>
      </c>
      <c r="H639" s="49">
        <f>_xll.qlCalendarAdvance(IborCalendar,$H638,B639,"f",FALSE)</f>
        <v>44215</v>
      </c>
      <c r="I639" s="49">
        <f>_xll.qlInterestRateIndexValueDate(Index1M,$H639)</f>
        <v>44217</v>
      </c>
      <c r="J639" s="52">
        <f>IFERROR(_xll.qlIndexFixing(Index1M,$H639,TRUE,_xll.ohTrigger(RecalcTrigger,Trigger1M)),NA())</f>
        <v>1.2045656638938196E-2</v>
      </c>
      <c r="K639" s="52">
        <f>IFERROR(_xll.qlIndexFixing(ONIndex1M,I639,TRUE,_xll.ohTrigger(RecalcTrigger,Trigger1M)),NA())</f>
        <v>1.1980650259628689E-2</v>
      </c>
      <c r="L639" s="52">
        <f>IFERROR(_xll.qlIndexFixing(Index3M,H639,TRUE,_xll.ohTrigger(RecalcTrigger,Trigger3M)),NA())</f>
        <v>1.3502669492861052E-2</v>
      </c>
      <c r="M639" s="52">
        <f>IFERROR(_xll.qlIndexFixing(ONIndex3M,I639,TRUE,_xll.ohTrigger(RecalcTrigger,Trigger3M)),NA())</f>
        <v>1.3345105348063768E-2</v>
      </c>
      <c r="N639" s="52">
        <f>IFERROR(_xll.qlIndexFixing(Index6M,$H639,TRUE,_xll.ohTrigger(RecalcTrigger,Trigger6M)),NA())</f>
        <v>1.5274619830042923E-2</v>
      </c>
      <c r="O639" s="52">
        <f>IFERROR(_xll.qlIndexFixing(ONIndex6M,I639,TRUE,_xll.ohTrigger(RecalcTrigger,Trigger6M)),NA())</f>
        <v>1.4905068934369936E-2</v>
      </c>
      <c r="P639" s="52">
        <f>IFERROR(_xll.qlIndexFixing(Index1Y,$H639,TRUE,_xll.ohTrigger(RecalcTrigger,Trigger1Y)),NA())</f>
        <v>1.8688702515427799E-2</v>
      </c>
      <c r="Q639" s="52">
        <f>IFERROR(_xll.qlIndexFixing(ONIndex1Y,I639,TRUE,_xll.ohTrigger(RecalcTrigger,Trigger1Y)),NA())</f>
        <v>1.7881582855707734E-2</v>
      </c>
    </row>
    <row r="640" spans="2:17" x14ac:dyDescent="0.2">
      <c r="B640" s="46" t="s">
        <v>51</v>
      </c>
      <c r="D640" s="49">
        <f>_xll.qlCalendarAdvance(LocalCalendar,$D639,B640,"f",FALSE)</f>
        <v>44236</v>
      </c>
      <c r="E640" s="49">
        <f>_xll.qlInterestRateIndexValueDate(IndexON,D640)</f>
        <v>44236</v>
      </c>
      <c r="F640" s="52">
        <f>IFERROR(_xll.qlIndexFixing(IndexON,D640,TRUE,_xll.ohTrigger(RecalcTrigger,TriggerON)),NA())</f>
        <v>9.6931658135268606E-3</v>
      </c>
      <c r="H640" s="49">
        <f>_xll.qlCalendarAdvance(IborCalendar,$H639,B640,"f",FALSE)</f>
        <v>44222</v>
      </c>
      <c r="I640" s="49">
        <f>_xll.qlInterestRateIndexValueDate(Index1M,$H640)</f>
        <v>44224</v>
      </c>
      <c r="J640" s="52">
        <f>IFERROR(_xll.qlIndexFixing(Index1M,$H640,TRUE,_xll.ohTrigger(RecalcTrigger,Trigger1M)),NA())</f>
        <v>1.2066011086264782E-2</v>
      </c>
      <c r="K640" s="52">
        <f>IFERROR(_xll.qlIndexFixing(ONIndex1M,I640,TRUE,_xll.ohTrigger(RecalcTrigger,Trigger1M)),NA())</f>
        <v>1.2007065990751187E-2</v>
      </c>
      <c r="L640" s="52">
        <f>IFERROR(_xll.qlIndexFixing(Index3M,H640,TRUE,_xll.ohTrigger(RecalcTrigger,Trigger3M)),NA())</f>
        <v>1.3524426834302439E-2</v>
      </c>
      <c r="M640" s="52">
        <f>IFERROR(_xll.qlIndexFixing(ONIndex3M,I640,TRUE,_xll.ohTrigger(RecalcTrigger,Trigger3M)),NA())</f>
        <v>1.3365720378226698E-2</v>
      </c>
      <c r="N640" s="52">
        <f>IFERROR(_xll.qlIndexFixing(Index6M,$H640,TRUE,_xll.ohTrigger(RecalcTrigger,Trigger6M)),NA())</f>
        <v>1.5299763646574533E-2</v>
      </c>
      <c r="O640" s="52">
        <f>IFERROR(_xll.qlIndexFixing(ONIndex6M,I640,TRUE,_xll.ohTrigger(RecalcTrigger,Trigger6M)),NA())</f>
        <v>1.4928067577919535E-2</v>
      </c>
      <c r="P640" s="52">
        <f>IFERROR(_xll.qlIndexFixing(Index1Y,$H640,TRUE,_xll.ohTrigger(RecalcTrigger,Trigger1Y)),NA())</f>
        <v>1.8717576690228409E-2</v>
      </c>
      <c r="Q640" s="52">
        <f>IFERROR(_xll.qlIndexFixing(ONIndex1Y,I640,TRUE,_xll.ohTrigger(RecalcTrigger,Trigger1Y)),NA())</f>
        <v>1.7891833307395189E-2</v>
      </c>
    </row>
    <row r="641" spans="2:17" x14ac:dyDescent="0.2">
      <c r="B641" s="46" t="s">
        <v>51</v>
      </c>
      <c r="D641" s="49">
        <f>_xll.qlCalendarAdvance(LocalCalendar,$D640,B641,"f",FALSE)</f>
        <v>44243</v>
      </c>
      <c r="E641" s="49">
        <f>_xll.qlInterestRateIndexValueDate(IndexON,D641)</f>
        <v>44243</v>
      </c>
      <c r="F641" s="52">
        <f>IFERROR(_xll.qlIndexFixing(IndexON,D641,TRUE,_xll.ohTrigger(RecalcTrigger,TriggerON)),NA())</f>
        <v>9.7168587664864248E-3</v>
      </c>
      <c r="H641" s="49">
        <f>_xll.qlCalendarAdvance(IborCalendar,$H640,B641,"f",FALSE)</f>
        <v>44229</v>
      </c>
      <c r="I641" s="49">
        <f>_xll.qlInterestRateIndexValueDate(Index1M,$H641)</f>
        <v>44231</v>
      </c>
      <c r="J641" s="52">
        <f>IFERROR(_xll.qlIndexFixing(Index1M,$H641,TRUE,_xll.ohTrigger(RecalcTrigger,Trigger1M)),NA())</f>
        <v>1.209069194408758E-2</v>
      </c>
      <c r="K641" s="52">
        <f>IFERROR(_xll.qlIndexFixing(ONIndex1M,I641,TRUE,_xll.ohTrigger(RecalcTrigger,Trigger1M)),NA())</f>
        <v>1.2033604345145221E-2</v>
      </c>
      <c r="L641" s="52">
        <f>IFERROR(_xll.qlIndexFixing(Index3M,H641,TRUE,_xll.ohTrigger(RecalcTrigger,Trigger3M)),NA())</f>
        <v>1.3544501162999056E-2</v>
      </c>
      <c r="M641" s="52">
        <f>IFERROR(_xll.qlIndexFixing(ONIndex3M,I641,TRUE,_xll.ohTrigger(RecalcTrigger,Trigger3M)),NA())</f>
        <v>1.3386503702008667E-2</v>
      </c>
      <c r="N641" s="52">
        <f>IFERROR(_xll.qlIndexFixing(Index6M,$H641,TRUE,_xll.ohTrigger(RecalcTrigger,Trigger6M)),NA())</f>
        <v>1.5325060954214143E-2</v>
      </c>
      <c r="O641" s="52">
        <f>IFERROR(_xll.qlIndexFixing(ONIndex6M,I641,TRUE,_xll.ohTrigger(RecalcTrigger,Trigger6M)),NA())</f>
        <v>1.4951218233631991E-2</v>
      </c>
      <c r="P641" s="52">
        <f>IFERROR(_xll.qlIndexFixing(Index1Y,$H641,TRUE,_xll.ohTrigger(RecalcTrigger,Trigger1Y)),NA())</f>
        <v>1.8746708826408619E-2</v>
      </c>
      <c r="Q641" s="52">
        <f>IFERROR(_xll.qlIndexFixing(ONIndex1Y,I641,TRUE,_xll.ohTrigger(RecalcTrigger,Trigger1Y)),NA())</f>
        <v>1.7902979381538842E-2</v>
      </c>
    </row>
    <row r="642" spans="2:17" x14ac:dyDescent="0.2">
      <c r="B642" s="46" t="s">
        <v>51</v>
      </c>
      <c r="D642" s="49">
        <f>_xll.qlCalendarAdvance(LocalCalendar,$D641,B642,"f",FALSE)</f>
        <v>44250</v>
      </c>
      <c r="E642" s="49">
        <f>_xll.qlInterestRateIndexValueDate(IndexON,D642)</f>
        <v>44250</v>
      </c>
      <c r="F642" s="52">
        <f>IFERROR(_xll.qlIndexFixing(IndexON,D642,TRUE,_xll.ohTrigger(RecalcTrigger,TriggerON)),NA())</f>
        <v>9.7405345409473654E-3</v>
      </c>
      <c r="H642" s="49">
        <f>_xll.qlCalendarAdvance(IborCalendar,$H641,B642,"f",FALSE)</f>
        <v>44236</v>
      </c>
      <c r="I642" s="49">
        <f>_xll.qlInterestRateIndexValueDate(Index1M,$H642)</f>
        <v>44238</v>
      </c>
      <c r="J642" s="52">
        <f>IFERROR(_xll.qlIndexFixing(Index1M,$H642,TRUE,_xll.ohTrigger(RecalcTrigger,Trigger1M)),NA())</f>
        <v>1.2117613826847824E-2</v>
      </c>
      <c r="K642" s="52">
        <f>IFERROR(_xll.qlIndexFixing(ONIndex1M,I642,TRUE,_xll.ohTrigger(RecalcTrigger,Trigger1M)),NA())</f>
        <v>1.2060265322730856E-2</v>
      </c>
      <c r="L642" s="52">
        <f>IFERROR(_xll.qlIndexFixing(Index3M,H642,TRUE,_xll.ohTrigger(RecalcTrigger,Trigger3M)),NA())</f>
        <v>1.3566583554985044E-2</v>
      </c>
      <c r="M642" s="52">
        <f>IFERROR(_xll.qlIndexFixing(ONIndex3M,I642,TRUE,_xll.ohTrigger(RecalcTrigger,Trigger3M)),NA())</f>
        <v>1.3407455319409678E-2</v>
      </c>
      <c r="N642" s="52">
        <f>IFERROR(_xll.qlIndexFixing(Index6M,$H642,TRUE,_xll.ohTrigger(RecalcTrigger,Trigger6M)),NA())</f>
        <v>1.5350511758766613E-2</v>
      </c>
      <c r="O642" s="52">
        <f>IFERROR(_xll.qlIndexFixing(ONIndex6M,I642,TRUE,_xll.ohTrigger(RecalcTrigger,Trigger6M)),NA())</f>
        <v>1.4974520901667177E-2</v>
      </c>
      <c r="P642" s="52">
        <f>IFERROR(_xll.qlIndexFixing(Index1Y,$H642,TRUE,_xll.ohTrigger(RecalcTrigger,Trigger1Y)),NA())</f>
        <v>1.8776060709592327E-2</v>
      </c>
      <c r="Q642" s="52">
        <f>IFERROR(_xll.qlIndexFixing(ONIndex1Y,I642,TRUE,_xll.ohTrigger(RecalcTrigger,Trigger1Y)),NA())</f>
        <v>1.7915021078138693E-2</v>
      </c>
    </row>
    <row r="643" spans="2:17" x14ac:dyDescent="0.2">
      <c r="B643" s="46" t="s">
        <v>51</v>
      </c>
      <c r="D643" s="49">
        <f>_xll.qlCalendarAdvance(LocalCalendar,$D642,B643,"f",FALSE)</f>
        <v>44257</v>
      </c>
      <c r="E643" s="49">
        <f>_xll.qlInterestRateIndexValueDate(IndexON,D643)</f>
        <v>44257</v>
      </c>
      <c r="F643" s="52">
        <f>IFERROR(_xll.qlIndexFixing(IndexON,D643,TRUE,_xll.ohTrigger(RecalcTrigger,TriggerON)),NA())</f>
        <v>9.7641931369896184E-3</v>
      </c>
      <c r="H643" s="49">
        <f>_xll.qlCalendarAdvance(IborCalendar,$H642,B643,"f",FALSE)</f>
        <v>44243</v>
      </c>
      <c r="I643" s="49">
        <f>_xll.qlInterestRateIndexValueDate(Index1M,$H643)</f>
        <v>44245</v>
      </c>
      <c r="J643" s="52">
        <f>IFERROR(_xll.qlIndexFixing(Index1M,$H643,TRUE,_xll.ohTrigger(RecalcTrigger,Trigger1M)),NA())</f>
        <v>1.2144658498918215E-2</v>
      </c>
      <c r="K643" s="52">
        <f>IFERROR(_xll.qlIndexFixing(ONIndex1M,I643,TRUE,_xll.ohTrigger(RecalcTrigger,Trigger1M)),NA())</f>
        <v>1.2087048923588029E-2</v>
      </c>
      <c r="L643" s="52">
        <f>IFERROR(_xll.qlIndexFixing(Index3M,H643,TRUE,_xll.ohTrigger(RecalcTrigger,Trigger3M)),NA())</f>
        <v>1.358883491855742E-2</v>
      </c>
      <c r="M643" s="52">
        <f>IFERROR(_xll.qlIndexFixing(ONIndex3M,I643,TRUE,_xll.ohTrigger(RecalcTrigger,Trigger3M)),NA())</f>
        <v>1.3428575230349793E-2</v>
      </c>
      <c r="N643" s="52">
        <f>IFERROR(_xll.qlIndexFixing(Index6M,$H643,TRUE,_xll.ohTrigger(RecalcTrigger,Trigger6M)),NA())</f>
        <v>1.5376116066070367E-2</v>
      </c>
      <c r="O643" s="52">
        <f>IFERROR(_xll.qlIndexFixing(ONIndex6M,I643,TRUE,_xll.ohTrigger(RecalcTrigger,Trigger6M)),NA())</f>
        <v>1.4997975581945155E-2</v>
      </c>
      <c r="P643" s="52">
        <f>IFERROR(_xll.qlIndexFixing(Index1Y,$H643,TRUE,_xll.ohTrigger(RecalcTrigger,Trigger1Y)),NA())</f>
        <v>1.8805594121099146E-2</v>
      </c>
      <c r="Q643" s="52">
        <f>IFERROR(_xll.qlIndexFixing(ONIndex1Y,I643,TRUE,_xll.ohTrigger(RecalcTrigger,Trigger1Y)),NA())</f>
        <v>1.7927958397514487E-2</v>
      </c>
    </row>
    <row r="644" spans="2:17" x14ac:dyDescent="0.2">
      <c r="B644" s="46" t="s">
        <v>51</v>
      </c>
      <c r="D644" s="49">
        <f>_xll.qlCalendarAdvance(LocalCalendar,$D643,B644,"f",FALSE)</f>
        <v>44264</v>
      </c>
      <c r="E644" s="49">
        <f>_xll.qlInterestRateIndexValueDate(IndexON,D644)</f>
        <v>44264</v>
      </c>
      <c r="F644" s="52">
        <f>IFERROR(_xll.qlIndexFixing(IndexON,D644,TRUE,_xll.ohTrigger(RecalcTrigger,TriggerON)),NA())</f>
        <v>9.7878345543733758E-3</v>
      </c>
      <c r="H644" s="49">
        <f>_xll.qlCalendarAdvance(IborCalendar,$H643,B644,"f",FALSE)</f>
        <v>44250</v>
      </c>
      <c r="I644" s="49">
        <f>_xll.qlInterestRateIndexValueDate(Index1M,$H644)</f>
        <v>44252</v>
      </c>
      <c r="J644" s="52">
        <f>IFERROR(_xll.qlIndexFixing(Index1M,$H644,TRUE,_xll.ohTrigger(RecalcTrigger,Trigger1M)),NA())</f>
        <v>1.2171825961069567E-2</v>
      </c>
      <c r="K644" s="52">
        <f>IFERROR(_xll.qlIndexFixing(ONIndex1M,I644,TRUE,_xll.ohTrigger(RecalcTrigger,Trigger1M)),NA())</f>
        <v>1.2113955147796673E-2</v>
      </c>
      <c r="L644" s="52">
        <f>IFERROR(_xll.qlIndexFixing(Index3M,H644,TRUE,_xll.ohTrigger(RecalcTrigger,Trigger3M)),NA())</f>
        <v>1.361125525649598E-2</v>
      </c>
      <c r="M644" s="52">
        <f>IFERROR(_xll.qlIndexFixing(ONIndex3M,I644,TRUE,_xll.ohTrigger(RecalcTrigger,Trigger3M)),NA())</f>
        <v>1.3449863434908949E-2</v>
      </c>
      <c r="N644" s="52">
        <f>IFERROR(_xll.qlIndexFixing(Index6M,$H644,TRUE,_xll.ohTrigger(RecalcTrigger,Trigger6M)),NA())</f>
        <v>1.5401873882000483E-2</v>
      </c>
      <c r="O644" s="52">
        <f>IFERROR(_xll.qlIndexFixing(ONIndex6M,I644,TRUE,_xll.ohTrigger(RecalcTrigger,Trigger6M)),NA())</f>
        <v>1.5021582274545864E-2</v>
      </c>
      <c r="P644" s="52">
        <f>IFERROR(_xll.qlIndexFixing(Index1Y,$H644,TRUE,_xll.ohTrigger(RecalcTrigger,Trigger1Y)),NA())</f>
        <v>1.8835270837869074E-2</v>
      </c>
      <c r="Q644" s="52">
        <f>IFERROR(_xll.qlIndexFixing(ONIndex1Y,I644,TRUE,_xll.ohTrigger(RecalcTrigger,Trigger1Y)),NA())</f>
        <v>1.7941791339666224E-2</v>
      </c>
    </row>
    <row r="645" spans="2:17" x14ac:dyDescent="0.2">
      <c r="B645" s="46" t="s">
        <v>51</v>
      </c>
      <c r="D645" s="49">
        <f>_xll.qlCalendarAdvance(LocalCalendar,$D644,B645,"f",FALSE)</f>
        <v>44271</v>
      </c>
      <c r="E645" s="49">
        <f>_xll.qlInterestRateIndexValueDate(IndexON,D645)</f>
        <v>44271</v>
      </c>
      <c r="F645" s="52">
        <f>IFERROR(_xll.qlIndexFixing(IndexON,D645,TRUE,_xll.ohTrigger(RecalcTrigger,TriggerON)),NA())</f>
        <v>9.8114587932585096E-3</v>
      </c>
      <c r="H645" s="49">
        <f>_xll.qlCalendarAdvance(IborCalendar,$H644,B645,"f",FALSE)</f>
        <v>44257</v>
      </c>
      <c r="I645" s="49">
        <f>_xll.qlInterestRateIndexValueDate(Index1M,$H645)</f>
        <v>44259</v>
      </c>
      <c r="J645" s="52">
        <f>IFERROR(_xll.qlIndexFixing(Index1M,$H645,TRUE,_xll.ohTrigger(RecalcTrigger,Trigger1M)),NA())</f>
        <v>1.2209959177385796E-2</v>
      </c>
      <c r="K645" s="52">
        <f>IFERROR(_xll.qlIndexFixing(ONIndex1M,I645,TRUE,_xll.ohTrigger(RecalcTrigger,Trigger1M)),NA())</f>
        <v>1.2140983995196919E-2</v>
      </c>
      <c r="L645" s="52">
        <f>IFERROR(_xll.qlIndexFixing(Index3M,H645,TRUE,_xll.ohTrigger(RecalcTrigger,Trigger3M)),NA())</f>
        <v>1.3639559317397978E-2</v>
      </c>
      <c r="M645" s="52">
        <f>IFERROR(_xll.qlIndexFixing(ONIndex3M,I645,TRUE,_xll.ohTrigger(RecalcTrigger,Trigger3M)),NA())</f>
        <v>1.3471319933087145E-2</v>
      </c>
      <c r="N645" s="52">
        <f>IFERROR(_xll.qlIndexFixing(Index6M,$H645,TRUE,_xll.ohTrigger(RecalcTrigger,Trigger6M)),NA())</f>
        <v>1.5441206138842888E-2</v>
      </c>
      <c r="O645" s="52">
        <f>IFERROR(_xll.qlIndexFixing(ONIndex6M,I645,TRUE,_xll.ohTrigger(RecalcTrigger,Trigger6M)),NA())</f>
        <v>1.5045340979629174E-2</v>
      </c>
      <c r="P645" s="52">
        <f>IFERROR(_xll.qlIndexFixing(Index1Y,$H645,TRUE,_xll.ohTrigger(RecalcTrigger,Trigger1Y)),NA())</f>
        <v>1.8865052632398318E-2</v>
      </c>
      <c r="Q645" s="52">
        <f>IFERROR(_xll.qlIndexFixing(ONIndex1Y,I645,TRUE,_xll.ohTrigger(RecalcTrigger,Trigger1Y)),NA())</f>
        <v>1.795651990467384E-2</v>
      </c>
    </row>
    <row r="646" spans="2:17" x14ac:dyDescent="0.2">
      <c r="B646" s="46" t="s">
        <v>51</v>
      </c>
      <c r="D646" s="49">
        <f>_xll.qlCalendarAdvance(LocalCalendar,$D645,B646,"f",FALSE)</f>
        <v>44278</v>
      </c>
      <c r="E646" s="49">
        <f>_xll.qlInterestRateIndexValueDate(IndexON,D646)</f>
        <v>44278</v>
      </c>
      <c r="F646" s="52">
        <f>IFERROR(_xll.qlIndexFixing(IndexON,D646,TRUE,_xll.ohTrigger(RecalcTrigger,TriggerON)),NA())</f>
        <v>9.8350658535650837E-3</v>
      </c>
      <c r="H646" s="49">
        <f>_xll.qlCalendarAdvance(IborCalendar,$H645,B646,"f",FALSE)</f>
        <v>44264</v>
      </c>
      <c r="I646" s="49">
        <f>_xll.qlInterestRateIndexValueDate(Index1M,$H646)</f>
        <v>44266</v>
      </c>
      <c r="J646" s="52">
        <f>IFERROR(_xll.qlIndexFixing(Index1M,$H646,TRUE,_xll.ohTrigger(RecalcTrigger,Trigger1M)),NA())</f>
        <v>1.2235240492436683E-2</v>
      </c>
      <c r="K646" s="52">
        <f>IFERROR(_xll.qlIndexFixing(ONIndex1M,I646,TRUE,_xll.ohTrigger(RecalcTrigger,Trigger1M)),NA())</f>
        <v>1.2168135466028573E-2</v>
      </c>
      <c r="L646" s="52">
        <f>IFERROR(_xll.qlIndexFixing(Index3M,H646,TRUE,_xll.ohTrigger(RecalcTrigger,Trigger3M)),NA())</f>
        <v>1.3662356411978757E-2</v>
      </c>
      <c r="M646" s="52">
        <f>IFERROR(_xll.qlIndexFixing(ONIndex3M,I646,TRUE,_xll.ohTrigger(RecalcTrigger,Trigger3M)),NA())</f>
        <v>1.3492944724964318E-2</v>
      </c>
      <c r="N646" s="52">
        <f>IFERROR(_xll.qlIndexFixing(Index6M,$H646,TRUE,_xll.ohTrigger(RecalcTrigger,Trigger6M)),NA())</f>
        <v>1.5465091544887323E-2</v>
      </c>
      <c r="O646" s="52">
        <f>IFERROR(_xll.qlIndexFixing(ONIndex6M,I646,TRUE,_xll.ohTrigger(RecalcTrigger,Trigger6M)),NA())</f>
        <v>1.5069251697035213E-2</v>
      </c>
      <c r="P646" s="52">
        <f>IFERROR(_xll.qlIndexFixing(Index1Y,$H646,TRUE,_xll.ohTrigger(RecalcTrigger,Trigger1Y)),NA())</f>
        <v>1.8894901272694404E-2</v>
      </c>
      <c r="Q646" s="52">
        <f>IFERROR(_xll.qlIndexFixing(ONIndex1Y,I646,TRUE,_xll.ohTrigger(RecalcTrigger,Trigger1Y)),NA())</f>
        <v>1.7972144092697206E-2</v>
      </c>
    </row>
    <row r="647" spans="2:17" x14ac:dyDescent="0.2">
      <c r="B647" s="46" t="s">
        <v>51</v>
      </c>
      <c r="D647" s="49">
        <f>_xll.qlCalendarAdvance(LocalCalendar,$D646,B647,"f",FALSE)</f>
        <v>44285</v>
      </c>
      <c r="E647" s="49">
        <f>_xll.qlInterestRateIndexValueDate(IndexON,D647)</f>
        <v>44285</v>
      </c>
      <c r="F647" s="52">
        <f>IFERROR(_xll.qlIndexFixing(IndexON,D647,TRUE,_xll.ohTrigger(RecalcTrigger,TriggerON)),NA())</f>
        <v>9.8586557353730342E-3</v>
      </c>
      <c r="H647" s="49">
        <f>_xll.qlCalendarAdvance(IborCalendar,$H646,B647,"f",FALSE)</f>
        <v>44271</v>
      </c>
      <c r="I647" s="49">
        <f>_xll.qlInterestRateIndexValueDate(Index1M,$H647)</f>
        <v>44273</v>
      </c>
      <c r="J647" s="52">
        <f>IFERROR(_xll.qlIndexFixing(Index1M,$H647,TRUE,_xll.ohTrigger(RecalcTrigger,Trigger1M)),NA())</f>
        <v>1.2262815163885388E-2</v>
      </c>
      <c r="K647" s="52">
        <f>IFERROR(_xll.qlIndexFixing(ONIndex1M,I647,TRUE,_xll.ohTrigger(RecalcTrigger,Trigger1M)),NA())</f>
        <v>1.2195409560211701E-2</v>
      </c>
      <c r="L647" s="52">
        <f>IFERROR(_xll.qlIndexFixing(Index3M,H647,TRUE,_xll.ohTrigger(RecalcTrigger,Trigger3M)),NA())</f>
        <v>1.3685322513554893E-2</v>
      </c>
      <c r="M647" s="52">
        <f>IFERROR(_xll.qlIndexFixing(ONIndex3M,I647,TRUE,_xll.ohTrigger(RecalcTrigger,Trigger3M)),NA())</f>
        <v>1.3514737810540467E-2</v>
      </c>
      <c r="N647" s="52">
        <f>IFERROR(_xll.qlIndexFixing(Index6M,$H647,TRUE,_xll.ohTrigger(RecalcTrigger,Trigger6M)),NA())</f>
        <v>1.5491370383997257E-2</v>
      </c>
      <c r="O647" s="52">
        <f>IFERROR(_xll.qlIndexFixing(ONIndex6M,I647,TRUE,_xll.ohTrigger(RecalcTrigger,Trigger6M)),NA())</f>
        <v>1.5093314426843918E-2</v>
      </c>
      <c r="P647" s="52">
        <f>IFERROR(_xll.qlIndexFixing(Index1Y,$H647,TRUE,_xll.ohTrigger(RecalcTrigger,Trigger1Y)),NA())</f>
        <v>1.8924778522242003E-2</v>
      </c>
      <c r="Q647" s="52">
        <f>IFERROR(_xll.qlIndexFixing(ONIndex1Y,I647,TRUE,_xll.ohTrigger(RecalcTrigger,Trigger1Y)),NA())</f>
        <v>1.798866390381626E-2</v>
      </c>
    </row>
    <row r="648" spans="2:17" x14ac:dyDescent="0.2">
      <c r="B648" s="46" t="s">
        <v>51</v>
      </c>
      <c r="D648" s="49">
        <f>_xll.qlCalendarAdvance(LocalCalendar,$D647,B648,"f",FALSE)</f>
        <v>44292</v>
      </c>
      <c r="E648" s="49">
        <f>_xll.qlInterestRateIndexValueDate(IndexON,D648)</f>
        <v>44292</v>
      </c>
      <c r="F648" s="52">
        <f>IFERROR(_xll.qlIndexFixing(IndexON,D648,TRUE,_xll.ohTrigger(RecalcTrigger,TriggerON)),NA())</f>
        <v>9.8822284386024251E-3</v>
      </c>
      <c r="H648" s="49">
        <f>_xll.qlCalendarAdvance(IborCalendar,$H647,B648,"f",FALSE)</f>
        <v>44278</v>
      </c>
      <c r="I648" s="49">
        <f>_xll.qlInterestRateIndexValueDate(Index1M,$H648)</f>
        <v>44280</v>
      </c>
      <c r="J648" s="52">
        <f>IFERROR(_xll.qlIndexFixing(Index1M,$H648,TRUE,_xll.ohTrigger(RecalcTrigger,Trigger1M)),NA())</f>
        <v>1.2290512653971852E-2</v>
      </c>
      <c r="K648" s="52">
        <f>IFERROR(_xll.qlIndexFixing(ONIndex1M,I648,TRUE,_xll.ohTrigger(RecalcTrigger,Trigger1M)),NA())</f>
        <v>1.2222806277746301E-2</v>
      </c>
      <c r="L648" s="52">
        <f>IFERROR(_xll.qlIndexFixing(Index3M,H648,TRUE,_xll.ohTrigger(RecalcTrigger,Trigger3M)),NA())</f>
        <v>1.3708457625090967E-2</v>
      </c>
      <c r="M648" s="52">
        <f>IFERROR(_xll.qlIndexFixing(ONIndex3M,I648,TRUE,_xll.ohTrigger(RecalcTrigger,Trigger3M)),NA())</f>
        <v>1.3536699189815593E-2</v>
      </c>
      <c r="N648" s="52">
        <f>IFERROR(_xll.qlIndexFixing(Index6M,$H648,TRUE,_xll.ohTrigger(RecalcTrigger,Trigger6M)),NA())</f>
        <v>1.5517802800237127E-2</v>
      </c>
      <c r="O648" s="52">
        <f>IFERROR(_xll.qlIndexFixing(ONIndex6M,I648,TRUE,_xll.ohTrigger(RecalcTrigger,Trigger6M)),NA())</f>
        <v>1.5117529169135224E-2</v>
      </c>
      <c r="P648" s="52">
        <f>IFERROR(_xll.qlIndexFixing(Index1Y,$H648,TRUE,_xll.ohTrigger(RecalcTrigger,Trigger1Y)),NA())</f>
        <v>1.8954646139985647E-2</v>
      </c>
      <c r="Q648" s="52">
        <f>IFERROR(_xll.qlIndexFixing(ONIndex1Y,I648,TRUE,_xll.ohTrigger(RecalcTrigger,Trigger1Y)),NA())</f>
        <v>1.8006079338190872E-2</v>
      </c>
    </row>
    <row r="649" spans="2:17" x14ac:dyDescent="0.2">
      <c r="B649" s="46" t="s">
        <v>51</v>
      </c>
      <c r="D649" s="49">
        <f>_xll.qlCalendarAdvance(LocalCalendar,$D648,B649,"f",FALSE)</f>
        <v>44299</v>
      </c>
      <c r="E649" s="49">
        <f>_xll.qlInterestRateIndexValueDate(IndexON,D649)</f>
        <v>44299</v>
      </c>
      <c r="F649" s="52">
        <f>IFERROR(_xll.qlIndexFixing(IndexON,D649,TRUE,_xll.ohTrigger(RecalcTrigger,TriggerON)),NA())</f>
        <v>9.9057839632532563E-3</v>
      </c>
      <c r="H649" s="49">
        <f>_xll.qlCalendarAdvance(IborCalendar,$H648,B649,"f",FALSE)</f>
        <v>44285</v>
      </c>
      <c r="I649" s="49">
        <f>_xll.qlInterestRateIndexValueDate(Index1M,$H649)</f>
        <v>44287</v>
      </c>
      <c r="J649" s="52">
        <f>IFERROR(_xll.qlIndexFixing(Index1M,$H649,TRUE,_xll.ohTrigger(RecalcTrigger,Trigger1M)),NA())</f>
        <v>1.2320542358780722E-2</v>
      </c>
      <c r="K649" s="52">
        <f>IFERROR(_xll.qlIndexFixing(ONIndex1M,I649,TRUE,_xll.ohTrigger(RecalcTrigger,Trigger1M)),NA())</f>
        <v>1.2259048140009554E-2</v>
      </c>
      <c r="L649" s="52">
        <f>IFERROR(_xll.qlIndexFixing(Index3M,H649,TRUE,_xll.ohTrigger(RecalcTrigger,Trigger3M)),NA())</f>
        <v>1.3729803767956154E-2</v>
      </c>
      <c r="M649" s="52">
        <f>IFERROR(_xll.qlIndexFixing(ONIndex3M,I649,TRUE,_xll.ohTrigger(RecalcTrigger,Trigger3M)),NA())</f>
        <v>1.3566208312289163E-2</v>
      </c>
      <c r="N649" s="52">
        <f>IFERROR(_xll.qlIndexFixing(Index6M,$H649,TRUE,_xll.ohTrigger(RecalcTrigger,Trigger6M)),NA())</f>
        <v>1.5537531328474774E-2</v>
      </c>
      <c r="O649" s="52">
        <f>IFERROR(_xll.qlIndexFixing(ONIndex6M,I649,TRUE,_xll.ohTrigger(RecalcTrigger,Trigger6M)),NA())</f>
        <v>1.5150163868398181E-2</v>
      </c>
      <c r="P649" s="52">
        <f>IFERROR(_xll.qlIndexFixing(Index1Y,$H649,TRUE,_xll.ohTrigger(RecalcTrigger,Trigger1Y)),NA())</f>
        <v>1.8984465880325548E-2</v>
      </c>
      <c r="Q649" s="52">
        <f>IFERROR(_xll.qlIndexFixing(ONIndex1Y,I649,TRUE,_xll.ohTrigger(RecalcTrigger,Trigger1Y)),NA())</f>
        <v>1.8031610963308964E-2</v>
      </c>
    </row>
    <row r="650" spans="2:17" x14ac:dyDescent="0.2">
      <c r="B650" s="46" t="s">
        <v>51</v>
      </c>
      <c r="D650" s="49">
        <f>_xll.qlCalendarAdvance(LocalCalendar,$D649,B650,"f",FALSE)</f>
        <v>44306</v>
      </c>
      <c r="E650" s="49">
        <f>_xll.qlInterestRateIndexValueDate(IndexON,D650)</f>
        <v>44306</v>
      </c>
      <c r="F650" s="52">
        <f>IFERROR(_xll.qlIndexFixing(IndexON,D650,TRUE,_xll.ohTrigger(RecalcTrigger,TriggerON)),NA())</f>
        <v>9.9293223094054639E-3</v>
      </c>
      <c r="H650" s="49">
        <f>_xll.qlCalendarAdvance(IborCalendar,$H649,B650,"f",FALSE)</f>
        <v>44292</v>
      </c>
      <c r="I650" s="49">
        <f>_xll.qlInterestRateIndexValueDate(Index1M,$H650)</f>
        <v>44294</v>
      </c>
      <c r="J650" s="52">
        <f>IFERROR(_xll.qlIndexFixing(Index1M,$H650,TRUE,_xll.ohTrigger(RecalcTrigger,Trigger1M)),NA())</f>
        <v>1.2346276093687658E-2</v>
      </c>
      <c r="K650" s="52">
        <f>IFERROR(_xll.qlIndexFixing(ONIndex1M,I650,TRUE,_xll.ohTrigger(RecalcTrigger,Trigger1M)),NA())</f>
        <v>1.2277967583189664E-2</v>
      </c>
      <c r="L650" s="52">
        <f>IFERROR(_xll.qlIndexFixing(Index3M,H650,TRUE,_xll.ohTrigger(RecalcTrigger,Trigger3M)),NA())</f>
        <v>1.3753263941601651E-2</v>
      </c>
      <c r="M650" s="52">
        <f>IFERROR(_xll.qlIndexFixing(ONIndex3M,I650,TRUE,_xll.ohTrigger(RecalcTrigger,Trigger3M)),NA())</f>
        <v>1.3581126829782519E-2</v>
      </c>
      <c r="N650" s="52">
        <f>IFERROR(_xll.qlIndexFixing(Index6M,$H650,TRUE,_xll.ohTrigger(RecalcTrigger,Trigger6M)),NA())</f>
        <v>1.5564231120641248E-2</v>
      </c>
      <c r="O650" s="52">
        <f>IFERROR(_xll.qlIndexFixing(ONIndex6M,I650,TRUE,_xll.ohTrigger(RecalcTrigger,Trigger6M)),NA())</f>
        <v>1.5166414691245578E-2</v>
      </c>
      <c r="P650" s="52">
        <f>IFERROR(_xll.qlIndexFixing(Index1Y,$H650,TRUE,_xll.ohTrigger(RecalcTrigger,Trigger1Y)),NA())</f>
        <v>1.9014199493129005E-2</v>
      </c>
      <c r="Q650" s="52">
        <f>IFERROR(_xll.qlIndexFixing(ONIndex1Y,I650,TRUE,_xll.ohTrigger(RecalcTrigger,Trigger1Y)),NA())</f>
        <v>1.8043597077026519E-2</v>
      </c>
    </row>
    <row r="651" spans="2:17" x14ac:dyDescent="0.2">
      <c r="B651" s="46" t="s">
        <v>51</v>
      </c>
      <c r="D651" s="49">
        <f>_xll.qlCalendarAdvance(LocalCalendar,$D650,B651,"f",FALSE)</f>
        <v>44313</v>
      </c>
      <c r="E651" s="49">
        <f>_xll.qlInterestRateIndexValueDate(IndexON,D651)</f>
        <v>44313</v>
      </c>
      <c r="F651" s="52">
        <f>IFERROR(_xll.qlIndexFixing(IndexON,D651,TRUE,_xll.ohTrigger(RecalcTrigger,TriggerON)),NA())</f>
        <v>9.9528434769791119E-3</v>
      </c>
      <c r="H651" s="49">
        <f>_xll.qlCalendarAdvance(IborCalendar,$H650,B651,"f",FALSE)</f>
        <v>44299</v>
      </c>
      <c r="I651" s="49">
        <f>_xll.qlInterestRateIndexValueDate(Index1M,$H651)</f>
        <v>44301</v>
      </c>
      <c r="J651" s="52">
        <f>IFERROR(_xll.qlIndexFixing(Index1M,$H651,TRUE,_xll.ohTrigger(RecalcTrigger,Trigger1M)),NA())</f>
        <v>1.2374342045140541E-2</v>
      </c>
      <c r="K651" s="52">
        <f>IFERROR(_xll.qlIndexFixing(ONIndex1M,I651,TRUE,_xll.ohTrigger(RecalcTrigger,Trigger1M)),NA())</f>
        <v>1.2305732171098427E-2</v>
      </c>
      <c r="L651" s="52">
        <f>IFERROR(_xll.qlIndexFixing(Index3M,H651,TRUE,_xll.ohTrigger(RecalcTrigger,Trigger3M)),NA())</f>
        <v>1.3776893126029663E-2</v>
      </c>
      <c r="M651" s="52">
        <f>IFERROR(_xll.qlIndexFixing(ONIndex3M,I651,TRUE,_xll.ohTrigger(RecalcTrigger,Trigger3M)),NA())</f>
        <v>1.360359309047432E-2</v>
      </c>
      <c r="N651" s="52">
        <f>IFERROR(_xll.qlIndexFixing(Index6M,$H651,TRUE,_xll.ohTrigger(RecalcTrigger,Trigger6M)),NA())</f>
        <v>1.5591068669082744E-2</v>
      </c>
      <c r="O651" s="52">
        <f>IFERROR(_xll.qlIndexFixing(ONIndex6M,I651,TRUE,_xll.ohTrigger(RecalcTrigger,Trigger6M)),NA())</f>
        <v>1.5191085471064625E-2</v>
      </c>
      <c r="P651" s="52">
        <f>IFERROR(_xll.qlIndexFixing(Index1Y,$H651,TRUE,_xll.ohTrigger(RecalcTrigger,Trigger1Y)),NA())</f>
        <v>1.9053698773180826E-2</v>
      </c>
      <c r="Q651" s="52">
        <f>IFERROR(_xll.qlIndexFixing(ONIndex1Y,I651,TRUE,_xll.ohTrigger(RecalcTrigger,Trigger1Y)),NA())</f>
        <v>1.8063699381887233E-2</v>
      </c>
    </row>
    <row r="652" spans="2:17" x14ac:dyDescent="0.2">
      <c r="B652" s="46" t="s">
        <v>51</v>
      </c>
      <c r="D652" s="49">
        <f>_xll.qlCalendarAdvance(LocalCalendar,$D651,B652,"f",FALSE)</f>
        <v>44320</v>
      </c>
      <c r="E652" s="49">
        <f>_xll.qlInterestRateIndexValueDate(IndexON,D652)</f>
        <v>44320</v>
      </c>
      <c r="F652" s="52">
        <f>IFERROR(_xll.qlIndexFixing(IndexON,D652,TRUE,_xll.ohTrigger(RecalcTrigger,TriggerON)),NA())</f>
        <v>9.9763474659742002E-3</v>
      </c>
      <c r="H652" s="49">
        <f>_xll.qlCalendarAdvance(IborCalendar,$H651,B652,"f",FALSE)</f>
        <v>44306</v>
      </c>
      <c r="I652" s="49">
        <f>_xll.qlInterestRateIndexValueDate(Index1M,$H652)</f>
        <v>44308</v>
      </c>
      <c r="J652" s="52">
        <f>IFERROR(_xll.qlIndexFixing(Index1M,$H652,TRUE,_xll.ohTrigger(RecalcTrigger,Trigger1M)),NA())</f>
        <v>1.2402530818878266E-2</v>
      </c>
      <c r="K652" s="52">
        <f>IFERROR(_xll.qlIndexFixing(ONIndex1M,I652,TRUE,_xll.ohTrigger(RecalcTrigger,Trigger1M)),NA())</f>
        <v>1.2333619382518535E-2</v>
      </c>
      <c r="L652" s="52">
        <f>IFERROR(_xll.qlIndexFixing(Index3M,H652,TRUE,_xll.ohTrigger(RecalcTrigger,Trigger3M)),NA())</f>
        <v>1.3800691324256672E-2</v>
      </c>
      <c r="M652" s="52">
        <f>IFERROR(_xll.qlIndexFixing(ONIndex3M,I652,TRUE,_xll.ohTrigger(RecalcTrigger,Trigger3M)),NA())</f>
        <v>1.3626227645024969E-2</v>
      </c>
      <c r="N652" s="52">
        <f>IFERROR(_xll.qlIndexFixing(Index6M,$H652,TRUE,_xll.ohTrigger(RecalcTrigger,Trigger6M)),NA())</f>
        <v>1.5618030143316707E-2</v>
      </c>
      <c r="O652" s="52">
        <f>IFERROR(_xll.qlIndexFixing(ONIndex6M,I652,TRUE,_xll.ohTrigger(RecalcTrigger,Trigger6M)),NA())</f>
        <v>1.5215908263526146E-2</v>
      </c>
      <c r="P652" s="52">
        <f>IFERROR(_xll.qlIndexFixing(Index1Y,$H652,TRUE,_xll.ohTrigger(RecalcTrigger,Trigger1Y)),NA())</f>
        <v>1.9073255313096938E-2</v>
      </c>
      <c r="Q652" s="52">
        <f>IFERROR(_xll.qlIndexFixing(ONIndex1Y,I652,TRUE,_xll.ohTrigger(RecalcTrigger,Trigger1Y)),NA())</f>
        <v>1.8084697310483122E-2</v>
      </c>
    </row>
    <row r="653" spans="2:17" x14ac:dyDescent="0.2">
      <c r="B653" s="46" t="s">
        <v>51</v>
      </c>
      <c r="D653" s="49">
        <f>_xll.qlCalendarAdvance(LocalCalendar,$D652,B653,"f",FALSE)</f>
        <v>44327</v>
      </c>
      <c r="E653" s="49">
        <f>_xll.qlInterestRateIndexValueDate(IndexON,D653)</f>
        <v>44327</v>
      </c>
      <c r="F653" s="52">
        <f>IFERROR(_xll.qlIndexFixing(IndexON,D653,TRUE,_xll.ohTrigger(RecalcTrigger,TriggerON)),NA())</f>
        <v>9.9998342764706649E-3</v>
      </c>
      <c r="H653" s="49">
        <f>_xll.qlCalendarAdvance(IborCalendar,$H652,B653,"f",FALSE)</f>
        <v>44313</v>
      </c>
      <c r="I653" s="49">
        <f>_xll.qlInterestRateIndexValueDate(Index1M,$H653)</f>
        <v>44315</v>
      </c>
      <c r="J653" s="52">
        <f>IFERROR(_xll.qlIndexFixing(Index1M,$H653,TRUE,_xll.ohTrigger(RecalcTrigger,Trigger1M)),NA())</f>
        <v>1.2424103236009777E-2</v>
      </c>
      <c r="K653" s="52">
        <f>IFERROR(_xll.qlIndexFixing(ONIndex1M,I653,TRUE,_xll.ohTrigger(RecalcTrigger,Trigger1M)),NA())</f>
        <v>1.2361629217529924E-2</v>
      </c>
      <c r="L653" s="52">
        <f>IFERROR(_xll.qlIndexFixing(Index3M,H653,TRUE,_xll.ohTrigger(RecalcTrigger,Trigger3M)),NA())</f>
        <v>1.3824658539320253E-2</v>
      </c>
      <c r="M653" s="52">
        <f>IFERROR(_xll.qlIndexFixing(ONIndex3M,I653,TRUE,_xll.ohTrigger(RecalcTrigger,Trigger3M)),NA())</f>
        <v>1.3649030493514402E-2</v>
      </c>
      <c r="N653" s="52">
        <f>IFERROR(_xll.qlIndexFixing(Index6M,$H653,TRUE,_xll.ohTrigger(RecalcTrigger,Trigger6M)),NA())</f>
        <v>1.5645101712134176E-2</v>
      </c>
      <c r="O653" s="52">
        <f>IFERROR(_xll.qlIndexFixing(ONIndex6M,I653,TRUE,_xll.ohTrigger(RecalcTrigger,Trigger6M)),NA())</f>
        <v>1.5240883068470268E-2</v>
      </c>
      <c r="P653" s="52">
        <f>IFERROR(_xll.qlIndexFixing(Index1Y,$H653,TRUE,_xll.ohTrigger(RecalcTrigger,Trigger1Y)),NA())</f>
        <v>1.9102500997632086E-2</v>
      </c>
      <c r="Q653" s="52">
        <f>IFERROR(_xll.qlIndexFixing(ONIndex1Y,I653,TRUE,_xll.ohTrigger(RecalcTrigger,Trigger1Y)),NA())</f>
        <v>1.8106590863053995E-2</v>
      </c>
    </row>
    <row r="654" spans="2:17" x14ac:dyDescent="0.2">
      <c r="B654" s="46" t="s">
        <v>51</v>
      </c>
      <c r="D654" s="49">
        <f>_xll.qlCalendarAdvance(LocalCalendar,$D653,B654,"f",FALSE)</f>
        <v>44334</v>
      </c>
      <c r="E654" s="49">
        <f>_xll.qlInterestRateIndexValueDate(IndexON,D654)</f>
        <v>44334</v>
      </c>
      <c r="F654" s="52">
        <f>IFERROR(_xll.qlIndexFixing(IndexON,D654,TRUE,_xll.ohTrigger(RecalcTrigger,TriggerON)),NA())</f>
        <v>1.0023303908308634E-2</v>
      </c>
      <c r="H654" s="49">
        <f>_xll.qlCalendarAdvance(IborCalendar,$H653,B654,"f",FALSE)</f>
        <v>44320</v>
      </c>
      <c r="I654" s="49">
        <f>_xll.qlInterestRateIndexValueDate(Index1M,$H654)</f>
        <v>44322</v>
      </c>
      <c r="J654" s="52">
        <f>IFERROR(_xll.qlIndexFixing(Index1M,$H654,TRUE,_xll.ohTrigger(RecalcTrigger,Trigger1M)),NA())</f>
        <v>1.2459276836902788E-2</v>
      </c>
      <c r="K654" s="52">
        <f>IFERROR(_xll.qlIndexFixing(ONIndex1M,I654,TRUE,_xll.ohTrigger(RecalcTrigger,Trigger1M)),NA())</f>
        <v>1.2389761675972721E-2</v>
      </c>
      <c r="L654" s="52">
        <f>IFERROR(_xll.qlIndexFixing(Index3M,H654,TRUE,_xll.ohTrigger(RecalcTrigger,Trigger3M)),NA())</f>
        <v>1.385081767216687E-2</v>
      </c>
      <c r="M654" s="52">
        <f>IFERROR(_xll.qlIndexFixing(ONIndex3M,I654,TRUE,_xll.ohTrigger(RecalcTrigger,Trigger3M)),NA())</f>
        <v>1.3672001635862685E-2</v>
      </c>
      <c r="N654" s="52">
        <f>IFERROR(_xll.qlIndexFixing(Index6M,$H654,TRUE,_xll.ohTrigger(RecalcTrigger,Trigger6M)),NA())</f>
        <v>1.5679230332859149E-2</v>
      </c>
      <c r="O654" s="52">
        <f>IFERROR(_xll.qlIndexFixing(ONIndex6M,I654,TRUE,_xll.ohTrigger(RecalcTrigger,Trigger6M)),NA())</f>
        <v>1.5266009886216736E-2</v>
      </c>
      <c r="P654" s="52">
        <f>IFERROR(_xll.qlIndexFixing(Index1Y,$H654,TRUE,_xll.ohTrigger(RecalcTrigger,Trigger1Y)),NA())</f>
        <v>1.9131507509496305E-2</v>
      </c>
      <c r="Q654" s="52">
        <f>IFERROR(_xll.qlIndexFixing(ONIndex1Y,I654,TRUE,_xll.ohTrigger(RecalcTrigger,Trigger1Y)),NA())</f>
        <v>1.8129380039679788E-2</v>
      </c>
    </row>
    <row r="655" spans="2:17" x14ac:dyDescent="0.2">
      <c r="B655" s="46" t="s">
        <v>51</v>
      </c>
      <c r="D655" s="49">
        <f>_xll.qlCalendarAdvance(LocalCalendar,$D654,B655,"f",FALSE)</f>
        <v>44341</v>
      </c>
      <c r="E655" s="49">
        <f>_xll.qlInterestRateIndexValueDate(IndexON,D655)</f>
        <v>44341</v>
      </c>
      <c r="F655" s="52">
        <f>IFERROR(_xll.qlIndexFixing(IndexON,D655,TRUE,_xll.ohTrigger(RecalcTrigger,TriggerON)),NA())</f>
        <v>1.0046756361647979E-2</v>
      </c>
      <c r="H655" s="49">
        <f>_xll.qlCalendarAdvance(IborCalendar,$H654,B655,"f",FALSE)</f>
        <v>44327</v>
      </c>
      <c r="I655" s="49">
        <f>_xll.qlInterestRateIndexValueDate(Index1M,$H655)</f>
        <v>44329</v>
      </c>
      <c r="J655" s="52">
        <f>IFERROR(_xll.qlIndexFixing(Index1M,$H655,TRUE,_xll.ohTrigger(RecalcTrigger,Trigger1M)),NA())</f>
        <v>1.2487834083048099E-2</v>
      </c>
      <c r="K655" s="52">
        <f>IFERROR(_xll.qlIndexFixing(ONIndex1M,I655,TRUE,_xll.ohTrigger(RecalcTrigger,Trigger1M)),NA())</f>
        <v>1.2418016758086736E-2</v>
      </c>
      <c r="L655" s="52">
        <f>IFERROR(_xll.qlIndexFixing(Index3M,H655,TRUE,_xll.ohTrigger(RecalcTrigger,Trigger3M)),NA())</f>
        <v>1.3875135938236421E-2</v>
      </c>
      <c r="M655" s="52">
        <f>IFERROR(_xll.qlIndexFixing(ONIndex3M,I655,TRUE,_xll.ohTrigger(RecalcTrigger,Trigger3M)),NA())</f>
        <v>1.3695141072149752E-2</v>
      </c>
      <c r="N655" s="52">
        <f>IFERROR(_xll.qlIndexFixing(Index6M,$H655,TRUE,_xll.ohTrigger(RecalcTrigger,Trigger6M)),NA())</f>
        <v>1.5706486447833616E-2</v>
      </c>
      <c r="O655" s="52">
        <f>IFERROR(_xll.qlIndexFixing(ONIndex6M,I655,TRUE,_xll.ohTrigger(RecalcTrigger,Trigger6M)),NA())</f>
        <v>1.5291288716525742E-2</v>
      </c>
      <c r="P655" s="52">
        <f>IFERROR(_xll.qlIndexFixing(Index1Y,$H655,TRUE,_xll.ohTrigger(RecalcTrigger,Trigger1Y)),NA())</f>
        <v>1.9160236576564179E-2</v>
      </c>
      <c r="Q655" s="52">
        <f>IFERROR(_xll.qlIndexFixing(ONIndex1Y,I655,TRUE,_xll.ohTrigger(RecalcTrigger,Trigger1Y)),NA())</f>
        <v>1.8153064840600308E-2</v>
      </c>
    </row>
    <row r="656" spans="2:17" x14ac:dyDescent="0.2">
      <c r="B656" s="46" t="s">
        <v>51</v>
      </c>
      <c r="D656" s="49">
        <f>_xll.qlCalendarAdvance(LocalCalendar,$D655,B656,"f",FALSE)</f>
        <v>44348</v>
      </c>
      <c r="E656" s="49">
        <f>_xll.qlInterestRateIndexValueDate(IndexON,D656)</f>
        <v>44348</v>
      </c>
      <c r="F656" s="52">
        <f>IFERROR(_xll.qlIndexFixing(IndexON,D656,TRUE,_xll.ohTrigger(RecalcTrigger,TriggerON)),NA())</f>
        <v>1.0070191636408765E-2</v>
      </c>
      <c r="H656" s="49">
        <f>_xll.qlCalendarAdvance(IborCalendar,$H655,B656,"f",FALSE)</f>
        <v>44334</v>
      </c>
      <c r="I656" s="49">
        <f>_xll.qlInterestRateIndexValueDate(Index1M,$H656)</f>
        <v>44336</v>
      </c>
      <c r="J656" s="52">
        <f>IFERROR(_xll.qlIndexFixing(Index1M,$H656,TRUE,_xll.ohTrigger(RecalcTrigger,Trigger1M)),NA())</f>
        <v>1.2516514155190284E-2</v>
      </c>
      <c r="K656" s="52">
        <f>IFERROR(_xll.qlIndexFixing(ONIndex1M,I656,TRUE,_xll.ohTrigger(RecalcTrigger,Trigger1M)),NA())</f>
        <v>1.2446394463871968E-2</v>
      </c>
      <c r="L656" s="52">
        <f>IFERROR(_xll.qlIndexFixing(Index3M,H656,TRUE,_xll.ohTrigger(RecalcTrigger,Trigger3M)),NA())</f>
        <v>1.3899623238761103E-2</v>
      </c>
      <c r="M656" s="52">
        <f>IFERROR(_xll.qlIndexFixing(ONIndex3M,I656,TRUE,_xll.ohTrigger(RecalcTrigger,Trigger3M)),NA())</f>
        <v>1.3718448802535477E-2</v>
      </c>
      <c r="N656" s="52">
        <f>IFERROR(_xll.qlIndexFixing(Index6M,$H656,TRUE,_xll.ohTrigger(RecalcTrigger,Trigger6M)),NA())</f>
        <v>1.5733806710600109E-2</v>
      </c>
      <c r="O656" s="52">
        <f>IFERROR(_xll.qlIndexFixing(ONIndex6M,I656,TRUE,_xll.ohTrigger(RecalcTrigger,Trigger6M)),NA())</f>
        <v>1.5316719559637093E-2</v>
      </c>
      <c r="P656" s="52">
        <f>IFERROR(_xll.qlIndexFixing(Index1Y,$H656,TRUE,_xll.ohTrigger(RecalcTrigger,Trigger1Y)),NA())</f>
        <v>1.9188649922549463E-2</v>
      </c>
      <c r="Q656" s="52">
        <f>IFERROR(_xll.qlIndexFixing(ONIndex1Y,I656,TRUE,_xll.ohTrigger(RecalcTrigger,Trigger1Y)),NA())</f>
        <v>1.8177645266055364E-2</v>
      </c>
    </row>
    <row r="657" spans="2:17" x14ac:dyDescent="0.2">
      <c r="B657" s="46" t="s">
        <v>51</v>
      </c>
      <c r="D657" s="49">
        <f>_xll.qlCalendarAdvance(LocalCalendar,$D656,B657,"f",FALSE)</f>
        <v>44355</v>
      </c>
      <c r="E657" s="49">
        <f>_xll.qlInterestRateIndexValueDate(IndexON,D657)</f>
        <v>44355</v>
      </c>
      <c r="F657" s="52">
        <f>IFERROR(_xll.qlIndexFixing(IndexON,D657,TRUE,_xll.ohTrigger(RecalcTrigger,TriggerON)),NA())</f>
        <v>1.0093609732590991E-2</v>
      </c>
      <c r="H657" s="49">
        <f>_xll.qlCalendarAdvance(IborCalendar,$H656,B657,"f",FALSE)</f>
        <v>44341</v>
      </c>
      <c r="I657" s="49">
        <f>_xll.qlInterestRateIndexValueDate(Index1M,$H657)</f>
        <v>44343</v>
      </c>
      <c r="J657" s="52">
        <f>IFERROR(_xll.qlIndexFixing(Index1M,$H657,TRUE,_xll.ohTrigger(RecalcTrigger,Trigger1M)),NA())</f>
        <v>1.254531705426859E-2</v>
      </c>
      <c r="K657" s="52">
        <f>IFERROR(_xll.qlIndexFixing(ONIndex1M,I657,TRUE,_xll.ohTrigger(RecalcTrigger,Trigger1M)),NA())</f>
        <v>1.2474894793328417E-2</v>
      </c>
      <c r="L657" s="52">
        <f>IFERROR(_xll.qlIndexFixing(Index3M,H657,TRUE,_xll.ohTrigger(RecalcTrigger,Trigger3M)),NA())</f>
        <v>1.3924279576900992E-2</v>
      </c>
      <c r="M657" s="52">
        <f>IFERROR(_xll.qlIndexFixing(ONIndex3M,I657,TRUE,_xll.ohTrigger(RecalcTrigger,Trigger3M)),NA())</f>
        <v>1.3741924826859986E-2</v>
      </c>
      <c r="N657" s="52">
        <f>IFERROR(_xll.qlIndexFixing(Index6M,$H657,TRUE,_xll.ohTrigger(RecalcTrigger,Trigger6M)),NA())</f>
        <v>1.5761177508181644E-2</v>
      </c>
      <c r="O657" s="52">
        <f>IFERROR(_xll.qlIndexFixing(ONIndex6M,I657,TRUE,_xll.ohTrigger(RecalcTrigger,Trigger6M)),NA())</f>
        <v>1.5342302415390918E-2</v>
      </c>
      <c r="P657" s="52">
        <f>IFERROR(_xll.qlIndexFixing(Index1Y,$H657,TRUE,_xll.ohTrigger(RecalcTrigger,Trigger1Y)),NA())</f>
        <v>1.9216709267115883E-2</v>
      </c>
      <c r="Q657" s="52">
        <f>IFERROR(_xll.qlIndexFixing(ONIndex1Y,I657,TRUE,_xll.ohTrigger(RecalcTrigger,Trigger1Y)),NA())</f>
        <v>1.8203121316044957E-2</v>
      </c>
    </row>
    <row r="658" spans="2:17" x14ac:dyDescent="0.2">
      <c r="B658" s="46" t="s">
        <v>51</v>
      </c>
      <c r="D658" s="49">
        <f>_xll.qlCalendarAdvance(LocalCalendar,$D657,B658,"f",FALSE)</f>
        <v>44362</v>
      </c>
      <c r="E658" s="49">
        <f>_xll.qlInterestRateIndexValueDate(IndexON,D658)</f>
        <v>44362</v>
      </c>
      <c r="F658" s="52">
        <f>IFERROR(_xll.qlIndexFixing(IndexON,D658,TRUE,_xll.ohTrigger(RecalcTrigger,TriggerON)),NA())</f>
        <v>1.0117010650114722E-2</v>
      </c>
      <c r="H658" s="49">
        <f>_xll.qlCalendarAdvance(IborCalendar,$H657,B658,"f",FALSE)</f>
        <v>44348</v>
      </c>
      <c r="I658" s="49">
        <f>_xll.qlInterestRateIndexValueDate(Index1M,$H658)</f>
        <v>44350</v>
      </c>
      <c r="J658" s="52">
        <f>IFERROR(_xll.qlIndexFixing(Index1M,$H658,TRUE,_xll.ohTrigger(RecalcTrigger,Trigger1M)),NA())</f>
        <v>1.2576539982270516E-2</v>
      </c>
      <c r="K658" s="52">
        <f>IFERROR(_xll.qlIndexFixing(ONIndex1M,I658,TRUE,_xll.ohTrigger(RecalcTrigger,Trigger1M)),NA())</f>
        <v>1.2503517746376147E-2</v>
      </c>
      <c r="L658" s="52">
        <f>IFERROR(_xll.qlIndexFixing(Index3M,H658,TRUE,_xll.ohTrigger(RecalcTrigger,Trigger3M)),NA())</f>
        <v>1.3949104955839634E-2</v>
      </c>
      <c r="M658" s="52">
        <f>IFERROR(_xll.qlIndexFixing(ONIndex3M,I658,TRUE,_xll.ohTrigger(RecalcTrigger,Trigger3M)),NA())</f>
        <v>1.3765569145203216E-2</v>
      </c>
      <c r="N658" s="52">
        <f>IFERROR(_xll.qlIndexFixing(Index6M,$H658,TRUE,_xll.ohTrigger(RecalcTrigger,Trigger6M)),NA())</f>
        <v>1.5781626830777881E-2</v>
      </c>
      <c r="O658" s="52">
        <f>IFERROR(_xll.qlIndexFixing(ONIndex6M,I658,TRUE,_xll.ohTrigger(RecalcTrigger,Trigger6M)),NA())</f>
        <v>1.5368037284027025E-2</v>
      </c>
      <c r="P658" s="52">
        <f>IFERROR(_xll.qlIndexFixing(Index1Y,$H658,TRUE,_xll.ohTrigger(RecalcTrigger,Trigger1Y)),NA())</f>
        <v>1.9244376326006361E-2</v>
      </c>
      <c r="Q658" s="52">
        <f>IFERROR(_xll.qlIndexFixing(ONIndex1Y,I658,TRUE,_xll.ohTrigger(RecalcTrigger,Trigger1Y)),NA())</f>
        <v>1.8229492990888829E-2</v>
      </c>
    </row>
    <row r="659" spans="2:17" x14ac:dyDescent="0.2">
      <c r="B659" s="46" t="s">
        <v>51</v>
      </c>
      <c r="D659" s="49">
        <f>_xll.qlCalendarAdvance(LocalCalendar,$D658,B659,"f",FALSE)</f>
        <v>44369</v>
      </c>
      <c r="E659" s="49">
        <f>_xll.qlInterestRateIndexValueDate(IndexON,D659)</f>
        <v>44369</v>
      </c>
      <c r="F659" s="52">
        <f>IFERROR(_xll.qlIndexFixing(IndexON,D659,TRUE,_xll.ohTrigger(RecalcTrigger,TriggerON)),NA())</f>
        <v>1.0140394389059892E-2</v>
      </c>
      <c r="H659" s="49">
        <f>_xll.qlCalendarAdvance(IborCalendar,$H658,B659,"f",FALSE)</f>
        <v>44355</v>
      </c>
      <c r="I659" s="49">
        <f>_xll.qlInterestRateIndexValueDate(Index1M,$H659)</f>
        <v>44357</v>
      </c>
      <c r="J659" s="52">
        <f>IFERROR(_xll.qlIndexFixing(Index1M,$H659,TRUE,_xll.ohTrigger(RecalcTrigger,Trigger1M)),NA())</f>
        <v>1.2603291337000555E-2</v>
      </c>
      <c r="K659" s="52">
        <f>IFERROR(_xll.qlIndexFixing(ONIndex1M,I659,TRUE,_xll.ohTrigger(RecalcTrigger,Trigger1M)),NA())</f>
        <v>1.253226332317503E-2</v>
      </c>
      <c r="L659" s="52">
        <f>IFERROR(_xll.qlIndexFixing(Index3M,H659,TRUE,_xll.ohTrigger(RecalcTrigger,Trigger3M)),NA())</f>
        <v>1.3974099378779678E-2</v>
      </c>
      <c r="M659" s="52">
        <f>IFERROR(_xll.qlIndexFixing(ONIndex3M,I659,TRUE,_xll.ohTrigger(RecalcTrigger,Trigger3M)),NA())</f>
        <v>1.3789381757725039E-2</v>
      </c>
      <c r="N659" s="52">
        <f>IFERROR(_xll.qlIndexFixing(Index6M,$H659,TRUE,_xll.ohTrigger(RecalcTrigger,Trigger6M)),NA())</f>
        <v>1.5809068470055306E-2</v>
      </c>
      <c r="O659" s="52">
        <f>IFERROR(_xll.qlIndexFixing(ONIndex6M,I659,TRUE,_xll.ohTrigger(RecalcTrigger,Trigger6M)),NA())</f>
        <v>1.5393924165385542E-2</v>
      </c>
      <c r="P659" s="52">
        <f>IFERROR(_xll.qlIndexFixing(Index1Y,$H659,TRUE,_xll.ohTrigger(RecalcTrigger,Trigger1Y)),NA())</f>
        <v>1.9271612811184044E-2</v>
      </c>
      <c r="Q659" s="52">
        <f>IFERROR(_xll.qlIndexFixing(ONIndex1Y,I659,TRUE,_xll.ohTrigger(RecalcTrigger,Trigger1Y)),NA())</f>
        <v>1.8256760290746854E-2</v>
      </c>
    </row>
    <row r="660" spans="2:17" x14ac:dyDescent="0.2">
      <c r="B660" s="46" t="s">
        <v>51</v>
      </c>
      <c r="D660" s="49">
        <f>_xll.qlCalendarAdvance(LocalCalendar,$D659,B660,"f",FALSE)</f>
        <v>44376</v>
      </c>
      <c r="E660" s="49">
        <f>_xll.qlInterestRateIndexValueDate(IndexON,D660)</f>
        <v>44376</v>
      </c>
      <c r="F660" s="52">
        <f>IFERROR(_xll.qlIndexFixing(IndexON,D660,TRUE,_xll.ohTrigger(RecalcTrigger,TriggerON)),NA())</f>
        <v>1.016376094950644E-2</v>
      </c>
      <c r="H660" s="49">
        <f>_xll.qlCalendarAdvance(IborCalendar,$H659,B660,"f",FALSE)</f>
        <v>44362</v>
      </c>
      <c r="I660" s="49">
        <f>_xll.qlInterestRateIndexValueDate(Index1M,$H660)</f>
        <v>44364</v>
      </c>
      <c r="J660" s="52">
        <f>IFERROR(_xll.qlIndexFixing(Index1M,$H660,TRUE,_xll.ohTrigger(RecalcTrigger,Trigger1M)),NA())</f>
        <v>1.2632462722552695E-2</v>
      </c>
      <c r="K660" s="52">
        <f>IFERROR(_xll.qlIndexFixing(ONIndex1M,I660,TRUE,_xll.ohTrigger(RecalcTrigger,Trigger1M)),NA())</f>
        <v>1.2561131523725066E-2</v>
      </c>
      <c r="L660" s="52">
        <f>IFERROR(_xll.qlIndexFixing(Index3M,H660,TRUE,_xll.ohTrigger(RecalcTrigger,Trigger3M)),NA())</f>
        <v>1.3999262848947244E-2</v>
      </c>
      <c r="M660" s="52">
        <f>IFERROR(_xll.qlIndexFixing(ONIndex3M,I660,TRUE,_xll.ohTrigger(RecalcTrigger,Trigger3M)),NA())</f>
        <v>1.3813362664345519E-2</v>
      </c>
      <c r="N660" s="52">
        <f>IFERROR(_xll.qlIndexFixing(Index6M,$H660,TRUE,_xll.ohTrigger(RecalcTrigger,Trigger6M)),NA())</f>
        <v>1.5836523364518101E-2</v>
      </c>
      <c r="O660" s="52">
        <f>IFERROR(_xll.qlIndexFixing(ONIndex6M,I660,TRUE,_xll.ohTrigger(RecalcTrigger,Trigger6M)),NA())</f>
        <v>1.541996305962634E-2</v>
      </c>
      <c r="P660" s="52">
        <f>IFERROR(_xll.qlIndexFixing(Index1Y,$H660,TRUE,_xll.ohTrigger(RecalcTrigger,Trigger1Y)),NA())</f>
        <v>1.9298380430989335E-2</v>
      </c>
      <c r="Q660" s="52">
        <f>IFERROR(_xll.qlIndexFixing(ONIndex1Y,I660,TRUE,_xll.ohTrigger(RecalcTrigger,Trigger1Y)),NA())</f>
        <v>1.8284923215858839E-2</v>
      </c>
    </row>
    <row r="661" spans="2:17" x14ac:dyDescent="0.2">
      <c r="B661" s="46" t="s">
        <v>51</v>
      </c>
      <c r="D661" s="49">
        <f>_xll.qlCalendarAdvance(LocalCalendar,$D660,B661,"f",FALSE)</f>
        <v>44383</v>
      </c>
      <c r="E661" s="49">
        <f>_xll.qlInterestRateIndexValueDate(IndexON,D661)</f>
        <v>44383</v>
      </c>
      <c r="F661" s="52">
        <f>IFERROR(_xll.qlIndexFixing(IndexON,D661,TRUE,_xll.ohTrigger(RecalcTrigger,TriggerON)),NA())</f>
        <v>1.0187110331294491E-2</v>
      </c>
      <c r="H661" s="49">
        <f>_xll.qlCalendarAdvance(IborCalendar,$H660,B661,"f",FALSE)</f>
        <v>44369</v>
      </c>
      <c r="I661" s="49">
        <f>_xll.qlInterestRateIndexValueDate(Index1M,$H661)</f>
        <v>44371</v>
      </c>
      <c r="J661" s="52">
        <f>IFERROR(_xll.qlIndexFixing(Index1M,$H661,TRUE,_xll.ohTrigger(RecalcTrigger,Trigger1M)),NA())</f>
        <v>1.2661756938830426E-2</v>
      </c>
      <c r="K661" s="52">
        <f>IFERROR(_xll.qlIndexFixing(ONIndex1M,I661,TRUE,_xll.ohTrigger(RecalcTrigger,Trigger1M)),NA())</f>
        <v>1.2590122348026256E-2</v>
      </c>
      <c r="L661" s="52">
        <f>IFERROR(_xll.qlIndexFixing(Index3M,H661,TRUE,_xll.ohTrigger(RecalcTrigger,Trigger3M)),NA())</f>
        <v>1.4024595369590168E-2</v>
      </c>
      <c r="M661" s="52">
        <f>IFERROR(_xll.qlIndexFixing(ONIndex3M,I661,TRUE,_xll.ohTrigger(RecalcTrigger,Trigger3M)),NA())</f>
        <v>1.3837511865144592E-2</v>
      </c>
      <c r="N661" s="52">
        <f>IFERROR(_xll.qlIndexFixing(Index6M,$H661,TRUE,_xll.ohTrigger(RecalcTrigger,Trigger6M)),NA())</f>
        <v>1.5875500118651638E-2</v>
      </c>
      <c r="O661" s="52">
        <f>IFERROR(_xll.qlIndexFixing(ONIndex6M,I661,TRUE,_xll.ohTrigger(RecalcTrigger,Trigger6M)),NA())</f>
        <v>1.5446153966669485E-2</v>
      </c>
      <c r="P661" s="52">
        <f>IFERROR(_xll.qlIndexFixing(Index1Y,$H661,TRUE,_xll.ohTrigger(RecalcTrigger,Trigger1Y)),NA())</f>
        <v>1.9324640890311159E-2</v>
      </c>
      <c r="Q661" s="52">
        <f>IFERROR(_xll.qlIndexFixing(ONIndex1Y,I661,TRUE,_xll.ohTrigger(RecalcTrigger,Trigger1Y)),NA())</f>
        <v>1.8313981766384657E-2</v>
      </c>
    </row>
    <row r="662" spans="2:17" x14ac:dyDescent="0.2">
      <c r="B662" s="46" t="s">
        <v>51</v>
      </c>
      <c r="D662" s="49">
        <f>_xll.qlCalendarAdvance(LocalCalendar,$D661,B662,"f",FALSE)</f>
        <v>44390</v>
      </c>
      <c r="E662" s="49">
        <f>_xll.qlInterestRateIndexValueDate(IndexON,D662)</f>
        <v>44390</v>
      </c>
      <c r="F662" s="52">
        <f>IFERROR(_xll.qlIndexFixing(IndexON,D662,TRUE,_xll.ohTrigger(RecalcTrigger,TriggerON)),NA())</f>
        <v>1.0210442534503983E-2</v>
      </c>
      <c r="H662" s="49">
        <f>_xll.qlCalendarAdvance(IborCalendar,$H661,B662,"f",FALSE)</f>
        <v>44376</v>
      </c>
      <c r="I662" s="49">
        <f>_xll.qlInterestRateIndexValueDate(Index1M,$H662)</f>
        <v>44378</v>
      </c>
      <c r="J662" s="52">
        <f>IFERROR(_xll.qlIndexFixing(Index1M,$H662,TRUE,_xll.ohTrigger(RecalcTrigger,Trigger1M)),NA())</f>
        <v>1.2691173986795479E-2</v>
      </c>
      <c r="K662" s="52">
        <f>IFERROR(_xll.qlIndexFixing(ONIndex1M,I662,TRUE,_xll.ohTrigger(RecalcTrigger,Trigger1M)),NA())</f>
        <v>1.2619235796158534E-2</v>
      </c>
      <c r="L662" s="52">
        <f>IFERROR(_xll.qlIndexFixing(Index3M,H662,TRUE,_xll.ohTrigger(RecalcTrigger,Trigger3M)),NA())</f>
        <v>1.4050096933595877E-2</v>
      </c>
      <c r="M662" s="52">
        <f>IFERROR(_xll.qlIndexFixing(ONIndex3M,I662,TRUE,_xll.ohTrigger(RecalcTrigger,Trigger3M)),NA())</f>
        <v>1.3861829360042321E-2</v>
      </c>
      <c r="N662" s="52">
        <f>IFERROR(_xll.qlIndexFixing(Index6M,$H662,TRUE,_xll.ohTrigger(RecalcTrigger,Trigger6M)),NA())</f>
        <v>1.5900609603743388E-2</v>
      </c>
      <c r="O662" s="52">
        <f>IFERROR(_xll.qlIndexFixing(ONIndex6M,I662,TRUE,_xll.ohTrigger(RecalcTrigger,Trigger6M)),NA())</f>
        <v>1.5472496886674847E-2</v>
      </c>
      <c r="P662" s="52">
        <f>IFERROR(_xll.qlIndexFixing(Index1Y,$H662,TRUE,_xll.ohTrigger(RecalcTrigger,Trigger1Y)),NA())</f>
        <v>1.9350355890771775E-2</v>
      </c>
      <c r="Q662" s="52">
        <f>IFERROR(_xll.qlIndexFixing(ONIndex1Y,I662,TRUE,_xll.ohTrigger(RecalcTrigger,Trigger1Y)),NA())</f>
        <v>1.8343935942564116E-2</v>
      </c>
    </row>
    <row r="663" spans="2:17" x14ac:dyDescent="0.2">
      <c r="B663" s="46" t="s">
        <v>51</v>
      </c>
      <c r="D663" s="49">
        <f>_xll.qlCalendarAdvance(LocalCalendar,$D662,B663,"f",FALSE)</f>
        <v>44397</v>
      </c>
      <c r="E663" s="49">
        <f>_xll.qlInterestRateIndexValueDate(IndexON,D663)</f>
        <v>44397</v>
      </c>
      <c r="F663" s="52">
        <f>IFERROR(_xll.qlIndexFixing(IndexON,D663,TRUE,_xll.ohTrigger(RecalcTrigger,TriggerON)),NA())</f>
        <v>1.0233757559054979E-2</v>
      </c>
      <c r="H663" s="49">
        <f>_xll.qlCalendarAdvance(IborCalendar,$H662,B663,"f",FALSE)</f>
        <v>44383</v>
      </c>
      <c r="I663" s="49">
        <f>_xll.qlInterestRateIndexValueDate(Index1M,$H663)</f>
        <v>44385</v>
      </c>
      <c r="J663" s="52">
        <f>IFERROR(_xll.qlIndexFixing(Index1M,$H663,TRUE,_xll.ohTrigger(RecalcTrigger,Trigger1M)),NA())</f>
        <v>1.2720713867409583E-2</v>
      </c>
      <c r="K663" s="52">
        <f>IFERROR(_xll.qlIndexFixing(ONIndex1M,I663,TRUE,_xll.ohTrigger(RecalcTrigger,Trigger1M)),NA())</f>
        <v>1.2648471868041966E-2</v>
      </c>
      <c r="L663" s="52">
        <f>IFERROR(_xll.qlIndexFixing(Index3M,H663,TRUE,_xll.ohTrigger(RecalcTrigger,Trigger3M)),NA())</f>
        <v>1.4075762259552543E-2</v>
      </c>
      <c r="M663" s="52">
        <f>IFERROR(_xll.qlIndexFixing(ONIndex3M,I663,TRUE,_xll.ohTrigger(RecalcTrigger,Trigger3M)),NA())</f>
        <v>1.388631514919858E-2</v>
      </c>
      <c r="N663" s="52">
        <f>IFERROR(_xll.qlIndexFixing(Index6M,$H663,TRUE,_xll.ohTrigger(RecalcTrigger,Trigger6M)),NA())</f>
        <v>1.5925701102164926E-2</v>
      </c>
      <c r="O663" s="52">
        <f>IFERROR(_xll.qlIndexFixing(ONIndex6M,I663,TRUE,_xll.ohTrigger(RecalcTrigger,Trigger6M)),NA())</f>
        <v>1.5498991819642427E-2</v>
      </c>
      <c r="P663" s="52">
        <f>IFERROR(_xll.qlIndexFixing(Index1Y,$H663,TRUE,_xll.ohTrigger(RecalcTrigger,Trigger1Y)),NA())</f>
        <v>1.9375487130928737E-2</v>
      </c>
      <c r="Q663" s="52">
        <f>IFERROR(_xll.qlIndexFixing(ONIndex1Y,I663,TRUE,_xll.ohTrigger(RecalcTrigger,Trigger1Y)),NA())</f>
        <v>1.8374785744637023E-2</v>
      </c>
    </row>
    <row r="664" spans="2:17" x14ac:dyDescent="0.2">
      <c r="B664" s="46" t="s">
        <v>51</v>
      </c>
      <c r="D664" s="49">
        <f>_xll.qlCalendarAdvance(LocalCalendar,$D663,B664,"f",FALSE)</f>
        <v>44404</v>
      </c>
      <c r="E664" s="49">
        <f>_xll.qlInterestRateIndexValueDate(IndexON,D664)</f>
        <v>44404</v>
      </c>
      <c r="F664" s="52">
        <f>IFERROR(_xll.qlIndexFixing(IndexON,D664,TRUE,_xll.ohTrigger(RecalcTrigger,TriggerON)),NA())</f>
        <v>1.0257055405107351E-2</v>
      </c>
      <c r="H664" s="49">
        <f>_xll.qlCalendarAdvance(IborCalendar,$H663,B664,"f",FALSE)</f>
        <v>44390</v>
      </c>
      <c r="I664" s="49">
        <f>_xll.qlInterestRateIndexValueDate(Index1M,$H664)</f>
        <v>44392</v>
      </c>
      <c r="J664" s="52">
        <f>IFERROR(_xll.qlIndexFixing(Index1M,$H664,TRUE,_xll.ohTrigger(RecalcTrigger,Trigger1M)),NA())</f>
        <v>1.2750376581636969E-2</v>
      </c>
      <c r="K664" s="52">
        <f>IFERROR(_xll.qlIndexFixing(ONIndex1M,I664,TRUE,_xll.ohTrigger(RecalcTrigger,Trigger1M)),NA())</f>
        <v>1.2677830563916359E-2</v>
      </c>
      <c r="L664" s="52">
        <f>IFERROR(_xll.qlIndexFixing(Index3M,H664,TRUE,_xll.ohTrigger(RecalcTrigger,Trigger3M)),NA())</f>
        <v>1.4101572225948836E-2</v>
      </c>
      <c r="M664" s="52">
        <f>IFERROR(_xll.qlIndexFixing(ONIndex3M,I664,TRUE,_xll.ohTrigger(RecalcTrigger,Trigger3M)),NA())</f>
        <v>1.3910969232693304E-2</v>
      </c>
      <c r="N664" s="52">
        <f>IFERROR(_xll.qlIndexFixing(Index6M,$H664,TRUE,_xll.ohTrigger(RecalcTrigger,Trigger6M)),NA())</f>
        <v>1.5955324189310689E-2</v>
      </c>
      <c r="O664" s="52">
        <f>IFERROR(_xll.qlIndexFixing(ONIndex6M,I664,TRUE,_xll.ohTrigger(RecalcTrigger,Trigger6M)),NA())</f>
        <v>1.5525638765492289E-2</v>
      </c>
      <c r="P664" s="52">
        <f>IFERROR(_xll.qlIndexFixing(Index1Y,$H664,TRUE,_xll.ohTrigger(RecalcTrigger,Trigger1Y)),NA())</f>
        <v>1.9399996306487945E-2</v>
      </c>
      <c r="Q664" s="52">
        <f>IFERROR(_xll.qlIndexFixing(ONIndex1Y,I664,TRUE,_xll.ohTrigger(RecalcTrigger,Trigger1Y)),NA())</f>
        <v>1.8406531172843188E-2</v>
      </c>
    </row>
    <row r="665" spans="2:17" x14ac:dyDescent="0.2">
      <c r="B665" s="46" t="s">
        <v>51</v>
      </c>
      <c r="D665" s="49">
        <f>_xll.qlCalendarAdvance(LocalCalendar,$D664,B665,"f",FALSE)</f>
        <v>44411</v>
      </c>
      <c r="E665" s="49">
        <f>_xll.qlInterestRateIndexValueDate(IndexON,D665)</f>
        <v>44411</v>
      </c>
      <c r="F665" s="52">
        <f>IFERROR(_xll.qlIndexFixing(IndexON,D665,TRUE,_xll.ohTrigger(RecalcTrigger,TriggerON)),NA())</f>
        <v>1.0280336072501228E-2</v>
      </c>
      <c r="H665" s="49">
        <f>_xll.qlCalendarAdvance(IborCalendar,$H664,B665,"f",FALSE)</f>
        <v>44397</v>
      </c>
      <c r="I665" s="49">
        <f>_xll.qlInterestRateIndexValueDate(Index1M,$H665)</f>
        <v>44399</v>
      </c>
      <c r="J665" s="52">
        <f>IFERROR(_xll.qlIndexFixing(Index1M,$H665,TRUE,_xll.ohTrigger(RecalcTrigger,Trigger1M)),NA())</f>
        <v>1.2780162130446859E-2</v>
      </c>
      <c r="K665" s="52">
        <f>IFERROR(_xll.qlIndexFixing(ONIndex1M,I665,TRUE,_xll.ohTrigger(RecalcTrigger,Trigger1M)),NA())</f>
        <v>1.2707311883541905E-2</v>
      </c>
      <c r="L665" s="52">
        <f>IFERROR(_xll.qlIndexFixing(Index3M,H665,TRUE,_xll.ohTrigger(RecalcTrigger,Trigger3M)),NA())</f>
        <v>1.4127505468130358E-2</v>
      </c>
      <c r="M665" s="52">
        <f>IFERROR(_xll.qlIndexFixing(ONIndex3M,I665,TRUE,_xll.ohTrigger(RecalcTrigger,Trigger3M)),NA())</f>
        <v>1.3935791610366621E-2</v>
      </c>
      <c r="N665" s="52">
        <f>IFERROR(_xll.qlIndexFixing(Index6M,$H665,TRUE,_xll.ohTrigger(RecalcTrigger,Trigger6M)),NA())</f>
        <v>1.5980329333535666E-2</v>
      </c>
      <c r="O665" s="52">
        <f>IFERROR(_xll.qlIndexFixing(ONIndex6M,I665,TRUE,_xll.ohTrigger(RecalcTrigger,Trigger6M)),NA())</f>
        <v>1.5552437724384305E-2</v>
      </c>
      <c r="P665" s="52">
        <f>IFERROR(_xll.qlIndexFixing(Index1Y,$H665,TRUE,_xll.ohTrigger(RecalcTrigger,Trigger1Y)),NA())</f>
        <v>1.9423845110534726E-2</v>
      </c>
      <c r="Q665" s="52">
        <f>IFERROR(_xll.qlIndexFixing(ONIndex1Y,I665,TRUE,_xll.ohTrigger(RecalcTrigger,Trigger1Y)),NA())</f>
        <v>1.8439172227342482E-2</v>
      </c>
    </row>
    <row r="666" spans="2:17" x14ac:dyDescent="0.2">
      <c r="B666" s="46" t="s">
        <v>51</v>
      </c>
      <c r="D666" s="49">
        <f>_xll.qlCalendarAdvance(LocalCalendar,$D665,B666,"f",FALSE)</f>
        <v>44418</v>
      </c>
      <c r="E666" s="49">
        <f>_xll.qlInterestRateIndexValueDate(IndexON,D666)</f>
        <v>44418</v>
      </c>
      <c r="F666" s="52">
        <f>IFERROR(_xll.qlIndexFixing(IndexON,D666,TRUE,_xll.ohTrigger(RecalcTrigger,TriggerON)),NA())</f>
        <v>1.0303599561236609E-2</v>
      </c>
      <c r="H666" s="49">
        <f>_xll.qlCalendarAdvance(IborCalendar,$H665,B666,"f",FALSE)</f>
        <v>44404</v>
      </c>
      <c r="I666" s="49">
        <f>_xll.qlInterestRateIndexValueDate(Index1M,$H666)</f>
        <v>44406</v>
      </c>
      <c r="J666" s="52">
        <f>IFERROR(_xll.qlIndexFixing(Index1M,$H666,TRUE,_xll.ohTrigger(RecalcTrigger,Trigger1M)),NA())</f>
        <v>1.2812446219772674E-2</v>
      </c>
      <c r="K666" s="52">
        <f>IFERROR(_xll.qlIndexFixing(ONIndex1M,I666,TRUE,_xll.ohTrigger(RecalcTrigger,Trigger1M)),NA())</f>
        <v>1.2736915827158413E-2</v>
      </c>
      <c r="L666" s="52">
        <f>IFERROR(_xll.qlIndexFixing(Index3M,H666,TRUE,_xll.ohTrigger(RecalcTrigger,Trigger3M)),NA())</f>
        <v>1.4153540620895333E-2</v>
      </c>
      <c r="M666" s="52">
        <f>IFERROR(_xll.qlIndexFixing(ONIndex3M,I666,TRUE,_xll.ohTrigger(RecalcTrigger,Trigger3M)),NA())</f>
        <v>1.3960782282378403E-2</v>
      </c>
      <c r="N666" s="52">
        <f>IFERROR(_xll.qlIndexFixing(Index6M,$H666,TRUE,_xll.ohTrigger(RecalcTrigger,Trigger6M)),NA())</f>
        <v>1.6007542234687075E-2</v>
      </c>
      <c r="O666" s="52">
        <f>IFERROR(_xll.qlIndexFixing(ONIndex6M,I666,TRUE,_xll.ohTrigger(RecalcTrigger,Trigger6M)),NA())</f>
        <v>1.5579388696318475E-2</v>
      </c>
      <c r="P666" s="52">
        <f>IFERROR(_xll.qlIndexFixing(Index1Y,$H666,TRUE,_xll.ohTrigger(RecalcTrigger,Trigger1Y)),NA())</f>
        <v>1.9446995233777332E-2</v>
      </c>
      <c r="Q666" s="52">
        <f>IFERROR(_xll.qlIndexFixing(ONIndex1Y,I666,TRUE,_xll.ohTrigger(RecalcTrigger,Trigger1Y)),NA())</f>
        <v>1.8472708908454649E-2</v>
      </c>
    </row>
    <row r="667" spans="2:17" x14ac:dyDescent="0.2">
      <c r="B667" s="46" t="s">
        <v>51</v>
      </c>
      <c r="D667" s="49">
        <f>_xll.qlCalendarAdvance(LocalCalendar,$D666,B667,"f",FALSE)</f>
        <v>44425</v>
      </c>
      <c r="E667" s="49">
        <f>_xll.qlInterestRateIndexValueDate(IndexON,D667)</f>
        <v>44425</v>
      </c>
      <c r="F667" s="52">
        <f>IFERROR(_xll.qlIndexFixing(IndexON,D667,TRUE,_xll.ohTrigger(RecalcTrigger,TriggerON)),NA())</f>
        <v>1.0326845871473367E-2</v>
      </c>
      <c r="H667" s="49">
        <f>_xll.qlCalendarAdvance(IborCalendar,$H666,B667,"f",FALSE)</f>
        <v>44411</v>
      </c>
      <c r="I667" s="49">
        <f>_xll.qlInterestRateIndexValueDate(Index1M,$H667)</f>
        <v>44413</v>
      </c>
      <c r="J667" s="52">
        <f>IFERROR(_xll.qlIndexFixing(Index1M,$H667,TRUE,_xll.ohTrigger(RecalcTrigger,Trigger1M)),NA())</f>
        <v>1.2842487284543E-2</v>
      </c>
      <c r="K667" s="52">
        <f>IFERROR(_xll.qlIndexFixing(ONIndex1M,I667,TRUE,_xll.ohTrigger(RecalcTrigger,Trigger1M)),NA())</f>
        <v>1.2766642394685945E-2</v>
      </c>
      <c r="L667" s="52">
        <f>IFERROR(_xll.qlIndexFixing(Index3M,H667,TRUE,_xll.ohTrigger(RecalcTrigger,Trigger3M)),NA())</f>
        <v>1.4179656318482422E-2</v>
      </c>
      <c r="M667" s="52">
        <f>IFERROR(_xll.qlIndexFixing(ONIndex3M,I667,TRUE,_xll.ohTrigger(RecalcTrigger,Trigger3M)),NA())</f>
        <v>1.3985941248808587E-2</v>
      </c>
      <c r="N667" s="52">
        <f>IFERROR(_xll.qlIndexFixing(Index6M,$H667,TRUE,_xll.ohTrigger(RecalcTrigger,Trigger6M)),NA())</f>
        <v>1.6034669498944779E-2</v>
      </c>
      <c r="O667" s="52">
        <f>IFERROR(_xll.qlIndexFixing(ONIndex6M,I667,TRUE,_xll.ohTrigger(RecalcTrigger,Trigger6M)),NA())</f>
        <v>1.5606491681374735E-2</v>
      </c>
      <c r="P667" s="52">
        <f>IFERROR(_xll.qlIndexFixing(Index1Y,$H667,TRUE,_xll.ohTrigger(RecalcTrigger,Trigger1Y)),NA())</f>
        <v>1.9469408364805176E-2</v>
      </c>
      <c r="Q667" s="52">
        <f>IFERROR(_xll.qlIndexFixing(ONIndex1Y,I667,TRUE,_xll.ohTrigger(RecalcTrigger,Trigger1Y)),NA())</f>
        <v>1.8507141216339562E-2</v>
      </c>
    </row>
    <row r="668" spans="2:17" x14ac:dyDescent="0.2">
      <c r="B668" s="46" t="s">
        <v>51</v>
      </c>
      <c r="D668" s="49">
        <f>_xll.qlCalendarAdvance(LocalCalendar,$D667,B668,"f",FALSE)</f>
        <v>44432</v>
      </c>
      <c r="E668" s="49">
        <f>_xll.qlInterestRateIndexValueDate(IndexON,D668)</f>
        <v>44432</v>
      </c>
      <c r="F668" s="52">
        <f>IFERROR(_xll.qlIndexFixing(IndexON,D668,TRUE,_xll.ohTrigger(RecalcTrigger,TriggerON)),NA())</f>
        <v>1.0350075003051629E-2</v>
      </c>
      <c r="H668" s="49">
        <f>_xll.qlCalendarAdvance(IborCalendar,$H667,B668,"f",FALSE)</f>
        <v>44418</v>
      </c>
      <c r="I668" s="49">
        <f>_xll.qlInterestRateIndexValueDate(Index1M,$H668)</f>
        <v>44420</v>
      </c>
      <c r="J668" s="52">
        <f>IFERROR(_xll.qlIndexFixing(Index1M,$H668,TRUE,_xll.ohTrigger(RecalcTrigger,Trigger1M)),NA())</f>
        <v>1.2870255794143748E-2</v>
      </c>
      <c r="K668" s="52">
        <f>IFERROR(_xll.qlIndexFixing(ONIndex1M,I668,TRUE,_xll.ohTrigger(RecalcTrigger,Trigger1M)),NA())</f>
        <v>1.2796491586204439E-2</v>
      </c>
      <c r="L668" s="52">
        <f>IFERROR(_xll.qlIndexFixing(Index3M,H668,TRUE,_xll.ohTrigger(RecalcTrigger,Trigger3M)),NA())</f>
        <v>1.4205831194567267E-2</v>
      </c>
      <c r="M668" s="52">
        <f>IFERROR(_xll.qlIndexFixing(ONIndex3M,I668,TRUE,_xll.ohTrigger(RecalcTrigger,Trigger3M)),NA())</f>
        <v>1.4011268509657171E-2</v>
      </c>
      <c r="N668" s="52">
        <f>IFERROR(_xll.qlIndexFixing(Index6M,$H668,TRUE,_xll.ohTrigger(RecalcTrigger,Trigger6M)),NA())</f>
        <v>1.6061697504968594E-2</v>
      </c>
      <c r="O668" s="52">
        <f>IFERROR(_xll.qlIndexFixing(ONIndex6M,I668,TRUE,_xll.ohTrigger(RecalcTrigger,Trigger6M)),NA())</f>
        <v>1.5633746679473148E-2</v>
      </c>
      <c r="P668" s="52">
        <f>IFERROR(_xll.qlIndexFixing(Index1Y,$H668,TRUE,_xll.ohTrigger(RecalcTrigger,Trigger1Y)),NA())</f>
        <v>1.9491046190363005E-2</v>
      </c>
      <c r="Q668" s="52">
        <f>IFERROR(_xll.qlIndexFixing(ONIndex1Y,I668,TRUE,_xll.ohTrigger(RecalcTrigger,Trigger1Y)),NA())</f>
        <v>1.8542469151476837E-2</v>
      </c>
    </row>
    <row r="669" spans="2:17" x14ac:dyDescent="0.2">
      <c r="B669" s="46" t="s">
        <v>51</v>
      </c>
      <c r="D669" s="49">
        <f>_xll.qlCalendarAdvance(LocalCalendar,$D668,B669,"f",FALSE)</f>
        <v>44439</v>
      </c>
      <c r="E669" s="49">
        <f>_xll.qlInterestRateIndexValueDate(IndexON,D669)</f>
        <v>44439</v>
      </c>
      <c r="F669" s="52">
        <f>IFERROR(_xll.qlIndexFixing(IndexON,D669,TRUE,_xll.ohTrigger(RecalcTrigger,TriggerON)),NA())</f>
        <v>1.0373286955971395E-2</v>
      </c>
      <c r="H669" s="49">
        <f>_xll.qlCalendarAdvance(IborCalendar,$H668,B669,"f",FALSE)</f>
        <v>44425</v>
      </c>
      <c r="I669" s="49">
        <f>_xll.qlInterestRateIndexValueDate(Index1M,$H669)</f>
        <v>44427</v>
      </c>
      <c r="J669" s="52">
        <f>IFERROR(_xll.qlIndexFixing(Index1M,$H669,TRUE,_xll.ohTrigger(RecalcTrigger,Trigger1M)),NA())</f>
        <v>1.290053269107333E-2</v>
      </c>
      <c r="K669" s="52">
        <f>IFERROR(_xll.qlIndexFixing(ONIndex1M,I669,TRUE,_xll.ohTrigger(RecalcTrigger,Trigger1M)),NA())</f>
        <v>1.2826463401793831E-2</v>
      </c>
      <c r="L669" s="52">
        <f>IFERROR(_xll.qlIndexFixing(Index3M,H669,TRUE,_xll.ohTrigger(RecalcTrigger,Trigger3M)),NA())</f>
        <v>1.4232043882261607E-2</v>
      </c>
      <c r="M669" s="52">
        <f>IFERROR(_xll.qlIndexFixing(ONIndex3M,I669,TRUE,_xll.ohTrigger(RecalcTrigger,Trigger3M)),NA())</f>
        <v>1.4036764064924157E-2</v>
      </c>
      <c r="N669" s="52">
        <f>IFERROR(_xll.qlIndexFixing(Index6M,$H669,TRUE,_xll.ohTrigger(RecalcTrigger,Trigger6M)),NA())</f>
        <v>1.6090837584180253E-2</v>
      </c>
      <c r="O669" s="52">
        <f>IFERROR(_xll.qlIndexFixing(ONIndex6M,I669,TRUE,_xll.ohTrigger(RecalcTrigger,Trigger6M)),NA())</f>
        <v>1.5661153690693652E-2</v>
      </c>
      <c r="P669" s="52">
        <f>IFERROR(_xll.qlIndexFixing(Index1Y,$H669,TRUE,_xll.ohTrigger(RecalcTrigger,Trigger1Y)),NA())</f>
        <v>1.9511870395637357E-2</v>
      </c>
      <c r="Q669" s="52">
        <f>IFERROR(_xll.qlIndexFixing(ONIndex1Y,I669,TRUE,_xll.ohTrigger(RecalcTrigger,Trigger1Y)),NA())</f>
        <v>1.8578692713786538E-2</v>
      </c>
    </row>
    <row r="670" spans="2:17" x14ac:dyDescent="0.2">
      <c r="B670" s="46" t="s">
        <v>51</v>
      </c>
      <c r="D670" s="49">
        <f>_xll.qlCalendarAdvance(LocalCalendar,$D669,B670,"f",FALSE)</f>
        <v>44446</v>
      </c>
      <c r="E670" s="49">
        <f>_xll.qlInterestRateIndexValueDate(IndexON,D670)</f>
        <v>44446</v>
      </c>
      <c r="F670" s="52">
        <f>IFERROR(_xll.qlIndexFixing(IndexON,D670,TRUE,_xll.ohTrigger(RecalcTrigger,TriggerON)),NA())</f>
        <v>1.0396481730232665E-2</v>
      </c>
      <c r="H670" s="49">
        <f>_xll.qlCalendarAdvance(IborCalendar,$H669,B670,"f",FALSE)</f>
        <v>44432</v>
      </c>
      <c r="I670" s="49">
        <f>_xll.qlInterestRateIndexValueDate(Index1M,$H670)</f>
        <v>44434</v>
      </c>
      <c r="J670" s="52">
        <f>IFERROR(_xll.qlIndexFixing(Index1M,$H670,TRUE,_xll.ohTrigger(RecalcTrigger,Trigger1M)),NA())</f>
        <v>1.2930932427493991E-2</v>
      </c>
      <c r="K670" s="52">
        <f>IFERROR(_xll.qlIndexFixing(ONIndex1M,I670,TRUE,_xll.ohTrigger(RecalcTrigger,Trigger1M)),NA())</f>
        <v>1.2856557841374183E-2</v>
      </c>
      <c r="L670" s="52">
        <f>IFERROR(_xll.qlIndexFixing(Index3M,H670,TRUE,_xll.ohTrigger(RecalcTrigger,Trigger3M)),NA())</f>
        <v>1.4258273014105467E-2</v>
      </c>
      <c r="M670" s="52">
        <f>IFERROR(_xll.qlIndexFixing(ONIndex3M,I670,TRUE,_xll.ohTrigger(RecalcTrigger,Trigger3M)),NA())</f>
        <v>1.4062427914529607E-2</v>
      </c>
      <c r="N670" s="52">
        <f>IFERROR(_xll.qlIndexFixing(Index6M,$H670,TRUE,_xll.ohTrigger(RecalcTrigger,Trigger6M)),NA())</f>
        <v>1.6115401253267301E-2</v>
      </c>
      <c r="O670" s="52">
        <f>IFERROR(_xll.qlIndexFixing(ONIndex6M,I670,TRUE,_xll.ohTrigger(RecalcTrigger,Trigger6M)),NA())</f>
        <v>1.5688712715196118E-2</v>
      </c>
      <c r="P670" s="52">
        <f>IFERROR(_xll.qlIndexFixing(Index1Y,$H670,TRUE,_xll.ohTrigger(RecalcTrigger,Trigger1Y)),NA())</f>
        <v>1.9531842664561202E-2</v>
      </c>
      <c r="Q670" s="52">
        <f>IFERROR(_xll.qlIndexFixing(ONIndex1Y,I670,TRUE,_xll.ohTrigger(RecalcTrigger,Trigger1Y)),NA())</f>
        <v>1.8615811903828217E-2</v>
      </c>
    </row>
    <row r="671" spans="2:17" x14ac:dyDescent="0.2">
      <c r="B671" s="46" t="s">
        <v>51</v>
      </c>
      <c r="D671" s="49">
        <f>_xll.qlCalendarAdvance(LocalCalendar,$D670,B671,"f",FALSE)</f>
        <v>44453</v>
      </c>
      <c r="E671" s="49">
        <f>_xll.qlInterestRateIndexValueDate(IndexON,D671)</f>
        <v>44453</v>
      </c>
      <c r="F671" s="52">
        <f>IFERROR(_xll.qlIndexFixing(IndexON,D671,TRUE,_xll.ohTrigger(RecalcTrigger,TriggerON)),NA())</f>
        <v>1.0419659325995312E-2</v>
      </c>
      <c r="H671" s="49">
        <f>_xll.qlCalendarAdvance(IborCalendar,$H670,B671,"f",FALSE)</f>
        <v>44439</v>
      </c>
      <c r="I671" s="49">
        <f>_xll.qlInterestRateIndexValueDate(Index1M,$H671)</f>
        <v>44441</v>
      </c>
      <c r="J671" s="52">
        <f>IFERROR(_xll.qlIndexFixing(Index1M,$H671,TRUE,_xll.ohTrigger(RecalcTrigger,Trigger1M)),NA())</f>
        <v>1.2961453221903285E-2</v>
      </c>
      <c r="K671" s="52">
        <f>IFERROR(_xll.qlIndexFixing(ONIndex1M,I671,TRUE,_xll.ohTrigger(RecalcTrigger,Trigger1M)),NA())</f>
        <v>1.2886774905025433E-2</v>
      </c>
      <c r="L671" s="52">
        <f>IFERROR(_xll.qlIndexFixing(Index3M,H671,TRUE,_xll.ohTrigger(RecalcTrigger,Trigger3M)),NA())</f>
        <v>1.4282349200858722E-2</v>
      </c>
      <c r="M671" s="52">
        <f>IFERROR(_xll.qlIndexFixing(ONIndex3M,I671,TRUE,_xll.ohTrigger(RecalcTrigger,Trigger3M)),NA())</f>
        <v>1.4088260058793267E-2</v>
      </c>
      <c r="N671" s="52">
        <f>IFERROR(_xll.qlIndexFixing(Index6M,$H671,TRUE,_xll.ohTrigger(RecalcTrigger,Trigger6M)),NA())</f>
        <v>1.6131034083862437E-2</v>
      </c>
      <c r="O671" s="52">
        <f>IFERROR(_xll.qlIndexFixing(ONIndex6M,I671,TRUE,_xll.ohTrigger(RecalcTrigger,Trigger6M)),NA())</f>
        <v>1.5716423752820674E-2</v>
      </c>
      <c r="P671" s="52">
        <f>IFERROR(_xll.qlIndexFixing(Index1Y,$H671,TRUE,_xll.ohTrigger(RecalcTrigger,Trigger1Y)),NA())</f>
        <v>1.9550924680128645E-2</v>
      </c>
      <c r="Q671" s="52">
        <f>IFERROR(_xll.qlIndexFixing(ONIndex1Y,I671,TRUE,_xll.ohTrigger(RecalcTrigger,Trigger1Y)),NA())</f>
        <v>1.8653826721761746E-2</v>
      </c>
    </row>
    <row r="672" spans="2:17" x14ac:dyDescent="0.2">
      <c r="B672" s="46" t="s">
        <v>51</v>
      </c>
      <c r="D672" s="49">
        <f>_xll.qlCalendarAdvance(LocalCalendar,$D671,B672,"f",FALSE)</f>
        <v>44460</v>
      </c>
      <c r="E672" s="49">
        <f>_xll.qlInterestRateIndexValueDate(IndexON,D672)</f>
        <v>44460</v>
      </c>
      <c r="F672" s="52">
        <f>IFERROR(_xll.qlIndexFixing(IndexON,D672,TRUE,_xll.ohTrigger(RecalcTrigger,TriggerON)),NA())</f>
        <v>1.0442819743019527E-2</v>
      </c>
      <c r="H672" s="49">
        <f>_xll.qlCalendarAdvance(IborCalendar,$H671,B672,"f",FALSE)</f>
        <v>44446</v>
      </c>
      <c r="I672" s="49">
        <f>_xll.qlInterestRateIndexValueDate(Index1M,$H672)</f>
        <v>44448</v>
      </c>
      <c r="J672" s="52">
        <f>IFERROR(_xll.qlIndexFixing(Index1M,$H672,TRUE,_xll.ohTrigger(RecalcTrigger,Trigger1M)),NA())</f>
        <v>1.2994488625007638E-2</v>
      </c>
      <c r="K672" s="52">
        <f>IFERROR(_xll.qlIndexFixing(ONIndex1M,I672,TRUE,_xll.ohTrigger(RecalcTrigger,Trigger1M)),NA())</f>
        <v>1.2917114592747581E-2</v>
      </c>
      <c r="L672" s="52">
        <f>IFERROR(_xll.qlIndexFixing(Index3M,H672,TRUE,_xll.ohTrigger(RecalcTrigger,Trigger3M)),NA())</f>
        <v>1.4308552613010023E-2</v>
      </c>
      <c r="M672" s="52">
        <f>IFERROR(_xll.qlIndexFixing(ONIndex3M,I672,TRUE,_xll.ohTrigger(RecalcTrigger,Trigger3M)),NA())</f>
        <v>1.4114260497555264E-2</v>
      </c>
      <c r="N672" s="52">
        <f>IFERROR(_xll.qlIndexFixing(Index6M,$H672,TRUE,_xll.ohTrigger(RecalcTrigger,Trigger6M)),NA())</f>
        <v>1.6157594947268587E-2</v>
      </c>
      <c r="O672" s="52">
        <f>IFERROR(_xll.qlIndexFixing(ONIndex6M,I672,TRUE,_xll.ohTrigger(RecalcTrigger,Trigger6M)),NA())</f>
        <v>1.5744286803727192E-2</v>
      </c>
      <c r="P672" s="52">
        <f>IFERROR(_xll.qlIndexFixing(Index1Y,$H672,TRUE,_xll.ohTrigger(RecalcTrigger,Trigger1Y)),NA())</f>
        <v>1.9569078124727808E-2</v>
      </c>
      <c r="Q672" s="52">
        <f>IFERROR(_xll.qlIndexFixing(ONIndex1Y,I672,TRUE,_xll.ohTrigger(RecalcTrigger,Trigger1Y)),NA())</f>
        <v>1.869273716790687E-2</v>
      </c>
    </row>
    <row r="673" spans="2:17" x14ac:dyDescent="0.2">
      <c r="B673" s="46" t="s">
        <v>51</v>
      </c>
      <c r="D673" s="49">
        <f>_xll.qlCalendarAdvance(LocalCalendar,$D672,B673,"f",FALSE)</f>
        <v>44467</v>
      </c>
      <c r="E673" s="49">
        <f>_xll.qlInterestRateIndexValueDate(IndexON,D673)</f>
        <v>44467</v>
      </c>
      <c r="F673" s="52">
        <f>IFERROR(_xll.qlIndexFixing(IndexON,D673,TRUE,_xll.ohTrigger(RecalcTrigger,TriggerON)),NA())</f>
        <v>1.0465962981465182E-2</v>
      </c>
      <c r="H673" s="49">
        <f>_xll.qlCalendarAdvance(IborCalendar,$H672,B673,"f",FALSE)</f>
        <v>44453</v>
      </c>
      <c r="I673" s="49">
        <f>_xll.qlInterestRateIndexValueDate(Index1M,$H673)</f>
        <v>44455</v>
      </c>
      <c r="J673" s="52">
        <f>IFERROR(_xll.qlIndexFixing(Index1M,$H673,TRUE,_xll.ohTrigger(RecalcTrigger,Trigger1M)),NA())</f>
        <v>1.3022706252078797E-2</v>
      </c>
      <c r="K673" s="52">
        <f>IFERROR(_xll.qlIndexFixing(ONIndex1M,I673,TRUE,_xll.ohTrigger(RecalcTrigger,Trigger1M)),NA())</f>
        <v>1.2947576904620561E-2</v>
      </c>
      <c r="L673" s="52">
        <f>IFERROR(_xll.qlIndexFixing(Index3M,H673,TRUE,_xll.ohTrigger(RecalcTrigger,Trigger3M)),NA())</f>
        <v>1.4334709068050599E-2</v>
      </c>
      <c r="M673" s="52">
        <f>IFERROR(_xll.qlIndexFixing(ONIndex3M,I673,TRUE,_xll.ohTrigger(RecalcTrigger,Trigger3M)),NA())</f>
        <v>1.4140429230895535E-2</v>
      </c>
      <c r="N673" s="52">
        <f>IFERROR(_xll.qlIndexFixing(Index6M,$H673,TRUE,_xll.ohTrigger(RecalcTrigger,Trigger6M)),NA())</f>
        <v>1.6183989593650059E-2</v>
      </c>
      <c r="O673" s="52">
        <f>IFERROR(_xll.qlIndexFixing(ONIndex6M,I673,TRUE,_xll.ohTrigger(RecalcTrigger,Trigger6M)),NA())</f>
        <v>1.5772301867915672E-2</v>
      </c>
      <c r="P673" s="52">
        <f>IFERROR(_xll.qlIndexFixing(Index1Y,$H673,TRUE,_xll.ohTrigger(RecalcTrigger,Trigger1Y)),NA())</f>
        <v>1.9586264680487509E-2</v>
      </c>
      <c r="Q673" s="52">
        <f>IFERROR(_xll.qlIndexFixing(ONIndex1Y,I673,TRUE,_xll.ohTrigger(RecalcTrigger,Trigger1Y)),NA())</f>
        <v>1.8732543242583333E-2</v>
      </c>
    </row>
    <row r="674" spans="2:17" x14ac:dyDescent="0.2">
      <c r="B674" s="46" t="s">
        <v>51</v>
      </c>
      <c r="D674" s="49">
        <f>_xll.qlCalendarAdvance(LocalCalendar,$D673,B674,"f",FALSE)</f>
        <v>44474</v>
      </c>
      <c r="E674" s="49">
        <f>_xll.qlInterestRateIndexValueDate(IndexON,D674)</f>
        <v>44474</v>
      </c>
      <c r="F674" s="52">
        <f>IFERROR(_xll.qlIndexFixing(IndexON,D674,TRUE,_xll.ohTrigger(RecalcTrigger,TriggerON)),NA())</f>
        <v>1.0489085334537407E-2</v>
      </c>
      <c r="H674" s="49">
        <f>_xll.qlCalendarAdvance(IborCalendar,$H673,B674,"f",FALSE)</f>
        <v>44460</v>
      </c>
      <c r="I674" s="49">
        <f>_xll.qlInterestRateIndexValueDate(Index1M,$H674)</f>
        <v>44462</v>
      </c>
      <c r="J674" s="52">
        <f>IFERROR(_xll.qlIndexFixing(Index1M,$H674,TRUE,_xll.ohTrigger(RecalcTrigger,Trigger1M)),NA())</f>
        <v>1.3053324602736172E-2</v>
      </c>
      <c r="K674" s="52">
        <f>IFERROR(_xll.qlIndexFixing(ONIndex1M,I674,TRUE,_xll.ohTrigger(RecalcTrigger,Trigger1M)),NA())</f>
        <v>1.2978161840724312E-2</v>
      </c>
      <c r="L674" s="52">
        <f>IFERROR(_xll.qlIndexFixing(Index3M,H674,TRUE,_xll.ohTrigger(RecalcTrigger,Trigger3M)),NA())</f>
        <v>1.4360796962316534E-2</v>
      </c>
      <c r="M674" s="52">
        <f>IFERROR(_xll.qlIndexFixing(ONIndex3M,I674,TRUE,_xll.ohTrigger(RecalcTrigger,Trigger3M)),NA())</f>
        <v>1.4166766258814079E-2</v>
      </c>
      <c r="N674" s="52">
        <f>IFERROR(_xll.qlIndexFixing(Index6M,$H674,TRUE,_xll.ohTrigger(RecalcTrigger,Trigger6M)),NA())</f>
        <v>1.6210204024555398E-2</v>
      </c>
      <c r="O674" s="52">
        <f>IFERROR(_xll.qlIndexFixing(ONIndex6M,I674,TRUE,_xll.ohTrigger(RecalcTrigger,Trigger6M)),NA())</f>
        <v>1.5800468945386115E-2</v>
      </c>
      <c r="P674" s="52">
        <f>IFERROR(_xll.qlIndexFixing(Index1Y,$H674,TRUE,_xll.ohTrigger(RecalcTrigger,Trigger1Y)),NA())</f>
        <v>1.9602446029636223E-2</v>
      </c>
      <c r="Q674" s="52">
        <f>IFERROR(_xll.qlIndexFixing(ONIndex1Y,I674,TRUE,_xll.ohTrigger(RecalcTrigger,Trigger1Y)),NA())</f>
        <v>1.877324494587107E-2</v>
      </c>
    </row>
    <row r="675" spans="2:17" x14ac:dyDescent="0.2">
      <c r="B675" s="46" t="s">
        <v>51</v>
      </c>
      <c r="D675" s="49">
        <f>_xll.qlCalendarAdvance(LocalCalendar,$D674,B675,"f",FALSE)</f>
        <v>44481</v>
      </c>
      <c r="E675" s="49">
        <f>_xll.qlInterestRateIndexValueDate(IndexON,D675)</f>
        <v>44481</v>
      </c>
      <c r="F675" s="52">
        <f>IFERROR(_xll.qlIndexFixing(IndexON,D675,TRUE,_xll.ohTrigger(RecalcTrigger,TriggerON)),NA())</f>
        <v>1.0512178818382623E-2</v>
      </c>
      <c r="H675" s="49">
        <f>_xll.qlCalendarAdvance(IborCalendar,$H674,B675,"f",FALSE)</f>
        <v>44467</v>
      </c>
      <c r="I675" s="49">
        <f>_xll.qlInterestRateIndexValueDate(Index1M,$H675)</f>
        <v>44469</v>
      </c>
      <c r="J675" s="52">
        <f>IFERROR(_xll.qlIndexFixing(Index1M,$H675,TRUE,_xll.ohTrigger(RecalcTrigger,Trigger1M)),NA())</f>
        <v>1.3076636626139991E-2</v>
      </c>
      <c r="K675" s="52">
        <f>IFERROR(_xll.qlIndexFixing(ONIndex1M,I675,TRUE,_xll.ohTrigger(RecalcTrigger,Trigger1M)),NA())</f>
        <v>1.300886851073102E-2</v>
      </c>
      <c r="L675" s="52">
        <f>IFERROR(_xll.qlIndexFixing(Index3M,H675,TRUE,_xll.ohTrigger(RecalcTrigger,Trigger3M)),NA())</f>
        <v>1.4386794691576457E-2</v>
      </c>
      <c r="M675" s="52">
        <f>IFERROR(_xll.qlIndexFixing(ONIndex3M,I675,TRUE,_xll.ohTrigger(RecalcTrigger,Trigger3M)),NA())</f>
        <v>1.4193270629592192E-2</v>
      </c>
      <c r="N675" s="52">
        <f>IFERROR(_xll.qlIndexFixing(Index6M,$H675,TRUE,_xll.ohTrigger(RecalcTrigger,Trigger6M)),NA())</f>
        <v>1.6238375878692243E-2</v>
      </c>
      <c r="O675" s="52">
        <f>IFERROR(_xll.qlIndexFixing(ONIndex6M,I675,TRUE,_xll.ohTrigger(RecalcTrigger,Trigger6M)),NA())</f>
        <v>1.5828786815514917E-2</v>
      </c>
      <c r="P675" s="52">
        <f>IFERROR(_xll.qlIndexFixing(Index1Y,$H675,TRUE,_xll.ohTrigger(RecalcTrigger,Trigger1Y)),NA())</f>
        <v>1.9617583854879401E-2</v>
      </c>
      <c r="Q675" s="52">
        <f>IFERROR(_xll.qlIndexFixing(ONIndex1Y,I675,TRUE,_xll.ohTrigger(RecalcTrigger,Trigger1Y)),NA())</f>
        <v>1.8814835623173209E-2</v>
      </c>
    </row>
    <row r="676" spans="2:17" x14ac:dyDescent="0.2">
      <c r="B676" s="46" t="s">
        <v>51</v>
      </c>
      <c r="D676" s="49">
        <f>_xll.qlCalendarAdvance(LocalCalendar,$D675,B676,"f",FALSE)</f>
        <v>44488</v>
      </c>
      <c r="E676" s="49">
        <f>_xll.qlInterestRateIndexValueDate(IndexON,D676)</f>
        <v>44488</v>
      </c>
      <c r="F676" s="52">
        <f>IFERROR(_xll.qlIndexFixing(IndexON,D676,TRUE,_xll.ohTrigger(RecalcTrigger,TriggerON)),NA())</f>
        <v>1.0535243147948847E-2</v>
      </c>
      <c r="H676" s="49">
        <f>_xll.qlCalendarAdvance(IborCalendar,$H675,B676,"f",FALSE)</f>
        <v>44474</v>
      </c>
      <c r="I676" s="49">
        <f>_xll.qlInterestRateIndexValueDate(Index1M,$H676)</f>
        <v>44476</v>
      </c>
      <c r="J676" s="52">
        <f>IFERROR(_xll.qlIndexFixing(Index1M,$H676,TRUE,_xll.ohTrigger(RecalcTrigger,Trigger1M)),NA())</f>
        <v>1.3114267930987578E-2</v>
      </c>
      <c r="K676" s="52">
        <f>IFERROR(_xll.qlIndexFixing(ONIndex1M,I676,TRUE,_xll.ohTrigger(RecalcTrigger,Trigger1M)),NA())</f>
        <v>1.3039549131734773E-2</v>
      </c>
      <c r="L676" s="52">
        <f>IFERROR(_xll.qlIndexFixing(Index3M,H676,TRUE,_xll.ohTrigger(RecalcTrigger,Trigger3M)),NA())</f>
        <v>1.4414800044367069E-2</v>
      </c>
      <c r="M676" s="52">
        <f>IFERROR(_xll.qlIndexFixing(ONIndex3M,I676,TRUE,_xll.ohTrigger(RecalcTrigger,Trigger3M)),NA())</f>
        <v>1.4219784343536546E-2</v>
      </c>
      <c r="N676" s="52">
        <f>IFERROR(_xll.qlIndexFixing(Index6M,$H676,TRUE,_xll.ohTrigger(RecalcTrigger,Trigger6M)),NA())</f>
        <v>1.6264176498927682E-2</v>
      </c>
      <c r="O676" s="52">
        <f>IFERROR(_xll.qlIndexFixing(ONIndex6M,I676,TRUE,_xll.ohTrigger(RecalcTrigger,Trigger6M)),NA())</f>
        <v>1.5857052844872044E-2</v>
      </c>
      <c r="P676" s="52">
        <f>IFERROR(_xll.qlIndexFixing(Index1Y,$H676,TRUE,_xll.ohTrigger(RecalcTrigger,Trigger1Y)),NA())</f>
        <v>1.9631652668014594E-2</v>
      </c>
      <c r="Q676" s="52">
        <f>IFERROR(_xll.qlIndexFixing(ONIndex1Y,I676,TRUE,_xll.ohTrigger(RecalcTrigger,Trigger1Y)),NA())</f>
        <v>1.8856210510609372E-2</v>
      </c>
    </row>
    <row r="677" spans="2:17" x14ac:dyDescent="0.2">
      <c r="B677" s="46" t="s">
        <v>51</v>
      </c>
      <c r="D677" s="49">
        <f>_xll.qlCalendarAdvance(LocalCalendar,$D676,B677,"f",FALSE)</f>
        <v>44495</v>
      </c>
      <c r="E677" s="49">
        <f>_xll.qlInterestRateIndexValueDate(IndexON,D677)</f>
        <v>44495</v>
      </c>
      <c r="F677" s="52">
        <f>IFERROR(_xll.qlIndexFixing(IndexON,D677,TRUE,_xll.ohTrigger(RecalcTrigger,TriggerON)),NA())</f>
        <v>1.0558278323236081E-2</v>
      </c>
      <c r="H677" s="49">
        <f>_xll.qlCalendarAdvance(IborCalendar,$H676,B677,"f",FALSE)</f>
        <v>44481</v>
      </c>
      <c r="I677" s="49">
        <f>_xll.qlInterestRateIndexValueDate(Index1M,$H677)</f>
        <v>44483</v>
      </c>
      <c r="J677" s="52">
        <f>IFERROR(_xll.qlIndexFixing(Index1M,$H677,TRUE,_xll.ohTrigger(RecalcTrigger,Trigger1M)),NA())</f>
        <v>1.3144535587401307E-2</v>
      </c>
      <c r="K677" s="52">
        <f>IFERROR(_xll.qlIndexFixing(ONIndex1M,I677,TRUE,_xll.ohTrigger(RecalcTrigger,Trigger1M)),NA())</f>
        <v>1.3070090640816545E-2</v>
      </c>
      <c r="L677" s="52">
        <f>IFERROR(_xll.qlIndexFixing(Index3M,H677,TRUE,_xll.ohTrigger(RecalcTrigger,Trigger3M)),NA())</f>
        <v>1.4440570879390437E-2</v>
      </c>
      <c r="M677" s="52">
        <f>IFERROR(_xll.qlIndexFixing(ONIndex3M,I677,TRUE,_xll.ohTrigger(RecalcTrigger,Trigger3M)),NA())</f>
        <v>1.4246186521420512E-2</v>
      </c>
      <c r="N677" s="52">
        <f>IFERROR(_xll.qlIndexFixing(Index6M,$H677,TRUE,_xll.ohTrigger(RecalcTrigger,Trigger6M)),NA())</f>
        <v>1.6289768888634912E-2</v>
      </c>
      <c r="O677" s="52">
        <f>IFERROR(_xll.qlIndexFixing(ONIndex6M,I677,TRUE,_xll.ohTrigger(RecalcTrigger,Trigger6M)),NA())</f>
        <v>1.5885112006666091E-2</v>
      </c>
      <c r="P677" s="52">
        <f>IFERROR(_xll.qlIndexFixing(Index1Y,$H677,TRUE,_xll.ohTrigger(RecalcTrigger,Trigger1Y)),NA())</f>
        <v>1.9644678296337176E-2</v>
      </c>
      <c r="Q677" s="52">
        <f>IFERROR(_xll.qlIndexFixing(ONIndex1Y,I677,TRUE,_xll.ohTrigger(RecalcTrigger,Trigger1Y)),NA())</f>
        <v>1.8896524396998515E-2</v>
      </c>
    </row>
    <row r="678" spans="2:17" x14ac:dyDescent="0.2">
      <c r="B678" s="46" t="s">
        <v>51</v>
      </c>
      <c r="D678" s="49">
        <f>_xll.qlCalendarAdvance(LocalCalendar,$D677,B678,"f",FALSE)</f>
        <v>44502</v>
      </c>
      <c r="E678" s="49">
        <f>_xll.qlInterestRateIndexValueDate(IndexON,D678)</f>
        <v>44502</v>
      </c>
      <c r="F678" s="52">
        <f>IFERROR(_xll.qlIndexFixing(IndexON,D678,TRUE,_xll.ohTrigger(RecalcTrigger,TriggerON)),NA())</f>
        <v>1.0581284344164388E-2</v>
      </c>
      <c r="H678" s="49">
        <f>_xll.qlCalendarAdvance(IborCalendar,$H677,B678,"f",FALSE)</f>
        <v>44488</v>
      </c>
      <c r="I678" s="49">
        <f>_xll.qlInterestRateIndexValueDate(Index1M,$H678)</f>
        <v>44490</v>
      </c>
      <c r="J678" s="52">
        <f>IFERROR(_xll.qlIndexFixing(Index1M,$H678,TRUE,_xll.ohTrigger(RecalcTrigger,Trigger1M)),NA())</f>
        <v>1.3174664052778839E-2</v>
      </c>
      <c r="K678" s="52">
        <f>IFERROR(_xll.qlIndexFixing(ONIndex1M,I678,TRUE,_xll.ohTrigger(RecalcTrigger,Trigger1M)),NA())</f>
        <v>1.3100493037976335E-2</v>
      </c>
      <c r="L678" s="52">
        <f>IFERROR(_xll.qlIndexFixing(Index3M,H678,TRUE,_xll.ohTrigger(RecalcTrigger,Trigger3M)),NA())</f>
        <v>1.4466229937496515E-2</v>
      </c>
      <c r="M678" s="52">
        <f>IFERROR(_xll.qlIndexFixing(ONIndex3M,I678,TRUE,_xll.ohTrigger(RecalcTrigger,Trigger3M)),NA())</f>
        <v>1.4272477163004282E-2</v>
      </c>
      <c r="N678" s="52">
        <f>IFERROR(_xll.qlIndexFixing(Index6M,$H678,TRUE,_xll.ohTrigger(RecalcTrigger,Trigger6M)),NA())</f>
        <v>1.6315153039788272E-2</v>
      </c>
      <c r="O678" s="52">
        <f>IFERROR(_xll.qlIndexFixing(ONIndex6M,I678,TRUE,_xll.ohTrigger(RecalcTrigger,Trigger6M)),NA())</f>
        <v>1.5912964300657251E-2</v>
      </c>
      <c r="P678" s="52">
        <f>IFERROR(_xll.qlIndexFixing(Index1Y,$H678,TRUE,_xll.ohTrigger(RecalcTrigger,Trigger1Y)),NA())</f>
        <v>1.965669940032886E-2</v>
      </c>
      <c r="Q678" s="52">
        <f>IFERROR(_xll.qlIndexFixing(ONIndex1Y,I678,TRUE,_xll.ohTrigger(RecalcTrigger,Trigger1Y)),NA())</f>
        <v>1.8935777282020894E-2</v>
      </c>
    </row>
    <row r="679" spans="2:17" x14ac:dyDescent="0.2">
      <c r="B679" s="46" t="s">
        <v>51</v>
      </c>
      <c r="D679" s="49">
        <f>_xll.qlCalendarAdvance(LocalCalendar,$D678,B679,"f",FALSE)</f>
        <v>44509</v>
      </c>
      <c r="E679" s="49">
        <f>_xll.qlInterestRateIndexValueDate(IndexON,D679)</f>
        <v>44509</v>
      </c>
      <c r="F679" s="52">
        <f>IFERROR(_xll.qlIndexFixing(IndexON,D679,TRUE,_xll.ohTrigger(RecalcTrigger,TriggerON)),NA())</f>
        <v>1.0604261210813704E-2</v>
      </c>
      <c r="H679" s="49">
        <f>_xll.qlCalendarAdvance(IborCalendar,$H678,B679,"f",FALSE)</f>
        <v>44495</v>
      </c>
      <c r="I679" s="49">
        <f>_xll.qlInterestRateIndexValueDate(Index1M,$H679)</f>
        <v>44497</v>
      </c>
      <c r="J679" s="52">
        <f>IFERROR(_xll.qlIndexFixing(Index1M,$H679,TRUE,_xll.ohTrigger(RecalcTrigger,Trigger1M)),NA())</f>
        <v>1.320465332600107E-2</v>
      </c>
      <c r="K679" s="52">
        <f>IFERROR(_xll.qlIndexFixing(ONIndex1M,I679,TRUE,_xll.ohTrigger(RecalcTrigger,Trigger1M)),NA())</f>
        <v>1.3130756323054271E-2</v>
      </c>
      <c r="L679" s="52">
        <f>IFERROR(_xll.qlIndexFixing(Index3M,H679,TRUE,_xll.ohTrigger(RecalcTrigger,Trigger3M)),NA())</f>
        <v>1.4491777216495754E-2</v>
      </c>
      <c r="M679" s="52">
        <f>IFERROR(_xll.qlIndexFixing(ONIndex3M,I679,TRUE,_xll.ohTrigger(RecalcTrigger,Trigger3M)),NA())</f>
        <v>1.4298656268447729E-2</v>
      </c>
      <c r="N679" s="52">
        <f>IFERROR(_xll.qlIndexFixing(Index6M,$H679,TRUE,_xll.ohTrigger(RecalcTrigger,Trigger6M)),NA())</f>
        <v>1.6340328944427971E-2</v>
      </c>
      <c r="O679" s="52">
        <f>IFERROR(_xll.qlIndexFixing(ONIndex6M,I679,TRUE,_xll.ohTrigger(RecalcTrigger,Trigger6M)),NA())</f>
        <v>1.5940609726925459E-2</v>
      </c>
      <c r="P679" s="52">
        <f>IFERROR(_xll.qlIndexFixing(Index1Y,$H679,TRUE,_xll.ohTrigger(RecalcTrigger,Trigger1Y)),NA())</f>
        <v>1.9667754645408573E-2</v>
      </c>
      <c r="Q679" s="52">
        <f>IFERROR(_xll.qlIndexFixing(ONIndex1Y,I679,TRUE,_xll.ohTrigger(RecalcTrigger,Trigger1Y)),NA())</f>
        <v>1.8973969165276827E-2</v>
      </c>
    </row>
    <row r="680" spans="2:17" x14ac:dyDescent="0.2">
      <c r="B680" s="46" t="s">
        <v>51</v>
      </c>
      <c r="D680" s="49">
        <f>_xll.qlCalendarAdvance(LocalCalendar,$D679,B680,"f",FALSE)</f>
        <v>44516</v>
      </c>
      <c r="E680" s="49">
        <f>_xll.qlInterestRateIndexValueDate(IndexON,D680)</f>
        <v>44516</v>
      </c>
      <c r="F680" s="52">
        <f>IFERROR(_xll.qlIndexFixing(IndexON,D680,TRUE,_xll.ohTrigger(RecalcTrigger,TriggerON)),NA())</f>
        <v>1.0627208923184028E-2</v>
      </c>
      <c r="H680" s="49">
        <f>_xll.qlCalendarAdvance(IborCalendar,$H679,B680,"f",FALSE)</f>
        <v>44502</v>
      </c>
      <c r="I680" s="49">
        <f>_xll.qlInterestRateIndexValueDate(Index1M,$H680)</f>
        <v>44504</v>
      </c>
      <c r="J680" s="52">
        <f>IFERROR(_xll.qlIndexFixing(Index1M,$H680,TRUE,_xll.ohTrigger(RecalcTrigger,Trigger1M)),NA())</f>
        <v>1.3234503405956388E-2</v>
      </c>
      <c r="K680" s="52">
        <f>IFERROR(_xll.qlIndexFixing(ONIndex1M,I680,TRUE,_xll.ohTrigger(RecalcTrigger,Trigger1M)),NA())</f>
        <v>1.3160880496290162E-2</v>
      </c>
      <c r="L680" s="52">
        <f>IFERROR(_xll.qlIndexFixing(Index3M,H680,TRUE,_xll.ohTrigger(RecalcTrigger,Trigger3M)),NA())</f>
        <v>1.4517212714202078E-2</v>
      </c>
      <c r="M680" s="52">
        <f>IFERROR(_xll.qlIndexFixing(ONIndex3M,I680,TRUE,_xll.ohTrigger(RecalcTrigger,Trigger3M)),NA())</f>
        <v>1.4324723837670916E-2</v>
      </c>
      <c r="N680" s="52">
        <f>IFERROR(_xll.qlIndexFixing(Index6M,$H680,TRUE,_xll.ohTrigger(RecalcTrigger,Trigger6M)),NA())</f>
        <v>1.636321360673245E-2</v>
      </c>
      <c r="O680" s="52">
        <f>IFERROR(_xll.qlIndexFixing(ONIndex6M,I680,TRUE,_xll.ohTrigger(RecalcTrigger,Trigger6M)),NA())</f>
        <v>1.5968048285470715E-2</v>
      </c>
      <c r="P680" s="52">
        <f>IFERROR(_xll.qlIndexFixing(Index1Y,$H680,TRUE,_xll.ohTrigger(RecalcTrigger,Trigger1Y)),NA())</f>
        <v>1.9677882701554433E-2</v>
      </c>
      <c r="Q680" s="52">
        <f>IFERROR(_xll.qlIndexFixing(ONIndex1Y,I680,TRUE,_xll.ohTrigger(RecalcTrigger,Trigger1Y)),NA())</f>
        <v>1.9011100046526508E-2</v>
      </c>
    </row>
    <row r="681" spans="2:17" x14ac:dyDescent="0.2">
      <c r="B681" s="46" t="s">
        <v>51</v>
      </c>
      <c r="D681" s="49">
        <f>_xll.qlCalendarAdvance(LocalCalendar,$D680,B681,"f",FALSE)</f>
        <v>44523</v>
      </c>
      <c r="E681" s="49">
        <f>_xll.qlInterestRateIndexValueDate(IndexON,D681)</f>
        <v>44523</v>
      </c>
      <c r="F681" s="52">
        <f>IFERROR(_xll.qlIndexFixing(IndexON,D681,TRUE,_xll.ohTrigger(RecalcTrigger,TriggerON)),NA())</f>
        <v>1.065012748111549E-2</v>
      </c>
      <c r="H681" s="49">
        <f>_xll.qlCalendarAdvance(IborCalendar,$H680,B681,"f",FALSE)</f>
        <v>44509</v>
      </c>
      <c r="I681" s="49">
        <f>_xll.qlInterestRateIndexValueDate(Index1M,$H681)</f>
        <v>44512</v>
      </c>
      <c r="J681" s="52">
        <f>IFERROR(_xll.qlIndexFixing(Index1M,$H681,TRUE,_xll.ohTrigger(RecalcTrigger,Trigger1M)),NA())</f>
        <v>1.3266094292886567E-2</v>
      </c>
      <c r="K681" s="52">
        <f>IFERROR(_xll.qlIndexFixing(ONIndex1M,I681,TRUE,_xll.ohTrigger(RecalcTrigger,Trigger1M)),NA())</f>
        <v>1.3199890182544749E-2</v>
      </c>
      <c r="L681" s="52">
        <f>IFERROR(_xll.qlIndexFixing(Index3M,H681,TRUE,_xll.ohTrigger(RecalcTrigger,Trigger3M)),NA())</f>
        <v>1.4550303159016689E-2</v>
      </c>
      <c r="M681" s="52">
        <f>IFERROR(_xll.qlIndexFixing(ONIndex3M,I681,TRUE,_xll.ohTrigger(RecalcTrigger,Trigger3M)),NA())</f>
        <v>1.4358647293528648E-2</v>
      </c>
      <c r="N681" s="52">
        <f>IFERROR(_xll.qlIndexFixing(Index6M,$H681,TRUE,_xll.ohTrigger(RecalcTrigger,Trigger6M)),NA())</f>
        <v>1.6391508768973967E-2</v>
      </c>
      <c r="O681" s="52">
        <f>IFERROR(_xll.qlIndexFixing(ONIndex6M,I681,TRUE,_xll.ohTrigger(RecalcTrigger,Trigger6M)),NA())</f>
        <v>1.6003732446003838E-2</v>
      </c>
      <c r="P681" s="52">
        <f>IFERROR(_xll.qlIndexFixing(Index1Y,$H681,TRUE,_xll.ohTrigger(RecalcTrigger,Trigger1Y)),NA())</f>
        <v>1.9689429272463768E-2</v>
      </c>
      <c r="Q681" s="52">
        <f>IFERROR(_xll.qlIndexFixing(ONIndex1Y,I681,TRUE,_xll.ohTrigger(RecalcTrigger,Trigger1Y)),NA())</f>
        <v>1.9058282359489809E-2</v>
      </c>
    </row>
    <row r="682" spans="2:17" x14ac:dyDescent="0.2">
      <c r="B682" s="46" t="s">
        <v>51</v>
      </c>
      <c r="D682" s="49">
        <f>_xll.qlCalendarAdvance(LocalCalendar,$D681,B682,"f",FALSE)</f>
        <v>44530</v>
      </c>
      <c r="E682" s="49">
        <f>_xll.qlInterestRateIndexValueDate(IndexON,D682)</f>
        <v>44530</v>
      </c>
      <c r="F682" s="52">
        <f>IFERROR(_xll.qlIndexFixing(IndexON,D682,TRUE,_xll.ohTrigger(RecalcTrigger,TriggerON)),NA())</f>
        <v>1.0673016884767961E-2</v>
      </c>
      <c r="H682" s="49">
        <f>_xll.qlCalendarAdvance(IborCalendar,$H681,B682,"f",FALSE)</f>
        <v>44516</v>
      </c>
      <c r="I682" s="49">
        <f>_xll.qlInterestRateIndexValueDate(Index1M,$H682)</f>
        <v>44518</v>
      </c>
      <c r="J682" s="52">
        <f>IFERROR(_xll.qlIndexFixing(Index1M,$H682,TRUE,_xll.ohTrigger(RecalcTrigger,Trigger1M)),NA())</f>
        <v>1.3293785981644823E-2</v>
      </c>
      <c r="K682" s="52">
        <f>IFERROR(_xll.qlIndexFixing(ONIndex1M,I682,TRUE,_xll.ohTrigger(RecalcTrigger,Trigger1M)),NA())</f>
        <v>1.3220711506436444E-2</v>
      </c>
      <c r="L682" s="52">
        <f>IFERROR(_xll.qlIndexFixing(Index3M,H682,TRUE,_xll.ohTrigger(RecalcTrigger,Trigger3M)),NA())</f>
        <v>1.4567748357054216E-2</v>
      </c>
      <c r="M682" s="52">
        <f>IFERROR(_xll.qlIndexFixing(ONIndex3M,I682,TRUE,_xll.ohTrigger(RecalcTrigger,Trigger3M)),NA())</f>
        <v>1.4376524367376575E-2</v>
      </c>
      <c r="N682" s="52">
        <f>IFERROR(_xll.qlIndexFixing(Index6M,$H682,TRUE,_xll.ohTrigger(RecalcTrigger,Trigger6M)),NA())</f>
        <v>1.6412551630320418E-2</v>
      </c>
      <c r="O682" s="52">
        <f>IFERROR(_xll.qlIndexFixing(ONIndex6M,I682,TRUE,_xll.ohTrigger(RecalcTrigger,Trigger6M)),NA())</f>
        <v>1.6022304798992693E-2</v>
      </c>
      <c r="P682" s="52">
        <f>IFERROR(_xll.qlIndexFixing(Index1Y,$H682,TRUE,_xll.ohTrigger(RecalcTrigger,Trigger1Y)),NA())</f>
        <v>1.9695511947585426E-2</v>
      </c>
      <c r="Q682" s="52">
        <f>IFERROR(_xll.qlIndexFixing(ONIndex1Y,I682,TRUE,_xll.ohTrigger(RecalcTrigger,Trigger1Y)),NA())</f>
        <v>1.9082178801488325E-2</v>
      </c>
    </row>
    <row r="683" spans="2:17" x14ac:dyDescent="0.2">
      <c r="B683" s="46" t="s">
        <v>51</v>
      </c>
      <c r="D683" s="49">
        <f>_xll.qlCalendarAdvance(LocalCalendar,$D682,B683,"f",FALSE)</f>
        <v>44537</v>
      </c>
      <c r="E683" s="49">
        <f>_xll.qlInterestRateIndexValueDate(IndexON,D683)</f>
        <v>44537</v>
      </c>
      <c r="F683" s="52">
        <f>IFERROR(_xll.qlIndexFixing(IndexON,D683,TRUE,_xll.ohTrigger(RecalcTrigger,TriggerON)),NA())</f>
        <v>1.069587713414144E-2</v>
      </c>
      <c r="H683" s="49">
        <f>_xll.qlCalendarAdvance(IborCalendar,$H682,B683,"f",FALSE)</f>
        <v>44523</v>
      </c>
      <c r="I683" s="49">
        <f>_xll.qlInterestRateIndexValueDate(Index1M,$H683)</f>
        <v>44526</v>
      </c>
      <c r="J683" s="52">
        <f>IFERROR(_xll.qlIndexFixing(Index1M,$H683,TRUE,_xll.ohTrigger(RecalcTrigger,Trigger1M)),NA())</f>
        <v>1.332974630748622E-2</v>
      </c>
      <c r="K683" s="52">
        <f>IFERROR(_xll.qlIndexFixing(ONIndex1M,I683,TRUE,_xll.ohTrigger(RecalcTrigger,Trigger1M)),NA())</f>
        <v>1.325936784696502E-2</v>
      </c>
      <c r="L683" s="52">
        <f>IFERROR(_xll.qlIndexFixing(Index3M,H683,TRUE,_xll.ohTrigger(RecalcTrigger,Trigger3M)),NA())</f>
        <v>1.460055541036066E-2</v>
      </c>
      <c r="M683" s="52">
        <f>IFERROR(_xll.qlIndexFixing(ONIndex3M,I683,TRUE,_xll.ohTrigger(RecalcTrigger,Trigger3M)),NA())</f>
        <v>1.4410165132217045E-2</v>
      </c>
      <c r="N683" s="52">
        <f>IFERROR(_xll.qlIndexFixing(Index6M,$H683,TRUE,_xll.ohTrigger(RecalcTrigger,Trigger6M)),NA())</f>
        <v>1.6440370755835435E-2</v>
      </c>
      <c r="O683" s="52">
        <f>IFERROR(_xll.qlIndexFixing(ONIndex6M,I683,TRUE,_xll.ohTrigger(RecalcTrigger,Trigger6M)),NA())</f>
        <v>1.6057461797958084E-2</v>
      </c>
      <c r="P683" s="52">
        <f>IFERROR(_xll.qlIndexFixing(Index1Y,$H683,TRUE,_xll.ohTrigger(RecalcTrigger,Trigger1Y)),NA())</f>
        <v>1.9705008481487863E-2</v>
      </c>
      <c r="Q683" s="52">
        <f>IFERROR(_xll.qlIndexFixing(ONIndex1Y,I683,TRUE,_xll.ohTrigger(RecalcTrigger,Trigger1Y)),NA())</f>
        <v>1.9126640070901146E-2</v>
      </c>
    </row>
    <row r="684" spans="2:17" x14ac:dyDescent="0.2">
      <c r="B684" s="46" t="s">
        <v>51</v>
      </c>
      <c r="D684" s="49">
        <f>_xll.qlCalendarAdvance(LocalCalendar,$D683,B684,"f",FALSE)</f>
        <v>44544</v>
      </c>
      <c r="E684" s="49">
        <f>_xll.qlInterestRateIndexValueDate(IndexON,D684)</f>
        <v>44544</v>
      </c>
      <c r="F684" s="52">
        <f>IFERROR(_xll.qlIndexFixing(IndexON,D684,TRUE,_xll.ohTrigger(RecalcTrigger,TriggerON)),NA())</f>
        <v>1.0718708229076057E-2</v>
      </c>
      <c r="H684" s="49">
        <f>_xll.qlCalendarAdvance(IborCalendar,$H683,B684,"f",FALSE)</f>
        <v>44530</v>
      </c>
      <c r="I684" s="49">
        <f>_xll.qlInterestRateIndexValueDate(Index1M,$H684)</f>
        <v>44532</v>
      </c>
      <c r="J684" s="52">
        <f>IFERROR(_xll.qlIndexFixing(Index1M,$H684,TRUE,_xll.ohTrigger(RecalcTrigger,Trigger1M)),NA())</f>
        <v>1.3354838731496345E-2</v>
      </c>
      <c r="K684" s="52">
        <f>IFERROR(_xll.qlIndexFixing(ONIndex1M,I684,TRUE,_xll.ohTrigger(RecalcTrigger,Trigger1M)),NA())</f>
        <v>1.3279986068175376E-2</v>
      </c>
      <c r="L684" s="52">
        <f>IFERROR(_xll.qlIndexFixing(Index3M,H684,TRUE,_xll.ohTrigger(RecalcTrigger,Trigger3M)),NA())</f>
        <v>1.4613716060937421E-2</v>
      </c>
      <c r="M684" s="52">
        <f>IFERROR(_xll.qlIndexFixing(ONIndex3M,I684,TRUE,_xll.ohTrigger(RecalcTrigger,Trigger3M)),NA())</f>
        <v>1.4427878751961387E-2</v>
      </c>
      <c r="N684" s="52">
        <f>IFERROR(_xll.qlIndexFixing(Index6M,$H684,TRUE,_xll.ohTrigger(RecalcTrigger,Trigger6M)),NA())</f>
        <v>1.646308449589506E-2</v>
      </c>
      <c r="O684" s="52">
        <f>IFERROR(_xll.qlIndexFixing(ONIndex6M,I684,TRUE,_xll.ohTrigger(RecalcTrigger,Trigger6M)),NA())</f>
        <v>1.6075733840743567E-2</v>
      </c>
      <c r="P684" s="52">
        <f>IFERROR(_xll.qlIndexFixing(Index1Y,$H684,TRUE,_xll.ohTrigger(RecalcTrigger,Trigger1Y)),NA())</f>
        <v>1.9709896575970082E-2</v>
      </c>
      <c r="Q684" s="52">
        <f>IFERROR(_xll.qlIndexFixing(ONIndex1Y,I684,TRUE,_xll.ohTrigger(RecalcTrigger,Trigger1Y)),NA())</f>
        <v>1.9149013544348392E-2</v>
      </c>
    </row>
    <row r="685" spans="2:17" x14ac:dyDescent="0.2">
      <c r="B685" s="46" t="s">
        <v>51</v>
      </c>
      <c r="D685" s="49">
        <f>_xll.qlCalendarAdvance(LocalCalendar,$D684,B685,"f",FALSE)</f>
        <v>44551</v>
      </c>
      <c r="E685" s="49">
        <f>_xll.qlInterestRateIndexValueDate(IndexON,D685)</f>
        <v>44551</v>
      </c>
      <c r="F685" s="52">
        <f>IFERROR(_xll.qlIndexFixing(IndexON,D685,TRUE,_xll.ohTrigger(RecalcTrigger,TriggerON)),NA())</f>
        <v>1.0741510169731683E-2</v>
      </c>
      <c r="H685" s="49">
        <f>_xll.qlCalendarAdvance(IborCalendar,$H684,B685,"f",FALSE)</f>
        <v>44537</v>
      </c>
      <c r="I685" s="49">
        <f>_xll.qlInterestRateIndexValueDate(Index1M,$H685)</f>
        <v>44539</v>
      </c>
      <c r="J685" s="52">
        <f>IFERROR(_xll.qlIndexFixing(Index1M,$H685,TRUE,_xll.ohTrigger(RecalcTrigger,Trigger1M)),NA())</f>
        <v>1.3381665868172632E-2</v>
      </c>
      <c r="K685" s="52">
        <f>IFERROR(_xll.qlIndexFixing(ONIndex1M,I685,TRUE,_xll.ohTrigger(RecalcTrigger,Trigger1M)),NA())</f>
        <v>1.3309414680762188E-2</v>
      </c>
      <c r="L685" s="52">
        <f>IFERROR(_xll.qlIndexFixing(Index3M,H685,TRUE,_xll.ohTrigger(RecalcTrigger,Trigger3M)),NA())</f>
        <v>1.4638606571505619E-2</v>
      </c>
      <c r="M685" s="52">
        <f>IFERROR(_xll.qlIndexFixing(ONIndex3M,I685,TRUE,_xll.ohTrigger(RecalcTrigger,Trigger3M)),NA())</f>
        <v>1.4453388639683595E-2</v>
      </c>
      <c r="N685" s="52">
        <f>IFERROR(_xll.qlIndexFixing(Index6M,$H685,TRUE,_xll.ohTrigger(RecalcTrigger,Trigger6M)),NA())</f>
        <v>1.6487010757949744E-2</v>
      </c>
      <c r="O685" s="52">
        <f>IFERROR(_xll.qlIndexFixing(ONIndex6M,I685,TRUE,_xll.ohTrigger(RecalcTrigger,Trigger6M)),NA())</f>
        <v>1.610213805955496E-2</v>
      </c>
      <c r="P685" s="52">
        <f>IFERROR(_xll.qlIndexFixing(Index1Y,$H685,TRUE,_xll.ohTrigger(RecalcTrigger,Trigger1Y)),NA())</f>
        <v>1.9715968872044048E-2</v>
      </c>
      <c r="Q685" s="52">
        <f>IFERROR(_xll.qlIndexFixing(ONIndex1Y,I685,TRUE,_xll.ohTrigger(RecalcTrigger,Trigger1Y)),NA())</f>
        <v>1.9180839410450901E-2</v>
      </c>
    </row>
    <row r="686" spans="2:17" x14ac:dyDescent="0.2">
      <c r="B686" s="46" t="s">
        <v>51</v>
      </c>
      <c r="D686" s="49">
        <f>_xll.qlCalendarAdvance(LocalCalendar,$D685,B686,"f",FALSE)</f>
        <v>44558</v>
      </c>
      <c r="E686" s="49">
        <f>_xll.qlInterestRateIndexValueDate(IndexON,D686)</f>
        <v>44558</v>
      </c>
      <c r="F686" s="52">
        <f>IFERROR(_xll.qlIndexFixing(IndexON,D686,TRUE,_xll.ohTrigger(RecalcTrigger,TriggerON)),NA())</f>
        <v>1.0764282955948445E-2</v>
      </c>
      <c r="H686" s="49">
        <f>_xll.qlCalendarAdvance(IborCalendar,$H685,B686,"f",FALSE)</f>
        <v>44544</v>
      </c>
      <c r="I686" s="49">
        <f>_xll.qlInterestRateIndexValueDate(Index1M,$H686)</f>
        <v>44546</v>
      </c>
      <c r="J686" s="52">
        <f>IFERROR(_xll.qlIndexFixing(Index1M,$H686,TRUE,_xll.ohTrigger(RecalcTrigger,Trigger1M)),NA())</f>
        <v>1.3412990000726569E-2</v>
      </c>
      <c r="K686" s="52">
        <f>IFERROR(_xll.qlIndexFixing(ONIndex1M,I686,TRUE,_xll.ohTrigger(RecalcTrigger,Trigger1M)),NA())</f>
        <v>1.3338704181187211E-2</v>
      </c>
      <c r="L686" s="52">
        <f>IFERROR(_xll.qlIndexFixing(Index3M,H686,TRUE,_xll.ohTrigger(RecalcTrigger,Trigger3M)),NA())</f>
        <v>1.4663385293844478E-2</v>
      </c>
      <c r="M686" s="52">
        <f>IFERROR(_xll.qlIndexFixing(ONIndex3M,I686,TRUE,_xll.ohTrigger(RecalcTrigger,Trigger3M)),NA())</f>
        <v>1.4478786991105608E-2</v>
      </c>
      <c r="N686" s="52">
        <f>IFERROR(_xll.qlIndexFixing(Index6M,$H686,TRUE,_xll.ohTrigger(RecalcTrigger,Trigger6M)),NA())</f>
        <v>1.6510728719598494E-2</v>
      </c>
      <c r="O686" s="52">
        <f>IFERROR(_xll.qlIndexFixing(ONIndex6M,I686,TRUE,_xll.ohTrigger(RecalcTrigger,Trigger6M)),NA())</f>
        <v>1.6128335410323658E-2</v>
      </c>
      <c r="P686" s="52">
        <f>IFERROR(_xll.qlIndexFixing(Index1Y,$H686,TRUE,_xll.ohTrigger(RecalcTrigger,Trigger1Y)),NA())</f>
        <v>1.9721346075452287E-2</v>
      </c>
      <c r="Q686" s="52">
        <f>IFERROR(_xll.qlIndexFixing(ONIndex1Y,I686,TRUE,_xll.ohTrigger(RecalcTrigger,Trigger1Y)),NA())</f>
        <v>1.9211604272708627E-2</v>
      </c>
    </row>
    <row r="687" spans="2:17" x14ac:dyDescent="0.2">
      <c r="B687" s="46" t="s">
        <v>51</v>
      </c>
      <c r="D687" s="49">
        <f>_xll.qlCalendarAdvance(LocalCalendar,$D686,B687,"f",FALSE)</f>
        <v>44565</v>
      </c>
      <c r="E687" s="49">
        <f>_xll.qlInterestRateIndexValueDate(IndexON,D687)</f>
        <v>44565</v>
      </c>
      <c r="F687" s="52">
        <f>IFERROR(_xll.qlIndexFixing(IndexON,D687,TRUE,_xll.ohTrigger(RecalcTrigger,TriggerON)),NA())</f>
        <v>1.0787026587886217E-2</v>
      </c>
      <c r="H687" s="49">
        <f>_xll.qlCalendarAdvance(IborCalendar,$H686,B687,"f",FALSE)</f>
        <v>44551</v>
      </c>
      <c r="I687" s="49">
        <f>_xll.qlInterestRateIndexValueDate(Index1M,$H687)</f>
        <v>44553</v>
      </c>
      <c r="J687" s="52">
        <f>IFERROR(_xll.qlIndexFixing(Index1M,$H687,TRUE,_xll.ohTrigger(RecalcTrigger,Trigger1M)),NA())</f>
        <v>1.3439556461843916E-2</v>
      </c>
      <c r="K687" s="52">
        <f>IFERROR(_xll.qlIndexFixing(ONIndex1M,I687,TRUE,_xll.ohTrigger(RecalcTrigger,Trigger1M)),NA())</f>
        <v>1.3379470525700654E-2</v>
      </c>
      <c r="L687" s="52">
        <f>IFERROR(_xll.qlIndexFixing(Index3M,H687,TRUE,_xll.ohTrigger(RecalcTrigger,Trigger3M)),NA())</f>
        <v>1.4688052225882764E-2</v>
      </c>
      <c r="M687" s="52">
        <f>IFERROR(_xll.qlIndexFixing(ONIndex3M,I687,TRUE,_xll.ohTrigger(RecalcTrigger,Trigger3M)),NA())</f>
        <v>1.451453724373053E-2</v>
      </c>
      <c r="N687" s="52">
        <f>IFERROR(_xll.qlIndexFixing(Index6M,$H687,TRUE,_xll.ohTrigger(RecalcTrigger,Trigger6M)),NA())</f>
        <v>1.6534238373403742E-2</v>
      </c>
      <c r="O687" s="52">
        <f>IFERROR(_xll.qlIndexFixing(ONIndex6M,I687,TRUE,_xll.ohTrigger(RecalcTrigger,Trigger6M)),NA())</f>
        <v>1.6165366334663922E-2</v>
      </c>
      <c r="P687" s="52">
        <f>IFERROR(_xll.qlIndexFixing(Index1Y,$H687,TRUE,_xll.ohTrigger(RecalcTrigger,Trigger1Y)),NA())</f>
        <v>1.9726066878727376E-2</v>
      </c>
      <c r="Q687" s="52">
        <f>IFERROR(_xll.qlIndexFixing(ONIndex1Y,I687,TRUE,_xll.ohTrigger(RecalcTrigger,Trigger1Y)),NA())</f>
        <v>1.9254201912257685E-2</v>
      </c>
    </row>
    <row r="688" spans="2:17" x14ac:dyDescent="0.2">
      <c r="B688" s="46" t="s">
        <v>51</v>
      </c>
      <c r="D688" s="49">
        <f>_xll.qlCalendarAdvance(LocalCalendar,$D687,B688,"f",FALSE)</f>
        <v>44572</v>
      </c>
      <c r="E688" s="49">
        <f>_xll.qlInterestRateIndexValueDate(IndexON,D688)</f>
        <v>44572</v>
      </c>
      <c r="F688" s="52">
        <f>IFERROR(_xll.qlIndexFixing(IndexON,D688,TRUE,_xll.ohTrigger(RecalcTrigger,TriggerON)),NA())</f>
        <v>1.0809741065385126E-2</v>
      </c>
      <c r="H688" s="49">
        <f>_xll.qlCalendarAdvance(IborCalendar,$H687,B688,"f",FALSE)</f>
        <v>44559</v>
      </c>
      <c r="I688" s="49">
        <f>_xll.qlInterestRateIndexValueDate(Index1M,$H688)</f>
        <v>44565</v>
      </c>
      <c r="J688" s="52">
        <f>IFERROR(_xll.qlIndexFixing(Index1M,$H688,TRUE,_xll.ohTrigger(RecalcTrigger,Trigger1M)),NA())</f>
        <v>1.3486447848028528E-2</v>
      </c>
      <c r="K688" s="52">
        <f>IFERROR(_xll.qlIndexFixing(ONIndex1M,I688,TRUE,_xll.ohTrigger(RecalcTrigger,Trigger1M)),NA())</f>
        <v>1.3417503014245824E-2</v>
      </c>
      <c r="L688" s="52">
        <f>IFERROR(_xll.qlIndexFixing(Index3M,H688,TRUE,_xll.ohTrigger(RecalcTrigger,Trigger3M)),NA())</f>
        <v>1.4730078305598582E-2</v>
      </c>
      <c r="M688" s="52">
        <f>IFERROR(_xll.qlIndexFixing(ONIndex3M,I688,TRUE,_xll.ohTrigger(RecalcTrigger,Trigger3M)),NA())</f>
        <v>1.4547163139049246E-2</v>
      </c>
      <c r="N688" s="52">
        <f>IFERROR(_xll.qlIndexFixing(Index6M,$H688,TRUE,_xll.ohTrigger(RecalcTrigger,Trigger6M)),NA())</f>
        <v>1.6574055981291073E-2</v>
      </c>
      <c r="O688" s="52">
        <f>IFERROR(_xll.qlIndexFixing(ONIndex6M,I688,TRUE,_xll.ohTrigger(RecalcTrigger,Trigger6M)),NA())</f>
        <v>1.6198399721156775E-2</v>
      </c>
      <c r="P688" s="52">
        <f>IFERROR(_xll.qlIndexFixing(Index1Y,$H688,TRUE,_xll.ohTrigger(RecalcTrigger,Trigger1Y)),NA())</f>
        <v>1.9732744008765513E-2</v>
      </c>
      <c r="Q688" s="52">
        <f>IFERROR(_xll.qlIndexFixing(ONIndex1Y,I688,TRUE,_xll.ohTrigger(RecalcTrigger,Trigger1Y)),NA())</f>
        <v>1.9289760570941894E-2</v>
      </c>
    </row>
    <row r="689" spans="2:17" x14ac:dyDescent="0.2">
      <c r="B689" s="46" t="s">
        <v>51</v>
      </c>
      <c r="D689" s="49">
        <f>_xll.qlCalendarAdvance(LocalCalendar,$D688,B689,"f",FALSE)</f>
        <v>44579</v>
      </c>
      <c r="E689" s="49">
        <f>_xll.qlInterestRateIndexValueDate(IndexON,D689)</f>
        <v>44579</v>
      </c>
      <c r="F689" s="52">
        <f>IFERROR(_xll.qlIndexFixing(IndexON,D689,TRUE,_xll.ohTrigger(RecalcTrigger,TriggerON)),NA())</f>
        <v>1.0832426388525107E-2</v>
      </c>
      <c r="H689" s="49">
        <f>_xll.qlCalendarAdvance(IborCalendar,$H688,B689,"f",FALSE)</f>
        <v>44566</v>
      </c>
      <c r="I689" s="49">
        <f>_xll.qlInterestRateIndexValueDate(Index1M,$H689)</f>
        <v>44568</v>
      </c>
      <c r="J689" s="52">
        <f>IFERROR(_xll.qlIndexFixing(Index1M,$H689,TRUE,_xll.ohTrigger(RecalcTrigger,Trigger1M)),NA())</f>
        <v>1.3498682065089888E-2</v>
      </c>
      <c r="K689" s="52">
        <f>IFERROR(_xll.qlIndexFixing(ONIndex1M,I689,TRUE,_xll.ohTrigger(RecalcTrigger,Trigger1M)),NA())</f>
        <v>1.3434462016075344E-2</v>
      </c>
      <c r="L689" s="52">
        <f>IFERROR(_xll.qlIndexFixing(Index3M,H689,TRUE,_xll.ohTrigger(RecalcTrigger,Trigger3M)),NA())</f>
        <v>1.4740533491088392E-2</v>
      </c>
      <c r="M689" s="52">
        <f>IFERROR(_xll.qlIndexFixing(ONIndex3M,I689,TRUE,_xll.ohTrigger(RecalcTrigger,Trigger3M)),NA())</f>
        <v>1.4562041647687707E-2</v>
      </c>
      <c r="N689" s="52">
        <f>IFERROR(_xll.qlIndexFixing(Index6M,$H689,TRUE,_xll.ohTrigger(RecalcTrigger,Trigger6M)),NA())</f>
        <v>1.658195780552223E-2</v>
      </c>
      <c r="O689" s="52">
        <f>IFERROR(_xll.qlIndexFixing(ONIndex6M,I689,TRUE,_xll.ohTrigger(RecalcTrigger,Trigger6M)),NA())</f>
        <v>1.6213684669637018E-2</v>
      </c>
      <c r="P689" s="52">
        <f>IFERROR(_xll.qlIndexFixing(Index1Y,$H689,TRUE,_xll.ohTrigger(RecalcTrigger,Trigger1Y)),NA())</f>
        <v>1.9734791695531755E-2</v>
      </c>
      <c r="Q689" s="52">
        <f>IFERROR(_xll.qlIndexFixing(ONIndex1Y,I689,TRUE,_xll.ohTrigger(RecalcTrigger,Trigger1Y)),NA())</f>
        <v>1.9306246537267313E-2</v>
      </c>
    </row>
    <row r="690" spans="2:17" x14ac:dyDescent="0.2">
      <c r="B690" s="46" t="s">
        <v>51</v>
      </c>
      <c r="D690" s="49">
        <f>_xll.qlCalendarAdvance(LocalCalendar,$D689,B690,"f",FALSE)</f>
        <v>44586</v>
      </c>
      <c r="E690" s="49">
        <f>_xll.qlInterestRateIndexValueDate(IndexON,D690)</f>
        <v>44586</v>
      </c>
      <c r="F690" s="52">
        <f>IFERROR(_xll.qlIndexFixing(IndexON,D690,TRUE,_xll.ohTrigger(RecalcTrigger,TriggerON)),NA())</f>
        <v>1.0855082557306162E-2</v>
      </c>
      <c r="H690" s="49">
        <f>_xll.qlCalendarAdvance(IborCalendar,$H689,B690,"f",FALSE)</f>
        <v>44573</v>
      </c>
      <c r="I690" s="49">
        <f>_xll.qlInterestRateIndexValueDate(Index1M,$H690)</f>
        <v>44575</v>
      </c>
      <c r="J690" s="52">
        <f>IFERROR(_xll.qlIndexFixing(Index1M,$H690,TRUE,_xll.ohTrigger(RecalcTrigger,Trigger1M)),NA())</f>
        <v>1.3527129141987844E-2</v>
      </c>
      <c r="K690" s="52">
        <f>IFERROR(_xll.qlIndexFixing(ONIndex1M,I690,TRUE,_xll.ohTrigger(RecalcTrigger,Trigger1M)),NA())</f>
        <v>1.3465452803504974E-2</v>
      </c>
      <c r="L690" s="52">
        <f>IFERROR(_xll.qlIndexFixing(Index3M,H690,TRUE,_xll.ohTrigger(RecalcTrigger,Trigger3M)),NA())</f>
        <v>1.4764849068797048E-2</v>
      </c>
      <c r="M690" s="52">
        <f>IFERROR(_xll.qlIndexFixing(ONIndex3M,I690,TRUE,_xll.ohTrigger(RecalcTrigger,Trigger3M)),NA())</f>
        <v>1.458903483078311E-2</v>
      </c>
      <c r="N690" s="52">
        <f>IFERROR(_xll.qlIndexFixing(Index6M,$H690,TRUE,_xll.ohTrigger(RecalcTrigger,Trigger6M)),NA())</f>
        <v>1.6604826561851291E-2</v>
      </c>
      <c r="O690" s="52">
        <f>IFERROR(_xll.qlIndexFixing(ONIndex6M,I690,TRUE,_xll.ohTrigger(RecalcTrigger,Trigger6M)),NA())</f>
        <v>1.6241162978671841E-2</v>
      </c>
      <c r="P690" s="52">
        <f>IFERROR(_xll.qlIndexFixing(Index1Y,$H690,TRUE,_xll.ohTrigger(RecalcTrigger,Trigger1Y)),NA())</f>
        <v>1.9738001893149927E-2</v>
      </c>
      <c r="Q690" s="52">
        <f>IFERROR(_xll.qlIndexFixing(ONIndex1Y,I690,TRUE,_xll.ohTrigger(RecalcTrigger,Trigger1Y)),NA())</f>
        <v>1.933481219333455E-2</v>
      </c>
    </row>
    <row r="691" spans="2:17" x14ac:dyDescent="0.2">
      <c r="B691" s="46" t="s">
        <v>51</v>
      </c>
      <c r="D691" s="49">
        <f>_xll.qlCalendarAdvance(LocalCalendar,$D690,B691,"f",FALSE)</f>
        <v>44593</v>
      </c>
      <c r="E691" s="49">
        <f>_xll.qlInterestRateIndexValueDate(IndexON,D691)</f>
        <v>44593</v>
      </c>
      <c r="F691" s="52">
        <f>IFERROR(_xll.qlIndexFixing(IndexON,D691,TRUE,_xll.ohTrigger(RecalcTrigger,TriggerON)),NA())</f>
        <v>1.0877709571728289E-2</v>
      </c>
      <c r="H691" s="49">
        <f>_xll.qlCalendarAdvance(IborCalendar,$H690,B691,"f",FALSE)</f>
        <v>44580</v>
      </c>
      <c r="I691" s="49">
        <f>_xll.qlInterestRateIndexValueDate(Index1M,$H691)</f>
        <v>44582</v>
      </c>
      <c r="J691" s="52">
        <f>IFERROR(_xll.qlIndexFixing(Index1M,$H691,TRUE,_xll.ohTrigger(RecalcTrigger,Trigger1M)),NA())</f>
        <v>1.3557701407785339E-2</v>
      </c>
      <c r="K691" s="52">
        <f>IFERROR(_xll.qlIndexFixing(ONIndex1M,I691,TRUE,_xll.ohTrigger(RecalcTrigger,Trigger1M)),NA())</f>
        <v>1.3491713795046323E-2</v>
      </c>
      <c r="L691" s="52">
        <f>IFERROR(_xll.qlIndexFixing(Index3M,H691,TRUE,_xll.ohTrigger(RecalcTrigger,Trigger3M)),NA())</f>
        <v>1.4789052847722139E-2</v>
      </c>
      <c r="M691" s="52">
        <f>IFERROR(_xll.qlIndexFixing(ONIndex3M,I691,TRUE,_xll.ohTrigger(RecalcTrigger,Trigger3M)),NA())</f>
        <v>1.4611774817456791E-2</v>
      </c>
      <c r="N691" s="52">
        <f>IFERROR(_xll.qlIndexFixing(Index6M,$H691,TRUE,_xll.ohTrigger(RecalcTrigger,Trigger6M)),NA())</f>
        <v>1.6627486988862357E-2</v>
      </c>
      <c r="O691" s="52">
        <f>IFERROR(_xll.qlIndexFixing(ONIndex6M,I691,TRUE,_xll.ohTrigger(RecalcTrigger,Trigger6M)),NA())</f>
        <v>1.626410389520494E-2</v>
      </c>
      <c r="P691" s="52">
        <f>IFERROR(_xll.qlIndexFixing(Index1Y,$H691,TRUE,_xll.ohTrigger(RecalcTrigger,Trigger1Y)),NA())</f>
        <v>1.9740094279928396E-2</v>
      </c>
      <c r="Q691" s="52">
        <f>IFERROR(_xll.qlIndexFixing(ONIndex1Y,I691,TRUE,_xll.ohTrigger(RecalcTrigger,Trigger1Y)),NA())</f>
        <v>1.9357626448925913E-2</v>
      </c>
    </row>
    <row r="692" spans="2:17" x14ac:dyDescent="0.2">
      <c r="B692" s="46" t="s">
        <v>51</v>
      </c>
      <c r="D692" s="49">
        <f>_xll.qlCalendarAdvance(LocalCalendar,$D691,B692,"f",FALSE)</f>
        <v>44600</v>
      </c>
      <c r="E692" s="49">
        <f>_xll.qlInterestRateIndexValueDate(IndexON,D692)</f>
        <v>44600</v>
      </c>
      <c r="F692" s="52">
        <f>IFERROR(_xll.qlIndexFixing(IndexON,D692,TRUE,_xll.ohTrigger(RecalcTrigger,TriggerON)),NA())</f>
        <v>1.0900307431711553E-2</v>
      </c>
      <c r="H692" s="49">
        <f>_xll.qlCalendarAdvance(IborCalendar,$H691,B692,"f",FALSE)</f>
        <v>44587</v>
      </c>
      <c r="I692" s="49">
        <f>_xll.qlInterestRateIndexValueDate(Index1M,$H692)</f>
        <v>44589</v>
      </c>
      <c r="J692" s="52">
        <f>IFERROR(_xll.qlIndexFixing(Index1M,$H692,TRUE,_xll.ohTrigger(RecalcTrigger,Trigger1M)),NA())</f>
        <v>1.3583605688034087E-2</v>
      </c>
      <c r="K692" s="52">
        <f>IFERROR(_xll.qlIndexFixing(ONIndex1M,I692,TRUE,_xll.ohTrigger(RecalcTrigger,Trigger1M)),NA())</f>
        <v>1.352013100704319E-2</v>
      </c>
      <c r="L692" s="52">
        <f>IFERROR(_xll.qlIndexFixing(Index3M,H692,TRUE,_xll.ohTrigger(RecalcTrigger,Trigger3M)),NA())</f>
        <v>1.481314482583862E-2</v>
      </c>
      <c r="M692" s="52">
        <f>IFERROR(_xll.qlIndexFixing(ONIndex3M,I692,TRUE,_xll.ohTrigger(RecalcTrigger,Trigger3M)),NA())</f>
        <v>1.4636474089124718E-2</v>
      </c>
      <c r="N692" s="52">
        <f>IFERROR(_xll.qlIndexFixing(Index6M,$H692,TRUE,_xll.ohTrigger(RecalcTrigger,Trigger6M)),NA())</f>
        <v>1.6649939079488377E-2</v>
      </c>
      <c r="O692" s="52">
        <f>IFERROR(_xll.qlIndexFixing(ONIndex6M,I692,TRUE,_xll.ohTrigger(RecalcTrigger,Trigger6M)),NA())</f>
        <v>1.6289003182716755E-2</v>
      </c>
      <c r="P692" s="52">
        <f>IFERROR(_xll.qlIndexFixing(Index1Y,$H692,TRUE,_xll.ohTrigger(RecalcTrigger,Trigger1Y)),NA())</f>
        <v>1.9742051568290737E-2</v>
      </c>
      <c r="Q692" s="52">
        <f>IFERROR(_xll.qlIndexFixing(ONIndex1Y,I692,TRUE,_xll.ohTrigger(RecalcTrigger,Trigger1Y)),NA())</f>
        <v>1.938172473082922E-2</v>
      </c>
    </row>
    <row r="693" spans="2:17" x14ac:dyDescent="0.2">
      <c r="B693" s="46" t="s">
        <v>51</v>
      </c>
      <c r="D693" s="49">
        <f>_xll.qlCalendarAdvance(LocalCalendar,$D692,B693,"f",FALSE)</f>
        <v>44607</v>
      </c>
      <c r="E693" s="49">
        <f>_xll.qlInterestRateIndexValueDate(IndexON,D693)</f>
        <v>44607</v>
      </c>
      <c r="F693" s="52">
        <f>IFERROR(_xll.qlIndexFixing(IndexON,D693,TRUE,_xll.ohTrigger(RecalcTrigger,TriggerON)),NA())</f>
        <v>1.0922876137335891E-2</v>
      </c>
      <c r="H693" s="49">
        <f>_xll.qlCalendarAdvance(IborCalendar,$H692,B693,"f",FALSE)</f>
        <v>44594</v>
      </c>
      <c r="I693" s="49">
        <f>_xll.qlInterestRateIndexValueDate(Index1M,$H693)</f>
        <v>44596</v>
      </c>
      <c r="J693" s="52">
        <f>IFERROR(_xll.qlIndexFixing(Index1M,$H693,TRUE,_xll.ohTrigger(RecalcTrigger,Trigger1M)),NA())</f>
        <v>1.3604890543205286E-2</v>
      </c>
      <c r="K693" s="52">
        <f>IFERROR(_xll.qlIndexFixing(ONIndex1M,I693,TRUE,_xll.ohTrigger(RecalcTrigger,Trigger1M)),NA())</f>
        <v>1.354840910061661E-2</v>
      </c>
      <c r="L693" s="52">
        <f>IFERROR(_xll.qlIndexFixing(Index3M,H693,TRUE,_xll.ohTrigger(RecalcTrigger,Trigger3M)),NA())</f>
        <v>1.4835127579608209E-2</v>
      </c>
      <c r="M693" s="52">
        <f>IFERROR(_xll.qlIndexFixing(ONIndex3M,I693,TRUE,_xll.ohTrigger(RecalcTrigger,Trigger3M)),NA())</f>
        <v>1.4661061818577181E-2</v>
      </c>
      <c r="N693" s="52">
        <f>IFERROR(_xll.qlIndexFixing(Index6M,$H693,TRUE,_xll.ohTrigger(RecalcTrigger,Trigger6M)),NA())</f>
        <v>1.6672182826726323E-2</v>
      </c>
      <c r="O693" s="52">
        <f>IFERROR(_xll.qlIndexFixing(ONIndex6M,I693,TRUE,_xll.ohTrigger(RecalcTrigger,Trigger6M)),NA())</f>
        <v>1.6313695586545052E-2</v>
      </c>
      <c r="P693" s="52">
        <f>IFERROR(_xll.qlIndexFixing(Index1Y,$H693,TRUE,_xll.ohTrigger(RecalcTrigger,Trigger1Y)),NA())</f>
        <v>1.9743597513686848E-2</v>
      </c>
      <c r="Q693" s="52">
        <f>IFERROR(_xll.qlIndexFixing(ONIndex1Y,I693,TRUE,_xll.ohTrigger(RecalcTrigger,Trigger1Y)),NA())</f>
        <v>1.9404761895884803E-2</v>
      </c>
    </row>
    <row r="694" spans="2:17" x14ac:dyDescent="0.2">
      <c r="B694" s="46" t="s">
        <v>51</v>
      </c>
      <c r="D694" s="49">
        <f>_xll.qlCalendarAdvance(LocalCalendar,$D693,B694,"f",FALSE)</f>
        <v>44614</v>
      </c>
      <c r="E694" s="49">
        <f>_xll.qlInterestRateIndexValueDate(IndexON,D694)</f>
        <v>44614</v>
      </c>
      <c r="F694" s="52">
        <f>IFERROR(_xll.qlIndexFixing(IndexON,D694,TRUE,_xll.ohTrigger(RecalcTrigger,TriggerON)),NA())</f>
        <v>1.0945415688521365E-2</v>
      </c>
      <c r="H694" s="49">
        <f>_xll.qlCalendarAdvance(IborCalendar,$H693,B694,"f",FALSE)</f>
        <v>44601</v>
      </c>
      <c r="I694" s="49">
        <f>_xll.qlInterestRateIndexValueDate(Index1M,$H694)</f>
        <v>44603</v>
      </c>
      <c r="J694" s="52">
        <f>IFERROR(_xll.qlIndexFixing(Index1M,$H694,TRUE,_xll.ohTrigger(RecalcTrigger,Trigger1M)),NA())</f>
        <v>1.3632807468077093E-2</v>
      </c>
      <c r="K694" s="52">
        <f>IFERROR(_xll.qlIndexFixing(ONIndex1M,I694,TRUE,_xll.ohTrigger(RecalcTrigger,Trigger1M)),NA())</f>
        <v>1.3576548075633355E-2</v>
      </c>
      <c r="L694" s="52">
        <f>IFERROR(_xll.qlIndexFixing(Index3M,H694,TRUE,_xll.ohTrigger(RecalcTrigger,Trigger3M)),NA())</f>
        <v>1.4859002953418333E-2</v>
      </c>
      <c r="M694" s="52">
        <f>IFERROR(_xll.qlIndexFixing(ONIndex3M,I694,TRUE,_xll.ohTrigger(RecalcTrigger,Trigger3M)),NA())</f>
        <v>1.4685538005734244E-2</v>
      </c>
      <c r="N694" s="52">
        <f>IFERROR(_xll.qlIndexFixing(Index6M,$H694,TRUE,_xll.ohTrigger(RecalcTrigger,Trigger6M)),NA())</f>
        <v>1.6694218223638552E-2</v>
      </c>
      <c r="O694" s="52">
        <f>IFERROR(_xll.qlIndexFixing(ONIndex6M,I694,TRUE,_xll.ohTrigger(RecalcTrigger,Trigger6M)),NA())</f>
        <v>1.6338181106529959E-2</v>
      </c>
      <c r="P694" s="52">
        <f>IFERROR(_xll.qlIndexFixing(Index1Y,$H694,TRUE,_xll.ohTrigger(RecalcTrigger,Trigger1Y)),NA())</f>
        <v>1.9744770611826022E-2</v>
      </c>
      <c r="Q694" s="52">
        <f>IFERROR(_xll.qlIndexFixing(ONIndex1Y,I694,TRUE,_xll.ohTrigger(RecalcTrigger,Trigger1Y)),NA())</f>
        <v>1.9426737943533112E-2</v>
      </c>
    </row>
    <row r="695" spans="2:17" x14ac:dyDescent="0.2">
      <c r="B695" s="46" t="s">
        <v>51</v>
      </c>
      <c r="D695" s="49">
        <f>_xll.qlCalendarAdvance(LocalCalendar,$D694,B695,"f",FALSE)</f>
        <v>44621</v>
      </c>
      <c r="E695" s="49">
        <f>_xll.qlInterestRateIndexValueDate(IndexON,D695)</f>
        <v>44621</v>
      </c>
      <c r="F695" s="52">
        <f>IFERROR(_xll.qlIndexFixing(IndexON,D695,TRUE,_xll.ohTrigger(RecalcTrigger,TriggerON)),NA())</f>
        <v>1.0967926085267976E-2</v>
      </c>
      <c r="H695" s="49">
        <f>_xll.qlCalendarAdvance(IborCalendar,$H694,B695,"f",FALSE)</f>
        <v>44608</v>
      </c>
      <c r="I695" s="49">
        <f>_xll.qlInterestRateIndexValueDate(Index1M,$H695)</f>
        <v>44610</v>
      </c>
      <c r="J695" s="52">
        <f>IFERROR(_xll.qlIndexFixing(Index1M,$H695,TRUE,_xll.ohTrigger(RecalcTrigger,Trigger1M)),NA())</f>
        <v>1.36605851962376E-2</v>
      </c>
      <c r="K695" s="52">
        <f>IFERROR(_xll.qlIndexFixing(ONIndex1M,I695,TRUE,_xll.ohTrigger(RecalcTrigger,Trigger1M)),NA())</f>
        <v>1.3606798899812311E-2</v>
      </c>
      <c r="L695" s="52">
        <f>IFERROR(_xll.qlIndexFixing(Index3M,H695,TRUE,_xll.ohTrigger(RecalcTrigger,Trigger3M)),NA())</f>
        <v>1.4882766523583463E-2</v>
      </c>
      <c r="M695" s="52">
        <f>IFERROR(_xll.qlIndexFixing(ONIndex3M,I695,TRUE,_xll.ohTrigger(RecalcTrigger,Trigger3M)),NA())</f>
        <v>1.4711938642331113E-2</v>
      </c>
      <c r="N695" s="52">
        <f>IFERROR(_xll.qlIndexFixing(Index6M,$H695,TRUE,_xll.ohTrigger(RecalcTrigger,Trigger6M)),NA())</f>
        <v>1.671604526335321E-2</v>
      </c>
      <c r="O695" s="52">
        <f>IFERROR(_xll.qlIndexFixing(ONIndex6M,I695,TRUE,_xll.ohTrigger(RecalcTrigger,Trigger6M)),NA())</f>
        <v>1.6364556697394672E-2</v>
      </c>
      <c r="P695" s="52">
        <f>IFERROR(_xll.qlIndexFixing(Index1Y,$H695,TRUE,_xll.ohTrigger(RecalcTrigger,Trigger1Y)),NA())</f>
        <v>1.9745947004433592E-2</v>
      </c>
      <c r="Q695" s="52">
        <f>IFERROR(_xll.qlIndexFixing(ONIndex1Y,I695,TRUE,_xll.ohTrigger(RecalcTrigger,Trigger1Y)),NA())</f>
        <v>1.9449625229093215E-2</v>
      </c>
    </row>
    <row r="696" spans="2:17" x14ac:dyDescent="0.2">
      <c r="B696" s="46" t="s">
        <v>51</v>
      </c>
      <c r="D696" s="49">
        <f>_xll.qlCalendarAdvance(LocalCalendar,$D695,B696,"f",FALSE)</f>
        <v>44628</v>
      </c>
      <c r="E696" s="49">
        <f>_xll.qlInterestRateIndexValueDate(IndexON,D696)</f>
        <v>44628</v>
      </c>
      <c r="F696" s="52">
        <f>IFERROR(_xll.qlIndexFixing(IndexON,D696,TRUE,_xll.ohTrigger(RecalcTrigger,TriggerON)),NA())</f>
        <v>1.0990407327735596E-2</v>
      </c>
      <c r="H696" s="49">
        <f>_xll.qlCalendarAdvance(IborCalendar,$H695,B696,"f",FALSE)</f>
        <v>44615</v>
      </c>
      <c r="I696" s="49">
        <f>_xll.qlInterestRateIndexValueDate(Index1M,$H696)</f>
        <v>44617</v>
      </c>
      <c r="J696" s="52">
        <f>IFERROR(_xll.qlIndexFixing(Index1M,$H696,TRUE,_xll.ohTrigger(RecalcTrigger,Trigger1M)),NA())</f>
        <v>1.3688223726773252E-2</v>
      </c>
      <c r="K696" s="52">
        <f>IFERROR(_xll.qlIndexFixing(ONIndex1M,I696,TRUE,_xll.ohTrigger(RecalcTrigger,Trigger1M)),NA())</f>
        <v>1.3632408669650431E-2</v>
      </c>
      <c r="L696" s="52">
        <f>IFERROR(_xll.qlIndexFixing(Index3M,H696,TRUE,_xll.ohTrigger(RecalcTrigger,Trigger3M)),NA())</f>
        <v>1.4906418288137532E-2</v>
      </c>
      <c r="M696" s="52">
        <f>IFERROR(_xll.qlIndexFixing(ONIndex3M,I696,TRUE,_xll.ohTrigger(RecalcTrigger,Trigger3M)),NA())</f>
        <v>1.4734155752895717E-2</v>
      </c>
      <c r="N696" s="52">
        <f>IFERROR(_xll.qlIndexFixing(Index6M,$H696,TRUE,_xll.ohTrigger(RecalcTrigger,Trigger6M)),NA())</f>
        <v>1.6737663939061596E-2</v>
      </c>
      <c r="O696" s="52">
        <f>IFERROR(_xll.qlIndexFixing(ONIndex6M,I696,TRUE,_xll.ohTrigger(RecalcTrigger,Trigger6M)),NA())</f>
        <v>1.6386531494569923E-2</v>
      </c>
      <c r="P696" s="52">
        <f>IFERROR(_xll.qlIndexFixing(Index1Y,$H696,TRUE,_xll.ohTrigger(RecalcTrigger,Trigger1Y)),NA())</f>
        <v>1.9746152252166686E-2</v>
      </c>
      <c r="Q696" s="52">
        <f>IFERROR(_xll.qlIndexFixing(ONIndex1Y,I696,TRUE,_xll.ohTrigger(RecalcTrigger,Trigger1Y)),NA())</f>
        <v>1.9467506684236469E-2</v>
      </c>
    </row>
    <row r="697" spans="2:17" x14ac:dyDescent="0.2">
      <c r="B697" s="46" t="s">
        <v>51</v>
      </c>
      <c r="D697" s="49">
        <f>_xll.qlCalendarAdvance(LocalCalendar,$D696,B697,"f",FALSE)</f>
        <v>44635</v>
      </c>
      <c r="E697" s="49">
        <f>_xll.qlInterestRateIndexValueDate(IndexON,D697)</f>
        <v>44635</v>
      </c>
      <c r="F697" s="52">
        <f>IFERROR(_xll.qlIndexFixing(IndexON,D697,TRUE,_xll.ohTrigger(RecalcTrigger,TriggerON)),NA())</f>
        <v>1.1012859415684417E-2</v>
      </c>
      <c r="H697" s="49">
        <f>_xll.qlCalendarAdvance(IborCalendar,$H696,B697,"f",FALSE)</f>
        <v>44622</v>
      </c>
      <c r="I697" s="49">
        <f>_xll.qlInterestRateIndexValueDate(Index1M,$H697)</f>
        <v>44624</v>
      </c>
      <c r="J697" s="52">
        <f>IFERROR(_xll.qlIndexFixing(Index1M,$H697,TRUE,_xll.ohTrigger(RecalcTrigger,Trigger1M)),NA())</f>
        <v>1.3722360960856644E-2</v>
      </c>
      <c r="K697" s="52">
        <f>IFERROR(_xll.qlIndexFixing(ONIndex1M,I697,TRUE,_xll.ohTrigger(RecalcTrigger,Trigger1M)),NA())</f>
        <v>1.3660130288464245E-2</v>
      </c>
      <c r="L697" s="52">
        <f>IFERROR(_xll.qlIndexFixing(Index3M,H697,TRUE,_xll.ohTrigger(RecalcTrigger,Trigger3M)),NA())</f>
        <v>1.4939799040378031E-2</v>
      </c>
      <c r="M697" s="52">
        <f>IFERROR(_xll.qlIndexFixing(ONIndex3M,I697,TRUE,_xll.ohTrigger(RecalcTrigger,Trigger3M)),NA())</f>
        <v>1.4758297312766899E-2</v>
      </c>
      <c r="N697" s="52">
        <f>IFERROR(_xll.qlIndexFixing(Index6M,$H697,TRUE,_xll.ohTrigger(RecalcTrigger,Trigger6M)),NA())</f>
        <v>1.6768291624279254E-2</v>
      </c>
      <c r="O697" s="52">
        <f>IFERROR(_xll.qlIndexFixing(ONIndex6M,I697,TRUE,_xll.ohTrigger(RecalcTrigger,Trigger6M)),NA())</f>
        <v>1.6410396362358526E-2</v>
      </c>
      <c r="P697" s="52">
        <f>IFERROR(_xll.qlIndexFixing(Index1Y,$H697,TRUE,_xll.ohTrigger(RecalcTrigger,Trigger1Y)),NA())</f>
        <v>1.9746437788392631E-2</v>
      </c>
      <c r="Q697" s="52">
        <f>IFERROR(_xll.qlIndexFixing(ONIndex1Y,I697,TRUE,_xll.ohTrigger(RecalcTrigger,Trigger1Y)),NA())</f>
        <v>1.9486299376199057E-2</v>
      </c>
    </row>
    <row r="698" spans="2:17" x14ac:dyDescent="0.2">
      <c r="B698" s="46" t="s">
        <v>51</v>
      </c>
      <c r="D698" s="49">
        <f>_xll.qlCalendarAdvance(LocalCalendar,$D697,B698,"f",FALSE)</f>
        <v>44642</v>
      </c>
      <c r="E698" s="49">
        <f>_xll.qlInterestRateIndexValueDate(IndexON,D698)</f>
        <v>44642</v>
      </c>
      <c r="F698" s="52">
        <f>IFERROR(_xll.qlIndexFixing(IndexON,D698,TRUE,_xll.ohTrigger(RecalcTrigger,TriggerON)),NA())</f>
        <v>1.1035282349194375E-2</v>
      </c>
      <c r="H698" s="49">
        <f>_xll.qlCalendarAdvance(IborCalendar,$H697,B698,"f",FALSE)</f>
        <v>44629</v>
      </c>
      <c r="I698" s="49">
        <f>_xll.qlInterestRateIndexValueDate(Index1M,$H698)</f>
        <v>44631</v>
      </c>
      <c r="J698" s="52">
        <f>IFERROR(_xll.qlIndexFixing(Index1M,$H698,TRUE,_xll.ohTrigger(RecalcTrigger,Trigger1M)),NA())</f>
        <v>1.3749694391611555E-2</v>
      </c>
      <c r="K698" s="52">
        <f>IFERROR(_xll.qlIndexFixing(ONIndex1M,I698,TRUE,_xll.ohTrigger(RecalcTrigger,Trigger1M)),NA())</f>
        <v>1.368771278834835E-2</v>
      </c>
      <c r="L698" s="52">
        <f>IFERROR(_xll.qlIndexFixing(Index3M,H698,TRUE,_xll.ohTrigger(RecalcTrigger,Trigger3M)),NA())</f>
        <v>1.4963192102746936E-2</v>
      </c>
      <c r="M698" s="52">
        <f>IFERROR(_xll.qlIndexFixing(ONIndex3M,I698,TRUE,_xll.ohTrigger(RecalcTrigger,Trigger3M)),NA())</f>
        <v>1.4782327330049583E-2</v>
      </c>
      <c r="N698" s="52">
        <f>IFERROR(_xll.qlIndexFixing(Index6M,$H698,TRUE,_xll.ohTrigger(RecalcTrigger,Trigger6M)),NA())</f>
        <v>1.678759700276046E-2</v>
      </c>
      <c r="O698" s="52">
        <f>IFERROR(_xll.qlIndexFixing(ONIndex6M,I698,TRUE,_xll.ohTrigger(RecalcTrigger,Trigger6M)),NA())</f>
        <v>1.6434054345824123E-2</v>
      </c>
      <c r="P698" s="52">
        <f>IFERROR(_xll.qlIndexFixing(Index1Y,$H698,TRUE,_xll.ohTrigger(RecalcTrigger,Trigger1Y)),NA())</f>
        <v>1.9746504465182713E-2</v>
      </c>
      <c r="Q698" s="52">
        <f>IFERROR(_xll.qlIndexFixing(ONIndex1Y,I698,TRUE,_xll.ohTrigger(RecalcTrigger,Trigger1Y)),NA())</f>
        <v>1.9504030948596096E-2</v>
      </c>
    </row>
    <row r="699" spans="2:17" x14ac:dyDescent="0.2">
      <c r="B699" s="46" t="s">
        <v>51</v>
      </c>
      <c r="D699" s="49">
        <f>_xll.qlCalendarAdvance(LocalCalendar,$D698,B699,"f",FALSE)</f>
        <v>44649</v>
      </c>
      <c r="E699" s="49">
        <f>_xll.qlInterestRateIndexValueDate(IndexON,D699)</f>
        <v>44649</v>
      </c>
      <c r="F699" s="52">
        <f>IFERROR(_xll.qlIndexFixing(IndexON,D699,TRUE,_xll.ohTrigger(RecalcTrigger,TriggerON)),NA())</f>
        <v>1.1057676128345406E-2</v>
      </c>
      <c r="H699" s="49">
        <f>_xll.qlCalendarAdvance(IborCalendar,$H698,B699,"f",FALSE)</f>
        <v>44636</v>
      </c>
      <c r="I699" s="49">
        <f>_xll.qlInterestRateIndexValueDate(Index1M,$H699)</f>
        <v>44638</v>
      </c>
      <c r="J699" s="52">
        <f>IFERROR(_xll.qlIndexFixing(Index1M,$H699,TRUE,_xll.ohTrigger(RecalcTrigger,Trigger1M)),NA())</f>
        <v>1.3779081856155895E-2</v>
      </c>
      <c r="K699" s="52">
        <f>IFERROR(_xll.qlIndexFixing(ONIndex1M,I699,TRUE,_xll.ohTrigger(RecalcTrigger,Trigger1M)),NA())</f>
        <v>1.3715156169196163E-2</v>
      </c>
      <c r="L699" s="52">
        <f>IFERROR(_xll.qlIndexFixing(Index3M,H699,TRUE,_xll.ohTrigger(RecalcTrigger,Trigger3M)),NA())</f>
        <v>1.4986473337320307E-2</v>
      </c>
      <c r="M699" s="52">
        <f>IFERROR(_xll.qlIndexFixing(ONIndex3M,I699,TRUE,_xll.ohTrigger(RecalcTrigger,Trigger3M)),NA())</f>
        <v>1.4806245804717122E-2</v>
      </c>
      <c r="N699" s="52">
        <f>IFERROR(_xll.qlIndexFixing(Index6M,$H699,TRUE,_xll.ohTrigger(RecalcTrigger,Trigger6M)),NA())</f>
        <v>1.6808534894864679E-2</v>
      </c>
      <c r="O699" s="52">
        <f>IFERROR(_xll.qlIndexFixing(ONIndex6M,I699,TRUE,_xll.ohTrigger(RecalcTrigger,Trigger6M)),NA())</f>
        <v>1.6457505444860132E-2</v>
      </c>
      <c r="P699" s="52">
        <f>IFERROR(_xll.qlIndexFixing(Index1Y,$H699,TRUE,_xll.ohTrigger(RecalcTrigger,Trigger1Y)),NA())</f>
        <v>1.9746390780170139E-2</v>
      </c>
      <c r="Q699" s="52">
        <f>IFERROR(_xll.qlIndexFixing(ONIndex1Y,I699,TRUE,_xll.ohTrigger(RecalcTrigger,Trigger1Y)),NA())</f>
        <v>1.9520701400921325E-2</v>
      </c>
    </row>
    <row r="700" spans="2:17" x14ac:dyDescent="0.2">
      <c r="B700" s="46" t="s">
        <v>51</v>
      </c>
      <c r="D700" s="49">
        <f>_xll.qlCalendarAdvance(LocalCalendar,$D699,B700,"f",FALSE)</f>
        <v>44656</v>
      </c>
      <c r="E700" s="49">
        <f>_xll.qlInterestRateIndexValueDate(IndexON,D700)</f>
        <v>44656</v>
      </c>
      <c r="F700" s="52">
        <f>IFERROR(_xll.qlIndexFixing(IndexON,D700,TRUE,_xll.ohTrigger(RecalcTrigger,TriggerON)),NA())</f>
        <v>1.1080040753057574E-2</v>
      </c>
      <c r="H700" s="49">
        <f>_xll.qlCalendarAdvance(IborCalendar,$H699,B700,"f",FALSE)</f>
        <v>44643</v>
      </c>
      <c r="I700" s="49">
        <f>_xll.qlInterestRateIndexValueDate(Index1M,$H700)</f>
        <v>44645</v>
      </c>
      <c r="J700" s="52">
        <f>IFERROR(_xll.qlIndexFixing(Index1M,$H700,TRUE,_xll.ohTrigger(RecalcTrigger,Trigger1M)),NA())</f>
        <v>1.3803943621424413E-2</v>
      </c>
      <c r="K700" s="52">
        <f>IFERROR(_xll.qlIndexFixing(ONIndex1M,I700,TRUE,_xll.ohTrigger(RecalcTrigger,Trigger1M)),NA())</f>
        <v>1.374246043092775E-2</v>
      </c>
      <c r="L700" s="52">
        <f>IFERROR(_xll.qlIndexFixing(Index3M,H700,TRUE,_xll.ohTrigger(RecalcTrigger,Trigger3M)),NA())</f>
        <v>1.5009642742063177E-2</v>
      </c>
      <c r="M700" s="52">
        <f>IFERROR(_xll.qlIndexFixing(ONIndex3M,I700,TRUE,_xll.ohTrigger(RecalcTrigger,Trigger3M)),NA())</f>
        <v>1.4830052736689581E-2</v>
      </c>
      <c r="N700" s="52">
        <f>IFERROR(_xll.qlIndexFixing(Index6M,$H700,TRUE,_xll.ohTrigger(RecalcTrigger,Trigger6M)),NA())</f>
        <v>1.6829264360574917E-2</v>
      </c>
      <c r="O700" s="52">
        <f>IFERROR(_xll.qlIndexFixing(ONIndex6M,I700,TRUE,_xll.ohTrigger(RecalcTrigger,Trigger6M)),NA())</f>
        <v>1.6480749659333327E-2</v>
      </c>
      <c r="P700" s="52">
        <f>IFERROR(_xll.qlIndexFixing(Index1Y,$H700,TRUE,_xll.ohTrigger(RecalcTrigger,Trigger1Y)),NA())</f>
        <v>1.9746135231083723E-2</v>
      </c>
      <c r="Q700" s="52">
        <f>IFERROR(_xll.qlIndexFixing(ONIndex1Y,I700,TRUE,_xll.ohTrigger(RecalcTrigger,Trigger1Y)),NA())</f>
        <v>1.9536310732721773E-2</v>
      </c>
    </row>
    <row r="701" spans="2:17" x14ac:dyDescent="0.2">
      <c r="B701" s="46" t="s">
        <v>51</v>
      </c>
      <c r="D701" s="49">
        <f>_xll.qlCalendarAdvance(LocalCalendar,$D700,B701,"f",FALSE)</f>
        <v>44663</v>
      </c>
      <c r="E701" s="49">
        <f>_xll.qlInterestRateIndexValueDate(IndexON,D701)</f>
        <v>44663</v>
      </c>
      <c r="F701" s="52">
        <f>IFERROR(_xll.qlIndexFixing(IndexON,D701,TRUE,_xll.ohTrigger(RecalcTrigger,TriggerON)),NA())</f>
        <v>1.1102376223250943E-2</v>
      </c>
      <c r="H701" s="49">
        <f>_xll.qlCalendarAdvance(IborCalendar,$H700,B701,"f",FALSE)</f>
        <v>44650</v>
      </c>
      <c r="I701" s="49">
        <f>_xll.qlInterestRateIndexValueDate(Index1M,$H701)</f>
        <v>44652</v>
      </c>
      <c r="J701" s="52">
        <f>IFERROR(_xll.qlIndexFixing(Index1M,$H701,TRUE,_xll.ohTrigger(RecalcTrigger,Trigger1M)),NA())</f>
        <v>1.3833034842866687E-2</v>
      </c>
      <c r="K701" s="52">
        <f>IFERROR(_xll.qlIndexFixing(ONIndex1M,I701,TRUE,_xll.ohTrigger(RecalcTrigger,Trigger1M)),NA())</f>
        <v>1.3769625573436528E-2</v>
      </c>
      <c r="L701" s="52">
        <f>IFERROR(_xll.qlIndexFixing(Index3M,H701,TRUE,_xll.ohTrigger(RecalcTrigger,Trigger3M)),NA())</f>
        <v>1.5026881951210854E-2</v>
      </c>
      <c r="M701" s="52">
        <f>IFERROR(_xll.qlIndexFixing(ONIndex3M,I701,TRUE,_xll.ohTrigger(RecalcTrigger,Trigger3M)),NA())</f>
        <v>1.4853748125913668E-2</v>
      </c>
      <c r="N701" s="52">
        <f>IFERROR(_xll.qlIndexFixing(Index6M,$H701,TRUE,_xll.ohTrigger(RecalcTrigger,Trigger6M)),NA())</f>
        <v>1.6849785559373977E-2</v>
      </c>
      <c r="O701" s="52">
        <f>IFERROR(_xll.qlIndexFixing(ONIndex6M,I701,TRUE,_xll.ohTrigger(RecalcTrigger,Trigger6M)),NA())</f>
        <v>1.650378698911048E-2</v>
      </c>
      <c r="P701" s="52">
        <f>IFERROR(_xll.qlIndexFixing(Index1Y,$H701,TRUE,_xll.ohTrigger(RecalcTrigger,Trigger1Y)),NA())</f>
        <v>1.9745776315685613E-2</v>
      </c>
      <c r="Q701" s="52">
        <f>IFERROR(_xll.qlIndexFixing(ONIndex1Y,I701,TRUE,_xll.ohTrigger(RecalcTrigger,Trigger1Y)),NA())</f>
        <v>1.9550858943624405E-2</v>
      </c>
    </row>
    <row r="702" spans="2:17" x14ac:dyDescent="0.2">
      <c r="B702" s="46" t="s">
        <v>51</v>
      </c>
      <c r="D702" s="49">
        <f>_xll.qlCalendarAdvance(LocalCalendar,$D701,B702,"f",FALSE)</f>
        <v>44670</v>
      </c>
      <c r="E702" s="49">
        <f>_xll.qlInterestRateIndexValueDate(IndexON,D702)</f>
        <v>44670</v>
      </c>
      <c r="F702" s="52">
        <f>IFERROR(_xll.qlIndexFixing(IndexON,D702,TRUE,_xll.ohTrigger(RecalcTrigger,TriggerON)),NA())</f>
        <v>1.1124682539085384E-2</v>
      </c>
      <c r="H702" s="49">
        <f>_xll.qlCalendarAdvance(IborCalendar,$H701,B702,"f",FALSE)</f>
        <v>44657</v>
      </c>
      <c r="I702" s="49">
        <f>_xll.qlInterestRateIndexValueDate(Index1M,$H702)</f>
        <v>44659</v>
      </c>
      <c r="J702" s="52">
        <f>IFERROR(_xll.qlIndexFixing(Index1M,$H702,TRUE,_xll.ohTrigger(RecalcTrigger,Trigger1M)),NA())</f>
        <v>1.3857636002486936E-2</v>
      </c>
      <c r="K702" s="52">
        <f>IFERROR(_xll.qlIndexFixing(ONIndex1M,I702,TRUE,_xll.ohTrigger(RecalcTrigger,Trigger1M)),NA())</f>
        <v>1.3796651596642562E-2</v>
      </c>
      <c r="L702" s="52">
        <f>IFERROR(_xll.qlIndexFixing(Index3M,H702,TRUE,_xll.ohTrigger(RecalcTrigger,Trigger3M)),NA())</f>
        <v>1.5049848782198196E-2</v>
      </c>
      <c r="M702" s="52">
        <f>IFERROR(_xll.qlIndexFixing(ONIndex3M,I702,TRUE,_xll.ohTrigger(RecalcTrigger,Trigger3M)),NA())</f>
        <v>1.4877331972256158E-2</v>
      </c>
      <c r="N702" s="52">
        <f>IFERROR(_xll.qlIndexFixing(Index6M,$H702,TRUE,_xll.ohTrigger(RecalcTrigger,Trigger6M)),NA())</f>
        <v>1.6871877439594264E-2</v>
      </c>
      <c r="O702" s="52">
        <f>IFERROR(_xll.qlIndexFixing(ONIndex6M,I702,TRUE,_xll.ohTrigger(RecalcTrigger,Trigger6M)),NA())</f>
        <v>1.6526617434085011E-2</v>
      </c>
      <c r="P702" s="52">
        <f>IFERROR(_xll.qlIndexFixing(Index1Y,$H702,TRUE,_xll.ohTrigger(RecalcTrigger,Trigger1Y)),NA())</f>
        <v>1.9745859310136331E-2</v>
      </c>
      <c r="Q702" s="52">
        <f>IFERROR(_xll.qlIndexFixing(ONIndex1Y,I702,TRUE,_xll.ohTrigger(RecalcTrigger,Trigger1Y)),NA())</f>
        <v>1.9564346033202895E-2</v>
      </c>
    </row>
    <row r="703" spans="2:17" x14ac:dyDescent="0.2">
      <c r="B703" s="46" t="s">
        <v>51</v>
      </c>
      <c r="D703" s="49">
        <f>_xll.qlCalendarAdvance(LocalCalendar,$D702,B703,"f",FALSE)</f>
        <v>44677</v>
      </c>
      <c r="E703" s="49">
        <f>_xll.qlInterestRateIndexValueDate(IndexON,D703)</f>
        <v>44677</v>
      </c>
      <c r="F703" s="52">
        <f>IFERROR(_xll.qlIndexFixing(IndexON,D703,TRUE,_xll.ohTrigger(RecalcTrigger,TriggerON)),NA())</f>
        <v>1.1146959700401027E-2</v>
      </c>
      <c r="H703" s="49">
        <f>_xll.qlCalendarAdvance(IborCalendar,$H702,B703,"f",FALSE)</f>
        <v>44664</v>
      </c>
      <c r="I703" s="49">
        <f>_xll.qlInterestRateIndexValueDate(Index1M,$H703)</f>
        <v>44670</v>
      </c>
      <c r="J703" s="52">
        <f>IFERROR(_xll.qlIndexFixing(Index1M,$H703,TRUE,_xll.ohTrigger(RecalcTrigger,Trigger1M)),NA())</f>
        <v>1.3897278933865387E-2</v>
      </c>
      <c r="K703" s="52">
        <f>IFERROR(_xll.qlIndexFixing(ONIndex1M,I703,TRUE,_xll.ohTrigger(RecalcTrigger,Trigger1M)),NA())</f>
        <v>1.3834488163855241E-2</v>
      </c>
      <c r="L703" s="52">
        <f>IFERROR(_xll.qlIndexFixing(Index3M,H703,TRUE,_xll.ohTrigger(RecalcTrigger,Trigger3M)),NA())</f>
        <v>1.5085713582098228E-2</v>
      </c>
      <c r="M703" s="52">
        <f>IFERROR(_xll.qlIndexFixing(ONIndex3M,I703,TRUE,_xll.ohTrigger(RecalcTrigger,Trigger3M)),NA())</f>
        <v>1.491021289874439E-2</v>
      </c>
      <c r="N703" s="52">
        <f>IFERROR(_xll.qlIndexFixing(Index6M,$H703,TRUE,_xll.ohTrigger(RecalcTrigger,Trigger6M)),NA())</f>
        <v>1.6898136679336755E-2</v>
      </c>
      <c r="O703" s="52">
        <f>IFERROR(_xll.qlIndexFixing(ONIndex6M,I703,TRUE,_xll.ohTrigger(RecalcTrigger,Trigger6M)),NA())</f>
        <v>1.6558113282734155E-2</v>
      </c>
      <c r="P703" s="52">
        <f>IFERROR(_xll.qlIndexFixing(Index1Y,$H703,TRUE,_xll.ohTrigger(RecalcTrigger,Trigger1Y)),NA())</f>
        <v>1.9743536401410175E-2</v>
      </c>
      <c r="Q703" s="52">
        <f>IFERROR(_xll.qlIndexFixing(ONIndex1Y,I703,TRUE,_xll.ohTrigger(RecalcTrigger,Trigger1Y)),NA())</f>
        <v>1.9580714769675822E-2</v>
      </c>
    </row>
    <row r="704" spans="2:17" x14ac:dyDescent="0.2">
      <c r="B704" s="46" t="s">
        <v>51</v>
      </c>
      <c r="D704" s="49">
        <f>_xll.qlCalendarAdvance(LocalCalendar,$D703,B704,"f",FALSE)</f>
        <v>44684</v>
      </c>
      <c r="E704" s="49">
        <f>_xll.qlInterestRateIndexValueDate(IndexON,D704)</f>
        <v>44684</v>
      </c>
      <c r="F704" s="52">
        <f>IFERROR(_xll.qlIndexFixing(IndexON,D704,TRUE,_xll.ohTrigger(RecalcTrigger,TriggerON)),NA())</f>
        <v>1.1169207707277806E-2</v>
      </c>
      <c r="H704" s="49">
        <f>_xll.qlCalendarAdvance(IborCalendar,$H703,B704,"f",FALSE)</f>
        <v>44671</v>
      </c>
      <c r="I704" s="49">
        <f>_xll.qlInterestRateIndexValueDate(Index1M,$H704)</f>
        <v>44673</v>
      </c>
      <c r="J704" s="52">
        <f>IFERROR(_xll.qlIndexFixing(Index1M,$H704,TRUE,_xll.ohTrigger(RecalcTrigger,Trigger1M)),NA())</f>
        <v>1.3910771527081423E-2</v>
      </c>
      <c r="K704" s="52">
        <f>IFERROR(_xll.qlIndexFixing(ONIndex1M,I704,TRUE,_xll.ohTrigger(RecalcTrigger,Trigger1M)),NA())</f>
        <v>1.3850286284746716E-2</v>
      </c>
      <c r="L704" s="52">
        <f>IFERROR(_xll.qlIndexFixing(Index3M,H704,TRUE,_xll.ohTrigger(RecalcTrigger,Trigger3M)),NA())</f>
        <v>1.5095446964832752E-2</v>
      </c>
      <c r="M704" s="52">
        <f>IFERROR(_xll.qlIndexFixing(ONIndex3M,I704,TRUE,_xll.ohTrigger(RecalcTrigger,Trigger3M)),NA())</f>
        <v>1.4924165036243053E-2</v>
      </c>
      <c r="N704" s="52">
        <f>IFERROR(_xll.qlIndexFixing(Index6M,$H704,TRUE,_xll.ohTrigger(RecalcTrigger,Trigger6M)),NA())</f>
        <v>1.6910182869707115E-2</v>
      </c>
      <c r="O704" s="52">
        <f>IFERROR(_xll.qlIndexFixing(ONIndex6M,I704,TRUE,_xll.ohTrigger(RecalcTrigger,Trigger6M)),NA())</f>
        <v>1.6571657669173234E-2</v>
      </c>
      <c r="P704" s="52">
        <f>IFERROR(_xll.qlIndexFixing(Index1Y,$H704,TRUE,_xll.ohTrigger(RecalcTrigger,Trigger1Y)),NA())</f>
        <v>1.974446434885594E-2</v>
      </c>
      <c r="Q704" s="52">
        <f>IFERROR(_xll.qlIndexFixing(ONIndex1Y,I704,TRUE,_xll.ohTrigger(RecalcTrigger,Trigger1Y)),NA())</f>
        <v>1.9588136847055182E-2</v>
      </c>
    </row>
    <row r="705" spans="2:17" x14ac:dyDescent="0.2">
      <c r="B705" s="46" t="s">
        <v>51</v>
      </c>
      <c r="D705" s="49">
        <f>_xll.qlCalendarAdvance(LocalCalendar,$D704,B705,"f",FALSE)</f>
        <v>44691</v>
      </c>
      <c r="E705" s="49">
        <f>_xll.qlInterestRateIndexValueDate(IndexON,D705)</f>
        <v>44691</v>
      </c>
      <c r="F705" s="52">
        <f>IFERROR(_xll.qlIndexFixing(IndexON,D705,TRUE,_xll.ohTrigger(RecalcTrigger,TriggerON)),NA())</f>
        <v>1.1191426559715723E-2</v>
      </c>
      <c r="H705" s="49">
        <f>_xll.qlCalendarAdvance(IborCalendar,$H704,B705,"f",FALSE)</f>
        <v>44678</v>
      </c>
      <c r="I705" s="49">
        <f>_xll.qlInterestRateIndexValueDate(Index1M,$H705)</f>
        <v>44680</v>
      </c>
      <c r="J705" s="52">
        <f>IFERROR(_xll.qlIndexFixing(Index1M,$H705,TRUE,_xll.ohTrigger(RecalcTrigger,Trigger1M)),NA())</f>
        <v>1.3939270209505361E-2</v>
      </c>
      <c r="K705" s="52">
        <f>IFERROR(_xll.qlIndexFixing(ONIndex1M,I705,TRUE,_xll.ohTrigger(RecalcTrigger,Trigger1M)),NA())</f>
        <v>1.3879056938765899E-2</v>
      </c>
      <c r="L705" s="52">
        <f>IFERROR(_xll.qlIndexFixing(Index3M,H705,TRUE,_xll.ohTrigger(RecalcTrigger,Trigger3M)),NA())</f>
        <v>1.5118078312624588E-2</v>
      </c>
      <c r="M705" s="52">
        <f>IFERROR(_xll.qlIndexFixing(ONIndex3M,I705,TRUE,_xll.ohTrigger(RecalcTrigger,Trigger3M)),NA())</f>
        <v>1.4949380352844432E-2</v>
      </c>
      <c r="N705" s="52">
        <f>IFERROR(_xll.qlIndexFixing(Index6M,$H705,TRUE,_xll.ohTrigger(RecalcTrigger,Trigger6M)),NA())</f>
        <v>1.6929968332038966E-2</v>
      </c>
      <c r="O705" s="52">
        <f>IFERROR(_xll.qlIndexFixing(ONIndex6M,I705,TRUE,_xll.ohTrigger(RecalcTrigger,Trigger6M)),NA())</f>
        <v>1.6595827225043269E-2</v>
      </c>
      <c r="P705" s="52">
        <f>IFERROR(_xll.qlIndexFixing(Index1Y,$H705,TRUE,_xll.ohTrigger(RecalcTrigger,Trigger1Y)),NA())</f>
        <v>1.9742247622226903E-2</v>
      </c>
      <c r="Q705" s="52">
        <f>IFERROR(_xll.qlIndexFixing(ONIndex1Y,I705,TRUE,_xll.ohTrigger(RecalcTrigger,Trigger1Y)),NA())</f>
        <v>1.9599663119365118E-2</v>
      </c>
    </row>
    <row r="706" spans="2:17" x14ac:dyDescent="0.2">
      <c r="B706" s="46" t="s">
        <v>51</v>
      </c>
      <c r="D706" s="49">
        <f>_xll.qlCalendarAdvance(LocalCalendar,$D705,B706,"f",FALSE)</f>
        <v>44698</v>
      </c>
      <c r="E706" s="49">
        <f>_xll.qlInterestRateIndexValueDate(IndexON,D706)</f>
        <v>44698</v>
      </c>
      <c r="F706" s="52">
        <f>IFERROR(_xll.qlIndexFixing(IndexON,D706,TRUE,_xll.ohTrigger(RecalcTrigger,TriggerON)),NA())</f>
        <v>1.1213616257714776E-2</v>
      </c>
      <c r="H706" s="49">
        <f>_xll.qlCalendarAdvance(IborCalendar,$H705,B706,"f",FALSE)</f>
        <v>44685</v>
      </c>
      <c r="I706" s="49">
        <f>_xll.qlInterestRateIndexValueDate(Index1M,$H706)</f>
        <v>44687</v>
      </c>
      <c r="J706" s="52">
        <f>IFERROR(_xll.qlIndexFixing(Index1M,$H706,TRUE,_xll.ohTrigger(RecalcTrigger,Trigger1M)),NA())</f>
        <v>1.3963350187570115E-2</v>
      </c>
      <c r="K706" s="52">
        <f>IFERROR(_xll.qlIndexFixing(ONIndex1M,I706,TRUE,_xll.ohTrigger(RecalcTrigger,Trigger1M)),NA())</f>
        <v>1.3903364494467496E-2</v>
      </c>
      <c r="L706" s="52">
        <f>IFERROR(_xll.qlIndexFixing(Index3M,H706,TRUE,_xll.ohTrigger(RecalcTrigger,Trigger3M)),NA())</f>
        <v>1.514631063146695E-2</v>
      </c>
      <c r="M706" s="52">
        <f>IFERROR(_xll.qlIndexFixing(ONIndex3M,I706,TRUE,_xll.ohTrigger(RecalcTrigger,Trigger3M)),NA())</f>
        <v>1.4970551928090714E-2</v>
      </c>
      <c r="N706" s="52">
        <f>IFERROR(_xll.qlIndexFixing(Index6M,$H706,TRUE,_xll.ohTrigger(RecalcTrigger,Trigger6M)),NA())</f>
        <v>1.6949601399189801E-2</v>
      </c>
      <c r="O706" s="52">
        <f>IFERROR(_xll.qlIndexFixing(ONIndex6M,I706,TRUE,_xll.ohTrigger(RecalcTrigger,Trigger6M)),NA())</f>
        <v>1.6615870363665408E-2</v>
      </c>
      <c r="P706" s="52">
        <f>IFERROR(_xll.qlIndexFixing(Index1Y,$H706,TRUE,_xll.ohTrigger(RecalcTrigger,Trigger1Y)),NA())</f>
        <v>1.9743778663331886E-2</v>
      </c>
      <c r="Q706" s="52">
        <f>IFERROR(_xll.qlIndexFixing(ONIndex1Y,I706,TRUE,_xll.ohTrigger(RecalcTrigger,Trigger1Y)),NA())</f>
        <v>1.9607683171747325E-2</v>
      </c>
    </row>
    <row r="707" spans="2:17" x14ac:dyDescent="0.2">
      <c r="B707" s="46" t="s">
        <v>51</v>
      </c>
      <c r="D707" s="49">
        <f>_xll.qlCalendarAdvance(LocalCalendar,$D706,B707,"f",FALSE)</f>
        <v>44705</v>
      </c>
      <c r="E707" s="49">
        <f>_xll.qlInterestRateIndexValueDate(IndexON,D707)</f>
        <v>44705</v>
      </c>
      <c r="F707" s="52">
        <f>IFERROR(_xll.qlIndexFixing(IndexON,D707,TRUE,_xll.ohTrigger(RecalcTrigger,TriggerON)),NA())</f>
        <v>1.123577680119503E-2</v>
      </c>
      <c r="H707" s="49">
        <f>_xll.qlCalendarAdvance(IborCalendar,$H706,B707,"f",FALSE)</f>
        <v>44692</v>
      </c>
      <c r="I707" s="49">
        <f>_xll.qlInterestRateIndexValueDate(Index1M,$H707)</f>
        <v>44694</v>
      </c>
      <c r="J707" s="52">
        <f>IFERROR(_xll.qlIndexFixing(Index1M,$H707,TRUE,_xll.ohTrigger(RecalcTrigger,Trigger1M)),NA())</f>
        <v>1.398943069141184E-2</v>
      </c>
      <c r="K707" s="52">
        <f>IFERROR(_xll.qlIndexFixing(ONIndex1M,I707,TRUE,_xll.ohTrigger(RecalcTrigger,Trigger1M)),NA())</f>
        <v>1.3929694919720959E-2</v>
      </c>
      <c r="L707" s="52">
        <f>IFERROR(_xll.qlIndexFixing(Index3M,H707,TRUE,_xll.ohTrigger(RecalcTrigger,Trigger3M)),NA())</f>
        <v>1.5168697171292246E-2</v>
      </c>
      <c r="M707" s="52">
        <f>IFERROR(_xll.qlIndexFixing(ONIndex3M,I707,TRUE,_xll.ohTrigger(RecalcTrigger,Trigger3M)),NA())</f>
        <v>1.4993578059332435E-2</v>
      </c>
      <c r="N707" s="52">
        <f>IFERROR(_xll.qlIndexFixing(Index6M,$H707,TRUE,_xll.ohTrigger(RecalcTrigger,Trigger6M)),NA())</f>
        <v>1.6969094727208374E-2</v>
      </c>
      <c r="O707" s="52">
        <f>IFERROR(_xll.qlIndexFixing(ONIndex6M,I707,TRUE,_xll.ohTrigger(RecalcTrigger,Trigger6M)),NA())</f>
        <v>1.6637666382868233E-2</v>
      </c>
      <c r="P707" s="52">
        <f>IFERROR(_xll.qlIndexFixing(Index1Y,$H707,TRUE,_xll.ohTrigger(RecalcTrigger,Trigger1Y)),NA())</f>
        <v>1.9743608000861137E-2</v>
      </c>
      <c r="Q707" s="52">
        <f>IFERROR(_xll.qlIndexFixing(ONIndex1Y,I707,TRUE,_xll.ohTrigger(RecalcTrigger,Trigger1Y)),NA())</f>
        <v>1.9615864650015524E-2</v>
      </c>
    </row>
    <row r="708" spans="2:17" x14ac:dyDescent="0.2">
      <c r="B708" s="46" t="s">
        <v>51</v>
      </c>
      <c r="D708" s="49">
        <f>_xll.qlCalendarAdvance(LocalCalendar,$D707,B708,"f",FALSE)</f>
        <v>44712</v>
      </c>
      <c r="E708" s="49">
        <f>_xll.qlInterestRateIndexValueDate(IndexON,D708)</f>
        <v>44712</v>
      </c>
      <c r="F708" s="52">
        <f>IFERROR(_xll.qlIndexFixing(IndexON,D708,TRUE,_xll.ohTrigger(RecalcTrigger,TriggerON)),NA())</f>
        <v>1.1257908190236421E-2</v>
      </c>
      <c r="H708" s="49">
        <f>_xll.qlCalendarAdvance(IborCalendar,$H707,B708,"f",FALSE)</f>
        <v>44699</v>
      </c>
      <c r="I708" s="49">
        <f>_xll.qlInterestRateIndexValueDate(Index1M,$H708)</f>
        <v>44701</v>
      </c>
      <c r="J708" s="52">
        <f>IFERROR(_xll.qlIndexFixing(Index1M,$H708,TRUE,_xll.ohTrigger(RecalcTrigger,Trigger1M)),NA())</f>
        <v>1.4015371976400345E-2</v>
      </c>
      <c r="K708" s="52">
        <f>IFERROR(_xll.qlIndexFixing(ONIndex1M,I708,TRUE,_xll.ohTrigger(RecalcTrigger,Trigger1M)),NA())</f>
        <v>1.3955886225085479E-2</v>
      </c>
      <c r="L708" s="52">
        <f>IFERROR(_xll.qlIndexFixing(Index3M,H708,TRUE,_xll.ohTrigger(RecalcTrigger,Trigger3M)),NA())</f>
        <v>1.5190971865372962E-2</v>
      </c>
      <c r="M708" s="52">
        <f>IFERROR(_xll.qlIndexFixing(ONIndex3M,I708,TRUE,_xll.ohTrigger(RecalcTrigger,Trigger3M)),NA())</f>
        <v>1.5016492647346169E-2</v>
      </c>
      <c r="N708" s="52">
        <f>IFERROR(_xll.qlIndexFixing(Index6M,$H708,TRUE,_xll.ohTrigger(RecalcTrigger,Trigger6M)),NA())</f>
        <v>1.6988460972676624E-2</v>
      </c>
      <c r="O708" s="52">
        <f>IFERROR(_xll.qlIndexFixing(ONIndex6M,I708,TRUE,_xll.ohTrigger(RecalcTrigger,Trigger6M)),NA())</f>
        <v>1.66592555166023E-2</v>
      </c>
      <c r="P708" s="52">
        <f>IFERROR(_xll.qlIndexFixing(Index1Y,$H708,TRUE,_xll.ohTrigger(RecalcTrigger,Trigger1Y)),NA())</f>
        <v>1.9743603455252778E-2</v>
      </c>
      <c r="Q708" s="52">
        <f>IFERROR(_xll.qlIndexFixing(ONIndex1Y,I708,TRUE,_xll.ohTrigger(RecalcTrigger,Trigger1Y)),NA())</f>
        <v>1.9622985005254279E-2</v>
      </c>
    </row>
    <row r="709" spans="2:17" x14ac:dyDescent="0.2">
      <c r="B709" s="46" t="s">
        <v>51</v>
      </c>
      <c r="D709" s="49">
        <f>_xll.qlCalendarAdvance(LocalCalendar,$D708,B709,"f",FALSE)</f>
        <v>44719</v>
      </c>
      <c r="E709" s="49">
        <f>_xll.qlInterestRateIndexValueDate(IndexON,D709)</f>
        <v>44719</v>
      </c>
      <c r="F709" s="52">
        <f>IFERROR(_xll.qlIndexFixing(IndexON,D709,TRUE,_xll.ohTrigger(RecalcTrigger,TriggerON)),NA())</f>
        <v>1.1280010424759013E-2</v>
      </c>
      <c r="H709" s="49">
        <f>_xll.qlCalendarAdvance(IborCalendar,$H708,B709,"f",FALSE)</f>
        <v>44706</v>
      </c>
      <c r="I709" s="49">
        <f>_xll.qlInterestRateIndexValueDate(Index1M,$H709)</f>
        <v>44708</v>
      </c>
      <c r="J709" s="52">
        <f>IFERROR(_xll.qlIndexFixing(Index1M,$H709,TRUE,_xll.ohTrigger(RecalcTrigger,Trigger1M)),NA())</f>
        <v>1.4041174041602184E-2</v>
      </c>
      <c r="K709" s="52">
        <f>IFERROR(_xll.qlIndexFixing(ONIndex1M,I709,TRUE,_xll.ohTrigger(RecalcTrigger,Trigger1M)),NA())</f>
        <v>1.398406471458058E-2</v>
      </c>
      <c r="L709" s="52">
        <f>IFERROR(_xll.qlIndexFixing(Index3M,H709,TRUE,_xll.ohTrigger(RecalcTrigger,Trigger3M)),NA())</f>
        <v>1.5215016585284164E-2</v>
      </c>
      <c r="M709" s="52">
        <f>IFERROR(_xll.qlIndexFixing(ONIndex3M,I709,TRUE,_xll.ohTrigger(RecalcTrigger,Trigger3M)),NA())</f>
        <v>1.5041233747314919E-2</v>
      </c>
      <c r="N709" s="52">
        <f>IFERROR(_xll.qlIndexFixing(Index6M,$H709,TRUE,_xll.ohTrigger(RecalcTrigger,Trigger6M)),NA())</f>
        <v>1.7007712792703213E-2</v>
      </c>
      <c r="O709" s="52">
        <f>IFERROR(_xll.qlIndexFixing(ONIndex6M,I709,TRUE,_xll.ohTrigger(RecalcTrigger,Trigger6M)),NA())</f>
        <v>1.668254242810141E-2</v>
      </c>
      <c r="P709" s="52">
        <f>IFERROR(_xll.qlIndexFixing(Index1Y,$H709,TRUE,_xll.ohTrigger(RecalcTrigger,Trigger1Y)),NA())</f>
        <v>1.9744607523001733E-2</v>
      </c>
      <c r="Q709" s="52">
        <f>IFERROR(_xll.qlIndexFixing(ONIndex1Y,I709,TRUE,_xll.ohTrigger(RecalcTrigger,Trigger1Y)),NA())</f>
        <v>1.9629965258722848E-2</v>
      </c>
    </row>
    <row r="710" spans="2:17" x14ac:dyDescent="0.2">
      <c r="B710" s="46" t="s">
        <v>51</v>
      </c>
      <c r="D710" s="49">
        <f>_xll.qlCalendarAdvance(LocalCalendar,$D709,B710,"f",FALSE)</f>
        <v>44726</v>
      </c>
      <c r="E710" s="49">
        <f>_xll.qlInterestRateIndexValueDate(IndexON,D710)</f>
        <v>44726</v>
      </c>
      <c r="F710" s="52">
        <f>IFERROR(_xll.qlIndexFixing(IndexON,D710,TRUE,_xll.ohTrigger(RecalcTrigger,TriggerON)),NA())</f>
        <v>1.1302083504762805E-2</v>
      </c>
      <c r="H710" s="49">
        <f>_xll.qlCalendarAdvance(IborCalendar,$H709,B710,"f",FALSE)</f>
        <v>44713</v>
      </c>
      <c r="I710" s="49">
        <f>_xll.qlInterestRateIndexValueDate(Index1M,$H710)</f>
        <v>44715</v>
      </c>
      <c r="J710" s="52">
        <f>IFERROR(_xll.qlIndexFixing(Index1M,$H710,TRUE,_xll.ohTrigger(RecalcTrigger,Trigger1M)),NA())</f>
        <v>1.4068931949145491E-2</v>
      </c>
      <c r="K710" s="52">
        <f>IFERROR(_xll.qlIndexFixing(ONIndex1M,I710,TRUE,_xll.ohTrigger(RecalcTrigger,Trigger1M)),NA())</f>
        <v>1.4007851475881239E-2</v>
      </c>
      <c r="L710" s="52">
        <f>IFERROR(_xll.qlIndexFixing(Index3M,H710,TRUE,_xll.ohTrigger(RecalcTrigger,Trigger3M)),NA())</f>
        <v>1.5237060523066691E-2</v>
      </c>
      <c r="M710" s="52">
        <f>IFERROR(_xll.qlIndexFixing(ONIndex3M,I710,TRUE,_xll.ohTrigger(RecalcTrigger,Trigger3M)),NA())</f>
        <v>1.5061987193423221E-2</v>
      </c>
      <c r="N710" s="52">
        <f>IFERROR(_xll.qlIndexFixing(Index6M,$H710,TRUE,_xll.ohTrigger(RecalcTrigger,Trigger6M)),NA())</f>
        <v>1.7026862844914867E-2</v>
      </c>
      <c r="O710" s="52">
        <f>IFERROR(_xll.qlIndexFixing(ONIndex6M,I710,TRUE,_xll.ohTrigger(RecalcTrigger,Trigger6M)),NA())</f>
        <v>1.670181312713126E-2</v>
      </c>
      <c r="P710" s="52">
        <f>IFERROR(_xll.qlIndexFixing(Index1Y,$H710,TRUE,_xll.ohTrigger(RecalcTrigger,Trigger1Y)),NA())</f>
        <v>1.9744246705065648E-2</v>
      </c>
      <c r="Q710" s="52">
        <f>IFERROR(_xll.qlIndexFixing(ONIndex1Y,I710,TRUE,_xll.ohTrigger(RecalcTrigger,Trigger1Y)),NA())</f>
        <v>1.9634042345870739E-2</v>
      </c>
    </row>
    <row r="711" spans="2:17" x14ac:dyDescent="0.2">
      <c r="B711" s="46" t="s">
        <v>51</v>
      </c>
      <c r="D711" s="49">
        <f>_xll.qlCalendarAdvance(LocalCalendar,$D710,B711,"f",FALSE)</f>
        <v>44733</v>
      </c>
      <c r="E711" s="49">
        <f>_xll.qlInterestRateIndexValueDate(IndexON,D711)</f>
        <v>44733</v>
      </c>
      <c r="F711" s="52">
        <f>IFERROR(_xll.qlIndexFixing(IndexON,D711,TRUE,_xll.ohTrigger(RecalcTrigger,TriggerON)),NA())</f>
        <v>1.1324127430327735E-2</v>
      </c>
      <c r="H711" s="49">
        <f>_xll.qlCalendarAdvance(IborCalendar,$H710,B711,"f",FALSE)</f>
        <v>44720</v>
      </c>
      <c r="I711" s="49">
        <f>_xll.qlInterestRateIndexValueDate(Index1M,$H711)</f>
        <v>44722</v>
      </c>
      <c r="J711" s="52">
        <f>IFERROR(_xll.qlIndexFixing(Index1M,$H711,TRUE,_xll.ohTrigger(RecalcTrigger,Trigger1M)),NA())</f>
        <v>1.4092360508945592E-2</v>
      </c>
      <c r="K711" s="52">
        <f>IFERROR(_xll.qlIndexFixing(ONIndex1M,I711,TRUE,_xll.ohTrigger(RecalcTrigger,Trigger1M)),NA())</f>
        <v>1.4033625421099316E-2</v>
      </c>
      <c r="L711" s="52">
        <f>IFERROR(_xll.qlIndexFixing(Index3M,H711,TRUE,_xll.ohTrigger(RecalcTrigger,Trigger3M)),NA())</f>
        <v>1.5257124853746971E-2</v>
      </c>
      <c r="M711" s="52">
        <f>IFERROR(_xll.qlIndexFixing(ONIndex3M,I711,TRUE,_xll.ohTrigger(RecalcTrigger,Trigger3M)),NA())</f>
        <v>1.5084567151379957E-2</v>
      </c>
      <c r="N711" s="52">
        <f>IFERROR(_xll.qlIndexFixing(Index6M,$H711,TRUE,_xll.ohTrigger(RecalcTrigger,Trigger6M)),NA())</f>
        <v>1.7045923787449912E-2</v>
      </c>
      <c r="O711" s="52">
        <f>IFERROR(_xll.qlIndexFixing(ONIndex6M,I711,TRUE,_xll.ohTrigger(RecalcTrigger,Trigger6M)),NA())</f>
        <v>1.6722781603712988E-2</v>
      </c>
      <c r="P711" s="52">
        <f>IFERROR(_xll.qlIndexFixing(Index1Y,$H711,TRUE,_xll.ohTrigger(RecalcTrigger,Trigger1Y)),NA())</f>
        <v>1.9744971496149694E-2</v>
      </c>
      <c r="Q711" s="52">
        <f>IFERROR(_xll.qlIndexFixing(ONIndex1Y,I711,TRUE,_xll.ohTrigger(RecalcTrigger,Trigger1Y)),NA())</f>
        <v>1.9637979331008637E-2</v>
      </c>
    </row>
    <row r="712" spans="2:17" x14ac:dyDescent="0.2">
      <c r="B712" s="46" t="s">
        <v>51</v>
      </c>
      <c r="D712" s="49">
        <f>_xll.qlCalendarAdvance(LocalCalendar,$D711,B712,"f",FALSE)</f>
        <v>44740</v>
      </c>
      <c r="E712" s="49">
        <f>_xll.qlInterestRateIndexValueDate(IndexON,D712)</f>
        <v>44740</v>
      </c>
      <c r="F712" s="52">
        <f>IFERROR(_xll.qlIndexFixing(IndexON,D712,TRUE,_xll.ohTrigger(RecalcTrigger,TriggerON)),NA())</f>
        <v>1.1346142201373866E-2</v>
      </c>
      <c r="H712" s="49">
        <f>_xll.qlCalendarAdvance(IborCalendar,$H711,B712,"f",FALSE)</f>
        <v>44727</v>
      </c>
      <c r="I712" s="49">
        <f>_xll.qlInterestRateIndexValueDate(Index1M,$H712)</f>
        <v>44729</v>
      </c>
      <c r="J712" s="52">
        <f>IFERROR(_xll.qlIndexFixing(Index1M,$H712,TRUE,_xll.ohTrigger(RecalcTrigger,Trigger1M)),NA())</f>
        <v>1.4117744909246057E-2</v>
      </c>
      <c r="K712" s="52">
        <f>IFERROR(_xll.qlIndexFixing(ONIndex1M,I712,TRUE,_xll.ohTrigger(RecalcTrigger,Trigger1M)),NA())</f>
        <v>1.4059260246108707E-2</v>
      </c>
      <c r="L712" s="52">
        <f>IFERROR(_xll.qlIndexFixing(Index3M,H712,TRUE,_xll.ohTrigger(RecalcTrigger,Trigger3M)),NA())</f>
        <v>1.5278952145496334E-2</v>
      </c>
      <c r="M712" s="52">
        <f>IFERROR(_xll.qlIndexFixing(ONIndex3M,I712,TRUE,_xll.ohTrigger(RecalcTrigger,Trigger3M)),NA())</f>
        <v>1.5107035565868898E-2</v>
      </c>
      <c r="N712" s="52">
        <f>IFERROR(_xll.qlIndexFixing(Index6M,$H712,TRUE,_xll.ohTrigger(RecalcTrigger,Trigger6M)),NA())</f>
        <v>1.7064908278951779E-2</v>
      </c>
      <c r="O712" s="52">
        <f>IFERROR(_xll.qlIndexFixing(ONIndex6M,I712,TRUE,_xll.ohTrigger(RecalcTrigger,Trigger6M)),NA())</f>
        <v>1.674354319437299E-2</v>
      </c>
      <c r="P712" s="52">
        <f>IFERROR(_xll.qlIndexFixing(Index1Y,$H712,TRUE,_xll.ohTrigger(RecalcTrigger,Trigger1Y)),NA())</f>
        <v>1.9746016395609075E-2</v>
      </c>
      <c r="Q712" s="52">
        <f>IFERROR(_xll.qlIndexFixing(ONIndex1Y,I712,TRUE,_xll.ohTrigger(RecalcTrigger,Trigger1Y)),NA())</f>
        <v>1.9640855192504247E-2</v>
      </c>
    </row>
    <row r="713" spans="2:17" x14ac:dyDescent="0.2">
      <c r="B713" s="46" t="s">
        <v>51</v>
      </c>
      <c r="D713" s="49">
        <f>_xll.qlCalendarAdvance(LocalCalendar,$D712,B713,"f",FALSE)</f>
        <v>44747</v>
      </c>
      <c r="E713" s="49">
        <f>_xll.qlInterestRateIndexValueDate(IndexON,D713)</f>
        <v>44747</v>
      </c>
      <c r="F713" s="52">
        <f>IFERROR(_xll.qlIndexFixing(IndexON,D713,TRUE,_xll.ohTrigger(RecalcTrigger,TriggerON)),NA())</f>
        <v>1.1368127817981133E-2</v>
      </c>
      <c r="H713" s="49">
        <f>_xll.qlCalendarAdvance(IborCalendar,$H712,B713,"f",FALSE)</f>
        <v>44734</v>
      </c>
      <c r="I713" s="49">
        <f>_xll.qlInterestRateIndexValueDate(Index1M,$H713)</f>
        <v>44736</v>
      </c>
      <c r="J713" s="52">
        <f>IFERROR(_xll.qlIndexFixing(Index1M,$H713,TRUE,_xll.ohTrigger(RecalcTrigger,Trigger1M)),NA())</f>
        <v>1.4142990086080217E-2</v>
      </c>
      <c r="K713" s="52">
        <f>IFERROR(_xll.qlIndexFixing(ONIndex1M,I713,TRUE,_xll.ohTrigger(RecalcTrigger,Trigger1M)),NA())</f>
        <v>1.4084755950776184E-2</v>
      </c>
      <c r="L713" s="52">
        <f>IFERROR(_xll.qlIndexFixing(Index3M,H713,TRUE,_xll.ohTrigger(RecalcTrigger,Trigger3M)),NA())</f>
        <v>1.5300667581873073E-2</v>
      </c>
      <c r="M713" s="52">
        <f>IFERROR(_xll.qlIndexFixing(ONIndex3M,I713,TRUE,_xll.ohTrigger(RecalcTrigger,Trigger3M)),NA())</f>
        <v>1.5129392436810107E-2</v>
      </c>
      <c r="N713" s="52">
        <f>IFERROR(_xll.qlIndexFixing(Index6M,$H713,TRUE,_xll.ohTrigger(RecalcTrigger,Trigger6M)),NA())</f>
        <v>1.7087302249027637E-2</v>
      </c>
      <c r="O713" s="52">
        <f>IFERROR(_xll.qlIndexFixing(ONIndex6M,I713,TRUE,_xll.ohTrigger(RecalcTrigger,Trigger6M)),NA())</f>
        <v>1.6764097898978036E-2</v>
      </c>
      <c r="P713" s="52">
        <f>IFERROR(_xll.qlIndexFixing(Index1Y,$H713,TRUE,_xll.ohTrigger(RecalcTrigger,Trigger1Y)),NA())</f>
        <v>1.974741990216234E-2</v>
      </c>
      <c r="Q713" s="52">
        <f>IFERROR(_xll.qlIndexFixing(ONIndex1Y,I713,TRUE,_xll.ohTrigger(RecalcTrigger,Trigger1Y)),NA())</f>
        <v>1.964266993030428E-2</v>
      </c>
    </row>
    <row r="714" spans="2:17" x14ac:dyDescent="0.2">
      <c r="B714" s="46" t="s">
        <v>51</v>
      </c>
      <c r="D714" s="49">
        <f>_xll.qlCalendarAdvance(LocalCalendar,$D713,B714,"f",FALSE)</f>
        <v>44754</v>
      </c>
      <c r="E714" s="49">
        <f>_xll.qlInterestRateIndexValueDate(IndexON,D714)</f>
        <v>44754</v>
      </c>
      <c r="F714" s="52">
        <f>IFERROR(_xll.qlIndexFixing(IndexON,D714,TRUE,_xll.ohTrigger(RecalcTrigger,TriggerON)),NA())</f>
        <v>1.1390084279989665E-2</v>
      </c>
      <c r="H714" s="49">
        <f>_xll.qlCalendarAdvance(IborCalendar,$H713,B714,"f",FALSE)</f>
        <v>44741</v>
      </c>
      <c r="I714" s="49">
        <f>_xll.qlInterestRateIndexValueDate(Index1M,$H714)</f>
        <v>44743</v>
      </c>
      <c r="J714" s="52">
        <f>IFERROR(_xll.qlIndexFixing(Index1M,$H714,TRUE,_xll.ohTrigger(RecalcTrigger,Trigger1M)),NA())</f>
        <v>1.4168096038545569E-2</v>
      </c>
      <c r="K714" s="52">
        <f>IFERROR(_xll.qlIndexFixing(ONIndex1M,I714,TRUE,_xll.ohTrigger(RecalcTrigger,Trigger1M)),NA())</f>
        <v>1.4112194152779978E-2</v>
      </c>
      <c r="L714" s="52">
        <f>IFERROR(_xll.qlIndexFixing(Index3M,H714,TRUE,_xll.ohTrigger(RecalcTrigger,Trigger3M)),NA())</f>
        <v>1.5322271168206543E-2</v>
      </c>
      <c r="M714" s="52">
        <f>IFERROR(_xll.qlIndexFixing(ONIndex3M,I714,TRUE,_xll.ohTrigger(RecalcTrigger,Trigger3M)),NA())</f>
        <v>1.5153540691779099E-2</v>
      </c>
      <c r="N714" s="52">
        <f>IFERROR(_xll.qlIndexFixing(Index6M,$H714,TRUE,_xll.ohTrigger(RecalcTrigger,Trigger6M)),NA())</f>
        <v>1.7104438544733761E-2</v>
      </c>
      <c r="O714" s="52">
        <f>IFERROR(_xll.qlIndexFixing(ONIndex6M,I714,TRUE,_xll.ohTrigger(RecalcTrigger,Trigger6M)),NA())</f>
        <v>1.6786281314642437E-2</v>
      </c>
      <c r="P714" s="52">
        <f>IFERROR(_xll.qlIndexFixing(Index1Y,$H714,TRUE,_xll.ohTrigger(RecalcTrigger,Trigger1Y)),NA())</f>
        <v>1.9749220515105012E-2</v>
      </c>
      <c r="Q714" s="52">
        <f>IFERROR(_xll.qlIndexFixing(ONIndex1Y,I714,TRUE,_xll.ohTrigger(RecalcTrigger,Trigger1Y)),NA())</f>
        <v>1.9643966356763798E-2</v>
      </c>
    </row>
    <row r="715" spans="2:17" x14ac:dyDescent="0.2">
      <c r="B715" s="46" t="s">
        <v>51</v>
      </c>
      <c r="D715" s="49">
        <f>_xll.qlCalendarAdvance(LocalCalendar,$D714,B715,"f",FALSE)</f>
        <v>44761</v>
      </c>
      <c r="E715" s="49">
        <f>_xll.qlInterestRateIndexValueDate(IndexON,D715)</f>
        <v>44761</v>
      </c>
      <c r="F715" s="52">
        <f>IFERROR(_xll.qlIndexFixing(IndexON,D715,TRUE,_xll.ohTrigger(RecalcTrigger,TriggerON)),NA())</f>
        <v>1.1412011587559334E-2</v>
      </c>
      <c r="H715" s="49">
        <f>_xll.qlCalendarAdvance(IborCalendar,$H714,B715,"f",FALSE)</f>
        <v>44748</v>
      </c>
      <c r="I715" s="49">
        <f>_xll.qlInterestRateIndexValueDate(Index1M,$H715)</f>
        <v>44750</v>
      </c>
      <c r="J715" s="52">
        <f>IFERROR(_xll.qlIndexFixing(Index1M,$H715,TRUE,_xll.ohTrigger(RecalcTrigger,Trigger1M)),NA())</f>
        <v>1.419306276573961E-2</v>
      </c>
      <c r="K715" s="52">
        <f>IFERROR(_xll.qlIndexFixing(ONIndex1M,I715,TRUE,_xll.ohTrigger(RecalcTrigger,Trigger1M)),NA())</f>
        <v>1.4135329998845592E-2</v>
      </c>
      <c r="L715" s="52">
        <f>IFERROR(_xll.qlIndexFixing(Index3M,H715,TRUE,_xll.ohTrigger(RecalcTrigger,Trigger3M)),NA())</f>
        <v>1.5345602699822342E-2</v>
      </c>
      <c r="M715" s="52">
        <f>IFERROR(_xll.qlIndexFixing(ONIndex3M,I715,TRUE,_xll.ohTrigger(RecalcTrigger,Trigger3M)),NA())</f>
        <v>1.5173771547836168E-2</v>
      </c>
      <c r="N715" s="52">
        <f>IFERROR(_xll.qlIndexFixing(Index6M,$H715,TRUE,_xll.ohTrigger(RecalcTrigger,Trigger6M)),NA())</f>
        <v>1.7121529641159067E-2</v>
      </c>
      <c r="O715" s="52">
        <f>IFERROR(_xll.qlIndexFixing(ONIndex6M,I715,TRUE,_xll.ohTrigger(RecalcTrigger,Trigger6M)),NA())</f>
        <v>1.6804586649650233E-2</v>
      </c>
      <c r="P715" s="52">
        <f>IFERROR(_xll.qlIndexFixing(Index1Y,$H715,TRUE,_xll.ohTrigger(RecalcTrigger,Trigger1Y)),NA())</f>
        <v>1.9751456734452475E-2</v>
      </c>
      <c r="Q715" s="52">
        <f>IFERROR(_xll.qlIndexFixing(ONIndex1Y,I715,TRUE,_xll.ohTrigger(RecalcTrigger,Trigger1Y)),NA())</f>
        <v>1.9643116034684382E-2</v>
      </c>
    </row>
    <row r="716" spans="2:17" x14ac:dyDescent="0.2">
      <c r="B716" s="46" t="s">
        <v>51</v>
      </c>
      <c r="D716" s="49">
        <f>_xll.qlCalendarAdvance(LocalCalendar,$D715,B716,"f",FALSE)</f>
        <v>44768</v>
      </c>
      <c r="E716" s="49">
        <f>_xll.qlInterestRateIndexValueDate(IndexON,D716)</f>
        <v>44768</v>
      </c>
      <c r="F716" s="52">
        <f>IFERROR(_xll.qlIndexFixing(IndexON,D716,TRUE,_xll.ohTrigger(RecalcTrigger,TriggerON)),NA())</f>
        <v>1.1433909740530268E-2</v>
      </c>
      <c r="H716" s="49">
        <f>_xll.qlCalendarAdvance(IborCalendar,$H715,B716,"f",FALSE)</f>
        <v>44755</v>
      </c>
      <c r="I716" s="49">
        <f>_xll.qlInterestRateIndexValueDate(Index1M,$H716)</f>
        <v>44757</v>
      </c>
      <c r="J716" s="52">
        <f>IFERROR(_xll.qlIndexFixing(Index1M,$H716,TRUE,_xll.ohTrigger(RecalcTrigger,Trigger1M)),NA())</f>
        <v>1.4217890266759835E-2</v>
      </c>
      <c r="K716" s="52">
        <f>IFERROR(_xll.qlIndexFixing(ONIndex1M,I716,TRUE,_xll.ohTrigger(RecalcTrigger,Trigger1M)),NA())</f>
        <v>1.4160408342034358E-2</v>
      </c>
      <c r="L716" s="52">
        <f>IFERROR(_xll.qlIndexFixing(Index3M,H716,TRUE,_xll.ohTrigger(RecalcTrigger,Trigger3M)),NA())</f>
        <v>1.5365144054917117E-2</v>
      </c>
      <c r="M716" s="52">
        <f>IFERROR(_xll.qlIndexFixing(ONIndex3M,I716,TRUE,_xll.ohTrigger(RecalcTrigger,Trigger3M)),NA())</f>
        <v>1.5195793787787792E-2</v>
      </c>
      <c r="N716" s="52">
        <f>IFERROR(_xll.qlIndexFixing(Index6M,$H716,TRUE,_xll.ohTrigger(RecalcTrigger,Trigger6M)),NA())</f>
        <v>1.7142084899357105E-2</v>
      </c>
      <c r="O716" s="52">
        <f>IFERROR(_xll.qlIndexFixing(ONIndex6M,I716,TRUE,_xll.ohTrigger(RecalcTrigger,Trigger6M)),NA())</f>
        <v>1.6824520695504219E-2</v>
      </c>
      <c r="P716" s="52">
        <f>IFERROR(_xll.qlIndexFixing(Index1Y,$H716,TRUE,_xll.ohTrigger(RecalcTrigger,Trigger1Y)),NA())</f>
        <v>1.9754167061101582E-2</v>
      </c>
      <c r="Q716" s="52">
        <f>IFERROR(_xll.qlIndexFixing(ONIndex1Y,I716,TRUE,_xll.ohTrigger(RecalcTrigger,Trigger1Y)),NA())</f>
        <v>1.9641747401264453E-2</v>
      </c>
    </row>
    <row r="717" spans="2:17" x14ac:dyDescent="0.2">
      <c r="B717" s="46" t="s">
        <v>51</v>
      </c>
      <c r="D717" s="49">
        <f>_xll.qlCalendarAdvance(LocalCalendar,$D716,B717,"f",FALSE)</f>
        <v>44775</v>
      </c>
      <c r="E717" s="49">
        <f>_xll.qlInterestRateIndexValueDate(IndexON,D717)</f>
        <v>44775</v>
      </c>
      <c r="F717" s="52">
        <f>IFERROR(_xll.qlIndexFixing(IndexON,D717,TRUE,_xll.ohTrigger(RecalcTrigger,TriggerON)),NA())</f>
        <v>1.1455778738982403E-2</v>
      </c>
      <c r="H717" s="49">
        <f>_xll.qlCalendarAdvance(IborCalendar,$H716,B717,"f",FALSE)</f>
        <v>44762</v>
      </c>
      <c r="I717" s="49">
        <f>_xll.qlInterestRateIndexValueDate(Index1M,$H717)</f>
        <v>44764</v>
      </c>
      <c r="J717" s="52">
        <f>IFERROR(_xll.qlIndexFixing(Index1M,$H717,TRUE,_xll.ohTrigger(RecalcTrigger,Trigger1M)),NA())</f>
        <v>1.4242578540716633E-2</v>
      </c>
      <c r="K717" s="52">
        <f>IFERROR(_xll.qlIndexFixing(ONIndex1M,I717,TRUE,_xll.ohTrigger(RecalcTrigger,Trigger1M)),NA())</f>
        <v>1.4185347564534823E-2</v>
      </c>
      <c r="L717" s="52">
        <f>IFERROR(_xll.qlIndexFixing(Index3M,H717,TRUE,_xll.ohTrigger(RecalcTrigger,Trigger3M)),NA())</f>
        <v>1.5386414436175139E-2</v>
      </c>
      <c r="M717" s="52">
        <f>IFERROR(_xll.qlIndexFixing(ONIndex3M,I717,TRUE,_xll.ohTrigger(RecalcTrigger,Trigger3M)),NA())</f>
        <v>1.5217704483978522E-2</v>
      </c>
      <c r="N717" s="52">
        <f>IFERROR(_xll.qlIndexFixing(Index6M,$H717,TRUE,_xll.ohTrigger(RecalcTrigger,Trigger6M)),NA())</f>
        <v>1.7159127058226725E-2</v>
      </c>
      <c r="O717" s="52">
        <f>IFERROR(_xll.qlIndexFixing(ONIndex6M,I717,TRUE,_xll.ohTrigger(RecalcTrigger,Trigger6M)),NA())</f>
        <v>1.6844247854876926E-2</v>
      </c>
      <c r="P717" s="52">
        <f>IFERROR(_xll.qlIndexFixing(Index1Y,$H717,TRUE,_xll.ohTrigger(RecalcTrigger,Trigger1Y)),NA())</f>
        <v>1.9757389997004701E-2</v>
      </c>
      <c r="Q717" s="52">
        <f>IFERROR(_xll.qlIndexFixing(ONIndex1Y,I717,TRUE,_xll.ohTrigger(RecalcTrigger,Trigger1Y)),NA())</f>
        <v>1.9639317644095655E-2</v>
      </c>
    </row>
    <row r="718" spans="2:17" x14ac:dyDescent="0.2">
      <c r="B718" s="46" t="s">
        <v>51</v>
      </c>
      <c r="D718" s="49">
        <f>_xll.qlCalendarAdvance(LocalCalendar,$D717,B718,"f",FALSE)</f>
        <v>44782</v>
      </c>
      <c r="E718" s="49">
        <f>_xll.qlInterestRateIndexValueDate(IndexON,D718)</f>
        <v>44782</v>
      </c>
      <c r="F718" s="52">
        <f>IFERROR(_xll.qlIndexFixing(IndexON,D718,TRUE,_xll.ohTrigger(RecalcTrigger,TriggerON)),NA())</f>
        <v>1.1477618582915738E-2</v>
      </c>
      <c r="H718" s="49">
        <f>_xll.qlCalendarAdvance(IborCalendar,$H717,B718,"f",FALSE)</f>
        <v>44769</v>
      </c>
      <c r="I718" s="49">
        <f>_xll.qlInterestRateIndexValueDate(Index1M,$H718)</f>
        <v>44771</v>
      </c>
      <c r="J718" s="52">
        <f>IFERROR(_xll.qlIndexFixing(Index1M,$H718,TRUE,_xll.ohTrigger(RecalcTrigger,Trigger1M)),NA())</f>
        <v>1.4271173546439284E-2</v>
      </c>
      <c r="K718" s="52">
        <f>IFERROR(_xll.qlIndexFixing(ONIndex1M,I718,TRUE,_xll.ohTrigger(RecalcTrigger,Trigger1M)),NA())</f>
        <v>1.4210147666320339E-2</v>
      </c>
      <c r="L718" s="52">
        <f>IFERROR(_xll.qlIndexFixing(Index3M,H718,TRUE,_xll.ohTrigger(RecalcTrigger,Trigger3M)),NA())</f>
        <v>1.5407574841413382E-2</v>
      </c>
      <c r="M718" s="52">
        <f>IFERROR(_xll.qlIndexFixing(ONIndex3M,I718,TRUE,_xll.ohTrigger(RecalcTrigger,Trigger3M)),NA())</f>
        <v>1.5239503636275131E-2</v>
      </c>
      <c r="N718" s="52">
        <f>IFERROR(_xll.qlIndexFixing(Index6M,$H718,TRUE,_xll.ohTrigger(RecalcTrigger,Trigger6M)),NA())</f>
        <v>1.7179681650000597E-2</v>
      </c>
      <c r="O718" s="52">
        <f>IFERROR(_xll.qlIndexFixing(ONIndex6M,I718,TRUE,_xll.ohTrigger(RecalcTrigger,Trigger6M)),NA())</f>
        <v>1.6863768127715062E-2</v>
      </c>
      <c r="P718" s="52">
        <f>IFERROR(_xll.qlIndexFixing(Index1Y,$H718,TRUE,_xll.ohTrigger(RecalcTrigger,Trigger1Y)),NA())</f>
        <v>1.9761164045359839E-2</v>
      </c>
      <c r="Q718" s="52">
        <f>IFERROR(_xll.qlIndexFixing(ONIndex1Y,I718,TRUE,_xll.ohTrigger(RecalcTrigger,Trigger1Y)),NA())</f>
        <v>1.963582676328457E-2</v>
      </c>
    </row>
    <row r="719" spans="2:17" x14ac:dyDescent="0.2">
      <c r="B719" s="46" t="s">
        <v>51</v>
      </c>
      <c r="D719" s="49">
        <f>_xll.qlCalendarAdvance(LocalCalendar,$D718,B719,"f",FALSE)</f>
        <v>44789</v>
      </c>
      <c r="E719" s="49">
        <f>_xll.qlInterestRateIndexValueDate(IndexON,D719)</f>
        <v>44789</v>
      </c>
      <c r="F719" s="52">
        <f>IFERROR(_xll.qlIndexFixing(IndexON,D719,TRUE,_xll.ohTrigger(RecalcTrigger,TriggerON)),NA())</f>
        <v>1.1499429272410211E-2</v>
      </c>
      <c r="H719" s="49">
        <f>_xll.qlCalendarAdvance(IborCalendar,$H718,B719,"f",FALSE)</f>
        <v>44776</v>
      </c>
      <c r="I719" s="49">
        <f>_xll.qlInterestRateIndexValueDate(Index1M,$H719)</f>
        <v>44778</v>
      </c>
      <c r="J719" s="52">
        <f>IFERROR(_xll.qlIndexFixing(Index1M,$H719,TRUE,_xll.ohTrigger(RecalcTrigger,Trigger1M)),NA())</f>
        <v>1.4293551807109117E-2</v>
      </c>
      <c r="K719" s="52">
        <f>IFERROR(_xll.qlIndexFixing(ONIndex1M,I719,TRUE,_xll.ohTrigger(RecalcTrigger,Trigger1M)),NA())</f>
        <v>1.423480864725768E-2</v>
      </c>
      <c r="L719" s="52">
        <f>IFERROR(_xll.qlIndexFixing(Index3M,H719,TRUE,_xll.ohTrigger(RecalcTrigger,Trigger3M)),NA())</f>
        <v>1.5428625819692217E-2</v>
      </c>
      <c r="M719" s="52">
        <f>IFERROR(_xll.qlIndexFixing(ONIndex3M,I719,TRUE,_xll.ohTrigger(RecalcTrigger,Trigger3M)),NA())</f>
        <v>1.5261191244704264E-2</v>
      </c>
      <c r="N719" s="52">
        <f>IFERROR(_xll.qlIndexFixing(Index6M,$H719,TRUE,_xll.ohTrigger(RecalcTrigger,Trigger6M)),NA())</f>
        <v>1.71967225205471E-2</v>
      </c>
      <c r="O719" s="52">
        <f>IFERROR(_xll.qlIndexFixing(ONIndex6M,I719,TRUE,_xll.ohTrigger(RecalcTrigger,Trigger6M)),NA())</f>
        <v>1.6883081513885401E-2</v>
      </c>
      <c r="P719" s="52">
        <f>IFERROR(_xll.qlIndexFixing(Index1Y,$H719,TRUE,_xll.ohTrigger(RecalcTrigger,Trigger1Y)),NA())</f>
        <v>1.9765527710816279E-2</v>
      </c>
      <c r="Q719" s="52">
        <f>IFERROR(_xll.qlIndexFixing(ONIndex1Y,I719,TRUE,_xll.ohTrigger(RecalcTrigger,Trigger1Y)),NA())</f>
        <v>1.9631274758937778E-2</v>
      </c>
    </row>
    <row r="720" spans="2:17" x14ac:dyDescent="0.2">
      <c r="B720" s="46" t="s">
        <v>51</v>
      </c>
      <c r="D720" s="49">
        <f>_xll.qlCalendarAdvance(LocalCalendar,$D719,B720,"f",FALSE)</f>
        <v>44796</v>
      </c>
      <c r="E720" s="49">
        <f>_xll.qlInterestRateIndexValueDate(IndexON,D720)</f>
        <v>44796</v>
      </c>
      <c r="F720" s="52">
        <f>IFERROR(_xll.qlIndexFixing(IndexON,D720,TRUE,_xll.ohTrigger(RecalcTrigger,TriggerON)),NA())</f>
        <v>1.1521210807226012E-2</v>
      </c>
      <c r="H720" s="49">
        <f>_xll.qlCalendarAdvance(IborCalendar,$H719,B720,"f",FALSE)</f>
        <v>44783</v>
      </c>
      <c r="I720" s="49">
        <f>_xll.qlInterestRateIndexValueDate(Index1M,$H720)</f>
        <v>44785</v>
      </c>
      <c r="J720" s="52">
        <f>IFERROR(_xll.qlIndexFixing(Index1M,$H720,TRUE,_xll.ohTrigger(RecalcTrigger,Trigger1M)),NA())</f>
        <v>1.4315807991369667E-2</v>
      </c>
      <c r="K720" s="52">
        <f>IFERROR(_xll.qlIndexFixing(ONIndex1M,I720,TRUE,_xll.ohTrigger(RecalcTrigger,Trigger1M)),NA())</f>
        <v>1.4259330507240264E-2</v>
      </c>
      <c r="L720" s="52">
        <f>IFERROR(_xll.qlIndexFixing(Index3M,H720,TRUE,_xll.ohTrigger(RecalcTrigger,Trigger3M)),NA())</f>
        <v>1.5449567920093272E-2</v>
      </c>
      <c r="M720" s="52">
        <f>IFERROR(_xll.qlIndexFixing(ONIndex3M,I720,TRUE,_xll.ohTrigger(RecalcTrigger,Trigger3M)),NA())</f>
        <v>1.528276730915934E-2</v>
      </c>
      <c r="N720" s="52">
        <f>IFERROR(_xll.qlIndexFixing(Index6M,$H720,TRUE,_xll.ohTrigger(RecalcTrigger,Trigger6M)),NA())</f>
        <v>1.7215551174168852E-2</v>
      </c>
      <c r="O720" s="52">
        <f>IFERROR(_xll.qlIndexFixing(ONIndex6M,I720,TRUE,_xll.ohTrigger(RecalcTrigger,Trigger6M)),NA())</f>
        <v>1.6902188013281361E-2</v>
      </c>
      <c r="P720" s="52">
        <f>IFERROR(_xll.qlIndexFixing(Index1Y,$H720,TRUE,_xll.ohTrigger(RecalcTrigger,Trigger1Y)),NA())</f>
        <v>1.9770519499692375E-2</v>
      </c>
      <c r="Q720" s="52">
        <f>IFERROR(_xll.qlIndexFixing(ONIndex1Y,I720,TRUE,_xll.ohTrigger(RecalcTrigger,Trigger1Y)),NA())</f>
        <v>1.9625661631108571E-2</v>
      </c>
    </row>
    <row r="721" spans="2:17" x14ac:dyDescent="0.2">
      <c r="B721" s="46" t="s">
        <v>51</v>
      </c>
      <c r="D721" s="49">
        <f>_xll.qlCalendarAdvance(LocalCalendar,$D720,B721,"f",FALSE)</f>
        <v>44803</v>
      </c>
      <c r="E721" s="49">
        <f>_xll.qlInterestRateIndexValueDate(IndexON,D721)</f>
        <v>44803</v>
      </c>
      <c r="F721" s="52">
        <f>IFERROR(_xll.qlIndexFixing(IndexON,D721,TRUE,_xll.ohTrigger(RecalcTrigger,TriggerON)),NA())</f>
        <v>1.154296318760295E-2</v>
      </c>
      <c r="H721" s="49">
        <f>_xll.qlCalendarAdvance(IborCalendar,$H720,B721,"f",FALSE)</f>
        <v>44790</v>
      </c>
      <c r="I721" s="49">
        <f>_xll.qlInterestRateIndexValueDate(Index1M,$H721)</f>
        <v>44792</v>
      </c>
      <c r="J721" s="52">
        <f>IFERROR(_xll.qlIndexFixing(Index1M,$H721,TRUE,_xll.ohTrigger(RecalcTrigger,Trigger1M)),NA())</f>
        <v>1.4339939348256586E-2</v>
      </c>
      <c r="K721" s="52">
        <f>IFERROR(_xll.qlIndexFixing(ONIndex1M,I721,TRUE,_xll.ohTrigger(RecalcTrigger,Trigger1M)),NA())</f>
        <v>1.4283713246214802E-2</v>
      </c>
      <c r="L721" s="52">
        <f>IFERROR(_xll.qlIndexFixing(Index3M,H721,TRUE,_xll.ohTrigger(RecalcTrigger,Trigger3M)),NA())</f>
        <v>1.5470401691719442E-2</v>
      </c>
      <c r="M721" s="52">
        <f>IFERROR(_xll.qlIndexFixing(ONIndex3M,I721,TRUE,_xll.ohTrigger(RecalcTrigger,Trigger3M)),NA())</f>
        <v>1.5304231829587067E-2</v>
      </c>
      <c r="N721" s="52">
        <f>IFERROR(_xll.qlIndexFixing(Index6M,$H721,TRUE,_xll.ohTrigger(RecalcTrigger,Trigger6M)),NA())</f>
        <v>1.7236204172357342E-2</v>
      </c>
      <c r="O721" s="52">
        <f>IFERROR(_xll.qlIndexFixing(ONIndex6M,I721,TRUE,_xll.ohTrigger(RecalcTrigger,Trigger6M)),NA())</f>
        <v>1.6921087625823006E-2</v>
      </c>
      <c r="P721" s="52">
        <f>IFERROR(_xll.qlIndexFixing(Index1Y,$H721,TRUE,_xll.ohTrigger(RecalcTrigger,Trigger1Y)),NA())</f>
        <v>1.9776177920211E-2</v>
      </c>
      <c r="Q721" s="52">
        <f>IFERROR(_xll.qlIndexFixing(ONIndex1Y,I721,TRUE,_xll.ohTrigger(RecalcTrigger,Trigger1Y)),NA())</f>
        <v>1.9618987380036756E-2</v>
      </c>
    </row>
    <row r="722" spans="2:17" x14ac:dyDescent="0.2">
      <c r="B722" s="46" t="s">
        <v>51</v>
      </c>
      <c r="D722" s="49">
        <f>_xll.qlCalendarAdvance(LocalCalendar,$D721,B722,"f",FALSE)</f>
        <v>44810</v>
      </c>
      <c r="E722" s="49">
        <f>_xll.qlInterestRateIndexValueDate(IndexON,D722)</f>
        <v>44810</v>
      </c>
      <c r="F722" s="52">
        <f>IFERROR(_xll.qlIndexFixing(IndexON,D722,TRUE,_xll.ohTrigger(RecalcTrigger,TriggerON)),NA())</f>
        <v>1.1564686413301217E-2</v>
      </c>
      <c r="H722" s="49">
        <f>_xll.qlCalendarAdvance(IborCalendar,$H721,B722,"f",FALSE)</f>
        <v>44797</v>
      </c>
      <c r="I722" s="49">
        <f>_xll.qlInterestRateIndexValueDate(Index1M,$H722)</f>
        <v>44799</v>
      </c>
      <c r="J722" s="52">
        <f>IFERROR(_xll.qlIndexFixing(Index1M,$H722,TRUE,_xll.ohTrigger(RecalcTrigger,Trigger1M)),NA())</f>
        <v>1.4363931473693909E-2</v>
      </c>
      <c r="K722" s="52">
        <f>IFERROR(_xll.qlIndexFixing(ONIndex1M,I722,TRUE,_xll.ohTrigger(RecalcTrigger,Trigger1M)),NA())</f>
        <v>1.4309966790526651E-2</v>
      </c>
      <c r="L722" s="52">
        <f>IFERROR(_xll.qlIndexFixing(Index3M,H722,TRUE,_xll.ohTrigger(RecalcTrigger,Trigger3M)),NA())</f>
        <v>1.5491127683695725E-2</v>
      </c>
      <c r="M722" s="52">
        <f>IFERROR(_xll.qlIndexFixing(ONIndex3M,I722,TRUE,_xll.ohTrigger(RecalcTrigger,Trigger3M)),NA())</f>
        <v>1.5327431354987819E-2</v>
      </c>
      <c r="N722" s="52">
        <f>IFERROR(_xll.qlIndexFixing(Index6M,$H722,TRUE,_xll.ohTrigger(RecalcTrigger,Trigger6M)),NA())</f>
        <v>1.7253333641573512E-2</v>
      </c>
      <c r="O722" s="52">
        <f>IFERROR(_xll.qlIndexFixing(ONIndex6M,I722,TRUE,_xll.ohTrigger(RecalcTrigger,Trigger6M)),NA())</f>
        <v>1.6941504998109203E-2</v>
      </c>
      <c r="P722" s="52">
        <f>IFERROR(_xll.qlIndexFixing(Index1Y,$H722,TRUE,_xll.ohTrigger(RecalcTrigger,Trigger1Y)),NA())</f>
        <v>1.9784117371749625E-2</v>
      </c>
      <c r="Q722" s="52">
        <f>IFERROR(_xll.qlIndexFixing(ONIndex1Y,I722,TRUE,_xll.ohTrigger(RecalcTrigger,Trigger1Y)),NA())</f>
        <v>1.9611186674974856E-2</v>
      </c>
    </row>
    <row r="723" spans="2:17" x14ac:dyDescent="0.2">
      <c r="B723" s="46" t="s">
        <v>51</v>
      </c>
      <c r="D723" s="49">
        <f>_xll.qlCalendarAdvance(LocalCalendar,$D722,B723,"f",FALSE)</f>
        <v>44817</v>
      </c>
      <c r="E723" s="49">
        <f>_xll.qlInterestRateIndexValueDate(IndexON,D723)</f>
        <v>44817</v>
      </c>
      <c r="F723" s="52">
        <f>IFERROR(_xll.qlIndexFixing(IndexON,D723,TRUE,_xll.ohTrigger(RecalcTrigger,TriggerON)),NA())</f>
        <v>1.1586380484560621E-2</v>
      </c>
      <c r="H723" s="49">
        <f>_xll.qlCalendarAdvance(IborCalendar,$H722,B723,"f",FALSE)</f>
        <v>44804</v>
      </c>
      <c r="I723" s="49">
        <f>_xll.qlInterestRateIndexValueDate(Index1M,$H723)</f>
        <v>44806</v>
      </c>
      <c r="J723" s="52">
        <f>IFERROR(_xll.qlIndexFixing(Index1M,$H723,TRUE,_xll.ohTrigger(RecalcTrigger,Trigger1M)),NA())</f>
        <v>1.4387784486260331E-2</v>
      </c>
      <c r="K723" s="52">
        <f>IFERROR(_xll.qlIndexFixing(ONIndex1M,I723,TRUE,_xll.ohTrigger(RecalcTrigger,Trigger1M)),NA())</f>
        <v>1.4334062308507534E-2</v>
      </c>
      <c r="L723" s="52">
        <f>IFERROR(_xll.qlIndexFixing(Index3M,H723,TRUE,_xll.ohTrigger(RecalcTrigger,Trigger3M)),NA())</f>
        <v>1.5506386696423676E-2</v>
      </c>
      <c r="M723" s="52">
        <f>IFERROR(_xll.qlIndexFixing(ONIndex3M,I723,TRUE,_xll.ohTrigger(RecalcTrigger,Trigger3M)),NA())</f>
        <v>1.534866572433069E-2</v>
      </c>
      <c r="N723" s="52">
        <f>IFERROR(_xll.qlIndexFixing(Index6M,$H723,TRUE,_xll.ohTrigger(RecalcTrigger,Trigger6M)),NA())</f>
        <v>1.7265102937964398E-2</v>
      </c>
      <c r="O723" s="52">
        <f>IFERROR(_xll.qlIndexFixing(ONIndex6M,I723,TRUE,_xll.ohTrigger(RecalcTrigger,Trigger6M)),NA())</f>
        <v>1.6959976928634379E-2</v>
      </c>
      <c r="P723" s="52">
        <f>IFERROR(_xll.qlIndexFixing(Index1Y,$H723,TRUE,_xll.ohTrigger(RecalcTrigger,Trigger1Y)),NA())</f>
        <v>1.9791290788353608E-2</v>
      </c>
      <c r="Q723" s="52">
        <f>IFERROR(_xll.qlIndexFixing(ONIndex1Y,I723,TRUE,_xll.ohTrigger(RecalcTrigger,Trigger1Y)),NA())</f>
        <v>1.9602313900199952E-2</v>
      </c>
    </row>
    <row r="724" spans="2:17" x14ac:dyDescent="0.2">
      <c r="B724" s="46" t="s">
        <v>51</v>
      </c>
      <c r="D724" s="49">
        <f>_xll.qlCalendarAdvance(LocalCalendar,$D723,B724,"f",FALSE)</f>
        <v>44824</v>
      </c>
      <c r="E724" s="49">
        <f>_xll.qlInterestRateIndexValueDate(IndexON,D724)</f>
        <v>44824</v>
      </c>
      <c r="F724" s="52">
        <f>IFERROR(_xll.qlIndexFixing(IndexON,D724,TRUE,_xll.ohTrigger(RecalcTrigger,TriggerON)),NA())</f>
        <v>1.160804540122129E-2</v>
      </c>
      <c r="H724" s="49">
        <f>_xll.qlCalendarAdvance(IborCalendar,$H723,B724,"f",FALSE)</f>
        <v>44811</v>
      </c>
      <c r="I724" s="49">
        <f>_xll.qlInterestRateIndexValueDate(Index1M,$H724)</f>
        <v>44813</v>
      </c>
      <c r="J724" s="52">
        <f>IFERROR(_xll.qlIndexFixing(Index1M,$H724,TRUE,_xll.ohTrigger(RecalcTrigger,Trigger1M)),NA())</f>
        <v>1.4413473186333514E-2</v>
      </c>
      <c r="K724" s="52">
        <f>IFERROR(_xll.qlIndexFixing(ONIndex1M,I724,TRUE,_xll.ohTrigger(RecalcTrigger,Trigger1M)),NA())</f>
        <v>1.4356026736237482E-2</v>
      </c>
      <c r="L724" s="52">
        <f>IFERROR(_xll.qlIndexFixing(Index3M,H724,TRUE,_xll.ohTrigger(RecalcTrigger,Trigger3M)),NA())</f>
        <v>1.5526918627187596E-2</v>
      </c>
      <c r="M724" s="52">
        <f>IFERROR(_xll.qlIndexFixing(ONIndex3M,I724,TRUE,_xll.ohTrigger(RecalcTrigger,Trigger3M)),NA())</f>
        <v>1.5367956126066673E-2</v>
      </c>
      <c r="N724" s="52">
        <f>IFERROR(_xll.qlIndexFixing(Index6M,$H724,TRUE,_xll.ohTrigger(RecalcTrigger,Trigger6M)),NA())</f>
        <v>1.7284119619353774E-2</v>
      </c>
      <c r="O724" s="52">
        <f>IFERROR(_xll.qlIndexFixing(ONIndex6M,I724,TRUE,_xll.ohTrigger(RecalcTrigger,Trigger6M)),NA())</f>
        <v>1.6976545141309529E-2</v>
      </c>
      <c r="P724" s="52">
        <f>IFERROR(_xll.qlIndexFixing(Index1Y,$H724,TRUE,_xll.ohTrigger(RecalcTrigger,Trigger1Y)),NA())</f>
        <v>1.9797538087744152E-2</v>
      </c>
      <c r="Q724" s="52">
        <f>IFERROR(_xll.qlIndexFixing(ONIndex1Y,I724,TRUE,_xll.ohTrigger(RecalcTrigger,Trigger1Y)),NA())</f>
        <v>1.9592597888937746E-2</v>
      </c>
    </row>
    <row r="725" spans="2:17" x14ac:dyDescent="0.2">
      <c r="B725" s="46" t="s">
        <v>51</v>
      </c>
      <c r="D725" s="49">
        <f>_xll.qlCalendarAdvance(LocalCalendar,$D724,B725,"f",FALSE)</f>
        <v>44831</v>
      </c>
      <c r="E725" s="49">
        <f>_xll.qlInterestRateIndexValueDate(IndexON,D725)</f>
        <v>44831</v>
      </c>
      <c r="F725" s="52">
        <f>IFERROR(_xll.qlIndexFixing(IndexON,D725,TRUE,_xll.ohTrigger(RecalcTrigger,TriggerON)),NA())</f>
        <v>1.1629681163283223E-2</v>
      </c>
      <c r="H725" s="49">
        <f>_xll.qlCalendarAdvance(IborCalendar,$H724,B725,"f",FALSE)</f>
        <v>44818</v>
      </c>
      <c r="I725" s="49">
        <f>_xll.qlInterestRateIndexValueDate(Index1M,$H725)</f>
        <v>44820</v>
      </c>
      <c r="J725" s="52">
        <f>IFERROR(_xll.qlIndexFixing(Index1M,$H725,TRUE,_xll.ohTrigger(RecalcTrigger,Trigger1M)),NA())</f>
        <v>1.4435094186121222E-2</v>
      </c>
      <c r="K725" s="52">
        <f>IFERROR(_xll.qlIndexFixing(ONIndex1M,I725,TRUE,_xll.ohTrigger(RecalcTrigger,Trigger1M)),NA())</f>
        <v>1.4379852990300535E-2</v>
      </c>
      <c r="L725" s="52">
        <f>IFERROR(_xll.qlIndexFixing(Index3M,H725,TRUE,_xll.ohTrigger(RecalcTrigger,Trigger3M)),NA())</f>
        <v>1.5547344381905977E-2</v>
      </c>
      <c r="M725" s="52">
        <f>IFERROR(_xll.qlIndexFixing(ONIndex3M,I725,TRUE,_xll.ohTrigger(RecalcTrigger,Trigger3M)),NA())</f>
        <v>1.5388974469772165E-2</v>
      </c>
      <c r="N725" s="52">
        <f>IFERROR(_xll.qlIndexFixing(Index6M,$H725,TRUE,_xll.ohTrigger(RecalcTrigger,Trigger6M)),NA())</f>
        <v>1.7303223595588089E-2</v>
      </c>
      <c r="O725" s="52">
        <f>IFERROR(_xll.qlIndexFixing(ONIndex6M,I725,TRUE,_xll.ohTrigger(RecalcTrigger,Trigger6M)),NA())</f>
        <v>1.6994617205421392E-2</v>
      </c>
      <c r="P725" s="52">
        <f>IFERROR(_xll.qlIndexFixing(Index1Y,$H725,TRUE,_xll.ohTrigger(RecalcTrigger,Trigger1Y)),NA())</f>
        <v>1.9806248164171238E-2</v>
      </c>
      <c r="Q725" s="52">
        <f>IFERROR(_xll.qlIndexFixing(ONIndex1Y,I725,TRUE,_xll.ohTrigger(RecalcTrigger,Trigger1Y)),NA())</f>
        <v>1.9581679146707387E-2</v>
      </c>
    </row>
    <row r="726" spans="2:17" x14ac:dyDescent="0.2">
      <c r="B726" s="46" t="s">
        <v>51</v>
      </c>
      <c r="D726" s="49">
        <f>_xll.qlCalendarAdvance(LocalCalendar,$D725,B726,"f",FALSE)</f>
        <v>44838</v>
      </c>
      <c r="E726" s="49">
        <f>_xll.qlInterestRateIndexValueDate(IndexON,D726)</f>
        <v>44838</v>
      </c>
      <c r="F726" s="52">
        <f>IFERROR(_xll.qlIndexFixing(IndexON,D726,TRUE,_xll.ohTrigger(RecalcTrigger,TriggerON)),NA())</f>
        <v>1.1651260590648249E-2</v>
      </c>
      <c r="H726" s="49">
        <f>_xll.qlCalendarAdvance(IborCalendar,$H725,B726,"f",FALSE)</f>
        <v>44825</v>
      </c>
      <c r="I726" s="49">
        <f>_xll.qlInterestRateIndexValueDate(Index1M,$H726)</f>
        <v>44827</v>
      </c>
      <c r="J726" s="52">
        <f>IFERROR(_xll.qlIndexFixing(Index1M,$H726,TRUE,_xll.ohTrigger(RecalcTrigger,Trigger1M)),NA())</f>
        <v>1.4458568796474855E-2</v>
      </c>
      <c r="K726" s="52">
        <f>IFERROR(_xll.qlIndexFixing(ONIndex1M,I726,TRUE,_xll.ohTrigger(RecalcTrigger,Trigger1M)),NA())</f>
        <v>1.440354012295586E-2</v>
      </c>
      <c r="L726" s="52">
        <f>IFERROR(_xll.qlIndexFixing(Index3M,H726,TRUE,_xll.ohTrigger(RecalcTrigger,Trigger3M)),NA())</f>
        <v>1.5567664527921915E-2</v>
      </c>
      <c r="M726" s="52">
        <f>IFERROR(_xll.qlIndexFixing(ONIndex3M,I726,TRUE,_xll.ohTrigger(RecalcTrigger,Trigger3M)),NA())</f>
        <v>1.5409881269157211E-2</v>
      </c>
      <c r="N726" s="52">
        <f>IFERROR(_xll.qlIndexFixing(Index6M,$H726,TRUE,_xll.ohTrigger(RecalcTrigger,Trigger6M)),NA())</f>
        <v>1.7322427809435974E-2</v>
      </c>
      <c r="O726" s="52">
        <f>IFERROR(_xll.qlIndexFixing(ONIndex6M,I726,TRUE,_xll.ohTrigger(RecalcTrigger,Trigger6M)),NA())</f>
        <v>1.7012482382199323E-2</v>
      </c>
      <c r="P726" s="52">
        <f>IFERROR(_xll.qlIndexFixing(Index1Y,$H726,TRUE,_xll.ohTrigger(RecalcTrigger,Trigger1Y)),NA())</f>
        <v>1.9815817451153236E-2</v>
      </c>
      <c r="Q726" s="52">
        <f>IFERROR(_xll.qlIndexFixing(ONIndex1Y,I726,TRUE,_xll.ohTrigger(RecalcTrigger,Trigger1Y)),NA())</f>
        <v>1.9569699282406816E-2</v>
      </c>
    </row>
    <row r="727" spans="2:17" x14ac:dyDescent="0.2">
      <c r="B727" s="46" t="s">
        <v>51</v>
      </c>
      <c r="D727" s="49">
        <f>_xll.qlCalendarAdvance(LocalCalendar,$D726,B727,"f",FALSE)</f>
        <v>44845</v>
      </c>
      <c r="E727" s="49">
        <f>_xll.qlInterestRateIndexValueDate(IndexON,D727)</f>
        <v>44845</v>
      </c>
      <c r="F727" s="52">
        <f>IFERROR(_xll.qlIndexFixing(IndexON,D727,TRUE,_xll.ohTrigger(RecalcTrigger,TriggerON)),NA())</f>
        <v>1.167268832943158E-2</v>
      </c>
      <c r="H727" s="49">
        <f>_xll.qlCalendarAdvance(IborCalendar,$H726,B727,"f",FALSE)</f>
        <v>44832</v>
      </c>
      <c r="I727" s="49">
        <f>_xll.qlInterestRateIndexValueDate(Index1M,$H727)</f>
        <v>44834</v>
      </c>
      <c r="J727" s="52">
        <f>IFERROR(_xll.qlIndexFixing(Index1M,$H727,TRUE,_xll.ohTrigger(RecalcTrigger,Trigger1M)),NA())</f>
        <v>1.4481935384685E-2</v>
      </c>
      <c r="K727" s="52">
        <f>IFERROR(_xll.qlIndexFixing(ONIndex1M,I727,TRUE,_xll.ohTrigger(RecalcTrigger,Trigger1M)),NA())</f>
        <v>1.4427089366924051E-2</v>
      </c>
      <c r="L727" s="52">
        <f>IFERROR(_xll.qlIndexFixing(Index3M,H727,TRUE,_xll.ohTrigger(RecalcTrigger,Trigger3M)),NA())</f>
        <v>1.558787963260486E-2</v>
      </c>
      <c r="M727" s="52">
        <f>IFERROR(_xll.qlIndexFixing(ONIndex3M,I727,TRUE,_xll.ohTrigger(RecalcTrigger,Trigger3M)),NA())</f>
        <v>1.5430676749748073E-2</v>
      </c>
      <c r="N727" s="52">
        <f>IFERROR(_xll.qlIndexFixing(Index6M,$H727,TRUE,_xll.ohTrigger(RecalcTrigger,Trigger6M)),NA())</f>
        <v>1.7343585119087072E-2</v>
      </c>
      <c r="O727" s="52">
        <f>IFERROR(_xll.qlIndexFixing(ONIndex6M,I727,TRUE,_xll.ohTrigger(RecalcTrigger,Trigger6M)),NA())</f>
        <v>1.7030150827386237E-2</v>
      </c>
      <c r="P727" s="52">
        <f>IFERROR(_xll.qlIndexFixing(Index1Y,$H727,TRUE,_xll.ohTrigger(RecalcTrigger,Trigger1Y)),NA())</f>
        <v>1.9820592221874853E-2</v>
      </c>
      <c r="Q727" s="52">
        <f>IFERROR(_xll.qlIndexFixing(ONIndex1Y,I727,TRUE,_xll.ohTrigger(RecalcTrigger,Trigger1Y)),NA())</f>
        <v>1.9556718873978696E-2</v>
      </c>
    </row>
    <row r="728" spans="2:17" x14ac:dyDescent="0.2">
      <c r="B728" s="46" t="s">
        <v>51</v>
      </c>
      <c r="D728" s="49">
        <f>_xll.qlCalendarAdvance(LocalCalendar,$D727,B728,"f",FALSE)</f>
        <v>44852</v>
      </c>
      <c r="E728" s="49">
        <f>_xll.qlInterestRateIndexValueDate(IndexON,D728)</f>
        <v>44852</v>
      </c>
      <c r="F728" s="52">
        <f>IFERROR(_xll.qlIndexFixing(IndexON,D728,TRUE,_xll.ohTrigger(RecalcTrigger,TriggerON)),NA())</f>
        <v>1.169395591392508E-2</v>
      </c>
      <c r="H728" s="49">
        <f>_xll.qlCalendarAdvance(IborCalendar,$H727,B728,"f",FALSE)</f>
        <v>44839</v>
      </c>
      <c r="I728" s="49">
        <f>_xll.qlInterestRateIndexValueDate(Index1M,$H728)</f>
        <v>44841</v>
      </c>
      <c r="J728" s="52">
        <f>IFERROR(_xll.qlIndexFixing(Index1M,$H728,TRUE,_xll.ohTrigger(RecalcTrigger,Trigger1M)),NA())</f>
        <v>1.4505201536706747E-2</v>
      </c>
      <c r="K728" s="52">
        <f>IFERROR(_xll.qlIndexFixing(ONIndex1M,I728,TRUE,_xll.ohTrigger(RecalcTrigger,Trigger1M)),NA())</f>
        <v>1.445248685329803E-2</v>
      </c>
      <c r="L728" s="52">
        <f>IFERROR(_xll.qlIndexFixing(Index3M,H728,TRUE,_xll.ohTrigger(RecalcTrigger,Trigger3M)),NA())</f>
        <v>1.5613250924655563E-2</v>
      </c>
      <c r="M728" s="52">
        <f>IFERROR(_xll.qlIndexFixing(ONIndex3M,I728,TRUE,_xll.ohTrigger(RecalcTrigger,Trigger3M)),NA())</f>
        <v>1.5453170544748041E-2</v>
      </c>
      <c r="N728" s="52">
        <f>IFERROR(_xll.qlIndexFixing(Index6M,$H728,TRUE,_xll.ohTrigger(RecalcTrigger,Trigger6M)),NA())</f>
        <v>1.73704459454425E-2</v>
      </c>
      <c r="O728" s="52">
        <f>IFERROR(_xll.qlIndexFixing(ONIndex6M,I728,TRUE,_xll.ohTrigger(RecalcTrigger,Trigger6M)),NA())</f>
        <v>1.7049511873312717E-2</v>
      </c>
      <c r="P728" s="52">
        <f>IFERROR(_xll.qlIndexFixing(Index1Y,$H728,TRUE,_xll.ohTrigger(RecalcTrigger,Trigger1Y)),NA())</f>
        <v>1.983963983222474E-2</v>
      </c>
      <c r="Q728" s="52">
        <f>IFERROR(_xll.qlIndexFixing(ONIndex1Y,I728,TRUE,_xll.ohTrigger(RecalcTrigger,Trigger1Y)),NA())</f>
        <v>1.9543694942791845E-2</v>
      </c>
    </row>
    <row r="729" spans="2:17" x14ac:dyDescent="0.2">
      <c r="B729" s="46" t="s">
        <v>51</v>
      </c>
      <c r="D729" s="49">
        <f>_xll.qlCalendarAdvance(LocalCalendar,$D728,B729,"f",FALSE)</f>
        <v>44859</v>
      </c>
      <c r="E729" s="49">
        <f>_xll.qlInterestRateIndexValueDate(IndexON,D729)</f>
        <v>44859</v>
      </c>
      <c r="F729" s="52">
        <f>IFERROR(_xll.qlIndexFixing(IndexON,D729,TRUE,_xll.ohTrigger(RecalcTrigger,TriggerON)),NA())</f>
        <v>1.1715063343968879E-2</v>
      </c>
      <c r="H729" s="49">
        <f>_xll.qlCalendarAdvance(IborCalendar,$H728,B729,"f",FALSE)</f>
        <v>44846</v>
      </c>
      <c r="I729" s="49">
        <f>_xll.qlInterestRateIndexValueDate(Index1M,$H729)</f>
        <v>44848</v>
      </c>
      <c r="J729" s="52">
        <f>IFERROR(_xll.qlIndexFixing(Index1M,$H729,TRUE,_xll.ohTrigger(RecalcTrigger,Trigger1M)),NA())</f>
        <v>1.4528368769267485E-2</v>
      </c>
      <c r="K729" s="52">
        <f>IFERROR(_xll.qlIndexFixing(ONIndex1M,I729,TRUE,_xll.ohTrigger(RecalcTrigger,Trigger1M)),NA())</f>
        <v>1.4473865827628885E-2</v>
      </c>
      <c r="L729" s="52">
        <f>IFERROR(_xll.qlIndexFixing(Index3M,H729,TRUE,_xll.ohTrigger(RecalcTrigger,Trigger3M)),NA())</f>
        <v>1.5634983023442666E-2</v>
      </c>
      <c r="M729" s="52">
        <f>IFERROR(_xll.qlIndexFixing(ONIndex3M,I729,TRUE,_xll.ohTrigger(RecalcTrigger,Trigger3M)),NA())</f>
        <v>1.547195052193473E-2</v>
      </c>
      <c r="N729" s="52">
        <f>IFERROR(_xll.qlIndexFixing(Index6M,$H729,TRUE,_xll.ohTrigger(RecalcTrigger,Trigger6M)),NA())</f>
        <v>1.7382613865963164E-2</v>
      </c>
      <c r="O729" s="52">
        <f>IFERROR(_xll.qlIndexFixing(ONIndex6M,I729,TRUE,_xll.ohTrigger(RecalcTrigger,Trigger6M)),NA())</f>
        <v>1.7065652438557066E-2</v>
      </c>
      <c r="P729" s="52">
        <f>IFERROR(_xll.qlIndexFixing(Index1Y,$H729,TRUE,_xll.ohTrigger(RecalcTrigger,Trigger1Y)),NA())</f>
        <v>1.9849942283145555E-2</v>
      </c>
      <c r="Q729" s="52">
        <f>IFERROR(_xll.qlIndexFixing(ONIndex1Y,I729,TRUE,_xll.ohTrigger(RecalcTrigger,Trigger1Y)),NA())</f>
        <v>1.9532259368197913E-2</v>
      </c>
    </row>
    <row r="730" spans="2:17" x14ac:dyDescent="0.2">
      <c r="B730" s="46" t="s">
        <v>51</v>
      </c>
      <c r="D730" s="49">
        <f>_xll.qlCalendarAdvance(LocalCalendar,$D729,B730,"f",FALSE)</f>
        <v>44866</v>
      </c>
      <c r="E730" s="49">
        <f>_xll.qlInterestRateIndexValueDate(IndexON,D730)</f>
        <v>44866</v>
      </c>
      <c r="F730" s="52">
        <f>IFERROR(_xll.qlIndexFixing(IndexON,D730,TRUE,_xll.ohTrigger(RecalcTrigger,TriggerON)),NA())</f>
        <v>1.1736010619483039E-2</v>
      </c>
      <c r="H730" s="49">
        <f>_xll.qlCalendarAdvance(IborCalendar,$H729,B730,"f",FALSE)</f>
        <v>44853</v>
      </c>
      <c r="I730" s="49">
        <f>_xll.qlInterestRateIndexValueDate(Index1M,$H730)</f>
        <v>44855</v>
      </c>
      <c r="J730" s="52">
        <f>IFERROR(_xll.qlIndexFixing(Index1M,$H730,TRUE,_xll.ohTrigger(RecalcTrigger,Trigger1M)),NA())</f>
        <v>1.4551437081766403E-2</v>
      </c>
      <c r="K730" s="52">
        <f>IFERROR(_xll.qlIndexFixing(ONIndex1M,I730,TRUE,_xll.ohTrigger(RecalcTrigger,Trigger1M)),NA())</f>
        <v>1.4497105783375375E-2</v>
      </c>
      <c r="L730" s="52">
        <f>IFERROR(_xll.qlIndexFixing(Index3M,H730,TRUE,_xll.ohTrigger(RecalcTrigger,Trigger3M)),NA())</f>
        <v>1.5653118974754267E-2</v>
      </c>
      <c r="M730" s="52">
        <f>IFERROR(_xll.qlIndexFixing(ONIndex3M,I730,TRUE,_xll.ohTrigger(RecalcTrigger,Trigger3M)),NA())</f>
        <v>1.5492431144386032E-2</v>
      </c>
      <c r="N730" s="52">
        <f>IFERROR(_xll.qlIndexFixing(Index6M,$H730,TRUE,_xll.ohTrigger(RecalcTrigger,Trigger6M)),NA())</f>
        <v>1.7402317446623849E-2</v>
      </c>
      <c r="O730" s="52">
        <f>IFERROR(_xll.qlIndexFixing(ONIndex6M,I730,TRUE,_xll.ohTrigger(RecalcTrigger,Trigger6M)),NA())</f>
        <v>1.7083590548088168E-2</v>
      </c>
      <c r="P730" s="52">
        <f>IFERROR(_xll.qlIndexFixing(Index1Y,$H730,TRUE,_xll.ohTrigger(RecalcTrigger,Trigger1Y)),NA())</f>
        <v>1.9863080771376437E-2</v>
      </c>
      <c r="Q730" s="52">
        <f>IFERROR(_xll.qlIndexFixing(ONIndex1Y,I730,TRUE,_xll.ohTrigger(RecalcTrigger,Trigger1Y)),NA())</f>
        <v>1.9521406239961792E-2</v>
      </c>
    </row>
    <row r="731" spans="2:17" x14ac:dyDescent="0.2">
      <c r="B731" s="46" t="s">
        <v>51</v>
      </c>
      <c r="D731" s="49">
        <f>_xll.qlCalendarAdvance(LocalCalendar,$D730,B731,"f",FALSE)</f>
        <v>44873</v>
      </c>
      <c r="E731" s="49">
        <f>_xll.qlInterestRateIndexValueDate(IndexON,D731)</f>
        <v>44873</v>
      </c>
      <c r="F731" s="52">
        <f>IFERROR(_xll.qlIndexFixing(IndexON,D731,TRUE,_xll.ohTrigger(RecalcTrigger,TriggerON)),NA())</f>
        <v>1.1756797740547498E-2</v>
      </c>
      <c r="H731" s="49">
        <f>_xll.qlCalendarAdvance(IborCalendar,$H730,B731,"f",FALSE)</f>
        <v>44860</v>
      </c>
      <c r="I731" s="49">
        <f>_xll.qlInterestRateIndexValueDate(Index1M,$H731)</f>
        <v>44862</v>
      </c>
      <c r="J731" s="52">
        <f>IFERROR(_xll.qlIndexFixing(Index1M,$H731,TRUE,_xll.ohTrigger(RecalcTrigger,Trigger1M)),NA())</f>
        <v>1.4574406473623321E-2</v>
      </c>
      <c r="K731" s="52">
        <f>IFERROR(_xll.qlIndexFixing(ONIndex1M,I731,TRUE,_xll.ohTrigger(RecalcTrigger,Trigger1M)),NA())</f>
        <v>1.4520246889260235E-2</v>
      </c>
      <c r="L731" s="52">
        <f>IFERROR(_xll.qlIndexFixing(Index3M,H731,TRUE,_xll.ohTrigger(RecalcTrigger,Trigger3M)),NA())</f>
        <v>1.5672896266572121E-2</v>
      </c>
      <c r="M731" s="52">
        <f>IFERROR(_xll.qlIndexFixing(ONIndex3M,I731,TRUE,_xll.ohTrigger(RecalcTrigger,Trigger3M)),NA())</f>
        <v>1.5512807590969402E-2</v>
      </c>
      <c r="N731" s="52">
        <f>IFERROR(_xll.qlIndexFixing(Index6M,$H731,TRUE,_xll.ohTrigger(RecalcTrigger,Trigger6M)),NA())</f>
        <v>1.7422147170402021E-2</v>
      </c>
      <c r="O731" s="52">
        <f>IFERROR(_xll.qlIndexFixing(ONIndex6M,I731,TRUE,_xll.ohTrigger(RecalcTrigger,Trigger6M)),NA())</f>
        <v>1.7101653527014093E-2</v>
      </c>
      <c r="P731" s="52">
        <f>IFERROR(_xll.qlIndexFixing(Index1Y,$H731,TRUE,_xll.ohTrigger(RecalcTrigger,Trigger1Y)),NA())</f>
        <v>1.9877051884829931E-2</v>
      </c>
      <c r="Q731" s="52">
        <f>IFERROR(_xll.qlIndexFixing(ONIndex1Y,I731,TRUE,_xll.ohTrigger(RecalcTrigger,Trigger1Y)),NA())</f>
        <v>1.9511470861202085E-2</v>
      </c>
    </row>
    <row r="732" spans="2:17" x14ac:dyDescent="0.2">
      <c r="B732" s="46" t="s">
        <v>51</v>
      </c>
      <c r="D732" s="49">
        <f>_xll.qlCalendarAdvance(LocalCalendar,$D731,B732,"f",FALSE)</f>
        <v>44880</v>
      </c>
      <c r="E732" s="49">
        <f>_xll.qlInterestRateIndexValueDate(IndexON,D732)</f>
        <v>44880</v>
      </c>
      <c r="F732" s="52">
        <f>IFERROR(_xll.qlIndexFixing(IndexON,D732,TRUE,_xll.ohTrigger(RecalcTrigger,TriggerON)),NA())</f>
        <v>1.1777424707082318E-2</v>
      </c>
      <c r="H732" s="49">
        <f>_xll.qlCalendarAdvance(IborCalendar,$H731,B732,"f",FALSE)</f>
        <v>44867</v>
      </c>
      <c r="I732" s="49">
        <f>_xll.qlInterestRateIndexValueDate(Index1M,$H732)</f>
        <v>44869</v>
      </c>
      <c r="J732" s="52">
        <f>IFERROR(_xll.qlIndexFixing(Index1M,$H732,TRUE,_xll.ohTrigger(RecalcTrigger,Trigger1M)),NA())</f>
        <v>1.4597276944247742E-2</v>
      </c>
      <c r="K732" s="52">
        <f>IFERROR(_xll.qlIndexFixing(ONIndex1M,I732,TRUE,_xll.ohTrigger(RecalcTrigger,Trigger1M)),NA())</f>
        <v>1.4543289145310112E-2</v>
      </c>
      <c r="L732" s="52">
        <f>IFERROR(_xll.qlIndexFixing(Index3M,H732,TRUE,_xll.ohTrigger(RecalcTrigger,Trigger3M)),NA())</f>
        <v>1.5692569067414949E-2</v>
      </c>
      <c r="M732" s="52">
        <f>IFERROR(_xll.qlIndexFixing(ONIndex3M,I732,TRUE,_xll.ohTrigger(RecalcTrigger,Trigger3M)),NA())</f>
        <v>1.553307986168484E-2</v>
      </c>
      <c r="N732" s="52">
        <f>IFERROR(_xll.qlIndexFixing(Index6M,$H732,TRUE,_xll.ohTrigger(RecalcTrigger,Trigger6M)),NA())</f>
        <v>1.7440213337554078E-2</v>
      </c>
      <c r="O732" s="52">
        <f>IFERROR(_xll.qlIndexFixing(ONIndex6M,I732,TRUE,_xll.ohTrigger(RecalcTrigger,Trigger6M)),NA())</f>
        <v>1.7119841375388134E-2</v>
      </c>
      <c r="P732" s="52">
        <f>IFERROR(_xll.qlIndexFixing(Index1Y,$H732,TRUE,_xll.ohTrigger(RecalcTrigger,Trigger1Y)),NA())</f>
        <v>1.9891825400421403E-2</v>
      </c>
      <c r="Q732" s="52">
        <f>IFERROR(_xll.qlIndexFixing(ONIndex1Y,I732,TRUE,_xll.ohTrigger(RecalcTrigger,Trigger1Y)),NA())</f>
        <v>1.9502453231652339E-2</v>
      </c>
    </row>
    <row r="733" spans="2:17" x14ac:dyDescent="0.2">
      <c r="B733" s="46" t="s">
        <v>51</v>
      </c>
      <c r="D733" s="49">
        <f>_xll.qlCalendarAdvance(LocalCalendar,$D732,B733,"f",FALSE)</f>
        <v>44887</v>
      </c>
      <c r="E733" s="49">
        <f>_xll.qlInterestRateIndexValueDate(IndexON,D733)</f>
        <v>44887</v>
      </c>
      <c r="F733" s="52">
        <f>IFERROR(_xll.qlIndexFixing(IndexON,D733,TRUE,_xll.ohTrigger(RecalcTrigger,TriggerON)),NA())</f>
        <v>1.1797891519007564E-2</v>
      </c>
      <c r="H733" s="49">
        <f>_xll.qlCalendarAdvance(IborCalendar,$H732,B733,"f",FALSE)</f>
        <v>44874</v>
      </c>
      <c r="I733" s="49">
        <f>_xll.qlInterestRateIndexValueDate(Index1M,$H733)</f>
        <v>44879</v>
      </c>
      <c r="J733" s="52">
        <f>IFERROR(_xll.qlIndexFixing(Index1M,$H733,TRUE,_xll.ohTrigger(RecalcTrigger,Trigger1M)),NA())</f>
        <v>1.4627865278966645E-2</v>
      </c>
      <c r="K733" s="52">
        <f>IFERROR(_xll.qlIndexFixing(ONIndex1M,I733,TRUE,_xll.ohTrigger(RecalcTrigger,Trigger1M)),NA())</f>
        <v>1.4572180461902562E-2</v>
      </c>
      <c r="L733" s="52">
        <f>IFERROR(_xll.qlIndexFixing(Index3M,H733,TRUE,_xll.ohTrigger(RecalcTrigger,Trigger3M)),NA())</f>
        <v>1.5717056927772276E-2</v>
      </c>
      <c r="M733" s="52">
        <f>IFERROR(_xll.qlIndexFixing(ONIndex3M,I733,TRUE,_xll.ohTrigger(RecalcTrigger,Trigger3M)),NA())</f>
        <v>1.5558319441417723E-2</v>
      </c>
      <c r="N733" s="52">
        <f>IFERROR(_xll.qlIndexFixing(Index6M,$H733,TRUE,_xll.ohTrigger(RecalcTrigger,Trigger6M)),NA())</f>
        <v>1.7470830261413238E-2</v>
      </c>
      <c r="O733" s="52">
        <f>IFERROR(_xll.qlIndexFixing(ONIndex6M,I733,TRUE,_xll.ohTrigger(RecalcTrigger,Trigger6M)),NA())</f>
        <v>1.7142592069863127E-2</v>
      </c>
      <c r="P733" s="52">
        <f>IFERROR(_xll.qlIndexFixing(Index1Y,$H733,TRUE,_xll.ohTrigger(RecalcTrigger,Trigger1Y)),NA())</f>
        <v>1.9909778538856841E-2</v>
      </c>
      <c r="Q733" s="52">
        <f>IFERROR(_xll.qlIndexFixing(ONIndex1Y,I733,TRUE,_xll.ohTrigger(RecalcTrigger,Trigger1Y)),NA())</f>
        <v>1.9491146112384783E-2</v>
      </c>
    </row>
    <row r="734" spans="2:17" x14ac:dyDescent="0.2">
      <c r="B734" s="46" t="s">
        <v>51</v>
      </c>
      <c r="D734" s="49">
        <f>_xll.qlCalendarAdvance(LocalCalendar,$D733,B734,"f",FALSE)</f>
        <v>44894</v>
      </c>
      <c r="E734" s="49">
        <f>_xll.qlInterestRateIndexValueDate(IndexON,D734)</f>
        <v>44894</v>
      </c>
      <c r="F734" s="52">
        <f>IFERROR(_xll.qlIndexFixing(IndexON,D734,TRUE,_xll.ohTrigger(RecalcTrigger,TriggerON)),NA())</f>
        <v>1.1818198176483108E-2</v>
      </c>
      <c r="H734" s="49">
        <f>_xll.qlCalendarAdvance(IborCalendar,$H733,B734,"f",FALSE)</f>
        <v>44881</v>
      </c>
      <c r="I734" s="49">
        <f>_xll.qlInterestRateIndexValueDate(Index1M,$H734)</f>
        <v>44883</v>
      </c>
      <c r="J734" s="52">
        <f>IFERROR(_xll.qlIndexFixing(Index1M,$H734,TRUE,_xll.ohTrigger(RecalcTrigger,Trigger1M)),NA())</f>
        <v>1.4642721119465482E-2</v>
      </c>
      <c r="K734" s="52">
        <f>IFERROR(_xll.qlIndexFixing(ONIndex1M,I734,TRUE,_xll.ohTrigger(RecalcTrigger,Trigger1M)),NA())</f>
        <v>1.4589077107531878E-2</v>
      </c>
      <c r="L734" s="52">
        <f>IFERROR(_xll.qlIndexFixing(Index3M,H734,TRUE,_xll.ohTrigger(RecalcTrigger,Trigger3M)),NA())</f>
        <v>1.5733313975752949E-2</v>
      </c>
      <c r="M734" s="52">
        <f>IFERROR(_xll.qlIndexFixing(ONIndex3M,I734,TRUE,_xll.ohTrigger(RecalcTrigger,Trigger3M)),NA())</f>
        <v>1.5573311875245466E-2</v>
      </c>
      <c r="N734" s="52">
        <f>IFERROR(_xll.qlIndexFixing(Index6M,$H734,TRUE,_xll.ohTrigger(RecalcTrigger,Trigger6M)),NA())</f>
        <v>1.7480483567129806E-2</v>
      </c>
      <c r="O734" s="52">
        <f>IFERROR(_xll.qlIndexFixing(ONIndex6M,I734,TRUE,_xll.ohTrigger(RecalcTrigger,Trigger6M)),NA())</f>
        <v>1.7156591680640432E-2</v>
      </c>
      <c r="P734" s="52">
        <f>IFERROR(_xll.qlIndexFixing(Index1Y,$H734,TRUE,_xll.ohTrigger(RecalcTrigger,Trigger1Y)),NA())</f>
        <v>1.9923658746408741E-2</v>
      </c>
      <c r="Q734" s="52">
        <f>IFERROR(_xll.qlIndexFixing(ONIndex1Y,I734,TRUE,_xll.ohTrigger(RecalcTrigger,Trigger1Y)),NA())</f>
        <v>1.9487171219410016E-2</v>
      </c>
    </row>
    <row r="735" spans="2:17" x14ac:dyDescent="0.2">
      <c r="B735" s="46" t="s">
        <v>51</v>
      </c>
      <c r="D735" s="49">
        <f>_xll.qlCalendarAdvance(LocalCalendar,$D734,B735,"f",FALSE)</f>
        <v>44901</v>
      </c>
      <c r="E735" s="49">
        <f>_xll.qlInterestRateIndexValueDate(IndexON,D735)</f>
        <v>44901</v>
      </c>
      <c r="F735" s="52">
        <f>IFERROR(_xll.qlIndexFixing(IndexON,D735,TRUE,_xll.ohTrigger(RecalcTrigger,TriggerON)),NA())</f>
        <v>1.1838344679269142E-2</v>
      </c>
      <c r="H735" s="49">
        <f>_xll.qlCalendarAdvance(IborCalendar,$H734,B735,"f",FALSE)</f>
        <v>44888</v>
      </c>
      <c r="I735" s="49">
        <f>_xll.qlInterestRateIndexValueDate(Index1M,$H735)</f>
        <v>44890</v>
      </c>
      <c r="J735" s="52">
        <f>IFERROR(_xll.qlIndexFixing(Index1M,$H735,TRUE,_xll.ohTrigger(RecalcTrigger,Trigger1M)),NA())</f>
        <v>1.4669098235406157E-2</v>
      </c>
      <c r="K735" s="52">
        <f>IFERROR(_xll.qlIndexFixing(ONIndex1M,I735,TRUE,_xll.ohTrigger(RecalcTrigger,Trigger1M)),NA())</f>
        <v>1.4611822813597186E-2</v>
      </c>
      <c r="L735" s="52">
        <f>IFERROR(_xll.qlIndexFixing(Index3M,H735,TRUE,_xll.ohTrigger(RecalcTrigger,Trigger3M)),NA())</f>
        <v>1.5750960508089943E-2</v>
      </c>
      <c r="M735" s="52">
        <f>IFERROR(_xll.qlIndexFixing(ONIndex3M,I735,TRUE,_xll.ohTrigger(RecalcTrigger,Trigger3M)),NA())</f>
        <v>1.5593271617957427E-2</v>
      </c>
      <c r="N735" s="52">
        <f>IFERROR(_xll.qlIndexFixing(Index6M,$H735,TRUE,_xll.ohTrigger(RecalcTrigger,Trigger6M)),NA())</f>
        <v>1.7500807906188399E-2</v>
      </c>
      <c r="O735" s="52">
        <f>IFERROR(_xll.qlIndexFixing(ONIndex6M,I735,TRUE,_xll.ohTrigger(RecalcTrigger,Trigger6M)),NA())</f>
        <v>1.7175154137651916E-2</v>
      </c>
      <c r="P735" s="52">
        <f>IFERROR(_xll.qlIndexFixing(Index1Y,$H735,TRUE,_xll.ohTrigger(RecalcTrigger,Trigger1Y)),NA())</f>
        <v>1.9940658130657776E-2</v>
      </c>
      <c r="Q735" s="52">
        <f>IFERROR(_xll.qlIndexFixing(ONIndex1Y,I735,TRUE,_xll.ohTrigger(RecalcTrigger,Trigger1Y)),NA())</f>
        <v>1.9480906836371048E-2</v>
      </c>
    </row>
    <row r="736" spans="2:17" x14ac:dyDescent="0.2">
      <c r="B736" s="46" t="s">
        <v>51</v>
      </c>
      <c r="D736" s="49">
        <f>_xll.qlCalendarAdvance(LocalCalendar,$D735,B736,"f",FALSE)</f>
        <v>44908</v>
      </c>
      <c r="E736" s="49">
        <f>_xll.qlInterestRateIndexValueDate(IndexON,D736)</f>
        <v>44908</v>
      </c>
      <c r="F736" s="52">
        <f>IFERROR(_xll.qlIndexFixing(IndexON,D736,TRUE,_xll.ohTrigger(RecalcTrigger,TriggerON)),NA())</f>
        <v>1.1858331027365665E-2</v>
      </c>
      <c r="H736" s="49">
        <f>_xll.qlCalendarAdvance(IborCalendar,$H735,B736,"f",FALSE)</f>
        <v>44895</v>
      </c>
      <c r="I736" s="49">
        <f>_xll.qlInterestRateIndexValueDate(Index1M,$H736)</f>
        <v>44897</v>
      </c>
      <c r="J736" s="52">
        <f>IFERROR(_xll.qlIndexFixing(Index1M,$H736,TRUE,_xll.ohTrigger(RecalcTrigger,Trigger1M)),NA())</f>
        <v>1.4689665425740017E-2</v>
      </c>
      <c r="K736" s="52">
        <f>IFERROR(_xll.qlIndexFixing(ONIndex1M,I736,TRUE,_xll.ohTrigger(RecalcTrigger,Trigger1M)),NA())</f>
        <v>1.4634469669534411E-2</v>
      </c>
      <c r="L736" s="52">
        <f>IFERROR(_xll.qlIndexFixing(Index3M,H736,TRUE,_xll.ohTrigger(RecalcTrigger,Trigger3M)),NA())</f>
        <v>1.5763411331837673E-2</v>
      </c>
      <c r="M736" s="52">
        <f>IFERROR(_xll.qlIndexFixing(ONIndex3M,I736,TRUE,_xll.ohTrigger(RecalcTrigger,Trigger3M)),NA())</f>
        <v>1.5613127184561648E-2</v>
      </c>
      <c r="N736" s="52">
        <f>IFERROR(_xll.qlIndexFixing(Index6M,$H736,TRUE,_xll.ohTrigger(RecalcTrigger,Trigger6M)),NA())</f>
        <v>1.752318806838455E-2</v>
      </c>
      <c r="O736" s="52">
        <f>IFERROR(_xll.qlIndexFixing(ONIndex6M,I736,TRUE,_xll.ohTrigger(RecalcTrigger,Trigger6M)),NA())</f>
        <v>1.7193841464324677E-2</v>
      </c>
      <c r="P736" s="52">
        <f>IFERROR(_xll.qlIndexFixing(Index1Y,$H736,TRUE,_xll.ohTrigger(RecalcTrigger,Trigger1Y)),NA())</f>
        <v>1.9958339024303301E-2</v>
      </c>
      <c r="Q736" s="52">
        <f>IFERROR(_xll.qlIndexFixing(ONIndex1Y,I736,TRUE,_xll.ohTrigger(RecalcTrigger,Trigger1Y)),NA())</f>
        <v>1.9475560201849262E-2</v>
      </c>
    </row>
    <row r="737" spans="2:17" x14ac:dyDescent="0.2">
      <c r="B737" s="46" t="s">
        <v>51</v>
      </c>
      <c r="D737" s="49">
        <f>_xll.qlCalendarAdvance(LocalCalendar,$D736,B737,"f",FALSE)</f>
        <v>44915</v>
      </c>
      <c r="E737" s="49">
        <f>_xll.qlInterestRateIndexValueDate(IndexON,D737)</f>
        <v>44915</v>
      </c>
      <c r="F737" s="52">
        <f>IFERROR(_xll.qlIndexFixing(IndexON,D737,TRUE,_xll.ohTrigger(RecalcTrigger,TriggerON)),NA())</f>
        <v>1.187815722093255E-2</v>
      </c>
      <c r="H737" s="49">
        <f>_xll.qlCalendarAdvance(IborCalendar,$H736,B737,"f",FALSE)</f>
        <v>44902</v>
      </c>
      <c r="I737" s="49">
        <f>_xll.qlInterestRateIndexValueDate(Index1M,$H737)</f>
        <v>44904</v>
      </c>
      <c r="J737" s="52">
        <f>IFERROR(_xll.qlIndexFixing(Index1M,$H737,TRUE,_xll.ohTrigger(RecalcTrigger,Trigger1M)),NA())</f>
        <v>1.4710145458532246E-2</v>
      </c>
      <c r="K737" s="52">
        <f>IFERROR(_xll.qlIndexFixing(ONIndex1M,I737,TRUE,_xll.ohTrigger(RecalcTrigger,Trigger1M)),NA())</f>
        <v>1.4657017675316908E-2</v>
      </c>
      <c r="L737" s="52">
        <f>IFERROR(_xll.qlIndexFixing(Index3M,H737,TRUE,_xll.ohTrigger(RecalcTrigger,Trigger3M)),NA())</f>
        <v>1.5782588156694644E-2</v>
      </c>
      <c r="M737" s="52">
        <f>IFERROR(_xll.qlIndexFixing(ONIndex3M,I737,TRUE,_xll.ohTrigger(RecalcTrigger,Trigger3M)),NA())</f>
        <v>1.5632878575031484E-2</v>
      </c>
      <c r="N737" s="52">
        <f>IFERROR(_xll.qlIndexFixing(Index6M,$H737,TRUE,_xll.ohTrigger(RecalcTrigger,Trigger6M)),NA())</f>
        <v>1.7543774730599052E-2</v>
      </c>
      <c r="O737" s="52">
        <f>IFERROR(_xll.qlIndexFixing(ONIndex6M,I737,TRUE,_xll.ohTrigger(RecalcTrigger,Trigger6M)),NA())</f>
        <v>1.7212653660738653E-2</v>
      </c>
      <c r="P737" s="52">
        <f>IFERROR(_xll.qlIndexFixing(Index1Y,$H737,TRUE,_xll.ohTrigger(RecalcTrigger,Trigger1Y)),NA())</f>
        <v>1.9976671202937928E-2</v>
      </c>
      <c r="Q737" s="52">
        <f>IFERROR(_xll.qlIndexFixing(ONIndex1Y,I737,TRUE,_xll.ohTrigger(RecalcTrigger,Trigger1Y)),NA())</f>
        <v>1.9471131315711432E-2</v>
      </c>
    </row>
    <row r="738" spans="2:17" x14ac:dyDescent="0.2">
      <c r="B738" s="46" t="s">
        <v>51</v>
      </c>
      <c r="D738" s="49">
        <f>_xll.qlCalendarAdvance(LocalCalendar,$D737,B738,"f",FALSE)</f>
        <v>44922</v>
      </c>
      <c r="E738" s="49">
        <f>_xll.qlInterestRateIndexValueDate(IndexON,D738)</f>
        <v>44922</v>
      </c>
      <c r="F738" s="52">
        <f>IFERROR(_xll.qlIndexFixing(IndexON,D738,TRUE,_xll.ohTrigger(RecalcTrigger,TriggerON)),NA())</f>
        <v>1.1897823259729989E-2</v>
      </c>
      <c r="H738" s="49">
        <f>_xll.qlCalendarAdvance(IborCalendar,$H737,B738,"f",FALSE)</f>
        <v>44909</v>
      </c>
      <c r="I738" s="49">
        <f>_xll.qlInterestRateIndexValueDate(Index1M,$H738)</f>
        <v>44911</v>
      </c>
      <c r="J738" s="52">
        <f>IFERROR(_xll.qlIndexFixing(Index1M,$H738,TRUE,_xll.ohTrigger(RecalcTrigger,Trigger1M)),NA())</f>
        <v>1.473430590350433E-2</v>
      </c>
      <c r="K738" s="52">
        <f>IFERROR(_xll.qlIndexFixing(ONIndex1M,I738,TRUE,_xll.ohTrigger(RecalcTrigger,Trigger1M)),NA())</f>
        <v>1.4679466830891386E-2</v>
      </c>
      <c r="L738" s="52">
        <f>IFERROR(_xll.qlIndexFixing(Index3M,H738,TRUE,_xll.ohTrigger(RecalcTrigger,Trigger3M)),NA())</f>
        <v>1.5801660495760039E-2</v>
      </c>
      <c r="M738" s="52">
        <f>IFERROR(_xll.qlIndexFixing(ONIndex3M,I738,TRUE,_xll.ohTrigger(RecalcTrigger,Trigger3M)),NA())</f>
        <v>1.5652525789286997E-2</v>
      </c>
      <c r="N738" s="52">
        <f>IFERROR(_xll.qlIndexFixing(Index6M,$H738,TRUE,_xll.ohTrigger(RecalcTrigger,Trigger6M)),NA())</f>
        <v>1.756448756273158E-2</v>
      </c>
      <c r="O738" s="52">
        <f>IFERROR(_xll.qlIndexFixing(ONIndex6M,I738,TRUE,_xll.ohTrigger(RecalcTrigger,Trigger6M)),NA())</f>
        <v>1.7231590726920487E-2</v>
      </c>
      <c r="P738" s="52">
        <f>IFERROR(_xll.qlIndexFixing(Index1Y,$H738,TRUE,_xll.ohTrigger(RecalcTrigger,Trigger1Y)),NA())</f>
        <v>1.9995624441248614E-2</v>
      </c>
      <c r="Q738" s="52">
        <f>IFERROR(_xll.qlIndexFixing(ONIndex1Y,I738,TRUE,_xll.ohTrigger(RecalcTrigger,Trigger1Y)),NA())</f>
        <v>1.9467620177904266E-2</v>
      </c>
    </row>
    <row r="739" spans="2:17" x14ac:dyDescent="0.2">
      <c r="B739" s="46" t="s">
        <v>51</v>
      </c>
      <c r="D739" s="49">
        <f>_xll.qlCalendarAdvance(LocalCalendar,$D738,B739,"f",FALSE)</f>
        <v>44929</v>
      </c>
      <c r="E739" s="49">
        <f>_xll.qlInterestRateIndexValueDate(IndexON,D739)</f>
        <v>44929</v>
      </c>
      <c r="F739" s="52">
        <f>IFERROR(_xll.qlIndexFixing(IndexON,D739,TRUE,_xll.ohTrigger(RecalcTrigger,TriggerON)),NA())</f>
        <v>1.1917329143837918E-2</v>
      </c>
      <c r="H739" s="49">
        <f>_xll.qlCalendarAdvance(IborCalendar,$H738,B739,"f",FALSE)</f>
        <v>44916</v>
      </c>
      <c r="I739" s="49">
        <f>_xll.qlInterestRateIndexValueDate(Index1M,$H739)</f>
        <v>44918</v>
      </c>
      <c r="J739" s="52">
        <f>IFERROR(_xll.qlIndexFixing(Index1M,$H739,TRUE,_xll.ohTrigger(RecalcTrigger,Trigger1M)),NA())</f>
        <v>1.4754600395381345E-2</v>
      </c>
      <c r="K739" s="52">
        <f>IFERROR(_xll.qlIndexFixing(ONIndex1M,I739,TRUE,_xll.ohTrigger(RecalcTrigger,Trigger1M)),NA())</f>
        <v>1.4705601272845925E-2</v>
      </c>
      <c r="L739" s="52">
        <f>IFERROR(_xll.qlIndexFixing(Index3M,H739,TRUE,_xll.ohTrigger(RecalcTrigger,Trigger3M)),NA())</f>
        <v>1.5820628347544385E-2</v>
      </c>
      <c r="M739" s="52">
        <f>IFERROR(_xll.qlIndexFixing(ONIndex3M,I739,TRUE,_xll.ohTrigger(RecalcTrigger,Trigger3M)),NA())</f>
        <v>1.5675533260980146E-2</v>
      </c>
      <c r="N739" s="52">
        <f>IFERROR(_xll.qlIndexFixing(Index6M,$H739,TRUE,_xll.ohTrigger(RecalcTrigger,Trigger6M)),NA())</f>
        <v>1.7585326568706032E-2</v>
      </c>
      <c r="O739" s="52">
        <f>IFERROR(_xll.qlIndexFixing(ONIndex6M,I739,TRUE,_xll.ohTrigger(RecalcTrigger,Trigger6M)),NA())</f>
        <v>1.7254214562983705E-2</v>
      </c>
      <c r="P739" s="52">
        <f>IFERROR(_xll.qlIndexFixing(Index1Y,$H739,TRUE,_xll.ohTrigger(RecalcTrigger,Trigger1Y)),NA())</f>
        <v>2.0019995420599453E-2</v>
      </c>
      <c r="Q739" s="52">
        <f>IFERROR(_xll.qlIndexFixing(ONIndex1Y,I739,TRUE,_xll.ohTrigger(RecalcTrigger,Trigger1Y)),NA())</f>
        <v>1.9465796123684598E-2</v>
      </c>
    </row>
    <row r="740" spans="2:17" x14ac:dyDescent="0.2">
      <c r="B740" s="46" t="s">
        <v>51</v>
      </c>
      <c r="D740" s="49">
        <f>_xll.qlCalendarAdvance(LocalCalendar,$D739,B740,"f",FALSE)</f>
        <v>44936</v>
      </c>
      <c r="E740" s="49">
        <f>_xll.qlInterestRateIndexValueDate(IndexON,D740)</f>
        <v>44936</v>
      </c>
      <c r="F740" s="52">
        <f>IFERROR(_xll.qlIndexFixing(IndexON,D740,TRUE,_xll.ohTrigger(RecalcTrigger,TriggerON)),NA())</f>
        <v>1.1936674873176401E-2</v>
      </c>
      <c r="H740" s="49">
        <f>_xll.qlCalendarAdvance(IborCalendar,$H739,B740,"f",FALSE)</f>
        <v>44923</v>
      </c>
      <c r="I740" s="49">
        <f>_xll.qlInterestRateIndexValueDate(Index1M,$H740)</f>
        <v>44925</v>
      </c>
      <c r="J740" s="52">
        <f>IFERROR(_xll.qlIndexFixing(Index1M,$H740,TRUE,_xll.ohTrigger(RecalcTrigger,Trigger1M)),NA())</f>
        <v>1.4778550669340418E-2</v>
      </c>
      <c r="K740" s="52">
        <f>IFERROR(_xll.qlIndexFixing(ONIndex1M,I740,TRUE,_xll.ohTrigger(RecalcTrigger,Trigger1M)),NA())</f>
        <v>1.4725954775065553E-2</v>
      </c>
      <c r="L740" s="52">
        <f>IFERROR(_xll.qlIndexFixing(Index3M,H740,TRUE,_xll.ohTrigger(RecalcTrigger,Trigger3M)),NA())</f>
        <v>1.5841167061458054E-2</v>
      </c>
      <c r="M740" s="52">
        <f>IFERROR(_xll.qlIndexFixing(ONIndex3M,I740,TRUE,_xll.ohTrigger(RecalcTrigger,Trigger3M)),NA())</f>
        <v>1.5693233599982648E-2</v>
      </c>
      <c r="N740" s="52">
        <f>IFERROR(_xll.qlIndexFixing(Index6M,$H740,TRUE,_xll.ohTrigger(RecalcTrigger,Trigger6M)),NA())</f>
        <v>1.760629175247002E-2</v>
      </c>
      <c r="O740" s="52">
        <f>IFERROR(_xll.qlIndexFixing(ONIndex6M,I740,TRUE,_xll.ohTrigger(RecalcTrigger,Trigger6M)),NA())</f>
        <v>1.7271629761674845E-2</v>
      </c>
      <c r="P740" s="52">
        <f>IFERROR(_xll.qlIndexFixing(Index1Y,$H740,TRUE,_xll.ohTrigger(RecalcTrigger,Trigger1Y)),NA())</f>
        <v>2.0027978749655482E-2</v>
      </c>
      <c r="Q740" s="52">
        <f>IFERROR(_xll.qlIndexFixing(ONIndex1Y,I740,TRUE,_xll.ohTrigger(RecalcTrigger,Trigger1Y)),NA())</f>
        <v>1.9463798157304257E-2</v>
      </c>
    </row>
    <row r="741" spans="2:17" x14ac:dyDescent="0.2">
      <c r="B741" s="46" t="s">
        <v>51</v>
      </c>
      <c r="D741" s="49">
        <f>_xll.qlCalendarAdvance(LocalCalendar,$D740,B741,"f",FALSE)</f>
        <v>44943</v>
      </c>
      <c r="E741" s="49">
        <f>_xll.qlInterestRateIndexValueDate(IndexON,D741)</f>
        <v>44943</v>
      </c>
      <c r="F741" s="52">
        <f>IFERROR(_xll.qlIndexFixing(IndexON,D741,TRUE,_xll.ohTrigger(RecalcTrigger,TriggerON)),NA())</f>
        <v>1.1955860447825373E-2</v>
      </c>
      <c r="H741" s="49">
        <f>_xll.qlCalendarAdvance(IborCalendar,$H740,B741,"f",FALSE)</f>
        <v>44930</v>
      </c>
      <c r="I741" s="49">
        <f>_xll.qlInterestRateIndexValueDate(Index1M,$H741)</f>
        <v>44932</v>
      </c>
      <c r="J741" s="52">
        <f>IFERROR(_xll.qlIndexFixing(Index1M,$H741,TRUE,_xll.ohTrigger(RecalcTrigger,Trigger1M)),NA())</f>
        <v>1.4798659628899698E-2</v>
      </c>
      <c r="K741" s="52">
        <f>IFERROR(_xll.qlIndexFixing(ONIndex1M,I741,TRUE,_xll.ohTrigger(RecalcTrigger,Trigger1M)),NA())</f>
        <v>1.4746221195727216E-2</v>
      </c>
      <c r="L741" s="52">
        <f>IFERROR(_xll.qlIndexFixing(Index3M,H741,TRUE,_xll.ohTrigger(RecalcTrigger,Trigger3M)),NA())</f>
        <v>1.5858250583349331E-2</v>
      </c>
      <c r="M741" s="52">
        <f>IFERROR(_xll.qlIndexFixing(ONIndex3M,I741,TRUE,_xll.ohTrigger(RecalcTrigger,Trigger3M)),NA())</f>
        <v>1.5710842374314637E-2</v>
      </c>
      <c r="N741" s="52">
        <f>IFERROR(_xll.qlIndexFixing(Index6M,$H741,TRUE,_xll.ohTrigger(RecalcTrigger,Trigger6M)),NA())</f>
        <v>1.7625403323084467E-2</v>
      </c>
      <c r="O741" s="52">
        <f>IFERROR(_xll.qlIndexFixing(ONIndex6M,I741,TRUE,_xll.ohTrigger(RecalcTrigger,Trigger6M)),NA())</f>
        <v>1.7289151144792569E-2</v>
      </c>
      <c r="P741" s="52">
        <f>IFERROR(_xll.qlIndexFixing(Index1Y,$H741,TRUE,_xll.ohTrigger(RecalcTrigger,Trigger1Y)),NA())</f>
        <v>2.0055908243556155E-2</v>
      </c>
      <c r="Q741" s="52">
        <f>IFERROR(_xll.qlIndexFixing(ONIndex1Y,I741,TRUE,_xll.ohTrigger(RecalcTrigger,Trigger1Y)),NA())</f>
        <v>1.946259325345423E-2</v>
      </c>
    </row>
    <row r="742" spans="2:17" x14ac:dyDescent="0.2">
      <c r="B742" s="46" t="s">
        <v>51</v>
      </c>
      <c r="D742" s="49">
        <f>_xll.qlCalendarAdvance(LocalCalendar,$D741,B742,"f",FALSE)</f>
        <v>44950</v>
      </c>
      <c r="E742" s="49">
        <f>_xll.qlInterestRateIndexValueDate(IndexON,D742)</f>
        <v>44950</v>
      </c>
      <c r="F742" s="52">
        <f>IFERROR(_xll.qlIndexFixing(IndexON,D742,TRUE,_xll.ohTrigger(RecalcTrigger,TriggerON)),NA())</f>
        <v>1.1974885867624963E-2</v>
      </c>
      <c r="H742" s="49">
        <f>_xll.qlCalendarAdvance(IborCalendar,$H741,B742,"f",FALSE)</f>
        <v>44937</v>
      </c>
      <c r="I742" s="49">
        <f>_xll.qlInterestRateIndexValueDate(Index1M,$H742)</f>
        <v>44939</v>
      </c>
      <c r="J742" s="52">
        <f>IFERROR(_xll.qlIndexFixing(Index1M,$H742,TRUE,_xll.ohTrigger(RecalcTrigger,Trigger1M)),NA())</f>
        <v>1.4820540855505807E-2</v>
      </c>
      <c r="K742" s="52">
        <f>IFERROR(_xll.qlIndexFixing(ONIndex1M,I742,TRUE,_xll.ohTrigger(RecalcTrigger,Trigger1M)),NA())</f>
        <v>1.4770148822607077E-2</v>
      </c>
      <c r="L742" s="52">
        <f>IFERROR(_xll.qlIndexFixing(Index3M,H742,TRUE,_xll.ohTrigger(RecalcTrigger,Trigger3M)),NA())</f>
        <v>1.5876904964431837E-2</v>
      </c>
      <c r="M742" s="52">
        <f>IFERROR(_xll.qlIndexFixing(ONIndex3M,I742,TRUE,_xll.ohTrigger(RecalcTrigger,Trigger3M)),NA())</f>
        <v>1.573178559433952E-2</v>
      </c>
      <c r="N742" s="52">
        <f>IFERROR(_xll.qlIndexFixing(Index6M,$H742,TRUE,_xll.ohTrigger(RecalcTrigger,Trigger6M)),NA())</f>
        <v>1.7646610826176013E-2</v>
      </c>
      <c r="O742" s="52">
        <f>IFERROR(_xll.qlIndexFixing(ONIndex6M,I742,TRUE,_xll.ohTrigger(RecalcTrigger,Trigger6M)),NA())</f>
        <v>1.7310397683867329E-2</v>
      </c>
      <c r="P742" s="52">
        <f>IFERROR(_xll.qlIndexFixing(Index1Y,$H742,TRUE,_xll.ohTrigger(RecalcTrigger,Trigger1Y)),NA())</f>
        <v>2.0079503735015679E-2</v>
      </c>
      <c r="Q742" s="52">
        <f>IFERROR(_xll.qlIndexFixing(ONIndex1Y,I742,TRUE,_xll.ohTrigger(RecalcTrigger,Trigger1Y)),NA())</f>
        <v>1.9463331200351153E-2</v>
      </c>
    </row>
    <row r="743" spans="2:17" x14ac:dyDescent="0.2">
      <c r="B743" s="46" t="s">
        <v>51</v>
      </c>
      <c r="D743" s="49">
        <f>_xll.qlCalendarAdvance(LocalCalendar,$D742,B743,"f",FALSE)</f>
        <v>44957</v>
      </c>
      <c r="E743" s="49">
        <f>_xll.qlInterestRateIndexValueDate(IndexON,D743)</f>
        <v>44957</v>
      </c>
      <c r="F743" s="52">
        <f>IFERROR(_xll.qlIndexFixing(IndexON,D743,TRUE,_xll.ohTrigger(RecalcTrigger,TriggerON)),NA())</f>
        <v>1.199375113257517E-2</v>
      </c>
      <c r="H743" s="49">
        <f>_xll.qlCalendarAdvance(IborCalendar,$H742,B743,"f",FALSE)</f>
        <v>44944</v>
      </c>
      <c r="I743" s="49">
        <f>_xll.qlInterestRateIndexValueDate(Index1M,$H743)</f>
        <v>44946</v>
      </c>
      <c r="J743" s="52">
        <f>IFERROR(_xll.qlIndexFixing(Index1M,$H743,TRUE,_xll.ohTrigger(RecalcTrigger,Trigger1M)),NA())</f>
        <v>1.4844175848029162E-2</v>
      </c>
      <c r="K743" s="52">
        <f>IFERROR(_xll.qlIndexFixing(ONIndex1M,I743,TRUE,_xll.ohTrigger(RecalcTrigger,Trigger1M)),NA())</f>
        <v>1.4790229853538506E-2</v>
      </c>
      <c r="L743" s="52">
        <f>IFERROR(_xll.qlIndexFixing(Index3M,H743,TRUE,_xll.ohTrigger(RecalcTrigger,Trigger3M)),NA())</f>
        <v>1.5895454852357105E-2</v>
      </c>
      <c r="M743" s="52">
        <f>IFERROR(_xll.qlIndexFixing(ONIndex3M,I743,TRUE,_xll.ohTrigger(RecalcTrigger,Trigger3M)),NA())</f>
        <v>1.5749199215697729E-2</v>
      </c>
      <c r="N743" s="52">
        <f>IFERROR(_xll.qlIndexFixing(Index6M,$H743,TRUE,_xll.ohTrigger(RecalcTrigger,Trigger6M)),NA())</f>
        <v>1.7667944511352895E-2</v>
      </c>
      <c r="O743" s="52">
        <f>IFERROR(_xll.qlIndexFixing(ONIndex6M,I743,TRUE,_xll.ohTrigger(RecalcTrigger,Trigger6M)),NA())</f>
        <v>1.7328149106718982E-2</v>
      </c>
      <c r="P743" s="52">
        <f>IFERROR(_xll.qlIndexFixing(Index1Y,$H743,TRUE,_xll.ohTrigger(RecalcTrigger,Trigger1Y)),NA())</f>
        <v>2.0098648555169966E-2</v>
      </c>
      <c r="Q743" s="52">
        <f>IFERROR(_xll.qlIndexFixing(ONIndex1Y,I743,TRUE,_xll.ohTrigger(RecalcTrigger,Trigger1Y)),NA())</f>
        <v>1.9463830711057284E-2</v>
      </c>
    </row>
    <row r="744" spans="2:17" x14ac:dyDescent="0.2">
      <c r="B744" s="46" t="s">
        <v>51</v>
      </c>
      <c r="D744" s="49">
        <f>_xll.qlCalendarAdvance(LocalCalendar,$D743,B744,"f",FALSE)</f>
        <v>44964</v>
      </c>
      <c r="E744" s="49">
        <f>_xll.qlInterestRateIndexValueDate(IndexON,D744)</f>
        <v>44964</v>
      </c>
      <c r="F744" s="52">
        <f>IFERROR(_xll.qlIndexFixing(IndexON,D744,TRUE,_xll.ohTrigger(RecalcTrigger,TriggerON)),NA())</f>
        <v>1.2012456242755931E-2</v>
      </c>
      <c r="H744" s="49">
        <f>_xll.qlCalendarAdvance(IborCalendar,$H743,B744,"f",FALSE)</f>
        <v>44951</v>
      </c>
      <c r="I744" s="49">
        <f>_xll.qlInterestRateIndexValueDate(Index1M,$H744)</f>
        <v>44953</v>
      </c>
      <c r="J744" s="52">
        <f>IFERROR(_xll.qlIndexFixing(Index1M,$H744,TRUE,_xll.ohTrigger(RecalcTrigger,Trigger1M)),NA())</f>
        <v>1.4864006525608967E-2</v>
      </c>
      <c r="K744" s="52">
        <f>IFERROR(_xll.qlIndexFixing(ONIndex1M,I744,TRUE,_xll.ohTrigger(RecalcTrigger,Trigger1M)),NA())</f>
        <v>1.4812085906665828E-2</v>
      </c>
      <c r="L744" s="52">
        <f>IFERROR(_xll.qlIndexFixing(Index3M,H744,TRUE,_xll.ohTrigger(RecalcTrigger,Trigger3M)),NA())</f>
        <v>1.5913900245674739E-2</v>
      </c>
      <c r="M744" s="52">
        <f>IFERROR(_xll.qlIndexFixing(ONIndex3M,I744,TRUE,_xll.ohTrigger(RecalcTrigger,Trigger3M)),NA())</f>
        <v>1.5768221371654789E-2</v>
      </c>
      <c r="N744" s="52">
        <f>IFERROR(_xll.qlIndexFixing(Index6M,$H744,TRUE,_xll.ohTrigger(RecalcTrigger,Trigger6M)),NA())</f>
        <v>1.7689404382633108E-2</v>
      </c>
      <c r="O744" s="52">
        <f>IFERROR(_xll.qlIndexFixing(ONIndex6M,I744,TRUE,_xll.ohTrigger(RecalcTrigger,Trigger6M)),NA())</f>
        <v>1.7347835392866884E-2</v>
      </c>
      <c r="P744" s="52">
        <f>IFERROR(_xll.qlIndexFixing(Index1Y,$H744,TRUE,_xll.ohTrigger(RecalcTrigger,Trigger1Y)),NA())</f>
        <v>2.0120693346201503E-2</v>
      </c>
      <c r="Q744" s="52">
        <f>IFERROR(_xll.qlIndexFixing(ONIndex1Y,I744,TRUE,_xll.ohTrigger(RecalcTrigger,Trigger1Y)),NA())</f>
        <v>1.9465826062061709E-2</v>
      </c>
    </row>
    <row r="745" spans="2:17" x14ac:dyDescent="0.2">
      <c r="B745" s="46" t="s">
        <v>51</v>
      </c>
      <c r="D745" s="49">
        <f>_xll.qlCalendarAdvance(LocalCalendar,$D744,B745,"f",FALSE)</f>
        <v>44971</v>
      </c>
      <c r="E745" s="49">
        <f>_xll.qlInterestRateIndexValueDate(IndexON,D745)</f>
        <v>44971</v>
      </c>
      <c r="F745" s="52">
        <f>IFERROR(_xll.qlIndexFixing(IndexON,D745,TRUE,_xll.ohTrigger(RecalcTrigger,TriggerON)),NA())</f>
        <v>1.2031001198007374E-2</v>
      </c>
      <c r="H745" s="49">
        <f>_xll.qlCalendarAdvance(IborCalendar,$H744,B745,"f",FALSE)</f>
        <v>44958</v>
      </c>
      <c r="I745" s="49">
        <f>_xll.qlInterestRateIndexValueDate(Index1M,$H745)</f>
        <v>44960</v>
      </c>
      <c r="J745" s="52">
        <f>IFERROR(_xll.qlIndexFixing(Index1M,$H745,TRUE,_xll.ohTrigger(RecalcTrigger,Trigger1M)),NA())</f>
        <v>1.4880066703724104E-2</v>
      </c>
      <c r="K745" s="52">
        <f>IFERROR(_xll.qlIndexFixing(ONIndex1M,I745,TRUE,_xll.ohTrigger(RecalcTrigger,Trigger1M)),NA())</f>
        <v>1.4833843109158806E-2</v>
      </c>
      <c r="L745" s="52">
        <f>IFERROR(_xll.qlIndexFixing(Index3M,H745,TRUE,_xll.ohTrigger(RecalcTrigger,Trigger3M)),NA())</f>
        <v>1.5930598441548132E-2</v>
      </c>
      <c r="M745" s="52">
        <f>IFERROR(_xll.qlIndexFixing(ONIndex3M,I745,TRUE,_xll.ohTrigger(RecalcTrigger,Trigger3M)),NA())</f>
        <v>1.5787139351051138E-2</v>
      </c>
      <c r="N745" s="52">
        <f>IFERROR(_xll.qlIndexFixing(Index6M,$H745,TRUE,_xll.ohTrigger(RecalcTrigger,Trigger6M)),NA())</f>
        <v>1.7710990444060715E-2</v>
      </c>
      <c r="O745" s="52">
        <f>IFERROR(_xll.qlIndexFixing(ONIndex6M,I745,TRUE,_xll.ohTrigger(RecalcTrigger,Trigger6M)),NA())</f>
        <v>1.7367646549182325E-2</v>
      </c>
      <c r="P745" s="52">
        <f>IFERROR(_xll.qlIndexFixing(Index1Y,$H745,TRUE,_xll.ohTrigger(RecalcTrigger,Trigger1Y)),NA())</f>
        <v>2.0143147579375138E-2</v>
      </c>
      <c r="Q745" s="52">
        <f>IFERROR(_xll.qlIndexFixing(ONIndex1Y,I745,TRUE,_xll.ohTrigger(RecalcTrigger,Trigger1Y)),NA())</f>
        <v>1.946873916121028E-2</v>
      </c>
    </row>
    <row r="746" spans="2:17" x14ac:dyDescent="0.2">
      <c r="B746" s="46" t="s">
        <v>51</v>
      </c>
      <c r="D746" s="49">
        <f>_xll.qlCalendarAdvance(LocalCalendar,$D745,B746,"f",FALSE)</f>
        <v>44978</v>
      </c>
      <c r="E746" s="49">
        <f>_xll.qlInterestRateIndexValueDate(IndexON,D746)</f>
        <v>44978</v>
      </c>
      <c r="F746" s="52">
        <f>IFERROR(_xll.qlIndexFixing(IndexON,D746,TRUE,_xll.ohTrigger(RecalcTrigger,TriggerON)),NA())</f>
        <v>1.2049385998409434E-2</v>
      </c>
      <c r="H746" s="49">
        <f>_xll.qlCalendarAdvance(IborCalendar,$H745,B746,"f",FALSE)</f>
        <v>44965</v>
      </c>
      <c r="I746" s="49">
        <f>_xll.qlInterestRateIndexValueDate(Index1M,$H746)</f>
        <v>44967</v>
      </c>
      <c r="J746" s="52">
        <f>IFERROR(_xll.qlIndexFixing(Index1M,$H746,TRUE,_xll.ohTrigger(RecalcTrigger,Trigger1M)),NA())</f>
        <v>1.4901570749057085E-2</v>
      </c>
      <c r="K746" s="52">
        <f>IFERROR(_xll.qlIndexFixing(ONIndex1M,I746,TRUE,_xll.ohTrigger(RecalcTrigger,Trigger1M)),NA())</f>
        <v>1.4855501460990794E-2</v>
      </c>
      <c r="L746" s="52">
        <f>IFERROR(_xll.qlIndexFixing(Index3M,H746,TRUE,_xll.ohTrigger(RecalcTrigger,Trigger3M)),NA())</f>
        <v>1.594884149938464E-2</v>
      </c>
      <c r="M746" s="52">
        <f>IFERROR(_xll.qlIndexFixing(ONIndex3M,I746,TRUE,_xll.ohTrigger(RecalcTrigger,Trigger3M)),NA())</f>
        <v>1.5805953153833485E-2</v>
      </c>
      <c r="N746" s="52">
        <f>IFERROR(_xll.qlIndexFixing(Index6M,$H746,TRUE,_xll.ohTrigger(RecalcTrigger,Trigger6M)),NA())</f>
        <v>1.7732702699704062E-2</v>
      </c>
      <c r="O746" s="52">
        <f>IFERROR(_xll.qlIndexFixing(ONIndex6M,I746,TRUE,_xll.ohTrigger(RecalcTrigger,Trigger6M)),NA())</f>
        <v>1.7387582575798533E-2</v>
      </c>
      <c r="P746" s="52">
        <f>IFERROR(_xll.qlIndexFixing(Index1Y,$H746,TRUE,_xll.ohTrigger(RecalcTrigger,Trigger1Y)),NA())</f>
        <v>2.0165981015982552E-2</v>
      </c>
      <c r="Q746" s="52">
        <f>IFERROR(_xll.qlIndexFixing(ONIndex1Y,I746,TRUE,_xll.ohTrigger(RecalcTrigger,Trigger1Y)),NA())</f>
        <v>1.947257000860958E-2</v>
      </c>
    </row>
    <row r="747" spans="2:17" x14ac:dyDescent="0.2">
      <c r="B747" s="46" t="s">
        <v>51</v>
      </c>
      <c r="D747" s="49">
        <f>_xll.qlCalendarAdvance(LocalCalendar,$D746,B747,"f",FALSE)</f>
        <v>44985</v>
      </c>
      <c r="E747" s="49">
        <f>_xll.qlInterestRateIndexValueDate(IndexON,D747)</f>
        <v>44985</v>
      </c>
      <c r="F747" s="52">
        <f>IFERROR(_xll.qlIndexFixing(IndexON,D747,TRUE,_xll.ohTrigger(RecalcTrigger,TriggerON)),NA())</f>
        <v>1.2067610643962112E-2</v>
      </c>
      <c r="H747" s="49">
        <f>_xll.qlCalendarAdvance(IborCalendar,$H746,B747,"f",FALSE)</f>
        <v>44972</v>
      </c>
      <c r="I747" s="49">
        <f>_xll.qlInterestRateIndexValueDate(Index1M,$H747)</f>
        <v>44974</v>
      </c>
      <c r="J747" s="52">
        <f>IFERROR(_xll.qlIndexFixing(Index1M,$H747,TRUE,_xll.ohTrigger(RecalcTrigger,Trigger1M)),NA())</f>
        <v>1.4922975873230231E-2</v>
      </c>
      <c r="K747" s="52">
        <f>IFERROR(_xll.qlIndexFixing(ONIndex1M,I747,TRUE,_xll.ohTrigger(RecalcTrigger,Trigger1M)),NA())</f>
        <v>1.4878904009063554E-2</v>
      </c>
      <c r="L747" s="52">
        <f>IFERROR(_xll.qlIndexFixing(Index3M,H747,TRUE,_xll.ohTrigger(RecalcTrigger,Trigger3M)),NA())</f>
        <v>1.5966980062121838E-2</v>
      </c>
      <c r="M747" s="52">
        <f>IFERROR(_xll.qlIndexFixing(ONIndex3M,I747,TRUE,_xll.ohTrigger(RecalcTrigger,Trigger3M)),NA())</f>
        <v>1.582634242922154E-2</v>
      </c>
      <c r="N747" s="52">
        <f>IFERROR(_xll.qlIndexFixing(Index6M,$H747,TRUE,_xll.ohTrigger(RecalcTrigger,Trigger6M)),NA())</f>
        <v>1.7754541153653582E-2</v>
      </c>
      <c r="O747" s="52">
        <f>IFERROR(_xll.qlIndexFixing(ONIndex6M,I747,TRUE,_xll.ohTrigger(RecalcTrigger,Trigger6M)),NA())</f>
        <v>1.7409502840948221E-2</v>
      </c>
      <c r="P747" s="52">
        <f>IFERROR(_xll.qlIndexFixing(Index1Y,$H747,TRUE,_xll.ohTrigger(RecalcTrigger,Trigger1Y)),NA())</f>
        <v>2.019164301977135E-2</v>
      </c>
      <c r="Q747" s="52">
        <f>IFERROR(_xll.qlIndexFixing(ONIndex1Y,I747,TRUE,_xll.ohTrigger(RecalcTrigger,Trigger1Y)),NA())</f>
        <v>1.9478225269149441E-2</v>
      </c>
    </row>
    <row r="748" spans="2:17" x14ac:dyDescent="0.2">
      <c r="B748" s="46" t="s">
        <v>51</v>
      </c>
      <c r="D748" s="49">
        <f>_xll.qlCalendarAdvance(LocalCalendar,$D747,B748,"f",FALSE)</f>
        <v>44992</v>
      </c>
      <c r="E748" s="49">
        <f>_xll.qlInterestRateIndexValueDate(IndexON,D748)</f>
        <v>44992</v>
      </c>
      <c r="F748" s="52">
        <f>IFERROR(_xll.qlIndexFixing(IndexON,D748,TRUE,_xll.ohTrigger(RecalcTrigger,TriggerON)),NA())</f>
        <v>1.20856751344256E-2</v>
      </c>
      <c r="H748" s="49">
        <f>_xll.qlCalendarAdvance(IborCalendar,$H747,B748,"f",FALSE)</f>
        <v>44979</v>
      </c>
      <c r="I748" s="49">
        <f>_xll.qlInterestRateIndexValueDate(Index1M,$H748)</f>
        <v>44981</v>
      </c>
      <c r="J748" s="52">
        <f>IFERROR(_xll.qlIndexFixing(Index1M,$H748,TRUE,_xll.ohTrigger(RecalcTrigger,Trigger1M)),NA())</f>
        <v>1.4944282075746797E-2</v>
      </c>
      <c r="K748" s="52">
        <f>IFERROR(_xll.qlIndexFixing(ONIndex1M,I748,TRUE,_xll.ohTrigger(RecalcTrigger,Trigger1M)),NA())</f>
        <v>1.4898521612538573E-2</v>
      </c>
      <c r="L748" s="52">
        <f>IFERROR(_xll.qlIndexFixing(Index3M,H748,TRUE,_xll.ohTrigger(RecalcTrigger,Trigger3M)),NA())</f>
        <v>1.5985014128360387E-2</v>
      </c>
      <c r="M748" s="52">
        <f>IFERROR(_xll.qlIndexFixing(ONIndex3M,I748,TRUE,_xll.ohTrigger(RecalcTrigger,Trigger3M)),NA())</f>
        <v>1.5843268229396301E-2</v>
      </c>
      <c r="N748" s="52">
        <f>IFERROR(_xll.qlIndexFixing(Index6M,$H748,TRUE,_xll.ohTrigger(RecalcTrigger,Trigger6M)),NA())</f>
        <v>1.7776505810024868E-2</v>
      </c>
      <c r="O748" s="52">
        <f>IFERROR(_xll.qlIndexFixing(ONIndex6M,I748,TRUE,_xll.ohTrigger(RecalcTrigger,Trigger6M)),NA())</f>
        <v>1.7427829240119763E-2</v>
      </c>
      <c r="P748" s="52">
        <f>IFERROR(_xll.qlIndexFixing(Index1Y,$H748,TRUE,_xll.ohTrigger(RecalcTrigger,Trigger1Y)),NA())</f>
        <v>2.0212664533023939E-2</v>
      </c>
      <c r="Q748" s="52">
        <f>IFERROR(_xll.qlIndexFixing(ONIndex1Y,I748,TRUE,_xll.ohTrigger(RecalcTrigger,Trigger1Y)),NA())</f>
        <v>1.9482984948506754E-2</v>
      </c>
    </row>
    <row r="749" spans="2:17" x14ac:dyDescent="0.2">
      <c r="B749" s="46" t="s">
        <v>51</v>
      </c>
      <c r="D749" s="49">
        <f>_xll.qlCalendarAdvance(LocalCalendar,$D748,B749,"f",FALSE)</f>
        <v>44999</v>
      </c>
      <c r="E749" s="49">
        <f>_xll.qlInterestRateIndexValueDate(IndexON,D749)</f>
        <v>44999</v>
      </c>
      <c r="F749" s="52">
        <f>IFERROR(_xll.qlIndexFixing(IndexON,D749,TRUE,_xll.ohTrigger(RecalcTrigger,TriggerON)),NA())</f>
        <v>1.2103579469959769E-2</v>
      </c>
      <c r="H749" s="49">
        <f>_xll.qlCalendarAdvance(IborCalendar,$H748,B749,"f",FALSE)</f>
        <v>44986</v>
      </c>
      <c r="I749" s="49">
        <f>_xll.qlInterestRateIndexValueDate(Index1M,$H749)</f>
        <v>44988</v>
      </c>
      <c r="J749" s="52">
        <f>IFERROR(_xll.qlIndexFixing(Index1M,$H749,TRUE,_xll.ohTrigger(RecalcTrigger,Trigger1M)),NA())</f>
        <v>1.4970939440315174E-2</v>
      </c>
      <c r="K749" s="52">
        <f>IFERROR(_xll.qlIndexFixing(ONIndex1M,I749,TRUE,_xll.ohTrigger(RecalcTrigger,Trigger1M)),NA())</f>
        <v>1.4919883412067847E-2</v>
      </c>
      <c r="L749" s="52">
        <f>IFERROR(_xll.qlIndexFixing(Index3M,H749,TRUE,_xll.ohTrigger(RecalcTrigger,Trigger3M)),NA())</f>
        <v>1.6011018040634973E-2</v>
      </c>
      <c r="M749" s="52">
        <f>IFERROR(_xll.qlIndexFixing(ONIndex3M,I749,TRUE,_xll.ohTrigger(RecalcTrigger,Trigger3M)),NA())</f>
        <v>1.5861769502070189E-2</v>
      </c>
      <c r="N749" s="52">
        <f>IFERROR(_xll.qlIndexFixing(Index6M,$H749,TRUE,_xll.ohTrigger(RecalcTrigger,Trigger6M)),NA())</f>
        <v>1.7808908984723849E-2</v>
      </c>
      <c r="O749" s="52">
        <f>IFERROR(_xll.qlIndexFixing(ONIndex6M,I749,TRUE,_xll.ohTrigger(RecalcTrigger,Trigger6M)),NA())</f>
        <v>1.7448139877878077E-2</v>
      </c>
      <c r="P749" s="52">
        <f>IFERROR(_xll.qlIndexFixing(Index1Y,$H749,TRUE,_xll.ohTrigger(RecalcTrigger,Trigger1Y)),NA())</f>
        <v>2.023645412407787E-2</v>
      </c>
      <c r="Q749" s="52">
        <f>IFERROR(_xll.qlIndexFixing(ONIndex1Y,I749,TRUE,_xll.ohTrigger(RecalcTrigger,Trigger1Y)),NA())</f>
        <v>1.9489569041244437E-2</v>
      </c>
    </row>
    <row r="750" spans="2:17" x14ac:dyDescent="0.2">
      <c r="B750" s="46" t="s">
        <v>51</v>
      </c>
      <c r="D750" s="49">
        <f>_xll.qlCalendarAdvance(LocalCalendar,$D749,B750,"f",FALSE)</f>
        <v>45006</v>
      </c>
      <c r="E750" s="49">
        <f>_xll.qlInterestRateIndexValueDate(IndexON,D750)</f>
        <v>45006</v>
      </c>
      <c r="F750" s="52">
        <f>IFERROR(_xll.qlIndexFixing(IndexON,D750,TRUE,_xll.ohTrigger(RecalcTrigger,TriggerON)),NA())</f>
        <v>1.2121323650564619E-2</v>
      </c>
      <c r="H750" s="49">
        <f>_xll.qlCalendarAdvance(IborCalendar,$H749,B750,"f",FALSE)</f>
        <v>44993</v>
      </c>
      <c r="I750" s="49">
        <f>_xll.qlInterestRateIndexValueDate(Index1M,$H750)</f>
        <v>44995</v>
      </c>
      <c r="J750" s="52">
        <f>IFERROR(_xll.qlIndexFixing(Index1M,$H750,TRUE,_xll.ohTrigger(RecalcTrigger,Trigger1M)),NA())</f>
        <v>1.4993838657764436E-2</v>
      </c>
      <c r="K750" s="52">
        <f>IFERROR(_xll.qlIndexFixing(ONIndex1M,I750,TRUE,_xll.ohTrigger(RecalcTrigger,Trigger1M)),NA())</f>
        <v>1.4941146360776258E-2</v>
      </c>
      <c r="L750" s="52">
        <f>IFERROR(_xll.qlIndexFixing(Index3M,H750,TRUE,_xll.ohTrigger(RecalcTrigger,Trigger3M)),NA())</f>
        <v>1.6028809737777761E-2</v>
      </c>
      <c r="M750" s="52">
        <f>IFERROR(_xll.qlIndexFixing(ONIndex3M,I750,TRUE,_xll.ohTrigger(RecalcTrigger,Trigger3M)),NA())</f>
        <v>1.5880166597943557E-2</v>
      </c>
      <c r="N750" s="52">
        <f>IFERROR(_xll.qlIndexFixing(Index6M,$H750,TRUE,_xll.ohTrigger(RecalcTrigger,Trigger6M)),NA())</f>
        <v>1.7829101979323192E-2</v>
      </c>
      <c r="O750" s="52">
        <f>IFERROR(_xll.qlIndexFixing(ONIndex6M,I750,TRUE,_xll.ohTrigger(RecalcTrigger,Trigger6M)),NA())</f>
        <v>1.7468575386203611E-2</v>
      </c>
      <c r="P750" s="52">
        <f>IFERROR(_xll.qlIndexFixing(Index1Y,$H750,TRUE,_xll.ohTrigger(RecalcTrigger,Trigger1Y)),NA())</f>
        <v>2.0260501939613162E-2</v>
      </c>
      <c r="Q750" s="52">
        <f>IFERROR(_xll.qlIndexFixing(ONIndex1Y,I750,TRUE,_xll.ohTrigger(RecalcTrigger,Trigger1Y)),NA())</f>
        <v>1.9497070882685819E-2</v>
      </c>
    </row>
    <row r="751" spans="2:17" x14ac:dyDescent="0.2">
      <c r="B751" s="46" t="s">
        <v>51</v>
      </c>
      <c r="D751" s="49">
        <f>_xll.qlCalendarAdvance(LocalCalendar,$D750,B751,"f",FALSE)</f>
        <v>45013</v>
      </c>
      <c r="E751" s="49">
        <f>_xll.qlInterestRateIndexValueDate(IndexON,D751)</f>
        <v>45013</v>
      </c>
      <c r="F751" s="52">
        <f>IFERROR(_xll.qlIndexFixing(IndexON,D751,TRUE,_xll.ohTrigger(RecalcTrigger,TriggerON)),NA())</f>
        <v>1.2138907676160215E-2</v>
      </c>
      <c r="H751" s="49">
        <f>_xll.qlCalendarAdvance(IborCalendar,$H750,B751,"f",FALSE)</f>
        <v>45000</v>
      </c>
      <c r="I751" s="49">
        <f>_xll.qlInterestRateIndexValueDate(Index1M,$H751)</f>
        <v>45002</v>
      </c>
      <c r="J751" s="52">
        <f>IFERROR(_xll.qlIndexFixing(Index1M,$H751,TRUE,_xll.ohTrigger(RecalcTrigger,Trigger1M)),NA())</f>
        <v>1.5013020090513118E-2</v>
      </c>
      <c r="K751" s="52">
        <f>IFERROR(_xll.qlIndexFixing(ONIndex1M,I751,TRUE,_xll.ohTrigger(RecalcTrigger,Trigger1M)),NA())</f>
        <v>1.4962310458557226E-2</v>
      </c>
      <c r="L751" s="52">
        <f>IFERROR(_xll.qlIndexFixing(Index3M,H751,TRUE,_xll.ohTrigger(RecalcTrigger,Trigger3M)),NA())</f>
        <v>1.6046496914913434E-2</v>
      </c>
      <c r="M751" s="52">
        <f>IFERROR(_xll.qlIndexFixing(ONIndex3M,I751,TRUE,_xll.ohTrigger(RecalcTrigger,Trigger3M)),NA())</f>
        <v>1.589845951698976E-2</v>
      </c>
      <c r="N751" s="52">
        <f>IFERROR(_xll.qlIndexFixing(Index6M,$H751,TRUE,_xll.ohTrigger(RecalcTrigger,Trigger6M)),NA())</f>
        <v>1.7851485748193185E-2</v>
      </c>
      <c r="O751" s="52">
        <f>IFERROR(_xll.qlIndexFixing(ONIndex6M,I751,TRUE,_xll.ohTrigger(RecalcTrigger,Trigger6M)),NA())</f>
        <v>1.7489135765096364E-2</v>
      </c>
      <c r="P751" s="52">
        <f>IFERROR(_xll.qlIndexFixing(Index1Y,$H751,TRUE,_xll.ohTrigger(RecalcTrigger,Trigger1Y)),NA())</f>
        <v>2.0284777728380027E-2</v>
      </c>
      <c r="Q751" s="52">
        <f>IFERROR(_xll.qlIndexFixing(ONIndex1Y,I751,TRUE,_xll.ohTrigger(RecalcTrigger,Trigger1Y)),NA())</f>
        <v>1.9505490473017417E-2</v>
      </c>
    </row>
    <row r="752" spans="2:17" x14ac:dyDescent="0.2">
      <c r="B752" s="46" t="s">
        <v>51</v>
      </c>
      <c r="D752" s="49">
        <f>_xll.qlCalendarAdvance(LocalCalendar,$D751,B752,"f",FALSE)</f>
        <v>45020</v>
      </c>
      <c r="E752" s="49">
        <f>_xll.qlInterestRateIndexValueDate(IndexON,D752)</f>
        <v>45020</v>
      </c>
      <c r="F752" s="52">
        <f>IFERROR(_xll.qlIndexFixing(IndexON,D752,TRUE,_xll.ohTrigger(RecalcTrigger,TriggerON)),NA())</f>
        <v>1.2156331546746557E-2</v>
      </c>
      <c r="H752" s="49">
        <f>_xll.qlCalendarAdvance(IborCalendar,$H751,B752,"f",FALSE)</f>
        <v>45007</v>
      </c>
      <c r="I752" s="49">
        <f>_xll.qlInterestRateIndexValueDate(Index1M,$H752)</f>
        <v>45009</v>
      </c>
      <c r="J752" s="52">
        <f>IFERROR(_xll.qlIndexFixing(Index1M,$H752,TRUE,_xll.ohTrigger(RecalcTrigger,Trigger1M)),NA())</f>
        <v>1.5033912017233343E-2</v>
      </c>
      <c r="K752" s="52">
        <f>IFERROR(_xll.qlIndexFixing(ONIndex1M,I752,TRUE,_xll.ohTrigger(RecalcTrigger,Trigger1M)),NA())</f>
        <v>1.4983375705384105E-2</v>
      </c>
      <c r="L752" s="52">
        <f>IFERROR(_xll.qlIndexFixing(Index3M,H752,TRUE,_xll.ohTrigger(RecalcTrigger,Trigger3M)),NA())</f>
        <v>1.6064079570598036E-2</v>
      </c>
      <c r="M752" s="52">
        <f>IFERROR(_xll.qlIndexFixing(ONIndex3M,I752,TRUE,_xll.ohTrigger(RecalcTrigger,Trigger3M)),NA())</f>
        <v>1.5916648259102217E-2</v>
      </c>
      <c r="N752" s="52">
        <f>IFERROR(_xll.qlIndexFixing(Index6M,$H752,TRUE,_xll.ohTrigger(RecalcTrigger,Trigger6M)),NA())</f>
        <v>1.7873995767871475E-2</v>
      </c>
      <c r="O752" s="52">
        <f>IFERROR(_xll.qlIndexFixing(ONIndex6M,I752,TRUE,_xll.ohTrigger(RecalcTrigger,Trigger6M)),NA())</f>
        <v>1.7509821014636273E-2</v>
      </c>
      <c r="P752" s="52">
        <f>IFERROR(_xll.qlIndexFixing(Index1Y,$H752,TRUE,_xll.ohTrigger(RecalcTrigger,Trigger1Y)),NA())</f>
        <v>2.0309251236363367E-2</v>
      </c>
      <c r="Q752" s="52">
        <f>IFERROR(_xll.qlIndexFixing(ONIndex1Y,I752,TRUE,_xll.ohTrigger(RecalcTrigger,Trigger1Y)),NA())</f>
        <v>1.9514827812452396E-2</v>
      </c>
    </row>
    <row r="753" spans="2:17" x14ac:dyDescent="0.2">
      <c r="B753" s="46" t="s">
        <v>51</v>
      </c>
      <c r="D753" s="49">
        <f>_xll.qlCalendarAdvance(LocalCalendar,$D752,B753,"f",FALSE)</f>
        <v>45027</v>
      </c>
      <c r="E753" s="49">
        <f>_xll.qlInterestRateIndexValueDate(IndexON,D753)</f>
        <v>45027</v>
      </c>
      <c r="F753" s="52">
        <f>IFERROR(_xll.qlIndexFixing(IndexON,D753,TRUE,_xll.ohTrigger(RecalcTrigger,TriggerON)),NA())</f>
        <v>1.2173595262163772E-2</v>
      </c>
      <c r="H753" s="49">
        <f>_xll.qlCalendarAdvance(IborCalendar,$H752,B753,"f",FALSE)</f>
        <v>45014</v>
      </c>
      <c r="I753" s="49">
        <f>_xll.qlInterestRateIndexValueDate(Index1M,$H753)</f>
        <v>45016</v>
      </c>
      <c r="J753" s="52">
        <f>IFERROR(_xll.qlIndexFixing(Index1M,$H753,TRUE,_xll.ohTrigger(RecalcTrigger,Trigger1M)),NA())</f>
        <v>1.5049329246368894E-2</v>
      </c>
      <c r="K753" s="52">
        <f>IFERROR(_xll.qlIndexFixing(ONIndex1M,I753,TRUE,_xll.ohTrigger(RecalcTrigger,Trigger1M)),NA())</f>
        <v>1.5004342101150314E-2</v>
      </c>
      <c r="L753" s="52">
        <f>IFERROR(_xll.qlIndexFixing(Index3M,H753,TRUE,_xll.ohTrigger(RecalcTrigger,Trigger3M)),NA())</f>
        <v>1.6076795032056852E-2</v>
      </c>
      <c r="M753" s="52">
        <f>IFERROR(_xll.qlIndexFixing(ONIndex3M,I753,TRUE,_xll.ohTrigger(RecalcTrigger,Trigger3M)),NA())</f>
        <v>1.5934732824307574E-2</v>
      </c>
      <c r="N753" s="52">
        <f>IFERROR(_xll.qlIndexFixing(Index6M,$H753,TRUE,_xll.ohTrigger(RecalcTrigger,Trigger6M)),NA())</f>
        <v>1.7890323160326696E-2</v>
      </c>
      <c r="O753" s="52">
        <f>IFERROR(_xll.qlIndexFixing(ONIndex6M,I753,TRUE,_xll.ohTrigger(RecalcTrigger,Trigger6M)),NA())</f>
        <v>1.7530631134903274E-2</v>
      </c>
      <c r="P753" s="52">
        <f>IFERROR(_xll.qlIndexFixing(Index1Y,$H753,TRUE,_xll.ohTrigger(RecalcTrigger,Trigger1Y)),NA())</f>
        <v>2.0324193744118063E-2</v>
      </c>
      <c r="Q753" s="52">
        <f>IFERROR(_xll.qlIndexFixing(ONIndex1Y,I753,TRUE,_xll.ohTrigger(RecalcTrigger,Trigger1Y)),NA())</f>
        <v>1.9525082901177271E-2</v>
      </c>
    </row>
    <row r="754" spans="2:17" x14ac:dyDescent="0.2">
      <c r="B754" s="46" t="s">
        <v>51</v>
      </c>
      <c r="D754" s="49">
        <f>_xll.qlCalendarAdvance(LocalCalendar,$D753,B754,"f",FALSE)</f>
        <v>45034</v>
      </c>
      <c r="E754" s="49">
        <f>_xll.qlInterestRateIndexValueDate(IndexON,D754)</f>
        <v>45034</v>
      </c>
      <c r="F754" s="52">
        <f>IFERROR(_xll.qlIndexFixing(IndexON,D754,TRUE,_xll.ohTrigger(RecalcTrigger,TriggerON)),NA())</f>
        <v>1.2190698822571733E-2</v>
      </c>
      <c r="H754" s="49">
        <f>_xll.qlCalendarAdvance(IborCalendar,$H753,B754,"f",FALSE)</f>
        <v>45021</v>
      </c>
      <c r="I754" s="49">
        <f>_xll.qlInterestRateIndexValueDate(Index1M,$H754)</f>
        <v>45027</v>
      </c>
      <c r="J754" s="52">
        <f>IFERROR(_xll.qlIndexFixing(Index1M,$H754,TRUE,_xll.ohTrigger(RecalcTrigger,Trigger1M)),NA())</f>
        <v>1.5085398194409017E-2</v>
      </c>
      <c r="K754" s="52">
        <f>IFERROR(_xll.qlIndexFixing(ONIndex1M,I754,TRUE,_xll.ohTrigger(RecalcTrigger,Trigger1M)),NA())</f>
        <v>1.5033495488081527E-2</v>
      </c>
      <c r="L754" s="52">
        <f>IFERROR(_xll.qlIndexFixing(Index3M,H754,TRUE,_xll.ohTrigger(RecalcTrigger,Trigger3M)),NA())</f>
        <v>1.610408103311195E-2</v>
      </c>
      <c r="M754" s="52">
        <f>IFERROR(_xll.qlIndexFixing(ONIndex3M,I754,TRUE,_xll.ohTrigger(RecalcTrigger,Trigger3M)),NA())</f>
        <v>1.595968036879114E-2</v>
      </c>
      <c r="N754" s="52">
        <f>IFERROR(_xll.qlIndexFixing(Index6M,$H754,TRUE,_xll.ohTrigger(RecalcTrigger,Trigger6M)),NA())</f>
        <v>1.7928206495609562E-2</v>
      </c>
      <c r="O754" s="52">
        <f>IFERROR(_xll.qlIndexFixing(ONIndex6M,I754,TRUE,_xll.ohTrigger(RecalcTrigger,Trigger6M)),NA())</f>
        <v>1.7559719117006267E-2</v>
      </c>
      <c r="P754" s="52">
        <f>IFERROR(_xll.qlIndexFixing(Index1Y,$H754,TRUE,_xll.ohTrigger(RecalcTrigger,Trigger1Y)),NA())</f>
        <v>2.0370488390338164E-2</v>
      </c>
      <c r="Q754" s="52">
        <f>IFERROR(_xll.qlIndexFixing(ONIndex1Y,I754,TRUE,_xll.ohTrigger(RecalcTrigger,Trigger1Y)),NA())</f>
        <v>1.9540258164330027E-2</v>
      </c>
    </row>
    <row r="755" spans="2:17" x14ac:dyDescent="0.2">
      <c r="B755" s="46" t="s">
        <v>51</v>
      </c>
      <c r="D755" s="49">
        <f>_xll.qlCalendarAdvance(LocalCalendar,$D754,B755,"f",FALSE)</f>
        <v>45041</v>
      </c>
      <c r="E755" s="49">
        <f>_xll.qlInterestRateIndexValueDate(IndexON,D755)</f>
        <v>45041</v>
      </c>
      <c r="F755" s="52">
        <f>IFERROR(_xll.qlIndexFixing(IndexON,D755,TRUE,_xll.ohTrigger(RecalcTrigger,TriggerON)),NA())</f>
        <v>1.2207642227890503E-2</v>
      </c>
      <c r="H755" s="49">
        <f>_xll.qlCalendarAdvance(IborCalendar,$H754,B755,"f",FALSE)</f>
        <v>45028</v>
      </c>
      <c r="I755" s="49">
        <f>_xll.qlInterestRateIndexValueDate(Index1M,$H755)</f>
        <v>45030</v>
      </c>
      <c r="J755" s="52">
        <f>IFERROR(_xll.qlIndexFixing(Index1M,$H755,TRUE,_xll.ohTrigger(RecalcTrigger,Trigger1M)),NA())</f>
        <v>1.5095994197491884E-2</v>
      </c>
      <c r="K755" s="52">
        <f>IFERROR(_xll.qlIndexFixing(ONIndex1M,I755,TRUE,_xll.ohTrigger(RecalcTrigger,Trigger1M)),NA())</f>
        <v>1.504597833944743E-2</v>
      </c>
      <c r="L755" s="52">
        <f>IFERROR(_xll.qlIndexFixing(Index3M,H755,TRUE,_xll.ohTrigger(RecalcTrigger,Trigger3M)),NA())</f>
        <v>1.6111477877966376E-2</v>
      </c>
      <c r="M755" s="52">
        <f>IFERROR(_xll.qlIndexFixing(ONIndex3M,I755,TRUE,_xll.ohTrigger(RecalcTrigger,Trigger3M)),NA())</f>
        <v>1.5970589423650594E-2</v>
      </c>
      <c r="N755" s="52">
        <f>IFERROR(_xll.qlIndexFixing(Index6M,$H755,TRUE,_xll.ohTrigger(RecalcTrigger,Trigger6M)),NA())</f>
        <v>1.7942246576665891E-2</v>
      </c>
      <c r="O755" s="52">
        <f>IFERROR(_xll.qlIndexFixing(ONIndex6M,I755,TRUE,_xll.ohTrigger(RecalcTrigger,Trigger6M)),NA())</f>
        <v>1.7572625987805068E-2</v>
      </c>
      <c r="P755" s="52">
        <f>IFERROR(_xll.qlIndexFixing(Index1Y,$H755,TRUE,_xll.ohTrigger(RecalcTrigger,Trigger1Y)),NA())</f>
        <v>2.0383555492696138E-2</v>
      </c>
      <c r="Q755" s="52">
        <f>IFERROR(_xll.qlIndexFixing(ONIndex1Y,I755,TRUE,_xll.ohTrigger(RecalcTrigger,Trigger1Y)),NA())</f>
        <v>1.9548346327455945E-2</v>
      </c>
    </row>
    <row r="756" spans="2:17" x14ac:dyDescent="0.2">
      <c r="B756" s="46" t="s">
        <v>51</v>
      </c>
      <c r="D756" s="49">
        <f>_xll.qlCalendarAdvance(LocalCalendar,$D755,B756,"f",FALSE)</f>
        <v>45048</v>
      </c>
      <c r="E756" s="49">
        <f>_xll.qlInterestRateIndexValueDate(IndexON,D756)</f>
        <v>45048</v>
      </c>
      <c r="F756" s="52">
        <f>IFERROR(_xll.qlIndexFixing(IndexON,D756,TRUE,_xll.ohTrigger(RecalcTrigger,TriggerON)),NA())</f>
        <v>1.2224425478120082E-2</v>
      </c>
      <c r="H756" s="49">
        <f>_xll.qlCalendarAdvance(IborCalendar,$H755,B756,"f",FALSE)</f>
        <v>45035</v>
      </c>
      <c r="I756" s="49">
        <f>_xll.qlInterestRateIndexValueDate(Index1M,$H756)</f>
        <v>45037</v>
      </c>
      <c r="J756" s="52">
        <f>IFERROR(_xll.qlIndexFixing(Index1M,$H756,TRUE,_xll.ohTrigger(RecalcTrigger,Trigger1M)),NA())</f>
        <v>1.5116490389182845E-2</v>
      </c>
      <c r="K756" s="52">
        <f>IFERROR(_xll.qlIndexFixing(ONIndex1M,I756,TRUE,_xll.ohTrigger(RecalcTrigger,Trigger1M)),NA())</f>
        <v>1.5066648181818465E-2</v>
      </c>
      <c r="L756" s="52">
        <f>IFERROR(_xll.qlIndexFixing(Index3M,H756,TRUE,_xll.ohTrigger(RecalcTrigger,Trigger3M)),NA())</f>
        <v>1.6128662528656957E-2</v>
      </c>
      <c r="M756" s="52">
        <f>IFERROR(_xll.qlIndexFixing(ONIndex3M,I756,TRUE,_xll.ohTrigger(RecalcTrigger,Trigger3M)),NA())</f>
        <v>1.5988361457708322E-2</v>
      </c>
      <c r="N756" s="52">
        <f>IFERROR(_xll.qlIndexFixing(Index6M,$H756,TRUE,_xll.ohTrigger(RecalcTrigger,Trigger6M)),NA())</f>
        <v>1.7965194898211627E-2</v>
      </c>
      <c r="O756" s="52">
        <f>IFERROR(_xll.qlIndexFixing(ONIndex6M,I756,TRUE,_xll.ohTrigger(RecalcTrigger,Trigger6M)),NA())</f>
        <v>1.7593810720573089E-2</v>
      </c>
      <c r="P756" s="52">
        <f>IFERROR(_xll.qlIndexFixing(Index1Y,$H756,TRUE,_xll.ohTrigger(RecalcTrigger,Trigger1Y)),NA())</f>
        <v>2.0408517280029292E-2</v>
      </c>
      <c r="Q756" s="52">
        <f>IFERROR(_xll.qlIndexFixing(ONIndex1Y,I756,TRUE,_xll.ohTrigger(RecalcTrigger,Trigger1Y)),NA())</f>
        <v>1.9561354665569297E-2</v>
      </c>
    </row>
    <row r="757" spans="2:17" x14ac:dyDescent="0.2">
      <c r="B757" s="46" t="s">
        <v>51</v>
      </c>
      <c r="D757" s="49">
        <f>_xll.qlCalendarAdvance(LocalCalendar,$D756,B757,"f",FALSE)</f>
        <v>45055</v>
      </c>
      <c r="E757" s="49">
        <f>_xll.qlInterestRateIndexValueDate(IndexON,D757)</f>
        <v>45055</v>
      </c>
      <c r="F757" s="52">
        <f>IFERROR(_xll.qlIndexFixing(IndexON,D757,TRUE,_xll.ohTrigger(RecalcTrigger,TriggerON)),NA())</f>
        <v>1.2241048573100599E-2</v>
      </c>
      <c r="H757" s="49">
        <f>_xll.qlCalendarAdvance(IborCalendar,$H756,B757,"f",FALSE)</f>
        <v>45042</v>
      </c>
      <c r="I757" s="49">
        <f>_xll.qlInterestRateIndexValueDate(Index1M,$H757)</f>
        <v>45044</v>
      </c>
      <c r="J757" s="52">
        <f>IFERROR(_xll.qlIndexFixing(Index1M,$H757,TRUE,_xll.ohTrigger(RecalcTrigger,Trigger1M)),NA())</f>
        <v>1.514041913501917E-2</v>
      </c>
      <c r="K757" s="52">
        <f>IFERROR(_xll.qlIndexFixing(ONIndex1M,I757,TRUE,_xll.ohTrigger(RecalcTrigger,Trigger1M)),NA())</f>
        <v>1.5089000355783533E-2</v>
      </c>
      <c r="L757" s="52">
        <f>IFERROR(_xll.qlIndexFixing(Index3M,H757,TRUE,_xll.ohTrigger(RecalcTrigger,Trigger3M)),NA())</f>
        <v>1.6150424977360463E-2</v>
      </c>
      <c r="M757" s="52">
        <f>IFERROR(_xll.qlIndexFixing(ONIndex3M,I757,TRUE,_xll.ohTrigger(RecalcTrigger,Trigger3M)),NA())</f>
        <v>1.6007642566864266E-2</v>
      </c>
      <c r="N757" s="52">
        <f>IFERROR(_xll.qlIndexFixing(Index6M,$H757,TRUE,_xll.ohTrigger(RecalcTrigger,Trigger6M)),NA())</f>
        <v>1.799034132014124E-2</v>
      </c>
      <c r="O757" s="52">
        <f>IFERROR(_xll.qlIndexFixing(ONIndex6M,I757,TRUE,_xll.ohTrigger(RecalcTrigger,Trigger6M)),NA())</f>
        <v>1.7617078982823386E-2</v>
      </c>
      <c r="P757" s="52">
        <f>IFERROR(_xll.qlIndexFixing(Index1Y,$H757,TRUE,_xll.ohTrigger(RecalcTrigger,Trigger1Y)),NA())</f>
        <v>2.0435857814597641E-2</v>
      </c>
      <c r="Q757" s="52">
        <f>IFERROR(_xll.qlIndexFixing(ONIndex1Y,I757,TRUE,_xll.ohTrigger(RecalcTrigger,Trigger1Y)),NA())</f>
        <v>1.9576848303028971E-2</v>
      </c>
    </row>
    <row r="758" spans="2:17" x14ac:dyDescent="0.2">
      <c r="B758" s="46" t="s">
        <v>51</v>
      </c>
      <c r="D758" s="49">
        <f>_xll.qlCalendarAdvance(LocalCalendar,$D757,B758,"f",FALSE)</f>
        <v>45062</v>
      </c>
      <c r="E758" s="49">
        <f>_xll.qlInterestRateIndexValueDate(IndexON,D758)</f>
        <v>45062</v>
      </c>
      <c r="F758" s="52">
        <f>IFERROR(_xll.qlIndexFixing(IndexON,D758,TRUE,_xll.ohTrigger(RecalcTrigger,TriggerON)),NA())</f>
        <v>1.2257511512991925E-2</v>
      </c>
      <c r="H758" s="49">
        <f>_xll.qlCalendarAdvance(IborCalendar,$H757,B758,"f",FALSE)</f>
        <v>45049</v>
      </c>
      <c r="I758" s="49">
        <f>_xll.qlInterestRateIndexValueDate(Index1M,$H758)</f>
        <v>45051</v>
      </c>
      <c r="J758" s="52">
        <f>IFERROR(_xll.qlIndexFixing(Index1M,$H758,TRUE,_xll.ohTrigger(RecalcTrigger,Trigger1M)),NA())</f>
        <v>1.5157185966828654E-2</v>
      </c>
      <c r="K758" s="52">
        <f>IFERROR(_xll.qlIndexFixing(ONIndex1M,I758,TRUE,_xll.ohTrigger(RecalcTrigger,Trigger1M)),NA())</f>
        <v>1.5107691312898908E-2</v>
      </c>
      <c r="L758" s="52">
        <f>IFERROR(_xll.qlIndexFixing(Index3M,H758,TRUE,_xll.ohTrigger(RecalcTrigger,Trigger3M)),NA())</f>
        <v>1.6167380474519103E-2</v>
      </c>
      <c r="M758" s="52">
        <f>IFERROR(_xll.qlIndexFixing(ONIndex3M,I758,TRUE,_xll.ohTrigger(RecalcTrigger,Trigger3M)),NA())</f>
        <v>1.6023592994409697E-2</v>
      </c>
      <c r="N758" s="52">
        <f>IFERROR(_xll.qlIndexFixing(Index6M,$H758,TRUE,_xll.ohTrigger(RecalcTrigger,Trigger6M)),NA())</f>
        <v>1.8011296389402236E-2</v>
      </c>
      <c r="O758" s="52">
        <f>IFERROR(_xll.qlIndexFixing(ONIndex6M,I758,TRUE,_xll.ohTrigger(RecalcTrigger,Trigger6M)),NA())</f>
        <v>1.7636554799116411E-2</v>
      </c>
      <c r="P758" s="52">
        <f>IFERROR(_xll.qlIndexFixing(Index1Y,$H758,TRUE,_xll.ohTrigger(RecalcTrigger,Trigger1Y)),NA())</f>
        <v>2.0460856141449445E-2</v>
      </c>
      <c r="Q758" s="52">
        <f>IFERROR(_xll.qlIndexFixing(ONIndex1Y,I758,TRUE,_xll.ohTrigger(RecalcTrigger,Trigger1Y)),NA())</f>
        <v>1.9590124593209524E-2</v>
      </c>
    </row>
    <row r="759" spans="2:17" x14ac:dyDescent="0.2">
      <c r="B759" s="46" t="s">
        <v>51</v>
      </c>
      <c r="D759" s="49">
        <f>_xll.qlCalendarAdvance(LocalCalendar,$D758,B759,"f",FALSE)</f>
        <v>45069</v>
      </c>
      <c r="E759" s="49">
        <f>_xll.qlInterestRateIndexValueDate(IndexON,D759)</f>
        <v>45069</v>
      </c>
      <c r="F759" s="52">
        <f>IFERROR(_xll.qlIndexFixing(IndexON,D759,TRUE,_xll.ohTrigger(RecalcTrigger,TriggerON)),NA())</f>
        <v>1.2273814297634189E-2</v>
      </c>
      <c r="H759" s="49">
        <f>_xll.qlCalendarAdvance(IborCalendar,$H758,B759,"f",FALSE)</f>
        <v>45056</v>
      </c>
      <c r="I759" s="49">
        <f>_xll.qlInterestRateIndexValueDate(Index1M,$H759)</f>
        <v>45058</v>
      </c>
      <c r="J759" s="52">
        <f>IFERROR(_xll.qlIndexFixing(Index1M,$H759,TRUE,_xll.ohTrigger(RecalcTrigger,Trigger1M)),NA())</f>
        <v>1.5177385351744331E-2</v>
      </c>
      <c r="K759" s="52">
        <f>IFERROR(_xll.qlIndexFixing(ONIndex1M,I759,TRUE,_xll.ohTrigger(RecalcTrigger,Trigger1M)),NA())</f>
        <v>1.5128064601448443E-2</v>
      </c>
      <c r="L759" s="52">
        <f>IFERROR(_xll.qlIndexFixing(Index3M,H759,TRUE,_xll.ohTrigger(RecalcTrigger,Trigger3M)),NA())</f>
        <v>1.6184231440365626E-2</v>
      </c>
      <c r="M759" s="52">
        <f>IFERROR(_xll.qlIndexFixing(ONIndex3M,I759,TRUE,_xll.ohTrigger(RecalcTrigger,Trigger3M)),NA())</f>
        <v>1.6041052496946762E-2</v>
      </c>
      <c r="N759" s="52">
        <f>IFERROR(_xll.qlIndexFixing(Index6M,$H759,TRUE,_xll.ohTrigger(RecalcTrigger,Trigger6M)),NA())</f>
        <v>1.8034418733387673E-2</v>
      </c>
      <c r="O759" s="52">
        <f>IFERROR(_xll.qlIndexFixing(ONIndex6M,I759,TRUE,_xll.ohTrigger(RecalcTrigger,Trigger6M)),NA())</f>
        <v>1.7658114145024939E-2</v>
      </c>
      <c r="P759" s="52">
        <f>IFERROR(_xll.qlIndexFixing(Index1Y,$H759,TRUE,_xll.ohTrigger(RecalcTrigger,Trigger1Y)),NA())</f>
        <v>2.0483559986833627E-2</v>
      </c>
      <c r="Q759" s="52">
        <f>IFERROR(_xll.qlIndexFixing(ONIndex1Y,I759,TRUE,_xll.ohTrigger(RecalcTrigger,Trigger1Y)),NA())</f>
        <v>1.9605886183402532E-2</v>
      </c>
    </row>
    <row r="760" spans="2:17" x14ac:dyDescent="0.2">
      <c r="B760" s="46" t="s">
        <v>51</v>
      </c>
      <c r="D760" s="49">
        <f>_xll.qlCalendarAdvance(LocalCalendar,$D759,B760,"f",FALSE)</f>
        <v>45076</v>
      </c>
      <c r="E760" s="49">
        <f>_xll.qlInterestRateIndexValueDate(IndexON,D760)</f>
        <v>45076</v>
      </c>
      <c r="F760" s="52">
        <f>IFERROR(_xll.qlIndexFixing(IndexON,D760,TRUE,_xll.ohTrigger(RecalcTrigger,TriggerON)),NA())</f>
        <v>1.2289956927107326E-2</v>
      </c>
      <c r="H760" s="49">
        <f>_xll.qlCalendarAdvance(IborCalendar,$H759,B760,"f",FALSE)</f>
        <v>45063</v>
      </c>
      <c r="I760" s="49">
        <f>_xll.qlInterestRateIndexValueDate(Index1M,$H760)</f>
        <v>45065</v>
      </c>
      <c r="J760" s="52">
        <f>IFERROR(_xll.qlIndexFixing(Index1M,$H760,TRUE,_xll.ohTrigger(RecalcTrigger,Trigger1M)),NA())</f>
        <v>1.5197485800030795E-2</v>
      </c>
      <c r="K760" s="52">
        <f>IFERROR(_xll.qlIndexFixing(ONIndex1M,I760,TRUE,_xll.ohTrigger(RecalcTrigger,Trigger1M)),NA())</f>
        <v>1.5148339038617564E-2</v>
      </c>
      <c r="L760" s="52">
        <f>IFERROR(_xll.qlIndexFixing(Index3M,H760,TRUE,_xll.ohTrigger(RecalcTrigger,Trigger3M)),NA())</f>
        <v>1.6200977873526666E-2</v>
      </c>
      <c r="M760" s="52">
        <f>IFERROR(_xll.qlIndexFixing(ONIndex3M,I760,TRUE,_xll.ohTrigger(RecalcTrigger,Trigger3M)),NA())</f>
        <v>1.6058407822203691E-2</v>
      </c>
      <c r="N760" s="52">
        <f>IFERROR(_xll.qlIndexFixing(Index6M,$H760,TRUE,_xll.ohTrigger(RecalcTrigger,Trigger6M)),NA())</f>
        <v>1.805756825799195E-2</v>
      </c>
      <c r="O760" s="52">
        <f>IFERROR(_xll.qlIndexFixing(ONIndex6M,I760,TRUE,_xll.ohTrigger(RecalcTrigger,Trigger6M)),NA())</f>
        <v>1.7679798362086885E-2</v>
      </c>
      <c r="P760" s="52">
        <f>IFERROR(_xll.qlIndexFixing(Index1Y,$H760,TRUE,_xll.ohTrigger(RecalcTrigger,Trigger1Y)),NA())</f>
        <v>2.0508525755164549E-2</v>
      </c>
      <c r="Q760" s="52">
        <f>IFERROR(_xll.qlIndexFixing(ONIndex1Y,I760,TRUE,_xll.ohTrigger(RecalcTrigger,Trigger1Y)),NA())</f>
        <v>1.9622565524963775E-2</v>
      </c>
    </row>
    <row r="761" spans="2:17" x14ac:dyDescent="0.2">
      <c r="B761" s="46" t="s">
        <v>51</v>
      </c>
      <c r="D761" s="49">
        <f>_xll.qlCalendarAdvance(LocalCalendar,$D760,B761,"f",FALSE)</f>
        <v>45083</v>
      </c>
      <c r="E761" s="49">
        <f>_xll.qlInterestRateIndexValueDate(IndexON,D761)</f>
        <v>45083</v>
      </c>
      <c r="F761" s="52">
        <f>IFERROR(_xll.qlIndexFixing(IndexON,D761,TRUE,_xll.ohTrigger(RecalcTrigger,TriggerON)),NA())</f>
        <v>1.2305939401331401E-2</v>
      </c>
      <c r="H761" s="49">
        <f>_xll.qlCalendarAdvance(IborCalendar,$H760,B761,"f",FALSE)</f>
        <v>45070</v>
      </c>
      <c r="I761" s="49">
        <f>_xll.qlInterestRateIndexValueDate(Index1M,$H761)</f>
        <v>45072</v>
      </c>
      <c r="J761" s="52">
        <f>IFERROR(_xll.qlIndexFixing(Index1M,$H761,TRUE,_xll.ohTrigger(RecalcTrigger,Trigger1M)),NA())</f>
        <v>1.5217487311180068E-2</v>
      </c>
      <c r="K761" s="52">
        <f>IFERROR(_xll.qlIndexFixing(ONIndex1M,I761,TRUE,_xll.ohTrigger(RecalcTrigger,Trigger1M)),NA())</f>
        <v>1.517027097907464E-2</v>
      </c>
      <c r="L761" s="52">
        <f>IFERROR(_xll.qlIndexFixing(Index3M,H761,TRUE,_xll.ohTrigger(RecalcTrigger,Trigger3M)),NA())</f>
        <v>1.6219152504569352E-2</v>
      </c>
      <c r="M761" s="52">
        <f>IFERROR(_xll.qlIndexFixing(ONIndex3M,I761,TRUE,_xll.ohTrigger(RecalcTrigger,Trigger3M)),NA())</f>
        <v>1.6077245558794306E-2</v>
      </c>
      <c r="N761" s="52">
        <f>IFERROR(_xll.qlIndexFixing(Index6M,$H761,TRUE,_xll.ohTrigger(RecalcTrigger,Trigger6M)),NA())</f>
        <v>1.8080729548578579E-2</v>
      </c>
      <c r="O761" s="52">
        <f>IFERROR(_xll.qlIndexFixing(ONIndex6M,I761,TRUE,_xll.ohTrigger(RecalcTrigger,Trigger6M)),NA())</f>
        <v>1.7703606030550212E-2</v>
      </c>
      <c r="P761" s="52">
        <f>IFERROR(_xll.qlIndexFixing(Index1Y,$H761,TRUE,_xll.ohTrigger(RecalcTrigger,Trigger1Y)),NA())</f>
        <v>2.0535635116657992E-2</v>
      </c>
      <c r="Q761" s="52">
        <f>IFERROR(_xll.qlIndexFixing(ONIndex1Y,I761,TRUE,_xll.ohTrigger(RecalcTrigger,Trigger1Y)),NA())</f>
        <v>1.9641995930121947E-2</v>
      </c>
    </row>
    <row r="762" spans="2:17" x14ac:dyDescent="0.2">
      <c r="B762" s="46" t="s">
        <v>51</v>
      </c>
      <c r="D762" s="49">
        <f>_xll.qlCalendarAdvance(LocalCalendar,$D761,B762,"f",FALSE)</f>
        <v>45090</v>
      </c>
      <c r="E762" s="49">
        <f>_xll.qlInterestRateIndexValueDate(IndexON,D762)</f>
        <v>45090</v>
      </c>
      <c r="F762" s="52">
        <f>IFERROR(_xll.qlIndexFixing(IndexON,D762,TRUE,_xll.ohTrigger(RecalcTrigger,TriggerON)),NA())</f>
        <v>1.2321761720226476E-2</v>
      </c>
      <c r="H762" s="49">
        <f>_xll.qlCalendarAdvance(IborCalendar,$H761,B762,"f",FALSE)</f>
        <v>45077</v>
      </c>
      <c r="I762" s="49">
        <f>_xll.qlInterestRateIndexValueDate(Index1M,$H762)</f>
        <v>45079</v>
      </c>
      <c r="J762" s="52">
        <f>IFERROR(_xll.qlIndexFixing(Index1M,$H762,TRUE,_xll.ohTrigger(RecalcTrigger,Trigger1M)),NA())</f>
        <v>1.5237389884679009E-2</v>
      </c>
      <c r="K762" s="52">
        <f>IFERROR(_xll.qlIndexFixing(ONIndex1M,I762,TRUE,_xll.ohTrigger(RecalcTrigger,Trigger1M)),NA())</f>
        <v>1.5188591358628045E-2</v>
      </c>
      <c r="L762" s="52">
        <f>IFERROR(_xll.qlIndexFixing(Index3M,H762,TRUE,_xll.ohTrigger(RecalcTrigger,Trigger3M)),NA())</f>
        <v>1.623568314485839E-2</v>
      </c>
      <c r="M762" s="52">
        <f>IFERROR(_xll.qlIndexFixing(ONIndex3M,I762,TRUE,_xll.ohTrigger(RecalcTrigger,Trigger3M)),NA())</f>
        <v>1.6092805940743915E-2</v>
      </c>
      <c r="N762" s="52">
        <f>IFERROR(_xll.qlIndexFixing(Index6M,$H762,TRUE,_xll.ohTrigger(RecalcTrigger,Trigger6M)),NA())</f>
        <v>1.8103887189784298E-2</v>
      </c>
      <c r="O762" s="52">
        <f>IFERROR(_xll.qlIndexFixing(ONIndex6M,I762,TRUE,_xll.ohTrigger(RecalcTrigger,Trigger6M)),NA())</f>
        <v>1.7723541410017418E-2</v>
      </c>
      <c r="P762" s="52">
        <f>IFERROR(_xll.qlIndexFixing(Index1Y,$H762,TRUE,_xll.ohTrigger(RecalcTrigger,Trigger1Y)),NA())</f>
        <v>2.0558202911263781E-2</v>
      </c>
      <c r="Q762" s="52">
        <f>IFERROR(_xll.qlIndexFixing(ONIndex1Y,I762,TRUE,_xll.ohTrigger(RecalcTrigger,Trigger1Y)),NA())</f>
        <v>1.9658677463816332E-2</v>
      </c>
    </row>
    <row r="763" spans="2:17" x14ac:dyDescent="0.2">
      <c r="B763" s="46" t="s">
        <v>51</v>
      </c>
      <c r="D763" s="49">
        <f>_xll.qlCalendarAdvance(LocalCalendar,$D762,B763,"f",FALSE)</f>
        <v>45097</v>
      </c>
      <c r="E763" s="49">
        <f>_xll.qlInterestRateIndexValueDate(IndexON,D763)</f>
        <v>45097</v>
      </c>
      <c r="F763" s="52">
        <f>IFERROR(_xll.qlIndexFixing(IndexON,D763,TRUE,_xll.ohTrigger(RecalcTrigger,TriggerON)),NA())</f>
        <v>1.2337423883872489E-2</v>
      </c>
      <c r="H763" s="49">
        <f>_xll.qlCalendarAdvance(IborCalendar,$H762,B763,"f",FALSE)</f>
        <v>45084</v>
      </c>
      <c r="I763" s="49">
        <f>_xll.qlInterestRateIndexValueDate(Index1M,$H763)</f>
        <v>45086</v>
      </c>
      <c r="J763" s="52">
        <f>IFERROR(_xll.qlIndexFixing(Index1M,$H763,TRUE,_xll.ohTrigger(RecalcTrigger,Trigger1M)),NA())</f>
        <v>1.5257193520017063E-2</v>
      </c>
      <c r="K763" s="52">
        <f>IFERROR(_xll.qlIndexFixing(ONIndex1M,I763,TRUE,_xll.ohTrigger(RecalcTrigger,Trigger1M)),NA())</f>
        <v>1.5208569241362824E-2</v>
      </c>
      <c r="L763" s="52">
        <f>IFERROR(_xll.qlIndexFixing(Index3M,H763,TRUE,_xll.ohTrigger(RecalcTrigger,Trigger3M)),NA())</f>
        <v>1.625058996327031E-2</v>
      </c>
      <c r="M763" s="52">
        <f>IFERROR(_xll.qlIndexFixing(ONIndex3M,I763,TRUE,_xll.ohTrigger(RecalcTrigger,Trigger3M)),NA())</f>
        <v>1.6109848733947274E-2</v>
      </c>
      <c r="N763" s="52">
        <f>IFERROR(_xll.qlIndexFixing(Index6M,$H763,TRUE,_xll.ohTrigger(RecalcTrigger,Trigger6M)),NA())</f>
        <v>1.8127025765518223E-2</v>
      </c>
      <c r="O763" s="52">
        <f>IFERROR(_xll.qlIndexFixing(ONIndex6M,I763,TRUE,_xll.ohTrigger(RecalcTrigger,Trigger6M)),NA())</f>
        <v>1.7745600241019233E-2</v>
      </c>
      <c r="P763" s="52">
        <f>IFERROR(_xll.qlIndexFixing(Index1Y,$H763,TRUE,_xll.ohTrigger(RecalcTrigger,Trigger1Y)),NA())</f>
        <v>2.0582853728667021E-2</v>
      </c>
      <c r="Q763" s="52">
        <f>IFERROR(_xll.qlIndexFixing(ONIndex1Y,I763,TRUE,_xll.ohTrigger(RecalcTrigger,Trigger1Y)),NA())</f>
        <v>1.9678110061907006E-2</v>
      </c>
    </row>
    <row r="764" spans="2:17" x14ac:dyDescent="0.2">
      <c r="B764" s="46" t="s">
        <v>51</v>
      </c>
      <c r="D764" s="49">
        <f>_xll.qlCalendarAdvance(LocalCalendar,$D763,B764,"f",FALSE)</f>
        <v>45104</v>
      </c>
      <c r="E764" s="49">
        <f>_xll.qlInterestRateIndexValueDate(IndexON,D764)</f>
        <v>45104</v>
      </c>
      <c r="F764" s="52">
        <f>IFERROR(_xll.qlIndexFixing(IndexON,D764,TRUE,_xll.ohTrigger(RecalcTrigger,TriggerON)),NA())</f>
        <v>1.2352925892349376E-2</v>
      </c>
      <c r="H764" s="49">
        <f>_xll.qlCalendarAdvance(IborCalendar,$H763,B764,"f",FALSE)</f>
        <v>45091</v>
      </c>
      <c r="I764" s="49">
        <f>_xll.qlInterestRateIndexValueDate(Index1M,$H764)</f>
        <v>45093</v>
      </c>
      <c r="J764" s="52">
        <f>IFERROR(_xll.qlIndexFixing(Index1M,$H764,TRUE,_xll.ohTrigger(RecalcTrigger,Trigger1M)),NA())</f>
        <v>1.5276898216691401E-2</v>
      </c>
      <c r="K764" s="52">
        <f>IFERROR(_xll.qlIndexFixing(ONIndex1M,I764,TRUE,_xll.ohTrigger(RecalcTrigger,Trigger1M)),NA())</f>
        <v>1.5228448272504025E-2</v>
      </c>
      <c r="L764" s="52">
        <f>IFERROR(_xll.qlIndexFixing(Index3M,H764,TRUE,_xll.ohTrigger(RecalcTrigger,Trigger3M)),NA())</f>
        <v>1.6266918252108777E-2</v>
      </c>
      <c r="M764" s="52">
        <f>IFERROR(_xll.qlIndexFixing(ONIndex3M,I764,TRUE,_xll.ohTrigger(RecalcTrigger,Trigger3M)),NA())</f>
        <v>1.612678734968398E-2</v>
      </c>
      <c r="N764" s="52">
        <f>IFERROR(_xll.qlIndexFixing(Index6M,$H764,TRUE,_xll.ohTrigger(RecalcTrigger,Trigger6M)),NA())</f>
        <v>1.8150129858964421E-2</v>
      </c>
      <c r="O764" s="52">
        <f>IFERROR(_xll.qlIndexFixing(ONIndex6M,I764,TRUE,_xll.ohTrigger(RecalcTrigger,Trigger6M)),NA())</f>
        <v>1.7767783943467563E-2</v>
      </c>
      <c r="P764" s="52">
        <f>IFERROR(_xll.qlIndexFixing(Index1Y,$H764,TRUE,_xll.ohTrigger(RecalcTrigger,Trigger1Y)),NA())</f>
        <v>2.0607338987149792E-2</v>
      </c>
      <c r="Q764" s="52">
        <f>IFERROR(_xll.qlIndexFixing(ONIndex1Y,I764,TRUE,_xll.ohTrigger(RecalcTrigger,Trigger1Y)),NA())</f>
        <v>1.9698460413071217E-2</v>
      </c>
    </row>
    <row r="765" spans="2:17" x14ac:dyDescent="0.2">
      <c r="B765" s="46" t="s">
        <v>51</v>
      </c>
      <c r="D765" s="49">
        <f>_xll.qlCalendarAdvance(LocalCalendar,$D764,B765,"f",FALSE)</f>
        <v>45112</v>
      </c>
      <c r="E765" s="49">
        <f>_xll.qlInterestRateIndexValueDate(IndexON,D765)</f>
        <v>45112</v>
      </c>
      <c r="F765" s="52">
        <f>IFERROR(_xll.qlIndexFixing(IndexON,D765,TRUE,_xll.ohTrigger(RecalcTrigger,TriggerON)),NA())</f>
        <v>1.2370446364782239E-2</v>
      </c>
      <c r="H765" s="49">
        <f>_xll.qlCalendarAdvance(IborCalendar,$H764,B765,"f",FALSE)</f>
        <v>45098</v>
      </c>
      <c r="I765" s="49">
        <f>_xll.qlInterestRateIndexValueDate(Index1M,$H765)</f>
        <v>45100</v>
      </c>
      <c r="J765" s="52">
        <f>IFERROR(_xll.qlIndexFixing(Index1M,$H765,TRUE,_xll.ohTrigger(RecalcTrigger,Trigger1M)),NA())</f>
        <v>1.5296503974199202E-2</v>
      </c>
      <c r="K765" s="52">
        <f>IFERROR(_xll.qlIndexFixing(ONIndex1M,I765,TRUE,_xll.ohTrigger(RecalcTrigger,Trigger1M)),NA())</f>
        <v>1.5248228452025003E-2</v>
      </c>
      <c r="L765" s="52">
        <f>IFERROR(_xll.qlIndexFixing(Index3M,H765,TRUE,_xll.ohTrigger(RecalcTrigger,Trigger3M)),NA())</f>
        <v>1.628314200151566E-2</v>
      </c>
      <c r="M765" s="52">
        <f>IFERROR(_xll.qlIndexFixing(ONIndex3M,I765,TRUE,_xll.ohTrigger(RecalcTrigger,Trigger3M)),NA())</f>
        <v>1.6143621787954032E-2</v>
      </c>
      <c r="N765" s="52">
        <f>IFERROR(_xll.qlIndexFixing(Index6M,$H765,TRUE,_xll.ohTrigger(RecalcTrigger,Trigger6M)),NA())</f>
        <v>1.8177347641935362E-2</v>
      </c>
      <c r="O765" s="52">
        <f>IFERROR(_xll.qlIndexFixing(ONIndex6M,I765,TRUE,_xll.ohTrigger(RecalcTrigger,Trigger6M)),NA())</f>
        <v>1.7790092517415701E-2</v>
      </c>
      <c r="P765" s="52">
        <f>IFERROR(_xll.qlIndexFixing(Index1Y,$H765,TRUE,_xll.ohTrigger(RecalcTrigger,Trigger1Y)),NA())</f>
        <v>2.0631628394222484E-2</v>
      </c>
      <c r="Q765" s="52">
        <f>IFERROR(_xll.qlIndexFixing(ONIndex1Y,I765,TRUE,_xll.ohTrigger(RecalcTrigger,Trigger1Y)),NA())</f>
        <v>1.9719728517735291E-2</v>
      </c>
    </row>
    <row r="766" spans="2:17" x14ac:dyDescent="0.2">
      <c r="B766" s="46" t="s">
        <v>51</v>
      </c>
      <c r="D766" s="49">
        <f>_xll.qlCalendarAdvance(LocalCalendar,$D765,B766,"f",FALSE)</f>
        <v>45119</v>
      </c>
      <c r="E766" s="49">
        <f>_xll.qlInterestRateIndexValueDate(IndexON,D766)</f>
        <v>45119</v>
      </c>
      <c r="F766" s="52">
        <f>IFERROR(_xll.qlIndexFixing(IndexON,D766,TRUE,_xll.ohTrigger(RecalcTrigger,TriggerON)),NA())</f>
        <v>1.23856051831428E-2</v>
      </c>
      <c r="H766" s="49">
        <f>_xll.qlCalendarAdvance(IborCalendar,$H765,B766,"f",FALSE)</f>
        <v>45105</v>
      </c>
      <c r="I766" s="49">
        <f>_xll.qlInterestRateIndexValueDate(Index1M,$H766)</f>
        <v>45107</v>
      </c>
      <c r="J766" s="52">
        <f>IFERROR(_xll.qlIndexFixing(Index1M,$H766,TRUE,_xll.ohTrigger(RecalcTrigger,Trigger1M)),NA())</f>
        <v>1.5316010792040221E-2</v>
      </c>
      <c r="K766" s="52">
        <f>IFERROR(_xll.qlIndexFixing(ONIndex1M,I766,TRUE,_xll.ohTrigger(RecalcTrigger,Trigger1M)),NA())</f>
        <v>1.5267909779845823E-2</v>
      </c>
      <c r="L766" s="52">
        <f>IFERROR(_xll.qlIndexFixing(Index3M,H766,TRUE,_xll.ohTrigger(RecalcTrigger,Trigger3M)),NA())</f>
        <v>1.6294760399668429E-2</v>
      </c>
      <c r="M766" s="52">
        <f>IFERROR(_xll.qlIndexFixing(ONIndex3M,I766,TRUE,_xll.ohTrigger(RecalcTrigger,Trigger3M)),NA())</f>
        <v>1.6160352048677495E-2</v>
      </c>
      <c r="N766" s="52">
        <f>IFERROR(_xll.qlIndexFixing(Index6M,$H766,TRUE,_xll.ohTrigger(RecalcTrigger,Trigger6M)),NA())</f>
        <v>1.8189951252328879E-2</v>
      </c>
      <c r="O766" s="52">
        <f>IFERROR(_xll.qlIndexFixing(ONIndex6M,I766,TRUE,_xll.ohTrigger(RecalcTrigger,Trigger6M)),NA())</f>
        <v>1.7812525962970227E-2</v>
      </c>
      <c r="P766" s="52">
        <f>IFERROR(_xll.qlIndexFixing(Index1Y,$H766,TRUE,_xll.ohTrigger(RecalcTrigger,Trigger1Y)),NA())</f>
        <v>2.0649538610900554E-2</v>
      </c>
      <c r="Q766" s="52">
        <f>IFERROR(_xll.qlIndexFixing(ONIndex1Y,I766,TRUE,_xll.ohTrigger(RecalcTrigger,Trigger1Y)),NA())</f>
        <v>1.9741914376405489E-2</v>
      </c>
    </row>
    <row r="767" spans="2:17" x14ac:dyDescent="0.2">
      <c r="B767" s="46" t="s">
        <v>51</v>
      </c>
      <c r="D767" s="49">
        <f>_xll.qlCalendarAdvance(LocalCalendar,$D766,B767,"f",FALSE)</f>
        <v>45126</v>
      </c>
      <c r="E767" s="49">
        <f>_xll.qlInterestRateIndexValueDate(IndexON,D767)</f>
        <v>45126</v>
      </c>
      <c r="F767" s="52">
        <f>IFERROR(_xll.qlIndexFixing(IndexON,D767,TRUE,_xll.ohTrigger(RecalcTrigger,TriggerON)),NA())</f>
        <v>1.2400603846174363E-2</v>
      </c>
      <c r="H767" s="49">
        <f>_xll.qlCalendarAdvance(IborCalendar,$H766,B767,"f",FALSE)</f>
        <v>45112</v>
      </c>
      <c r="I767" s="49">
        <f>_xll.qlInterestRateIndexValueDate(Index1M,$H767)</f>
        <v>45114</v>
      </c>
      <c r="J767" s="52">
        <f>IFERROR(_xll.qlIndexFixing(Index1M,$H767,TRUE,_xll.ohTrigger(RecalcTrigger,Trigger1M)),NA())</f>
        <v>1.5335418669714215E-2</v>
      </c>
      <c r="K767" s="52">
        <f>IFERROR(_xll.qlIndexFixing(ONIndex1M,I767,TRUE,_xll.ohTrigger(RecalcTrigger,Trigger1M)),NA())</f>
        <v>1.5287492255966484E-2</v>
      </c>
      <c r="L767" s="52">
        <f>IFERROR(_xll.qlIndexFixing(Index3M,H767,TRUE,_xll.ohTrigger(RecalcTrigger,Trigger3M)),NA())</f>
        <v>1.6316774236653512E-2</v>
      </c>
      <c r="M767" s="52">
        <f>IFERROR(_xll.qlIndexFixing(ONIndex3M,I767,TRUE,_xll.ohTrigger(RecalcTrigger,Trigger3M)),NA())</f>
        <v>1.6176978131801079E-2</v>
      </c>
      <c r="N767" s="52">
        <f>IFERROR(_xll.qlIndexFixing(Index6M,$H767,TRUE,_xll.ohTrigger(RecalcTrigger,Trigger6M)),NA())</f>
        <v>1.8219081066574973E-2</v>
      </c>
      <c r="O767" s="52">
        <f>IFERROR(_xll.qlIndexFixing(ONIndex6M,I767,TRUE,_xll.ohTrigger(RecalcTrigger,Trigger6M)),NA())</f>
        <v>1.7835084280184432E-2</v>
      </c>
      <c r="P767" s="52">
        <f>IFERROR(_xll.qlIndexFixing(Index1Y,$H767,TRUE,_xll.ohTrigger(RecalcTrigger,Trigger1Y)),NA())</f>
        <v>2.0679498470079979E-2</v>
      </c>
      <c r="Q767" s="52">
        <f>IFERROR(_xll.qlIndexFixing(ONIndex1Y,I767,TRUE,_xll.ohTrigger(RecalcTrigger,Trigger1Y)),NA())</f>
        <v>1.9765017989561429E-2</v>
      </c>
    </row>
    <row r="768" spans="2:17" x14ac:dyDescent="0.2">
      <c r="B768" s="46" t="s">
        <v>51</v>
      </c>
      <c r="D768" s="49">
        <f>_xll.qlCalendarAdvance(LocalCalendar,$D767,B768,"f",FALSE)</f>
        <v>45133</v>
      </c>
      <c r="E768" s="49">
        <f>_xll.qlInterestRateIndexValueDate(IndexON,D768)</f>
        <v>45133</v>
      </c>
      <c r="F768" s="52">
        <f>IFERROR(_xll.qlIndexFixing(IndexON,D768,TRUE,_xll.ohTrigger(RecalcTrigger,TriggerON)),NA())</f>
        <v>1.241544235379699E-2</v>
      </c>
      <c r="H768" s="49">
        <f>_xll.qlCalendarAdvance(IborCalendar,$H767,B768,"f",FALSE)</f>
        <v>45119</v>
      </c>
      <c r="I768" s="49">
        <f>_xll.qlInterestRateIndexValueDate(Index1M,$H768)</f>
        <v>45121</v>
      </c>
      <c r="J768" s="52">
        <f>IFERROR(_xll.qlIndexFixing(Index1M,$H768,TRUE,_xll.ohTrigger(RecalcTrigger,Trigger1M)),NA())</f>
        <v>1.5354727606723514E-2</v>
      </c>
      <c r="K768" s="52">
        <f>IFERROR(_xll.qlIndexFixing(ONIndex1M,I768,TRUE,_xll.ohTrigger(RecalcTrigger,Trigger1M)),NA())</f>
        <v>1.530697588030705E-2</v>
      </c>
      <c r="L768" s="52">
        <f>IFERROR(_xll.qlIndexFixing(Index3M,H768,TRUE,_xll.ohTrigger(RecalcTrigger,Trigger3M)),NA())</f>
        <v>1.6331208491687572E-2</v>
      </c>
      <c r="M768" s="52">
        <f>IFERROR(_xll.qlIndexFixing(ONIndex3M,I768,TRUE,_xll.ohTrigger(RecalcTrigger,Trigger3M)),NA())</f>
        <v>1.6193500037324782E-2</v>
      </c>
      <c r="N768" s="52">
        <f>IFERROR(_xll.qlIndexFixing(Index6M,$H768,TRUE,_xll.ohTrigger(RecalcTrigger,Trigger6M)),NA())</f>
        <v>1.8243938235696023E-2</v>
      </c>
      <c r="O768" s="52">
        <f>IFERROR(_xll.qlIndexFixing(ONIndex6M,I768,TRUE,_xll.ohTrigger(RecalcTrigger,Trigger6M)),NA())</f>
        <v>1.7857767469111607E-2</v>
      </c>
      <c r="P768" s="52">
        <f>IFERROR(_xll.qlIndexFixing(Index1Y,$H768,TRUE,_xll.ohTrigger(RecalcTrigger,Trigger1Y)),NA())</f>
        <v>2.0703018539984096E-2</v>
      </c>
      <c r="Q768" s="52">
        <f>IFERROR(_xll.qlIndexFixing(ONIndex1Y,I768,TRUE,_xll.ohTrigger(RecalcTrigger,Trigger1Y)),NA())</f>
        <v>1.9789039357762661E-2</v>
      </c>
    </row>
    <row r="769" spans="2:17" x14ac:dyDescent="0.2">
      <c r="B769" s="46" t="s">
        <v>51</v>
      </c>
      <c r="D769" s="49">
        <f>_xll.qlCalendarAdvance(LocalCalendar,$D768,B769,"f",FALSE)</f>
        <v>45140</v>
      </c>
      <c r="E769" s="49">
        <f>_xll.qlInterestRateIndexValueDate(IndexON,D769)</f>
        <v>45140</v>
      </c>
      <c r="F769" s="52">
        <f>IFERROR(_xll.qlIndexFixing(IndexON,D769,TRUE,_xll.ohTrigger(RecalcTrigger,TriggerON)),NA())</f>
        <v>1.2430120706010683E-2</v>
      </c>
      <c r="H769" s="49">
        <f>_xll.qlCalendarAdvance(IborCalendar,$H768,B769,"f",FALSE)</f>
        <v>45126</v>
      </c>
      <c r="I769" s="49">
        <f>_xll.qlInterestRateIndexValueDate(Index1M,$H769)</f>
        <v>45128</v>
      </c>
      <c r="J769" s="52">
        <f>IFERROR(_xll.qlIndexFixing(Index1M,$H769,TRUE,_xll.ohTrigger(RecalcTrigger,Trigger1M)),NA())</f>
        <v>1.5373937602583347E-2</v>
      </c>
      <c r="K769" s="52">
        <f>IFERROR(_xll.qlIndexFixing(ONIndex1M,I769,TRUE,_xll.ohTrigger(RecalcTrigger,Trigger1M)),NA())</f>
        <v>1.532636065281423E-2</v>
      </c>
      <c r="L769" s="52">
        <f>IFERROR(_xll.qlIndexFixing(Index3M,H769,TRUE,_xll.ohTrigger(RecalcTrigger,Trigger3M)),NA())</f>
        <v>1.6347054865075514E-2</v>
      </c>
      <c r="M769" s="52">
        <f>IFERROR(_xll.qlIndexFixing(ONIndex3M,I769,TRUE,_xll.ohTrigger(RecalcTrigger,Trigger3M)),NA())</f>
        <v>1.6209917765168669E-2</v>
      </c>
      <c r="N769" s="52">
        <f>IFERROR(_xll.qlIndexFixing(Index6M,$H769,TRUE,_xll.ohTrigger(RecalcTrigger,Trigger6M)),NA())</f>
        <v>1.8264593452848945E-2</v>
      </c>
      <c r="O769" s="52">
        <f>IFERROR(_xll.qlIndexFixing(ONIndex6M,I769,TRUE,_xll.ohTrigger(RecalcTrigger,Trigger6M)),NA())</f>
        <v>1.7880575529831688E-2</v>
      </c>
      <c r="P769" s="52">
        <f>IFERROR(_xll.qlIndexFixing(Index1Y,$H769,TRUE,_xll.ohTrigger(RecalcTrigger,Trigger1Y)),NA())</f>
        <v>2.0726221560872508E-2</v>
      </c>
      <c r="Q769" s="52">
        <f>IFERROR(_xll.qlIndexFixing(ONIndex1Y,I769,TRUE,_xll.ohTrigger(RecalcTrigger,Trigger1Y)),NA())</f>
        <v>1.9813978481568739E-2</v>
      </c>
    </row>
    <row r="770" spans="2:17" x14ac:dyDescent="0.2">
      <c r="B770" s="46" t="s">
        <v>51</v>
      </c>
      <c r="D770" s="49">
        <f>_xll.qlCalendarAdvance(LocalCalendar,$D769,B770,"f",FALSE)</f>
        <v>45147</v>
      </c>
      <c r="E770" s="49">
        <f>_xll.qlInterestRateIndexValueDate(IndexON,D770)</f>
        <v>45147</v>
      </c>
      <c r="F770" s="52">
        <f>IFERROR(_xll.qlIndexFixing(IndexON,D770,TRUE,_xll.ohTrigger(RecalcTrigger,TriggerON)),NA())</f>
        <v>1.2444638902815441E-2</v>
      </c>
      <c r="H770" s="49">
        <f>_xll.qlCalendarAdvance(IborCalendar,$H769,B770,"f",FALSE)</f>
        <v>45133</v>
      </c>
      <c r="I770" s="49">
        <f>_xll.qlInterestRateIndexValueDate(Index1M,$H770)</f>
        <v>45135</v>
      </c>
      <c r="J770" s="52">
        <f>IFERROR(_xll.qlIndexFixing(Index1M,$H770,TRUE,_xll.ohTrigger(RecalcTrigger,Trigger1M)),NA())</f>
        <v>1.5394733652820125E-2</v>
      </c>
      <c r="K770" s="52">
        <f>IFERROR(_xll.qlIndexFixing(ONIndex1M,I770,TRUE,_xll.ohTrigger(RecalcTrigger,Trigger1M)),NA())</f>
        <v>1.534564657346138E-2</v>
      </c>
      <c r="L770" s="52">
        <f>IFERROR(_xll.qlIndexFixing(Index3M,H770,TRUE,_xll.ohTrigger(RecalcTrigger,Trigger3M)),NA())</f>
        <v>1.6362828995497805E-2</v>
      </c>
      <c r="M770" s="52">
        <f>IFERROR(_xll.qlIndexFixing(ONIndex3M,I770,TRUE,_xll.ohTrigger(RecalcTrigger,Trigger3M)),NA())</f>
        <v>1.6226231315306094E-2</v>
      </c>
      <c r="N770" s="52">
        <f>IFERROR(_xll.qlIndexFixing(Index6M,$H770,TRUE,_xll.ohTrigger(RecalcTrigger,Trigger6M)),NA())</f>
        <v>1.8287166859182295E-2</v>
      </c>
      <c r="O770" s="52">
        <f>IFERROR(_xll.qlIndexFixing(ONIndex6M,I770,TRUE,_xll.ohTrigger(RecalcTrigger,Trigger6M)),NA())</f>
        <v>1.7903508462424611E-2</v>
      </c>
      <c r="P770" s="52">
        <f>IFERROR(_xll.qlIndexFixing(Index1Y,$H770,TRUE,_xll.ohTrigger(RecalcTrigger,Trigger1Y)),NA())</f>
        <v>2.0749077226819162E-2</v>
      </c>
      <c r="Q770" s="52">
        <f>IFERROR(_xll.qlIndexFixing(ONIndex1Y,I770,TRUE,_xll.ohTrigger(RecalcTrigger,Trigger1Y)),NA())</f>
        <v>1.983983536151257E-2</v>
      </c>
    </row>
    <row r="771" spans="2:17" x14ac:dyDescent="0.2">
      <c r="B771" s="46" t="s">
        <v>51</v>
      </c>
      <c r="D771" s="49">
        <f>_xll.qlCalendarAdvance(LocalCalendar,$D770,B771,"f",FALSE)</f>
        <v>45154</v>
      </c>
      <c r="E771" s="49">
        <f>_xll.qlInterestRateIndexValueDate(IndexON,D771)</f>
        <v>45154</v>
      </c>
      <c r="F771" s="52">
        <f>IFERROR(_xll.qlIndexFixing(IndexON,D771,TRUE,_xll.ohTrigger(RecalcTrigger,TriggerON)),NA())</f>
        <v>1.2458996944211265E-2</v>
      </c>
      <c r="H771" s="49">
        <f>_xll.qlCalendarAdvance(IborCalendar,$H770,B771,"f",FALSE)</f>
        <v>45140</v>
      </c>
      <c r="I771" s="49">
        <f>_xll.qlInterestRateIndexValueDate(Index1M,$H771)</f>
        <v>45142</v>
      </c>
      <c r="J771" s="52">
        <f>IFERROR(_xll.qlIndexFixing(Index1M,$H771,TRUE,_xll.ohTrigger(RecalcTrigger,Trigger1M)),NA())</f>
        <v>1.5413739510255486E-2</v>
      </c>
      <c r="K771" s="52">
        <f>IFERROR(_xll.qlIndexFixing(ONIndex1M,I771,TRUE,_xll.ohTrigger(RecalcTrigger,Trigger1M)),NA())</f>
        <v>1.5364833642195208E-2</v>
      </c>
      <c r="L771" s="52">
        <f>IFERROR(_xll.qlIndexFixing(Index3M,H771,TRUE,_xll.ohTrigger(RecalcTrigger,Trigger3M)),NA())</f>
        <v>1.6378540303715633E-2</v>
      </c>
      <c r="M771" s="52">
        <f>IFERROR(_xll.qlIndexFixing(ONIndex3M,I771,TRUE,_xll.ohTrigger(RecalcTrigger,Trigger3M)),NA())</f>
        <v>1.6242440687683768E-2</v>
      </c>
      <c r="N771" s="52">
        <f>IFERROR(_xll.qlIndexFixing(Index6M,$H771,TRUE,_xll.ohTrigger(RecalcTrigger,Trigger6M)),NA())</f>
        <v>1.8309597845512934E-2</v>
      </c>
      <c r="O771" s="52">
        <f>IFERROR(_xll.qlIndexFixing(ONIndex6M,I771,TRUE,_xll.ohTrigger(RecalcTrigger,Trigger6M)),NA())</f>
        <v>1.7926566266970312E-2</v>
      </c>
      <c r="P771" s="52">
        <f>IFERROR(_xll.qlIndexFixing(Index1Y,$H771,TRUE,_xll.ohTrigger(RecalcTrigger,Trigger1Y)),NA())</f>
        <v>2.0771555229474659E-2</v>
      </c>
      <c r="Q771" s="52">
        <f>IFERROR(_xll.qlIndexFixing(ONIndex1Y,I771,TRUE,_xll.ohTrigger(RecalcTrigger,Trigger1Y)),NA())</f>
        <v>1.9866609998233642E-2</v>
      </c>
    </row>
    <row r="772" spans="2:17" x14ac:dyDescent="0.2">
      <c r="B772" s="46" t="s">
        <v>51</v>
      </c>
      <c r="D772" s="49">
        <f>_xll.qlCalendarAdvance(LocalCalendar,$D771,B772,"f",FALSE)</f>
        <v>45161</v>
      </c>
      <c r="E772" s="49">
        <f>_xll.qlInterestRateIndexValueDate(IndexON,D772)</f>
        <v>45161</v>
      </c>
      <c r="F772" s="52">
        <f>IFERROR(_xll.qlIndexFixing(IndexON,D772,TRUE,_xll.ohTrigger(RecalcTrigger,TriggerON)),NA())</f>
        <v>1.2473194830118217E-2</v>
      </c>
      <c r="H772" s="49">
        <f>_xll.qlCalendarAdvance(IborCalendar,$H771,B772,"f",FALSE)</f>
        <v>45147</v>
      </c>
      <c r="I772" s="49">
        <f>_xll.qlInterestRateIndexValueDate(Index1M,$H772)</f>
        <v>45149</v>
      </c>
      <c r="J772" s="52">
        <f>IFERROR(_xll.qlIndexFixing(Index1M,$H772,TRUE,_xll.ohTrigger(RecalcTrigger,Trigger1M)),NA())</f>
        <v>1.5430973938333212E-2</v>
      </c>
      <c r="K772" s="52">
        <f>IFERROR(_xll.qlIndexFixing(ONIndex1M,I772,TRUE,_xll.ohTrigger(RecalcTrigger,Trigger1M)),NA())</f>
        <v>1.5383921858909133E-2</v>
      </c>
      <c r="L772" s="52">
        <f>IFERROR(_xll.qlIndexFixing(Index3M,H772,TRUE,_xll.ohTrigger(RecalcTrigger,Trigger3M)),NA())</f>
        <v>1.6394198210644115E-2</v>
      </c>
      <c r="M772" s="52">
        <f>IFERROR(_xll.qlIndexFixing(ONIndex3M,I772,TRUE,_xll.ohTrigger(RecalcTrigger,Trigger3M)),NA())</f>
        <v>1.6258545882301689E-2</v>
      </c>
      <c r="N772" s="52">
        <f>IFERROR(_xll.qlIndexFixing(Index6M,$H772,TRUE,_xll.ohTrigger(RecalcTrigger,Trigger6M)),NA())</f>
        <v>1.8331870989392245E-2</v>
      </c>
      <c r="O772" s="52">
        <f>IFERROR(_xll.qlIndexFixing(ONIndex6M,I772,TRUE,_xll.ohTrigger(RecalcTrigger,Trigger6M)),NA())</f>
        <v>1.7949748943522081E-2</v>
      </c>
      <c r="P772" s="52">
        <f>IFERROR(_xll.qlIndexFixing(Index1Y,$H772,TRUE,_xll.ohTrigger(RecalcTrigger,Trigger1Y)),NA())</f>
        <v>2.079362525817733E-2</v>
      </c>
      <c r="Q772" s="52">
        <f>IFERROR(_xll.qlIndexFixing(ONIndex1Y,I772,TRUE,_xll.ohTrigger(RecalcTrigger,Trigger1Y)),NA())</f>
        <v>1.9894302392318153E-2</v>
      </c>
    </row>
    <row r="773" spans="2:17" x14ac:dyDescent="0.2">
      <c r="B773" s="46" t="s">
        <v>51</v>
      </c>
      <c r="D773" s="49">
        <f>_xll.qlCalendarAdvance(LocalCalendar,$D772,B773,"f",FALSE)</f>
        <v>45168</v>
      </c>
      <c r="E773" s="49">
        <f>_xll.qlInterestRateIndexValueDate(IndexON,D773)</f>
        <v>45168</v>
      </c>
      <c r="F773" s="52">
        <f>IFERROR(_xll.qlIndexFixing(IndexON,D773,TRUE,_xll.ohTrigger(RecalcTrigger,TriggerON)),NA())</f>
        <v>1.2487232560456363E-2</v>
      </c>
      <c r="H773" s="49">
        <f>_xll.qlCalendarAdvance(IborCalendar,$H772,B773,"f",FALSE)</f>
        <v>45154</v>
      </c>
      <c r="I773" s="49">
        <f>_xll.qlInterestRateIndexValueDate(Index1M,$H773)</f>
        <v>45156</v>
      </c>
      <c r="J773" s="52">
        <f>IFERROR(_xll.qlIndexFixing(Index1M,$H773,TRUE,_xll.ohTrigger(RecalcTrigger,Trigger1M)),NA())</f>
        <v>1.5449788164695871E-2</v>
      </c>
      <c r="K773" s="52">
        <f>IFERROR(_xll.qlIndexFixing(ONIndex1M,I773,TRUE,_xll.ohTrigger(RecalcTrigger,Trigger1M)),NA())</f>
        <v>1.5402911223683091E-2</v>
      </c>
      <c r="L773" s="52">
        <f>IFERROR(_xll.qlIndexFixing(Index3M,H773,TRUE,_xll.ohTrigger(RecalcTrigger,Trigger3M)),NA())</f>
        <v>1.6409812137358232E-2</v>
      </c>
      <c r="M773" s="52">
        <f>IFERROR(_xll.qlIndexFixing(ONIndex3M,I773,TRUE,_xll.ohTrigger(RecalcTrigger,Trigger3M)),NA())</f>
        <v>1.6274546899053277E-2</v>
      </c>
      <c r="N773" s="52">
        <f>IFERROR(_xll.qlIndexFixing(Index6M,$H773,TRUE,_xll.ohTrigger(RecalcTrigger,Trigger6M)),NA())</f>
        <v>1.8355936700630543E-2</v>
      </c>
      <c r="O773" s="52">
        <f>IFERROR(_xll.qlIndexFixing(ONIndex6M,I773,TRUE,_xll.ohTrigger(RecalcTrigger,Trigger6M)),NA())</f>
        <v>1.7973056492159856E-2</v>
      </c>
      <c r="P773" s="52">
        <f>IFERROR(_xll.qlIndexFixing(Index1Y,$H773,TRUE,_xll.ohTrigger(RecalcTrigger,Trigger1Y)),NA())</f>
        <v>2.0815257000070652E-2</v>
      </c>
      <c r="Q773" s="52">
        <f>IFERROR(_xll.qlIndexFixing(ONIndex1Y,I773,TRUE,_xll.ohTrigger(RecalcTrigger,Trigger1Y)),NA())</f>
        <v>1.9922912544378946E-2</v>
      </c>
    </row>
    <row r="774" spans="2:17" x14ac:dyDescent="0.2">
      <c r="B774" s="46" t="s">
        <v>51</v>
      </c>
      <c r="D774" s="49">
        <f>_xll.qlCalendarAdvance(LocalCalendar,$D773,B774,"f",FALSE)</f>
        <v>45175</v>
      </c>
      <c r="E774" s="49">
        <f>_xll.qlInterestRateIndexValueDate(IndexON,D774)</f>
        <v>45175</v>
      </c>
      <c r="F774" s="52">
        <f>IFERROR(_xll.qlIndexFixing(IndexON,D774,TRUE,_xll.ohTrigger(RecalcTrigger,TriggerON)),NA())</f>
        <v>1.250111013546551E-2</v>
      </c>
      <c r="H774" s="49">
        <f>_xll.qlCalendarAdvance(IborCalendar,$H773,B774,"f",FALSE)</f>
        <v>45161</v>
      </c>
      <c r="I774" s="49">
        <f>_xll.qlInterestRateIndexValueDate(Index1M,$H774)</f>
        <v>45163</v>
      </c>
      <c r="J774" s="52">
        <f>IFERROR(_xll.qlIndexFixing(Index1M,$H774,TRUE,_xll.ohTrigger(RecalcTrigger,Trigger1M)),NA())</f>
        <v>1.5468503447474878E-2</v>
      </c>
      <c r="K774" s="52">
        <f>IFERROR(_xll.qlIndexFixing(ONIndex1M,I774,TRUE,_xll.ohTrigger(RecalcTrigger,Trigger1M)),NA())</f>
        <v>1.5423477058018609E-2</v>
      </c>
      <c r="L774" s="52">
        <f>IFERROR(_xll.qlIndexFixing(Index3M,H774,TRUE,_xll.ohTrigger(RecalcTrigger,Trigger3M)),NA())</f>
        <v>1.6425391505084336E-2</v>
      </c>
      <c r="M774" s="52">
        <f>IFERROR(_xll.qlIndexFixing(ONIndex3M,I774,TRUE,_xll.ohTrigger(RecalcTrigger,Trigger3M)),NA())</f>
        <v>1.6291943241306672E-2</v>
      </c>
      <c r="N774" s="52">
        <f>IFERROR(_xll.qlIndexFixing(Index6M,$H774,TRUE,_xll.ohTrigger(RecalcTrigger,Trigger6M)),NA())</f>
        <v>1.8375882056702156E-2</v>
      </c>
      <c r="O774" s="52">
        <f>IFERROR(_xll.qlIndexFixing(ONIndex6M,I774,TRUE,_xll.ohTrigger(RecalcTrigger,Trigger6M)),NA())</f>
        <v>1.7998618072225803E-2</v>
      </c>
      <c r="P774" s="52">
        <f>IFERROR(_xll.qlIndexFixing(Index1Y,$H774,TRUE,_xll.ohTrigger(RecalcTrigger,Trigger1Y)),NA())</f>
        <v>2.0838130105864324E-2</v>
      </c>
      <c r="Q774" s="52">
        <f>IFERROR(_xll.qlIndexFixing(ONIndex1Y,I774,TRUE,_xll.ohTrigger(RecalcTrigger,Trigger1Y)),NA())</f>
        <v>1.9955143187966318E-2</v>
      </c>
    </row>
    <row r="775" spans="2:17" x14ac:dyDescent="0.2">
      <c r="B775" s="46" t="s">
        <v>51</v>
      </c>
      <c r="D775" s="49">
        <f>_xll.qlCalendarAdvance(LocalCalendar,$D774,B775,"f",FALSE)</f>
        <v>45182</v>
      </c>
      <c r="E775" s="49">
        <f>_xll.qlInterestRateIndexValueDate(IndexON,D775)</f>
        <v>45182</v>
      </c>
      <c r="F775" s="52">
        <f>IFERROR(_xll.qlIndexFixing(IndexON,D775,TRUE,_xll.ohTrigger(RecalcTrigger,TriggerON)),NA())</f>
        <v>1.2514827554825914E-2</v>
      </c>
      <c r="H775" s="49">
        <f>_xll.qlCalendarAdvance(IborCalendar,$H774,B775,"f",FALSE)</f>
        <v>45168</v>
      </c>
      <c r="I775" s="49">
        <f>_xll.qlInterestRateIndexValueDate(Index1M,$H775)</f>
        <v>45170</v>
      </c>
      <c r="J775" s="52">
        <f>IFERROR(_xll.qlIndexFixing(Index1M,$H775,TRUE,_xll.ohTrigger(RecalcTrigger,Trigger1M)),NA())</f>
        <v>1.5487119921166524E-2</v>
      </c>
      <c r="K775" s="52">
        <f>IFERROR(_xll.qlIndexFixing(ONIndex1M,I775,TRUE,_xll.ohTrigger(RecalcTrigger,Trigger1M)),NA())</f>
        <v>1.5442262462950218E-2</v>
      </c>
      <c r="L775" s="52">
        <f>IFERROR(_xll.qlIndexFixing(Index3M,H775,TRUE,_xll.ohTrigger(RecalcTrigger,Trigger3M)),NA())</f>
        <v>1.6436493554625949E-2</v>
      </c>
      <c r="M775" s="52">
        <f>IFERROR(_xll.qlIndexFixing(ONIndex3M,I775,TRUE,_xll.ohTrigger(RecalcTrigger,Trigger3M)),NA())</f>
        <v>1.6307729175646379E-2</v>
      </c>
      <c r="N775" s="52">
        <f>IFERROR(_xll.qlIndexFixing(Index6M,$H775,TRUE,_xll.ohTrigger(RecalcTrigger,Trigger6M)),NA())</f>
        <v>1.8391788777569411E-2</v>
      </c>
      <c r="O775" s="52">
        <f>IFERROR(_xll.qlIndexFixing(ONIndex6M,I775,TRUE,_xll.ohTrigger(RecalcTrigger,Trigger6M)),NA())</f>
        <v>1.8022185463604234E-2</v>
      </c>
      <c r="P775" s="52">
        <f>IFERROR(_xll.qlIndexFixing(Index1Y,$H775,TRUE,_xll.ohTrigger(RecalcTrigger,Trigger1Y)),NA())</f>
        <v>2.0858749882806962E-2</v>
      </c>
      <c r="Q775" s="52">
        <f>IFERROR(_xll.qlIndexFixing(ONIndex1Y,I775,TRUE,_xll.ohTrigger(RecalcTrigger,Trigger1Y)),NA())</f>
        <v>1.9985656104719585E-2</v>
      </c>
    </row>
    <row r="776" spans="2:17" x14ac:dyDescent="0.2">
      <c r="B776" s="46" t="s">
        <v>51</v>
      </c>
      <c r="D776" s="49">
        <f>_xll.qlCalendarAdvance(LocalCalendar,$D775,B776,"f",FALSE)</f>
        <v>45189</v>
      </c>
      <c r="E776" s="49">
        <f>_xll.qlInterestRateIndexValueDate(IndexON,D776)</f>
        <v>45189</v>
      </c>
      <c r="F776" s="52">
        <f>IFERROR(_xll.qlIndexFixing(IndexON,D776,TRUE,_xll.ohTrigger(RecalcTrigger,TriggerON)),NA())</f>
        <v>1.2528384818697447E-2</v>
      </c>
      <c r="H776" s="49">
        <f>_xll.qlCalendarAdvance(IborCalendar,$H775,B776,"f",FALSE)</f>
        <v>45175</v>
      </c>
      <c r="I776" s="49">
        <f>_xll.qlInterestRateIndexValueDate(Index1M,$H776)</f>
        <v>45177</v>
      </c>
      <c r="J776" s="52">
        <f>IFERROR(_xll.qlIndexFixing(Index1M,$H776,TRUE,_xll.ohTrigger(RecalcTrigger,Trigger1M)),NA())</f>
        <v>1.5507291045254168E-2</v>
      </c>
      <c r="K776" s="52">
        <f>IFERROR(_xll.qlIndexFixing(ONIndex1M,I776,TRUE,_xll.ohTrigger(RecalcTrigger,Trigger1M)),NA())</f>
        <v>1.5459286205325995E-2</v>
      </c>
      <c r="L776" s="52">
        <f>IFERROR(_xll.qlIndexFixing(Index3M,H776,TRUE,_xll.ohTrigger(RecalcTrigger,Trigger3M)),NA())</f>
        <v>1.6452027151621012E-2</v>
      </c>
      <c r="M776" s="52">
        <f>IFERROR(_xll.qlIndexFixing(ONIndex3M,I776,TRUE,_xll.ohTrigger(RecalcTrigger,Trigger3M)),NA())</f>
        <v>1.6321924881923522E-2</v>
      </c>
      <c r="N776" s="52">
        <f>IFERROR(_xll.qlIndexFixing(Index6M,$H776,TRUE,_xll.ohTrigger(RecalcTrigger,Trigger6M)),NA())</f>
        <v>1.8413331721017889E-2</v>
      </c>
      <c r="O776" s="52">
        <f>IFERROR(_xll.qlIndexFixing(ONIndex6M,I776,TRUE,_xll.ohTrigger(RecalcTrigger,Trigger6M)),NA())</f>
        <v>1.8043728371281986E-2</v>
      </c>
      <c r="P776" s="52">
        <f>IFERROR(_xll.qlIndexFixing(Index1Y,$H776,TRUE,_xll.ohTrigger(RecalcTrigger,Trigger1Y)),NA())</f>
        <v>2.087721934616913E-2</v>
      </c>
      <c r="Q776" s="52">
        <f>IFERROR(_xll.qlIndexFixing(ONIndex1Y,I776,TRUE,_xll.ohTrigger(RecalcTrigger,Trigger1Y)),NA())</f>
        <v>2.0014249555293517E-2</v>
      </c>
    </row>
    <row r="777" spans="2:17" x14ac:dyDescent="0.2">
      <c r="B777" s="46" t="s">
        <v>51</v>
      </c>
      <c r="D777" s="49">
        <f>_xll.qlCalendarAdvance(LocalCalendar,$D776,B777,"f",FALSE)</f>
        <v>45196</v>
      </c>
      <c r="E777" s="49">
        <f>_xll.qlInterestRateIndexValueDate(IndexON,D777)</f>
        <v>45196</v>
      </c>
      <c r="F777" s="52">
        <f>IFERROR(_xll.qlIndexFixing(IndexON,D777,TRUE,_xll.ohTrigger(RecalcTrigger,TriggerON)),NA())</f>
        <v>1.2541781927000173E-2</v>
      </c>
      <c r="H777" s="49">
        <f>_xll.qlCalendarAdvance(IborCalendar,$H776,B777,"f",FALSE)</f>
        <v>45182</v>
      </c>
      <c r="I777" s="49">
        <f>_xll.qlInterestRateIndexValueDate(Index1M,$H777)</f>
        <v>45184</v>
      </c>
      <c r="J777" s="52">
        <f>IFERROR(_xll.qlIndexFixing(Index1M,$H777,TRUE,_xll.ohTrigger(RecalcTrigger,Trigger1M)),NA())</f>
        <v>1.5524080189947536E-2</v>
      </c>
      <c r="K777" s="52">
        <f>IFERROR(_xll.qlIndexFixing(ONIndex1M,I777,TRUE,_xll.ohTrigger(RecalcTrigger,Trigger1M)),NA())</f>
        <v>1.5477880161540725E-2</v>
      </c>
      <c r="L777" s="52">
        <f>IFERROR(_xll.qlIndexFixing(Index3M,H777,TRUE,_xll.ohTrigger(RecalcTrigger,Trigger3M)),NA())</f>
        <v>1.6467553521370457E-2</v>
      </c>
      <c r="M777" s="52">
        <f>IFERROR(_xll.qlIndexFixing(ONIndex3M,I777,TRUE,_xll.ohTrigger(RecalcTrigger,Trigger3M)),NA())</f>
        <v>1.6337509186916677E-2</v>
      </c>
      <c r="N777" s="52">
        <f>IFERROR(_xll.qlIndexFixing(Index6M,$H777,TRUE,_xll.ohTrigger(RecalcTrigger,Trigger6M)),NA())</f>
        <v>1.8434640496324348E-2</v>
      </c>
      <c r="O777" s="52">
        <f>IFERROR(_xll.qlIndexFixing(ONIndex6M,I777,TRUE,_xll.ohTrigger(RecalcTrigger,Trigger6M)),NA())</f>
        <v>1.8067535408983204E-2</v>
      </c>
      <c r="P777" s="52">
        <f>IFERROR(_xll.qlIndexFixing(Index1Y,$H777,TRUE,_xll.ohTrigger(RecalcTrigger,Trigger1Y)),NA())</f>
        <v>2.0896794773048601E-2</v>
      </c>
      <c r="Q777" s="52">
        <f>IFERROR(_xll.qlIndexFixing(ONIndex1Y,I777,TRUE,_xll.ohTrigger(RecalcTrigger,Trigger1Y)),NA())</f>
        <v>2.0046530746160585E-2</v>
      </c>
    </row>
    <row r="778" spans="2:17" x14ac:dyDescent="0.2">
      <c r="B778" s="46" t="s">
        <v>51</v>
      </c>
      <c r="D778" s="49">
        <f>_xll.qlCalendarAdvance(LocalCalendar,$D777,B778,"f",FALSE)</f>
        <v>45203</v>
      </c>
      <c r="E778" s="49">
        <f>_xll.qlInterestRateIndexValueDate(IndexON,D778)</f>
        <v>45203</v>
      </c>
      <c r="F778" s="52">
        <f>IFERROR(_xll.qlIndexFixing(IndexON,D778,TRUE,_xll.ohTrigger(RecalcTrigger,TriggerON)),NA())</f>
        <v>1.2555063118506737E-2</v>
      </c>
      <c r="H778" s="49">
        <f>_xll.qlCalendarAdvance(IborCalendar,$H777,B778,"f",FALSE)</f>
        <v>45189</v>
      </c>
      <c r="I778" s="49">
        <f>_xll.qlInterestRateIndexValueDate(Index1M,$H778)</f>
        <v>45191</v>
      </c>
      <c r="J778" s="52">
        <f>IFERROR(_xll.qlIndexFixing(Index1M,$H778,TRUE,_xll.ohTrigger(RecalcTrigger,Trigger1M)),NA())</f>
        <v>1.5542444240403318E-2</v>
      </c>
      <c r="K778" s="52">
        <f>IFERROR(_xll.qlIndexFixing(ONIndex1M,I778,TRUE,_xll.ohTrigger(RecalcTrigger,Trigger1M)),NA())</f>
        <v>1.5496375265495743E-2</v>
      </c>
      <c r="L778" s="52">
        <f>IFERROR(_xll.qlIndexFixing(Index3M,H778,TRUE,_xll.ohTrigger(RecalcTrigger,Trigger3M)),NA())</f>
        <v>1.6483082394974612E-2</v>
      </c>
      <c r="M778" s="52">
        <f>IFERROR(_xll.qlIndexFixing(ONIndex3M,I778,TRUE,_xll.ohTrigger(RecalcTrigger,Trigger3M)),NA())</f>
        <v>1.6352989313910271E-2</v>
      </c>
      <c r="N778" s="52">
        <f>IFERROR(_xll.qlIndexFixing(Index6M,$H778,TRUE,_xll.ohTrigger(RecalcTrigger,Trigger6M)),NA())</f>
        <v>1.8455699425687751E-2</v>
      </c>
      <c r="O778" s="52">
        <f>IFERROR(_xll.qlIndexFixing(ONIndex6M,I778,TRUE,_xll.ohTrigger(RecalcTrigger,Trigger6M)),NA())</f>
        <v>1.8091467319116816E-2</v>
      </c>
      <c r="P778" s="52">
        <f>IFERROR(_xll.qlIndexFixing(Index1Y,$H778,TRUE,_xll.ohTrigger(RecalcTrigger,Trigger1Y)),NA())</f>
        <v>2.0915780320723842E-2</v>
      </c>
      <c r="Q778" s="52">
        <f>IFERROR(_xll.qlIndexFixing(ONIndex1Y,I778,TRUE,_xll.ohTrigger(RecalcTrigger,Trigger1Y)),NA())</f>
        <v>2.007972969852112E-2</v>
      </c>
    </row>
    <row r="779" spans="2:17" x14ac:dyDescent="0.2">
      <c r="B779" s="46" t="s">
        <v>51</v>
      </c>
      <c r="D779" s="49">
        <f>_xll.qlCalendarAdvance(LocalCalendar,$D778,B779,"f",FALSE)</f>
        <v>45210</v>
      </c>
      <c r="E779" s="49">
        <f>_xll.qlInterestRateIndexValueDate(IndexON,D779)</f>
        <v>45210</v>
      </c>
      <c r="F779" s="52">
        <f>IFERROR(_xll.qlIndexFixing(IndexON,D779,TRUE,_xll.ohTrigger(RecalcTrigger,TriggerON)),NA())</f>
        <v>1.2568323676838133E-2</v>
      </c>
      <c r="H779" s="49">
        <f>_xll.qlCalendarAdvance(IborCalendar,$H778,B779,"f",FALSE)</f>
        <v>45196</v>
      </c>
      <c r="I779" s="49">
        <f>_xll.qlInterestRateIndexValueDate(Index1M,$H779)</f>
        <v>45198</v>
      </c>
      <c r="J779" s="52">
        <f>IFERROR(_xll.qlIndexFixing(Index1M,$H779,TRUE,_xll.ohTrigger(RecalcTrigger,Trigger1M)),NA())</f>
        <v>1.5562382973803301E-2</v>
      </c>
      <c r="K779" s="52">
        <f>IFERROR(_xll.qlIndexFixing(ONIndex1M,I779,TRUE,_xll.ohTrigger(RecalcTrigger,Trigger1M)),NA())</f>
        <v>1.5514772910263375E-2</v>
      </c>
      <c r="L779" s="52">
        <f>IFERROR(_xll.qlIndexFixing(Index3M,H779,TRUE,_xll.ohTrigger(RecalcTrigger,Trigger3M)),NA())</f>
        <v>1.6498623503686635E-2</v>
      </c>
      <c r="M779" s="52">
        <f>IFERROR(_xll.qlIndexFixing(ONIndex3M,I779,TRUE,_xll.ohTrigger(RecalcTrigger,Trigger3M)),NA())</f>
        <v>1.6368369119845738E-2</v>
      </c>
      <c r="N779" s="52">
        <f>IFERROR(_xll.qlIndexFixing(Index6M,$H779,TRUE,_xll.ohTrigger(RecalcTrigger,Trigger6M)),NA())</f>
        <v>1.8474631000823232E-2</v>
      </c>
      <c r="O779" s="52">
        <f>IFERROR(_xll.qlIndexFixing(ONIndex6M,I779,TRUE,_xll.ohTrigger(RecalcTrigger,Trigger6M)),NA())</f>
        <v>1.8115511742955448E-2</v>
      </c>
      <c r="P779" s="52">
        <f>IFERROR(_xll.qlIndexFixing(Index1Y,$H779,TRUE,_xll.ohTrigger(RecalcTrigger,Trigger1Y)),NA())</f>
        <v>2.0934145666181653E-2</v>
      </c>
      <c r="Q779" s="52">
        <f>IFERROR(_xll.qlIndexFixing(ONIndex1Y,I779,TRUE,_xll.ohTrigger(RecalcTrigger,Trigger1Y)),NA())</f>
        <v>2.0113798807681604E-2</v>
      </c>
    </row>
    <row r="780" spans="2:17" x14ac:dyDescent="0.2">
      <c r="B780" s="46" t="s">
        <v>51</v>
      </c>
      <c r="D780" s="49">
        <f>_xll.qlCalendarAdvance(LocalCalendar,$D779,B780,"f",FALSE)</f>
        <v>45217</v>
      </c>
      <c r="E780" s="49">
        <f>_xll.qlInterestRateIndexValueDate(IndexON,D780)</f>
        <v>45217</v>
      </c>
      <c r="F780" s="52">
        <f>IFERROR(_xll.qlIndexFixing(IndexON,D780,TRUE,_xll.ohTrigger(RecalcTrigger,TriggerON)),NA())</f>
        <v>1.2581567004952277E-2</v>
      </c>
      <c r="H780" s="49">
        <f>_xll.qlCalendarAdvance(IborCalendar,$H779,B780,"f",FALSE)</f>
        <v>45203</v>
      </c>
      <c r="I780" s="49">
        <f>_xll.qlInterestRateIndexValueDate(Index1M,$H780)</f>
        <v>45205</v>
      </c>
      <c r="J780" s="52">
        <f>IFERROR(_xll.qlIndexFixing(Index1M,$H780,TRUE,_xll.ohTrigger(RecalcTrigger,Trigger1M)),NA())</f>
        <v>1.5578989897520618E-2</v>
      </c>
      <c r="K780" s="52">
        <f>IFERROR(_xll.qlIndexFixing(ONIndex1M,I780,TRUE,_xll.ohTrigger(RecalcTrigger,Trigger1M)),NA())</f>
        <v>1.5534744888348051E-2</v>
      </c>
      <c r="L780" s="52">
        <f>IFERROR(_xll.qlIndexFixing(Index3M,H780,TRUE,_xll.ohTrigger(RecalcTrigger,Trigger3M)),NA())</f>
        <v>1.6518668010456712E-2</v>
      </c>
      <c r="M780" s="52">
        <f>IFERROR(_xll.qlIndexFixing(ONIndex3M,I780,TRUE,_xll.ohTrigger(RecalcTrigger,Trigger3M)),NA())</f>
        <v>1.6385201976460984E-2</v>
      </c>
      <c r="N780" s="52">
        <f>IFERROR(_xll.qlIndexFixing(Index6M,$H780,TRUE,_xll.ohTrigger(RecalcTrigger,Trigger6M)),NA())</f>
        <v>1.8502525475867351E-2</v>
      </c>
      <c r="O780" s="52">
        <f>IFERROR(_xll.qlIndexFixing(ONIndex6M,I780,TRUE,_xll.ohTrigger(RecalcTrigger,Trigger6M)),NA())</f>
        <v>1.8141556425199656E-2</v>
      </c>
      <c r="P780" s="52">
        <f>IFERROR(_xll.qlIndexFixing(Index1Y,$H780,TRUE,_xll.ohTrigger(RecalcTrigger,Trigger1Y)),NA())</f>
        <v>2.0951868789126037E-2</v>
      </c>
      <c r="Q780" s="52">
        <f>IFERROR(_xll.qlIndexFixing(ONIndex1Y,I780,TRUE,_xll.ohTrigger(RecalcTrigger,Trigger1Y)),NA())</f>
        <v>2.0150681334860643E-2</v>
      </c>
    </row>
    <row r="781" spans="2:17" x14ac:dyDescent="0.2">
      <c r="B781" s="46" t="s">
        <v>51</v>
      </c>
      <c r="D781" s="49">
        <f>_xll.qlCalendarAdvance(LocalCalendar,$D780,B781,"f",FALSE)</f>
        <v>45224</v>
      </c>
      <c r="E781" s="49">
        <f>_xll.qlInterestRateIndexValueDate(IndexON,D781)</f>
        <v>45224</v>
      </c>
      <c r="F781" s="52">
        <f>IFERROR(_xll.qlIndexFixing(IndexON,D781,TRUE,_xll.ohTrigger(RecalcTrigger,TriggerON)),NA())</f>
        <v>1.2594793102849167E-2</v>
      </c>
      <c r="H781" s="49">
        <f>_xll.qlCalendarAdvance(IborCalendar,$H780,B781,"f",FALSE)</f>
        <v>45210</v>
      </c>
      <c r="I781" s="49">
        <f>_xll.qlInterestRateIndexValueDate(Index1M,$H781)</f>
        <v>45212</v>
      </c>
      <c r="J781" s="52">
        <f>IFERROR(_xll.qlIndexFixing(Index1M,$H781,TRUE,_xll.ohTrigger(RecalcTrigger,Trigger1M)),NA())</f>
        <v>1.5597181791743906E-2</v>
      </c>
      <c r="K781" s="52">
        <f>IFERROR(_xll.qlIndexFixing(ONIndex1M,I781,TRUE,_xll.ohTrigger(RecalcTrigger,Trigger1M)),NA())</f>
        <v>1.5551379372391594E-2</v>
      </c>
      <c r="L781" s="52">
        <f>IFERROR(_xll.qlIndexFixing(Index3M,H781,TRUE,_xll.ohTrigger(RecalcTrigger,Trigger3M)),NA())</f>
        <v>1.6535755441249439E-2</v>
      </c>
      <c r="M781" s="52">
        <f>IFERROR(_xll.qlIndexFixing(ONIndex3M,I781,TRUE,_xll.ohTrigger(RecalcTrigger,Trigger3M)),NA())</f>
        <v>1.6399114477732013E-2</v>
      </c>
      <c r="N781" s="52">
        <f>IFERROR(_xll.qlIndexFixing(Index6M,$H781,TRUE,_xll.ohTrigger(RecalcTrigger,Trigger6M)),NA())</f>
        <v>1.8522701911829323E-2</v>
      </c>
      <c r="O781" s="52">
        <f>IFERROR(_xll.qlIndexFixing(ONIndex6M,I781,TRUE,_xll.ohTrigger(RecalcTrigger,Trigger6M)),NA())</f>
        <v>1.8163019457171359E-2</v>
      </c>
      <c r="P781" s="52">
        <f>IFERROR(_xll.qlIndexFixing(Index1Y,$H781,TRUE,_xll.ohTrigger(RecalcTrigger,Trigger1Y)),NA())</f>
        <v>2.0970360774174676E-2</v>
      </c>
      <c r="Q781" s="52">
        <f>IFERROR(_xll.qlIndexFixing(ONIndex1Y,I781,TRUE,_xll.ohTrigger(RecalcTrigger,Trigger1Y)),NA())</f>
        <v>2.018100882536622E-2</v>
      </c>
    </row>
    <row r="782" spans="2:17" x14ac:dyDescent="0.2">
      <c r="B782" s="46" t="s">
        <v>51</v>
      </c>
      <c r="D782" s="49">
        <f>_xll.qlCalendarAdvance(LocalCalendar,$D781,B782,"f",FALSE)</f>
        <v>45231</v>
      </c>
      <c r="E782" s="49">
        <f>_xll.qlInterestRateIndexValueDate(IndexON,D782)</f>
        <v>45231</v>
      </c>
      <c r="F782" s="52">
        <f>IFERROR(_xll.qlIndexFixing(IndexON,D782,TRUE,_xll.ohTrigger(RecalcTrigger,TriggerON)),NA())</f>
        <v>1.2608001970448868E-2</v>
      </c>
      <c r="H782" s="49">
        <f>_xll.qlCalendarAdvance(IborCalendar,$H781,B782,"f",FALSE)</f>
        <v>45217</v>
      </c>
      <c r="I782" s="49">
        <f>_xll.qlInterestRateIndexValueDate(Index1M,$H782)</f>
        <v>45219</v>
      </c>
      <c r="J782" s="52">
        <f>IFERROR(_xll.qlIndexFixing(Index1M,$H782,TRUE,_xll.ohTrigger(RecalcTrigger,Trigger1M)),NA())</f>
        <v>1.5615320300967548E-2</v>
      </c>
      <c r="K782" s="52">
        <f>IFERROR(_xll.qlIndexFixing(ONIndex1M,I782,TRUE,_xll.ohTrigger(RecalcTrigger,Trigger1M)),NA())</f>
        <v>1.5569602584690756E-2</v>
      </c>
      <c r="L782" s="52">
        <f>IFERROR(_xll.qlIndexFixing(Index3M,H782,TRUE,_xll.ohTrigger(RecalcTrigger,Trigger3M)),NA())</f>
        <v>1.6549870521930028E-2</v>
      </c>
      <c r="M782" s="52">
        <f>IFERROR(_xll.qlIndexFixing(ONIndex3M,I782,TRUE,_xll.ohTrigger(RecalcTrigger,Trigger3M)),NA())</f>
        <v>1.641451988606768E-2</v>
      </c>
      <c r="N782" s="52">
        <f>IFERROR(_xll.qlIndexFixing(Index6M,$H782,TRUE,_xll.ohTrigger(RecalcTrigger,Trigger6M)),NA())</f>
        <v>1.8542597085706103E-2</v>
      </c>
      <c r="O782" s="52">
        <f>IFERROR(_xll.qlIndexFixing(ONIndex6M,I782,TRUE,_xll.ohTrigger(RecalcTrigger,Trigger6M)),NA())</f>
        <v>1.8186355039118141E-2</v>
      </c>
      <c r="P782" s="52">
        <f>IFERROR(_xll.qlIndexFixing(Index1Y,$H782,TRUE,_xll.ohTrigger(RecalcTrigger,Trigger1Y)),NA())</f>
        <v>2.0985441454409271E-2</v>
      </c>
      <c r="Q782" s="52">
        <f>IFERROR(_xll.qlIndexFixing(ONIndex1Y,I782,TRUE,_xll.ohTrigger(RecalcTrigger,Trigger1Y)),NA())</f>
        <v>2.0213657809948771E-2</v>
      </c>
    </row>
    <row r="783" spans="2:17" x14ac:dyDescent="0.2">
      <c r="B783" s="46" t="s">
        <v>51</v>
      </c>
      <c r="D783" s="49">
        <f>_xll.qlCalendarAdvance(LocalCalendar,$D782,B783,"f",FALSE)</f>
        <v>45238</v>
      </c>
      <c r="E783" s="49">
        <f>_xll.qlInterestRateIndexValueDate(IndexON,D783)</f>
        <v>45238</v>
      </c>
      <c r="F783" s="52">
        <f>IFERROR(_xll.qlIndexFixing(IndexON,D783,TRUE,_xll.ohTrigger(RecalcTrigger,TriggerON)),NA())</f>
        <v>1.2621193607831316E-2</v>
      </c>
      <c r="H783" s="49">
        <f>_xll.qlCalendarAdvance(IborCalendar,$H782,B783,"f",FALSE)</f>
        <v>45224</v>
      </c>
      <c r="I783" s="49">
        <f>_xll.qlInterestRateIndexValueDate(Index1M,$H783)</f>
        <v>45226</v>
      </c>
      <c r="J783" s="52">
        <f>IFERROR(_xll.qlIndexFixing(Index1M,$H783,TRUE,_xll.ohTrigger(RecalcTrigger,Trigger1M)),NA())</f>
        <v>1.5633405424946577E-2</v>
      </c>
      <c r="K783" s="52">
        <f>IFERROR(_xll.qlIndexFixing(ONIndex1M,I783,TRUE,_xll.ohTrigger(RecalcTrigger,Trigger1M)),NA())</f>
        <v>1.5587772451102211E-2</v>
      </c>
      <c r="L783" s="52">
        <f>IFERROR(_xll.qlIndexFixing(Index3M,H783,TRUE,_xll.ohTrigger(RecalcTrigger,Trigger3M)),NA())</f>
        <v>1.656550473610352E-2</v>
      </c>
      <c r="M783" s="52">
        <f>IFERROR(_xll.qlIndexFixing(ONIndex3M,I783,TRUE,_xll.ohTrigger(RecalcTrigger,Trigger3M)),NA())</f>
        <v>1.6429947114042776E-2</v>
      </c>
      <c r="N783" s="52">
        <f>IFERROR(_xll.qlIndexFixing(Index6M,$H783,TRUE,_xll.ohTrigger(RecalcTrigger,Trigger6M)),NA())</f>
        <v>1.8562210988948426E-2</v>
      </c>
      <c r="O783" s="52">
        <f>IFERROR(_xll.qlIndexFixing(ONIndex6M,I783,TRUE,_xll.ohTrigger(RecalcTrigger,Trigger6M)),NA())</f>
        <v>1.8209411770788719E-2</v>
      </c>
      <c r="P783" s="52">
        <f>IFERROR(_xll.qlIndexFixing(Index1Y,$H783,TRUE,_xll.ohTrigger(RecalcTrigger,Trigger1Y)),NA())</f>
        <v>2.1001330001755514E-2</v>
      </c>
      <c r="Q783" s="52">
        <f>IFERROR(_xll.qlIndexFixing(ONIndex1Y,I783,TRUE,_xll.ohTrigger(RecalcTrigger,Trigger1Y)),NA())</f>
        <v>2.0245669444332037E-2</v>
      </c>
    </row>
    <row r="784" spans="2:17" x14ac:dyDescent="0.2">
      <c r="B784" s="46" t="s">
        <v>51</v>
      </c>
      <c r="D784" s="49">
        <f>_xll.qlCalendarAdvance(LocalCalendar,$D783,B784,"f",FALSE)</f>
        <v>45245</v>
      </c>
      <c r="E784" s="49">
        <f>_xll.qlInterestRateIndexValueDate(IndexON,D784)</f>
        <v>45245</v>
      </c>
      <c r="F784" s="52">
        <f>IFERROR(_xll.qlIndexFixing(IndexON,D784,TRUE,_xll.ohTrigger(RecalcTrigger,TriggerON)),NA())</f>
        <v>1.2634368014996511E-2</v>
      </c>
      <c r="H784" s="49">
        <f>_xll.qlCalendarAdvance(IborCalendar,$H783,B784,"f",FALSE)</f>
        <v>45231</v>
      </c>
      <c r="I784" s="49">
        <f>_xll.qlInterestRateIndexValueDate(Index1M,$H784)</f>
        <v>45233</v>
      </c>
      <c r="J784" s="52">
        <f>IFERROR(_xll.qlIndexFixing(Index1M,$H784,TRUE,_xll.ohTrigger(RecalcTrigger,Trigger1M)),NA())</f>
        <v>1.5651437163425715E-2</v>
      </c>
      <c r="K784" s="52">
        <f>IFERROR(_xll.qlIndexFixing(ONIndex1M,I784,TRUE,_xll.ohTrigger(RecalcTrigger,Trigger1M)),NA())</f>
        <v>1.5605888971572668E-2</v>
      </c>
      <c r="L784" s="52">
        <f>IFERROR(_xll.qlIndexFixing(Index3M,H784,TRUE,_xll.ohTrigger(RecalcTrigger,Trigger3M)),NA())</f>
        <v>1.658116092292454E-2</v>
      </c>
      <c r="M784" s="52">
        <f>IFERROR(_xll.qlIndexFixing(ONIndex3M,I784,TRUE,_xll.ohTrigger(RecalcTrigger,Trigger3M)),NA())</f>
        <v>1.6445396161630654E-2</v>
      </c>
      <c r="N784" s="52">
        <f>IFERROR(_xll.qlIndexFixing(Index6M,$H784,TRUE,_xll.ohTrigger(RecalcTrigger,Trigger6M)),NA())</f>
        <v>1.8576254695102018E-2</v>
      </c>
      <c r="O784" s="52">
        <f>IFERROR(_xll.qlIndexFixing(ONIndex6M,I784,TRUE,_xll.ohTrigger(RecalcTrigger,Trigger6M)),NA())</f>
        <v>1.8232189651996578E-2</v>
      </c>
      <c r="P784" s="52">
        <f>IFERROR(_xll.qlIndexFixing(Index1Y,$H784,TRUE,_xll.ohTrigger(RecalcTrigger,Trigger1Y)),NA())</f>
        <v>2.1016646032841532E-2</v>
      </c>
      <c r="Q784" s="52">
        <f>IFERROR(_xll.qlIndexFixing(ONIndex1Y,I784,TRUE,_xll.ohTrigger(RecalcTrigger,Trigger1Y)),NA())</f>
        <v>2.0277043728009758E-2</v>
      </c>
    </row>
    <row r="785" spans="2:17" x14ac:dyDescent="0.2">
      <c r="B785" s="46" t="s">
        <v>51</v>
      </c>
      <c r="D785" s="49">
        <f>_xll.qlCalendarAdvance(LocalCalendar,$D784,B785,"f",FALSE)</f>
        <v>45252</v>
      </c>
      <c r="E785" s="49">
        <f>_xll.qlInterestRateIndexValueDate(IndexON,D785)</f>
        <v>45252</v>
      </c>
      <c r="F785" s="52">
        <f>IFERROR(_xll.qlIndexFixing(IndexON,D785,TRUE,_xll.ohTrigger(RecalcTrigger,TriggerON)),NA())</f>
        <v>1.2648686486524952E-2</v>
      </c>
      <c r="H785" s="49">
        <f>_xll.qlCalendarAdvance(IborCalendar,$H784,B785,"f",FALSE)</f>
        <v>45238</v>
      </c>
      <c r="I785" s="49">
        <f>_xll.qlInterestRateIndexValueDate(Index1M,$H785)</f>
        <v>45243</v>
      </c>
      <c r="J785" s="52">
        <f>IFERROR(_xll.qlIndexFixing(Index1M,$H785,TRUE,_xll.ohTrigger(RecalcTrigger,Trigger1M)),NA())</f>
        <v>1.5675485053741944E-2</v>
      </c>
      <c r="K785" s="52">
        <f>IFERROR(_xll.qlIndexFixing(ONIndex1M,I785,TRUE,_xll.ohTrigger(RecalcTrigger,Trigger1M)),NA())</f>
        <v>1.5628425142182323E-2</v>
      </c>
      <c r="L785" s="52">
        <f>IFERROR(_xll.qlIndexFixing(Index3M,H785,TRUE,_xll.ohTrigger(RecalcTrigger,Trigger3M)),NA())</f>
        <v>1.6600551223758954E-2</v>
      </c>
      <c r="M785" s="52">
        <f>IFERROR(_xll.qlIndexFixing(ONIndex3M,I785,TRUE,_xll.ohTrigger(RecalcTrigger,Trigger3M)),NA())</f>
        <v>1.646453812159443E-2</v>
      </c>
      <c r="N785" s="52">
        <f>IFERROR(_xll.qlIndexFixing(Index6M,$H785,TRUE,_xll.ohTrigger(RecalcTrigger,Trigger6M)),NA())</f>
        <v>1.860346669748663E-2</v>
      </c>
      <c r="O785" s="52">
        <f>IFERROR(_xll.qlIndexFixing(ONIndex6M,I785,TRUE,_xll.ohTrigger(RecalcTrigger,Trigger6M)),NA())</f>
        <v>1.8260141438748434E-2</v>
      </c>
      <c r="P785" s="52">
        <f>IFERROR(_xll.qlIndexFixing(Index1Y,$H785,TRUE,_xll.ohTrigger(RecalcTrigger,Trigger1Y)),NA())</f>
        <v>2.103632100897725E-2</v>
      </c>
      <c r="Q785" s="52">
        <f>IFERROR(_xll.qlIndexFixing(ONIndex1Y,I785,TRUE,_xll.ohTrigger(RecalcTrigger,Trigger1Y)),NA())</f>
        <v>2.0315303469864432E-2</v>
      </c>
    </row>
    <row r="786" spans="2:17" x14ac:dyDescent="0.2">
      <c r="B786" s="46" t="s">
        <v>51</v>
      </c>
      <c r="D786" s="49">
        <f>_xll.qlCalendarAdvance(LocalCalendar,$D785,B786,"f",FALSE)</f>
        <v>45259</v>
      </c>
      <c r="E786" s="49">
        <f>_xll.qlInterestRateIndexValueDate(IndexON,D786)</f>
        <v>45259</v>
      </c>
      <c r="F786" s="52">
        <f>IFERROR(_xll.qlIndexFixing(IndexON,D786,TRUE,_xll.ohTrigger(RecalcTrigger,TriggerON)),NA())</f>
        <v>1.2660665138595206E-2</v>
      </c>
      <c r="H786" s="49">
        <f>_xll.qlCalendarAdvance(IborCalendar,$H785,B786,"f",FALSE)</f>
        <v>45245</v>
      </c>
      <c r="I786" s="49">
        <f>_xll.qlInterestRateIndexValueDate(Index1M,$H786)</f>
        <v>45247</v>
      </c>
      <c r="J786" s="52">
        <f>IFERROR(_xll.qlIndexFixing(Index1M,$H786,TRUE,_xll.ohTrigger(RecalcTrigger,Trigger1M)),NA())</f>
        <v>1.5687340482907028E-2</v>
      </c>
      <c r="K786" s="52">
        <f>IFERROR(_xll.qlIndexFixing(ONIndex1M,I786,TRUE,_xll.ohTrigger(RecalcTrigger,Trigger1M)),NA())</f>
        <v>1.5641961974663943E-2</v>
      </c>
      <c r="L786" s="52">
        <f>IFERROR(_xll.qlIndexFixing(Index3M,H786,TRUE,_xll.ohTrigger(RecalcTrigger,Trigger3M)),NA())</f>
        <v>1.6614047820937023E-2</v>
      </c>
      <c r="M786" s="52">
        <f>IFERROR(_xll.qlIndexFixing(ONIndex3M,I786,TRUE,_xll.ohTrigger(RecalcTrigger,Trigger3M)),NA())</f>
        <v>1.6476359715724698E-2</v>
      </c>
      <c r="N786" s="52">
        <f>IFERROR(_xll.qlIndexFixing(Index6M,$H786,TRUE,_xll.ohTrigger(RecalcTrigger,Trigger6M)),NA())</f>
        <v>1.861419078153511E-2</v>
      </c>
      <c r="O786" s="52">
        <f>IFERROR(_xll.qlIndexFixing(ONIndex6M,I786,TRUE,_xll.ohTrigger(RecalcTrigger,Trigger6M)),NA())</f>
        <v>1.8276908862357999E-2</v>
      </c>
      <c r="P786" s="52">
        <f>IFERROR(_xll.qlIndexFixing(Index1Y,$H786,TRUE,_xll.ohTrigger(RecalcTrigger,Trigger1Y)),NA())</f>
        <v>2.1045638581238247E-2</v>
      </c>
      <c r="Q786" s="52">
        <f>IFERROR(_xll.qlIndexFixing(ONIndex1Y,I786,TRUE,_xll.ohTrigger(RecalcTrigger,Trigger1Y)),NA())</f>
        <v>2.0337880241196871E-2</v>
      </c>
    </row>
    <row r="787" spans="2:17" x14ac:dyDescent="0.2">
      <c r="B787" s="46" t="s">
        <v>51</v>
      </c>
      <c r="D787" s="49">
        <f>_xll.qlCalendarAdvance(LocalCalendar,$D786,B787,"f",FALSE)</f>
        <v>45266</v>
      </c>
      <c r="E787" s="49">
        <f>_xll.qlInterestRateIndexValueDate(IndexON,D787)</f>
        <v>45266</v>
      </c>
      <c r="F787" s="52">
        <f>IFERROR(_xll.qlIndexFixing(IndexON,D787,TRUE,_xll.ohTrigger(RecalcTrigger,TriggerON)),NA())</f>
        <v>1.2673787855028706E-2</v>
      </c>
      <c r="H787" s="49">
        <f>_xll.qlCalendarAdvance(IborCalendar,$H786,B787,"f",FALSE)</f>
        <v>45252</v>
      </c>
      <c r="I787" s="49">
        <f>_xll.qlInterestRateIndexValueDate(Index1M,$H787)</f>
        <v>45254</v>
      </c>
      <c r="J787" s="52">
        <f>IFERROR(_xll.qlIndexFixing(Index1M,$H787,TRUE,_xll.ohTrigger(RecalcTrigger,Trigger1M)),NA())</f>
        <v>1.5708440056638944E-2</v>
      </c>
      <c r="K787" s="52">
        <f>IFERROR(_xll.qlIndexFixing(ONIndex1M,I787,TRUE,_xll.ohTrigger(RecalcTrigger,Trigger1M)),NA())</f>
        <v>1.565991845723147E-2</v>
      </c>
      <c r="L787" s="52">
        <f>IFERROR(_xll.qlIndexFixing(Index3M,H787,TRUE,_xll.ohTrigger(RecalcTrigger,Trigger3M)),NA())</f>
        <v>1.6628261321952349E-2</v>
      </c>
      <c r="M787" s="52">
        <f>IFERROR(_xll.qlIndexFixing(ONIndex3M,I787,TRUE,_xll.ohTrigger(RecalcTrigger,Trigger3M)),NA())</f>
        <v>1.6491874222230862E-2</v>
      </c>
      <c r="N787" s="52">
        <f>IFERROR(_xll.qlIndexFixing(Index6M,$H787,TRUE,_xll.ohTrigger(RecalcTrigger,Trigger6M)),NA())</f>
        <v>1.863273693663205E-2</v>
      </c>
      <c r="O787" s="52">
        <f>IFERROR(_xll.qlIndexFixing(ONIndex6M,I787,TRUE,_xll.ohTrigger(RecalcTrigger,Trigger6M)),NA())</f>
        <v>1.8298850191218463E-2</v>
      </c>
      <c r="P787" s="52">
        <f>IFERROR(_xll.qlIndexFixing(Index1Y,$H787,TRUE,_xll.ohTrigger(RecalcTrigger,Trigger1Y)),NA())</f>
        <v>2.1059354121167544E-2</v>
      </c>
      <c r="Q787" s="52">
        <f>IFERROR(_xll.qlIndexFixing(ONIndex1Y,I787,TRUE,_xll.ohTrigger(RecalcTrigger,Trigger1Y)),NA())</f>
        <v>2.0367342469773675E-2</v>
      </c>
    </row>
    <row r="788" spans="2:17" x14ac:dyDescent="0.2">
      <c r="B788" s="46" t="s">
        <v>51</v>
      </c>
      <c r="D788" s="49">
        <f>_xll.qlCalendarAdvance(LocalCalendar,$D787,B788,"f",FALSE)</f>
        <v>45273</v>
      </c>
      <c r="E788" s="49">
        <f>_xll.qlInterestRateIndexValueDate(IndexON,D788)</f>
        <v>45273</v>
      </c>
      <c r="F788" s="52">
        <f>IFERROR(_xll.qlIndexFixing(IndexON,D788,TRUE,_xll.ohTrigger(RecalcTrigger,TriggerON)),NA())</f>
        <v>1.2686893341244954E-2</v>
      </c>
      <c r="H788" s="49">
        <f>_xll.qlCalendarAdvance(IborCalendar,$H787,B788,"f",FALSE)</f>
        <v>45259</v>
      </c>
      <c r="I788" s="49">
        <f>_xll.qlInterestRateIndexValueDate(Index1M,$H788)</f>
        <v>45261</v>
      </c>
      <c r="J788" s="52">
        <f>IFERROR(_xll.qlIndexFixing(Index1M,$H788,TRUE,_xll.ohTrigger(RecalcTrigger,Trigger1M)),NA())</f>
        <v>1.5724641339064649E-2</v>
      </c>
      <c r="K788" s="52">
        <f>IFERROR(_xll.qlIndexFixing(ONIndex1M,I788,TRUE,_xll.ohTrigger(RecalcTrigger,Trigger1M)),NA())</f>
        <v>1.5677821593778063E-2</v>
      </c>
      <c r="L788" s="52">
        <f>IFERROR(_xll.qlIndexFixing(Index3M,H788,TRUE,_xll.ohTrigger(RecalcTrigger,Trigger3M)),NA())</f>
        <v>1.663946740890394E-2</v>
      </c>
      <c r="M788" s="52">
        <f>IFERROR(_xll.qlIndexFixing(ONIndex3M,I788,TRUE,_xll.ohTrigger(RecalcTrigger,Trigger3M)),NA())</f>
        <v>1.6507410548403101E-2</v>
      </c>
      <c r="N788" s="52">
        <f>IFERROR(_xll.qlIndexFixing(Index6M,$H788,TRUE,_xll.ohTrigger(RecalcTrigger,Trigger6M)),NA())</f>
        <v>1.8656061154861268E-2</v>
      </c>
      <c r="O788" s="52">
        <f>IFERROR(_xll.qlIndexFixing(ONIndex6M,I788,TRUE,_xll.ohTrigger(RecalcTrigger,Trigger6M)),NA())</f>
        <v>1.8320512668976718E-2</v>
      </c>
      <c r="P788" s="52">
        <f>IFERROR(_xll.qlIndexFixing(Index1Y,$H788,TRUE,_xll.ohTrigger(RecalcTrigger,Trigger1Y)),NA())</f>
        <v>2.1072575189866449E-2</v>
      </c>
      <c r="Q788" s="52">
        <f>IFERROR(_xll.qlIndexFixing(ONIndex1Y,I788,TRUE,_xll.ohTrigger(RecalcTrigger,Trigger1Y)),NA())</f>
        <v>2.0396167345673177E-2</v>
      </c>
    </row>
    <row r="789" spans="2:17" x14ac:dyDescent="0.2">
      <c r="B789" s="46" t="s">
        <v>51</v>
      </c>
      <c r="D789" s="49">
        <f>_xll.qlCalendarAdvance(LocalCalendar,$D788,B789,"f",FALSE)</f>
        <v>45280</v>
      </c>
      <c r="E789" s="49">
        <f>_xll.qlInterestRateIndexValueDate(IndexON,D789)</f>
        <v>45280</v>
      </c>
      <c r="F789" s="52">
        <f>IFERROR(_xll.qlIndexFixing(IndexON,D789,TRUE,_xll.ohTrigger(RecalcTrigger,TriggerON)),NA())</f>
        <v>1.2699981597164012E-2</v>
      </c>
      <c r="H789" s="49">
        <f>_xll.qlCalendarAdvance(IborCalendar,$H788,B789,"f",FALSE)</f>
        <v>45266</v>
      </c>
      <c r="I789" s="49">
        <f>_xll.qlInterestRateIndexValueDate(Index1M,$H789)</f>
        <v>45268</v>
      </c>
      <c r="J789" s="52">
        <f>IFERROR(_xll.qlIndexFixing(Index1M,$H789,TRUE,_xll.ohTrigger(RecalcTrigger,Trigger1M)),NA())</f>
        <v>1.5740795064713136E-2</v>
      </c>
      <c r="K789" s="52">
        <f>IFERROR(_xll.qlIndexFixing(ONIndex1M,I789,TRUE,_xll.ohTrigger(RecalcTrigger,Trigger1M)),NA())</f>
        <v>1.5695671384330367E-2</v>
      </c>
      <c r="L789" s="52">
        <f>IFERROR(_xll.qlIndexFixing(Index3M,H789,TRUE,_xll.ohTrigger(RecalcTrigger,Trigger3M)),NA())</f>
        <v>1.6655226572409528E-2</v>
      </c>
      <c r="M789" s="52">
        <f>IFERROR(_xll.qlIndexFixing(ONIndex3M,I789,TRUE,_xll.ohTrigger(RecalcTrigger,Trigger3M)),NA())</f>
        <v>1.6522968694214768E-2</v>
      </c>
      <c r="N789" s="52">
        <f>IFERROR(_xll.qlIndexFixing(Index6M,$H789,TRUE,_xll.ohTrigger(RecalcTrigger,Trigger6M)),NA())</f>
        <v>1.8673987261520014E-2</v>
      </c>
      <c r="O789" s="52">
        <f>IFERROR(_xll.qlIndexFixing(ONIndex6M,I789,TRUE,_xll.ohTrigger(RecalcTrigger,Trigger6M)),NA())</f>
        <v>1.8341896295499538E-2</v>
      </c>
      <c r="P789" s="52">
        <f>IFERROR(_xll.qlIndexFixing(Index1Y,$H789,TRUE,_xll.ohTrigger(RecalcTrigger,Trigger1Y)),NA())</f>
        <v>2.1085321303300045E-2</v>
      </c>
      <c r="Q789" s="52">
        <f>IFERROR(_xll.qlIndexFixing(ONIndex1Y,I789,TRUE,_xll.ohTrigger(RecalcTrigger,Trigger1Y)),NA())</f>
        <v>2.0424354868495698E-2</v>
      </c>
    </row>
    <row r="790" spans="2:17" x14ac:dyDescent="0.2">
      <c r="B790" s="46" t="s">
        <v>51</v>
      </c>
      <c r="D790" s="49">
        <f>_xll.qlCalendarAdvance(LocalCalendar,$D789,B790,"f",FALSE)</f>
        <v>45287</v>
      </c>
      <c r="E790" s="49">
        <f>_xll.qlInterestRateIndexValueDate(IndexON,D790)</f>
        <v>45287</v>
      </c>
      <c r="F790" s="52">
        <f>IFERROR(_xll.qlIndexFixing(IndexON,D790,TRUE,_xll.ohTrigger(RecalcTrigger,TriggerON)),NA())</f>
        <v>1.2713052622865817E-2</v>
      </c>
      <c r="H790" s="49">
        <f>_xll.qlCalendarAdvance(IborCalendar,$H789,B790,"f",FALSE)</f>
        <v>45273</v>
      </c>
      <c r="I790" s="49">
        <f>_xll.qlInterestRateIndexValueDate(Index1M,$H790)</f>
        <v>45275</v>
      </c>
      <c r="J790" s="52">
        <f>IFERROR(_xll.qlIndexFixing(Index1M,$H790,TRUE,_xll.ohTrigger(RecalcTrigger,Trigger1M)),NA())</f>
        <v>1.5760111489891149E-2</v>
      </c>
      <c r="K790" s="52">
        <f>IFERROR(_xll.qlIndexFixing(ONIndex1M,I790,TRUE,_xll.ohTrigger(RecalcTrigger,Trigger1M)),NA())</f>
        <v>1.5713467828781802E-2</v>
      </c>
      <c r="L790" s="52">
        <f>IFERROR(_xll.qlIndexFixing(Index3M,H790,TRUE,_xll.ohTrigger(RecalcTrigger,Trigger3M)),NA())</f>
        <v>1.6671007705010666E-2</v>
      </c>
      <c r="M790" s="52">
        <f>IFERROR(_xll.qlIndexFixing(ONIndex3M,I790,TRUE,_xll.ohTrigger(RecalcTrigger,Trigger3M)),NA())</f>
        <v>1.65385486597458E-2</v>
      </c>
      <c r="N790" s="52">
        <f>IFERROR(_xll.qlIndexFixing(Index6M,$H790,TRUE,_xll.ohTrigger(RecalcTrigger,Trigger6M)),NA())</f>
        <v>1.8691632041080066E-2</v>
      </c>
      <c r="O790" s="52">
        <f>IFERROR(_xll.qlIndexFixing(ONIndex6M,I790,TRUE,_xll.ohTrigger(RecalcTrigger,Trigger6M)),NA())</f>
        <v>1.836300107062705E-2</v>
      </c>
      <c r="P790" s="52">
        <f>IFERROR(_xll.qlIndexFixing(Index1Y,$H790,TRUE,_xll.ohTrigger(RecalcTrigger,Trigger1Y)),NA())</f>
        <v>2.1097611979121224E-2</v>
      </c>
      <c r="Q790" s="52">
        <f>IFERROR(_xll.qlIndexFixing(ONIndex1Y,I790,TRUE,_xll.ohTrigger(RecalcTrigger,Trigger1Y)),NA())</f>
        <v>2.0451905037734974E-2</v>
      </c>
    </row>
    <row r="791" spans="2:17" x14ac:dyDescent="0.2">
      <c r="B791" s="46" t="s">
        <v>51</v>
      </c>
      <c r="D791" s="49">
        <f>_xll.qlCalendarAdvance(LocalCalendar,$D790,B791,"f",FALSE)</f>
        <v>45294</v>
      </c>
      <c r="E791" s="49">
        <f>_xll.qlInterestRateIndexValueDate(IndexON,D791)</f>
        <v>45294</v>
      </c>
      <c r="F791" s="52">
        <f>IFERROR(_xll.qlIndexFixing(IndexON,D791,TRUE,_xll.ohTrigger(RecalcTrigger,TriggerON)),NA())</f>
        <v>1.2726106418350369E-2</v>
      </c>
      <c r="H791" s="49">
        <f>_xll.qlCalendarAdvance(IborCalendar,$H790,B791,"f",FALSE)</f>
        <v>45280</v>
      </c>
      <c r="I791" s="49">
        <f>_xll.qlInterestRateIndexValueDate(Index1M,$H791)</f>
        <v>45282</v>
      </c>
      <c r="J791" s="52">
        <f>IFERROR(_xll.qlIndexFixing(Index1M,$H791,TRUE,_xll.ohTrigger(RecalcTrigger,Trigger1M)),NA())</f>
        <v>1.5776164518115365E-2</v>
      </c>
      <c r="K791" s="52">
        <f>IFERROR(_xll.qlIndexFixing(ONIndex1M,I791,TRUE,_xll.ohTrigger(RecalcTrigger,Trigger1M)),NA())</f>
        <v>1.573442820542148E-2</v>
      </c>
      <c r="L791" s="52">
        <f>IFERROR(_xll.qlIndexFixing(Index3M,H791,TRUE,_xll.ohTrigger(RecalcTrigger,Trigger3M)),NA())</f>
        <v>1.668681080696913E-2</v>
      </c>
      <c r="M791" s="52">
        <f>IFERROR(_xll.qlIndexFixing(ONIndex3M,I791,TRUE,_xll.ohTrigger(RecalcTrigger,Trigger3M)),NA())</f>
        <v>1.6557142764892063E-2</v>
      </c>
      <c r="N791" s="52">
        <f>IFERROR(_xll.qlIndexFixing(Index6M,$H791,TRUE,_xll.ohTrigger(RecalcTrigger,Trigger6M)),NA())</f>
        <v>1.8708995485958294E-2</v>
      </c>
      <c r="O791" s="52">
        <f>IFERROR(_xll.qlIndexFixing(ONIndex6M,I791,TRUE,_xll.ohTrigger(RecalcTrigger,Trigger6M)),NA())</f>
        <v>1.8387714645930586E-2</v>
      </c>
      <c r="P791" s="52">
        <f>IFERROR(_xll.qlIndexFixing(Index1Y,$H791,TRUE,_xll.ohTrigger(RecalcTrigger,Trigger1Y)),NA())</f>
        <v>2.110946673658029E-2</v>
      </c>
      <c r="Q791" s="52">
        <f>IFERROR(_xll.qlIndexFixing(ONIndex1Y,I791,TRUE,_xll.ohTrigger(RecalcTrigger,Trigger1Y)),NA())</f>
        <v>2.0483767198767211E-2</v>
      </c>
    </row>
    <row r="792" spans="2:17" x14ac:dyDescent="0.2">
      <c r="B792" s="46" t="s">
        <v>51</v>
      </c>
      <c r="D792" s="49">
        <f>_xll.qlCalendarAdvance(LocalCalendar,$D791,B792,"f",FALSE)</f>
        <v>45301</v>
      </c>
      <c r="E792" s="49">
        <f>_xll.qlInterestRateIndexValueDate(IndexON,D792)</f>
        <v>45301</v>
      </c>
      <c r="F792" s="52">
        <f>IFERROR(_xll.qlIndexFixing(IndexON,D792,TRUE,_xll.ohTrigger(RecalcTrigger,TriggerON)),NA())</f>
        <v>1.2739142983537732E-2</v>
      </c>
      <c r="H792" s="49">
        <f>_xll.qlCalendarAdvance(IborCalendar,$H791,B792,"f",FALSE)</f>
        <v>45287</v>
      </c>
      <c r="I792" s="49">
        <f>_xll.qlInterestRateIndexValueDate(Index1M,$H792)</f>
        <v>45289</v>
      </c>
      <c r="J792" s="52">
        <f>IFERROR(_xll.qlIndexFixing(Index1M,$H792,TRUE,_xll.ohTrigger(RecalcTrigger,Trigger1M)),NA())</f>
        <v>1.5796966764760612E-2</v>
      </c>
      <c r="K792" s="52">
        <f>IFERROR(_xll.qlIndexFixing(ONIndex1M,I792,TRUE,_xll.ohTrigger(RecalcTrigger,Trigger1M)),NA())</f>
        <v>1.5750506402603115E-2</v>
      </c>
      <c r="L792" s="52">
        <f>IFERROR(_xll.qlIndexFixing(Index3M,H792,TRUE,_xll.ohTrigger(RecalcTrigger,Trigger3M)),NA())</f>
        <v>1.6701114549142027E-2</v>
      </c>
      <c r="M792" s="52">
        <f>IFERROR(_xll.qlIndexFixing(ONIndex3M,I792,TRUE,_xll.ohTrigger(RecalcTrigger,Trigger3M)),NA())</f>
        <v>1.6571272355865307E-2</v>
      </c>
      <c r="N792" s="52">
        <f>IFERROR(_xll.qlIndexFixing(Index6M,$H792,TRUE,_xll.ohTrigger(RecalcTrigger,Trigger6M)),NA())</f>
        <v>1.8721248520851816E-2</v>
      </c>
      <c r="O792" s="52">
        <f>IFERROR(_xll.qlIndexFixing(ONIndex6M,I792,TRUE,_xll.ohTrigger(RecalcTrigger,Trigger6M)),NA())</f>
        <v>1.8406299888111821E-2</v>
      </c>
      <c r="P792" s="52">
        <f>IFERROR(_xll.qlIndexFixing(Index1Y,$H792,TRUE,_xll.ohTrigger(RecalcTrigger,Trigger1Y)),NA())</f>
        <v>2.1122014840758926E-2</v>
      </c>
      <c r="Q792" s="52">
        <f>IFERROR(_xll.qlIndexFixing(ONIndex1Y,I792,TRUE,_xll.ohTrigger(RecalcTrigger,Trigger1Y)),NA())</f>
        <v>2.0507526003794574E-2</v>
      </c>
    </row>
    <row r="793" spans="2:17" x14ac:dyDescent="0.2">
      <c r="B793" s="46" t="s">
        <v>51</v>
      </c>
      <c r="D793" s="49">
        <f>_xll.qlCalendarAdvance(LocalCalendar,$D792,B793,"f",FALSE)</f>
        <v>45308</v>
      </c>
      <c r="E793" s="49">
        <f>_xll.qlInterestRateIndexValueDate(IndexON,D793)</f>
        <v>45308</v>
      </c>
      <c r="F793" s="52">
        <f>IFERROR(_xll.qlIndexFixing(IndexON,D793,TRUE,_xll.ohTrigger(RecalcTrigger,TriggerON)),NA())</f>
        <v>1.2752162318427906E-2</v>
      </c>
      <c r="H793" s="49">
        <f>_xll.qlCalendarAdvance(IborCalendar,$H792,B793,"f",FALSE)</f>
        <v>45294</v>
      </c>
      <c r="I793" s="49">
        <f>_xll.qlInterestRateIndexValueDate(Index1M,$H793)</f>
        <v>45296</v>
      </c>
      <c r="J793" s="52">
        <f>IFERROR(_xll.qlIndexFixing(Index1M,$H793,TRUE,_xll.ohTrigger(RecalcTrigger,Trigger1M)),NA())</f>
        <v>1.581132042165851E-2</v>
      </c>
      <c r="K793" s="52">
        <f>IFERROR(_xll.qlIndexFixing(ONIndex1M,I793,TRUE,_xll.ohTrigger(RecalcTrigger,Trigger1M)),NA())</f>
        <v>1.5766537085584176E-2</v>
      </c>
      <c r="L793" s="52">
        <f>IFERROR(_xll.qlIndexFixing(Index3M,H793,TRUE,_xll.ohTrigger(RecalcTrigger,Trigger3M)),NA())</f>
        <v>1.6718482919999826E-2</v>
      </c>
      <c r="M793" s="52">
        <f>IFERROR(_xll.qlIndexFixing(ONIndex3M,I793,TRUE,_xll.ohTrigger(RecalcTrigger,Trigger3M)),NA())</f>
        <v>1.658541947444192E-2</v>
      </c>
      <c r="N793" s="52">
        <f>IFERROR(_xll.qlIndexFixing(Index6M,$H793,TRUE,_xll.ohTrigger(RecalcTrigger,Trigger6M)),NA())</f>
        <v>1.8738106947052337E-2</v>
      </c>
      <c r="O793" s="52">
        <f>IFERROR(_xll.qlIndexFixing(ONIndex6M,I793,TRUE,_xll.ohTrigger(RecalcTrigger,Trigger6M)),NA())</f>
        <v>1.8424642286225534E-2</v>
      </c>
      <c r="P793" s="52">
        <f>IFERROR(_xll.qlIndexFixing(Index1Y,$H793,TRUE,_xll.ohTrigger(RecalcTrigger,Trigger1Y)),NA())</f>
        <v>2.1131946580888065E-2</v>
      </c>
      <c r="Q793" s="52">
        <f>IFERROR(_xll.qlIndexFixing(ONIndex1Y,I793,TRUE,_xll.ohTrigger(RecalcTrigger,Trigger1Y)),NA())</f>
        <v>2.0530731419770021E-2</v>
      </c>
    </row>
    <row r="794" spans="2:17" x14ac:dyDescent="0.2">
      <c r="B794" s="46" t="s">
        <v>51</v>
      </c>
      <c r="D794" s="49">
        <f>_xll.qlCalendarAdvance(LocalCalendar,$D793,B794,"f",FALSE)</f>
        <v>45315</v>
      </c>
      <c r="E794" s="49">
        <f>_xll.qlInterestRateIndexValueDate(IndexON,D794)</f>
        <v>45315</v>
      </c>
      <c r="F794" s="52">
        <f>IFERROR(_xll.qlIndexFixing(IndexON,D794,TRUE,_xll.ohTrigger(RecalcTrigger,TriggerON)),NA())</f>
        <v>1.2765164423180764E-2</v>
      </c>
      <c r="H794" s="49">
        <f>_xll.qlCalendarAdvance(IborCalendar,$H793,B794,"f",FALSE)</f>
        <v>45301</v>
      </c>
      <c r="I794" s="49">
        <f>_xll.qlInterestRateIndexValueDate(Index1M,$H794)</f>
        <v>45303</v>
      </c>
      <c r="J794" s="52">
        <f>IFERROR(_xll.qlIndexFixing(Index1M,$H794,TRUE,_xll.ohTrigger(RecalcTrigger,Trigger1M)),NA())</f>
        <v>1.5828818291632112E-2</v>
      </c>
      <c r="K794" s="52">
        <f>IFERROR(_xll.qlIndexFixing(ONIndex1M,I794,TRUE,_xll.ohTrigger(RecalcTrigger,Trigger1M)),NA())</f>
        <v>1.5785719790029074E-2</v>
      </c>
      <c r="L794" s="52">
        <f>IFERROR(_xll.qlIndexFixing(Index3M,H794,TRUE,_xll.ohTrigger(RecalcTrigger,Trigger3M)),NA())</f>
        <v>1.6734351931597353E-2</v>
      </c>
      <c r="M794" s="52">
        <f>IFERROR(_xll.qlIndexFixing(ONIndex3M,I794,TRUE,_xll.ohTrigger(RecalcTrigger,Trigger3M)),NA())</f>
        <v>1.6602589584615579E-2</v>
      </c>
      <c r="N794" s="52">
        <f>IFERROR(_xll.qlIndexFixing(Index6M,$H794,TRUE,_xll.ohTrigger(RecalcTrigger,Trigger6M)),NA())</f>
        <v>1.8754684059463015E-2</v>
      </c>
      <c r="O794" s="52">
        <f>IFERROR(_xll.qlIndexFixing(ONIndex6M,I794,TRUE,_xll.ohTrigger(RecalcTrigger,Trigger6M)),NA())</f>
        <v>1.844651969869382E-2</v>
      </c>
      <c r="P794" s="52">
        <f>IFERROR(_xll.qlIndexFixing(Index1Y,$H794,TRUE,_xll.ohTrigger(RecalcTrigger,Trigger1Y)),NA())</f>
        <v>2.1142610713463211E-2</v>
      </c>
      <c r="Q794" s="52">
        <f>IFERROR(_xll.qlIndexFixing(ONIndex1Y,I794,TRUE,_xll.ohTrigger(RecalcTrigger,Trigger1Y)),NA())</f>
        <v>2.055807669250953E-2</v>
      </c>
    </row>
    <row r="795" spans="2:17" x14ac:dyDescent="0.2">
      <c r="B795" s="46" t="s">
        <v>51</v>
      </c>
      <c r="D795" s="49">
        <f>_xll.qlCalendarAdvance(LocalCalendar,$D794,B795,"f",FALSE)</f>
        <v>45322</v>
      </c>
      <c r="E795" s="49">
        <f>_xll.qlInterestRateIndexValueDate(IndexON,D795)</f>
        <v>45322</v>
      </c>
      <c r="F795" s="52">
        <f>IFERROR(_xll.qlIndexFixing(IndexON,D795,TRUE,_xll.ohTrigger(RecalcTrigger,TriggerON)),NA())</f>
        <v>1.2778149297556496E-2</v>
      </c>
      <c r="H795" s="49">
        <f>_xll.qlCalendarAdvance(IborCalendar,$H794,B795,"f",FALSE)</f>
        <v>45308</v>
      </c>
      <c r="I795" s="49">
        <f>_xll.qlInterestRateIndexValueDate(Index1M,$H795)</f>
        <v>45310</v>
      </c>
      <c r="J795" s="52">
        <f>IFERROR(_xll.qlIndexFixing(Index1M,$H795,TRUE,_xll.ohTrigger(RecalcTrigger,Trigger1M)),NA())</f>
        <v>1.5847852560220421E-2</v>
      </c>
      <c r="K795" s="52">
        <f>IFERROR(_xll.qlIndexFixing(ONIndex1M,I795,TRUE,_xll.ohTrigger(RecalcTrigger,Trigger1M)),NA())</f>
        <v>1.5801649859366051E-2</v>
      </c>
      <c r="L795" s="52">
        <f>IFERROR(_xll.qlIndexFixing(Index3M,H795,TRUE,_xll.ohTrigger(RecalcTrigger,Trigger3M)),NA())</f>
        <v>1.6750242913600156E-2</v>
      </c>
      <c r="M795" s="52">
        <f>IFERROR(_xll.qlIndexFixing(ONIndex3M,I795,TRUE,_xll.ohTrigger(RecalcTrigger,Trigger3M)),NA())</f>
        <v>1.6616775782738458E-2</v>
      </c>
      <c r="N795" s="52">
        <f>IFERROR(_xll.qlIndexFixing(Index6M,$H795,TRUE,_xll.ohTrigger(RecalcTrigger,Trigger6M)),NA())</f>
        <v>1.8770979851075825E-2</v>
      </c>
      <c r="O795" s="52">
        <f>IFERROR(_xll.qlIndexFixing(ONIndex6M,I795,TRUE,_xll.ohTrigger(RecalcTrigger,Trigger6M)),NA())</f>
        <v>1.8464342170378956E-2</v>
      </c>
      <c r="P795" s="52">
        <f>IFERROR(_xll.qlIndexFixing(Index1Y,$H795,TRUE,_xll.ohTrigger(RecalcTrigger,Trigger1Y)),NA())</f>
        <v>2.1153994009552628E-2</v>
      </c>
      <c r="Q795" s="52">
        <f>IFERROR(_xll.qlIndexFixing(ONIndex1Y,I795,TRUE,_xll.ohTrigger(RecalcTrigger,Trigger1Y)),NA())</f>
        <v>2.0580095565554402E-2</v>
      </c>
    </row>
    <row r="796" spans="2:17" x14ac:dyDescent="0.2">
      <c r="B796" s="46" t="s">
        <v>51</v>
      </c>
      <c r="D796" s="49">
        <f>_xll.qlCalendarAdvance(LocalCalendar,$D795,B796,"f",FALSE)</f>
        <v>45329</v>
      </c>
      <c r="E796" s="49">
        <f>_xll.qlInterestRateIndexValueDate(IndexON,D796)</f>
        <v>45329</v>
      </c>
      <c r="F796" s="52">
        <f>IFERROR(_xll.qlIndexFixing(IndexON,D796,TRUE,_xll.ohTrigger(RecalcTrigger,TriggerON)),NA())</f>
        <v>1.2791116941714975E-2</v>
      </c>
      <c r="H796" s="49">
        <f>_xll.qlCalendarAdvance(IborCalendar,$H795,B796,"f",FALSE)</f>
        <v>45315</v>
      </c>
      <c r="I796" s="49">
        <f>_xll.qlInterestRateIndexValueDate(Index1M,$H796)</f>
        <v>45317</v>
      </c>
      <c r="J796" s="52">
        <f>IFERROR(_xll.qlIndexFixing(Index1M,$H796,TRUE,_xll.ohTrigger(RecalcTrigger,Trigger1M)),NA())</f>
        <v>1.5863653866771455E-2</v>
      </c>
      <c r="K796" s="52">
        <f>IFERROR(_xll.qlIndexFixing(ONIndex1M,I796,TRUE,_xll.ohTrigger(RecalcTrigger,Trigger1M)),NA())</f>
        <v>1.5819126226972458E-2</v>
      </c>
      <c r="L796" s="52">
        <f>IFERROR(_xll.qlIndexFixing(Index3M,H796,TRUE,_xll.ohTrigger(RecalcTrigger,Trigger3M)),NA())</f>
        <v>1.6766155866271757E-2</v>
      </c>
      <c r="M796" s="52">
        <f>IFERROR(_xll.qlIndexFixing(ONIndex3M,I796,TRUE,_xll.ohTrigger(RecalcTrigger,Trigger3M)),NA())</f>
        <v>1.6632486666505741E-2</v>
      </c>
      <c r="N796" s="52">
        <f>IFERROR(_xll.qlIndexFixing(Index6M,$H796,TRUE,_xll.ohTrigger(RecalcTrigger,Trigger6M)),NA())</f>
        <v>1.878699431499958E-2</v>
      </c>
      <c r="O796" s="52">
        <f>IFERROR(_xll.qlIndexFixing(ONIndex6M,I796,TRUE,_xll.ohTrigger(RecalcTrigger,Trigger6M)),NA())</f>
        <v>1.8483773834123696E-2</v>
      </c>
      <c r="P796" s="52">
        <f>IFERROR(_xll.qlIndexFixing(Index1Y,$H796,TRUE,_xll.ohTrigger(RecalcTrigger,Trigger1Y)),NA())</f>
        <v>2.1162885023438601E-2</v>
      </c>
      <c r="Q796" s="52">
        <f>IFERROR(_xll.qlIndexFixing(ONIndex1Y,I796,TRUE,_xll.ohTrigger(RecalcTrigger,Trigger1Y)),NA())</f>
        <v>2.060382160455454E-2</v>
      </c>
    </row>
    <row r="797" spans="2:17" x14ac:dyDescent="0.2">
      <c r="B797" s="46" t="s">
        <v>51</v>
      </c>
      <c r="D797" s="49">
        <f>_xll.qlCalendarAdvance(LocalCalendar,$D796,B797,"f",FALSE)</f>
        <v>45336</v>
      </c>
      <c r="E797" s="49">
        <f>_xll.qlInterestRateIndexValueDate(IndexON,D797)</f>
        <v>45336</v>
      </c>
      <c r="F797" s="52">
        <f>IFERROR(_xll.qlIndexFixing(IndexON,D797,TRUE,_xll.ohTrigger(RecalcTrigger,TriggerON)),NA())</f>
        <v>1.2804067355656201E-2</v>
      </c>
      <c r="H797" s="49">
        <f>_xll.qlCalendarAdvance(IborCalendar,$H796,B797,"f",FALSE)</f>
        <v>45322</v>
      </c>
      <c r="I797" s="49">
        <f>_xll.qlInterestRateIndexValueDate(Index1M,$H797)</f>
        <v>45324</v>
      </c>
      <c r="J797" s="52">
        <f>IFERROR(_xll.qlIndexFixing(Index1M,$H797,TRUE,_xll.ohTrigger(RecalcTrigger,Trigger1M)),NA())</f>
        <v>1.5880991571454995E-2</v>
      </c>
      <c r="K797" s="52">
        <f>IFERROR(_xll.qlIndexFixing(ONIndex1M,I797,TRUE,_xll.ohTrigger(RecalcTrigger,Trigger1M)),NA())</f>
        <v>1.5836549248344767E-2</v>
      </c>
      <c r="L797" s="52">
        <f>IFERROR(_xll.qlIndexFixing(Index3M,H797,TRUE,_xll.ohTrigger(RecalcTrigger,Trigger3M)),NA())</f>
        <v>1.6780557927110529E-2</v>
      </c>
      <c r="M797" s="52">
        <f>IFERROR(_xll.qlIndexFixing(ONIndex3M,I797,TRUE,_xll.ohTrigger(RecalcTrigger,Trigger3M)),NA())</f>
        <v>1.6648219369965744E-2</v>
      </c>
      <c r="N797" s="52">
        <f>IFERROR(_xll.qlIndexFixing(Index6M,$H797,TRUE,_xll.ohTrigger(RecalcTrigger,Trigger6M)),NA())</f>
        <v>1.8802727444464311E-2</v>
      </c>
      <c r="O797" s="52">
        <f>IFERROR(_xll.qlIndexFixing(ONIndex6M,I797,TRUE,_xll.ohTrigger(RecalcTrigger,Trigger6M)),NA())</f>
        <v>1.8502926645540541E-2</v>
      </c>
      <c r="P797" s="52">
        <f>IFERROR(_xll.qlIndexFixing(Index1Y,$H797,TRUE,_xll.ohTrigger(RecalcTrigger,Trigger1Y)),NA())</f>
        <v>2.1172534253997153E-2</v>
      </c>
      <c r="Q797" s="52">
        <f>IFERROR(_xll.qlIndexFixing(ONIndex1Y,I797,TRUE,_xll.ohTrigger(RecalcTrigger,Trigger1Y)),NA())</f>
        <v>2.0626910287173672E-2</v>
      </c>
    </row>
    <row r="798" spans="2:17" x14ac:dyDescent="0.2">
      <c r="B798" s="46" t="s">
        <v>51</v>
      </c>
      <c r="D798" s="49">
        <f>_xll.qlCalendarAdvance(LocalCalendar,$D797,B798,"f",FALSE)</f>
        <v>45343</v>
      </c>
      <c r="E798" s="49">
        <f>_xll.qlInterestRateIndexValueDate(IndexON,D798)</f>
        <v>45343</v>
      </c>
      <c r="F798" s="52">
        <f>IFERROR(_xll.qlIndexFixing(IndexON,D798,TRUE,_xll.ohTrigger(RecalcTrigger,TriggerON)),NA())</f>
        <v>1.2817000539300238E-2</v>
      </c>
      <c r="H798" s="49">
        <f>_xll.qlCalendarAdvance(IborCalendar,$H797,B798,"f",FALSE)</f>
        <v>45329</v>
      </c>
      <c r="I798" s="49">
        <f>_xll.qlInterestRateIndexValueDate(Index1M,$H798)</f>
        <v>45331</v>
      </c>
      <c r="J798" s="52">
        <f>IFERROR(_xll.qlIndexFixing(Index1M,$H798,TRUE,_xll.ohTrigger(RecalcTrigger,Trigger1M)),NA())</f>
        <v>1.589827588723234E-2</v>
      </c>
      <c r="K798" s="52">
        <f>IFERROR(_xll.qlIndexFixing(ONIndex1M,I798,TRUE,_xll.ohTrigger(RecalcTrigger,Trigger1M)),NA())</f>
        <v>1.5853918923456334E-2</v>
      </c>
      <c r="L798" s="52">
        <f>IFERROR(_xll.qlIndexFixing(Index3M,H798,TRUE,_xll.ohTrigger(RecalcTrigger,Trigger3M)),NA())</f>
        <v>1.6796512510016015E-2</v>
      </c>
      <c r="M798" s="52">
        <f>IFERROR(_xll.qlIndexFixing(ONIndex3M,I798,TRUE,_xll.ohTrigger(RecalcTrigger,Trigger3M)),NA())</f>
        <v>1.6663973893198403E-2</v>
      </c>
      <c r="N798" s="52">
        <f>IFERROR(_xll.qlIndexFixing(Index6M,$H798,TRUE,_xll.ohTrigger(RecalcTrigger,Trigger6M)),NA())</f>
        <v>1.881817923281863E-2</v>
      </c>
      <c r="O798" s="52">
        <f>IFERROR(_xll.qlIndexFixing(ONIndex6M,I798,TRUE,_xll.ohTrigger(RecalcTrigger,Trigger6M)),NA())</f>
        <v>1.8521800604416327E-2</v>
      </c>
      <c r="P798" s="52">
        <f>IFERROR(_xll.qlIndexFixing(Index1Y,$H798,TRUE,_xll.ohTrigger(RecalcTrigger,Trigger1Y)),NA())</f>
        <v>2.1181884238866331E-2</v>
      </c>
      <c r="Q798" s="52">
        <f>IFERROR(_xll.qlIndexFixing(ONIndex1Y,I798,TRUE,_xll.ohTrigger(RecalcTrigger,Trigger1Y)),NA())</f>
        <v>2.0649361612985473E-2</v>
      </c>
    </row>
    <row r="799" spans="2:17" x14ac:dyDescent="0.2">
      <c r="B799" s="46" t="s">
        <v>51</v>
      </c>
      <c r="D799" s="49">
        <f>_xll.qlCalendarAdvance(LocalCalendar,$D798,B799,"f",FALSE)</f>
        <v>45350</v>
      </c>
      <c r="E799" s="49">
        <f>_xll.qlInterestRateIndexValueDate(IndexON,D799)</f>
        <v>45350</v>
      </c>
      <c r="F799" s="52">
        <f>IFERROR(_xll.qlIndexFixing(IndexON,D799,TRUE,_xll.ohTrigger(RecalcTrigger,TriggerON)),NA())</f>
        <v>1.2829916492647087E-2</v>
      </c>
      <c r="H799" s="49">
        <f>_xll.qlCalendarAdvance(IborCalendar,$H798,B799,"f",FALSE)</f>
        <v>45336</v>
      </c>
      <c r="I799" s="49">
        <f>_xll.qlInterestRateIndexValueDate(Index1M,$H799)</f>
        <v>45338</v>
      </c>
      <c r="J799" s="52">
        <f>IFERROR(_xll.qlIndexFixing(Index1M,$H799,TRUE,_xll.ohTrigger(RecalcTrigger,Trigger1M)),NA())</f>
        <v>1.5915506813866252E-2</v>
      </c>
      <c r="K799" s="52">
        <f>IFERROR(_xll.qlIndexFixing(ONIndex1M,I799,TRUE,_xll.ohTrigger(RecalcTrigger,Trigger1M)),NA())</f>
        <v>1.5872819673954375E-2</v>
      </c>
      <c r="L799" s="52">
        <f>IFERROR(_xll.qlIndexFixing(Index3M,H799,TRUE,_xll.ohTrigger(RecalcTrigger,Trigger3M)),NA())</f>
        <v>1.6812489062635549E-2</v>
      </c>
      <c r="M799" s="52">
        <f>IFERROR(_xll.qlIndexFixing(ONIndex3M,I799,TRUE,_xll.ohTrigger(RecalcTrigger,Trigger3M)),NA())</f>
        <v>1.6681264531352991E-2</v>
      </c>
      <c r="N799" s="52">
        <f>IFERROR(_xll.qlIndexFixing(Index6M,$H799,TRUE,_xll.ohTrigger(RecalcTrigger,Trigger6M)),NA())</f>
        <v>1.8833349673527549E-2</v>
      </c>
      <c r="O799" s="52">
        <f>IFERROR(_xll.qlIndexFixing(ONIndex6M,I799,TRUE,_xll.ohTrigger(RecalcTrigger,Trigger6M)),NA())</f>
        <v>1.8542189079051585E-2</v>
      </c>
      <c r="P799" s="52">
        <f>IFERROR(_xll.qlIndexFixing(Index1Y,$H799,TRUE,_xll.ohTrigger(RecalcTrigger,Trigger1Y)),NA())</f>
        <v>2.1192014384984748E-2</v>
      </c>
      <c r="Q799" s="52">
        <f>IFERROR(_xll.qlIndexFixing(ONIndex1Y,I799,TRUE,_xll.ohTrigger(RecalcTrigger,Trigger1Y)),NA())</f>
        <v>2.0673299073665774E-2</v>
      </c>
    </row>
    <row r="800" spans="2:17" x14ac:dyDescent="0.2">
      <c r="B800" s="46" t="s">
        <v>51</v>
      </c>
      <c r="D800" s="49">
        <f>_xll.qlCalendarAdvance(LocalCalendar,$D799,B800,"f",FALSE)</f>
        <v>45357</v>
      </c>
      <c r="E800" s="49">
        <f>_xll.qlInterestRateIndexValueDate(IndexON,D800)</f>
        <v>45357</v>
      </c>
      <c r="F800" s="52">
        <f>IFERROR(_xll.qlIndexFixing(IndexON,D800,TRUE,_xll.ohTrigger(RecalcTrigger,TriggerON)),NA())</f>
        <v>1.2842815215776682E-2</v>
      </c>
      <c r="H800" s="49">
        <f>_xll.qlCalendarAdvance(IborCalendar,$H799,B800,"f",FALSE)</f>
        <v>45343</v>
      </c>
      <c r="I800" s="49">
        <f>_xll.qlInterestRateIndexValueDate(Index1M,$H800)</f>
        <v>45345</v>
      </c>
      <c r="J800" s="52">
        <f>IFERROR(_xll.qlIndexFixing(Index1M,$H800,TRUE,_xll.ohTrigger(RecalcTrigger,Trigger1M)),NA())</f>
        <v>1.5932684351114352E-2</v>
      </c>
      <c r="K800" s="52">
        <f>IFERROR(_xll.qlIndexFixing(ONIndex1M,I800,TRUE,_xll.ohTrigger(RecalcTrigger,Trigger1M)),NA())</f>
        <v>1.5888498234897241E-2</v>
      </c>
      <c r="L800" s="52">
        <f>IFERROR(_xll.qlIndexFixing(Index3M,H800,TRUE,_xll.ohTrigger(RecalcTrigger,Trigger3M)),NA())</f>
        <v>1.6828487585229368E-2</v>
      </c>
      <c r="M800" s="52">
        <f>IFERROR(_xll.qlIndexFixing(ONIndex3M,I800,TRUE,_xll.ohTrigger(RecalcTrigger,Trigger3M)),NA())</f>
        <v>1.6695548398901749E-2</v>
      </c>
      <c r="N800" s="52">
        <f>IFERROR(_xll.qlIndexFixing(Index6M,$H800,TRUE,_xll.ohTrigger(RecalcTrigger,Trigger6M)),NA())</f>
        <v>1.8848238760178177E-2</v>
      </c>
      <c r="O800" s="52">
        <f>IFERROR(_xll.qlIndexFixing(ONIndex6M,I800,TRUE,_xll.ohTrigger(RecalcTrigger,Trigger6M)),NA())</f>
        <v>1.8558711964118402E-2</v>
      </c>
      <c r="P800" s="52">
        <f>IFERROR(_xll.qlIndexFixing(Index1Y,$H800,TRUE,_xll.ohTrigger(RecalcTrigger,Trigger1Y)),NA())</f>
        <v>2.119976458938903E-2</v>
      </c>
      <c r="Q800" s="52">
        <f>IFERROR(_xll.qlIndexFixing(ONIndex1Y,I800,TRUE,_xll.ohTrigger(RecalcTrigger,Trigger1Y)),NA())</f>
        <v>2.0692352192828167E-2</v>
      </c>
    </row>
    <row r="801" spans="2:17" x14ac:dyDescent="0.2">
      <c r="B801" s="46" t="s">
        <v>51</v>
      </c>
      <c r="D801" s="49">
        <f>_xll.qlCalendarAdvance(LocalCalendar,$D800,B801,"f",FALSE)</f>
        <v>45364</v>
      </c>
      <c r="E801" s="49">
        <f>_xll.qlInterestRateIndexValueDate(IndexON,D801)</f>
        <v>45364</v>
      </c>
      <c r="F801" s="52">
        <f>IFERROR(_xll.qlIndexFixing(IndexON,D801,TRUE,_xll.ohTrigger(RecalcTrigger,TriggerON)),NA())</f>
        <v>1.2855696708609088E-2</v>
      </c>
      <c r="H801" s="49">
        <f>_xll.qlCalendarAdvance(IborCalendar,$H800,B801,"f",FALSE)</f>
        <v>45350</v>
      </c>
      <c r="I801" s="49">
        <f>_xll.qlInterestRateIndexValueDate(Index1M,$H801)</f>
        <v>45352</v>
      </c>
      <c r="J801" s="52">
        <f>IFERROR(_xll.qlIndexFixing(Index1M,$H801,TRUE,_xll.ohTrigger(RecalcTrigger,Trigger1M)),NA())</f>
        <v>1.5951379973475066E-2</v>
      </c>
      <c r="K801" s="52">
        <f>IFERROR(_xll.qlIndexFixing(ONIndex1M,I801,TRUE,_xll.ohTrigger(RecalcTrigger,Trigger1M)),NA())</f>
        <v>1.5905707871120001E-2</v>
      </c>
      <c r="L801" s="52">
        <f>IFERROR(_xll.qlIndexFixing(Index3M,H801,TRUE,_xll.ohTrigger(RecalcTrigger,Trigger3M)),NA())</f>
        <v>1.6850678174902031E-2</v>
      </c>
      <c r="M801" s="52">
        <f>IFERROR(_xll.qlIndexFixing(ONIndex3M,I801,TRUE,_xll.ohTrigger(RecalcTrigger,Trigger3M)),NA())</f>
        <v>1.6711368381425729E-2</v>
      </c>
      <c r="N801" s="52">
        <f>IFERROR(_xll.qlIndexFixing(Index6M,$H801,TRUE,_xll.ohTrigger(RecalcTrigger,Trigger6M)),NA())</f>
        <v>1.8868587500081399E-2</v>
      </c>
      <c r="O801" s="52">
        <f>IFERROR(_xll.qlIndexFixing(ONIndex6M,I801,TRUE,_xll.ohTrigger(RecalcTrigger,Trigger6M)),NA())</f>
        <v>1.8576749364678236E-2</v>
      </c>
      <c r="P801" s="52">
        <f>IFERROR(_xll.qlIndexFixing(Index1Y,$H801,TRUE,_xll.ohTrigger(RecalcTrigger,Trigger1Y)),NA())</f>
        <v>2.1208334016297486E-2</v>
      </c>
      <c r="Q801" s="52">
        <f>IFERROR(_xll.qlIndexFixing(ONIndex1Y,I801,TRUE,_xll.ohTrigger(RecalcTrigger,Trigger1Y)),NA())</f>
        <v>2.0712891446192927E-2</v>
      </c>
    </row>
    <row r="802" spans="2:17" x14ac:dyDescent="0.2">
      <c r="B802" s="46" t="s">
        <v>51</v>
      </c>
      <c r="D802" s="49">
        <f>_xll.qlCalendarAdvance(LocalCalendar,$D801,B802,"f",FALSE)</f>
        <v>45371</v>
      </c>
      <c r="E802" s="49">
        <f>_xll.qlInterestRateIndexValueDate(IndexON,D802)</f>
        <v>45371</v>
      </c>
      <c r="F802" s="52">
        <f>IFERROR(_xll.qlIndexFixing(IndexON,D802,TRUE,_xll.ohTrigger(RecalcTrigger,TriggerON)),NA())</f>
        <v>1.2868560971144305E-2</v>
      </c>
      <c r="H802" s="49">
        <f>_xll.qlCalendarAdvance(IborCalendar,$H801,B802,"f",FALSE)</f>
        <v>45357</v>
      </c>
      <c r="I802" s="49">
        <f>_xll.qlInterestRateIndexValueDate(Index1M,$H802)</f>
        <v>45359</v>
      </c>
      <c r="J802" s="52">
        <f>IFERROR(_xll.qlIndexFixing(Index1M,$H802,TRUE,_xll.ohTrigger(RecalcTrigger,Trigger1M)),NA())</f>
        <v>1.5966879256514497E-2</v>
      </c>
      <c r="K802" s="52">
        <f>IFERROR(_xll.qlIndexFixing(ONIndex1M,I802,TRUE,_xll.ohTrigger(RecalcTrigger,Trigger1M)),NA())</f>
        <v>1.5922864161028727E-2</v>
      </c>
      <c r="L802" s="52">
        <f>IFERROR(_xll.qlIndexFixing(Index3M,H802,TRUE,_xll.ohTrigger(RecalcTrigger,Trigger3M)),NA())</f>
        <v>1.6866729915535734E-2</v>
      </c>
      <c r="M802" s="52">
        <f>IFERROR(_xll.qlIndexFixing(ONIndex3M,I802,TRUE,_xll.ohTrigger(RecalcTrigger,Trigger3M)),NA())</f>
        <v>1.6727210183695718E-2</v>
      </c>
      <c r="N802" s="52">
        <f>IFERROR(_xll.qlIndexFixing(Index6M,$H802,TRUE,_xll.ohTrigger(RecalcTrigger,Trigger6M)),NA())</f>
        <v>1.8881423242897485E-2</v>
      </c>
      <c r="O802" s="52">
        <f>IFERROR(_xll.qlIndexFixing(ONIndex6M,I802,TRUE,_xll.ohTrigger(RecalcTrigger,Trigger6M)),NA())</f>
        <v>1.8594507912217395E-2</v>
      </c>
      <c r="P802" s="52">
        <f>IFERROR(_xll.qlIndexFixing(Index1Y,$H802,TRUE,_xll.ohTrigger(RecalcTrigger,Trigger1Y)),NA())</f>
        <v>2.1216682319925826E-2</v>
      </c>
      <c r="Q802" s="52">
        <f>IFERROR(_xll.qlIndexFixing(ONIndex1Y,I802,TRUE,_xll.ohTrigger(RecalcTrigger,Trigger1Y)),NA())</f>
        <v>2.0732793341364797E-2</v>
      </c>
    </row>
    <row r="803" spans="2:17" x14ac:dyDescent="0.2">
      <c r="B803" s="46" t="s">
        <v>51</v>
      </c>
      <c r="D803" s="49">
        <f>_xll.qlCalendarAdvance(LocalCalendar,$D802,B803,"f",FALSE)</f>
        <v>45378</v>
      </c>
      <c r="E803" s="49">
        <f>_xll.qlInterestRateIndexValueDate(IndexON,D803)</f>
        <v>45378</v>
      </c>
      <c r="F803" s="52">
        <f>IFERROR(_xll.qlIndexFixing(IndexON,D803,TRUE,_xll.ohTrigger(RecalcTrigger,TriggerON)),NA())</f>
        <v>1.2881408003382333E-2</v>
      </c>
      <c r="H803" s="49">
        <f>_xll.qlCalendarAdvance(IborCalendar,$H802,B803,"f",FALSE)</f>
        <v>45364</v>
      </c>
      <c r="I803" s="49">
        <f>_xll.qlInterestRateIndexValueDate(Index1M,$H803)</f>
        <v>45366</v>
      </c>
      <c r="J803" s="52">
        <f>IFERROR(_xll.qlIndexFixing(Index1M,$H803,TRUE,_xll.ohTrigger(RecalcTrigger,Trigger1M)),NA())</f>
        <v>1.598389662419724E-2</v>
      </c>
      <c r="K803" s="52">
        <f>IFERROR(_xll.qlIndexFixing(ONIndex1M,I803,TRUE,_xll.ohTrigger(RecalcTrigger,Trigger1M)),NA())</f>
        <v>1.593996710457013E-2</v>
      </c>
      <c r="L803" s="52">
        <f>IFERROR(_xll.qlIndexFixing(Index3M,H803,TRUE,_xll.ohTrigger(RecalcTrigger,Trigger3M)),NA())</f>
        <v>1.6882803633969441E-2</v>
      </c>
      <c r="M803" s="52">
        <f>IFERROR(_xll.qlIndexFixing(ONIndex3M,I803,TRUE,_xll.ohTrigger(RecalcTrigger,Trigger3M)),NA())</f>
        <v>1.6743073805765007E-2</v>
      </c>
      <c r="N803" s="52">
        <f>IFERROR(_xll.qlIndexFixing(Index6M,$H803,TRUE,_xll.ohTrigger(RecalcTrigger,Trigger6M)),NA())</f>
        <v>1.8895410124124764E-2</v>
      </c>
      <c r="O803" s="52">
        <f>IFERROR(_xll.qlIndexFixing(ONIndex6M,I803,TRUE,_xll.ohTrigger(RecalcTrigger,Trigger6M)),NA())</f>
        <v>1.8611987606602653E-2</v>
      </c>
      <c r="P803" s="52">
        <f>IFERROR(_xll.qlIndexFixing(Index1Y,$H803,TRUE,_xll.ohTrigger(RecalcTrigger,Trigger1Y)),NA())</f>
        <v>2.122482903300936E-2</v>
      </c>
      <c r="Q803" s="52">
        <f>IFERROR(_xll.qlIndexFixing(ONIndex1Y,I803,TRUE,_xll.ohTrigger(RecalcTrigger,Trigger1Y)),NA())</f>
        <v>2.0752057878077323E-2</v>
      </c>
    </row>
    <row r="804" spans="2:17" x14ac:dyDescent="0.2">
      <c r="B804" s="46" t="s">
        <v>51</v>
      </c>
      <c r="D804" s="49">
        <f>_xll.qlCalendarAdvance(LocalCalendar,$D803,B804,"f",FALSE)</f>
        <v>45385</v>
      </c>
      <c r="E804" s="49">
        <f>_xll.qlInterestRateIndexValueDate(IndexON,D804)</f>
        <v>45385</v>
      </c>
      <c r="F804" s="52">
        <f>IFERROR(_xll.qlIndexFixing(IndexON,D804,TRUE,_xll.ohTrigger(RecalcTrigger,TriggerON)),NA())</f>
        <v>1.2894237805483044E-2</v>
      </c>
      <c r="H804" s="49">
        <f>_xll.qlCalendarAdvance(IborCalendar,$H803,B804,"f",FALSE)</f>
        <v>45371</v>
      </c>
      <c r="I804" s="49">
        <f>_xll.qlInterestRateIndexValueDate(Index1M,$H804)</f>
        <v>45373</v>
      </c>
      <c r="J804" s="52">
        <f>IFERROR(_xll.qlIndexFixing(Index1M,$H804,TRUE,_xll.ohTrigger(RecalcTrigger,Trigger1M)),NA())</f>
        <v>1.600086060155299E-2</v>
      </c>
      <c r="K804" s="52">
        <f>IFERROR(_xll.qlIndexFixing(ONIndex1M,I804,TRUE,_xll.ohTrigger(RecalcTrigger,Trigger1M)),NA())</f>
        <v>1.5957016701717563E-2</v>
      </c>
      <c r="L804" s="52">
        <f>IFERROR(_xll.qlIndexFixing(Index3M,H804,TRUE,_xll.ohTrigger(RecalcTrigger,Trigger3M)),NA())</f>
        <v>1.6898899330477831E-2</v>
      </c>
      <c r="M804" s="52">
        <f>IFERROR(_xll.qlIndexFixing(ONIndex3M,I804,TRUE,_xll.ohTrigger(RecalcTrigger,Trigger3M)),NA())</f>
        <v>1.6758959247633598E-2</v>
      </c>
      <c r="N804" s="52">
        <f>IFERROR(_xll.qlIndexFixing(Index6M,$H804,TRUE,_xll.ohTrigger(RecalcTrigger,Trigger6M)),NA())</f>
        <v>1.8909115583092276E-2</v>
      </c>
      <c r="O804" s="52">
        <f>IFERROR(_xll.qlIndexFixing(ONIndex6M,I804,TRUE,_xll.ohTrigger(RecalcTrigger,Trigger6M)),NA())</f>
        <v>1.8629188447700784E-2</v>
      </c>
      <c r="P804" s="52">
        <f>IFERROR(_xll.qlIndexFixing(Index1Y,$H804,TRUE,_xll.ohTrigger(RecalcTrigger,Trigger1Y)),NA())</f>
        <v>2.1232793689049012E-2</v>
      </c>
      <c r="Q804" s="52">
        <f>IFERROR(_xll.qlIndexFixing(ONIndex1Y,I804,TRUE,_xll.ohTrigger(RecalcTrigger,Trigger1Y)),NA())</f>
        <v>2.0770685056010763E-2</v>
      </c>
    </row>
    <row r="805" spans="2:17" x14ac:dyDescent="0.2">
      <c r="B805" s="46" t="s">
        <v>51</v>
      </c>
      <c r="D805" s="49">
        <f>_xll.qlCalendarAdvance(LocalCalendar,$D804,B805,"f",FALSE)</f>
        <v>45392</v>
      </c>
      <c r="E805" s="49">
        <f>_xll.qlInterestRateIndexValueDate(IndexON,D805)</f>
        <v>45392</v>
      </c>
      <c r="F805" s="52">
        <f>IFERROR(_xll.qlIndexFixing(IndexON,D805,TRUE,_xll.ohTrigger(RecalcTrigger,TriggerON)),NA())</f>
        <v>1.2907050377286566E-2</v>
      </c>
      <c r="H805" s="49">
        <f>_xll.qlCalendarAdvance(IborCalendar,$H804,B805,"f",FALSE)</f>
        <v>45378</v>
      </c>
      <c r="I805" s="49">
        <f>_xll.qlInterestRateIndexValueDate(Index1M,$H805)</f>
        <v>45384</v>
      </c>
      <c r="J805" s="52">
        <f>IFERROR(_xll.qlIndexFixing(Index1M,$H805,TRUE,_xll.ohTrigger(RecalcTrigger,Trigger1M)),NA())</f>
        <v>1.6025852678814623E-2</v>
      </c>
      <c r="K805" s="52">
        <f>IFERROR(_xll.qlIndexFixing(ONIndex1M,I805,TRUE,_xll.ohTrigger(RecalcTrigger,Trigger1M)),NA())</f>
        <v>1.5980571696578849E-2</v>
      </c>
      <c r="L805" s="52">
        <f>IFERROR(_xll.qlIndexFixing(Index3M,H805,TRUE,_xll.ohTrigger(RecalcTrigger,Trigger3M)),NA())</f>
        <v>1.6919577144163842E-2</v>
      </c>
      <c r="M805" s="52">
        <f>IFERROR(_xll.qlIndexFixing(ONIndex3M,I805,TRUE,_xll.ohTrigger(RecalcTrigger,Trigger3M)),NA())</f>
        <v>1.678090820700362E-2</v>
      </c>
      <c r="N805" s="52">
        <f>IFERROR(_xll.qlIndexFixing(Index6M,$H805,TRUE,_xll.ohTrigger(RecalcTrigger,Trigger6M)),NA())</f>
        <v>1.8927390895801543E-2</v>
      </c>
      <c r="O805" s="52">
        <f>IFERROR(_xll.qlIndexFixing(ONIndex6M,I805,TRUE,_xll.ohTrigger(RecalcTrigger,Trigger6M)),NA())</f>
        <v>1.8652312819558148E-2</v>
      </c>
      <c r="P805" s="52">
        <f>IFERROR(_xll.qlIndexFixing(Index1Y,$H805,TRUE,_xll.ohTrigger(RecalcTrigger,Trigger1Y)),NA())</f>
        <v>2.1242815074027116E-2</v>
      </c>
      <c r="Q805" s="52">
        <f>IFERROR(_xll.qlIndexFixing(ONIndex1Y,I805,TRUE,_xll.ohTrigger(RecalcTrigger,Trigger1Y)),NA())</f>
        <v>2.07949928006812E-2</v>
      </c>
    </row>
    <row r="806" spans="2:17" x14ac:dyDescent="0.2">
      <c r="B806" s="46" t="s">
        <v>51</v>
      </c>
      <c r="D806" s="49">
        <f>_xll.qlCalendarAdvance(LocalCalendar,$D805,B806,"f",FALSE)</f>
        <v>45399</v>
      </c>
      <c r="E806" s="49">
        <f>_xll.qlInterestRateIndexValueDate(IndexON,D806)</f>
        <v>45399</v>
      </c>
      <c r="F806" s="52">
        <f>IFERROR(_xll.qlIndexFixing(IndexON,D806,TRUE,_xll.ohTrigger(RecalcTrigger,TriggerON)),NA())</f>
        <v>1.2919845718712963E-2</v>
      </c>
      <c r="H806" s="49">
        <f>_xll.qlCalendarAdvance(IborCalendar,$H805,B806,"f",FALSE)</f>
        <v>45385</v>
      </c>
      <c r="I806" s="49">
        <f>_xll.qlInterestRateIndexValueDate(Index1M,$H806)</f>
        <v>45387</v>
      </c>
      <c r="J806" s="52">
        <f>IFERROR(_xll.qlIndexFixing(Index1M,$H806,TRUE,_xll.ohTrigger(RecalcTrigger,Trigger1M)),NA())</f>
        <v>1.6036184555916488E-2</v>
      </c>
      <c r="K806" s="52">
        <f>IFERROR(_xll.qlIndexFixing(ONIndex1M,I806,TRUE,_xll.ohTrigger(RecalcTrigger,Trigger1M)),NA())</f>
        <v>1.5990955856750588E-2</v>
      </c>
      <c r="L806" s="52">
        <f>IFERROR(_xll.qlIndexFixing(Index3M,H806,TRUE,_xll.ohTrigger(RecalcTrigger,Trigger3M)),NA())</f>
        <v>1.6926493837895011E-2</v>
      </c>
      <c r="M806" s="52">
        <f>IFERROR(_xll.qlIndexFixing(ONIndex3M,I806,TRUE,_xll.ohTrigger(RecalcTrigger,Trigger3M)),NA())</f>
        <v>1.6790795590768681E-2</v>
      </c>
      <c r="N806" s="52">
        <f>IFERROR(_xll.qlIndexFixing(Index6M,$H806,TRUE,_xll.ohTrigger(RecalcTrigger,Trigger6M)),NA())</f>
        <v>1.8935685307110182E-2</v>
      </c>
      <c r="O806" s="52">
        <f>IFERROR(_xll.qlIndexFixing(ONIndex6M,I806,TRUE,_xll.ohTrigger(RecalcTrigger,Trigger6M)),NA())</f>
        <v>1.8662753569635981E-2</v>
      </c>
      <c r="P806" s="52">
        <f>IFERROR(_xll.qlIndexFixing(Index1Y,$H806,TRUE,_xll.ohTrigger(RecalcTrigger,Trigger1Y)),NA())</f>
        <v>2.1248254967605539E-2</v>
      </c>
      <c r="Q806" s="52">
        <f>IFERROR(_xll.qlIndexFixing(ONIndex1Y,I806,TRUE,_xll.ohTrigger(RecalcTrigger,Trigger1Y)),NA())</f>
        <v>2.0806027334367982E-2</v>
      </c>
    </row>
    <row r="807" spans="2:17" x14ac:dyDescent="0.2">
      <c r="B807" s="46" t="s">
        <v>51</v>
      </c>
      <c r="D807" s="49">
        <f>_xll.qlCalendarAdvance(LocalCalendar,$D806,B807,"f",FALSE)</f>
        <v>45406</v>
      </c>
      <c r="E807" s="49">
        <f>_xll.qlInterestRateIndexValueDate(IndexON,D807)</f>
        <v>45406</v>
      </c>
      <c r="F807" s="52">
        <f>IFERROR(_xll.qlIndexFixing(IndexON,D807,TRUE,_xll.ohTrigger(RecalcTrigger,TriggerON)),NA())</f>
        <v>1.2932623829842171E-2</v>
      </c>
      <c r="H807" s="49">
        <f>_xll.qlCalendarAdvance(IborCalendar,$H806,B807,"f",FALSE)</f>
        <v>45392</v>
      </c>
      <c r="I807" s="49">
        <f>_xll.qlInterestRateIndexValueDate(Index1M,$H807)</f>
        <v>45394</v>
      </c>
      <c r="J807" s="52">
        <f>IFERROR(_xll.qlIndexFixing(Index1M,$H807,TRUE,_xll.ohTrigger(RecalcTrigger,Trigger1M)),NA())</f>
        <v>1.605143218933236E-2</v>
      </c>
      <c r="K807" s="52">
        <f>IFERROR(_xll.qlIndexFixing(ONIndex1M,I807,TRUE,_xll.ohTrigger(RecalcTrigger,Trigger1M)),NA())</f>
        <v>1.6007845414609534E-2</v>
      </c>
      <c r="L807" s="52">
        <f>IFERROR(_xll.qlIndexFixing(Index3M,H807,TRUE,_xll.ohTrigger(RecalcTrigger,Trigger3M)),NA())</f>
        <v>1.6942648485389893E-2</v>
      </c>
      <c r="M807" s="52">
        <f>IFERROR(_xll.qlIndexFixing(ONIndex3M,I807,TRUE,_xll.ohTrigger(RecalcTrigger,Trigger3M)),NA())</f>
        <v>1.6806746492088465E-2</v>
      </c>
      <c r="N807" s="52">
        <f>IFERROR(_xll.qlIndexFixing(Index6M,$H807,TRUE,_xll.ohTrigger(RecalcTrigger,Trigger6M)),NA())</f>
        <v>1.8949889859616462E-2</v>
      </c>
      <c r="O807" s="52">
        <f>IFERROR(_xll.qlIndexFixing(ONIndex6M,I807,TRUE,_xll.ohTrigger(RecalcTrigger,Trigger6M)),NA())</f>
        <v>1.867911785023324E-2</v>
      </c>
      <c r="P807" s="52">
        <f>IFERROR(_xll.qlIndexFixing(Index1Y,$H807,TRUE,_xll.ohTrigger(RecalcTrigger,Trigger1Y)),NA())</f>
        <v>2.1255790660632285E-2</v>
      </c>
      <c r="Q807" s="52">
        <f>IFERROR(_xll.qlIndexFixing(ONIndex1Y,I807,TRUE,_xll.ohTrigger(RecalcTrigger,Trigger1Y)),NA())</f>
        <v>2.0822742434232211E-2</v>
      </c>
    </row>
    <row r="808" spans="2:17" x14ac:dyDescent="0.2">
      <c r="B808" s="46" t="s">
        <v>51</v>
      </c>
      <c r="D808" s="49">
        <f>_xll.qlCalendarAdvance(LocalCalendar,$D807,B808,"f",FALSE)</f>
        <v>45413</v>
      </c>
      <c r="E808" s="49">
        <f>_xll.qlInterestRateIndexValueDate(IndexON,D808)</f>
        <v>45413</v>
      </c>
      <c r="F808" s="52">
        <f>IFERROR(_xll.qlIndexFixing(IndexON,D808,TRUE,_xll.ohTrigger(RecalcTrigger,TriggerON)),NA())</f>
        <v>1.2945384710834063E-2</v>
      </c>
      <c r="H808" s="49">
        <f>_xll.qlCalendarAdvance(IborCalendar,$H807,B808,"f",FALSE)</f>
        <v>45399</v>
      </c>
      <c r="I808" s="49">
        <f>_xll.qlInterestRateIndexValueDate(Index1M,$H808)</f>
        <v>45401</v>
      </c>
      <c r="J808" s="52">
        <f>IFERROR(_xll.qlIndexFixing(Index1M,$H808,TRUE,_xll.ohTrigger(RecalcTrigger,Trigger1M)),NA())</f>
        <v>1.6068182603056813E-2</v>
      </c>
      <c r="K808" s="52">
        <f>IFERROR(_xll.qlIndexFixing(ONIndex1M,I808,TRUE,_xll.ohTrigger(RecalcTrigger,Trigger1M)),NA())</f>
        <v>1.6024681625967929E-2</v>
      </c>
      <c r="L808" s="52">
        <f>IFERROR(_xll.qlIndexFixing(Index3M,H808,TRUE,_xll.ohTrigger(RecalcTrigger,Trigger3M)),NA())</f>
        <v>1.6958825106737838E-2</v>
      </c>
      <c r="M808" s="52">
        <f>IFERROR(_xll.qlIndexFixing(ONIndex3M,I808,TRUE,_xll.ohTrigger(RecalcTrigger,Trigger3M)),NA())</f>
        <v>1.6822719213234194E-2</v>
      </c>
      <c r="N808" s="52">
        <f>IFERROR(_xll.qlIndexFixing(Index6M,$H808,TRUE,_xll.ohTrigger(RecalcTrigger,Trigger6M)),NA())</f>
        <v>1.8961206681636547E-2</v>
      </c>
      <c r="O808" s="52">
        <f>IFERROR(_xll.qlIndexFixing(ONIndex6M,I808,TRUE,_xll.ohTrigger(RecalcTrigger,Trigger6M)),NA())</f>
        <v>1.8695203277063754E-2</v>
      </c>
      <c r="P808" s="52">
        <f>IFERROR(_xll.qlIndexFixing(Index1Y,$H808,TRUE,_xll.ohTrigger(RecalcTrigger,Trigger1Y)),NA())</f>
        <v>2.1264338590797714E-2</v>
      </c>
      <c r="Q808" s="52">
        <f>IFERROR(_xll.qlIndexFixing(ONIndex1Y,I808,TRUE,_xll.ohTrigger(RecalcTrigger,Trigger1Y)),NA())</f>
        <v>2.0838820174171602E-2</v>
      </c>
    </row>
    <row r="809" spans="2:17" x14ac:dyDescent="0.2">
      <c r="B809" s="46" t="s">
        <v>51</v>
      </c>
      <c r="D809" s="49">
        <f>_xll.qlCalendarAdvance(LocalCalendar,$D808,B809,"f",FALSE)</f>
        <v>45420</v>
      </c>
      <c r="E809" s="49">
        <f>_xll.qlInterestRateIndexValueDate(IndexON,D809)</f>
        <v>45420</v>
      </c>
      <c r="F809" s="52">
        <f>IFERROR(_xll.qlIndexFixing(IndexON,D809,TRUE,_xll.ohTrigger(RecalcTrigger,TriggerON)),NA())</f>
        <v>1.2958128361448829E-2</v>
      </c>
      <c r="H809" s="49">
        <f>_xll.qlCalendarAdvance(IborCalendar,$H808,B809,"f",FALSE)</f>
        <v>45406</v>
      </c>
      <c r="I809" s="49">
        <f>_xll.qlInterestRateIndexValueDate(Index1M,$H809)</f>
        <v>45408</v>
      </c>
      <c r="J809" s="52">
        <f>IFERROR(_xll.qlIndexFixing(Index1M,$H809,TRUE,_xll.ohTrigger(RecalcTrigger,Trigger1M)),NA())</f>
        <v>1.6086426595722514E-2</v>
      </c>
      <c r="K809" s="52">
        <f>IFERROR(_xll.qlIndexFixing(ONIndex1M,I809,TRUE,_xll.ohTrigger(RecalcTrigger,Trigger1M)),NA())</f>
        <v>1.604146449085242E-2</v>
      </c>
      <c r="L809" s="52">
        <f>IFERROR(_xll.qlIndexFixing(Index3M,H809,TRUE,_xll.ohTrigger(RecalcTrigger,Trigger3M)),NA())</f>
        <v>1.6975023702209404E-2</v>
      </c>
      <c r="M809" s="52">
        <f>IFERROR(_xll.qlIndexFixing(ONIndex3M,I809,TRUE,_xll.ohTrigger(RecalcTrigger,Trigger3M)),NA())</f>
        <v>1.683871375420587E-2</v>
      </c>
      <c r="N809" s="52">
        <f>IFERROR(_xll.qlIndexFixing(Index6M,$H809,TRUE,_xll.ohTrigger(RecalcTrigger,Trigger6M)),NA())</f>
        <v>1.8973619509312107E-2</v>
      </c>
      <c r="O809" s="52">
        <f>IFERROR(_xll.qlIndexFixing(ONIndex6M,I809,TRUE,_xll.ohTrigger(RecalcTrigger,Trigger6M)),NA())</f>
        <v>1.8711009850047589E-2</v>
      </c>
      <c r="P809" s="52">
        <f>IFERROR(_xll.qlIndexFixing(Index1Y,$H809,TRUE,_xll.ohTrigger(RecalcTrigger,Trigger1Y)),NA())</f>
        <v>2.1270569835289996E-2</v>
      </c>
      <c r="Q809" s="52">
        <f>IFERROR(_xll.qlIndexFixing(ONIndex1Y,I809,TRUE,_xll.ohTrigger(RecalcTrigger,Trigger1Y)),NA())</f>
        <v>2.0854260553972992E-2</v>
      </c>
    </row>
    <row r="810" spans="2:17" x14ac:dyDescent="0.2">
      <c r="B810" s="46" t="s">
        <v>51</v>
      </c>
      <c r="D810" s="49">
        <f>_xll.qlCalendarAdvance(LocalCalendar,$D809,B810,"f",FALSE)</f>
        <v>45427</v>
      </c>
      <c r="E810" s="49">
        <f>_xll.qlInterestRateIndexValueDate(IndexON,D810)</f>
        <v>45427</v>
      </c>
      <c r="F810" s="52">
        <f>IFERROR(_xll.qlIndexFixing(IndexON,D810,TRUE,_xll.ohTrigger(RecalcTrigger,TriggerON)),NA())</f>
        <v>1.2970854781766405E-2</v>
      </c>
      <c r="H810" s="49">
        <f>_xll.qlCalendarAdvance(IborCalendar,$H809,B810,"f",FALSE)</f>
        <v>45413</v>
      </c>
      <c r="I810" s="49">
        <f>_xll.qlInterestRateIndexValueDate(Index1M,$H810)</f>
        <v>45415</v>
      </c>
      <c r="J810" s="52">
        <f>IFERROR(_xll.qlIndexFixing(Index1M,$H810,TRUE,_xll.ohTrigger(RecalcTrigger,Trigger1M)),NA())</f>
        <v>1.610152325581414E-2</v>
      </c>
      <c r="K810" s="52">
        <f>IFERROR(_xll.qlIndexFixing(ONIndex1M,I810,TRUE,_xll.ohTrigger(RecalcTrigger,Trigger1M)),NA())</f>
        <v>1.6059744805128062E-2</v>
      </c>
      <c r="L810" s="52">
        <f>IFERROR(_xll.qlIndexFixing(Index3M,H810,TRUE,_xll.ohTrigger(RecalcTrigger,Trigger3M)),NA())</f>
        <v>1.6995935064550449E-2</v>
      </c>
      <c r="M810" s="52">
        <f>IFERROR(_xll.qlIndexFixing(ONIndex3M,I810,TRUE,_xll.ohTrigger(RecalcTrigger,Trigger3M)),NA())</f>
        <v>1.6856269705125548E-2</v>
      </c>
      <c r="N810" s="52">
        <f>IFERROR(_xll.qlIndexFixing(Index6M,$H810,TRUE,_xll.ohTrigger(RecalcTrigger,Trigger6M)),NA())</f>
        <v>1.8985825195763709E-2</v>
      </c>
      <c r="O810" s="52">
        <f>IFERROR(_xll.qlIndexFixing(ONIndex6M,I810,TRUE,_xll.ohTrigger(RecalcTrigger,Trigger6M)),NA())</f>
        <v>1.8728121461761837E-2</v>
      </c>
      <c r="P810" s="52">
        <f>IFERROR(_xll.qlIndexFixing(Index1Y,$H810,TRUE,_xll.ohTrigger(RecalcTrigger,Trigger1Y)),NA())</f>
        <v>2.1278996015978692E-2</v>
      </c>
      <c r="Q810" s="52">
        <f>IFERROR(_xll.qlIndexFixing(ONIndex1Y,I810,TRUE,_xll.ohTrigger(RecalcTrigger,Trigger1Y)),NA())</f>
        <v>2.0870697671373506E-2</v>
      </c>
    </row>
    <row r="811" spans="2:17" x14ac:dyDescent="0.2">
      <c r="B811" s="46" t="s">
        <v>51</v>
      </c>
      <c r="D811" s="49">
        <f>_xll.qlCalendarAdvance(LocalCalendar,$D810,B811,"f",FALSE)</f>
        <v>45434</v>
      </c>
      <c r="E811" s="49">
        <f>_xll.qlInterestRateIndexValueDate(IndexON,D811)</f>
        <v>45434</v>
      </c>
      <c r="F811" s="52">
        <f>IFERROR(_xll.qlIndexFixing(IndexON,D811,TRUE,_xll.ohTrigger(RecalcTrigger,TriggerON)),NA())</f>
        <v>1.2983563971706857E-2</v>
      </c>
      <c r="H811" s="49">
        <f>_xll.qlCalendarAdvance(IborCalendar,$H810,B811,"f",FALSE)</f>
        <v>45420</v>
      </c>
      <c r="I811" s="49">
        <f>_xll.qlInterestRateIndexValueDate(Index1M,$H811)</f>
        <v>45422</v>
      </c>
      <c r="J811" s="52">
        <f>IFERROR(_xll.qlIndexFixing(Index1M,$H811,TRUE,_xll.ohTrigger(RecalcTrigger,Trigger1M)),NA())</f>
        <v>1.6118113494385449E-2</v>
      </c>
      <c r="K811" s="52">
        <f>IFERROR(_xll.qlIndexFixing(ONIndex1M,I811,TRUE,_xll.ohTrigger(RecalcTrigger,Trigger1M)),NA())</f>
        <v>1.6074870181013168E-2</v>
      </c>
      <c r="L811" s="52">
        <f>IFERROR(_xll.qlIndexFixing(Index3M,H811,TRUE,_xll.ohTrigger(RecalcTrigger,Trigger3M)),NA())</f>
        <v>1.7012184615313279E-2</v>
      </c>
      <c r="M811" s="52">
        <f>IFERROR(_xll.qlIndexFixing(ONIndex3M,I811,TRUE,_xll.ohTrigger(RecalcTrigger,Trigger3M)),NA())</f>
        <v>1.6870768295706995E-2</v>
      </c>
      <c r="N811" s="52">
        <f>IFERROR(_xll.qlIndexFixing(Index6M,$H811,TRUE,_xll.ohTrigger(RecalcTrigger,Trigger6M)),NA())</f>
        <v>1.8999125729230942E-2</v>
      </c>
      <c r="O811" s="52">
        <f>IFERROR(_xll.qlIndexFixing(ONIndex6M,I811,TRUE,_xll.ohTrigger(RecalcTrigger,Trigger6M)),NA())</f>
        <v>1.874178643404889E-2</v>
      </c>
      <c r="P811" s="52">
        <f>IFERROR(_xll.qlIndexFixing(Index1Y,$H811,TRUE,_xll.ohTrigger(RecalcTrigger,Trigger1Y)),NA())</f>
        <v>2.128508964334213E-2</v>
      </c>
      <c r="Q811" s="52">
        <f>IFERROR(_xll.qlIndexFixing(ONIndex1Y,I811,TRUE,_xll.ohTrigger(RecalcTrigger,Trigger1Y)),NA())</f>
        <v>2.0883229232069311E-2</v>
      </c>
    </row>
    <row r="812" spans="2:17" x14ac:dyDescent="0.2">
      <c r="B812" s="46" t="s">
        <v>51</v>
      </c>
      <c r="D812" s="49">
        <f>_xll.qlCalendarAdvance(LocalCalendar,$D811,B812,"f",FALSE)</f>
        <v>45441</v>
      </c>
      <c r="E812" s="49">
        <f>_xll.qlInterestRateIndexValueDate(IndexON,D812)</f>
        <v>45441</v>
      </c>
      <c r="F812" s="52">
        <f>IFERROR(_xll.qlIndexFixing(IndexON,D812,TRUE,_xll.ohTrigger(RecalcTrigger,TriggerON)),NA())</f>
        <v>1.2996255931509992E-2</v>
      </c>
      <c r="H812" s="49">
        <f>_xll.qlCalendarAdvance(IborCalendar,$H811,B812,"f",FALSE)</f>
        <v>45427</v>
      </c>
      <c r="I812" s="49">
        <f>_xll.qlInterestRateIndexValueDate(Index1M,$H812)</f>
        <v>45429</v>
      </c>
      <c r="J812" s="52">
        <f>IFERROR(_xll.qlIndexFixing(Index1M,$H812,TRUE,_xll.ohTrigger(RecalcTrigger,Trigger1M)),NA())</f>
        <v>1.6134650340786077E-2</v>
      </c>
      <c r="K812" s="52">
        <f>IFERROR(_xll.qlIndexFixing(ONIndex1M,I812,TRUE,_xll.ohTrigger(RecalcTrigger,Trigger1M)),NA())</f>
        <v>1.609149300626278E-2</v>
      </c>
      <c r="L812" s="52">
        <f>IFERROR(_xll.qlIndexFixing(Index3M,H812,TRUE,_xll.ohTrigger(RecalcTrigger,Trigger3M)),NA())</f>
        <v>1.7028456146366042E-2</v>
      </c>
      <c r="M812" s="52">
        <f>IFERROR(_xll.qlIndexFixing(ONIndex3M,I812,TRUE,_xll.ohTrigger(RecalcTrigger,Trigger3M)),NA())</f>
        <v>1.688682829626309E-2</v>
      </c>
      <c r="N812" s="52">
        <f>IFERROR(_xll.qlIndexFixing(Index6M,$H812,TRUE,_xll.ohTrigger(RecalcTrigger,Trigger6M)),NA())</f>
        <v>1.9009689443687219E-2</v>
      </c>
      <c r="O812" s="52">
        <f>IFERROR(_xll.qlIndexFixing(ONIndex6M,I812,TRUE,_xll.ohTrigger(RecalcTrigger,Trigger6M)),NA())</f>
        <v>1.875675644482655E-2</v>
      </c>
      <c r="P812" s="52">
        <f>IFERROR(_xll.qlIndexFixing(Index1Y,$H812,TRUE,_xll.ohTrigger(RecalcTrigger,Trigger1Y)),NA())</f>
        <v>2.1292301130303726E-2</v>
      </c>
      <c r="Q812" s="52">
        <f>IFERROR(_xll.qlIndexFixing(ONIndex1Y,I812,TRUE,_xll.ohTrigger(RecalcTrigger,Trigger1Y)),NA())</f>
        <v>2.089675752991127E-2</v>
      </c>
    </row>
    <row r="813" spans="2:17" x14ac:dyDescent="0.2">
      <c r="B813" s="46" t="s">
        <v>51</v>
      </c>
      <c r="D813" s="49">
        <f>_xll.qlCalendarAdvance(LocalCalendar,$D812,B813,"f",FALSE)</f>
        <v>45448</v>
      </c>
      <c r="E813" s="49">
        <f>_xll.qlInterestRateIndexValueDate(IndexON,D813)</f>
        <v>45448</v>
      </c>
      <c r="F813" s="52">
        <f>IFERROR(_xll.qlIndexFixing(IndexON,D813,TRUE,_xll.ohTrigger(RecalcTrigger,TriggerON)),NA())</f>
        <v>1.3008930661015938E-2</v>
      </c>
      <c r="H813" s="49">
        <f>_xll.qlCalendarAdvance(IborCalendar,$H812,B813,"f",FALSE)</f>
        <v>45434</v>
      </c>
      <c r="I813" s="49">
        <f>_xll.qlInterestRateIndexValueDate(Index1M,$H813)</f>
        <v>45436</v>
      </c>
      <c r="J813" s="52">
        <f>IFERROR(_xll.qlIndexFixing(Index1M,$H813,TRUE,_xll.ohTrigger(RecalcTrigger,Trigger1M)),NA())</f>
        <v>1.6151133794781367E-2</v>
      </c>
      <c r="K813" s="52">
        <f>IFERROR(_xll.qlIndexFixing(ONIndex1M,I813,TRUE,_xll.ohTrigger(RecalcTrigger,Trigger1M)),NA())</f>
        <v>1.6109604076859352E-2</v>
      </c>
      <c r="L813" s="52">
        <f>IFERROR(_xll.qlIndexFixing(Index3M,H813,TRUE,_xll.ohTrigger(RecalcTrigger,Trigger3M)),NA())</f>
        <v>1.7046320811978807E-2</v>
      </c>
      <c r="M813" s="52">
        <f>IFERROR(_xll.qlIndexFixing(ONIndex3M,I813,TRUE,_xll.ohTrigger(RecalcTrigger,Trigger3M)),NA())</f>
        <v>1.690445664166651E-2</v>
      </c>
      <c r="N813" s="52">
        <f>IFERROR(_xll.qlIndexFixing(Index6M,$H813,TRUE,_xll.ohTrigger(RecalcTrigger,Trigger6M)),NA())</f>
        <v>1.9021385155769059E-2</v>
      </c>
      <c r="O813" s="52">
        <f>IFERROR(_xll.qlIndexFixing(ONIndex6M,I813,TRUE,_xll.ohTrigger(RecalcTrigger,Trigger6M)),NA())</f>
        <v>1.8772974075345061E-2</v>
      </c>
      <c r="P813" s="52">
        <f>IFERROR(_xll.qlIndexFixing(Index1Y,$H813,TRUE,_xll.ohTrigger(RecalcTrigger,Trigger1Y)),NA())</f>
        <v>2.1300699609934203E-2</v>
      </c>
      <c r="Q813" s="52">
        <f>IFERROR(_xll.qlIndexFixing(ONIndex1Y,I813,TRUE,_xll.ohTrigger(RecalcTrigger,Trigger1Y)),NA())</f>
        <v>2.0911148334412655E-2</v>
      </c>
    </row>
    <row r="814" spans="2:17" x14ac:dyDescent="0.2">
      <c r="B814" s="46" t="s">
        <v>51</v>
      </c>
      <c r="D814" s="49">
        <f>_xll.qlCalendarAdvance(LocalCalendar,$D813,B814,"f",FALSE)</f>
        <v>45455</v>
      </c>
      <c r="E814" s="49">
        <f>_xll.qlInterestRateIndexValueDate(IndexON,D814)</f>
        <v>45455</v>
      </c>
      <c r="F814" s="52">
        <f>IFERROR(_xll.qlIndexFixing(IndexON,D814,TRUE,_xll.ohTrigger(RecalcTrigger,TriggerON)),NA())</f>
        <v>1.3021588160144759E-2</v>
      </c>
      <c r="H814" s="49">
        <f>_xll.qlCalendarAdvance(IborCalendar,$H813,B814,"f",FALSE)</f>
        <v>45441</v>
      </c>
      <c r="I814" s="49">
        <f>_xll.qlInterestRateIndexValueDate(Index1M,$H814)</f>
        <v>45443</v>
      </c>
      <c r="J814" s="52">
        <f>IFERROR(_xll.qlIndexFixing(Index1M,$H814,TRUE,_xll.ohTrigger(RecalcTrigger,Trigger1M)),NA())</f>
        <v>1.6162967563840041E-2</v>
      </c>
      <c r="K814" s="52">
        <f>IFERROR(_xll.qlIndexFixing(ONIndex1M,I814,TRUE,_xll.ohTrigger(RecalcTrigger,Trigger1M)),NA())</f>
        <v>1.612457861694061E-2</v>
      </c>
      <c r="L814" s="52">
        <f>IFERROR(_xll.qlIndexFixing(Index3M,H814,TRUE,_xll.ohTrigger(RecalcTrigger,Trigger3M)),NA())</f>
        <v>1.7056346300798643E-2</v>
      </c>
      <c r="M814" s="52">
        <f>IFERROR(_xll.qlIndexFixing(ONIndex3M,I814,TRUE,_xll.ohTrigger(RecalcTrigger,Trigger3M)),NA())</f>
        <v>1.69190137569597E-2</v>
      </c>
      <c r="N814" s="52">
        <f>IFERROR(_xll.qlIndexFixing(Index6M,$H814,TRUE,_xll.ohTrigger(RecalcTrigger,Trigger6M)),NA())</f>
        <v>1.9029122269281541E-2</v>
      </c>
      <c r="O814" s="52">
        <f>IFERROR(_xll.qlIndexFixing(ONIndex6M,I814,TRUE,_xll.ohTrigger(RecalcTrigger,Trigger6M)),NA())</f>
        <v>1.8785859903429625E-2</v>
      </c>
      <c r="P814" s="52">
        <f>IFERROR(_xll.qlIndexFixing(Index1Y,$H814,TRUE,_xll.ohTrigger(RecalcTrigger,Trigger1Y)),NA())</f>
        <v>2.1303103882215079E-2</v>
      </c>
      <c r="Q814" s="52">
        <f>IFERROR(_xll.qlIndexFixing(ONIndex1Y,I814,TRUE,_xll.ohTrigger(RecalcTrigger,Trigger1Y)),NA())</f>
        <v>2.092190204217026E-2</v>
      </c>
    </row>
    <row r="815" spans="2:17" x14ac:dyDescent="0.2">
      <c r="B815" s="46" t="s">
        <v>51</v>
      </c>
      <c r="D815" s="49">
        <f>_xll.qlCalendarAdvance(LocalCalendar,$D814,B815,"f",FALSE)</f>
        <v>45462</v>
      </c>
      <c r="E815" s="49">
        <f>_xll.qlInterestRateIndexValueDate(IndexON,D815)</f>
        <v>45462</v>
      </c>
      <c r="F815" s="52">
        <f>IFERROR(_xll.qlIndexFixing(IndexON,D815,TRUE,_xll.ohTrigger(RecalcTrigger,TriggerON)),NA())</f>
        <v>1.3034228429056327E-2</v>
      </c>
      <c r="H815" s="49">
        <f>_xll.qlCalendarAdvance(IborCalendar,$H814,B815,"f",FALSE)</f>
        <v>45448</v>
      </c>
      <c r="I815" s="49">
        <f>_xll.qlInterestRateIndexValueDate(Index1M,$H815)</f>
        <v>45450</v>
      </c>
      <c r="J815" s="52">
        <f>IFERROR(_xll.qlIndexFixing(Index1M,$H815,TRUE,_xll.ohTrigger(RecalcTrigger,Trigger1M)),NA())</f>
        <v>1.6183940524658592E-2</v>
      </c>
      <c r="K815" s="52">
        <f>IFERROR(_xll.qlIndexFixing(ONIndex1M,I815,TRUE,_xll.ohTrigger(RecalcTrigger,Trigger1M)),NA())</f>
        <v>1.6141041402342182E-2</v>
      </c>
      <c r="L815" s="52">
        <f>IFERROR(_xll.qlIndexFixing(Index3M,H815,TRUE,_xll.ohTrigger(RecalcTrigger,Trigger3M)),NA())</f>
        <v>1.7077402624036144E-2</v>
      </c>
      <c r="M815" s="52">
        <f>IFERROR(_xll.qlIndexFixing(ONIndex3M,I815,TRUE,_xll.ohTrigger(RecalcTrigger,Trigger3M)),NA())</f>
        <v>1.6935139217153505E-2</v>
      </c>
      <c r="N815" s="52">
        <f>IFERROR(_xll.qlIndexFixing(Index6M,$H815,TRUE,_xll.ohTrigger(RecalcTrigger,Trigger6M)),NA())</f>
        <v>1.9044396636325792E-2</v>
      </c>
      <c r="O815" s="52">
        <f>IFERROR(_xll.qlIndexFixing(ONIndex6M,I815,TRUE,_xll.ohTrigger(RecalcTrigger,Trigger6M)),NA())</f>
        <v>1.8799993351041877E-2</v>
      </c>
      <c r="P815" s="52">
        <f>IFERROR(_xll.qlIndexFixing(Index1Y,$H815,TRUE,_xll.ohTrigger(RecalcTrigger,Trigger1Y)),NA())</f>
        <v>2.1313976394557912E-2</v>
      </c>
      <c r="Q815" s="52">
        <f>IFERROR(_xll.qlIndexFixing(ONIndex1Y,I815,TRUE,_xll.ohTrigger(RecalcTrigger,Trigger1Y)),NA())</f>
        <v>2.0933518256160966E-2</v>
      </c>
    </row>
    <row r="816" spans="2:17" x14ac:dyDescent="0.2">
      <c r="B816" s="46" t="s">
        <v>51</v>
      </c>
      <c r="D816" s="49">
        <f>_xll.qlCalendarAdvance(LocalCalendar,$D815,B816,"f",FALSE)</f>
        <v>45469</v>
      </c>
      <c r="E816" s="49">
        <f>_xll.qlInterestRateIndexValueDate(IndexON,D816)</f>
        <v>45469</v>
      </c>
      <c r="F816" s="52">
        <f>IFERROR(_xll.qlIndexFixing(IndexON,D816,TRUE,_xll.ohTrigger(RecalcTrigger,TriggerON)),NA())</f>
        <v>1.3046851467670706E-2</v>
      </c>
      <c r="H816" s="49">
        <f>_xll.qlCalendarAdvance(IborCalendar,$H815,B816,"f",FALSE)</f>
        <v>45455</v>
      </c>
      <c r="I816" s="49">
        <f>_xll.qlInterestRateIndexValueDate(Index1M,$H816)</f>
        <v>45457</v>
      </c>
      <c r="J816" s="52">
        <f>IFERROR(_xll.qlIndexFixing(Index1M,$H816,TRUE,_xll.ohTrigger(RecalcTrigger,Trigger1M)),NA())</f>
        <v>1.6200263800086698E-2</v>
      </c>
      <c r="K816" s="52">
        <f>IFERROR(_xll.qlIndexFixing(ONIndex1M,I816,TRUE,_xll.ohTrigger(RecalcTrigger,Trigger1M)),NA())</f>
        <v>1.6157450841083332E-2</v>
      </c>
      <c r="L816" s="52">
        <f>IFERROR(_xll.qlIndexFixing(Index3M,H816,TRUE,_xll.ohTrigger(RecalcTrigger,Trigger3M)),NA())</f>
        <v>1.7093762079027672E-2</v>
      </c>
      <c r="M816" s="52">
        <f>IFERROR(_xll.qlIndexFixing(ONIndex3M,I816,TRUE,_xll.ohTrigger(RecalcTrigger,Trigger3M)),NA())</f>
        <v>1.6951286497226548E-2</v>
      </c>
      <c r="N816" s="52">
        <f>IFERROR(_xll.qlIndexFixing(Index6M,$H816,TRUE,_xll.ohTrigger(RecalcTrigger,Trigger6M)),NA())</f>
        <v>1.9055749558257208E-2</v>
      </c>
      <c r="O816" s="52">
        <f>IFERROR(_xll.qlIndexFixing(ONIndex6M,I816,TRUE,_xll.ohTrigger(RecalcTrigger,Trigger6M)),NA())</f>
        <v>1.881384794411467E-2</v>
      </c>
      <c r="P816" s="52">
        <f>IFERROR(_xll.qlIndexFixing(Index1Y,$H816,TRUE,_xll.ohTrigger(RecalcTrigger,Trigger1Y)),NA())</f>
        <v>2.1321280218063149E-2</v>
      </c>
      <c r="Q816" s="52">
        <f>IFERROR(_xll.qlIndexFixing(ONIndex1Y,I816,TRUE,_xll.ohTrigger(RecalcTrigger,Trigger1Y)),NA())</f>
        <v>2.0944497108494886E-2</v>
      </c>
    </row>
    <row r="817" spans="2:17" x14ac:dyDescent="0.2">
      <c r="B817" s="46" t="s">
        <v>51</v>
      </c>
      <c r="D817" s="49">
        <f>_xll.qlCalendarAdvance(LocalCalendar,$D816,B817,"f",FALSE)</f>
        <v>45476</v>
      </c>
      <c r="E817" s="49">
        <f>_xll.qlInterestRateIndexValueDate(IndexON,D817)</f>
        <v>45476</v>
      </c>
      <c r="F817" s="52">
        <f>IFERROR(_xll.qlIndexFixing(IndexON,D817,TRUE,_xll.ohTrigger(RecalcTrigger,TriggerON)),NA())</f>
        <v>1.3060593894347328E-2</v>
      </c>
      <c r="H817" s="49">
        <f>_xll.qlCalendarAdvance(IborCalendar,$H816,B817,"f",FALSE)</f>
        <v>45462</v>
      </c>
      <c r="I817" s="49">
        <f>_xll.qlInterestRateIndexValueDate(Index1M,$H817)</f>
        <v>45464</v>
      </c>
      <c r="J817" s="52">
        <f>IFERROR(_xll.qlIndexFixing(Index1M,$H817,TRUE,_xll.ohTrigger(RecalcTrigger,Trigger1M)),NA())</f>
        <v>1.6216533682209544E-2</v>
      </c>
      <c r="K817" s="52">
        <f>IFERROR(_xll.qlIndexFixing(ONIndex1M,I817,TRUE,_xll.ohTrigger(RecalcTrigger,Trigger1M)),NA())</f>
        <v>1.6173806933164059E-2</v>
      </c>
      <c r="L817" s="52">
        <f>IFERROR(_xll.qlIndexFixing(Index3M,H817,TRUE,_xll.ohTrigger(RecalcTrigger,Trigger3M)),NA())</f>
        <v>1.7110143515702905E-2</v>
      </c>
      <c r="M817" s="52">
        <f>IFERROR(_xll.qlIndexFixing(ONIndex3M,I817,TRUE,_xll.ohTrigger(RecalcTrigger,Trigger3M)),NA())</f>
        <v>1.6967455597232117E-2</v>
      </c>
      <c r="N817" s="52">
        <f>IFERROR(_xll.qlIndexFixing(Index6M,$H817,TRUE,_xll.ohTrigger(RecalcTrigger,Trigger6M)),NA())</f>
        <v>1.9067025371008611E-2</v>
      </c>
      <c r="O817" s="52">
        <f>IFERROR(_xll.qlIndexFixing(ONIndex6M,I817,TRUE,_xll.ohTrigger(RecalcTrigger,Trigger6M)),NA())</f>
        <v>1.8827423682488131E-2</v>
      </c>
      <c r="P817" s="52">
        <f>IFERROR(_xll.qlIndexFixing(Index1Y,$H817,TRUE,_xll.ohTrigger(RecalcTrigger,Trigger1Y)),NA())</f>
        <v>2.1328655977852891E-2</v>
      </c>
      <c r="Q817" s="52">
        <f>IFERROR(_xll.qlIndexFixing(ONIndex1Y,I817,TRUE,_xll.ohTrigger(RecalcTrigger,Trigger1Y)),NA())</f>
        <v>2.0954838598958858E-2</v>
      </c>
    </row>
    <row r="818" spans="2:17" x14ac:dyDescent="0.2">
      <c r="B818" s="46" t="s">
        <v>51</v>
      </c>
      <c r="D818" s="49">
        <f>_xll.qlCalendarAdvance(LocalCalendar,$D817,B818,"f",FALSE)</f>
        <v>45483</v>
      </c>
      <c r="E818" s="49">
        <f>_xll.qlInterestRateIndexValueDate(IndexON,D818)</f>
        <v>45483</v>
      </c>
      <c r="F818" s="52">
        <f>IFERROR(_xll.qlIndexFixing(IndexON,D818,TRUE,_xll.ohTrigger(RecalcTrigger,TriggerON)),NA())</f>
        <v>1.3072045853848024E-2</v>
      </c>
      <c r="H818" s="49">
        <f>_xll.qlCalendarAdvance(IborCalendar,$H817,B818,"f",FALSE)</f>
        <v>45469</v>
      </c>
      <c r="I818" s="49">
        <f>_xll.qlInterestRateIndexValueDate(Index1M,$H818)</f>
        <v>45471</v>
      </c>
      <c r="J818" s="52">
        <f>IFERROR(_xll.qlIndexFixing(Index1M,$H818,TRUE,_xll.ohTrigger(RecalcTrigger,Trigger1M)),NA())</f>
        <v>1.6235788478890262E-2</v>
      </c>
      <c r="K818" s="52">
        <f>IFERROR(_xll.qlIndexFixing(ONIndex1M,I818,TRUE,_xll.ohTrigger(RecalcTrigger,Trigger1M)),NA())</f>
        <v>1.6190109678557718E-2</v>
      </c>
      <c r="L818" s="52">
        <f>IFERROR(_xll.qlIndexFixing(Index3M,H818,TRUE,_xll.ohTrigger(RecalcTrigger,Trigger3M)),NA())</f>
        <v>1.7126546934341624E-2</v>
      </c>
      <c r="M818" s="52">
        <f>IFERROR(_xll.qlIndexFixing(ONIndex3M,I818,TRUE,_xll.ohTrigger(RecalcTrigger,Trigger3M)),NA())</f>
        <v>1.6983646517170214E-2</v>
      </c>
      <c r="N818" s="52">
        <f>IFERROR(_xll.qlIndexFixing(Index6M,$H818,TRUE,_xll.ohTrigger(RecalcTrigger,Trigger6M)),NA())</f>
        <v>1.9079533450203631E-2</v>
      </c>
      <c r="O818" s="52">
        <f>IFERROR(_xll.qlIndexFixing(ONIndex6M,I818,TRUE,_xll.ohTrigger(RecalcTrigger,Trigger6M)),NA())</f>
        <v>1.8840720566082325E-2</v>
      </c>
      <c r="P818" s="52">
        <f>IFERROR(_xll.qlIndexFixing(Index1Y,$H818,TRUE,_xll.ohTrigger(RecalcTrigger,Trigger1Y)),NA())</f>
        <v>2.133612321594789E-2</v>
      </c>
      <c r="Q818" s="52">
        <f>IFERROR(_xll.qlIndexFixing(ONIndex1Y,I818,TRUE,_xll.ohTrigger(RecalcTrigger,Trigger1Y)),NA())</f>
        <v>2.0964542727419655E-2</v>
      </c>
    </row>
    <row r="819" spans="2:17" x14ac:dyDescent="0.2">
      <c r="B819" s="46" t="s">
        <v>51</v>
      </c>
      <c r="D819" s="49">
        <f>_xll.qlCalendarAdvance(LocalCalendar,$D818,B819,"f",FALSE)</f>
        <v>45490</v>
      </c>
      <c r="E819" s="49">
        <f>_xll.qlInterestRateIndexValueDate(IndexON,D819)</f>
        <v>45490</v>
      </c>
      <c r="F819" s="52">
        <f>IFERROR(_xll.qlIndexFixing(IndexON,D819,TRUE,_xll.ohTrigger(RecalcTrigger,TriggerON)),NA())</f>
        <v>1.3084617201570836E-2</v>
      </c>
      <c r="H819" s="49">
        <f>_xll.qlCalendarAdvance(IborCalendar,$H818,B819,"f",FALSE)</f>
        <v>45476</v>
      </c>
      <c r="I819" s="49">
        <f>_xll.qlInterestRateIndexValueDate(Index1M,$H819)</f>
        <v>45478</v>
      </c>
      <c r="J819" s="52">
        <f>IFERROR(_xll.qlIndexFixing(Index1M,$H819,TRUE,_xll.ohTrigger(RecalcTrigger,Trigger1M)),NA())</f>
        <v>1.6248913265639525E-2</v>
      </c>
      <c r="K819" s="52">
        <f>IFERROR(_xll.qlIndexFixing(ONIndex1M,I819,TRUE,_xll.ohTrigger(RecalcTrigger,Trigger1M)),NA())</f>
        <v>1.6206359077184374E-2</v>
      </c>
      <c r="L819" s="52">
        <f>IFERROR(_xll.qlIndexFixing(Index3M,H819,TRUE,_xll.ohTrigger(RecalcTrigger,Trigger3M)),NA())</f>
        <v>1.7142971413839782E-2</v>
      </c>
      <c r="M819" s="52">
        <f>IFERROR(_xll.qlIndexFixing(ONIndex3M,I819,TRUE,_xll.ohTrigger(RecalcTrigger,Trigger3M)),NA())</f>
        <v>1.6999859257014194E-2</v>
      </c>
      <c r="N819" s="52">
        <f>IFERROR(_xll.qlIndexFixing(Index6M,$H819,TRUE,_xll.ohTrigger(RecalcTrigger,Trigger6M)),NA())</f>
        <v>1.9089419980757069E-2</v>
      </c>
      <c r="O819" s="52">
        <f>IFERROR(_xll.qlIndexFixing(ONIndex6M,I819,TRUE,_xll.ohTrigger(RecalcTrigger,Trigger6M)),NA())</f>
        <v>1.885373859479067E-2</v>
      </c>
      <c r="P819" s="52">
        <f>IFERROR(_xll.qlIndexFixing(Index1Y,$H819,TRUE,_xll.ohTrigger(RecalcTrigger,Trigger1Y)),NA())</f>
        <v>2.1343701474972013E-2</v>
      </c>
      <c r="Q819" s="52">
        <f>IFERROR(_xll.qlIndexFixing(ONIndex1Y,I819,TRUE,_xll.ohTrigger(RecalcTrigger,Trigger1Y)),NA())</f>
        <v>2.0973609493717404E-2</v>
      </c>
    </row>
    <row r="820" spans="2:17" x14ac:dyDescent="0.2">
      <c r="B820" s="46" t="s">
        <v>51</v>
      </c>
      <c r="D820" s="49">
        <f>_xll.qlCalendarAdvance(LocalCalendar,$D819,B820,"f",FALSE)</f>
        <v>45497</v>
      </c>
      <c r="E820" s="49">
        <f>_xll.qlInterestRateIndexValueDate(IndexON,D820)</f>
        <v>45497</v>
      </c>
      <c r="F820" s="52">
        <f>IFERROR(_xll.qlIndexFixing(IndexON,D820,TRUE,_xll.ohTrigger(RecalcTrigger,TriggerON)),NA())</f>
        <v>1.3097171318916523E-2</v>
      </c>
      <c r="H820" s="49">
        <f>_xll.qlCalendarAdvance(IborCalendar,$H819,B820,"f",FALSE)</f>
        <v>45483</v>
      </c>
      <c r="I820" s="49">
        <f>_xll.qlInterestRateIndexValueDate(Index1M,$H820)</f>
        <v>45485</v>
      </c>
      <c r="J820" s="52">
        <f>IFERROR(_xll.qlIndexFixing(Index1M,$H820,TRUE,_xll.ohTrigger(RecalcTrigger,Trigger1M)),NA())</f>
        <v>1.626502296649799E-2</v>
      </c>
      <c r="K820" s="52">
        <f>IFERROR(_xll.qlIndexFixing(ONIndex1M,I820,TRUE,_xll.ohTrigger(RecalcTrigger,Trigger1M)),NA())</f>
        <v>1.6222555129097316E-2</v>
      </c>
      <c r="L820" s="52">
        <f>IFERROR(_xll.qlIndexFixing(Index3M,H820,TRUE,_xll.ohTrigger(RecalcTrigger,Trigger3M)),NA())</f>
        <v>1.7160998328881124E-2</v>
      </c>
      <c r="M820" s="52">
        <f>IFERROR(_xll.qlIndexFixing(ONIndex3M,I820,TRUE,_xll.ohTrigger(RecalcTrigger,Trigger3M)),NA())</f>
        <v>1.7016093816790701E-2</v>
      </c>
      <c r="N820" s="52">
        <f>IFERROR(_xll.qlIndexFixing(Index6M,$H820,TRUE,_xll.ohTrigger(RecalcTrigger,Trigger6M)),NA())</f>
        <v>1.9100575934717472E-2</v>
      </c>
      <c r="O820" s="52">
        <f>IFERROR(_xll.qlIndexFixing(ONIndex6M,I820,TRUE,_xll.ohTrigger(RecalcTrigger,Trigger6M)),NA())</f>
        <v>1.8866477768559875E-2</v>
      </c>
      <c r="P820" s="52">
        <f>IFERROR(_xll.qlIndexFixing(Index1Y,$H820,TRUE,_xll.ohTrigger(RecalcTrigger,Trigger1Y)),NA())</f>
        <v>2.135141029817381E-2</v>
      </c>
      <c r="Q820" s="52">
        <f>IFERROR(_xll.qlIndexFixing(ONIndex1Y,I820,TRUE,_xll.ohTrigger(RecalcTrigger,Trigger1Y)),NA())</f>
        <v>2.0982038897692235E-2</v>
      </c>
    </row>
    <row r="821" spans="2:17" x14ac:dyDescent="0.2">
      <c r="B821" s="46" t="s">
        <v>51</v>
      </c>
      <c r="D821" s="49">
        <f>_xll.qlCalendarAdvance(LocalCalendar,$D820,B821,"f",FALSE)</f>
        <v>45504</v>
      </c>
      <c r="E821" s="49">
        <f>_xll.qlInterestRateIndexValueDate(IndexON,D821)</f>
        <v>45504</v>
      </c>
      <c r="F821" s="52">
        <f>IFERROR(_xll.qlIndexFixing(IndexON,D821,TRUE,_xll.ohTrigger(RecalcTrigger,TriggerON)),NA())</f>
        <v>1.3109708205965021E-2</v>
      </c>
      <c r="H821" s="49">
        <f>_xll.qlCalendarAdvance(IborCalendar,$H820,B821,"f",FALSE)</f>
        <v>45490</v>
      </c>
      <c r="I821" s="49">
        <f>_xll.qlInterestRateIndexValueDate(Index1M,$H821)</f>
        <v>45492</v>
      </c>
      <c r="J821" s="52">
        <f>IFERROR(_xll.qlIndexFixing(Index1M,$H821,TRUE,_xll.ohTrigger(RecalcTrigger,Trigger1M)),NA())</f>
        <v>1.6281079273159003E-2</v>
      </c>
      <c r="K821" s="52">
        <f>IFERROR(_xll.qlIndexFixing(ONIndex1M,I821,TRUE,_xll.ohTrigger(RecalcTrigger,Trigger1M)),NA())</f>
        <v>1.6238697834243254E-2</v>
      </c>
      <c r="L821" s="52">
        <f>IFERROR(_xll.qlIndexFixing(Index3M,H821,TRUE,_xll.ohTrigger(RecalcTrigger,Trigger3M)),NA())</f>
        <v>1.7175864207200322E-2</v>
      </c>
      <c r="M821" s="52">
        <f>IFERROR(_xll.qlIndexFixing(ONIndex3M,I821,TRUE,_xll.ohTrigger(RecalcTrigger,Trigger3M)),NA())</f>
        <v>1.703235019652638E-2</v>
      </c>
      <c r="N821" s="52">
        <f>IFERROR(_xll.qlIndexFixing(Index6M,$H821,TRUE,_xll.ohTrigger(RecalcTrigger,Trigger6M)),NA())</f>
        <v>1.911304512926075E-2</v>
      </c>
      <c r="O821" s="52">
        <f>IFERROR(_xll.qlIndexFixing(ONIndex6M,I821,TRUE,_xll.ohTrigger(RecalcTrigger,Trigger6M)),NA())</f>
        <v>1.8878938087283359E-2</v>
      </c>
      <c r="P821" s="52">
        <f>IFERROR(_xll.qlIndexFixing(Index1Y,$H821,TRUE,_xll.ohTrigger(RecalcTrigger,Trigger1Y)),NA())</f>
        <v>2.1359269229448936E-2</v>
      </c>
      <c r="Q821" s="52">
        <f>IFERROR(_xll.qlIndexFixing(ONIndex1Y,I821,TRUE,_xll.ohTrigger(RecalcTrigger,Trigger1Y)),NA())</f>
        <v>2.0989830939237564E-2</v>
      </c>
    </row>
    <row r="822" spans="2:17" x14ac:dyDescent="0.2">
      <c r="B822" s="46" t="s">
        <v>51</v>
      </c>
      <c r="D822" s="49">
        <f>_xll.qlCalendarAdvance(LocalCalendar,$D821,B822,"f",FALSE)</f>
        <v>45511</v>
      </c>
      <c r="E822" s="49">
        <f>_xll.qlInterestRateIndexValueDate(IndexON,D822)</f>
        <v>45511</v>
      </c>
      <c r="F822" s="52">
        <f>IFERROR(_xll.qlIndexFixing(IndexON,D822,TRUE,_xll.ohTrigger(RecalcTrigger,TriggerON)),NA())</f>
        <v>1.3122227862716329E-2</v>
      </c>
      <c r="H822" s="49">
        <f>_xll.qlCalendarAdvance(IborCalendar,$H821,B822,"f",FALSE)</f>
        <v>45497</v>
      </c>
      <c r="I822" s="49">
        <f>_xll.qlInterestRateIndexValueDate(Index1M,$H822)</f>
        <v>45499</v>
      </c>
      <c r="J822" s="52">
        <f>IFERROR(_xll.qlIndexFixing(Index1M,$H822,TRUE,_xll.ohTrigger(RecalcTrigger,Trigger1M)),NA())</f>
        <v>1.6298589112202777E-2</v>
      </c>
      <c r="K822" s="52">
        <f>IFERROR(_xll.qlIndexFixing(ONIndex1M,I822,TRUE,_xll.ohTrigger(RecalcTrigger,Trigger1M)),NA())</f>
        <v>1.6254787192622189E-2</v>
      </c>
      <c r="L822" s="52">
        <f>IFERROR(_xll.qlIndexFixing(Index3M,H822,TRUE,_xll.ohTrigger(RecalcTrigger,Trigger3M)),NA())</f>
        <v>1.7192321464656702E-2</v>
      </c>
      <c r="M822" s="52">
        <f>IFERROR(_xll.qlIndexFixing(ONIndex3M,I822,TRUE,_xll.ohTrigger(RecalcTrigger,Trigger3M)),NA())</f>
        <v>1.7048628396194587E-2</v>
      </c>
      <c r="N822" s="52">
        <f>IFERROR(_xll.qlIndexFixing(Index6M,$H822,TRUE,_xll.ohTrigger(RecalcTrigger,Trigger6M)),NA())</f>
        <v>1.9122898036398921E-2</v>
      </c>
      <c r="O822" s="52">
        <f>IFERROR(_xll.qlIndexFixing(ONIndex6M,I822,TRUE,_xll.ohTrigger(RecalcTrigger,Trigger6M)),NA())</f>
        <v>1.8891119550881186E-2</v>
      </c>
      <c r="P822" s="52">
        <f>IFERROR(_xll.qlIndexFixing(Index1Y,$H822,TRUE,_xll.ohTrigger(RecalcTrigger,Trigger1Y)),NA())</f>
        <v>2.136729781336847E-2</v>
      </c>
      <c r="Q822" s="52">
        <f>IFERROR(_xll.qlIndexFixing(ONIndex1Y,I822,TRUE,_xll.ohTrigger(RecalcTrigger,Trigger1Y)),NA())</f>
        <v>2.0996985618220165E-2</v>
      </c>
    </row>
    <row r="823" spans="2:17" x14ac:dyDescent="0.2">
      <c r="B823" s="46" t="s">
        <v>51</v>
      </c>
      <c r="D823" s="49">
        <f>_xll.qlCalendarAdvance(LocalCalendar,$D822,B823,"f",FALSE)</f>
        <v>45518</v>
      </c>
      <c r="E823" s="49">
        <f>_xll.qlInterestRateIndexValueDate(IndexON,D823)</f>
        <v>45518</v>
      </c>
      <c r="F823" s="52">
        <f>IFERROR(_xll.qlIndexFixing(IndexON,D823,TRUE,_xll.ohTrigger(RecalcTrigger,TriggerON)),NA())</f>
        <v>1.3134730289170449E-2</v>
      </c>
      <c r="H823" s="49">
        <f>_xll.qlCalendarAdvance(IborCalendar,$H822,B823,"f",FALSE)</f>
        <v>45504</v>
      </c>
      <c r="I823" s="49">
        <f>_xll.qlInterestRateIndexValueDate(Index1M,$H823)</f>
        <v>45506</v>
      </c>
      <c r="J823" s="52">
        <f>IFERROR(_xll.qlIndexFixing(Index1M,$H823,TRUE,_xll.ohTrigger(RecalcTrigger,Trigger1M)),NA())</f>
        <v>1.6314535537655384E-2</v>
      </c>
      <c r="K823" s="52">
        <f>IFERROR(_xll.qlIndexFixing(ONIndex1M,I823,TRUE,_xll.ohTrigger(RecalcTrigger,Trigger1M)),NA())</f>
        <v>1.6270823204154183E-2</v>
      </c>
      <c r="L823" s="52">
        <f>IFERROR(_xll.qlIndexFixing(Index3M,H823,TRUE,_xll.ohTrigger(RecalcTrigger,Trigger3M)),NA())</f>
        <v>1.7208778591535828E-2</v>
      </c>
      <c r="M823" s="52">
        <f>IFERROR(_xll.qlIndexFixing(ONIndex3M,I823,TRUE,_xll.ohTrigger(RecalcTrigger,Trigger3M)),NA())</f>
        <v>1.7064928415848613E-2</v>
      </c>
      <c r="N823" s="52">
        <f>IFERROR(_xll.qlIndexFixing(Index6M,$H823,TRUE,_xll.ohTrigger(RecalcTrigger,Trigger6M)),NA())</f>
        <v>1.9134101343622686E-2</v>
      </c>
      <c r="O823" s="52">
        <f>IFERROR(_xll.qlIndexFixing(ONIndex6M,I823,TRUE,_xll.ohTrigger(RecalcTrigger,Trigger6M)),NA())</f>
        <v>1.8903022159273419E-2</v>
      </c>
      <c r="P823" s="52">
        <f>IFERROR(_xll.qlIndexFixing(Index1Y,$H823,TRUE,_xll.ohTrigger(RecalcTrigger,Trigger1Y)),NA())</f>
        <v>2.1375515595208554E-2</v>
      </c>
      <c r="Q823" s="52">
        <f>IFERROR(_xll.qlIndexFixing(ONIndex1Y,I823,TRUE,_xll.ohTrigger(RecalcTrigger,Trigger1Y)),NA())</f>
        <v>2.1003502934506812E-2</v>
      </c>
    </row>
    <row r="824" spans="2:17" x14ac:dyDescent="0.2">
      <c r="B824" s="46" t="s">
        <v>51</v>
      </c>
      <c r="D824" s="49">
        <f>_xll.qlCalendarAdvance(LocalCalendar,$D823,B824,"f",FALSE)</f>
        <v>45525</v>
      </c>
      <c r="E824" s="49">
        <f>_xll.qlInterestRateIndexValueDate(IndexON,D824)</f>
        <v>45525</v>
      </c>
      <c r="F824" s="52">
        <f>IFERROR(_xll.qlIndexFixing(IndexON,D824,TRUE,_xll.ohTrigger(RecalcTrigger,TriggerON)),NA())</f>
        <v>1.3147215485407315E-2</v>
      </c>
      <c r="H824" s="49">
        <f>_xll.qlCalendarAdvance(IborCalendar,$H823,B824,"f",FALSE)</f>
        <v>45511</v>
      </c>
      <c r="I824" s="49">
        <f>_xll.qlInterestRateIndexValueDate(Index1M,$H824)</f>
        <v>45513</v>
      </c>
      <c r="J824" s="52">
        <f>IFERROR(_xll.qlIndexFixing(Index1M,$H824,TRUE,_xll.ohTrigger(RecalcTrigger,Trigger1M)),NA())</f>
        <v>1.6328927825739758E-2</v>
      </c>
      <c r="K824" s="52">
        <f>IFERROR(_xll.qlIndexFixing(ONIndex1M,I824,TRUE,_xll.ohTrigger(RecalcTrigger,Trigger1M)),NA())</f>
        <v>1.6286805868892529E-2</v>
      </c>
      <c r="L824" s="52">
        <f>IFERROR(_xll.qlIndexFixing(Index3M,H824,TRUE,_xll.ohTrigger(RecalcTrigger,Trigger3M)),NA())</f>
        <v>1.7226814748674057E-2</v>
      </c>
      <c r="M824" s="52">
        <f>IFERROR(_xll.qlIndexFixing(ONIndex3M,I824,TRUE,_xll.ohTrigger(RecalcTrigger,Trigger3M)),NA())</f>
        <v>1.7081250255435165E-2</v>
      </c>
      <c r="N824" s="52">
        <f>IFERROR(_xll.qlIndexFixing(Index6M,$H824,TRUE,_xll.ohTrigger(RecalcTrigger,Trigger6M)),NA())</f>
        <v>1.9145357595477187E-2</v>
      </c>
      <c r="O824" s="52">
        <f>IFERROR(_xll.qlIndexFixing(ONIndex6M,I824,TRUE,_xll.ohTrigger(RecalcTrigger,Trigger6M)),NA())</f>
        <v>1.8914645912326833E-2</v>
      </c>
      <c r="P824" s="52">
        <f>IFERROR(_xll.qlIndexFixing(Index1Y,$H824,TRUE,_xll.ohTrigger(RecalcTrigger,Trigger1Y)),NA())</f>
        <v>2.138394212098739E-2</v>
      </c>
      <c r="Q824" s="52">
        <f>IFERROR(_xll.qlIndexFixing(ONIndex1Y,I824,TRUE,_xll.ohTrigger(RecalcTrigger,Trigger1Y)),NA())</f>
        <v>2.1009382888017569E-2</v>
      </c>
    </row>
    <row r="825" spans="2:17" x14ac:dyDescent="0.2">
      <c r="B825" s="46" t="s">
        <v>51</v>
      </c>
      <c r="D825" s="49">
        <f>_xll.qlCalendarAdvance(LocalCalendar,$D824,B825,"f",FALSE)</f>
        <v>45532</v>
      </c>
      <c r="E825" s="49">
        <f>_xll.qlInterestRateIndexValueDate(IndexON,D825)</f>
        <v>45532</v>
      </c>
      <c r="F825" s="52">
        <f>IFERROR(_xll.qlIndexFixing(IndexON,D825,TRUE,_xll.ohTrigger(RecalcTrigger,TriggerON)),NA())</f>
        <v>1.3159683451187121E-2</v>
      </c>
      <c r="H825" s="49">
        <f>_xll.qlCalendarAdvance(IborCalendar,$H824,B825,"f",FALSE)</f>
        <v>45518</v>
      </c>
      <c r="I825" s="49">
        <f>_xll.qlInterestRateIndexValueDate(Index1M,$H825)</f>
        <v>45520</v>
      </c>
      <c r="J825" s="52">
        <f>IFERROR(_xll.qlIndexFixing(Index1M,$H825,TRUE,_xll.ohTrigger(RecalcTrigger,Trigger1M)),NA())</f>
        <v>1.6344770553403699E-2</v>
      </c>
      <c r="K825" s="52">
        <f>IFERROR(_xll.qlIndexFixing(ONIndex1M,I825,TRUE,_xll.ohTrigger(RecalcTrigger,Trigger1M)),NA())</f>
        <v>1.6302735186783934E-2</v>
      </c>
      <c r="L825" s="52">
        <f>IFERROR(_xll.qlIndexFixing(Index3M,H825,TRUE,_xll.ohTrigger(RecalcTrigger,Trigger3M)),NA())</f>
        <v>1.7241670339704349E-2</v>
      </c>
      <c r="M825" s="52">
        <f>IFERROR(_xll.qlIndexFixing(ONIndex3M,I825,TRUE,_xll.ohTrigger(RecalcTrigger,Trigger3M)),NA())</f>
        <v>1.7097593915060827E-2</v>
      </c>
      <c r="N825" s="52">
        <f>IFERROR(_xll.qlIndexFixing(Index6M,$H825,TRUE,_xll.ohTrigger(RecalcTrigger,Trigger6M)),NA())</f>
        <v>1.9158049200662733E-2</v>
      </c>
      <c r="O825" s="52">
        <f>IFERROR(_xll.qlIndexFixing(ONIndex6M,I825,TRUE,_xll.ohTrigger(RecalcTrigger,Trigger6M)),NA())</f>
        <v>1.8925990810014781E-2</v>
      </c>
      <c r="P825" s="52">
        <f>IFERROR(_xll.qlIndexFixing(Index1Y,$H825,TRUE,_xll.ohTrigger(RecalcTrigger,Trigger1Y)),NA())</f>
        <v>2.1392596937502298E-2</v>
      </c>
      <c r="Q825" s="52">
        <f>IFERROR(_xll.qlIndexFixing(ONIndex1Y,I825,TRUE,_xll.ohTrigger(RecalcTrigger,Trigger1Y)),NA())</f>
        <v>2.1014625478645854E-2</v>
      </c>
    </row>
    <row r="826" spans="2:17" x14ac:dyDescent="0.2">
      <c r="B826" s="46" t="s">
        <v>51</v>
      </c>
      <c r="D826" s="49">
        <f>_xll.qlCalendarAdvance(LocalCalendar,$D825,B826,"f",FALSE)</f>
        <v>45539</v>
      </c>
      <c r="E826" s="49">
        <f>_xll.qlInterestRateIndexValueDate(IndexON,D826)</f>
        <v>45539</v>
      </c>
      <c r="F826" s="52">
        <f>IFERROR(_xll.qlIndexFixing(IndexON,D826,TRUE,_xll.ohTrigger(RecalcTrigger,TriggerON)),NA())</f>
        <v>1.3172134186749673E-2</v>
      </c>
      <c r="H826" s="49">
        <f>_xll.qlCalendarAdvance(IborCalendar,$H825,B826,"f",FALSE)</f>
        <v>45525</v>
      </c>
      <c r="I826" s="49">
        <f>_xll.qlInterestRateIndexValueDate(Index1M,$H826)</f>
        <v>45527</v>
      </c>
      <c r="J826" s="52">
        <f>IFERROR(_xll.qlIndexFixing(Index1M,$H826,TRUE,_xll.ohTrigger(RecalcTrigger,Trigger1M)),NA())</f>
        <v>1.6360559885763983E-2</v>
      </c>
      <c r="K826" s="52">
        <f>IFERROR(_xll.qlIndexFixing(ONIndex1M,I826,TRUE,_xll.ohTrigger(RecalcTrigger,Trigger1M)),NA())</f>
        <v>1.6320112693977151E-2</v>
      </c>
      <c r="L826" s="52">
        <f>IFERROR(_xll.qlIndexFixing(Index3M,H826,TRUE,_xll.ohTrigger(RecalcTrigger,Trigger3M)),NA())</f>
        <v>1.7258093903831751E-2</v>
      </c>
      <c r="M826" s="52">
        <f>IFERROR(_xll.qlIndexFixing(ONIndex3M,I826,TRUE,_xll.ohTrigger(RecalcTrigger,Trigger3M)),NA())</f>
        <v>1.7115536153315958E-2</v>
      </c>
      <c r="N826" s="52">
        <f>IFERROR(_xll.qlIndexFixing(Index6M,$H826,TRUE,_xll.ohTrigger(RecalcTrigger,Trigger6M)),NA())</f>
        <v>1.9168103256781904E-2</v>
      </c>
      <c r="O826" s="52">
        <f>IFERROR(_xll.qlIndexFixing(ONIndex6M,I826,TRUE,_xll.ohTrigger(RecalcTrigger,Trigger6M)),NA())</f>
        <v>1.893833304931869E-2</v>
      </c>
      <c r="P826" s="52">
        <f>IFERROR(_xll.qlIndexFixing(Index1Y,$H826,TRUE,_xll.ohTrigger(RecalcTrigger,Trigger1Y)),NA())</f>
        <v>2.1402991613832405E-2</v>
      </c>
      <c r="Q826" s="52">
        <f>IFERROR(_xll.qlIndexFixing(ONIndex1Y,I826,TRUE,_xll.ohTrigger(RecalcTrigger,Trigger1Y)),NA())</f>
        <v>2.1020145084398312E-2</v>
      </c>
    </row>
    <row r="827" spans="2:17" x14ac:dyDescent="0.2">
      <c r="B827" s="46" t="s">
        <v>51</v>
      </c>
      <c r="D827" s="49">
        <f>_xll.qlCalendarAdvance(LocalCalendar,$D826,B827,"f",FALSE)</f>
        <v>45546</v>
      </c>
      <c r="E827" s="49">
        <f>_xll.qlInterestRateIndexValueDate(IndexON,D827)</f>
        <v>45546</v>
      </c>
      <c r="F827" s="52">
        <f>IFERROR(_xll.qlIndexFixing(IndexON,D827,TRUE,_xll.ohTrigger(RecalcTrigger,TriggerON)),NA())</f>
        <v>1.3184567691935101E-2</v>
      </c>
      <c r="H827" s="49">
        <f>_xll.qlCalendarAdvance(IborCalendar,$H826,B827,"f",FALSE)</f>
        <v>45532</v>
      </c>
      <c r="I827" s="49">
        <f>_xll.qlInterestRateIndexValueDate(Index1M,$H827)</f>
        <v>45534</v>
      </c>
      <c r="J827" s="52">
        <f>IFERROR(_xll.qlIndexFixing(Index1M,$H827,TRUE,_xll.ohTrigger(RecalcTrigger,Trigger1M)),NA())</f>
        <v>1.6376295822614316E-2</v>
      </c>
      <c r="K827" s="52">
        <f>IFERROR(_xll.qlIndexFixing(ONIndex1M,I827,TRUE,_xll.ohTrigger(RecalcTrigger,Trigger1M)),NA())</f>
        <v>1.6335932225022276E-2</v>
      </c>
      <c r="L827" s="52">
        <f>IFERROR(_xll.qlIndexFixing(Index3M,H827,TRUE,_xll.ohTrigger(RecalcTrigger,Trigger3M)),NA())</f>
        <v>1.7269757008928122E-2</v>
      </c>
      <c r="M827" s="52">
        <f>IFERROR(_xll.qlIndexFixing(ONIndex3M,I827,TRUE,_xll.ohTrigger(RecalcTrigger,Trigger3M)),NA())</f>
        <v>1.7131925790982994E-2</v>
      </c>
      <c r="N827" s="52">
        <f>IFERROR(_xll.qlIndexFixing(Index6M,$H827,TRUE,_xll.ohTrigger(RecalcTrigger,Trigger6M)),NA())</f>
        <v>1.9175462941307602E-2</v>
      </c>
      <c r="O827" s="52">
        <f>IFERROR(_xll.qlIndexFixing(ONIndex6M,I827,TRUE,_xll.ohTrigger(RecalcTrigger,Trigger6M)),NA())</f>
        <v>1.894910088430235E-2</v>
      </c>
      <c r="P827" s="52">
        <f>IFERROR(_xll.qlIndexFixing(Index1Y,$H827,TRUE,_xll.ohTrigger(RecalcTrigger,Trigger1Y)),NA())</f>
        <v>2.140612984391321E-2</v>
      </c>
      <c r="Q827" s="52">
        <f>IFERROR(_xll.qlIndexFixing(ONIndex1Y,I827,TRUE,_xll.ohTrigger(RecalcTrigger,Trigger1Y)),NA())</f>
        <v>2.1024067652108958E-2</v>
      </c>
    </row>
    <row r="828" spans="2:17" x14ac:dyDescent="0.2">
      <c r="B828" s="46" t="s">
        <v>51</v>
      </c>
      <c r="D828" s="49">
        <f>_xll.qlCalendarAdvance(LocalCalendar,$D827,B828,"f",FALSE)</f>
        <v>45553</v>
      </c>
      <c r="E828" s="49">
        <f>_xll.qlInterestRateIndexValueDate(IndexON,D828)</f>
        <v>45553</v>
      </c>
      <c r="F828" s="52">
        <f>IFERROR(_xll.qlIndexFixing(IndexON,D828,TRUE,_xll.ohTrigger(RecalcTrigger,TriggerON)),NA())</f>
        <v>1.3196983966743403E-2</v>
      </c>
      <c r="H828" s="49">
        <f>_xll.qlCalendarAdvance(IborCalendar,$H827,B828,"f",FALSE)</f>
        <v>45539</v>
      </c>
      <c r="I828" s="49">
        <f>_xll.qlInterestRateIndexValueDate(Index1M,$H828)</f>
        <v>45541</v>
      </c>
      <c r="J828" s="52">
        <f>IFERROR(_xll.qlIndexFixing(Index1M,$H828,TRUE,_xll.ohTrigger(RecalcTrigger,Trigger1M)),NA())</f>
        <v>1.6391980056015384E-2</v>
      </c>
      <c r="K828" s="52">
        <f>IFERROR(_xll.qlIndexFixing(ONIndex1M,I828,TRUE,_xll.ohTrigger(RecalcTrigger,Trigger1M)),NA())</f>
        <v>1.6350203059083412E-2</v>
      </c>
      <c r="L828" s="52">
        <f>IFERROR(_xll.qlIndexFixing(Index3M,H828,TRUE,_xll.ohTrigger(RecalcTrigger,Trigger3M)),NA())</f>
        <v>1.7286137984820781E-2</v>
      </c>
      <c r="M828" s="52">
        <f>IFERROR(_xll.qlIndexFixing(ONIndex3M,I828,TRUE,_xll.ohTrigger(RecalcTrigger,Trigger3M)),NA())</f>
        <v>1.714675581379943E-2</v>
      </c>
      <c r="N828" s="52">
        <f>IFERROR(_xll.qlIndexFixing(Index6M,$H828,TRUE,_xll.ohTrigger(RecalcTrigger,Trigger6M)),NA())</f>
        <v>1.9185671714086149E-2</v>
      </c>
      <c r="O828" s="52">
        <f>IFERROR(_xll.qlIndexFixing(ONIndex6M,I828,TRUE,_xll.ohTrigger(RecalcTrigger,Trigger6M)),NA())</f>
        <v>1.8958352369979892E-2</v>
      </c>
      <c r="P828" s="52">
        <f>IFERROR(_xll.qlIndexFixing(Index1Y,$H828,TRUE,_xll.ohTrigger(RecalcTrigger,Trigger1Y)),NA())</f>
        <v>2.1420126612056462E-2</v>
      </c>
      <c r="Q828" s="52">
        <f>IFERROR(_xll.qlIndexFixing(ONIndex1Y,I828,TRUE,_xll.ohTrigger(RecalcTrigger,Trigger1Y)),NA())</f>
        <v>2.1026529072436517E-2</v>
      </c>
    </row>
    <row r="829" spans="2:17" x14ac:dyDescent="0.2">
      <c r="B829" s="46" t="s">
        <v>51</v>
      </c>
      <c r="D829" s="49">
        <f>_xll.qlCalendarAdvance(LocalCalendar,$D828,B829,"f",FALSE)</f>
        <v>45560</v>
      </c>
      <c r="E829" s="49">
        <f>_xll.qlInterestRateIndexValueDate(IndexON,D829)</f>
        <v>45560</v>
      </c>
      <c r="F829" s="52">
        <f>IFERROR(_xll.qlIndexFixing(IndexON,D829,TRUE,_xll.ohTrigger(RecalcTrigger,TriggerON)),NA())</f>
        <v>1.3209383011334452E-2</v>
      </c>
      <c r="H829" s="49">
        <f>_xll.qlCalendarAdvance(IborCalendar,$H828,B829,"f",FALSE)</f>
        <v>45546</v>
      </c>
      <c r="I829" s="49">
        <f>_xll.qlInterestRateIndexValueDate(Index1M,$H829)</f>
        <v>45548</v>
      </c>
      <c r="J829" s="52">
        <f>IFERROR(_xll.qlIndexFixing(Index1M,$H829,TRUE,_xll.ohTrigger(RecalcTrigger,Trigger1M)),NA())</f>
        <v>1.6409108886005497E-2</v>
      </c>
      <c r="K829" s="52">
        <f>IFERROR(_xll.qlIndexFixing(ONIndex1M,I829,TRUE,_xll.ohTrigger(RecalcTrigger,Trigger1M)),NA())</f>
        <v>1.6365918989373895E-2</v>
      </c>
      <c r="L829" s="52">
        <f>IFERROR(_xll.qlIndexFixing(Index3M,H829,TRUE,_xll.ohTrigger(RecalcTrigger,Trigger3M)),NA())</f>
        <v>1.7302486285562066E-2</v>
      </c>
      <c r="M829" s="52">
        <f>IFERROR(_xll.qlIndexFixing(ONIndex3M,I829,TRUE,_xll.ohTrigger(RecalcTrigger,Trigger3M)),NA())</f>
        <v>1.716318675339501E-2</v>
      </c>
      <c r="N829" s="52">
        <f>IFERROR(_xll.qlIndexFixing(Index6M,$H829,TRUE,_xll.ohTrigger(RecalcTrigger,Trigger6M)),NA())</f>
        <v>1.919741082151637E-2</v>
      </c>
      <c r="O829" s="52">
        <f>IFERROR(_xll.qlIndexFixing(ONIndex6M,I829,TRUE,_xll.ohTrigger(RecalcTrigger,Trigger6M)),NA())</f>
        <v>1.8968581845379973E-2</v>
      </c>
      <c r="P829" s="52">
        <f>IFERROR(_xll.qlIndexFixing(Index1Y,$H829,TRUE,_xll.ohTrigger(RecalcTrigger,Trigger1Y)),NA())</f>
        <v>2.1429890076658055E-2</v>
      </c>
      <c r="Q829" s="52">
        <f>IFERROR(_xll.qlIndexFixing(ONIndex1Y,I829,TRUE,_xll.ohTrigger(RecalcTrigger,Trigger1Y)),NA())</f>
        <v>2.1029222210788845E-2</v>
      </c>
    </row>
    <row r="830" spans="2:17" x14ac:dyDescent="0.2">
      <c r="B830" s="46" t="s">
        <v>51</v>
      </c>
      <c r="D830" s="49">
        <f>_xll.qlCalendarAdvance(LocalCalendar,$D829,B830,"f",FALSE)</f>
        <v>45567</v>
      </c>
      <c r="E830" s="49">
        <f>_xll.qlInterestRateIndexValueDate(IndexON,D830)</f>
        <v>45567</v>
      </c>
      <c r="F830" s="52">
        <f>IFERROR(_xll.qlIndexFixing(IndexON,D830,TRUE,_xll.ohTrigger(RecalcTrigger,TriggerON)),NA())</f>
        <v>1.3221771463998166E-2</v>
      </c>
      <c r="H830" s="49">
        <f>_xll.qlCalendarAdvance(IborCalendar,$H829,B830,"f",FALSE)</f>
        <v>45553</v>
      </c>
      <c r="I830" s="49">
        <f>_xll.qlInterestRateIndexValueDate(Index1M,$H830)</f>
        <v>45555</v>
      </c>
      <c r="J830" s="52">
        <f>IFERROR(_xll.qlIndexFixing(Index1M,$H830,TRUE,_xll.ohTrigger(RecalcTrigger,Trigger1M)),NA())</f>
        <v>1.6423228949784756E-2</v>
      </c>
      <c r="K830" s="52">
        <f>IFERROR(_xll.qlIndexFixing(ONIndex1M,I830,TRUE,_xll.ohTrigger(RecalcTrigger,Trigger1M)),NA())</f>
        <v>1.6381581572657566E-2</v>
      </c>
      <c r="L830" s="52">
        <f>IFERROR(_xll.qlIndexFixing(Index3M,H830,TRUE,_xll.ohTrigger(RecalcTrigger,Trigger3M)),NA())</f>
        <v>1.7318796200733465E-2</v>
      </c>
      <c r="M830" s="52">
        <f>IFERROR(_xll.qlIndexFixing(ONIndex3M,I830,TRUE,_xll.ohTrigger(RecalcTrigger,Trigger3M)),NA())</f>
        <v>1.7179639513003053E-2</v>
      </c>
      <c r="N830" s="52">
        <f>IFERROR(_xll.qlIndexFixing(Index6M,$H830,TRUE,_xll.ohTrigger(RecalcTrigger,Trigger6M)),NA())</f>
        <v>1.9209313330737693E-2</v>
      </c>
      <c r="O830" s="52">
        <f>IFERROR(_xll.qlIndexFixing(ONIndex6M,I830,TRUE,_xll.ohTrigger(RecalcTrigger,Trigger6M)),NA())</f>
        <v>1.8978532465014908E-2</v>
      </c>
      <c r="P830" s="52">
        <f>IFERROR(_xll.qlIndexFixing(Index1Y,$H830,TRUE,_xll.ohTrigger(RecalcTrigger,Trigger1Y)),NA())</f>
        <v>2.1439979579305258E-2</v>
      </c>
      <c r="Q830" s="52">
        <f>IFERROR(_xll.qlIndexFixing(ONIndex1Y,I830,TRUE,_xll.ohTrigger(RecalcTrigger,Trigger1Y)),NA())</f>
        <v>2.1031277985965602E-2</v>
      </c>
    </row>
    <row r="831" spans="2:17" x14ac:dyDescent="0.2">
      <c r="B831" s="46" t="s">
        <v>51</v>
      </c>
      <c r="D831" s="49">
        <f>_xll.qlCalendarAdvance(LocalCalendar,$D830,B831,"f",FALSE)</f>
        <v>45574</v>
      </c>
      <c r="E831" s="49">
        <f>_xll.qlInterestRateIndexValueDate(IndexON,D831)</f>
        <v>45574</v>
      </c>
      <c r="F831" s="52">
        <f>IFERROR(_xll.qlIndexFixing(IndexON,D831,TRUE,_xll.ohTrigger(RecalcTrigger,TriggerON)),NA())</f>
        <v>1.323422409420516E-2</v>
      </c>
      <c r="H831" s="49">
        <f>_xll.qlCalendarAdvance(IborCalendar,$H830,B831,"f",FALSE)</f>
        <v>45560</v>
      </c>
      <c r="I831" s="49">
        <f>_xll.qlInterestRateIndexValueDate(Index1M,$H831)</f>
        <v>45562</v>
      </c>
      <c r="J831" s="52">
        <f>IFERROR(_xll.qlIndexFixing(Index1M,$H831,TRUE,_xll.ohTrigger(RecalcTrigger,Trigger1M)),NA())</f>
        <v>1.6438813917361877E-2</v>
      </c>
      <c r="K831" s="52">
        <f>IFERROR(_xll.qlIndexFixing(ONIndex1M,I831,TRUE,_xll.ohTrigger(RecalcTrigger,Trigger1M)),NA())</f>
        <v>1.6397190809014361E-2</v>
      </c>
      <c r="L831" s="52">
        <f>IFERROR(_xll.qlIndexFixing(Index3M,H831,TRUE,_xll.ohTrigger(RecalcTrigger,Trigger3M)),NA())</f>
        <v>1.7335062019825986E-2</v>
      </c>
      <c r="M831" s="52">
        <f>IFERROR(_xll.qlIndexFixing(ONIndex3M,I831,TRUE,_xll.ohTrigger(RecalcTrigger,Trigger3M)),NA())</f>
        <v>1.7196114092676851E-2</v>
      </c>
      <c r="N831" s="52">
        <f>IFERROR(_xll.qlIndexFixing(Index6M,$H831,TRUE,_xll.ohTrigger(RecalcTrigger,Trigger6M)),NA())</f>
        <v>1.9221398231776467E-2</v>
      </c>
      <c r="O831" s="52">
        <f>IFERROR(_xll.qlIndexFixing(ONIndex6M,I831,TRUE,_xll.ohTrigger(RecalcTrigger,Trigger6M)),NA())</f>
        <v>1.8988204228804761E-2</v>
      </c>
      <c r="P831" s="52">
        <f>IFERROR(_xll.qlIndexFixing(Index1Y,$H831,TRUE,_xll.ohTrigger(RecalcTrigger,Trigger1Y)),NA())</f>
        <v>2.1450414672502641E-2</v>
      </c>
      <c r="Q831" s="52">
        <f>IFERROR(_xll.qlIndexFixing(ONIndex1Y,I831,TRUE,_xll.ohTrigger(RecalcTrigger,Trigger1Y)),NA())</f>
        <v>2.1032696397913497E-2</v>
      </c>
    </row>
    <row r="832" spans="2:17" x14ac:dyDescent="0.2">
      <c r="B832" s="46" t="s">
        <v>51</v>
      </c>
      <c r="D832" s="49">
        <f>_xll.qlCalendarAdvance(LocalCalendar,$D831,B832,"f",FALSE)</f>
        <v>45581</v>
      </c>
      <c r="E832" s="49">
        <f>_xll.qlInterestRateIndexValueDate(IndexON,D832)</f>
        <v>45581</v>
      </c>
      <c r="F832" s="52">
        <f>IFERROR(_xll.qlIndexFixing(IndexON,D832,TRUE,_xll.ohTrigger(RecalcTrigger,TriggerON)),NA())</f>
        <v>1.3246762214667029E-2</v>
      </c>
      <c r="H832" s="49">
        <f>_xll.qlCalendarAdvance(IborCalendar,$H831,B832,"f",FALSE)</f>
        <v>45567</v>
      </c>
      <c r="I832" s="49">
        <f>_xll.qlInterestRateIndexValueDate(Index1M,$H832)</f>
        <v>45569</v>
      </c>
      <c r="J832" s="52">
        <f>IFERROR(_xll.qlIndexFixing(Index1M,$H832,TRUE,_xll.ohTrigger(RecalcTrigger,Trigger1M)),NA())</f>
        <v>1.6454385787864605E-2</v>
      </c>
      <c r="K832" s="52">
        <f>IFERROR(_xll.qlIndexFixing(ONIndex1M,I832,TRUE,_xll.ohTrigger(RecalcTrigger,Trigger1M)),NA())</f>
        <v>1.6412760904334078E-2</v>
      </c>
      <c r="L832" s="52">
        <f>IFERROR(_xll.qlIndexFixing(Index3M,H832,TRUE,_xll.ohTrigger(RecalcTrigger,Trigger3M)),NA())</f>
        <v>1.7355974805662273E-2</v>
      </c>
      <c r="M832" s="52">
        <f>IFERROR(_xll.qlIndexFixing(ONIndex3M,I832,TRUE,_xll.ohTrigger(RecalcTrigger,Trigger3M)),NA())</f>
        <v>1.7212587110400079E-2</v>
      </c>
      <c r="N832" s="52">
        <f>IFERROR(_xll.qlIndexFixing(Index6M,$H832,TRUE,_xll.ohTrigger(RecalcTrigger,Trigger6M)),NA())</f>
        <v>1.9235146334033181E-2</v>
      </c>
      <c r="O832" s="52">
        <f>IFERROR(_xll.qlIndexFixing(ONIndex6M,I832,TRUE,_xll.ohTrigger(RecalcTrigger,Trigger6M)),NA())</f>
        <v>1.8997750975957572E-2</v>
      </c>
      <c r="P832" s="52">
        <f>IFERROR(_xll.qlIndexFixing(Index1Y,$H832,TRUE,_xll.ohTrigger(RecalcTrigger,Trigger1Y)),NA())</f>
        <v>2.1461212808109673E-2</v>
      </c>
      <c r="Q832" s="52">
        <f>IFERROR(_xll.qlIndexFixing(ONIndex1Y,I832,TRUE,_xll.ohTrigger(RecalcTrigger,Trigger1Y)),NA())</f>
        <v>2.1033794672664641E-2</v>
      </c>
    </row>
    <row r="833" spans="2:17" x14ac:dyDescent="0.2">
      <c r="B833" s="46" t="s">
        <v>51</v>
      </c>
      <c r="D833" s="49">
        <f>_xll.qlCalendarAdvance(LocalCalendar,$D832,B833,"f",FALSE)</f>
        <v>45588</v>
      </c>
      <c r="E833" s="49">
        <f>_xll.qlInterestRateIndexValueDate(IndexON,D833)</f>
        <v>45588</v>
      </c>
      <c r="F833" s="52">
        <f>IFERROR(_xll.qlIndexFixing(IndexON,D833,TRUE,_xll.ohTrigger(RecalcTrigger,TriggerON)),NA())</f>
        <v>1.3259385825543646E-2</v>
      </c>
      <c r="H833" s="49">
        <f>_xll.qlCalendarAdvance(IborCalendar,$H832,B833,"f",FALSE)</f>
        <v>45574</v>
      </c>
      <c r="I833" s="49">
        <f>_xll.qlInterestRateIndexValueDate(Index1M,$H833)</f>
        <v>45576</v>
      </c>
      <c r="J833" s="52">
        <f>IFERROR(_xll.qlIndexFixing(Index1M,$H833,TRUE,_xll.ohTrigger(RecalcTrigger,Trigger1M)),NA())</f>
        <v>1.6471436612437995E-2</v>
      </c>
      <c r="K833" s="52">
        <f>IFERROR(_xll.qlIndexFixing(ONIndex1M,I833,TRUE,_xll.ohTrigger(RecalcTrigger,Trigger1M)),NA())</f>
        <v>1.6429807148956588E-2</v>
      </c>
      <c r="L833" s="52">
        <f>IFERROR(_xll.qlIndexFixing(Index3M,H833,TRUE,_xll.ohTrigger(RecalcTrigger,Trigger3M)),NA())</f>
        <v>1.7372129950732482E-2</v>
      </c>
      <c r="M833" s="52">
        <f>IFERROR(_xll.qlIndexFixing(ONIndex3M,I833,TRUE,_xll.ohTrigger(RecalcTrigger,Trigger3M)),NA())</f>
        <v>1.7230593393591231E-2</v>
      </c>
      <c r="N833" s="52">
        <f>IFERROR(_xll.qlIndexFixing(Index6M,$H833,TRUE,_xll.ohTrigger(RecalcTrigger,Trigger6M)),NA())</f>
        <v>1.924765693325833E-2</v>
      </c>
      <c r="O833" s="52">
        <f>IFERROR(_xll.qlIndexFixing(ONIndex6M,I833,TRUE,_xll.ohTrigger(RecalcTrigger,Trigger6M)),NA())</f>
        <v>1.9008696954700977E-2</v>
      </c>
      <c r="P833" s="52">
        <f>IFERROR(_xll.qlIndexFixing(Index1Y,$H833,TRUE,_xll.ohTrigger(RecalcTrigger,Trigger1Y)),NA())</f>
        <v>2.1474049838328849E-2</v>
      </c>
      <c r="Q833" s="52">
        <f>IFERROR(_xll.qlIndexFixing(ONIndex1Y,I833,TRUE,_xll.ohTrigger(RecalcTrigger,Trigger1Y)),NA())</f>
        <v>2.1035960790103392E-2</v>
      </c>
    </row>
    <row r="834" spans="2:17" x14ac:dyDescent="0.2">
      <c r="B834" s="46" t="s">
        <v>51</v>
      </c>
      <c r="D834" s="49">
        <f>_xll.qlCalendarAdvance(LocalCalendar,$D833,B834,"f",FALSE)</f>
        <v>45595</v>
      </c>
      <c r="E834" s="49">
        <f>_xll.qlInterestRateIndexValueDate(IndexON,D834)</f>
        <v>45595</v>
      </c>
      <c r="F834" s="52">
        <f>IFERROR(_xll.qlIndexFixing(IndexON,D834,TRUE,_xll.ohTrigger(RecalcTrigger,TriggerON)),NA())</f>
        <v>1.3272094926755074E-2</v>
      </c>
      <c r="H834" s="49">
        <f>_xll.qlCalendarAdvance(IborCalendar,$H833,B834,"f",FALSE)</f>
        <v>45581</v>
      </c>
      <c r="I834" s="49">
        <f>_xll.qlInterestRateIndexValueDate(Index1M,$H834)</f>
        <v>45583</v>
      </c>
      <c r="J834" s="52">
        <f>IFERROR(_xll.qlIndexFixing(Index1M,$H834,TRUE,_xll.ohTrigger(RecalcTrigger,Trigger1M)),NA())</f>
        <v>1.6485503973209248E-2</v>
      </c>
      <c r="K834" s="52">
        <f>IFERROR(_xll.qlIndexFixing(ONIndex1M,I834,TRUE,_xll.ohTrigger(RecalcTrigger,Trigger1M)),NA())</f>
        <v>1.6443873032194745E-2</v>
      </c>
      <c r="L834" s="52">
        <f>IFERROR(_xll.qlIndexFixing(Index3M,H834,TRUE,_xll.ohTrigger(RecalcTrigger,Trigger3M)),NA())</f>
        <v>1.7389791990502494E-2</v>
      </c>
      <c r="M834" s="52">
        <f>IFERROR(_xll.qlIndexFixing(ONIndex3M,I834,TRUE,_xll.ohTrigger(RecalcTrigger,Trigger3M)),NA())</f>
        <v>1.7245381379833447E-2</v>
      </c>
      <c r="N834" s="52">
        <f>IFERROR(_xll.qlIndexFixing(Index6M,$H834,TRUE,_xll.ohTrigger(RecalcTrigger,Trigger6M)),NA())</f>
        <v>1.9266367295343104E-2</v>
      </c>
      <c r="O834" s="52">
        <f>IFERROR(_xll.qlIndexFixing(ONIndex6M,I834,TRUE,_xll.ohTrigger(RecalcTrigger,Trigger6M)),NA())</f>
        <v>1.9017437118860059E-2</v>
      </c>
      <c r="P834" s="52">
        <f>IFERROR(_xll.qlIndexFixing(Index1Y,$H834,TRUE,_xll.ohTrigger(RecalcTrigger,Trigger1Y)),NA())</f>
        <v>2.1483878319360196E-2</v>
      </c>
      <c r="Q834" s="52">
        <f>IFERROR(_xll.qlIndexFixing(ONIndex1Y,I834,TRUE,_xll.ohTrigger(RecalcTrigger,Trigger1Y)),NA())</f>
        <v>2.1037026264991709E-2</v>
      </c>
    </row>
    <row r="835" spans="2:17" x14ac:dyDescent="0.2">
      <c r="B835" s="46" t="s">
        <v>51</v>
      </c>
      <c r="D835" s="49">
        <f>_xll.qlCalendarAdvance(LocalCalendar,$D834,B835,"f",FALSE)</f>
        <v>45602</v>
      </c>
      <c r="E835" s="49">
        <f>_xll.qlInterestRateIndexValueDate(IndexON,D835)</f>
        <v>45602</v>
      </c>
      <c r="F835" s="52">
        <f>IFERROR(_xll.qlIndexFixing(IndexON,D835,TRUE,_xll.ohTrigger(RecalcTrigger,TriggerON)),NA())</f>
        <v>1.3284889518301313E-2</v>
      </c>
      <c r="H835" s="49">
        <f>_xll.qlCalendarAdvance(IborCalendar,$H834,B835,"f",FALSE)</f>
        <v>45588</v>
      </c>
      <c r="I835" s="49">
        <f>_xll.qlInterestRateIndexValueDate(Index1M,$H835)</f>
        <v>45590</v>
      </c>
      <c r="J835" s="52">
        <f>IFERROR(_xll.qlIndexFixing(Index1M,$H835,TRUE,_xll.ohTrigger(RecalcTrigger,Trigger1M)),NA())</f>
        <v>1.6501050421191113E-2</v>
      </c>
      <c r="K835" s="52">
        <f>IFERROR(_xll.qlIndexFixing(ONIndex1M,I835,TRUE,_xll.ohTrigger(RecalcTrigger,Trigger1M)),NA())</f>
        <v>1.6459416439476016E-2</v>
      </c>
      <c r="L835" s="52">
        <f>IFERROR(_xll.qlIndexFixing(Index3M,H835,TRUE,_xll.ohTrigger(RecalcTrigger,Trigger3M)),NA())</f>
        <v>1.7404283458324246E-2</v>
      </c>
      <c r="M835" s="52">
        <f>IFERROR(_xll.qlIndexFixing(ONIndex3M,I835,TRUE,_xll.ohTrigger(RecalcTrigger,Trigger3M)),NA())</f>
        <v>1.7261700368740307E-2</v>
      </c>
      <c r="N835" s="52">
        <f>IFERROR(_xll.qlIndexFixing(Index6M,$H835,TRUE,_xll.ohTrigger(RecalcTrigger,Trigger6M)),NA())</f>
        <v>1.9273306753483047E-2</v>
      </c>
      <c r="O835" s="52">
        <f>IFERROR(_xll.qlIndexFixing(ONIndex6M,I835,TRUE,_xll.ohTrigger(RecalcTrigger,Trigger6M)),NA())</f>
        <v>1.902759140238075E-2</v>
      </c>
      <c r="P835" s="52">
        <f>IFERROR(_xll.qlIndexFixing(Index1Y,$H835,TRUE,_xll.ohTrigger(RecalcTrigger,Trigger1Y)),NA())</f>
        <v>2.1495717511452715E-2</v>
      </c>
      <c r="Q835" s="52">
        <f>IFERROR(_xll.qlIndexFixing(ONIndex1Y,I835,TRUE,_xll.ohTrigger(RecalcTrigger,Trigger1Y)),NA())</f>
        <v>2.103919028185075E-2</v>
      </c>
    </row>
    <row r="836" spans="2:17" x14ac:dyDescent="0.2">
      <c r="B836" s="46" t="s">
        <v>51</v>
      </c>
      <c r="D836" s="49">
        <f>_xll.qlCalendarAdvance(LocalCalendar,$D835,B836,"f",FALSE)</f>
        <v>45609</v>
      </c>
      <c r="E836" s="49">
        <f>_xll.qlInterestRateIndexValueDate(IndexON,D836)</f>
        <v>45609</v>
      </c>
      <c r="F836" s="52">
        <f>IFERROR(_xll.qlIndexFixing(IndexON,D836,TRUE,_xll.ohTrigger(RecalcTrigger,TriggerON)),NA())</f>
        <v>1.3297769600182363E-2</v>
      </c>
      <c r="H836" s="49">
        <f>_xll.qlCalendarAdvance(IborCalendar,$H835,B836,"f",FALSE)</f>
        <v>45595</v>
      </c>
      <c r="I836" s="49">
        <f>_xll.qlInterestRateIndexValueDate(Index1M,$H836)</f>
        <v>45597</v>
      </c>
      <c r="J836" s="52">
        <f>IFERROR(_xll.qlIndexFixing(Index1M,$H836,TRUE,_xll.ohTrigger(RecalcTrigger,Trigger1M)),NA())</f>
        <v>1.6516588439338085E-2</v>
      </c>
      <c r="K836" s="52">
        <f>IFERROR(_xll.qlIndexFixing(ONIndex1M,I836,TRUE,_xll.ohTrigger(RecalcTrigger,Trigger1M)),NA())</f>
        <v>1.6474951409000127E-2</v>
      </c>
      <c r="L836" s="52">
        <f>IFERROR(_xll.qlIndexFixing(Index3M,H836,TRUE,_xll.ohTrigger(RecalcTrigger,Trigger3M)),NA())</f>
        <v>1.7420281819536216E-2</v>
      </c>
      <c r="M836" s="52">
        <f>IFERROR(_xll.qlIndexFixing(ONIndex3M,I836,TRUE,_xll.ohTrigger(RecalcTrigger,Trigger3M)),NA())</f>
        <v>1.7277967260413973E-2</v>
      </c>
      <c r="N836" s="52">
        <f>IFERROR(_xll.qlIndexFixing(Index6M,$H836,TRUE,_xll.ohTrigger(RecalcTrigger,Trigger6M)),NA())</f>
        <v>1.9284920974114737E-2</v>
      </c>
      <c r="O836" s="52">
        <f>IFERROR(_xll.qlIndexFixing(ONIndex6M,I836,TRUE,_xll.ohTrigger(RecalcTrigger,Trigger6M)),NA())</f>
        <v>1.9037953160685461E-2</v>
      </c>
      <c r="P836" s="52">
        <f>IFERROR(_xll.qlIndexFixing(Index1Y,$H836,TRUE,_xll.ohTrigger(RecalcTrigger,Trigger1Y)),NA())</f>
        <v>2.1507875362764356E-2</v>
      </c>
      <c r="Q836" s="52">
        <f>IFERROR(_xll.qlIndexFixing(ONIndex1Y,I836,TRUE,_xll.ohTrigger(RecalcTrigger,Trigger1Y)),NA())</f>
        <v>2.1041719779235635E-2</v>
      </c>
    </row>
    <row r="837" spans="2:17" x14ac:dyDescent="0.2">
      <c r="B837" s="46" t="s">
        <v>51</v>
      </c>
      <c r="D837" s="49">
        <f>_xll.qlCalendarAdvance(LocalCalendar,$D836,B837,"f",FALSE)</f>
        <v>45616</v>
      </c>
      <c r="E837" s="49">
        <f>_xll.qlInterestRateIndexValueDate(IndexON,D837)</f>
        <v>45616</v>
      </c>
      <c r="F837" s="52">
        <f>IFERROR(_xll.qlIndexFixing(IndexON,D837,TRUE,_xll.ohTrigger(RecalcTrigger,TriggerON)),NA())</f>
        <v>1.3310735172398225E-2</v>
      </c>
      <c r="H837" s="49">
        <f>_xll.qlCalendarAdvance(IborCalendar,$H836,B837,"f",FALSE)</f>
        <v>45602</v>
      </c>
      <c r="I837" s="49">
        <f>_xll.qlInterestRateIndexValueDate(Index1M,$H837)</f>
        <v>45604</v>
      </c>
      <c r="J837" s="52">
        <f>IFERROR(_xll.qlIndexFixing(Index1M,$H837,TRUE,_xll.ohTrigger(RecalcTrigger,Trigger1M)),NA())</f>
        <v>1.6532118027614062E-2</v>
      </c>
      <c r="K837" s="52">
        <f>IFERROR(_xll.qlIndexFixing(ONIndex1M,I837,TRUE,_xll.ohTrigger(RecalcTrigger,Trigger1M)),NA())</f>
        <v>1.6491964333575915E-2</v>
      </c>
      <c r="L837" s="52">
        <f>IFERROR(_xll.qlIndexFixing(Index3M,H837,TRUE,_xll.ohTrigger(RecalcTrigger,Trigger3M)),NA())</f>
        <v>1.7436227918153083E-2</v>
      </c>
      <c r="M837" s="52">
        <f>IFERROR(_xll.qlIndexFixing(ONIndex3M,I837,TRUE,_xll.ohTrigger(RecalcTrigger,Trigger3M)),NA())</f>
        <v>1.7295753394026558E-2</v>
      </c>
      <c r="N837" s="52">
        <f>IFERROR(_xll.qlIndexFixing(Index6M,$H837,TRUE,_xll.ohTrigger(RecalcTrigger,Trigger6M)),NA())</f>
        <v>1.9298254075049662E-2</v>
      </c>
      <c r="O837" s="52">
        <f>IFERROR(_xll.qlIndexFixing(ONIndex6M,I837,TRUE,_xll.ohTrigger(RecalcTrigger,Trigger6M)),NA())</f>
        <v>1.9049790488816498E-2</v>
      </c>
      <c r="P837" s="52">
        <f>IFERROR(_xll.qlIndexFixing(Index1Y,$H837,TRUE,_xll.ohTrigger(RecalcTrigger,Trigger1Y)),NA())</f>
        <v>2.1520337649016032E-2</v>
      </c>
      <c r="Q837" s="52">
        <f>IFERROR(_xll.qlIndexFixing(ONIndex1Y,I837,TRUE,_xll.ohTrigger(RecalcTrigger,Trigger1Y)),NA())</f>
        <v>2.1045452796364383E-2</v>
      </c>
    </row>
    <row r="838" spans="2:17" x14ac:dyDescent="0.2">
      <c r="B838" s="46" t="s">
        <v>51</v>
      </c>
      <c r="D838" s="49">
        <f>_xll.qlCalendarAdvance(LocalCalendar,$D837,B838,"f",FALSE)</f>
        <v>45623</v>
      </c>
      <c r="E838" s="49">
        <f>_xll.qlInterestRateIndexValueDate(IndexON,D838)</f>
        <v>45623</v>
      </c>
      <c r="F838" s="52">
        <f>IFERROR(_xll.qlIndexFixing(IndexON,D838,TRUE,_xll.ohTrigger(RecalcTrigger,TriggerON)),NA())</f>
        <v>1.3324968537964388E-2</v>
      </c>
      <c r="H838" s="49">
        <f>_xll.qlCalendarAdvance(IborCalendar,$H837,B838,"f",FALSE)</f>
        <v>45609</v>
      </c>
      <c r="I838" s="49">
        <f>_xll.qlInterestRateIndexValueDate(Index1M,$H838)</f>
        <v>45611</v>
      </c>
      <c r="J838" s="52">
        <f>IFERROR(_xll.qlIndexFixing(Index1M,$H838,TRUE,_xll.ohTrigger(RecalcTrigger,Trigger1M)),NA())</f>
        <v>1.6547639185988099E-2</v>
      </c>
      <c r="K838" s="52">
        <f>IFERROR(_xll.qlIndexFixing(ONIndex1M,I838,TRUE,_xll.ohTrigger(RecalcTrigger,Trigger1M)),NA())</f>
        <v>1.650599603472358E-2</v>
      </c>
      <c r="L838" s="52">
        <f>IFERROR(_xll.qlIndexFixing(Index3M,H838,TRUE,_xll.ohTrigger(RecalcTrigger,Trigger3M)),NA())</f>
        <v>1.7453669060630148E-2</v>
      </c>
      <c r="M838" s="52">
        <f>IFERROR(_xll.qlIndexFixing(ONIndex3M,I838,TRUE,_xll.ohTrigger(RecalcTrigger,Trigger3M)),NA())</f>
        <v>1.7310344751955142E-2</v>
      </c>
      <c r="N838" s="52">
        <f>IFERROR(_xll.qlIndexFixing(Index6M,$H838,TRUE,_xll.ohTrigger(RecalcTrigger,Trigger6M)),NA())</f>
        <v>1.9311796719662461E-2</v>
      </c>
      <c r="O838" s="52">
        <f>IFERROR(_xll.qlIndexFixing(ONIndex6M,I838,TRUE,_xll.ohTrigger(RecalcTrigger,Trigger6M)),NA())</f>
        <v>1.905929910183346E-2</v>
      </c>
      <c r="P838" s="52">
        <f>IFERROR(_xll.qlIndexFixing(Index1Y,$H838,TRUE,_xll.ohTrigger(RecalcTrigger,Trigger1Y)),NA())</f>
        <v>2.1533090145506112E-2</v>
      </c>
      <c r="Q838" s="52">
        <f>IFERROR(_xll.qlIndexFixing(ONIndex1Y,I838,TRUE,_xll.ohTrigger(RecalcTrigger,Trigger1Y)),NA())</f>
        <v>2.1047875215636225E-2</v>
      </c>
    </row>
    <row r="839" spans="2:17" x14ac:dyDescent="0.2">
      <c r="B839" s="46" t="s">
        <v>51</v>
      </c>
      <c r="D839" s="49">
        <f>_xll.qlCalendarAdvance(LocalCalendar,$D838,B839,"f",FALSE)</f>
        <v>45630</v>
      </c>
      <c r="E839" s="49">
        <f>_xll.qlInterestRateIndexValueDate(IndexON,D839)</f>
        <v>45630</v>
      </c>
      <c r="F839" s="52">
        <f>IFERROR(_xll.qlIndexFixing(IndexON,D839,TRUE,_xll.ohTrigger(RecalcTrigger,TriggerON)),NA())</f>
        <v>1.333692278807419E-2</v>
      </c>
      <c r="H839" s="49">
        <f>_xll.qlCalendarAdvance(IborCalendar,$H838,B839,"f",FALSE)</f>
        <v>45616</v>
      </c>
      <c r="I839" s="49">
        <f>_xll.qlInterestRateIndexValueDate(Index1M,$H839)</f>
        <v>45618</v>
      </c>
      <c r="J839" s="52">
        <f>IFERROR(_xll.qlIndexFixing(Index1M,$H839,TRUE,_xll.ohTrigger(RecalcTrigger,Trigger1M)),NA())</f>
        <v>1.6563151914421519E-2</v>
      </c>
      <c r="K839" s="52">
        <f>IFERROR(_xll.qlIndexFixing(ONIndex1M,I839,TRUE,_xll.ohTrigger(RecalcTrigger,Trigger1M)),NA())</f>
        <v>1.6521505690949567E-2</v>
      </c>
      <c r="L839" s="52">
        <f>IFERROR(_xll.qlIndexFixing(Index3M,H839,TRUE,_xll.ohTrigger(RecalcTrigger,Trigger3M)),NA())</f>
        <v>1.746796332500529E-2</v>
      </c>
      <c r="M839" s="52">
        <f>IFERROR(_xll.qlIndexFixing(ONIndex3M,I839,TRUE,_xll.ohTrigger(RecalcTrigger,Trigger3M)),NA())</f>
        <v>1.7326455351769354E-2</v>
      </c>
      <c r="N839" s="52">
        <f>IFERROR(_xll.qlIndexFixing(Index6M,$H839,TRUE,_xll.ohTrigger(RecalcTrigger,Trigger6M)),NA())</f>
        <v>1.9325548912191522E-2</v>
      </c>
      <c r="O839" s="52">
        <f>IFERROR(_xll.qlIndexFixing(ONIndex6M,I839,TRUE,_xll.ohTrigger(RecalcTrigger,Trigger6M)),NA())</f>
        <v>1.9070283284809975E-2</v>
      </c>
      <c r="P839" s="52">
        <f>IFERROR(_xll.qlIndexFixing(Index1Y,$H839,TRUE,_xll.ohTrigger(RecalcTrigger,Trigger1Y)),NA())</f>
        <v>2.1546118627070114E-2</v>
      </c>
      <c r="Q839" s="52">
        <f>IFERROR(_xll.qlIndexFixing(ONIndex1Y,I839,TRUE,_xll.ohTrigger(RecalcTrigger,Trigger1Y)),NA())</f>
        <v>2.1051501154705221E-2</v>
      </c>
    </row>
    <row r="840" spans="2:17" x14ac:dyDescent="0.2">
      <c r="B840" s="46" t="s">
        <v>51</v>
      </c>
      <c r="D840" s="49">
        <f>_xll.qlCalendarAdvance(LocalCalendar,$D839,B840,"f",FALSE)</f>
        <v>45637</v>
      </c>
      <c r="E840" s="49">
        <f>_xll.qlInterestRateIndexValueDate(IndexON,D840)</f>
        <v>45637</v>
      </c>
      <c r="F840" s="52">
        <f>IFERROR(_xll.qlIndexFixing(IndexON,D840,TRUE,_xll.ohTrigger(RecalcTrigger,TriggerON)),NA())</f>
        <v>1.3350144831534294E-2</v>
      </c>
      <c r="H840" s="49">
        <f>_xll.qlCalendarAdvance(IborCalendar,$H839,B840,"f",FALSE)</f>
        <v>45623</v>
      </c>
      <c r="I840" s="49">
        <f>_xll.qlInterestRateIndexValueDate(Index1M,$H840)</f>
        <v>45625</v>
      </c>
      <c r="J840" s="52">
        <f>IFERROR(_xll.qlIndexFixing(Index1M,$H840,TRUE,_xll.ohTrigger(RecalcTrigger,Trigger1M)),NA())</f>
        <v>1.6580144501411043E-2</v>
      </c>
      <c r="K840" s="52">
        <f>IFERROR(_xll.qlIndexFixing(ONIndex1M,I840,TRUE,_xll.ohTrigger(RecalcTrigger,Trigger1M)),NA())</f>
        <v>1.6537006909391749E-2</v>
      </c>
      <c r="L840" s="52">
        <f>IFERROR(_xll.qlIndexFixing(Index3M,H840,TRUE,_xll.ohTrigger(RecalcTrigger,Trigger3M)),NA())</f>
        <v>1.7479127114897925E-2</v>
      </c>
      <c r="M840" s="52">
        <f>IFERROR(_xll.qlIndexFixing(ONIndex3M,I840,TRUE,_xll.ohTrigger(RecalcTrigger,Trigger3M)),NA())</f>
        <v>1.7342513854270436E-2</v>
      </c>
      <c r="N840" s="52">
        <f>IFERROR(_xll.qlIndexFixing(Index6M,$H840,TRUE,_xll.ohTrigger(RecalcTrigger,Trigger6M)),NA())</f>
        <v>1.9341098455796773E-2</v>
      </c>
      <c r="O840" s="52">
        <f>IFERROR(_xll.qlIndexFixing(ONIndex6M,I840,TRUE,_xll.ohTrigger(RecalcTrigger,Trigger6M)),NA())</f>
        <v>1.9081474942757026E-2</v>
      </c>
      <c r="P840" s="52">
        <f>IFERROR(_xll.qlIndexFixing(Index1Y,$H840,TRUE,_xll.ohTrigger(RecalcTrigger,Trigger1Y)),NA())</f>
        <v>2.15540207283599E-2</v>
      </c>
      <c r="Q840" s="52">
        <f>IFERROR(_xll.qlIndexFixing(ONIndex1Y,I840,TRUE,_xll.ohTrigger(RecalcTrigger,Trigger1Y)),NA())</f>
        <v>2.1055492574379997E-2</v>
      </c>
    </row>
    <row r="841" spans="2:17" x14ac:dyDescent="0.2">
      <c r="B841" s="46" t="s">
        <v>51</v>
      </c>
      <c r="D841" s="49">
        <f>_xll.qlCalendarAdvance(LocalCalendar,$D840,B841,"f",FALSE)</f>
        <v>45644</v>
      </c>
      <c r="E841" s="49">
        <f>_xll.qlInterestRateIndexValueDate(IndexON,D841)</f>
        <v>45644</v>
      </c>
      <c r="F841" s="52">
        <f>IFERROR(_xll.qlIndexFixing(IndexON,D841,TRUE,_xll.ohTrigger(RecalcTrigger,TriggerON)),NA())</f>
        <v>1.3363452365409145E-2</v>
      </c>
      <c r="H841" s="49">
        <f>_xll.qlCalendarAdvance(IborCalendar,$H840,B841,"f",FALSE)</f>
        <v>45630</v>
      </c>
      <c r="I841" s="49">
        <f>_xll.qlInterestRateIndexValueDate(Index1M,$H841)</f>
        <v>45632</v>
      </c>
      <c r="J841" s="52">
        <f>IFERROR(_xll.qlIndexFixing(Index1M,$H841,TRUE,_xll.ohTrigger(RecalcTrigger,Trigger1M)),NA())</f>
        <v>1.6594152081340165E-2</v>
      </c>
      <c r="K841" s="52">
        <f>IFERROR(_xll.qlIndexFixing(ONIndex1M,I841,TRUE,_xll.ohTrigger(RecalcTrigger,Trigger1M)),NA())</f>
        <v>1.6552499690023481E-2</v>
      </c>
      <c r="L841" s="52">
        <f>IFERROR(_xll.qlIndexFixing(Index3M,H841,TRUE,_xll.ohTrigger(RecalcTrigger,Trigger3M)),NA())</f>
        <v>1.749333373021944E-2</v>
      </c>
      <c r="M841" s="52">
        <f>IFERROR(_xll.qlIndexFixing(ONIndex3M,I841,TRUE,_xll.ohTrigger(RecalcTrigger,Trigger3M)),NA())</f>
        <v>1.7358520259431742E-2</v>
      </c>
      <c r="N841" s="52">
        <f>IFERROR(_xll.qlIndexFixing(Index6M,$H841,TRUE,_xll.ohTrigger(RecalcTrigger,Trigger6M)),NA())</f>
        <v>1.9355285484844137E-2</v>
      </c>
      <c r="O841" s="52">
        <f>IFERROR(_xll.qlIndexFixing(ONIndex6M,I841,TRUE,_xll.ohTrigger(RecalcTrigger,Trigger6M)),NA())</f>
        <v>1.9092874075781197E-2</v>
      </c>
      <c r="P841" s="52">
        <f>IFERROR(_xll.qlIndexFixing(Index1Y,$H841,TRUE,_xll.ohTrigger(RecalcTrigger,Trigger1Y)),NA())</f>
        <v>2.1572946642200524E-2</v>
      </c>
      <c r="Q841" s="52">
        <f>IFERROR(_xll.qlIndexFixing(ONIndex1Y,I841,TRUE,_xll.ohTrigger(RecalcTrigger,Trigger1Y)),NA())</f>
        <v>2.1059849474687198E-2</v>
      </c>
    </row>
    <row r="842" spans="2:17" x14ac:dyDescent="0.2">
      <c r="B842" s="46" t="s">
        <v>51</v>
      </c>
      <c r="D842" s="49">
        <f>_xll.qlCalendarAdvance(LocalCalendar,$D841,B842,"f",FALSE)</f>
        <v>45652</v>
      </c>
      <c r="E842" s="49">
        <f>_xll.qlInterestRateIndexValueDate(IndexON,D842)</f>
        <v>45652</v>
      </c>
      <c r="F842" s="52">
        <f>IFERROR(_xll.qlIndexFixing(IndexON,D842,TRUE,_xll.ohTrigger(RecalcTrigger,TriggerON)),NA())</f>
        <v>1.3378765657643399E-2</v>
      </c>
      <c r="H842" s="49">
        <f>_xll.qlCalendarAdvance(IborCalendar,$H841,B842,"f",FALSE)</f>
        <v>45637</v>
      </c>
      <c r="I842" s="49">
        <f>_xll.qlInterestRateIndexValueDate(Index1M,$H842)</f>
        <v>45639</v>
      </c>
      <c r="J842" s="52">
        <f>IFERROR(_xll.qlIndexFixing(Index1M,$H842,TRUE,_xll.ohTrigger(RecalcTrigger,Trigger1M)),NA())</f>
        <v>1.6609639519755765E-2</v>
      </c>
      <c r="K842" s="52">
        <f>IFERROR(_xll.qlIndexFixing(ONIndex1M,I842,TRUE,_xll.ohTrigger(RecalcTrigger,Trigger1M)),NA())</f>
        <v>1.6567984032924699E-2</v>
      </c>
      <c r="L842" s="52">
        <f>IFERROR(_xll.qlIndexFixing(Index3M,H842,TRUE,_xll.ohTrigger(RecalcTrigger,Trigger3M)),NA())</f>
        <v>1.7509030393471292E-2</v>
      </c>
      <c r="M842" s="52">
        <f>IFERROR(_xll.qlIndexFixing(ONIndex3M,I842,TRUE,_xll.ohTrigger(RecalcTrigger,Trigger3M)),NA())</f>
        <v>1.7374474567199982E-2</v>
      </c>
      <c r="N842" s="52">
        <f>IFERROR(_xll.qlIndexFixing(Index6M,$H842,TRUE,_xll.ohTrigger(RecalcTrigger,Trigger6M)),NA())</f>
        <v>1.9369682087016071E-2</v>
      </c>
      <c r="O842" s="52">
        <f>IFERROR(_xll.qlIndexFixing(ONIndex6M,I842,TRUE,_xll.ohTrigger(RecalcTrigger,Trigger6M)),NA())</f>
        <v>1.9104480683935776E-2</v>
      </c>
      <c r="P842" s="52">
        <f>IFERROR(_xll.qlIndexFixing(Index1Y,$H842,TRUE,_xll.ohTrigger(RecalcTrigger,Trigger1Y)),NA())</f>
        <v>2.1586717722765675E-2</v>
      </c>
      <c r="Q842" s="52">
        <f>IFERROR(_xll.qlIndexFixing(ONIndex1Y,I842,TRUE,_xll.ohTrigger(RecalcTrigger,Trigger1Y)),NA())</f>
        <v>2.1064571855733405E-2</v>
      </c>
    </row>
    <row r="843" spans="2:17" x14ac:dyDescent="0.2">
      <c r="B843" s="46" t="s">
        <v>51</v>
      </c>
      <c r="D843" s="49">
        <f>_xll.qlCalendarAdvance(LocalCalendar,$D842,B843,"f",FALSE)</f>
        <v>45659</v>
      </c>
      <c r="E843" s="49">
        <f>_xll.qlInterestRateIndexValueDate(IndexON,D843)</f>
        <v>45659</v>
      </c>
      <c r="F843" s="52">
        <f>IFERROR(_xll.qlIndexFixing(IndexON,D843,TRUE,_xll.ohTrigger(RecalcTrigger,TriggerON)),NA())</f>
        <v>1.3392256385298396E-2</v>
      </c>
      <c r="H843" s="49">
        <f>_xll.qlCalendarAdvance(IborCalendar,$H842,B843,"f",FALSE)</f>
        <v>45644</v>
      </c>
      <c r="I843" s="49">
        <f>_xll.qlInterestRateIndexValueDate(Index1M,$H843)</f>
        <v>45646</v>
      </c>
      <c r="J843" s="52">
        <f>IFERROR(_xll.qlIndexFixing(Index1M,$H843,TRUE,_xll.ohTrigger(RecalcTrigger,Trigger1M)),NA())</f>
        <v>1.6626607151433437E-2</v>
      </c>
      <c r="K843" s="52">
        <f>IFERROR(_xll.qlIndexFixing(ONIndex1M,I843,TRUE,_xll.ohTrigger(RecalcTrigger,Trigger1M)),NA())</f>
        <v>1.6583459938015466E-2</v>
      </c>
      <c r="L843" s="52">
        <f>IFERROR(_xll.qlIndexFixing(Index3M,H843,TRUE,_xll.ohTrigger(RecalcTrigger,Trigger3M)),NA())</f>
        <v>1.7524674797869011E-2</v>
      </c>
      <c r="M843" s="52">
        <f>IFERROR(_xll.qlIndexFixing(ONIndex3M,I843,TRUE,_xll.ohTrigger(RecalcTrigger,Trigger3M)),NA())</f>
        <v>1.7390376777601801E-2</v>
      </c>
      <c r="N843" s="52">
        <f>IFERROR(_xll.qlIndexFixing(Index6M,$H843,TRUE,_xll.ohTrigger(RecalcTrigger,Trigger6M)),NA())</f>
        <v>1.9384288266842138E-2</v>
      </c>
      <c r="O843" s="52">
        <f>IFERROR(_xll.qlIndexFixing(ONIndex6M,I843,TRUE,_xll.ohTrigger(RecalcTrigger,Trigger6M)),NA())</f>
        <v>1.911629476724741E-2</v>
      </c>
      <c r="P843" s="52">
        <f>IFERROR(_xll.qlIndexFixing(Index1Y,$H843,TRUE,_xll.ohTrigger(RecalcTrigger,Trigger1Y)),NA())</f>
        <v>2.1600707882332083E-2</v>
      </c>
      <c r="Q843" s="52">
        <f>IFERROR(_xll.qlIndexFixing(ONIndex1Y,I843,TRUE,_xll.ohTrigger(RecalcTrigger,Trigger1Y)),NA())</f>
        <v>2.1069659717491973E-2</v>
      </c>
    </row>
    <row r="844" spans="2:17" x14ac:dyDescent="0.2">
      <c r="B844" s="46" t="s">
        <v>51</v>
      </c>
      <c r="D844" s="49">
        <f>_xll.qlCalendarAdvance(LocalCalendar,$D843,B844,"f",FALSE)</f>
        <v>45666</v>
      </c>
      <c r="E844" s="49">
        <f>_xll.qlInterestRateIndexValueDate(IndexON,D844)</f>
        <v>45666</v>
      </c>
      <c r="F844" s="52">
        <f>IFERROR(_xll.qlIndexFixing(IndexON,D844,TRUE,_xll.ohTrigger(RecalcTrigger,TriggerON)),NA())</f>
        <v>1.340583260336814E-2</v>
      </c>
      <c r="H844" s="49">
        <f>_xll.qlCalendarAdvance(IborCalendar,$H843,B844,"f",FALSE)</f>
        <v>45653</v>
      </c>
      <c r="I844" s="49">
        <f>_xll.qlInterestRateIndexValueDate(Index1M,$H844)</f>
        <v>45657</v>
      </c>
      <c r="J844" s="52">
        <f>IFERROR(_xll.qlIndexFixing(Index1M,$H844,TRUE,_xll.ohTrigger(RecalcTrigger,Trigger1M)),NA())</f>
        <v>1.6649425651796296E-2</v>
      </c>
      <c r="K844" s="52">
        <f>IFERROR(_xll.qlIndexFixing(ONIndex1M,I844,TRUE,_xll.ohTrigger(RecalcTrigger,Trigger1M)),NA())</f>
        <v>1.6606275004904525E-2</v>
      </c>
      <c r="L844" s="52">
        <f>IFERROR(_xll.qlIndexFixing(Index3M,H844,TRUE,_xll.ohTrigger(RecalcTrigger,Trigger3M)),NA())</f>
        <v>1.7549153276239515E-2</v>
      </c>
      <c r="M844" s="52">
        <f>IFERROR(_xll.qlIndexFixing(ONIndex3M,I844,TRUE,_xll.ohTrigger(RecalcTrigger,Trigger3M)),NA())</f>
        <v>1.7413711475868787E-2</v>
      </c>
      <c r="N844" s="52">
        <f>IFERROR(_xll.qlIndexFixing(Index6M,$H844,TRUE,_xll.ohTrigger(RecalcTrigger,Trigger6M)),NA())</f>
        <v>1.9406004482675394E-2</v>
      </c>
      <c r="O844" s="52">
        <f>IFERROR(_xll.qlIndexFixing(ONIndex6M,I844,TRUE,_xll.ohTrigger(RecalcTrigger,Trigger6M)),NA())</f>
        <v>1.9133895554688252E-2</v>
      </c>
      <c r="P844" s="52">
        <f>IFERROR(_xll.qlIndexFixing(Index1Y,$H844,TRUE,_xll.ohTrigger(RecalcTrigger,Trigger1Y)),NA())</f>
        <v>2.1619439779260556E-2</v>
      </c>
      <c r="Q844" s="52">
        <f>IFERROR(_xll.qlIndexFixing(ONIndex1Y,I844,TRUE,_xll.ohTrigger(RecalcTrigger,Trigger1Y)),NA())</f>
        <v>2.1077358223884346E-2</v>
      </c>
    </row>
    <row r="845" spans="2:17" x14ac:dyDescent="0.2">
      <c r="B845" s="46" t="s">
        <v>51</v>
      </c>
      <c r="D845" s="49">
        <f>_xll.qlCalendarAdvance(LocalCalendar,$D844,B845,"f",FALSE)</f>
        <v>45673</v>
      </c>
      <c r="E845" s="49">
        <f>_xll.qlInterestRateIndexValueDate(IndexON,D845)</f>
        <v>45673</v>
      </c>
      <c r="F845" s="52">
        <f>IFERROR(_xll.qlIndexFixing(IndexON,D845,TRUE,_xll.ohTrigger(RecalcTrigger,TriggerON)),NA())</f>
        <v>1.3419494311852631E-2</v>
      </c>
      <c r="H845" s="49">
        <f>_xll.qlCalendarAdvance(IborCalendar,$H844,B845,"f",FALSE)</f>
        <v>45660</v>
      </c>
      <c r="I845" s="49">
        <f>_xll.qlInterestRateIndexValueDate(Index1M,$H845)</f>
        <v>45664</v>
      </c>
      <c r="J845" s="52">
        <f>IFERROR(_xll.qlIndexFixing(Index1M,$H845,TRUE,_xll.ohTrigger(RecalcTrigger,Trigger1M)),NA())</f>
        <v>1.6664882982654158E-2</v>
      </c>
      <c r="K845" s="52">
        <f>IFERROR(_xll.qlIndexFixing(ONIndex1M,I845,TRUE,_xll.ohTrigger(RecalcTrigger,Trigger1M)),NA())</f>
        <v>1.6620241883478215E-2</v>
      </c>
      <c r="L845" s="52">
        <f>IFERROR(_xll.qlIndexFixing(Index3M,H845,TRUE,_xll.ohTrigger(RecalcTrigger,Trigger3M)),NA())</f>
        <v>1.7564663297926941E-2</v>
      </c>
      <c r="M845" s="52">
        <f>IFERROR(_xll.qlIndexFixing(ONIndex3M,I845,TRUE,_xll.ohTrigger(RecalcTrigger,Trigger3M)),NA())</f>
        <v>1.7427936174208014E-2</v>
      </c>
      <c r="N845" s="52">
        <f>IFERROR(_xll.qlIndexFixing(Index6M,$H845,TRUE,_xll.ohTrigger(RecalcTrigger,Trigger6M)),NA())</f>
        <v>1.9421133814461446E-2</v>
      </c>
      <c r="O845" s="52">
        <f>IFERROR(_xll.qlIndexFixing(ONIndex6M,I845,TRUE,_xll.ohTrigger(RecalcTrigger,Trigger6M)),NA())</f>
        <v>1.9144830333930329E-2</v>
      </c>
      <c r="P845" s="52">
        <f>IFERROR(_xll.qlIndexFixing(Index1Y,$H845,TRUE,_xll.ohTrigger(RecalcTrigger,Trigger1Y)),NA())</f>
        <v>2.1633921655887983E-2</v>
      </c>
      <c r="Q845" s="52">
        <f>IFERROR(_xll.qlIndexFixing(ONIndex1Y,I845,TRUE,_xll.ohTrigger(RecalcTrigger,Trigger1Y)),NA())</f>
        <v>2.1082300415899979E-2</v>
      </c>
    </row>
    <row r="846" spans="2:17" x14ac:dyDescent="0.2">
      <c r="B846" s="46" t="s">
        <v>51</v>
      </c>
      <c r="D846" s="49">
        <f>_xll.qlCalendarAdvance(LocalCalendar,$D845,B846,"f",FALSE)</f>
        <v>45680</v>
      </c>
      <c r="E846" s="49">
        <f>_xll.qlInterestRateIndexValueDate(IndexON,D846)</f>
        <v>45680</v>
      </c>
      <c r="F846" s="52">
        <f>IFERROR(_xll.qlIndexFixing(IndexON,D846,TRUE,_xll.ohTrigger(RecalcTrigger,TriggerON)),NA())</f>
        <v>1.343324151075187E-2</v>
      </c>
      <c r="H846" s="49">
        <f>_xll.qlCalendarAdvance(IborCalendar,$H845,B846,"f",FALSE)</f>
        <v>45667</v>
      </c>
      <c r="I846" s="49">
        <f>_xll.qlInterestRateIndexValueDate(Index1M,$H846)</f>
        <v>45671</v>
      </c>
      <c r="J846" s="52">
        <f>IFERROR(_xll.qlIndexFixing(Index1M,$H846,TRUE,_xll.ohTrigger(RecalcTrigger,Trigger1M)),NA())</f>
        <v>1.6680331883318706E-2</v>
      </c>
      <c r="K846" s="52">
        <f>IFERROR(_xll.qlIndexFixing(ONIndex1M,I846,TRUE,_xll.ohTrigger(RecalcTrigger,Trigger1M)),NA())</f>
        <v>1.6635687432078328E-2</v>
      </c>
      <c r="L846" s="52">
        <f>IFERROR(_xll.qlIndexFixing(Index3M,H846,TRUE,_xll.ohTrigger(RecalcTrigger,Trigger3M)),NA())</f>
        <v>1.7580121058585974E-2</v>
      </c>
      <c r="M846" s="52">
        <f>IFERROR(_xll.qlIndexFixing(ONIndex3M,I846,TRUE,_xll.ohTrigger(RecalcTrigger,Trigger3M)),NA())</f>
        <v>1.7443658241855786E-2</v>
      </c>
      <c r="N846" s="52">
        <f>IFERROR(_xll.qlIndexFixing(Index6M,$H846,TRUE,_xll.ohTrigger(RecalcTrigger,Trigger6M)),NA())</f>
        <v>1.9436472728380363E-2</v>
      </c>
      <c r="O846" s="52">
        <f>IFERROR(_xll.qlIndexFixing(ONIndex6M,I846,TRUE,_xll.ohTrigger(RecalcTrigger,Trigger6M)),NA())</f>
        <v>1.915735442865163E-2</v>
      </c>
      <c r="P846" s="52">
        <f>IFERROR(_xll.qlIndexFixing(Index1Y,$H846,TRUE,_xll.ohTrigger(RecalcTrigger,Trigger1Y)),NA())</f>
        <v>2.1648574736421913E-2</v>
      </c>
      <c r="Q846" s="52">
        <f>IFERROR(_xll.qlIndexFixing(ONIndex1Y,I846,TRUE,_xll.ohTrigger(RecalcTrigger,Trigger1Y)),NA())</f>
        <v>2.1088640612108023E-2</v>
      </c>
    </row>
    <row r="847" spans="2:17" x14ac:dyDescent="0.2">
      <c r="B847" s="46" t="s">
        <v>51</v>
      </c>
      <c r="D847" s="49">
        <f>_xll.qlCalendarAdvance(LocalCalendar,$D846,B847,"f",FALSE)</f>
        <v>45687</v>
      </c>
      <c r="E847" s="49">
        <f>_xll.qlInterestRateIndexValueDate(IndexON,D847)</f>
        <v>45687</v>
      </c>
      <c r="F847" s="52">
        <f>IFERROR(_xll.qlIndexFixing(IndexON,D847,TRUE,_xll.ohTrigger(RecalcTrigger,TriggerON)),NA())</f>
        <v>1.3447074200225728E-2</v>
      </c>
      <c r="H847" s="49">
        <f>_xll.qlCalendarAdvance(IborCalendar,$H846,B847,"f",FALSE)</f>
        <v>45674</v>
      </c>
      <c r="I847" s="49">
        <f>_xll.qlInterestRateIndexValueDate(Index1M,$H847)</f>
        <v>45678</v>
      </c>
      <c r="J847" s="52">
        <f>IFERROR(_xll.qlIndexFixing(Index1M,$H847,TRUE,_xll.ohTrigger(RecalcTrigger,Trigger1M)),NA())</f>
        <v>1.6695772353753833E-2</v>
      </c>
      <c r="K847" s="52">
        <f>IFERROR(_xll.qlIndexFixing(ONIndex1M,I847,TRUE,_xll.ohTrigger(RecalcTrigger,Trigger1M)),NA())</f>
        <v>1.6651124542388374E-2</v>
      </c>
      <c r="L847" s="52">
        <f>IFERROR(_xll.qlIndexFixing(Index3M,H847,TRUE,_xll.ohTrigger(RecalcTrigger,Trigger3M)),NA())</f>
        <v>1.7597046332336372E-2</v>
      </c>
      <c r="M847" s="52">
        <f>IFERROR(_xll.qlIndexFixing(ONIndex3M,I847,TRUE,_xll.ohTrigger(RecalcTrigger,Trigger3M)),NA())</f>
        <v>1.745932821573426E-2</v>
      </c>
      <c r="N847" s="52">
        <f>IFERROR(_xll.qlIndexFixing(Index6M,$H847,TRUE,_xll.ohTrigger(RecalcTrigger,Trigger6M)),NA())</f>
        <v>1.9452021229231398E-2</v>
      </c>
      <c r="O847" s="52">
        <f>IFERROR(_xll.qlIndexFixing(ONIndex6M,I847,TRUE,_xll.ohTrigger(RecalcTrigger,Trigger6M)),NA())</f>
        <v>1.9170085975828144E-2</v>
      </c>
      <c r="P847" s="52">
        <f>IFERROR(_xll.qlIndexFixing(Index1Y,$H847,TRUE,_xll.ohTrigger(RecalcTrigger,Trigger1Y)),NA())</f>
        <v>2.1663384714090909E-2</v>
      </c>
      <c r="Q847" s="52">
        <f>IFERROR(_xll.qlIndexFixing(ONIndex1Y,I847,TRUE,_xll.ohTrigger(RecalcTrigger,Trigger1Y)),NA())</f>
        <v>2.1095346246235991E-2</v>
      </c>
    </row>
    <row r="848" spans="2:17" x14ac:dyDescent="0.2">
      <c r="B848" s="46" t="s">
        <v>51</v>
      </c>
      <c r="D848" s="49">
        <f>_xll.qlCalendarAdvance(LocalCalendar,$D847,B848,"f",FALSE)</f>
        <v>45694</v>
      </c>
      <c r="E848" s="49">
        <f>_xll.qlInterestRateIndexValueDate(IndexON,D848)</f>
        <v>45694</v>
      </c>
      <c r="F848" s="52">
        <f>IFERROR(_xll.qlIndexFixing(IndexON,D848,TRUE,_xll.ohTrigger(RecalcTrigger,TriggerON)),NA())</f>
        <v>1.3460992380114334E-2</v>
      </c>
      <c r="H848" s="49">
        <f>_xll.qlCalendarAdvance(IborCalendar,$H847,B848,"f",FALSE)</f>
        <v>45681</v>
      </c>
      <c r="I848" s="49">
        <f>_xll.qlInterestRateIndexValueDate(Index1M,$H848)</f>
        <v>45685</v>
      </c>
      <c r="J848" s="52">
        <f>IFERROR(_xll.qlIndexFixing(Index1M,$H848,TRUE,_xll.ohTrigger(RecalcTrigger,Trigger1M)),NA())</f>
        <v>1.6711204393928598E-2</v>
      </c>
      <c r="K848" s="52">
        <f>IFERROR(_xll.qlIndexFixing(ONIndex1M,I848,TRUE,_xll.ohTrigger(RecalcTrigger,Trigger1M)),NA())</f>
        <v>1.6666553214328417E-2</v>
      </c>
      <c r="L848" s="52">
        <f>IFERROR(_xll.qlIndexFixing(Index3M,H848,TRUE,_xll.ohTrigger(RecalcTrigger,Trigger3M)),NA())</f>
        <v>1.7610879794412782E-2</v>
      </c>
      <c r="M848" s="52">
        <f>IFERROR(_xll.qlIndexFixing(ONIndex3M,I848,TRUE,_xll.ohTrigger(RecalcTrigger,Trigger3M)),NA())</f>
        <v>1.7474946095763499E-2</v>
      </c>
      <c r="N848" s="52">
        <f>IFERROR(_xll.qlIndexFixing(Index6M,$H848,TRUE,_xll.ohTrigger(RecalcTrigger,Trigger6M)),NA())</f>
        <v>1.946777932188138E-2</v>
      </c>
      <c r="O848" s="52">
        <f>IFERROR(_xll.qlIndexFixing(ONIndex6M,I848,TRUE,_xll.ohTrigger(RecalcTrigger,Trigger6M)),NA())</f>
        <v>1.9183024975619745E-2</v>
      </c>
      <c r="P848" s="52">
        <f>IFERROR(_xll.qlIndexFixing(Index1Y,$H848,TRUE,_xll.ohTrigger(RecalcTrigger,Trigger1Y)),NA())</f>
        <v>2.1678337281360083E-2</v>
      </c>
      <c r="Q848" s="52">
        <f>IFERROR(_xll.qlIndexFixing(ONIndex1Y,I848,TRUE,_xll.ohTrigger(RecalcTrigger,Trigger1Y)),NA())</f>
        <v>2.110241731836382E-2</v>
      </c>
    </row>
    <row r="849" spans="2:17" x14ac:dyDescent="0.2">
      <c r="B849" s="46" t="s">
        <v>51</v>
      </c>
      <c r="D849" s="49">
        <f>_xll.qlCalendarAdvance(LocalCalendar,$D848,B849,"f",FALSE)</f>
        <v>45701</v>
      </c>
      <c r="E849" s="49">
        <f>_xll.qlInterestRateIndexValueDate(IndexON,D849)</f>
        <v>45701</v>
      </c>
      <c r="F849" s="52">
        <f>IFERROR(_xll.qlIndexFixing(IndexON,D849,TRUE,_xll.ohTrigger(RecalcTrigger,TriggerON)),NA())</f>
        <v>1.3474996050577559E-2</v>
      </c>
      <c r="H849" s="49">
        <f>_xll.qlCalendarAdvance(IborCalendar,$H848,B849,"f",FALSE)</f>
        <v>45688</v>
      </c>
      <c r="I849" s="49">
        <f>_xll.qlInterestRateIndexValueDate(Index1M,$H849)</f>
        <v>45692</v>
      </c>
      <c r="J849" s="52">
        <f>IFERROR(_xll.qlIndexFixing(Index1M,$H849,TRUE,_xll.ohTrigger(RecalcTrigger,Trigger1M)),NA())</f>
        <v>1.6722160249219416E-2</v>
      </c>
      <c r="K849" s="52">
        <f>IFERROR(_xll.qlIndexFixing(ONIndex1M,I849,TRUE,_xll.ohTrigger(RecalcTrigger,Trigger1M)),NA())</f>
        <v>1.6681973448058329E-2</v>
      </c>
      <c r="L849" s="52">
        <f>IFERROR(_xll.qlIndexFixing(Index3M,H849,TRUE,_xll.ohTrigger(RecalcTrigger,Trigger3M)),NA())</f>
        <v>1.7627694572962184E-2</v>
      </c>
      <c r="M849" s="52">
        <f>IFERROR(_xll.qlIndexFixing(ONIndex3M,I849,TRUE,_xll.ohTrigger(RecalcTrigger,Trigger3M)),NA())</f>
        <v>1.7490511882023441E-2</v>
      </c>
      <c r="N849" s="52">
        <f>IFERROR(_xll.qlIndexFixing(Index6M,$H849,TRUE,_xll.ohTrigger(RecalcTrigger,Trigger6M)),NA())</f>
        <v>1.9483747011261605E-2</v>
      </c>
      <c r="O849" s="52">
        <f>IFERROR(_xll.qlIndexFixing(ONIndex6M,I849,TRUE,_xll.ohTrigger(RecalcTrigger,Trigger6M)),NA())</f>
        <v>1.9196171427946496E-2</v>
      </c>
      <c r="P849" s="52">
        <f>IFERROR(_xll.qlIndexFixing(Index1Y,$H849,TRUE,_xll.ohTrigger(RecalcTrigger,Trigger1Y)),NA())</f>
        <v>2.1693418129910311E-2</v>
      </c>
      <c r="Q849" s="52">
        <f>IFERROR(_xll.qlIndexFixing(ONIndex1Y,I849,TRUE,_xll.ohTrigger(RecalcTrigger,Trigger1Y)),NA())</f>
        <v>2.1109853828411573E-2</v>
      </c>
    </row>
    <row r="850" spans="2:17" x14ac:dyDescent="0.2">
      <c r="B850" s="46" t="s">
        <v>51</v>
      </c>
      <c r="D850" s="49">
        <f>_xll.qlCalendarAdvance(LocalCalendar,$D849,B850,"f",FALSE)</f>
        <v>45708</v>
      </c>
      <c r="E850" s="49">
        <f>_xll.qlInterestRateIndexValueDate(IndexON,D850)</f>
        <v>45708</v>
      </c>
      <c r="F850" s="52">
        <f>IFERROR(_xll.qlIndexFixing(IndexON,D850,TRUE,_xll.ohTrigger(RecalcTrigger,TriggerON)),NA())</f>
        <v>1.3489085211455532E-2</v>
      </c>
      <c r="H850" s="49">
        <f>_xll.qlCalendarAdvance(IborCalendar,$H849,B850,"f",FALSE)</f>
        <v>45695</v>
      </c>
      <c r="I850" s="49">
        <f>_xll.qlInterestRateIndexValueDate(Index1M,$H850)</f>
        <v>45699</v>
      </c>
      <c r="J850" s="52">
        <f>IFERROR(_xll.qlIndexFixing(Index1M,$H850,TRUE,_xll.ohTrigger(RecalcTrigger,Trigger1M)),NA())</f>
        <v>1.6737575087453851E-2</v>
      </c>
      <c r="K850" s="52">
        <f>IFERROR(_xll.qlIndexFixing(ONIndex1M,I850,TRUE,_xll.ohTrigger(RecalcTrigger,Trigger1M)),NA())</f>
        <v>1.6697385243258367E-2</v>
      </c>
      <c r="L850" s="52">
        <f>IFERROR(_xll.qlIndexFixing(Index3M,H850,TRUE,_xll.ohTrigger(RecalcTrigger,Trigger3M)),NA())</f>
        <v>1.7641429478914894E-2</v>
      </c>
      <c r="M850" s="52">
        <f>IFERROR(_xll.qlIndexFixing(ONIndex3M,I850,TRUE,_xll.ohTrigger(RecalcTrigger,Trigger3M)),NA())</f>
        <v>1.7506025574514084E-2</v>
      </c>
      <c r="N850" s="52">
        <f>IFERROR(_xll.qlIndexFixing(Index6M,$H850,TRUE,_xll.ohTrigger(RecalcTrigger,Trigger6M)),NA())</f>
        <v>1.9499924302369191E-2</v>
      </c>
      <c r="O850" s="52">
        <f>IFERROR(_xll.qlIndexFixing(ONIndex6M,I850,TRUE,_xll.ohTrigger(RecalcTrigger,Trigger6M)),NA())</f>
        <v>1.9209525332728461E-2</v>
      </c>
      <c r="P850" s="52">
        <f>IFERROR(_xll.qlIndexFixing(Index1Y,$H850,TRUE,_xll.ohTrigger(RecalcTrigger,Trigger1Y)),NA())</f>
        <v>2.170861295061784E-2</v>
      </c>
      <c r="Q850" s="52">
        <f>IFERROR(_xll.qlIndexFixing(ONIndex1Y,I850,TRUE,_xll.ohTrigger(RecalcTrigger,Trigger1Y)),NA())</f>
        <v>2.1117655776379252E-2</v>
      </c>
    </row>
    <row r="851" spans="2:17" x14ac:dyDescent="0.2">
      <c r="B851" s="46" t="s">
        <v>51</v>
      </c>
      <c r="D851" s="49">
        <f>_xll.qlCalendarAdvance(LocalCalendar,$D850,B851,"f",FALSE)</f>
        <v>45715</v>
      </c>
      <c r="E851" s="49">
        <f>_xll.qlInterestRateIndexValueDate(IndexON,D851)</f>
        <v>45715</v>
      </c>
      <c r="F851" s="52">
        <f>IFERROR(_xll.qlIndexFixing(IndexON,D851,TRUE,_xll.ohTrigger(RecalcTrigger,TriggerON)),NA())</f>
        <v>1.3503259862828187E-2</v>
      </c>
      <c r="H851" s="49">
        <f>_xll.qlCalendarAdvance(IborCalendar,$H850,B851,"f",FALSE)</f>
        <v>45702</v>
      </c>
      <c r="I851" s="49">
        <f>_xll.qlInterestRateIndexValueDate(Index1M,$H851)</f>
        <v>45706</v>
      </c>
      <c r="J851" s="52">
        <f>IFERROR(_xll.qlIndexFixing(Index1M,$H851,TRUE,_xll.ohTrigger(RecalcTrigger,Trigger1M)),NA())</f>
        <v>1.6752981494535364E-2</v>
      </c>
      <c r="K851" s="52">
        <f>IFERROR(_xll.qlIndexFixing(ONIndex1M,I851,TRUE,_xll.ohTrigger(RecalcTrigger,Trigger1M)),NA())</f>
        <v>1.6712788600248274E-2</v>
      </c>
      <c r="L851" s="52">
        <f>IFERROR(_xll.qlIndexFixing(Index3M,H851,TRUE,_xll.ohTrigger(RecalcTrigger,Trigger3M)),NA())</f>
        <v>1.7656625925426717E-2</v>
      </c>
      <c r="M851" s="52">
        <f>IFERROR(_xll.qlIndexFixing(ONIndex3M,I851,TRUE,_xll.ohTrigger(RecalcTrigger,Trigger3M)),NA())</f>
        <v>1.7521487173075556E-2</v>
      </c>
      <c r="N851" s="52">
        <f>IFERROR(_xll.qlIndexFixing(Index6M,$H851,TRUE,_xll.ohTrigger(RecalcTrigger,Trigger6M)),NA())</f>
        <v>1.95163112002666E-2</v>
      </c>
      <c r="O851" s="52">
        <f>IFERROR(_xll.qlIndexFixing(ONIndex6M,I851,TRUE,_xll.ohTrigger(RecalcTrigger,Trigger6M)),NA())</f>
        <v>1.9223086690125513E-2</v>
      </c>
      <c r="P851" s="52">
        <f>IFERROR(_xll.qlIndexFixing(Index1Y,$H851,TRUE,_xll.ohTrigger(RecalcTrigger,Trigger1Y)),NA())</f>
        <v>2.1723907433538754E-2</v>
      </c>
      <c r="Q851" s="52">
        <f>IFERROR(_xll.qlIndexFixing(ONIndex1Y,I851,TRUE,_xll.ohTrigger(RecalcTrigger,Trigger1Y)),NA())</f>
        <v>2.1125823162506663E-2</v>
      </c>
    </row>
    <row r="852" spans="2:17" x14ac:dyDescent="0.2">
      <c r="B852" s="46" t="s">
        <v>51</v>
      </c>
      <c r="D852" s="49">
        <f>_xll.qlCalendarAdvance(LocalCalendar,$D851,B852,"f",FALSE)</f>
        <v>45722</v>
      </c>
      <c r="E852" s="49">
        <f>_xll.qlInterestRateIndexValueDate(IndexON,D852)</f>
        <v>45722</v>
      </c>
      <c r="F852" s="52">
        <f>IFERROR(_xll.qlIndexFixing(IndexON,D852,TRUE,_xll.ohTrigger(RecalcTrigger,TriggerON)),NA())</f>
        <v>1.3517520004775463E-2</v>
      </c>
      <c r="H852" s="49">
        <f>_xll.qlCalendarAdvance(IborCalendar,$H851,B852,"f",FALSE)</f>
        <v>45709</v>
      </c>
      <c r="I852" s="49">
        <f>_xll.qlInterestRateIndexValueDate(Index1M,$H852)</f>
        <v>45713</v>
      </c>
      <c r="J852" s="52">
        <f>IFERROR(_xll.qlIndexFixing(Index1M,$H852,TRUE,_xll.ohTrigger(RecalcTrigger,Trigger1M)),NA())</f>
        <v>1.6768379470426847E-2</v>
      </c>
      <c r="K852" s="52">
        <f>IFERROR(_xll.qlIndexFixing(ONIndex1M,I852,TRUE,_xll.ohTrigger(RecalcTrigger,Trigger1M)),NA())</f>
        <v>1.6728183518708306E-2</v>
      </c>
      <c r="L852" s="52">
        <f>IFERROR(_xll.qlIndexFixing(Index3M,H852,TRUE,_xll.ohTrigger(RecalcTrigger,Trigger3M)),NA())</f>
        <v>1.7673274942050059E-2</v>
      </c>
      <c r="M852" s="52">
        <f>IFERROR(_xll.qlIndexFixing(ONIndex3M,I852,TRUE,_xll.ohTrigger(RecalcTrigger,Trigger3M)),NA())</f>
        <v>1.753689667786773E-2</v>
      </c>
      <c r="N852" s="52">
        <f>IFERROR(_xll.qlIndexFixing(Index6M,$H852,TRUE,_xll.ohTrigger(RecalcTrigger,Trigger6M)),NA())</f>
        <v>1.9534694116709581E-2</v>
      </c>
      <c r="O852" s="52">
        <f>IFERROR(_xll.qlIndexFixing(ONIndex6M,I852,TRUE,_xll.ohTrigger(RecalcTrigger,Trigger6M)),NA())</f>
        <v>1.9236855500137651E-2</v>
      </c>
      <c r="P852" s="52">
        <f>IFERROR(_xll.qlIndexFixing(Index1Y,$H852,TRUE,_xll.ohTrigger(RecalcTrigger,Trigger1Y)),NA())</f>
        <v>2.1739287267892111E-2</v>
      </c>
      <c r="Q852" s="52">
        <f>IFERROR(_xll.qlIndexFixing(ONIndex1Y,I852,TRUE,_xll.ohTrigger(RecalcTrigger,Trigger1Y)),NA())</f>
        <v>2.1134355986553999E-2</v>
      </c>
    </row>
    <row r="853" spans="2:17" x14ac:dyDescent="0.2">
      <c r="B853" s="46" t="s">
        <v>51</v>
      </c>
      <c r="D853" s="49">
        <f>_xll.qlCalendarAdvance(LocalCalendar,$D852,B853,"f",FALSE)</f>
        <v>45729</v>
      </c>
      <c r="E853" s="49">
        <f>_xll.qlInterestRateIndexValueDate(IndexON,D853)</f>
        <v>45729</v>
      </c>
      <c r="F853" s="52">
        <f>IFERROR(_xll.qlIndexFixing(IndexON,D853,TRUE,_xll.ohTrigger(RecalcTrigger,TriggerON)),NA())</f>
        <v>1.3531865637217422E-2</v>
      </c>
      <c r="H853" s="49">
        <f>_xll.qlCalendarAdvance(IborCalendar,$H852,B853,"f",FALSE)</f>
        <v>45716</v>
      </c>
      <c r="I853" s="49">
        <f>_xll.qlInterestRateIndexValueDate(Index1M,$H853)</f>
        <v>45720</v>
      </c>
      <c r="J853" s="52">
        <f>IFERROR(_xll.qlIndexFixing(Index1M,$H853,TRUE,_xll.ohTrigger(RecalcTrigger,Trigger1M)),NA())</f>
        <v>1.6788238139718609E-2</v>
      </c>
      <c r="K853" s="52">
        <f>IFERROR(_xll.qlIndexFixing(ONIndex1M,I853,TRUE,_xll.ohTrigger(RecalcTrigger,Trigger1M)),NA())</f>
        <v>1.6743569998958208E-2</v>
      </c>
      <c r="L853" s="52">
        <f>IFERROR(_xll.qlIndexFixing(Index3M,H853,TRUE,_xll.ohTrigger(RecalcTrigger,Trigger3M)),NA())</f>
        <v>1.7689865468919101E-2</v>
      </c>
      <c r="M853" s="52">
        <f>IFERROR(_xll.qlIndexFixing(ONIndex3M,I853,TRUE,_xll.ohTrigger(RecalcTrigger,Trigger3M)),NA())</f>
        <v>1.755225408881067E-2</v>
      </c>
      <c r="N853" s="52">
        <f>IFERROR(_xll.qlIndexFixing(Index6M,$H853,TRUE,_xll.ohTrigger(RecalcTrigger,Trigger6M)),NA())</f>
        <v>1.9555125451520515E-2</v>
      </c>
      <c r="O853" s="52">
        <f>IFERROR(_xll.qlIndexFixing(ONIndex6M,I853,TRUE,_xll.ohTrigger(RecalcTrigger,Trigger6M)),NA())</f>
        <v>1.9250831762764875E-2</v>
      </c>
      <c r="P853" s="52">
        <f>IFERROR(_xll.qlIndexFixing(Index1Y,$H853,TRUE,_xll.ohTrigger(RecalcTrigger,Trigger1Y)),NA())</f>
        <v>2.1754738142048764E-2</v>
      </c>
      <c r="Q853" s="52">
        <f>IFERROR(_xll.qlIndexFixing(ONIndex1Y,I853,TRUE,_xll.ohTrigger(RecalcTrigger,Trigger1Y)),NA())</f>
        <v>2.1143254248681131E-2</v>
      </c>
    </row>
    <row r="854" spans="2:17" x14ac:dyDescent="0.2">
      <c r="B854" s="46" t="s">
        <v>51</v>
      </c>
      <c r="D854" s="49">
        <f>_xll.qlCalendarAdvance(LocalCalendar,$D853,B854,"f",FALSE)</f>
        <v>45736</v>
      </c>
      <c r="E854" s="49">
        <f>_xll.qlInterestRateIndexValueDate(IndexON,D854)</f>
        <v>45736</v>
      </c>
      <c r="F854" s="52">
        <f>IFERROR(_xll.qlIndexFixing(IndexON,D854,TRUE,_xll.ohTrigger(RecalcTrigger,TriggerON)),NA())</f>
        <v>1.3546296760154064E-2</v>
      </c>
      <c r="H854" s="49">
        <f>_xll.qlCalendarAdvance(IborCalendar,$H853,B854,"f",FALSE)</f>
        <v>45723</v>
      </c>
      <c r="I854" s="49">
        <f>_xll.qlInterestRateIndexValueDate(Index1M,$H854)</f>
        <v>45727</v>
      </c>
      <c r="J854" s="52">
        <f>IFERROR(_xll.qlIndexFixing(Index1M,$H854,TRUE,_xll.ohTrigger(RecalcTrigger,Trigger1M)),NA())</f>
        <v>1.6803619597619522E-2</v>
      </c>
      <c r="K854" s="52">
        <f>IFERROR(_xll.qlIndexFixing(ONIndex1M,I854,TRUE,_xll.ohTrigger(RecalcTrigger,Trigger1M)),NA())</f>
        <v>1.675894804075817E-2</v>
      </c>
      <c r="L854" s="52">
        <f>IFERROR(_xll.qlIndexFixing(Index3M,H854,TRUE,_xll.ohTrigger(RecalcTrigger,Trigger3M)),NA())</f>
        <v>1.7704899127837723E-2</v>
      </c>
      <c r="M854" s="52">
        <f>IFERROR(_xll.qlIndexFixing(ONIndex3M,I854,TRUE,_xll.ohTrigger(RecalcTrigger,Trigger3M)),NA())</f>
        <v>1.7567559405904376E-2</v>
      </c>
      <c r="N854" s="52">
        <f>IFERROR(_xll.qlIndexFixing(Index6M,$H854,TRUE,_xll.ohTrigger(RecalcTrigger,Trigger6M)),NA())</f>
        <v>1.957218889006786E-2</v>
      </c>
      <c r="O854" s="52">
        <f>IFERROR(_xll.qlIndexFixing(ONIndex6M,I854,TRUE,_xll.ohTrigger(RecalcTrigger,Trigger6M)),NA())</f>
        <v>1.9265015478087122E-2</v>
      </c>
      <c r="P854" s="52">
        <f>IFERROR(_xll.qlIndexFixing(Index1Y,$H854,TRUE,_xll.ohTrigger(RecalcTrigger,Trigger1Y)),NA())</f>
        <v>2.1770245743517803E-2</v>
      </c>
      <c r="Q854" s="52">
        <f>IFERROR(_xll.qlIndexFixing(ONIndex1Y,I854,TRUE,_xll.ohTrigger(RecalcTrigger,Trigger1Y)),NA())</f>
        <v>2.1152517948888061E-2</v>
      </c>
    </row>
    <row r="855" spans="2:17" x14ac:dyDescent="0.2">
      <c r="B855" s="46" t="s">
        <v>51</v>
      </c>
      <c r="D855" s="49">
        <f>_xll.qlCalendarAdvance(LocalCalendar,$D854,B855,"f",FALSE)</f>
        <v>45743</v>
      </c>
      <c r="E855" s="49">
        <f>_xll.qlInterestRateIndexValueDate(IndexON,D855)</f>
        <v>45743</v>
      </c>
      <c r="F855" s="52">
        <f>IFERROR(_xll.qlIndexFixing(IndexON,D855,TRUE,_xll.ohTrigger(RecalcTrigger,TriggerON)),NA())</f>
        <v>1.3560813373745262E-2</v>
      </c>
      <c r="H855" s="49">
        <f>_xll.qlCalendarAdvance(IborCalendar,$H854,B855,"f",FALSE)</f>
        <v>45730</v>
      </c>
      <c r="I855" s="49">
        <f>_xll.qlInterestRateIndexValueDate(Index1M,$H855)</f>
        <v>45734</v>
      </c>
      <c r="J855" s="52">
        <f>IFERROR(_xll.qlIndexFixing(Index1M,$H855,TRUE,_xll.ohTrigger(RecalcTrigger,Trigger1M)),NA())</f>
        <v>1.6824953179696678E-2</v>
      </c>
      <c r="K855" s="52">
        <f>IFERROR(_xll.qlIndexFixing(ONIndex1M,I855,TRUE,_xll.ohTrigger(RecalcTrigger,Trigger1M)),NA())</f>
        <v>1.6774317644348002E-2</v>
      </c>
      <c r="L855" s="52">
        <f>IFERROR(_xll.qlIndexFixing(Index3M,H855,TRUE,_xll.ohTrigger(RecalcTrigger,Trigger3M)),NA())</f>
        <v>1.7719880516403077E-2</v>
      </c>
      <c r="M855" s="52">
        <f>IFERROR(_xll.qlIndexFixing(ONIndex3M,I855,TRUE,_xll.ohTrigger(RecalcTrigger,Trigger3M)),NA())</f>
        <v>1.7582812629148847E-2</v>
      </c>
      <c r="N855" s="52">
        <f>IFERROR(_xll.qlIndexFixing(Index6M,$H855,TRUE,_xll.ohTrigger(RecalcTrigger,Trigger6M)),NA())</f>
        <v>1.9589461993938566E-2</v>
      </c>
      <c r="O855" s="52">
        <f>IFERROR(_xll.qlIndexFixing(ONIndex6M,I855,TRUE,_xll.ohTrigger(RecalcTrigger,Trigger6M)),NA())</f>
        <v>1.9279406646024455E-2</v>
      </c>
      <c r="P855" s="52">
        <f>IFERROR(_xll.qlIndexFixing(Index1Y,$H855,TRUE,_xll.ohTrigger(RecalcTrigger,Trigger1Y)),NA())</f>
        <v>2.1785795758939741E-2</v>
      </c>
      <c r="Q855" s="52">
        <f>IFERROR(_xll.qlIndexFixing(ONIndex1Y,I855,TRUE,_xll.ohTrigger(RecalcTrigger,Trigger1Y)),NA())</f>
        <v>2.1162147087174787E-2</v>
      </c>
    </row>
    <row r="856" spans="2:17" x14ac:dyDescent="0.2">
      <c r="B856" s="46" t="s">
        <v>51</v>
      </c>
      <c r="D856" s="49">
        <f>_xll.qlCalendarAdvance(LocalCalendar,$D855,B856,"f",FALSE)</f>
        <v>45750</v>
      </c>
      <c r="E856" s="49">
        <f>_xll.qlInterestRateIndexValueDate(IndexON,D856)</f>
        <v>45750</v>
      </c>
      <c r="F856" s="52">
        <f>IFERROR(_xll.qlIndexFixing(IndexON,D856,TRUE,_xll.ohTrigger(RecalcTrigger,TriggerON)),NA())</f>
        <v>1.3575415477751207E-2</v>
      </c>
      <c r="H856" s="49">
        <f>_xll.qlCalendarAdvance(IborCalendar,$H855,B856,"f",FALSE)</f>
        <v>45737</v>
      </c>
      <c r="I856" s="49">
        <f>_xll.qlInterestRateIndexValueDate(Index1M,$H856)</f>
        <v>45741</v>
      </c>
      <c r="J856" s="52">
        <f>IFERROR(_xll.qlIndexFixing(Index1M,$H856,TRUE,_xll.ohTrigger(RecalcTrigger,Trigger1M)),NA())</f>
        <v>1.6834357221910526E-2</v>
      </c>
      <c r="K856" s="52">
        <f>IFERROR(_xll.qlIndexFixing(ONIndex1M,I856,TRUE,_xll.ohTrigger(RecalcTrigger,Trigger1M)),NA())</f>
        <v>1.6789678809487896E-2</v>
      </c>
      <c r="L856" s="52">
        <f>IFERROR(_xll.qlIndexFixing(Index3M,H856,TRUE,_xll.ohTrigger(RecalcTrigger,Trigger3M)),NA())</f>
        <v>1.7734809634014782E-2</v>
      </c>
      <c r="M856" s="52">
        <f>IFERROR(_xll.qlIndexFixing(ONIndex3M,I856,TRUE,_xll.ohTrigger(RecalcTrigger,Trigger3M)),NA())</f>
        <v>1.7598013758544084E-2</v>
      </c>
      <c r="N856" s="52">
        <f>IFERROR(_xll.qlIndexFixing(Index6M,$H856,TRUE,_xll.ohTrigger(RecalcTrigger,Trigger6M)),NA())</f>
        <v>1.9606944768627375E-2</v>
      </c>
      <c r="O856" s="52">
        <f>IFERROR(_xll.qlIndexFixing(ONIndex6M,I856,TRUE,_xll.ohTrigger(RecalcTrigger,Trigger6M)),NA())</f>
        <v>1.9294005266736747E-2</v>
      </c>
      <c r="P856" s="52">
        <f>IFERROR(_xll.qlIndexFixing(Index1Y,$H856,TRUE,_xll.ohTrigger(RecalcTrigger,Trigger1Y)),NA())</f>
        <v>2.1801373874077982E-2</v>
      </c>
      <c r="Q856" s="52">
        <f>IFERROR(_xll.qlIndexFixing(ONIndex1Y,I856,TRUE,_xll.ohTrigger(RecalcTrigger,Trigger1Y)),NA())</f>
        <v>2.1172141663701183E-2</v>
      </c>
    </row>
    <row r="857" spans="2:17" x14ac:dyDescent="0.2">
      <c r="B857" s="46" t="s">
        <v>51</v>
      </c>
      <c r="D857" s="49">
        <f>_xll.qlCalendarAdvance(LocalCalendar,$D856,B857,"f",FALSE)</f>
        <v>45757</v>
      </c>
      <c r="E857" s="49">
        <f>_xll.qlInterestRateIndexValueDate(IndexON,D857)</f>
        <v>45757</v>
      </c>
      <c r="F857" s="52">
        <f>IFERROR(_xll.qlIndexFixing(IndexON,D857,TRUE,_xll.ohTrigger(RecalcTrigger,TriggerON)),NA())</f>
        <v>1.3590103072491644E-2</v>
      </c>
      <c r="H857" s="49">
        <f>_xll.qlCalendarAdvance(IborCalendar,$H856,B857,"f",FALSE)</f>
        <v>45744</v>
      </c>
      <c r="I857" s="49">
        <f>_xll.qlInterestRateIndexValueDate(Index1M,$H857)</f>
        <v>45748</v>
      </c>
      <c r="J857" s="52">
        <f>IFERROR(_xll.qlIndexFixing(Index1M,$H857,TRUE,_xll.ohTrigger(RecalcTrigger,Trigger1M)),NA())</f>
        <v>1.684822316173662E-2</v>
      </c>
      <c r="K857" s="52">
        <f>IFERROR(_xll.qlIndexFixing(ONIndex1M,I857,TRUE,_xll.ohTrigger(RecalcTrigger,Trigger1M)),NA())</f>
        <v>1.6805031536257786E-2</v>
      </c>
      <c r="L857" s="52">
        <f>IFERROR(_xll.qlIndexFixing(Index3M,H857,TRUE,_xll.ohTrigger(RecalcTrigger,Trigger3M)),NA())</f>
        <v>1.7748196872360827E-2</v>
      </c>
      <c r="M857" s="52">
        <f>IFERROR(_xll.qlIndexFixing(ONIndex3M,I857,TRUE,_xll.ohTrigger(RecalcTrigger,Trigger3M)),NA())</f>
        <v>1.7613162794010151E-2</v>
      </c>
      <c r="N857" s="52">
        <f>IFERROR(_xll.qlIndexFixing(Index6M,$H857,TRUE,_xll.ohTrigger(RecalcTrigger,Trigger6M)),NA())</f>
        <v>1.9622768088897055E-2</v>
      </c>
      <c r="O857" s="52">
        <f>IFERROR(_xll.qlIndexFixing(ONIndex6M,I857,TRUE,_xll.ohTrigger(RecalcTrigger,Trigger6M)),NA())</f>
        <v>1.9308811340223997E-2</v>
      </c>
      <c r="P857" s="52">
        <f>IFERROR(_xll.qlIndexFixing(Index1Y,$H857,TRUE,_xll.ohTrigger(RecalcTrigger,Trigger1Y)),NA())</f>
        <v>2.1816965773814895E-2</v>
      </c>
      <c r="Q857" s="52">
        <f>IFERROR(_xll.qlIndexFixing(ONIndex1Y,I857,TRUE,_xll.ohTrigger(RecalcTrigger,Trigger1Y)),NA())</f>
        <v>2.1182501678227439E-2</v>
      </c>
    </row>
    <row r="858" spans="2:17" x14ac:dyDescent="0.2">
      <c r="B858" s="46" t="s">
        <v>51</v>
      </c>
      <c r="D858" s="49">
        <f>_xll.qlCalendarAdvance(LocalCalendar,$D857,B858,"f",FALSE)</f>
        <v>45764</v>
      </c>
      <c r="E858" s="49">
        <f>_xll.qlInterestRateIndexValueDate(IndexON,D858)</f>
        <v>45764</v>
      </c>
      <c r="F858" s="52">
        <f>IFERROR(_xll.qlIndexFixing(IndexON,D858,TRUE,_xll.ohTrigger(RecalcTrigger,TriggerON)),NA())</f>
        <v>1.3604876157726764E-2</v>
      </c>
      <c r="H858" s="49">
        <f>_xll.qlCalendarAdvance(IborCalendar,$H857,B858,"f",FALSE)</f>
        <v>45751</v>
      </c>
      <c r="I858" s="49">
        <f>_xll.qlInterestRateIndexValueDate(Index1M,$H858)</f>
        <v>45755</v>
      </c>
      <c r="J858" s="52">
        <f>IFERROR(_xll.qlIndexFixing(Index1M,$H858,TRUE,_xll.ohTrigger(RecalcTrigger,Trigger1M)),NA())</f>
        <v>1.686357078152767E-2</v>
      </c>
      <c r="K858" s="52">
        <f>IFERROR(_xll.qlIndexFixing(ONIndex1M,I858,TRUE,_xll.ohTrigger(RecalcTrigger,Trigger1M)),NA())</f>
        <v>1.682037582473761E-2</v>
      </c>
      <c r="L858" s="52">
        <f>IFERROR(_xll.qlIndexFixing(Index3M,H858,TRUE,_xll.ohTrigger(RecalcTrigger,Trigger3M)),NA())</f>
        <v>1.7763024450362291E-2</v>
      </c>
      <c r="M858" s="52">
        <f>IFERROR(_xll.qlIndexFixing(ONIndex3M,I858,TRUE,_xll.ohTrigger(RecalcTrigger,Trigger3M)),NA())</f>
        <v>1.7628259735706919E-2</v>
      </c>
      <c r="N858" s="52">
        <f>IFERROR(_xll.qlIndexFixing(Index6M,$H858,TRUE,_xll.ohTrigger(RecalcTrigger,Trigger6M)),NA())</f>
        <v>1.964065015595607E-2</v>
      </c>
      <c r="O858" s="52">
        <f>IFERROR(_xll.qlIndexFixing(ONIndex6M,I858,TRUE,_xll.ohTrigger(RecalcTrigger,Trigger6M)),NA())</f>
        <v>1.9323824866326333E-2</v>
      </c>
      <c r="P858" s="52">
        <f>IFERROR(_xll.qlIndexFixing(Index1Y,$H858,TRUE,_xll.ohTrigger(RecalcTrigger,Trigger1Y)),NA())</f>
        <v>2.1832557142148282E-2</v>
      </c>
      <c r="Q858" s="52">
        <f>IFERROR(_xll.qlIndexFixing(ONIndex1Y,I858,TRUE,_xll.ohTrigger(RecalcTrigger,Trigger1Y)),NA())</f>
        <v>2.1193227131153236E-2</v>
      </c>
    </row>
    <row r="859" spans="2:17" x14ac:dyDescent="0.2">
      <c r="B859" s="46" t="s">
        <v>51</v>
      </c>
      <c r="D859" s="49">
        <f>_xll.qlCalendarAdvance(LocalCalendar,$D858,B859,"f",FALSE)</f>
        <v>45771</v>
      </c>
      <c r="E859" s="49">
        <f>_xll.qlInterestRateIndexValueDate(IndexON,D859)</f>
        <v>45771</v>
      </c>
      <c r="F859" s="52">
        <f>IFERROR(_xll.qlIndexFixing(IndexON,D859,TRUE,_xll.ohTrigger(RecalcTrigger,TriggerON)),NA())</f>
        <v>1.3619734733536504E-2</v>
      </c>
      <c r="H859" s="49">
        <f>_xll.qlCalendarAdvance(IborCalendar,$H858,B859,"f",FALSE)</f>
        <v>45758</v>
      </c>
      <c r="I859" s="49">
        <f>_xll.qlInterestRateIndexValueDate(Index1M,$H859)</f>
        <v>45762</v>
      </c>
      <c r="J859" s="52">
        <f>IFERROR(_xll.qlIndexFixing(Index1M,$H859,TRUE,_xll.ohTrigger(RecalcTrigger,Trigger1M)),NA())</f>
        <v>1.6878909970430733E-2</v>
      </c>
      <c r="K859" s="52">
        <f>IFERROR(_xll.qlIndexFixing(ONIndex1M,I859,TRUE,_xll.ohTrigger(RecalcTrigger,Trigger1M)),NA())</f>
        <v>1.6835711674847431E-2</v>
      </c>
      <c r="L859" s="52">
        <f>IFERROR(_xll.qlIndexFixing(Index3M,H859,TRUE,_xll.ohTrigger(RecalcTrigger,Trigger3M)),NA())</f>
        <v>1.7777799757640617E-2</v>
      </c>
      <c r="M859" s="52">
        <f>IFERROR(_xll.qlIndexFixing(ONIndex3M,I859,TRUE,_xll.ohTrigger(RecalcTrigger,Trigger3M)),NA())</f>
        <v>1.7643304583474517E-2</v>
      </c>
      <c r="N859" s="52">
        <f>IFERROR(_xll.qlIndexFixing(Index6M,$H859,TRUE,_xll.ohTrigger(RecalcTrigger,Trigger6M)),NA())</f>
        <v>1.9658722946538622E-2</v>
      </c>
      <c r="O859" s="52">
        <f>IFERROR(_xll.qlIndexFixing(ONIndex6M,I859,TRUE,_xll.ohTrigger(RecalcTrigger,Trigger6M)),NA())</f>
        <v>1.9339045845283565E-2</v>
      </c>
      <c r="P859" s="52">
        <f>IFERROR(_xll.qlIndexFixing(Index1Y,$H859,TRUE,_xll.ohTrigger(RecalcTrigger,Trigger1Y)),NA())</f>
        <v>2.1848133662189649E-2</v>
      </c>
      <c r="Q859" s="52">
        <f>IFERROR(_xll.qlIndexFixing(ONIndex1Y,I859,TRUE,_xll.ohTrigger(RecalcTrigger,Trigger1Y)),NA())</f>
        <v>2.120431802215883E-2</v>
      </c>
    </row>
    <row r="860" spans="2:17" x14ac:dyDescent="0.2">
      <c r="B860" s="46" t="s">
        <v>51</v>
      </c>
      <c r="D860" s="49">
        <f>_xll.qlCalendarAdvance(LocalCalendar,$D859,B860,"f",FALSE)</f>
        <v>45778</v>
      </c>
      <c r="E860" s="49">
        <f>_xll.qlInterestRateIndexValueDate(IndexON,D860)</f>
        <v>45778</v>
      </c>
      <c r="F860" s="52">
        <f>IFERROR(_xll.qlIndexFixing(IndexON,D860,TRUE,_xll.ohTrigger(RecalcTrigger,TriggerON)),NA())</f>
        <v>1.3634678800000799E-2</v>
      </c>
      <c r="H860" s="49">
        <f>_xll.qlCalendarAdvance(IborCalendar,$H859,B860,"f",FALSE)</f>
        <v>45769</v>
      </c>
      <c r="I860" s="49">
        <f>_xll.qlInterestRateIndexValueDate(Index1M,$H860)</f>
        <v>45771</v>
      </c>
      <c r="J860" s="52">
        <f>IFERROR(_xll.qlIndexFixing(Index1M,$H860,TRUE,_xll.ohTrigger(RecalcTrigger,Trigger1M)),NA())</f>
        <v>1.690309139455418E-2</v>
      </c>
      <c r="K860" s="52">
        <f>IFERROR(_xll.qlIndexFixing(ONIndex1M,I860,TRUE,_xll.ohTrigger(RecalcTrigger,Trigger1M)),NA())</f>
        <v>1.6855416797181277E-2</v>
      </c>
      <c r="L860" s="52">
        <f>IFERROR(_xll.qlIndexFixing(Index3M,H860,TRUE,_xll.ohTrigger(RecalcTrigger,Trigger3M)),NA())</f>
        <v>1.779671977438162E-2</v>
      </c>
      <c r="M860" s="52">
        <f>IFERROR(_xll.qlIndexFixing(ONIndex3M,I860,TRUE,_xll.ohTrigger(RecalcTrigger,Trigger3M)),NA())</f>
        <v>1.766257141304628E-2</v>
      </c>
      <c r="N860" s="52">
        <f>IFERROR(_xll.qlIndexFixing(Index6M,$H860,TRUE,_xll.ohTrigger(RecalcTrigger,Trigger6M)),NA())</f>
        <v>1.9682212959754485E-2</v>
      </c>
      <c r="O860" s="52">
        <f>IFERROR(_xll.qlIndexFixing(ONIndex6M,I860,TRUE,_xll.ohTrigger(RecalcTrigger,Trigger6M)),NA())</f>
        <v>1.9358920504002342E-2</v>
      </c>
      <c r="P860" s="52">
        <f>IFERROR(_xll.qlIndexFixing(Index1Y,$H860,TRUE,_xll.ohTrigger(RecalcTrigger,Trigger1Y)),NA())</f>
        <v>2.1868115756516669E-2</v>
      </c>
      <c r="Q860" s="52">
        <f>IFERROR(_xll.qlIndexFixing(ONIndex1Y,I860,TRUE,_xll.ohTrigger(RecalcTrigger,Trigger1Y)),NA())</f>
        <v>2.1219114709793985E-2</v>
      </c>
    </row>
    <row r="861" spans="2:17" x14ac:dyDescent="0.2">
      <c r="B861" s="46" t="s">
        <v>51</v>
      </c>
      <c r="D861" s="49">
        <f>_xll.qlCalendarAdvance(LocalCalendar,$D860,B861,"f",FALSE)</f>
        <v>45785</v>
      </c>
      <c r="E861" s="49">
        <f>_xll.qlInterestRateIndexValueDate(IndexON,D861)</f>
        <v>45785</v>
      </c>
      <c r="F861" s="52">
        <f>IFERROR(_xll.qlIndexFixing(IndexON,D861,TRUE,_xll.ohTrigger(RecalcTrigger,TriggerON)),NA())</f>
        <v>1.3649708357039714E-2</v>
      </c>
      <c r="H861" s="49">
        <f>_xll.qlCalendarAdvance(IborCalendar,$H860,B861,"f",FALSE)</f>
        <v>45776</v>
      </c>
      <c r="I861" s="49">
        <f>_xll.qlInterestRateIndexValueDate(Index1M,$H861)</f>
        <v>45778</v>
      </c>
      <c r="J861" s="52">
        <f>IFERROR(_xll.qlIndexFixing(Index1M,$H861,TRUE,_xll.ohTrigger(RecalcTrigger,Trigger1M)),NA())</f>
        <v>1.6916920822633852E-2</v>
      </c>
      <c r="K861" s="52">
        <f>IFERROR(_xll.qlIndexFixing(ONIndex1M,I861,TRUE,_xll.ohTrigger(RecalcTrigger,Trigger1M)),NA())</f>
        <v>1.6870733359519718E-2</v>
      </c>
      <c r="L861" s="52">
        <f>IFERROR(_xll.qlIndexFixing(Index3M,H861,TRUE,_xll.ohTrigger(RecalcTrigger,Trigger3M)),NA())</f>
        <v>1.7812852322436925E-2</v>
      </c>
      <c r="M861" s="52">
        <f>IFERROR(_xll.qlIndexFixing(ONIndex3M,I861,TRUE,_xll.ohTrigger(RecalcTrigger,Trigger3M)),NA())</f>
        <v>1.7677497189101388E-2</v>
      </c>
      <c r="N861" s="52">
        <f>IFERROR(_xll.qlIndexFixing(Index6M,$H861,TRUE,_xll.ohTrigger(RecalcTrigger,Trigger6M)),NA())</f>
        <v>1.9706405328560585E-2</v>
      </c>
      <c r="O861" s="52">
        <f>IFERROR(_xll.qlIndexFixing(ONIndex6M,I861,TRUE,_xll.ohTrigger(RecalcTrigger,Trigger6M)),NA())</f>
        <v>1.937461566085652E-2</v>
      </c>
      <c r="P861" s="52">
        <f>IFERROR(_xll.qlIndexFixing(Index1Y,$H861,TRUE,_xll.ohTrigger(RecalcTrigger,Trigger1Y)),NA())</f>
        <v>2.1883604571492032E-2</v>
      </c>
      <c r="Q861" s="52">
        <f>IFERROR(_xll.qlIndexFixing(ONIndex1Y,I861,TRUE,_xll.ohTrigger(RecalcTrigger,Trigger1Y)),NA())</f>
        <v>2.1231040888398667E-2</v>
      </c>
    </row>
    <row r="862" spans="2:17" x14ac:dyDescent="0.2">
      <c r="B862" s="46" t="s">
        <v>51</v>
      </c>
      <c r="D862" s="49">
        <f>_xll.qlCalendarAdvance(LocalCalendar,$D861,B862,"f",FALSE)</f>
        <v>45792</v>
      </c>
      <c r="E862" s="49">
        <f>_xll.qlInterestRateIndexValueDate(IndexON,D862)</f>
        <v>45792</v>
      </c>
      <c r="F862" s="52">
        <f>IFERROR(_xll.qlIndexFixing(IndexON,D862,TRUE,_xll.ohTrigger(RecalcTrigger,TriggerON)),NA())</f>
        <v>1.3664823404653248E-2</v>
      </c>
      <c r="H862" s="49">
        <f>_xll.qlCalendarAdvance(IborCalendar,$H861,B862,"f",FALSE)</f>
        <v>45783</v>
      </c>
      <c r="I862" s="49">
        <f>_xll.qlInterestRateIndexValueDate(Index1M,$H862)</f>
        <v>45785</v>
      </c>
      <c r="J862" s="52">
        <f>IFERROR(_xll.qlIndexFixing(Index1M,$H862,TRUE,_xll.ohTrigger(RecalcTrigger,Trigger1M)),NA())</f>
        <v>1.6932232543939718E-2</v>
      </c>
      <c r="K862" s="52">
        <f>IFERROR(_xll.qlIndexFixing(ONIndex1M,I862,TRUE,_xll.ohTrigger(RecalcTrigger,Trigger1M)),NA())</f>
        <v>1.6886041483568093E-2</v>
      </c>
      <c r="L862" s="52">
        <f>IFERROR(_xll.qlIndexFixing(Index3M,H862,TRUE,_xll.ohTrigger(RecalcTrigger,Trigger3M)),NA())</f>
        <v>1.7827452866215274E-2</v>
      </c>
      <c r="M862" s="52">
        <f>IFERROR(_xll.qlIndexFixing(ONIndex3M,I862,TRUE,_xll.ohTrigger(RecalcTrigger,Trigger3M)),NA())</f>
        <v>1.7692370871227325E-2</v>
      </c>
      <c r="N862" s="52">
        <f>IFERROR(_xll.qlIndexFixing(Index6M,$H862,TRUE,_xll.ohTrigger(RecalcTrigger,Trigger6M)),NA())</f>
        <v>1.9725003335100553E-2</v>
      </c>
      <c r="O862" s="52">
        <f>IFERROR(_xll.qlIndexFixing(ONIndex6M,I862,TRUE,_xll.ohTrigger(RecalcTrigger,Trigger6M)),NA())</f>
        <v>1.9390518270565593E-2</v>
      </c>
      <c r="P862" s="52">
        <f>IFERROR(_xll.qlIndexFixing(Index1Y,$H862,TRUE,_xll.ohTrigger(RecalcTrigger,Trigger1Y)),NA())</f>
        <v>2.1899031490766118E-2</v>
      </c>
      <c r="Q862" s="52">
        <f>IFERROR(_xll.qlIndexFixing(ONIndex1Y,I862,TRUE,_xll.ohTrigger(RecalcTrigger,Trigger1Y)),NA())</f>
        <v>2.1243332505322954E-2</v>
      </c>
    </row>
    <row r="863" spans="2:17" x14ac:dyDescent="0.2">
      <c r="B863" s="46" t="s">
        <v>51</v>
      </c>
      <c r="D863" s="49">
        <f>_xll.qlCalendarAdvance(LocalCalendar,$D862,B863,"f",FALSE)</f>
        <v>45799</v>
      </c>
      <c r="E863" s="49">
        <f>_xll.qlInterestRateIndexValueDate(IndexON,D863)</f>
        <v>45799</v>
      </c>
      <c r="F863" s="52">
        <f>IFERROR(_xll.qlIndexFixing(IndexON,D863,TRUE,_xll.ohTrigger(RecalcTrigger,TriggerON)),NA())</f>
        <v>1.3680023943001274E-2</v>
      </c>
      <c r="H863" s="49">
        <f>_xll.qlCalendarAdvance(IborCalendar,$H862,B863,"f",FALSE)</f>
        <v>45790</v>
      </c>
      <c r="I863" s="49">
        <f>_xll.qlInterestRateIndexValueDate(Index1M,$H863)</f>
        <v>45792</v>
      </c>
      <c r="J863" s="52">
        <f>IFERROR(_xll.qlIndexFixing(Index1M,$H863,TRUE,_xll.ohTrigger(RecalcTrigger,Trigger1M)),NA())</f>
        <v>1.6947535834724303E-2</v>
      </c>
      <c r="K863" s="52">
        <f>IFERROR(_xll.qlIndexFixing(ONIndex1M,I863,TRUE,_xll.ohTrigger(RecalcTrigger,Trigger1M)),NA())</f>
        <v>1.6901341169246464E-2</v>
      </c>
      <c r="L863" s="52">
        <f>IFERROR(_xll.qlIndexFixing(Index3M,H863,TRUE,_xll.ohTrigger(RecalcTrigger,Trigger3M)),NA())</f>
        <v>1.7842001134746009E-2</v>
      </c>
      <c r="M863" s="52">
        <f>IFERROR(_xll.qlIndexFixing(ONIndex3M,I863,TRUE,_xll.ohTrigger(RecalcTrigger,Trigger3M)),NA())</f>
        <v>1.7707192459424093E-2</v>
      </c>
      <c r="N863" s="52">
        <f>IFERROR(_xll.qlIndexFixing(Index6M,$H863,TRUE,_xll.ohTrigger(RecalcTrigger,Trigger6M)),NA())</f>
        <v>1.9743715496520476E-2</v>
      </c>
      <c r="O863" s="52">
        <f>IFERROR(_xll.qlIndexFixing(ONIndex6M,I863,TRUE,_xll.ohTrigger(RecalcTrigger,Trigger6M)),NA())</f>
        <v>1.9406628333129561E-2</v>
      </c>
      <c r="P863" s="52">
        <f>IFERROR(_xll.qlIndexFixing(Index1Y,$H863,TRUE,_xll.ohTrigger(RecalcTrigger,Trigger1Y)),NA())</f>
        <v>2.1914382193693654E-2</v>
      </c>
      <c r="Q863" s="52">
        <f>IFERROR(_xll.qlIndexFixing(ONIndex1Y,I863,TRUE,_xll.ohTrigger(RecalcTrigger,Trigger1Y)),NA())</f>
        <v>2.1255989560646782E-2</v>
      </c>
    </row>
    <row r="864" spans="2:17" x14ac:dyDescent="0.2">
      <c r="B864" s="46" t="s">
        <v>51</v>
      </c>
      <c r="D864" s="49">
        <f>_xll.qlCalendarAdvance(LocalCalendar,$D863,B864,"f",FALSE)</f>
        <v>45806</v>
      </c>
      <c r="E864" s="49">
        <f>_xll.qlInterestRateIndexValueDate(IndexON,D864)</f>
        <v>45806</v>
      </c>
      <c r="F864" s="52">
        <f>IFERROR(_xll.qlIndexFixing(IndexON,D864,TRUE,_xll.ohTrigger(RecalcTrigger,TriggerON)),NA())</f>
        <v>1.3695309971923919E-2</v>
      </c>
      <c r="H864" s="49">
        <f>_xll.qlCalendarAdvance(IborCalendar,$H863,B864,"f",FALSE)</f>
        <v>45797</v>
      </c>
      <c r="I864" s="49">
        <f>_xll.qlInterestRateIndexValueDate(Index1M,$H864)</f>
        <v>45799</v>
      </c>
      <c r="J864" s="52">
        <f>IFERROR(_xll.qlIndexFixing(Index1M,$H864,TRUE,_xll.ohTrigger(RecalcTrigger,Trigger1M)),NA())</f>
        <v>1.6962830694950137E-2</v>
      </c>
      <c r="K864" s="52">
        <f>IFERROR(_xll.qlIndexFixing(ONIndex1M,I864,TRUE,_xll.ohTrigger(RecalcTrigger,Trigger1M)),NA())</f>
        <v>1.6916632416474897E-2</v>
      </c>
      <c r="L864" s="52">
        <f>IFERROR(_xll.qlIndexFixing(Index3M,H864,TRUE,_xll.ohTrigger(RecalcTrigger,Trigger3M)),NA())</f>
        <v>1.7856497127448731E-2</v>
      </c>
      <c r="M864" s="52">
        <f>IFERROR(_xll.qlIndexFixing(ONIndex3M,I864,TRUE,_xll.ohTrigger(RecalcTrigger,Trigger3M)),NA())</f>
        <v>1.7721961953691689E-2</v>
      </c>
      <c r="N864" s="52">
        <f>IFERROR(_xll.qlIndexFixing(Index6M,$H864,TRUE,_xll.ohTrigger(RecalcTrigger,Trigger6M)),NA())</f>
        <v>1.9762525497551222E-2</v>
      </c>
      <c r="O864" s="52">
        <f>IFERROR(_xll.qlIndexFixing(ONIndex6M,I864,TRUE,_xll.ohTrigger(RecalcTrigger,Trigger6M)),NA())</f>
        <v>1.9422945848628359E-2</v>
      </c>
      <c r="P864" s="52">
        <f>IFERROR(_xll.qlIndexFixing(Index1Y,$H864,TRUE,_xll.ohTrigger(RecalcTrigger,Trigger1Y)),NA())</f>
        <v>2.1929642358772851E-2</v>
      </c>
      <c r="Q864" s="52">
        <f>IFERROR(_xll.qlIndexFixing(ONIndex1Y,I864,TRUE,_xll.ohTrigger(RecalcTrigger,Trigger1Y)),NA())</f>
        <v>2.1269012054370151E-2</v>
      </c>
    </row>
    <row r="865" spans="2:17" x14ac:dyDescent="0.2">
      <c r="B865" s="46" t="s">
        <v>51</v>
      </c>
      <c r="D865" s="49">
        <f>_xll.qlCalendarAdvance(LocalCalendar,$D864,B865,"f",FALSE)</f>
        <v>45813</v>
      </c>
      <c r="E865" s="49">
        <f>_xll.qlInterestRateIndexValueDate(IndexON,D865)</f>
        <v>45813</v>
      </c>
      <c r="F865" s="52">
        <f>IFERROR(_xll.qlIndexFixing(IndexON,D865,TRUE,_xll.ohTrigger(RecalcTrigger,TriggerON)),NA())</f>
        <v>1.371068149150112E-2</v>
      </c>
      <c r="H865" s="49">
        <f>_xll.qlCalendarAdvance(IborCalendar,$H864,B865,"f",FALSE)</f>
        <v>45804</v>
      </c>
      <c r="I865" s="49">
        <f>_xll.qlInterestRateIndexValueDate(Index1M,$H865)</f>
        <v>45806</v>
      </c>
      <c r="J865" s="52">
        <f>IFERROR(_xll.qlIndexFixing(Index1M,$H865,TRUE,_xll.ohTrigger(RecalcTrigger,Trigger1M)),NA())</f>
        <v>1.6978117124587244E-2</v>
      </c>
      <c r="K865" s="52">
        <f>IFERROR(_xll.qlIndexFixing(ONIndex1M,I865,TRUE,_xll.ohTrigger(RecalcTrigger,Trigger1M)),NA())</f>
        <v>1.6931915225493199E-2</v>
      </c>
      <c r="L865" s="52">
        <f>IFERROR(_xll.qlIndexFixing(Index3M,H865,TRUE,_xll.ohTrigger(RecalcTrigger,Trigger3M)),NA())</f>
        <v>1.7870940843745641E-2</v>
      </c>
      <c r="M865" s="52">
        <f>IFERROR(_xll.qlIndexFixing(ONIndex3M,I865,TRUE,_xll.ohTrigger(RecalcTrigger,Trigger3M)),NA())</f>
        <v>1.7736679354110052E-2</v>
      </c>
      <c r="N865" s="52">
        <f>IFERROR(_xll.qlIndexFixing(Index6M,$H865,TRUE,_xll.ohTrigger(RecalcTrigger,Trigger6M)),NA())</f>
        <v>1.9775642085915566E-2</v>
      </c>
      <c r="O865" s="52">
        <f>IFERROR(_xll.qlIndexFixing(ONIndex6M,I865,TRUE,_xll.ohTrigger(RecalcTrigger,Trigger6M)),NA())</f>
        <v>1.9439470817061988E-2</v>
      </c>
      <c r="P865" s="52">
        <f>IFERROR(_xll.qlIndexFixing(Index1Y,$H865,TRUE,_xll.ohTrigger(RecalcTrigger,Trigger1Y)),NA())</f>
        <v>2.1944797663657433E-2</v>
      </c>
      <c r="Q865" s="52">
        <f>IFERROR(_xll.qlIndexFixing(ONIndex1Y,I865,TRUE,_xll.ohTrigger(RecalcTrigger,Trigger1Y)),NA())</f>
        <v>2.1282399986732869E-2</v>
      </c>
    </row>
    <row r="866" spans="2:17" x14ac:dyDescent="0.2">
      <c r="B866" s="46" t="s">
        <v>51</v>
      </c>
      <c r="D866" s="49">
        <f>_xll.qlCalendarAdvance(LocalCalendar,$D865,B866,"f",FALSE)</f>
        <v>45820</v>
      </c>
      <c r="E866" s="49">
        <f>_xll.qlInterestRateIndexValueDate(IndexON,D866)</f>
        <v>45820</v>
      </c>
      <c r="F866" s="52">
        <f>IFERROR(_xll.qlIndexFixing(IndexON,D866,TRUE,_xll.ohTrigger(RecalcTrigger,TriggerON)),NA())</f>
        <v>1.3726138501812812E-2</v>
      </c>
      <c r="H866" s="49">
        <f>_xll.qlCalendarAdvance(IborCalendar,$H865,B866,"f",FALSE)</f>
        <v>45811</v>
      </c>
      <c r="I866" s="49">
        <f>_xll.qlInterestRateIndexValueDate(Index1M,$H866)</f>
        <v>45813</v>
      </c>
      <c r="J866" s="52">
        <f>IFERROR(_xll.qlIndexFixing(Index1M,$H866,TRUE,_xll.ohTrigger(RecalcTrigger,Trigger1M)),NA())</f>
        <v>1.699339512360315E-2</v>
      </c>
      <c r="K866" s="52">
        <f>IFERROR(_xll.qlIndexFixing(ONIndex1M,I866,TRUE,_xll.ohTrigger(RecalcTrigger,Trigger1M)),NA())</f>
        <v>1.6947189596061563E-2</v>
      </c>
      <c r="L866" s="52">
        <f>IFERROR(_xll.qlIndexFixing(Index3M,H866,TRUE,_xll.ohTrigger(RecalcTrigger,Trigger3M)),NA())</f>
        <v>1.7885332283059809E-2</v>
      </c>
      <c r="M866" s="52">
        <f>IFERROR(_xll.qlIndexFixing(ONIndex3M,I866,TRUE,_xll.ohTrigger(RecalcTrigger,Trigger3M)),NA())</f>
        <v>1.7751344660599244E-2</v>
      </c>
      <c r="N866" s="52">
        <f>IFERROR(_xll.qlIndexFixing(Index6M,$H866,TRUE,_xll.ohTrigger(RecalcTrigger,Trigger6M)),NA())</f>
        <v>1.9794604029025459E-2</v>
      </c>
      <c r="O866" s="52">
        <f>IFERROR(_xll.qlIndexFixing(ONIndex6M,I866,TRUE,_xll.ohTrigger(RecalcTrigger,Trigger6M)),NA())</f>
        <v>1.9456203238590319E-2</v>
      </c>
      <c r="P866" s="52">
        <f>IFERROR(_xll.qlIndexFixing(Index1Y,$H866,TRUE,_xll.ohTrigger(RecalcTrigger,Trigger1Y)),NA())</f>
        <v>2.1959833785168931E-2</v>
      </c>
      <c r="Q866" s="52">
        <f>IFERROR(_xll.qlIndexFixing(ONIndex1Y,I866,TRUE,_xll.ohTrigger(RecalcTrigger,Trigger1Y)),NA())</f>
        <v>2.1296153357335257E-2</v>
      </c>
    </row>
    <row r="867" spans="2:17" x14ac:dyDescent="0.2">
      <c r="B867" s="46" t="s">
        <v>51</v>
      </c>
      <c r="D867" s="49">
        <f>_xll.qlCalendarAdvance(LocalCalendar,$D866,B867,"f",FALSE)</f>
        <v>45827</v>
      </c>
      <c r="E867" s="49">
        <f>_xll.qlInterestRateIndexValueDate(IndexON,D867)</f>
        <v>45827</v>
      </c>
      <c r="F867" s="52">
        <f>IFERROR(_xll.qlIndexFixing(IndexON,D867,TRUE,_xll.ohTrigger(RecalcTrigger,TriggerON)),NA())</f>
        <v>1.374168100277906E-2</v>
      </c>
      <c r="H867" s="49">
        <f>_xll.qlCalendarAdvance(IborCalendar,$H866,B867,"f",FALSE)</f>
        <v>45818</v>
      </c>
      <c r="I867" s="49">
        <f>_xll.qlInterestRateIndexValueDate(Index1M,$H867)</f>
        <v>45820</v>
      </c>
      <c r="J867" s="52">
        <f>IFERROR(_xll.qlIndexFixing(Index1M,$H867,TRUE,_xll.ohTrigger(RecalcTrigger,Trigger1M)),NA())</f>
        <v>1.7008664691955389E-2</v>
      </c>
      <c r="K867" s="52">
        <f>IFERROR(_xll.qlIndexFixing(ONIndex1M,I867,TRUE,_xll.ohTrigger(RecalcTrigger,Trigger1M)),NA())</f>
        <v>1.6962455528259923E-2</v>
      </c>
      <c r="L867" s="52">
        <f>IFERROR(_xll.qlIndexFixing(Index3M,H867,TRUE,_xll.ohTrigger(RecalcTrigger,Trigger3M)),NA())</f>
        <v>1.7899671444816041E-2</v>
      </c>
      <c r="M867" s="52">
        <f>IFERROR(_xll.qlIndexFixing(ONIndex3M,I867,TRUE,_xll.ohTrigger(RecalcTrigger,Trigger3M)),NA())</f>
        <v>1.776595787307933E-2</v>
      </c>
      <c r="N867" s="52">
        <f>IFERROR(_xll.qlIndexFixing(Index6M,$H867,TRUE,_xll.ohTrigger(RecalcTrigger,Trigger6M)),NA())</f>
        <v>1.9813619322042578E-2</v>
      </c>
      <c r="O867" s="52">
        <f>IFERROR(_xll.qlIndexFixing(ONIndex6M,I867,TRUE,_xll.ohTrigger(RecalcTrigger,Trigger6M)),NA())</f>
        <v>1.9473143113053482E-2</v>
      </c>
      <c r="P867" s="52">
        <f>IFERROR(_xll.qlIndexFixing(Index1Y,$H867,TRUE,_xll.ohTrigger(RecalcTrigger,Trigger1Y)),NA())</f>
        <v>2.1974736399315485E-2</v>
      </c>
      <c r="Q867" s="52">
        <f>IFERROR(_xll.qlIndexFixing(ONIndex1Y,I867,TRUE,_xll.ohTrigger(RecalcTrigger,Trigger1Y)),NA())</f>
        <v>2.1310272166736866E-2</v>
      </c>
    </row>
    <row r="868" spans="2:17" x14ac:dyDescent="0.2">
      <c r="B868" s="46" t="s">
        <v>51</v>
      </c>
      <c r="D868" s="49">
        <f>_xll.qlCalendarAdvance(LocalCalendar,$D867,B868,"f",FALSE)</f>
        <v>45834</v>
      </c>
      <c r="E868" s="49">
        <f>_xll.qlInterestRateIndexValueDate(IndexON,D868)</f>
        <v>45834</v>
      </c>
      <c r="F868" s="52">
        <f>IFERROR(_xll.qlIndexFixing(IndexON,D868,TRUE,_xll.ohTrigger(RecalcTrigger,TriggerON)),NA())</f>
        <v>1.3757308994399864E-2</v>
      </c>
      <c r="H868" s="49">
        <f>_xll.qlCalendarAdvance(IborCalendar,$H867,B868,"f",FALSE)</f>
        <v>45825</v>
      </c>
      <c r="I868" s="49">
        <f>_xll.qlInterestRateIndexValueDate(Index1M,$H868)</f>
        <v>45827</v>
      </c>
      <c r="J868" s="52">
        <f>IFERROR(_xll.qlIndexFixing(Index1M,$H868,TRUE,_xll.ohTrigger(RecalcTrigger,Trigger1M)),NA())</f>
        <v>1.7023925829616482E-2</v>
      </c>
      <c r="K868" s="52">
        <f>IFERROR(_xll.qlIndexFixing(ONIndex1M,I868,TRUE,_xll.ohTrigger(RecalcTrigger,Trigger1M)),NA())</f>
        <v>1.6977713022168217E-2</v>
      </c>
      <c r="L868" s="52">
        <f>IFERROR(_xll.qlIndexFixing(Index3M,H868,TRUE,_xll.ohTrigger(RecalcTrigger,Trigger3M)),NA())</f>
        <v>1.7913958328442621E-2</v>
      </c>
      <c r="M868" s="52">
        <f>IFERROR(_xll.qlIndexFixing(ONIndex3M,I868,TRUE,_xll.ohTrigger(RecalcTrigger,Trigger3M)),NA())</f>
        <v>1.7780518991710181E-2</v>
      </c>
      <c r="N868" s="52">
        <f>IFERROR(_xll.qlIndexFixing(Index6M,$H868,TRUE,_xll.ohTrigger(RecalcTrigger,Trigger6M)),NA())</f>
        <v>1.9832671382553662E-2</v>
      </c>
      <c r="O868" s="52">
        <f>IFERROR(_xll.qlIndexFixing(ONIndex6M,I868,TRUE,_xll.ohTrigger(RecalcTrigger,Trigger6M)),NA())</f>
        <v>1.9490290440451474E-2</v>
      </c>
      <c r="P868" s="52">
        <f>IFERROR(_xll.qlIndexFixing(Index1Y,$H868,TRUE,_xll.ohTrigger(RecalcTrigger,Trigger1Y)),NA())</f>
        <v>2.1989491181307191E-2</v>
      </c>
      <c r="Q868" s="52">
        <f>IFERROR(_xll.qlIndexFixing(ONIndex1Y,I868,TRUE,_xll.ohTrigger(RecalcTrigger,Trigger1Y)),NA())</f>
        <v>2.1324756414538015E-2</v>
      </c>
    </row>
    <row r="869" spans="2:17" x14ac:dyDescent="0.2">
      <c r="B869" s="46" t="s">
        <v>51</v>
      </c>
      <c r="D869" s="49">
        <f>_xll.qlCalendarAdvance(LocalCalendar,$D868,B869,"f",FALSE)</f>
        <v>45841</v>
      </c>
      <c r="E869" s="49">
        <f>_xll.qlInterestRateIndexValueDate(IndexON,D869)</f>
        <v>45841</v>
      </c>
      <c r="F869" s="52">
        <f>IFERROR(_xll.qlIndexFixing(IndexON,D869,TRUE,_xll.ohTrigger(RecalcTrigger,TriggerON)),NA())</f>
        <v>1.3777192673143368E-2</v>
      </c>
      <c r="H869" s="49">
        <f>_xll.qlCalendarAdvance(IborCalendar,$H868,B869,"f",FALSE)</f>
        <v>45832</v>
      </c>
      <c r="I869" s="49">
        <f>_xll.qlInterestRateIndexValueDate(Index1M,$H869)</f>
        <v>45834</v>
      </c>
      <c r="J869" s="52">
        <f>IFERROR(_xll.qlIndexFixing(Index1M,$H869,TRUE,_xll.ohTrigger(RecalcTrigger,Trigger1M)),NA())</f>
        <v>1.7039178536551458E-2</v>
      </c>
      <c r="K869" s="52">
        <f>IFERROR(_xll.qlIndexFixing(ONIndex1M,I869,TRUE,_xll.ohTrigger(RecalcTrigger,Trigger1M)),NA())</f>
        <v>1.6992962077626572E-2</v>
      </c>
      <c r="L869" s="52">
        <f>IFERROR(_xll.qlIndexFixing(Index3M,H869,TRUE,_xll.ohTrigger(RecalcTrigger,Trigger3M)),NA())</f>
        <v>1.7928192933367837E-2</v>
      </c>
      <c r="M869" s="52">
        <f>IFERROR(_xll.qlIndexFixing(ONIndex3M,I869,TRUE,_xll.ohTrigger(RecalcTrigger,Trigger3M)),NA())</f>
        <v>1.7795028016331926E-2</v>
      </c>
      <c r="N869" s="52">
        <f>IFERROR(_xll.qlIndexFixing(Index6M,$H869,TRUE,_xll.ohTrigger(RecalcTrigger,Trigger6M)),NA())</f>
        <v>1.985747201923177E-2</v>
      </c>
      <c r="O869" s="52">
        <f>IFERROR(_xll.qlIndexFixing(ONIndex6M,I869,TRUE,_xll.ohTrigger(RecalcTrigger,Trigger6M)),NA())</f>
        <v>1.9507645221104042E-2</v>
      </c>
      <c r="P869" s="52">
        <f>IFERROR(_xll.qlIndexFixing(Index1Y,$H869,TRUE,_xll.ohTrigger(RecalcTrigger,Trigger1Y)),NA())</f>
        <v>2.2004083805576904E-2</v>
      </c>
      <c r="Q869" s="52">
        <f>IFERROR(_xll.qlIndexFixing(ONIndex1Y,I869,TRUE,_xll.ohTrigger(RecalcTrigger,Trigger1Y)),NA())</f>
        <v>2.1339606101138386E-2</v>
      </c>
    </row>
    <row r="870" spans="2:17" x14ac:dyDescent="0.2">
      <c r="B870" s="46" t="s">
        <v>51</v>
      </c>
      <c r="D870" s="49">
        <f>_xll.qlCalendarAdvance(LocalCalendar,$D869,B870,"f",FALSE)</f>
        <v>45848</v>
      </c>
      <c r="E870" s="49">
        <f>_xll.qlInterestRateIndexValueDate(IndexON,D870)</f>
        <v>45848</v>
      </c>
      <c r="F870" s="52">
        <f>IFERROR(_xll.qlIndexFixing(IndexON,D870,TRUE,_xll.ohTrigger(RecalcTrigger,TriggerON)),NA())</f>
        <v>1.3788821449685074E-2</v>
      </c>
      <c r="H870" s="49">
        <f>_xll.qlCalendarAdvance(IborCalendar,$H869,B870,"f",FALSE)</f>
        <v>45839</v>
      </c>
      <c r="I870" s="49">
        <f>_xll.qlInterestRateIndexValueDate(Index1M,$H870)</f>
        <v>45841</v>
      </c>
      <c r="J870" s="52">
        <f>IFERROR(_xll.qlIndexFixing(Index1M,$H870,TRUE,_xll.ohTrigger(RecalcTrigger,Trigger1M)),NA())</f>
        <v>1.7054422812722847E-2</v>
      </c>
      <c r="K870" s="52">
        <f>IFERROR(_xll.qlIndexFixing(ONIndex1M,I870,TRUE,_xll.ohTrigger(RecalcTrigger,Trigger1M)),NA())</f>
        <v>1.701267316548849E-2</v>
      </c>
      <c r="L870" s="52">
        <f>IFERROR(_xll.qlIndexFixing(Index3M,H870,TRUE,_xll.ohTrigger(RecalcTrigger,Trigger3M)),NA())</f>
        <v>1.7942375258893108E-2</v>
      </c>
      <c r="M870" s="52">
        <f>IFERROR(_xll.qlIndexFixing(ONIndex3M,I870,TRUE,_xll.ohTrigger(RecalcTrigger,Trigger3M)),NA())</f>
        <v>1.7813897495051467E-2</v>
      </c>
      <c r="N870" s="52">
        <f>IFERROR(_xll.qlIndexFixing(Index6M,$H870,TRUE,_xll.ohTrigger(RecalcTrigger,Trigger6M)),NA())</f>
        <v>1.9876526402567873E-2</v>
      </c>
      <c r="O870" s="52">
        <f>IFERROR(_xll.qlIndexFixing(ONIndex6M,I870,TRUE,_xll.ohTrigger(RecalcTrigger,Trigger6M)),NA())</f>
        <v>1.9530589575220692E-2</v>
      </c>
      <c r="P870" s="52">
        <f>IFERROR(_xll.qlIndexFixing(Index1Y,$H870,TRUE,_xll.ohTrigger(RecalcTrigger,Trigger1Y)),NA())</f>
        <v>2.2023076817871946E-2</v>
      </c>
      <c r="Q870" s="52">
        <f>IFERROR(_xll.qlIndexFixing(ONIndex1Y,I870,TRUE,_xll.ohTrigger(RecalcTrigger,Trigger1Y)),NA())</f>
        <v>2.1360034598791877E-2</v>
      </c>
    </row>
    <row r="871" spans="2:17" x14ac:dyDescent="0.2">
      <c r="B871" s="46" t="s">
        <v>51</v>
      </c>
      <c r="D871" s="49">
        <f>_xll.qlCalendarAdvance(LocalCalendar,$D870,B871,"f",FALSE)</f>
        <v>45855</v>
      </c>
      <c r="E871" s="49">
        <f>_xll.qlInterestRateIndexValueDate(IndexON,D871)</f>
        <v>45855</v>
      </c>
      <c r="F871" s="52">
        <f>IFERROR(_xll.qlIndexFixing(IndexON,D871,TRUE,_xll.ohTrigger(RecalcTrigger,TriggerON)),NA())</f>
        <v>1.3804705913509352E-2</v>
      </c>
      <c r="H871" s="49">
        <f>_xll.qlCalendarAdvance(IborCalendar,$H870,B871,"f",FALSE)</f>
        <v>45846</v>
      </c>
      <c r="I871" s="49">
        <f>_xll.qlInterestRateIndexValueDate(Index1M,$H871)</f>
        <v>45848</v>
      </c>
      <c r="J871" s="52">
        <f>IFERROR(_xll.qlIndexFixing(Index1M,$H871,TRUE,_xll.ohTrigger(RecalcTrigger,Trigger1M)),NA())</f>
        <v>1.7069658658098175E-2</v>
      </c>
      <c r="K871" s="52">
        <f>IFERROR(_xll.qlIndexFixing(ONIndex1M,I871,TRUE,_xll.ohTrigger(RecalcTrigger,Trigger1M)),NA())</f>
        <v>1.7023434873433274E-2</v>
      </c>
      <c r="L871" s="52">
        <f>IFERROR(_xll.qlIndexFixing(Index3M,H871,TRUE,_xll.ohTrigger(RecalcTrigger,Trigger3M)),NA())</f>
        <v>1.7956505299971177E-2</v>
      </c>
      <c r="M871" s="52">
        <f>IFERROR(_xll.qlIndexFixing(ONIndex3M,I871,TRUE,_xll.ohTrigger(RecalcTrigger,Trigger3M)),NA())</f>
        <v>1.7823889783787905E-2</v>
      </c>
      <c r="N871" s="52">
        <f>IFERROR(_xll.qlIndexFixing(Index6M,$H871,TRUE,_xll.ohTrigger(RecalcTrigger,Trigger6M)),NA())</f>
        <v>1.9895564401180725E-2</v>
      </c>
      <c r="O871" s="52">
        <f>IFERROR(_xll.qlIndexFixing(ONIndex6M,I871,TRUE,_xll.ohTrigger(RecalcTrigger,Trigger6M)),NA())</f>
        <v>1.9542977141533413E-2</v>
      </c>
      <c r="P871" s="52">
        <f>IFERROR(_xll.qlIndexFixing(Index1Y,$H871,TRUE,_xll.ohTrigger(RecalcTrigger,Trigger1Y)),NA())</f>
        <v>2.2032725274932247E-2</v>
      </c>
      <c r="Q871" s="52">
        <f>IFERROR(_xll.qlIndexFixing(ONIndex1Y,I871,TRUE,_xll.ohTrigger(RecalcTrigger,Trigger1Y)),NA())</f>
        <v>2.1370401790257176E-2</v>
      </c>
    </row>
    <row r="872" spans="2:17" x14ac:dyDescent="0.2">
      <c r="B872" s="46" t="s">
        <v>51</v>
      </c>
      <c r="D872" s="49">
        <f>_xll.qlCalendarAdvance(LocalCalendar,$D871,B872,"f",FALSE)</f>
        <v>45862</v>
      </c>
      <c r="E872" s="49">
        <f>_xll.qlInterestRateIndexValueDate(IndexON,D872)</f>
        <v>45862</v>
      </c>
      <c r="F872" s="52">
        <f>IFERROR(_xll.qlIndexFixing(IndexON,D872,TRUE,_xll.ohTrigger(RecalcTrigger,TriggerON)),NA())</f>
        <v>1.3820675867988186E-2</v>
      </c>
      <c r="H872" s="49">
        <f>_xll.qlCalendarAdvance(IborCalendar,$H871,B872,"f",FALSE)</f>
        <v>45853</v>
      </c>
      <c r="I872" s="49">
        <f>_xll.qlInterestRateIndexValueDate(Index1M,$H872)</f>
        <v>45855</v>
      </c>
      <c r="J872" s="52">
        <f>IFERROR(_xll.qlIndexFixing(Index1M,$H872,TRUE,_xll.ohTrigger(RecalcTrigger,Trigger1M)),NA())</f>
        <v>1.7084886072642469E-2</v>
      </c>
      <c r="K872" s="52">
        <f>IFERROR(_xll.qlIndexFixing(ONIndex1M,I872,TRUE,_xll.ohTrigger(RecalcTrigger,Trigger1M)),NA())</f>
        <v>1.7038658613781621E-2</v>
      </c>
      <c r="L872" s="52">
        <f>IFERROR(_xll.qlIndexFixing(Index3M,H872,TRUE,_xll.ohTrigger(RecalcTrigger,Trigger3M)),NA())</f>
        <v>1.7970583046317219E-2</v>
      </c>
      <c r="M872" s="52">
        <f>IFERROR(_xll.qlIndexFixing(ONIndex3M,I872,TRUE,_xll.ohTrigger(RecalcTrigger,Trigger3M)),NA())</f>
        <v>1.7838242526542203E-2</v>
      </c>
      <c r="N872" s="52">
        <f>IFERROR(_xll.qlIndexFixing(Index6M,$H872,TRUE,_xll.ohTrigger(RecalcTrigger,Trigger6M)),NA())</f>
        <v>1.9916452061950415E-2</v>
      </c>
      <c r="O872" s="52">
        <f>IFERROR(_xll.qlIndexFixing(ONIndex6M,I872,TRUE,_xll.ohTrigger(RecalcTrigger,Trigger6M)),NA())</f>
        <v>1.9560954281470089E-2</v>
      </c>
      <c r="P872" s="52">
        <f>IFERROR(_xll.qlIndexFixing(Index1Y,$H872,TRUE,_xll.ohTrigger(RecalcTrigger,Trigger1Y)),NA())</f>
        <v>2.2046745465206963E-2</v>
      </c>
      <c r="Q872" s="52">
        <f>IFERROR(_xll.qlIndexFixing(ONIndex1Y,I872,TRUE,_xll.ohTrigger(RecalcTrigger,Trigger1Y)),NA())</f>
        <v>2.1386347792855531E-2</v>
      </c>
    </row>
    <row r="873" spans="2:17" x14ac:dyDescent="0.2">
      <c r="B873" s="46" t="s">
        <v>51</v>
      </c>
      <c r="D873" s="49">
        <f>_xll.qlCalendarAdvance(LocalCalendar,$D872,B873,"f",FALSE)</f>
        <v>45869</v>
      </c>
      <c r="E873" s="49">
        <f>_xll.qlInterestRateIndexValueDate(IndexON,D873)</f>
        <v>45869</v>
      </c>
      <c r="F873" s="52">
        <f>IFERROR(_xll.qlIndexFixing(IndexON,D873,TRUE,_xll.ohTrigger(RecalcTrigger,TriggerON)),NA())</f>
        <v>1.3836731313201511E-2</v>
      </c>
      <c r="H873" s="49">
        <f>_xll.qlCalendarAdvance(IborCalendar,$H872,B873,"f",FALSE)</f>
        <v>45860</v>
      </c>
      <c r="I873" s="49">
        <f>_xll.qlInterestRateIndexValueDate(Index1M,$H873)</f>
        <v>45862</v>
      </c>
      <c r="J873" s="52">
        <f>IFERROR(_xll.qlIndexFixing(Index1M,$H873,TRUE,_xll.ohTrigger(RecalcTrigger,Trigger1M)),NA())</f>
        <v>1.710159731920478E-2</v>
      </c>
      <c r="K873" s="52">
        <f>IFERROR(_xll.qlIndexFixing(ONIndex1M,I873,TRUE,_xll.ohTrigger(RecalcTrigger,Trigger1M)),NA())</f>
        <v>1.7053873915759965E-2</v>
      </c>
      <c r="L873" s="52">
        <f>IFERROR(_xll.qlIndexFixing(Index3M,H873,TRUE,_xll.ohTrigger(RecalcTrigger,Trigger3M)),NA())</f>
        <v>1.7984608487337107E-2</v>
      </c>
      <c r="M873" s="52">
        <f>IFERROR(_xll.qlIndexFixing(ONIndex3M,I873,TRUE,_xll.ohTrigger(RecalcTrigger,Trigger3M)),NA())</f>
        <v>1.785254317536733E-2</v>
      </c>
      <c r="N873" s="52">
        <f>IFERROR(_xll.qlIndexFixing(Index6M,$H873,TRUE,_xll.ohTrigger(RecalcTrigger,Trigger6M)),NA())</f>
        <v>1.9933525962421865E-2</v>
      </c>
      <c r="O873" s="52">
        <f>IFERROR(_xll.qlIndexFixing(ONIndex6M,I873,TRUE,_xll.ohTrigger(RecalcTrigger,Trigger6M)),NA())</f>
        <v>1.9579138874661339E-2</v>
      </c>
      <c r="P873" s="52">
        <f>IFERROR(_xll.qlIndexFixing(Index1Y,$H873,TRUE,_xll.ohTrigger(RecalcTrigger,Trigger1Y)),NA())</f>
        <v>2.2060546188192406E-2</v>
      </c>
      <c r="Q873" s="52">
        <f>IFERROR(_xll.qlIndexFixing(ONIndex1Y,I873,TRUE,_xll.ohTrigger(RecalcTrigger,Trigger1Y)),NA())</f>
        <v>2.1402659234492916E-2</v>
      </c>
    </row>
    <row r="874" spans="2:17" x14ac:dyDescent="0.2">
      <c r="B874" s="46" t="s">
        <v>51</v>
      </c>
      <c r="D874" s="49">
        <f>_xll.qlCalendarAdvance(LocalCalendar,$D873,B874,"f",FALSE)</f>
        <v>45876</v>
      </c>
      <c r="E874" s="49">
        <f>_xll.qlInterestRateIndexValueDate(IndexON,D874)</f>
        <v>45876</v>
      </c>
      <c r="F874" s="52">
        <f>IFERROR(_xll.qlIndexFixing(IndexON,D874,TRUE,_xll.ohTrigger(RecalcTrigger,TriggerON)),NA())</f>
        <v>1.3852872249229264E-2</v>
      </c>
      <c r="H874" s="49">
        <f>_xll.qlCalendarAdvance(IborCalendar,$H873,B874,"f",FALSE)</f>
        <v>45867</v>
      </c>
      <c r="I874" s="49">
        <f>_xll.qlInterestRateIndexValueDate(Index1M,$H874)</f>
        <v>45869</v>
      </c>
      <c r="J874" s="52">
        <f>IFERROR(_xll.qlIndexFixing(Index1M,$H874,TRUE,_xll.ohTrigger(RecalcTrigger,Trigger1M)),NA())</f>
        <v>1.7110838812002795E-2</v>
      </c>
      <c r="K874" s="52">
        <f>IFERROR(_xll.qlIndexFixing(ONIndex1M,I874,TRUE,_xll.ohTrigger(RecalcTrigger,Trigger1M)),NA())</f>
        <v>1.7069080779368306E-2</v>
      </c>
      <c r="L874" s="52">
        <f>IFERROR(_xll.qlIndexFixing(Index3M,H874,TRUE,_xll.ohTrigger(RecalcTrigger,Trigger3M)),NA())</f>
        <v>1.7998581612436702E-2</v>
      </c>
      <c r="M874" s="52">
        <f>IFERROR(_xll.qlIndexFixing(ONIndex3M,I874,TRUE,_xll.ohTrigger(RecalcTrigger,Trigger3M)),NA())</f>
        <v>1.7866791730183351E-2</v>
      </c>
      <c r="N874" s="52">
        <f>IFERROR(_xll.qlIndexFixing(Index6M,$H874,TRUE,_xll.ohTrigger(RecalcTrigger,Trigger6M)),NA())</f>
        <v>1.99468271678124E-2</v>
      </c>
      <c r="O874" s="52">
        <f>IFERROR(_xll.qlIndexFixing(ONIndex6M,I874,TRUE,_xll.ohTrigger(RecalcTrigger,Trigger6M)),NA())</f>
        <v>1.9597530920947293E-2</v>
      </c>
      <c r="P874" s="52">
        <f>IFERROR(_xll.qlIndexFixing(Index1Y,$H874,TRUE,_xll.ohTrigger(RecalcTrigger,Trigger1Y)),NA())</f>
        <v>2.2074113114806875E-2</v>
      </c>
      <c r="Q874" s="52">
        <f>IFERROR(_xll.qlIndexFixing(ONIndex1Y,I874,TRUE,_xll.ohTrigger(RecalcTrigger,Trigger1Y)),NA())</f>
        <v>2.1419336114849585E-2</v>
      </c>
    </row>
    <row r="875" spans="2:17" x14ac:dyDescent="0.2">
      <c r="B875" s="46" t="s">
        <v>51</v>
      </c>
      <c r="D875" s="49">
        <f>_xll.qlCalendarAdvance(LocalCalendar,$D874,B875,"f",FALSE)</f>
        <v>45883</v>
      </c>
      <c r="E875" s="49">
        <f>_xll.qlInterestRateIndexValueDate(IndexON,D875)</f>
        <v>45883</v>
      </c>
      <c r="F875" s="52">
        <f>IFERROR(_xll.qlIndexFixing(IndexON,D875,TRUE,_xll.ohTrigger(RecalcTrigger,TriggerON)),NA())</f>
        <v>1.3869098675991509E-2</v>
      </c>
      <c r="H875" s="49">
        <f>_xll.qlCalendarAdvance(IborCalendar,$H874,B875,"f",FALSE)</f>
        <v>45874</v>
      </c>
      <c r="I875" s="49">
        <f>_xll.qlInterestRateIndexValueDate(Index1M,$H875)</f>
        <v>45876</v>
      </c>
      <c r="J875" s="52">
        <f>IFERROR(_xll.qlIndexFixing(Index1M,$H875,TRUE,_xll.ohTrigger(RecalcTrigger,Trigger1M)),NA())</f>
        <v>1.7130517730951922E-2</v>
      </c>
      <c r="K875" s="52">
        <f>IFERROR(_xll.qlIndexFixing(ONIndex1M,I875,TRUE,_xll.ohTrigger(RecalcTrigger,Trigger1M)),NA())</f>
        <v>1.7084279204606645E-2</v>
      </c>
      <c r="L875" s="52">
        <f>IFERROR(_xll.qlIndexFixing(Index3M,H875,TRUE,_xll.ohTrigger(RecalcTrigger,Trigger3M)),NA())</f>
        <v>1.8012502411024478E-2</v>
      </c>
      <c r="M875" s="52">
        <f>IFERROR(_xll.qlIndexFixing(ONIndex3M,I875,TRUE,_xll.ohTrigger(RecalcTrigger,Trigger3M)),NA())</f>
        <v>1.7880988191070202E-2</v>
      </c>
      <c r="N875" s="52">
        <f>IFERROR(_xll.qlIndexFixing(Index6M,$H875,TRUE,_xll.ohTrigger(RecalcTrigger,Trigger6M)),NA())</f>
        <v>1.9971226133017963E-2</v>
      </c>
      <c r="O875" s="52">
        <f>IFERROR(_xll.qlIndexFixing(ONIndex6M,I875,TRUE,_xll.ohTrigger(RecalcTrigger,Trigger6M)),NA())</f>
        <v>1.9616130420567757E-2</v>
      </c>
      <c r="P875" s="52">
        <f>IFERROR(_xll.qlIndexFixing(Index1Y,$H875,TRUE,_xll.ohTrigger(RecalcTrigger,Trigger1Y)),NA())</f>
        <v>2.2087431915354581E-2</v>
      </c>
      <c r="Q875" s="52">
        <f>IFERROR(_xll.qlIndexFixing(ONIndex1Y,I875,TRUE,_xll.ohTrigger(RecalcTrigger,Trigger1Y)),NA())</f>
        <v>2.1436378434165348E-2</v>
      </c>
    </row>
    <row r="876" spans="2:17" x14ac:dyDescent="0.2">
      <c r="B876" s="46" t="s">
        <v>51</v>
      </c>
      <c r="D876" s="49">
        <f>_xll.qlCalendarAdvance(LocalCalendar,$D875,B876,"f",FALSE)</f>
        <v>45890</v>
      </c>
      <c r="E876" s="49">
        <f>_xll.qlInterestRateIndexValueDate(IndexON,D876)</f>
        <v>45890</v>
      </c>
      <c r="F876" s="52">
        <f>IFERROR(_xll.qlIndexFixing(IndexON,D876,TRUE,_xll.ohTrigger(RecalcTrigger,TriggerON)),NA())</f>
        <v>1.3885410593568182E-2</v>
      </c>
      <c r="H876" s="49">
        <f>_xll.qlCalendarAdvance(IborCalendar,$H875,B876,"f",FALSE)</f>
        <v>45881</v>
      </c>
      <c r="I876" s="49">
        <f>_xll.qlInterestRateIndexValueDate(Index1M,$H876)</f>
        <v>45883</v>
      </c>
      <c r="J876" s="52">
        <f>IFERROR(_xll.qlIndexFixing(Index1M,$H876,TRUE,_xll.ohTrigger(RecalcTrigger,Trigger1M)),NA())</f>
        <v>1.7145711421832355E-2</v>
      </c>
      <c r="K876" s="52">
        <f>IFERROR(_xll.qlIndexFixing(ONIndex1M,I876,TRUE,_xll.ohTrigger(RecalcTrigger,Trigger1M)),NA())</f>
        <v>1.7099469191474981E-2</v>
      </c>
      <c r="L876" s="52">
        <f>IFERROR(_xll.qlIndexFixing(Index3M,H876,TRUE,_xll.ohTrigger(RecalcTrigger,Trigger3M)),NA())</f>
        <v>1.8026370872510647E-2</v>
      </c>
      <c r="M876" s="52">
        <f>IFERROR(_xll.qlIndexFixing(ONIndex3M,I876,TRUE,_xll.ohTrigger(RecalcTrigger,Trigger3M)),NA())</f>
        <v>1.789513255786801E-2</v>
      </c>
      <c r="N876" s="52">
        <f>IFERROR(_xll.qlIndexFixing(Index6M,$H876,TRUE,_xll.ohTrigger(RecalcTrigger,Trigger6M)),NA())</f>
        <v>1.9991773429559743E-2</v>
      </c>
      <c r="O876" s="52">
        <f>IFERROR(_xll.qlIndexFixing(ONIndex6M,I876,TRUE,_xll.ohTrigger(RecalcTrigger,Trigger6M)),NA())</f>
        <v>1.9634937373522732E-2</v>
      </c>
      <c r="P876" s="52">
        <f>IFERROR(_xll.qlIndexFixing(Index1Y,$H876,TRUE,_xll.ohTrigger(RecalcTrigger,Trigger1Y)),NA())</f>
        <v>2.2100488259559382E-2</v>
      </c>
      <c r="Q876" s="52">
        <f>IFERROR(_xll.qlIndexFixing(ONIndex1Y,I876,TRUE,_xll.ohTrigger(RecalcTrigger,Trigger1Y)),NA())</f>
        <v>2.1453786192440205E-2</v>
      </c>
    </row>
    <row r="877" spans="2:17" x14ac:dyDescent="0.2">
      <c r="B877" s="46" t="s">
        <v>51</v>
      </c>
      <c r="D877" s="49">
        <f>_xll.qlCalendarAdvance(LocalCalendar,$D876,B877,"f",FALSE)</f>
        <v>45897</v>
      </c>
      <c r="E877" s="49">
        <f>_xll.qlInterestRateIndexValueDate(IndexON,D877)</f>
        <v>45897</v>
      </c>
      <c r="F877" s="52">
        <f>IFERROR(_xll.qlIndexFixing(IndexON,D877,TRUE,_xll.ohTrigger(RecalcTrigger,TriggerON)),NA())</f>
        <v>1.3901808001879346E-2</v>
      </c>
      <c r="H877" s="49">
        <f>_xll.qlCalendarAdvance(IborCalendar,$H876,B877,"f",FALSE)</f>
        <v>45888</v>
      </c>
      <c r="I877" s="49">
        <f>_xll.qlInterestRateIndexValueDate(Index1M,$H877)</f>
        <v>45890</v>
      </c>
      <c r="J877" s="52">
        <f>IFERROR(_xll.qlIndexFixing(Index1M,$H877,TRUE,_xll.ohTrigger(RecalcTrigger,Trigger1M)),NA())</f>
        <v>1.716089668171189E-2</v>
      </c>
      <c r="K877" s="52">
        <f>IFERROR(_xll.qlIndexFixing(ONIndex1M,I877,TRUE,_xll.ohTrigger(RecalcTrigger,Trigger1M)),NA())</f>
        <v>1.7114650739973314E-2</v>
      </c>
      <c r="L877" s="52">
        <f>IFERROR(_xll.qlIndexFixing(Index3M,H877,TRUE,_xll.ohTrigger(RecalcTrigger,Trigger3M)),NA())</f>
        <v>1.8040186986309759E-2</v>
      </c>
      <c r="M877" s="52">
        <f>IFERROR(_xll.qlIndexFixing(ONIndex3M,I877,TRUE,_xll.ohTrigger(RecalcTrigger,Trigger3M)),NA())</f>
        <v>1.7909224830736648E-2</v>
      </c>
      <c r="N877" s="52">
        <f>IFERROR(_xll.qlIndexFixing(Index6M,$H877,TRUE,_xll.ohTrigger(RecalcTrigger,Trigger6M)),NA())</f>
        <v>2.0008534333041929E-2</v>
      </c>
      <c r="O877" s="52">
        <f>IFERROR(_xll.qlIndexFixing(ONIndex6M,I877,TRUE,_xll.ohTrigger(RecalcTrigger,Trigger6M)),NA())</f>
        <v>1.9653951779732282E-2</v>
      </c>
      <c r="P877" s="52">
        <f>IFERROR(_xll.qlIndexFixing(Index1Y,$H877,TRUE,_xll.ohTrigger(RecalcTrigger,Trigger1Y)),NA())</f>
        <v>2.2113267816601129E-2</v>
      </c>
      <c r="Q877" s="52">
        <f>IFERROR(_xll.qlIndexFixing(ONIndex1Y,I877,TRUE,_xll.ohTrigger(RecalcTrigger,Trigger1Y)),NA())</f>
        <v>2.1471559389754091E-2</v>
      </c>
    </row>
    <row r="878" spans="2:17" x14ac:dyDescent="0.2">
      <c r="B878" s="46" t="s">
        <v>51</v>
      </c>
      <c r="D878" s="49">
        <f>_xll.qlCalendarAdvance(LocalCalendar,$D877,B878,"f",FALSE)</f>
        <v>45904</v>
      </c>
      <c r="E878" s="49">
        <f>_xll.qlInterestRateIndexValueDate(IndexON,D878)</f>
        <v>45904</v>
      </c>
      <c r="F878" s="52">
        <f>IFERROR(_xll.qlIndexFixing(IndexON,D878,TRUE,_xll.ohTrigger(RecalcTrigger,TriggerON)),NA())</f>
        <v>1.3918290901004937E-2</v>
      </c>
      <c r="H878" s="49">
        <f>_xll.qlCalendarAdvance(IborCalendar,$H877,B878,"f",FALSE)</f>
        <v>45895</v>
      </c>
      <c r="I878" s="49">
        <f>_xll.qlInterestRateIndexValueDate(Index1M,$H878)</f>
        <v>45897</v>
      </c>
      <c r="J878" s="52">
        <f>IFERROR(_xll.qlIndexFixing(Index1M,$H878,TRUE,_xll.ohTrigger(RecalcTrigger,Trigger1M)),NA())</f>
        <v>1.7176073510555556E-2</v>
      </c>
      <c r="K878" s="52">
        <f>IFERROR(_xll.qlIndexFixing(ONIndex1M,I878,TRUE,_xll.ohTrigger(RecalcTrigger,Trigger1M)),NA())</f>
        <v>1.7129823850101644E-2</v>
      </c>
      <c r="L878" s="52">
        <f>IFERROR(_xll.qlIndexFixing(Index3M,H878,TRUE,_xll.ohTrigger(RecalcTrigger,Trigger3M)),NA())</f>
        <v>1.8053950741835502E-2</v>
      </c>
      <c r="M878" s="52">
        <f>IFERROR(_xll.qlIndexFixing(ONIndex3M,I878,TRUE,_xll.ohTrigger(RecalcTrigger,Trigger3M)),NA())</f>
        <v>1.7923265009676115E-2</v>
      </c>
      <c r="N878" s="52">
        <f>IFERROR(_xll.qlIndexFixing(Index6M,$H878,TRUE,_xll.ohTrigger(RecalcTrigger,Trigger6M)),NA())</f>
        <v>2.0021565615209218E-2</v>
      </c>
      <c r="O878" s="52">
        <f>IFERROR(_xll.qlIndexFixing(ONIndex6M,I878,TRUE,_xll.ohTrigger(RecalcTrigger,Trigger6M)),NA())</f>
        <v>1.9673173639276342E-2</v>
      </c>
      <c r="P878" s="52">
        <f>IFERROR(_xll.qlIndexFixing(Index1Y,$H878,TRUE,_xll.ohTrigger(RecalcTrigger,Trigger1Y)),NA())</f>
        <v>2.2125756255154002E-2</v>
      </c>
      <c r="Q878" s="52">
        <f>IFERROR(_xll.qlIndexFixing(ONIndex1Y,I878,TRUE,_xll.ohTrigger(RecalcTrigger,Trigger1Y)),NA())</f>
        <v>2.1489698026186943E-2</v>
      </c>
    </row>
    <row r="879" spans="2:17" x14ac:dyDescent="0.2">
      <c r="B879" s="46" t="s">
        <v>51</v>
      </c>
      <c r="D879" s="49">
        <f>_xll.qlCalendarAdvance(LocalCalendar,$D878,B879,"f",FALSE)</f>
        <v>45911</v>
      </c>
      <c r="E879" s="49">
        <f>_xll.qlInterestRateIndexValueDate(IndexON,D879)</f>
        <v>45911</v>
      </c>
      <c r="F879" s="52">
        <f>IFERROR(_xll.qlIndexFixing(IndexON,D879,TRUE,_xll.ohTrigger(RecalcTrigger,TriggerON)),NA())</f>
        <v>1.3934859290944956E-2</v>
      </c>
      <c r="H879" s="49">
        <f>_xll.qlCalendarAdvance(IborCalendar,$H878,B879,"f",FALSE)</f>
        <v>45902</v>
      </c>
      <c r="I879" s="49">
        <f>_xll.qlInterestRateIndexValueDate(Index1M,$H879)</f>
        <v>45904</v>
      </c>
      <c r="J879" s="52">
        <f>IFERROR(_xll.qlIndexFixing(Index1M,$H879,TRUE,_xll.ohTrigger(RecalcTrigger,Trigger1M)),NA())</f>
        <v>1.7191240549180586E-2</v>
      </c>
      <c r="K879" s="52">
        <f>IFERROR(_xll.qlIndexFixing(ONIndex1M,I879,TRUE,_xll.ohTrigger(RecalcTrigger,Trigger1M)),NA())</f>
        <v>1.7144988521780036E-2</v>
      </c>
      <c r="L879" s="52">
        <f>IFERROR(_xll.qlIndexFixing(Index3M,H879,TRUE,_xll.ohTrigger(RecalcTrigger,Trigger3M)),NA())</f>
        <v>1.8066240003524699E-2</v>
      </c>
      <c r="M879" s="52">
        <f>IFERROR(_xll.qlIndexFixing(ONIndex3M,I879,TRUE,_xll.ohTrigger(RecalcTrigger,Trigger3M)),NA())</f>
        <v>1.793725309452654E-2</v>
      </c>
      <c r="N879" s="52">
        <f>IFERROR(_xll.qlIndexFixing(Index6M,$H879,TRUE,_xll.ohTrigger(RecalcTrigger,Trigger6M)),NA())</f>
        <v>2.0036325731019294E-2</v>
      </c>
      <c r="O879" s="52">
        <f>IFERROR(_xll.qlIndexFixing(ONIndex6M,I879,TRUE,_xll.ohTrigger(RecalcTrigger,Trigger6M)),NA())</f>
        <v>1.969260295223485E-2</v>
      </c>
      <c r="P879" s="52">
        <f>IFERROR(_xll.qlIndexFixing(Index1Y,$H879,TRUE,_xll.ohTrigger(RecalcTrigger,Trigger1Y)),NA())</f>
        <v>2.2137939243427229E-2</v>
      </c>
      <c r="Q879" s="52">
        <f>IFERROR(_xll.qlIndexFixing(ONIndex1Y,I879,TRUE,_xll.ohTrigger(RecalcTrigger,Trigger1Y)),NA())</f>
        <v>2.150820210173876E-2</v>
      </c>
    </row>
    <row r="880" spans="2:17" x14ac:dyDescent="0.2">
      <c r="B880" s="46" t="s">
        <v>51</v>
      </c>
      <c r="D880" s="49">
        <f>_xll.qlCalendarAdvance(LocalCalendar,$D879,B880,"f",FALSE)</f>
        <v>45918</v>
      </c>
      <c r="E880" s="49">
        <f>_xll.qlInterestRateIndexValueDate(IndexON,D880)</f>
        <v>45918</v>
      </c>
      <c r="F880" s="52">
        <f>IFERROR(_xll.qlIndexFixing(IndexON,D880,TRUE,_xll.ohTrigger(RecalcTrigger,TriggerON)),NA())</f>
        <v>1.3951513171699403E-2</v>
      </c>
      <c r="H880" s="49">
        <f>_xll.qlCalendarAdvance(IborCalendar,$H879,B880,"f",FALSE)</f>
        <v>45909</v>
      </c>
      <c r="I880" s="49">
        <f>_xll.qlInterestRateIndexValueDate(Index1M,$H880)</f>
        <v>45911</v>
      </c>
      <c r="J880" s="52">
        <f>IFERROR(_xll.qlIndexFixing(Index1M,$H880,TRUE,_xll.ohTrigger(RecalcTrigger,Trigger1M)),NA())</f>
        <v>1.72078782397273E-2</v>
      </c>
      <c r="K880" s="52">
        <f>IFERROR(_xll.qlIndexFixing(ONIndex1M,I880,TRUE,_xll.ohTrigger(RecalcTrigger,Trigger1M)),NA())</f>
        <v>1.7160144755168361E-2</v>
      </c>
      <c r="L880" s="52">
        <f>IFERROR(_xll.qlIndexFixing(Index3M,H880,TRUE,_xll.ohTrigger(RecalcTrigger,Trigger3M)),NA())</f>
        <v>1.8079902069945288E-2</v>
      </c>
      <c r="M880" s="52">
        <f>IFERROR(_xll.qlIndexFixing(ONIndex3M,I880,TRUE,_xll.ohTrigger(RecalcTrigger,Trigger3M)),NA())</f>
        <v>1.7951189085367858E-2</v>
      </c>
      <c r="N880" s="52">
        <f>IFERROR(_xll.qlIndexFixing(Index6M,$H880,TRUE,_xll.ohTrigger(RecalcTrigger,Trigger6M)),NA())</f>
        <v>2.0054554352245686E-2</v>
      </c>
      <c r="O880" s="52">
        <f>IFERROR(_xll.qlIndexFixing(ONIndex6M,I880,TRUE,_xll.ohTrigger(RecalcTrigger,Trigger6M)),NA())</f>
        <v>1.9712239718687741E-2</v>
      </c>
      <c r="P880" s="52">
        <f>IFERROR(_xll.qlIndexFixing(Index1Y,$H880,TRUE,_xll.ohTrigger(RecalcTrigger,Trigger1Y)),NA())</f>
        <v>2.2149802449206051E-2</v>
      </c>
      <c r="Q880" s="52">
        <f>IFERROR(_xll.qlIndexFixing(ONIndex1Y,I880,TRUE,_xll.ohTrigger(RecalcTrigger,Trigger1Y)),NA())</f>
        <v>2.1527071616489479E-2</v>
      </c>
    </row>
    <row r="881" spans="2:17" x14ac:dyDescent="0.2">
      <c r="B881" s="46" t="s">
        <v>51</v>
      </c>
      <c r="D881" s="49">
        <f>_xll.qlCalendarAdvance(LocalCalendar,$D880,B881,"f",FALSE)</f>
        <v>45925</v>
      </c>
      <c r="E881" s="49">
        <f>_xll.qlInterestRateIndexValueDate(IndexON,D881)</f>
        <v>45925</v>
      </c>
      <c r="F881" s="52">
        <f>IFERROR(_xll.qlIndexFixing(IndexON,D881,TRUE,_xll.ohTrigger(RecalcTrigger,TriggerON)),NA())</f>
        <v>1.3968252543268278E-2</v>
      </c>
      <c r="H881" s="49">
        <f>_xll.qlCalendarAdvance(IborCalendar,$H880,B881,"f",FALSE)</f>
        <v>45916</v>
      </c>
      <c r="I881" s="49">
        <f>_xll.qlInterestRateIndexValueDate(Index1M,$H881)</f>
        <v>45918</v>
      </c>
      <c r="J881" s="52">
        <f>IFERROR(_xll.qlIndexFixing(Index1M,$H881,TRUE,_xll.ohTrigger(RecalcTrigger,Trigger1M)),NA())</f>
        <v>1.7221503071501165E-2</v>
      </c>
      <c r="K881" s="52">
        <f>IFERROR(_xll.qlIndexFixing(ONIndex1M,I881,TRUE,_xll.ohTrigger(RecalcTrigger,Trigger1M)),NA())</f>
        <v>1.7175292550106747E-2</v>
      </c>
      <c r="L881" s="52">
        <f>IFERROR(_xll.qlIndexFixing(Index3M,H881,TRUE,_xll.ohTrigger(RecalcTrigger,Trigger3M)),NA())</f>
        <v>1.8093511748796431E-2</v>
      </c>
      <c r="M881" s="52">
        <f>IFERROR(_xll.qlIndexFixing(ONIndex3M,I881,TRUE,_xll.ohTrigger(RecalcTrigger,Trigger3M)),NA())</f>
        <v>1.796507298220007E-2</v>
      </c>
      <c r="N881" s="52">
        <f>IFERROR(_xll.qlIndexFixing(Index6M,$H881,TRUE,_xll.ohTrigger(RecalcTrigger,Trigger6M)),NA())</f>
        <v>2.0072604628671491E-2</v>
      </c>
      <c r="O881" s="52">
        <f>IFERROR(_xll.qlIndexFixing(ONIndex6M,I881,TRUE,_xll.ohTrigger(RecalcTrigger,Trigger6M)),NA())</f>
        <v>1.9732083938475142E-2</v>
      </c>
      <c r="P881" s="52">
        <f>IFERROR(_xll.qlIndexFixing(Index1Y,$H881,TRUE,_xll.ohTrigger(RecalcTrigger,Trigger1Y)),NA())</f>
        <v>2.2161331539898153E-2</v>
      </c>
      <c r="Q881" s="52">
        <f>IFERROR(_xll.qlIndexFixing(ONIndex1Y,I881,TRUE,_xll.ohTrigger(RecalcTrigger,Trigger1Y)),NA())</f>
        <v>2.15463065704391E-2</v>
      </c>
    </row>
    <row r="882" spans="2:17" x14ac:dyDescent="0.2">
      <c r="B882" s="46" t="s">
        <v>51</v>
      </c>
      <c r="D882" s="49">
        <f>_xll.qlCalendarAdvance(LocalCalendar,$D881,B882,"f",FALSE)</f>
        <v>45932</v>
      </c>
      <c r="E882" s="49">
        <f>_xll.qlInterestRateIndexValueDate(IndexON,D882)</f>
        <v>45932</v>
      </c>
      <c r="F882" s="52">
        <f>IFERROR(_xll.qlIndexFixing(IndexON,D882,TRUE,_xll.ohTrigger(RecalcTrigger,TriggerON)),NA())</f>
        <v>1.3985060758807677E-2</v>
      </c>
      <c r="H882" s="49">
        <f>_xll.qlCalendarAdvance(IborCalendar,$H881,B882,"f",FALSE)</f>
        <v>45923</v>
      </c>
      <c r="I882" s="49">
        <f>_xll.qlInterestRateIndexValueDate(Index1M,$H882)</f>
        <v>45925</v>
      </c>
      <c r="J882" s="52">
        <f>IFERROR(_xll.qlIndexFixing(Index1M,$H882,TRUE,_xll.ohTrigger(RecalcTrigger,Trigger1M)),NA())</f>
        <v>1.7236572661829264E-2</v>
      </c>
      <c r="K882" s="52">
        <f>IFERROR(_xll.qlIndexFixing(ONIndex1M,I882,TRUE,_xll.ohTrigger(RecalcTrigger,Trigger1M)),NA())</f>
        <v>1.719043190667513E-2</v>
      </c>
      <c r="L882" s="52">
        <f>IFERROR(_xll.qlIndexFixing(Index3M,H882,TRUE,_xll.ohTrigger(RecalcTrigger,Trigger3M)),NA())</f>
        <v>1.8112719318170011E-2</v>
      </c>
      <c r="M882" s="52">
        <f>IFERROR(_xll.qlIndexFixing(ONIndex3M,I882,TRUE,_xll.ohTrigger(RecalcTrigger,Trigger3M)),NA())</f>
        <v>1.7978904785023175E-2</v>
      </c>
      <c r="N882" s="52">
        <f>IFERROR(_xll.qlIndexFixing(Index6M,$H882,TRUE,_xll.ohTrigger(RecalcTrigger,Trigger6M)),NA())</f>
        <v>2.0090459787974396E-2</v>
      </c>
      <c r="O882" s="52">
        <f>IFERROR(_xll.qlIndexFixing(ONIndex6M,I882,TRUE,_xll.ohTrigger(RecalcTrigger,Trigger6M)),NA())</f>
        <v>1.9752135611756927E-2</v>
      </c>
      <c r="P882" s="52">
        <f>IFERROR(_xll.qlIndexFixing(Index1Y,$H882,TRUE,_xll.ohTrigger(RecalcTrigger,Trigger1Y)),NA())</f>
        <v>2.2172512182578992E-2</v>
      </c>
      <c r="Q882" s="52">
        <f>IFERROR(_xll.qlIndexFixing(ONIndex1Y,I882,TRUE,_xll.ohTrigger(RecalcTrigger,Trigger1Y)),NA())</f>
        <v>2.156590696382743E-2</v>
      </c>
    </row>
    <row r="883" spans="2:17" x14ac:dyDescent="0.2">
      <c r="B883" s="46" t="s">
        <v>51</v>
      </c>
      <c r="D883" s="49">
        <f>_xll.qlCalendarAdvance(LocalCalendar,$D882,B883,"f",FALSE)</f>
        <v>45939</v>
      </c>
      <c r="E883" s="49">
        <f>_xll.qlInterestRateIndexValueDate(IndexON,D883)</f>
        <v>45939</v>
      </c>
      <c r="F883" s="52">
        <f>IFERROR(_xll.qlIndexFixing(IndexON,D883,TRUE,_xll.ohTrigger(RecalcTrigger,TriggerON)),NA())</f>
        <v>1.4001750321499529E-2</v>
      </c>
      <c r="H883" s="49">
        <f>_xll.qlCalendarAdvance(IborCalendar,$H882,B883,"f",FALSE)</f>
        <v>45930</v>
      </c>
      <c r="I883" s="49">
        <f>_xll.qlInterestRateIndexValueDate(Index1M,$H883)</f>
        <v>45932</v>
      </c>
      <c r="J883" s="52">
        <f>IFERROR(_xll.qlIndexFixing(Index1M,$H883,TRUE,_xll.ohTrigger(RecalcTrigger,Trigger1M)),NA())</f>
        <v>1.7251583922056613E-2</v>
      </c>
      <c r="K883" s="52">
        <f>IFERROR(_xll.qlIndexFixing(ONIndex1M,I883,TRUE,_xll.ohTrigger(RecalcTrigger,Trigger1M)),NA())</f>
        <v>1.7205559004809245E-2</v>
      </c>
      <c r="L883" s="52">
        <f>IFERROR(_xll.qlIndexFixing(Index3M,H883,TRUE,_xll.ohTrigger(RecalcTrigger,Trigger3M)),NA())</f>
        <v>1.8121983775044256E-2</v>
      </c>
      <c r="M883" s="52">
        <f>IFERROR(_xll.qlIndexFixing(ONIndex3M,I883,TRUE,_xll.ohTrigger(RecalcTrigger,Trigger3M)),NA())</f>
        <v>1.7992684485284016E-2</v>
      </c>
      <c r="N883" s="52">
        <f>IFERROR(_xll.qlIndexFixing(Index6M,$H883,TRUE,_xll.ohTrigger(RecalcTrigger,Trigger6M)),NA())</f>
        <v>2.0109845486748865E-2</v>
      </c>
      <c r="O883" s="52">
        <f>IFERROR(_xll.qlIndexFixing(ONIndex6M,I883,TRUE,_xll.ohTrigger(RecalcTrigger,Trigger6M)),NA())</f>
        <v>1.9772366998083157E-2</v>
      </c>
      <c r="P883" s="52">
        <f>IFERROR(_xll.qlIndexFixing(Index1Y,$H883,TRUE,_xll.ohTrigger(RecalcTrigger,Trigger1Y)),NA())</f>
        <v>2.2183330124068663E-2</v>
      </c>
      <c r="Q883" s="52">
        <f>IFERROR(_xll.qlIndexFixing(ONIndex1Y,I883,TRUE,_xll.ohTrigger(RecalcTrigger,Trigger1Y)),NA())</f>
        <v>2.1585825594492292E-2</v>
      </c>
    </row>
    <row r="884" spans="2:17" x14ac:dyDescent="0.2">
      <c r="B884" s="46" t="s">
        <v>51</v>
      </c>
      <c r="D884" s="49">
        <f>_xll.qlCalendarAdvance(LocalCalendar,$D883,B884,"f",FALSE)</f>
        <v>45946</v>
      </c>
      <c r="E884" s="49">
        <f>_xll.qlInterestRateIndexValueDate(IndexON,D884)</f>
        <v>45946</v>
      </c>
      <c r="F884" s="52">
        <f>IFERROR(_xll.qlIndexFixing(IndexON,D884,TRUE,_xll.ohTrigger(RecalcTrigger,TriggerON)),NA())</f>
        <v>1.401826778601567E-2</v>
      </c>
      <c r="H884" s="49">
        <f>_xll.qlCalendarAdvance(IborCalendar,$H883,B884,"f",FALSE)</f>
        <v>45937</v>
      </c>
      <c r="I884" s="49">
        <f>_xll.qlInterestRateIndexValueDate(Index1M,$H884)</f>
        <v>45939</v>
      </c>
      <c r="J884" s="52">
        <f>IFERROR(_xll.qlIndexFixing(Index1M,$H884,TRUE,_xll.ohTrigger(RecalcTrigger,Trigger1M)),NA())</f>
        <v>1.7266528338326093E-2</v>
      </c>
      <c r="K884" s="52">
        <f>IFERROR(_xll.qlIndexFixing(ONIndex1M,I884,TRUE,_xll.ohTrigger(RecalcTrigger,Trigger1M)),NA())</f>
        <v>1.7220630817966764E-2</v>
      </c>
      <c r="L884" s="52">
        <f>IFERROR(_xll.qlIndexFixing(Index3M,H884,TRUE,_xll.ohTrigger(RecalcTrigger,Trigger3M)),NA())</f>
        <v>1.8135433162259487E-2</v>
      </c>
      <c r="M884" s="52">
        <f>IFERROR(_xll.qlIndexFixing(ONIndex3M,I884,TRUE,_xll.ohTrigger(RecalcTrigger,Trigger3M)),NA())</f>
        <v>1.8006411987538939E-2</v>
      </c>
      <c r="N884" s="52">
        <f>IFERROR(_xll.qlIndexFixing(Index6M,$H884,TRUE,_xll.ohTrigger(RecalcTrigger,Trigger6M)),NA())</f>
        <v>2.0127250943160847E-2</v>
      </c>
      <c r="O884" s="52">
        <f>IFERROR(_xll.qlIndexFixing(ONIndex6M,I884,TRUE,_xll.ohTrigger(RecalcTrigger,Trigger6M)),NA())</f>
        <v>1.9792465651624624E-2</v>
      </c>
      <c r="P884" s="52">
        <f>IFERROR(_xll.qlIndexFixing(Index1Y,$H884,TRUE,_xll.ohTrigger(RecalcTrigger,Trigger1Y)),NA())</f>
        <v>2.2193778083538084E-2</v>
      </c>
      <c r="Q884" s="52">
        <f>IFERROR(_xll.qlIndexFixing(ONIndex1Y,I884,TRUE,_xll.ohTrigger(RecalcTrigger,Trigger1Y)),NA())</f>
        <v>2.1605530820343333E-2</v>
      </c>
    </row>
    <row r="885" spans="2:17" x14ac:dyDescent="0.2">
      <c r="B885" s="46" t="s">
        <v>51</v>
      </c>
      <c r="D885" s="49">
        <f>_xll.qlCalendarAdvance(LocalCalendar,$D884,B885,"f",FALSE)</f>
        <v>45953</v>
      </c>
      <c r="E885" s="49">
        <f>_xll.qlInterestRateIndexValueDate(IndexON,D885)</f>
        <v>45953</v>
      </c>
      <c r="F885" s="52">
        <f>IFERROR(_xll.qlIndexFixing(IndexON,D885,TRUE,_xll.ohTrigger(RecalcTrigger,TriggerON)),NA())</f>
        <v>1.4034613152276165E-2</v>
      </c>
      <c r="H885" s="49">
        <f>_xll.qlCalendarAdvance(IborCalendar,$H884,B885,"f",FALSE)</f>
        <v>45944</v>
      </c>
      <c r="I885" s="49">
        <f>_xll.qlInterestRateIndexValueDate(Index1M,$H885)</f>
        <v>45946</v>
      </c>
      <c r="J885" s="52">
        <f>IFERROR(_xll.qlIndexFixing(Index1M,$H885,TRUE,_xll.ohTrigger(RecalcTrigger,Trigger1M)),NA())</f>
        <v>1.7281405123817095E-2</v>
      </c>
      <c r="K885" s="52">
        <f>IFERROR(_xll.qlIndexFixing(ONIndex1M,I885,TRUE,_xll.ohTrigger(RecalcTrigger,Trigger1M)),NA())</f>
        <v>1.7235635081718215E-2</v>
      </c>
      <c r="L885" s="52">
        <f>IFERROR(_xll.qlIndexFixing(Index3M,H885,TRUE,_xll.ohTrigger(RecalcTrigger,Trigger3M)),NA())</f>
        <v>1.814883013005808E-2</v>
      </c>
      <c r="M885" s="52">
        <f>IFERROR(_xll.qlIndexFixing(ONIndex3M,I885,TRUE,_xll.ohTrigger(RecalcTrigger,Trigger3M)),NA())</f>
        <v>1.8020087264449813E-2</v>
      </c>
      <c r="N885" s="52">
        <f>IFERROR(_xll.qlIndexFixing(Index6M,$H885,TRUE,_xll.ohTrigger(RecalcTrigger,Trigger6M)),NA())</f>
        <v>2.0144432509150142E-2</v>
      </c>
      <c r="O885" s="52">
        <f>IFERROR(_xll.qlIndexFixing(ONIndex6M,I885,TRUE,_xll.ohTrigger(RecalcTrigger,Trigger6M)),NA())</f>
        <v>1.9812342510743264E-2</v>
      </c>
      <c r="P885" s="52">
        <f>IFERROR(_xll.qlIndexFixing(Index1Y,$H885,TRUE,_xll.ohTrigger(RecalcTrigger,Trigger1Y)),NA())</f>
        <v>2.2203861064928183E-2</v>
      </c>
      <c r="Q885" s="52">
        <f>IFERROR(_xll.qlIndexFixing(ONIndex1Y,I885,TRUE,_xll.ohTrigger(RecalcTrigger,Trigger1Y)),NA())</f>
        <v>2.1624871098282483E-2</v>
      </c>
    </row>
    <row r="886" spans="2:17" x14ac:dyDescent="0.2">
      <c r="B886" s="46" t="s">
        <v>51</v>
      </c>
      <c r="D886" s="49">
        <f>_xll.qlCalendarAdvance(LocalCalendar,$D885,B886,"f",FALSE)</f>
        <v>45960</v>
      </c>
      <c r="E886" s="49">
        <f>_xll.qlInterestRateIndexValueDate(IndexON,D886)</f>
        <v>45960</v>
      </c>
      <c r="F886" s="52">
        <f>IFERROR(_xll.qlIndexFixing(IndexON,D886,TRUE,_xll.ohTrigger(RecalcTrigger,TriggerON)),NA())</f>
        <v>1.4050786420281014E-2</v>
      </c>
      <c r="H886" s="49">
        <f>_xll.qlCalendarAdvance(IborCalendar,$H885,B886,"f",FALSE)</f>
        <v>45951</v>
      </c>
      <c r="I886" s="49">
        <f>_xll.qlInterestRateIndexValueDate(Index1M,$H886)</f>
        <v>45953</v>
      </c>
      <c r="J886" s="52">
        <f>IFERROR(_xll.qlIndexFixing(Index1M,$H886,TRUE,_xll.ohTrigger(RecalcTrigger,Trigger1M)),NA())</f>
        <v>1.7296214278264832E-2</v>
      </c>
      <c r="K886" s="52">
        <f>IFERROR(_xll.qlIndexFixing(ONIndex1M,I886,TRUE,_xll.ohTrigger(RecalcTrigger,Trigger1M)),NA())</f>
        <v>1.725057179598366E-2</v>
      </c>
      <c r="L886" s="52">
        <f>IFERROR(_xll.qlIndexFixing(Index3M,H886,TRUE,_xll.ohTrigger(RecalcTrigger,Trigger3M)),NA())</f>
        <v>1.8162174677903951E-2</v>
      </c>
      <c r="M886" s="52">
        <f>IFERROR(_xll.qlIndexFixing(ONIndex3M,I886,TRUE,_xll.ohTrigger(RecalcTrigger,Trigger3M)),NA())</f>
        <v>1.8033710316016638E-2</v>
      </c>
      <c r="N886" s="52">
        <f>IFERROR(_xll.qlIndexFixing(Index6M,$H886,TRUE,_xll.ohTrigger(RecalcTrigger,Trigger6M)),NA())</f>
        <v>2.0161390178939396E-2</v>
      </c>
      <c r="O886" s="52">
        <f>IFERROR(_xll.qlIndexFixing(ONIndex6M,I886,TRUE,_xll.ohTrigger(RecalcTrigger,Trigger6M)),NA())</f>
        <v>1.9831997575439075E-2</v>
      </c>
      <c r="P886" s="52">
        <f>IFERROR(_xll.qlIndexFixing(Index1Y,$H886,TRUE,_xll.ohTrigger(RecalcTrigger,Trigger1Y)),NA())</f>
        <v>2.22135853232668E-2</v>
      </c>
      <c r="Q886" s="52">
        <f>IFERROR(_xll.qlIndexFixing(ONIndex1Y,I886,TRUE,_xll.ohTrigger(RecalcTrigger,Trigger1Y)),NA())</f>
        <v>2.1643846428149871E-2</v>
      </c>
    </row>
    <row r="887" spans="2:17" x14ac:dyDescent="0.2">
      <c r="B887" s="46" t="s">
        <v>51</v>
      </c>
      <c r="D887" s="49">
        <f>_xll.qlCalendarAdvance(LocalCalendar,$D886,B887,"f",FALSE)</f>
        <v>45967</v>
      </c>
      <c r="E887" s="49">
        <f>_xll.qlInterestRateIndexValueDate(IndexON,D887)</f>
        <v>45967</v>
      </c>
      <c r="F887" s="52">
        <f>IFERROR(_xll.qlIndexFixing(IndexON,D887,TRUE,_xll.ohTrigger(RecalcTrigger,TriggerON)),NA())</f>
        <v>1.406678758995028E-2</v>
      </c>
      <c r="H887" s="49">
        <f>_xll.qlCalendarAdvance(IborCalendar,$H886,B887,"f",FALSE)</f>
        <v>45958</v>
      </c>
      <c r="I887" s="49">
        <f>_xll.qlInterestRateIndexValueDate(Index1M,$H887)</f>
        <v>45960</v>
      </c>
      <c r="J887" s="52">
        <f>IFERROR(_xll.qlIndexFixing(Index1M,$H887,TRUE,_xll.ohTrigger(RecalcTrigger,Trigger1M)),NA())</f>
        <v>1.7306565655560244E-2</v>
      </c>
      <c r="K887" s="52">
        <f>IFERROR(_xll.qlIndexFixing(ONIndex1M,I887,TRUE,_xll.ohTrigger(RecalcTrigger,Trigger1M)),NA())</f>
        <v>1.7265440960843037E-2</v>
      </c>
      <c r="L887" s="52">
        <f>IFERROR(_xll.qlIndexFixing(Index3M,H887,TRUE,_xll.ohTrigger(RecalcTrigger,Trigger3M)),NA())</f>
        <v>1.8175466805261872E-2</v>
      </c>
      <c r="M887" s="52">
        <f>IFERROR(_xll.qlIndexFixing(ONIndex3M,I887,TRUE,_xll.ohTrigger(RecalcTrigger,Trigger3M)),NA())</f>
        <v>1.8047281142319349E-2</v>
      </c>
      <c r="N887" s="52">
        <f>IFERROR(_xll.qlIndexFixing(Index6M,$H887,TRUE,_xll.ohTrigger(RecalcTrigger,Trigger6M)),NA())</f>
        <v>2.0178123946825478E-2</v>
      </c>
      <c r="O887" s="52">
        <f>IFERROR(_xll.qlIndexFixing(ONIndex6M,I887,TRUE,_xll.ohTrigger(RecalcTrigger,Trigger6M)),NA())</f>
        <v>1.9851430845552187E-2</v>
      </c>
      <c r="P887" s="52">
        <f>IFERROR(_xll.qlIndexFixing(Index1Y,$H887,TRUE,_xll.ohTrigger(RecalcTrigger,Trigger1Y)),NA())</f>
        <v>2.2222957114211624E-2</v>
      </c>
      <c r="Q887" s="52">
        <f>IFERROR(_xll.qlIndexFixing(ONIndex1Y,I887,TRUE,_xll.ohTrigger(RecalcTrigger,Trigger1Y)),NA())</f>
        <v>2.1662456809945496E-2</v>
      </c>
    </row>
    <row r="888" spans="2:17" x14ac:dyDescent="0.2">
      <c r="B888" s="46" t="s">
        <v>51</v>
      </c>
      <c r="D888" s="49">
        <f>_xll.qlCalendarAdvance(LocalCalendar,$D887,B888,"f",FALSE)</f>
        <v>45974</v>
      </c>
      <c r="E888" s="49">
        <f>_xll.qlInterestRateIndexValueDate(IndexON,D888)</f>
        <v>45974</v>
      </c>
      <c r="F888" s="52">
        <f>IFERROR(_xll.qlIndexFixing(IndexON,D888,TRUE,_xll.ohTrigger(RecalcTrigger,TriggerON)),NA())</f>
        <v>1.40826166613639E-2</v>
      </c>
      <c r="H888" s="49">
        <f>_xll.qlCalendarAdvance(IborCalendar,$H887,B888,"f",FALSE)</f>
        <v>45965</v>
      </c>
      <c r="I888" s="49">
        <f>_xll.qlInterestRateIndexValueDate(Index1M,$H888)</f>
        <v>45967</v>
      </c>
      <c r="J888" s="52">
        <f>IFERROR(_xll.qlIndexFixing(Index1M,$H888,TRUE,_xll.ohTrigger(RecalcTrigger,Trigger1M)),NA())</f>
        <v>1.7325629692961364E-2</v>
      </c>
      <c r="K888" s="52">
        <f>IFERROR(_xll.qlIndexFixing(ONIndex1M,I888,TRUE,_xll.ohTrigger(RecalcTrigger,Trigger1M)),NA())</f>
        <v>1.7280242576216409E-2</v>
      </c>
      <c r="L888" s="52">
        <f>IFERROR(_xll.qlIndexFixing(Index3M,H888,TRUE,_xll.ohTrigger(RecalcTrigger,Trigger3M)),NA())</f>
        <v>1.8188706511601829E-2</v>
      </c>
      <c r="M888" s="52">
        <f>IFERROR(_xll.qlIndexFixing(ONIndex3M,I888,TRUE,_xll.ohTrigger(RecalcTrigger,Trigger3M)),NA())</f>
        <v>1.8060799743278011E-2</v>
      </c>
      <c r="N888" s="52">
        <f>IFERROR(_xll.qlIndexFixing(Index6M,$H888,TRUE,_xll.ohTrigger(RecalcTrigger,Trigger6M)),NA())</f>
        <v>2.0192966683330444E-2</v>
      </c>
      <c r="O888" s="52">
        <f>IFERROR(_xll.qlIndexFixing(ONIndex6M,I888,TRUE,_xll.ohTrigger(RecalcTrigger,Trigger6M)),NA())</f>
        <v>1.9870642321162535E-2</v>
      </c>
      <c r="P888" s="52">
        <f>IFERROR(_xll.qlIndexFixing(Index1Y,$H888,TRUE,_xll.ohTrigger(RecalcTrigger,Trigger1Y)),NA())</f>
        <v>2.2231982694026545E-2</v>
      </c>
      <c r="Q888" s="52">
        <f>IFERROR(_xll.qlIndexFixing(ONIndex1Y,I888,TRUE,_xll.ohTrigger(RecalcTrigger,Trigger1Y)),NA())</f>
        <v>2.1680702243589423E-2</v>
      </c>
    </row>
    <row r="889" spans="2:17" x14ac:dyDescent="0.2">
      <c r="B889" s="46" t="s">
        <v>51</v>
      </c>
      <c r="D889" s="49">
        <f>_xll.qlCalendarAdvance(LocalCalendar,$D888,B889,"f",FALSE)</f>
        <v>45981</v>
      </c>
      <c r="E889" s="49">
        <f>_xll.qlInterestRateIndexValueDate(IndexON,D889)</f>
        <v>45981</v>
      </c>
      <c r="F889" s="52">
        <f>IFERROR(_xll.qlIndexFixing(IndexON,D889,TRUE,_xll.ohTrigger(RecalcTrigger,TriggerON)),NA())</f>
        <v>1.4098273634441938E-2</v>
      </c>
      <c r="H889" s="49">
        <f>_xll.qlCalendarAdvance(IborCalendar,$H888,B889,"f",FALSE)</f>
        <v>45972</v>
      </c>
      <c r="I889" s="49">
        <f>_xll.qlInterestRateIndexValueDate(Index1M,$H889)</f>
        <v>45974</v>
      </c>
      <c r="J889" s="52">
        <f>IFERROR(_xll.qlIndexFixing(Index1M,$H889,TRUE,_xll.ohTrigger(RecalcTrigger,Trigger1M)),NA())</f>
        <v>1.7340235952680583E-2</v>
      </c>
      <c r="K889" s="52">
        <f>IFERROR(_xll.qlIndexFixing(ONIndex1M,I889,TRUE,_xll.ohTrigger(RecalcTrigger,Trigger1M)),NA())</f>
        <v>1.7294976642103776E-2</v>
      </c>
      <c r="L889" s="52">
        <f>IFERROR(_xll.qlIndexFixing(Index3M,H889,TRUE,_xll.ohTrigger(RecalcTrigger,Trigger3M)),NA())</f>
        <v>1.8201893796392078E-2</v>
      </c>
      <c r="M889" s="52">
        <f>IFERROR(_xll.qlIndexFixing(ONIndex3M,I889,TRUE,_xll.ohTrigger(RecalcTrigger,Trigger3M)),NA())</f>
        <v>1.807426611897256E-2</v>
      </c>
      <c r="N889" s="52">
        <f>IFERROR(_xll.qlIndexFixing(Index6M,$H889,TRUE,_xll.ohTrigger(RecalcTrigger,Trigger6M)),NA())</f>
        <v>2.0209267715009409E-2</v>
      </c>
      <c r="O889" s="52">
        <f>IFERROR(_xll.qlIndexFixing(ONIndex6M,I889,TRUE,_xll.ohTrigger(RecalcTrigger,Trigger6M)),NA())</f>
        <v>1.9889632002110247E-2</v>
      </c>
      <c r="P889" s="52">
        <f>IFERROR(_xll.qlIndexFixing(Index1Y,$H889,TRUE,_xll.ohTrigger(RecalcTrigger,Trigger1Y)),NA())</f>
        <v>2.2240668319560852E-2</v>
      </c>
      <c r="Q889" s="52">
        <f>IFERROR(_xll.qlIndexFixing(ONIndex1Y,I889,TRUE,_xll.ohTrigger(RecalcTrigger,Trigger1Y)),NA())</f>
        <v>2.169858272908165E-2</v>
      </c>
    </row>
    <row r="890" spans="2:17" x14ac:dyDescent="0.2">
      <c r="B890" s="46" t="s">
        <v>51</v>
      </c>
      <c r="D890" s="49">
        <f>_xll.qlCalendarAdvance(LocalCalendar,$D889,B890,"f",FALSE)</f>
        <v>45989</v>
      </c>
      <c r="E890" s="49">
        <f>_xll.qlInterestRateIndexValueDate(IndexON,D890)</f>
        <v>45989</v>
      </c>
      <c r="F890" s="52">
        <f>IFERROR(_xll.qlIndexFixing(IndexON,D890,TRUE,_xll.ohTrigger(RecalcTrigger,TriggerON)),NA())</f>
        <v>1.4118703658301257E-2</v>
      </c>
      <c r="H890" s="49">
        <f>_xll.qlCalendarAdvance(IborCalendar,$H889,B890,"f",FALSE)</f>
        <v>45979</v>
      </c>
      <c r="I890" s="49">
        <f>_xll.qlInterestRateIndexValueDate(Index1M,$H890)</f>
        <v>45981</v>
      </c>
      <c r="J890" s="52">
        <f>IFERROR(_xll.qlIndexFixing(Index1M,$H890,TRUE,_xll.ohTrigger(RecalcTrigger,Trigger1M)),NA())</f>
        <v>1.7354774580297383E-2</v>
      </c>
      <c r="K890" s="52">
        <f>IFERROR(_xll.qlIndexFixing(ONIndex1M,I890,TRUE,_xll.ohTrigger(RecalcTrigger,Trigger1M)),NA())</f>
        <v>1.7309643158585075E-2</v>
      </c>
      <c r="L890" s="52">
        <f>IFERROR(_xll.qlIndexFixing(Index3M,H890,TRUE,_xll.ohTrigger(RecalcTrigger,Trigger3M)),NA())</f>
        <v>1.821502865910608E-2</v>
      </c>
      <c r="M890" s="52">
        <f>IFERROR(_xll.qlIndexFixing(ONIndex3M,I890,TRUE,_xll.ohTrigger(RecalcTrigger,Trigger3M)),NA())</f>
        <v>1.8087680269243123E-2</v>
      </c>
      <c r="N890" s="52">
        <f>IFERROR(_xll.qlIndexFixing(Index6M,$H890,TRUE,_xll.ohTrigger(RecalcTrigger,Trigger6M)),NA())</f>
        <v>2.0225344840294836E-2</v>
      </c>
      <c r="O890" s="52">
        <f>IFERROR(_xll.qlIndexFixing(ONIndex6M,I890,TRUE,_xll.ohTrigger(RecalcTrigger,Trigger6M)),NA())</f>
        <v>1.9908399888555195E-2</v>
      </c>
      <c r="P890" s="52">
        <f>IFERROR(_xll.qlIndexFixing(Index1Y,$H890,TRUE,_xll.ohTrigger(RecalcTrigger,Trigger1Y)),NA())</f>
        <v>2.2249020248228196E-2</v>
      </c>
      <c r="Q890" s="52">
        <f>IFERROR(_xll.qlIndexFixing(ONIndex1Y,I890,TRUE,_xll.ohTrigger(RecalcTrigger,Trigger1Y)),NA())</f>
        <v>2.1716098266342243E-2</v>
      </c>
    </row>
    <row r="891" spans="2:17" x14ac:dyDescent="0.2">
      <c r="B891" s="46" t="s">
        <v>51</v>
      </c>
      <c r="D891" s="49">
        <f>_xll.qlCalendarAdvance(LocalCalendar,$D890,B891,"f",FALSE)</f>
        <v>45996</v>
      </c>
      <c r="E891" s="49">
        <f>_xll.qlInterestRateIndexValueDate(IndexON,D891)</f>
        <v>45996</v>
      </c>
      <c r="F891" s="52">
        <f>IFERROR(_xll.qlIndexFixing(IndexON,D891,TRUE,_xll.ohTrigger(RecalcTrigger,TriggerON)),NA())</f>
        <v>1.4133968461509383E-2</v>
      </c>
      <c r="H891" s="49">
        <f>_xll.qlCalendarAdvance(IborCalendar,$H890,B891,"f",FALSE)</f>
        <v>45986</v>
      </c>
      <c r="I891" s="49">
        <f>_xll.qlInterestRateIndexValueDate(Index1M,$H891)</f>
        <v>45989</v>
      </c>
      <c r="J891" s="52">
        <f>IFERROR(_xll.qlIndexFixing(Index1M,$H891,TRUE,_xll.ohTrigger(RecalcTrigger,Trigger1M)),NA())</f>
        <v>1.7372752919759614E-2</v>
      </c>
      <c r="K891" s="52">
        <f>IFERROR(_xll.qlIndexFixing(ONIndex1M,I891,TRUE,_xll.ohTrigger(RecalcTrigger,Trigger1M)),NA())</f>
        <v>1.7329234498681956E-2</v>
      </c>
      <c r="L891" s="52">
        <f>IFERROR(_xll.qlIndexFixing(Index3M,H891,TRUE,_xll.ohTrigger(RecalcTrigger,Trigger3M)),NA())</f>
        <v>1.8228590914996165E-2</v>
      </c>
      <c r="M891" s="52">
        <f>IFERROR(_xll.qlIndexFixing(ONIndex3M,I891,TRUE,_xll.ohTrigger(RecalcTrigger,Trigger3M)),NA())</f>
        <v>1.8105760470126242E-2</v>
      </c>
      <c r="N891" s="52">
        <f>IFERROR(_xll.qlIndexFixing(Index6M,$H891,TRUE,_xll.ohTrigger(RecalcTrigger,Trigger6M)),NA())</f>
        <v>2.0245064194486923E-2</v>
      </c>
      <c r="O891" s="52">
        <f>IFERROR(_xll.qlIndexFixing(ONIndex6M,I891,TRUE,_xll.ohTrigger(RecalcTrigger,Trigger6M)),NA())</f>
        <v>1.9933306228185899E-2</v>
      </c>
      <c r="P891" s="52">
        <f>IFERROR(_xll.qlIndexFixing(Index1Y,$H891,TRUE,_xll.ohTrigger(RecalcTrigger,Trigger1Y)),NA())</f>
        <v>2.2260209387414708E-2</v>
      </c>
      <c r="Q891" s="52">
        <f>IFERROR(_xll.qlIndexFixing(ONIndex1Y,I891,TRUE,_xll.ohTrigger(RecalcTrigger,Trigger1Y)),NA())</f>
        <v>2.1739392158623971E-2</v>
      </c>
    </row>
    <row r="892" spans="2:17" x14ac:dyDescent="0.2">
      <c r="B892" s="46" t="s">
        <v>51</v>
      </c>
      <c r="D892" s="49">
        <f>_xll.qlCalendarAdvance(LocalCalendar,$D891,B892,"f",FALSE)</f>
        <v>46003</v>
      </c>
      <c r="E892" s="49">
        <f>_xll.qlInterestRateIndexValueDate(IndexON,D892)</f>
        <v>46003</v>
      </c>
      <c r="F892" s="52">
        <f>IFERROR(_xll.qlIndexFixing(IndexON,D892,TRUE,_xll.ohTrigger(RecalcTrigger,TriggerON)),NA())</f>
        <v>1.4149061154125064E-2</v>
      </c>
      <c r="H892" s="49">
        <f>_xll.qlCalendarAdvance(IborCalendar,$H891,B892,"f",FALSE)</f>
        <v>45993</v>
      </c>
      <c r="I892" s="49">
        <f>_xll.qlInterestRateIndexValueDate(Index1M,$H892)</f>
        <v>45995</v>
      </c>
      <c r="J892" s="52">
        <f>IFERROR(_xll.qlIndexFixing(Index1M,$H892,TRUE,_xll.ohTrigger(RecalcTrigger,Trigger1M)),NA())</f>
        <v>1.7383648938172069E-2</v>
      </c>
      <c r="K892" s="52">
        <f>IFERROR(_xll.qlIndexFixing(ONIndex1M,I892,TRUE,_xll.ohTrigger(RecalcTrigger,Trigger1M)),NA())</f>
        <v>1.7338773542929786E-2</v>
      </c>
      <c r="L892" s="52">
        <f>IFERROR(_xll.qlIndexFixing(Index3M,H892,TRUE,_xll.ohTrigger(RecalcTrigger,Trigger3M)),NA())</f>
        <v>1.8238376509035703E-2</v>
      </c>
      <c r="M892" s="52">
        <f>IFERROR(_xll.qlIndexFixing(ONIndex3M,I892,TRUE,_xll.ohTrigger(RecalcTrigger,Trigger3M)),NA())</f>
        <v>1.8114351893752101E-2</v>
      </c>
      <c r="N892" s="52">
        <f>IFERROR(_xll.qlIndexFixing(Index6M,$H892,TRUE,_xll.ohTrigger(RecalcTrigger,Trigger6M)),NA())</f>
        <v>2.0258434063374093E-2</v>
      </c>
      <c r="O892" s="52">
        <f>IFERROR(_xll.qlIndexFixing(ONIndex6M,I892,TRUE,_xll.ohTrigger(RecalcTrigger,Trigger6M)),NA())</f>
        <v>1.9945270277297311E-2</v>
      </c>
      <c r="P892" s="52">
        <f>IFERROR(_xll.qlIndexFixing(Index1Y,$H892,TRUE,_xll.ohTrigger(RecalcTrigger,Trigger1Y)),NA())</f>
        <v>2.2264748047308394E-2</v>
      </c>
      <c r="Q892" s="52">
        <f>IFERROR(_xll.qlIndexFixing(ONIndex1Y,I892,TRUE,_xll.ohTrigger(RecalcTrigger,Trigger1Y)),NA())</f>
        <v>2.1750034496008652E-2</v>
      </c>
    </row>
    <row r="893" spans="2:17" x14ac:dyDescent="0.2">
      <c r="B893" s="46" t="s">
        <v>51</v>
      </c>
      <c r="D893" s="49">
        <f>_xll.qlCalendarAdvance(LocalCalendar,$D892,B893,"f",FALSE)</f>
        <v>46010</v>
      </c>
      <c r="E893" s="49">
        <f>_xll.qlInterestRateIndexValueDate(IndexON,D893)</f>
        <v>46010</v>
      </c>
      <c r="F893" s="52">
        <f>IFERROR(_xll.qlIndexFixing(IndexON,D893,TRUE,_xll.ohTrigger(RecalcTrigger,TriggerON)),NA())</f>
        <v>1.4163981736015074E-2</v>
      </c>
      <c r="H893" s="49">
        <f>_xll.qlCalendarAdvance(IborCalendar,$H892,B893,"f",FALSE)</f>
        <v>46000</v>
      </c>
      <c r="I893" s="49">
        <f>_xll.qlInterestRateIndexValueDate(Index1M,$H893)</f>
        <v>46002</v>
      </c>
      <c r="J893" s="52">
        <f>IFERROR(_xll.qlIndexFixing(Index1M,$H893,TRUE,_xll.ohTrigger(RecalcTrigger,Trigger1M)),NA())</f>
        <v>1.7397984667910371E-2</v>
      </c>
      <c r="K893" s="52">
        <f>IFERROR(_xll.qlIndexFixing(ONIndex1M,I893,TRUE,_xll.ohTrigger(RecalcTrigger,Trigger1M)),NA())</f>
        <v>1.7353237410873135E-2</v>
      </c>
      <c r="L893" s="52">
        <f>IFERROR(_xll.qlIndexFixing(Index3M,H893,TRUE,_xll.ohTrigger(RecalcTrigger,Trigger3M)),NA())</f>
        <v>1.8251360278437545E-2</v>
      </c>
      <c r="M893" s="52">
        <f>IFERROR(_xll.qlIndexFixing(ONIndex3M,I893,TRUE,_xll.ohTrigger(RecalcTrigger,Trigger3M)),NA())</f>
        <v>1.8127609367990516E-2</v>
      </c>
      <c r="N893" s="52">
        <f>IFERROR(_xll.qlIndexFixing(Index6M,$H893,TRUE,_xll.ohTrigger(RecalcTrigger,Trigger6M)),NA())</f>
        <v>2.0273824304295328E-2</v>
      </c>
      <c r="O893" s="52">
        <f>IFERROR(_xll.qlIndexFixing(ONIndex6M,I893,TRUE,_xll.ohTrigger(RecalcTrigger,Trigger6M)),NA())</f>
        <v>1.9963372779594479E-2</v>
      </c>
      <c r="P893" s="52">
        <f>IFERROR(_xll.qlIndexFixing(Index1Y,$H893,TRUE,_xll.ohTrigger(RecalcTrigger,Trigger1Y)),NA())</f>
        <v>2.227213643518141E-2</v>
      </c>
      <c r="Q893" s="52">
        <f>IFERROR(_xll.qlIndexFixing(ONIndex1Y,I893,TRUE,_xll.ohTrigger(RecalcTrigger,Trigger1Y)),NA())</f>
        <v>2.1766455188334533E-2</v>
      </c>
    </row>
    <row r="894" spans="2:17" x14ac:dyDescent="0.2">
      <c r="B894" s="46" t="s">
        <v>51</v>
      </c>
      <c r="D894" s="49">
        <f>_xll.qlCalendarAdvance(LocalCalendar,$D893,B894,"f",FALSE)</f>
        <v>46017</v>
      </c>
      <c r="E894" s="49">
        <f>_xll.qlInterestRateIndexValueDate(IndexON,D894)</f>
        <v>46017</v>
      </c>
      <c r="F894" s="52">
        <f>IFERROR(_xll.qlIndexFixing(IndexON,D894,TRUE,_xll.ohTrigger(RecalcTrigger,TriggerON)),NA())</f>
        <v>1.4178730207126122E-2</v>
      </c>
      <c r="H894" s="49">
        <f>_xll.qlCalendarAdvance(IborCalendar,$H893,B894,"f",FALSE)</f>
        <v>46007</v>
      </c>
      <c r="I894" s="49">
        <f>_xll.qlInterestRateIndexValueDate(Index1M,$H894)</f>
        <v>46009</v>
      </c>
      <c r="J894" s="52">
        <f>IFERROR(_xll.qlIndexFixing(Index1M,$H894,TRUE,_xll.ohTrigger(RecalcTrigger,Trigger1M)),NA())</f>
        <v>1.7413686518093548E-2</v>
      </c>
      <c r="K894" s="52">
        <f>IFERROR(_xll.qlIndexFixing(ONIndex1M,I894,TRUE,_xll.ohTrigger(RecalcTrigger,Trigger1M)),NA())</f>
        <v>1.7367633729330478E-2</v>
      </c>
      <c r="L894" s="52">
        <f>IFERROR(_xll.qlIndexFixing(Index3M,H894,TRUE,_xll.ohTrigger(RecalcTrigger,Trigger3M)),NA())</f>
        <v>1.8264291628120155E-2</v>
      </c>
      <c r="M894" s="52">
        <f>IFERROR(_xll.qlIndexFixing(ONIndex3M,I894,TRUE,_xll.ohTrigger(RecalcTrigger,Trigger3M)),NA())</f>
        <v>1.8140814616884882E-2</v>
      </c>
      <c r="N894" s="52">
        <f>IFERROR(_xll.qlIndexFixing(Index6M,$H894,TRUE,_xll.ohTrigger(RecalcTrigger,Trigger6M)),NA())</f>
        <v>2.0288990605501003E-2</v>
      </c>
      <c r="O894" s="52">
        <f>IFERROR(_xll.qlIndexFixing(ONIndex6M,I894,TRUE,_xll.ohTrigger(RecalcTrigger,Trigger6M)),NA())</f>
        <v>1.9981253487149075E-2</v>
      </c>
      <c r="P894" s="52">
        <f>IFERROR(_xll.qlIndexFixing(Index1Y,$H894,TRUE,_xll.ohTrigger(RecalcTrigger,Trigger1Y)),NA())</f>
        <v>2.2279216161066619E-2</v>
      </c>
      <c r="Q894" s="52">
        <f>IFERROR(_xll.qlIndexFixing(ONIndex1Y,I894,TRUE,_xll.ohTrigger(RecalcTrigger,Trigger1Y)),NA())</f>
        <v>2.178251093218897E-2</v>
      </c>
    </row>
    <row r="895" spans="2:17" x14ac:dyDescent="0.2">
      <c r="B895" s="46" t="s">
        <v>51</v>
      </c>
      <c r="D895" s="49">
        <f>_xll.qlCalendarAdvance(LocalCalendar,$D894,B895,"f",FALSE)</f>
        <v>46024</v>
      </c>
      <c r="E895" s="49">
        <f>_xll.qlInterestRateIndexValueDate(IndexON,D895)</f>
        <v>46024</v>
      </c>
      <c r="F895" s="52">
        <f>IFERROR(_xll.qlIndexFixing(IndexON,D895,TRUE,_xll.ohTrigger(RecalcTrigger,TriggerON)),NA())</f>
        <v>1.4193306567431563E-2</v>
      </c>
      <c r="H895" s="49">
        <f>_xll.qlCalendarAdvance(IborCalendar,$H894,B895,"f",FALSE)</f>
        <v>46014</v>
      </c>
      <c r="I895" s="49">
        <f>_xll.qlInterestRateIndexValueDate(Index1M,$H895)</f>
        <v>46020</v>
      </c>
      <c r="J895" s="52">
        <f>IFERROR(_xll.qlIndexFixing(Index1M,$H895,TRUE,_xll.ohTrigger(RecalcTrigger,Trigger1M)),NA())</f>
        <v>1.7433109823299087E-2</v>
      </c>
      <c r="K895" s="52">
        <f>IFERROR(_xll.qlIndexFixing(ONIndex1M,I895,TRUE,_xll.ohTrigger(RecalcTrigger,Trigger1M)),NA())</f>
        <v>1.739012003774576E-2</v>
      </c>
      <c r="L895" s="52">
        <f>IFERROR(_xll.qlIndexFixing(Index3M,H895,TRUE,_xll.ohTrigger(RecalcTrigger,Trigger3M)),NA())</f>
        <v>1.8285877799223284E-2</v>
      </c>
      <c r="M895" s="52">
        <f>IFERROR(_xll.qlIndexFixing(ONIndex3M,I895,TRUE,_xll.ohTrigger(RecalcTrigger,Trigger3M)),NA())</f>
        <v>1.8161460205723401E-2</v>
      </c>
      <c r="N895" s="52">
        <f>IFERROR(_xll.qlIndexFixing(Index6M,$H895,TRUE,_xll.ohTrigger(RecalcTrigger,Trigger6M)),NA())</f>
        <v>2.0312370902666563E-2</v>
      </c>
      <c r="O895" s="52">
        <f>IFERROR(_xll.qlIndexFixing(ONIndex6M,I895,TRUE,_xll.ohTrigger(RecalcTrigger,Trigger6M)),NA())</f>
        <v>2.0008903625887697E-2</v>
      </c>
      <c r="P895" s="52">
        <f>IFERROR(_xll.qlIndexFixing(Index1Y,$H895,TRUE,_xll.ohTrigger(RecalcTrigger,Trigger1Y)),NA())</f>
        <v>2.228973287822884E-2</v>
      </c>
      <c r="Q895" s="52">
        <f>IFERROR(_xll.qlIndexFixing(ONIndex1Y,I895,TRUE,_xll.ohTrigger(RecalcTrigger,Trigger1Y)),NA())</f>
        <v>2.18070040418894E-2</v>
      </c>
    </row>
    <row r="896" spans="2:17" x14ac:dyDescent="0.2">
      <c r="B896" s="46" t="s">
        <v>51</v>
      </c>
      <c r="D896" s="49">
        <f>_xll.qlCalendarAdvance(LocalCalendar,$D895,B896,"f",FALSE)</f>
        <v>46031</v>
      </c>
      <c r="E896" s="49">
        <f>_xll.qlInterestRateIndexValueDate(IndexON,D896)</f>
        <v>46031</v>
      </c>
      <c r="F896" s="52">
        <f>IFERROR(_xll.qlIndexFixing(IndexON,D896,TRUE,_xll.ohTrigger(RecalcTrigger,TriggerON)),NA())</f>
        <v>1.4207710816824815E-2</v>
      </c>
      <c r="H896" s="49">
        <f>_xll.qlCalendarAdvance(IborCalendar,$H895,B896,"f",FALSE)</f>
        <v>46021</v>
      </c>
      <c r="I896" s="49">
        <f>_xll.qlInterestRateIndexValueDate(Index1M,$H896)</f>
        <v>46024</v>
      </c>
      <c r="J896" s="52">
        <f>IFERROR(_xll.qlIndexFixing(Index1M,$H896,TRUE,_xll.ohTrigger(RecalcTrigger,Trigger1M)),NA())</f>
        <v>1.744117429331216E-2</v>
      </c>
      <c r="K896" s="52">
        <f>IFERROR(_xll.qlIndexFixing(ONIndex1M,I896,TRUE,_xll.ohTrigger(RecalcTrigger,Trigger1M)),NA())</f>
        <v>1.7401126526213062E-2</v>
      </c>
      <c r="L896" s="52">
        <f>IFERROR(_xll.qlIndexFixing(Index3M,H896,TRUE,_xll.ohTrigger(RecalcTrigger,Trigger3M)),NA())</f>
        <v>1.829182514542449E-2</v>
      </c>
      <c r="M896" s="52">
        <f>IFERROR(_xll.qlIndexFixing(ONIndex3M,I896,TRUE,_xll.ohTrigger(RecalcTrigger,Trigger3M)),NA())</f>
        <v>1.8171718752721944E-2</v>
      </c>
      <c r="N896" s="52">
        <f>IFERROR(_xll.qlIndexFixing(Index6M,$H896,TRUE,_xll.ohTrigger(RecalcTrigger,Trigger6M)),NA())</f>
        <v>2.0319191777617998E-2</v>
      </c>
      <c r="O896" s="52">
        <f>IFERROR(_xll.qlIndexFixing(ONIndex6M,I896,TRUE,_xll.ohTrigger(RecalcTrigger,Trigger6M)),NA())</f>
        <v>2.0022402803423489E-2</v>
      </c>
      <c r="P896" s="52">
        <f>IFERROR(_xll.qlIndexFixing(Index1Y,$H896,TRUE,_xll.ohTrigger(RecalcTrigger,Trigger1Y)),NA())</f>
        <v>2.229524735431335E-2</v>
      </c>
      <c r="Q896" s="52">
        <f>IFERROR(_xll.qlIndexFixing(ONIndex1Y,I896,TRUE,_xll.ohTrigger(RecalcTrigger,Trigger1Y)),NA())</f>
        <v>2.1819159172631331E-2</v>
      </c>
    </row>
    <row r="897" spans="2:17" x14ac:dyDescent="0.2">
      <c r="B897" s="46" t="s">
        <v>51</v>
      </c>
      <c r="D897" s="49">
        <f>_xll.qlCalendarAdvance(LocalCalendar,$D896,B897,"f",FALSE)</f>
        <v>46038</v>
      </c>
      <c r="E897" s="49">
        <f>_xll.qlInterestRateIndexValueDate(IndexON,D897)</f>
        <v>46038</v>
      </c>
      <c r="F897" s="52">
        <f>IFERROR(_xll.qlIndexFixing(IndexON,D897,TRUE,_xll.ohTrigger(RecalcTrigger,TriggerON)),NA())</f>
        <v>1.4223232880472558E-2</v>
      </c>
      <c r="H897" s="49">
        <f>_xll.qlCalendarAdvance(IborCalendar,$H896,B897,"f",FALSE)</f>
        <v>46028</v>
      </c>
      <c r="I897" s="49">
        <f>_xll.qlInterestRateIndexValueDate(Index1M,$H897)</f>
        <v>46030</v>
      </c>
      <c r="J897" s="52">
        <f>IFERROR(_xll.qlIndexFixing(Index1M,$H897,TRUE,_xll.ohTrigger(RecalcTrigger,Trigger1M)),NA())</f>
        <v>1.7454651252859776E-2</v>
      </c>
      <c r="K897" s="52">
        <f>IFERROR(_xll.qlIndexFixing(ONIndex1M,I897,TRUE,_xll.ohTrigger(RecalcTrigger,Trigger1M)),NA())</f>
        <v>1.7410417387386801E-2</v>
      </c>
      <c r="L897" s="52">
        <f>IFERROR(_xll.qlIndexFixing(Index3M,H897,TRUE,_xll.ohTrigger(RecalcTrigger,Trigger3M)),NA())</f>
        <v>1.8302771153804187E-2</v>
      </c>
      <c r="M897" s="52">
        <f>IFERROR(_xll.qlIndexFixing(ONIndex3M,I897,TRUE,_xll.ohTrigger(RecalcTrigger,Trigger3M)),NA())</f>
        <v>1.818011701134381E-2</v>
      </c>
      <c r="N897" s="52">
        <f>IFERROR(_xll.qlIndexFixing(Index6M,$H897,TRUE,_xll.ohTrigger(RecalcTrigger,Trigger6M)),NA())</f>
        <v>2.0331614896022927E-2</v>
      </c>
      <c r="O897" s="52">
        <f>IFERROR(_xll.qlIndexFixing(ONIndex6M,I897,TRUE,_xll.ohTrigger(RecalcTrigger,Trigger6M)),NA())</f>
        <v>2.0033564841037688E-2</v>
      </c>
      <c r="P897" s="52">
        <f>IFERROR(_xll.qlIndexFixing(Index1Y,$H897,TRUE,_xll.ohTrigger(RecalcTrigger,Trigger1Y)),NA())</f>
        <v>2.2298665968265952E-2</v>
      </c>
      <c r="Q897" s="52">
        <f>IFERROR(_xll.qlIndexFixing(ONIndex1Y,I897,TRUE,_xll.ohTrigger(RecalcTrigger,Trigger1Y)),NA())</f>
        <v>2.182848847260388E-2</v>
      </c>
    </row>
    <row r="898" spans="2:17" x14ac:dyDescent="0.2">
      <c r="B898" s="46" t="s">
        <v>51</v>
      </c>
      <c r="D898" s="49">
        <f>_xll.qlCalendarAdvance(LocalCalendar,$D897,B898,"f",FALSE)</f>
        <v>46045</v>
      </c>
      <c r="E898" s="49">
        <f>_xll.qlInterestRateIndexValueDate(IndexON,D898)</f>
        <v>46045</v>
      </c>
      <c r="F898" s="52">
        <f>IFERROR(_xll.qlIndexFixing(IndexON,D898,TRUE,_xll.ohTrigger(RecalcTrigger,TriggerON)),NA())</f>
        <v>1.4236002982741525E-2</v>
      </c>
      <c r="H898" s="49">
        <f>_xll.qlCalendarAdvance(IborCalendar,$H897,B898,"f",FALSE)</f>
        <v>46035</v>
      </c>
      <c r="I898" s="49">
        <f>_xll.qlInterestRateIndexValueDate(Index1M,$H898)</f>
        <v>46037</v>
      </c>
      <c r="J898" s="52">
        <f>IFERROR(_xll.qlIndexFixing(Index1M,$H898,TRUE,_xll.ohTrigger(RecalcTrigger,Trigger1M)),NA())</f>
        <v>1.7470065973234389E-2</v>
      </c>
      <c r="K898" s="52">
        <f>IFERROR(_xll.qlIndexFixing(ONIndex1M,I898,TRUE,_xll.ohTrigger(RecalcTrigger,Trigger1M)),NA())</f>
        <v>1.7424543507660317E-2</v>
      </c>
      <c r="L898" s="52">
        <f>IFERROR(_xll.qlIndexFixing(Index3M,H898,TRUE,_xll.ohTrigger(RecalcTrigger,Trigger3M)),NA())</f>
        <v>1.8315492819569457E-2</v>
      </c>
      <c r="M898" s="52">
        <f>IFERROR(_xll.qlIndexFixing(ONIndex3M,I898,TRUE,_xll.ohTrigger(RecalcTrigger,Trigger3M)),NA())</f>
        <v>1.8193113358782043E-2</v>
      </c>
      <c r="N898" s="52">
        <f>IFERROR(_xll.qlIndexFixing(Index6M,$H898,TRUE,_xll.ohTrigger(RecalcTrigger,Trigger6M)),NA())</f>
        <v>2.0345900582870322E-2</v>
      </c>
      <c r="O898" s="52">
        <f>IFERROR(_xll.qlIndexFixing(ONIndex6M,I898,TRUE,_xll.ohTrigger(RecalcTrigger,Trigger6M)),NA())</f>
        <v>2.0050558369222315E-2</v>
      </c>
      <c r="P898" s="52">
        <f>IFERROR(_xll.qlIndexFixing(Index1Y,$H898,TRUE,_xll.ohTrigger(RecalcTrigger,Trigger1Y)),NA())</f>
        <v>2.2304573649818017E-2</v>
      </c>
      <c r="Q898" s="52">
        <f>IFERROR(_xll.qlIndexFixing(ONIndex1Y,I898,TRUE,_xll.ohTrigger(RecalcTrigger,Trigger1Y)),NA())</f>
        <v>2.1843084422172865E-2</v>
      </c>
    </row>
    <row r="899" spans="2:17" x14ac:dyDescent="0.2">
      <c r="B899" s="46" t="s">
        <v>51</v>
      </c>
      <c r="D899" s="49">
        <f>_xll.qlCalendarAdvance(LocalCalendar,$D898,B899,"f",FALSE)</f>
        <v>46052</v>
      </c>
      <c r="E899" s="49">
        <f>_xll.qlInterestRateIndexValueDate(IndexON,D899)</f>
        <v>46052</v>
      </c>
      <c r="F899" s="52">
        <f>IFERROR(_xll.qlIndexFixing(IndexON,D899,TRUE,_xll.ohTrigger(RecalcTrigger,TriggerON)),NA())</f>
        <v>1.4249890899078466E-2</v>
      </c>
      <c r="H899" s="49">
        <f>_xll.qlCalendarAdvance(IborCalendar,$H898,B899,"f",FALSE)</f>
        <v>46042</v>
      </c>
      <c r="I899" s="49">
        <f>_xll.qlInterestRateIndexValueDate(Index1M,$H899)</f>
        <v>46044</v>
      </c>
      <c r="J899" s="52">
        <f>IFERROR(_xll.qlIndexFixing(Index1M,$H899,TRUE,_xll.ohTrigger(RecalcTrigger,Trigger1M)),NA())</f>
        <v>1.748257874136655E-2</v>
      </c>
      <c r="K899" s="52">
        <f>IFERROR(_xll.qlIndexFixing(ONIndex1M,I899,TRUE,_xll.ohTrigger(RecalcTrigger,Trigger1M)),NA())</f>
        <v>1.7438602078367893E-2</v>
      </c>
      <c r="L899" s="52">
        <f>IFERROR(_xll.qlIndexFixing(Index3M,H899,TRUE,_xll.ohTrigger(RecalcTrigger,Trigger3M)),NA())</f>
        <v>1.8328162063105502E-2</v>
      </c>
      <c r="M899" s="52">
        <f>IFERROR(_xll.qlIndexFixing(ONIndex3M,I899,TRUE,_xll.ohTrigger(RecalcTrigger,Trigger3M)),NA())</f>
        <v>1.8206057480796289E-2</v>
      </c>
      <c r="N899" s="52">
        <f>IFERROR(_xll.qlIndexFixing(Index6M,$H899,TRUE,_xll.ohTrigger(RecalcTrigger,Trigger6M)),NA())</f>
        <v>2.0359962317625043E-2</v>
      </c>
      <c r="O899" s="52">
        <f>IFERROR(_xll.qlIndexFixing(ONIndex6M,I899,TRUE,_xll.ohTrigger(RecalcTrigger,Trigger6M)),NA())</f>
        <v>2.0067330102504499E-2</v>
      </c>
      <c r="P899" s="52">
        <f>IFERROR(_xll.qlIndexFixing(Index1Y,$H899,TRUE,_xll.ohTrigger(RecalcTrigger,Trigger1Y)),NA())</f>
        <v>2.2310203973274791E-2</v>
      </c>
      <c r="Q899" s="52">
        <f>IFERROR(_xll.qlIndexFixing(ONIndex1Y,I899,TRUE,_xll.ohTrigger(RecalcTrigger,Trigger1Y)),NA())</f>
        <v>2.1857315423190471E-2</v>
      </c>
    </row>
    <row r="900" spans="2:17" x14ac:dyDescent="0.2">
      <c r="B900" s="46" t="s">
        <v>51</v>
      </c>
      <c r="D900" s="49">
        <f>_xll.qlCalendarAdvance(LocalCalendar,$D899,B900,"f",FALSE)</f>
        <v>46059</v>
      </c>
      <c r="E900" s="49">
        <f>_xll.qlInterestRateIndexValueDate(IndexON,D900)</f>
        <v>46059</v>
      </c>
      <c r="F900" s="52">
        <f>IFERROR(_xll.qlIndexFixing(IndexON,D900,TRUE,_xll.ohTrigger(RecalcTrigger,TriggerON)),NA())</f>
        <v>1.42636067043167E-2</v>
      </c>
      <c r="H900" s="49">
        <f>_xll.qlCalendarAdvance(IborCalendar,$H899,B900,"f",FALSE)</f>
        <v>46049</v>
      </c>
      <c r="I900" s="49">
        <f>_xll.qlInterestRateIndexValueDate(Index1M,$H900)</f>
        <v>46051</v>
      </c>
      <c r="J900" s="52">
        <f>IFERROR(_xll.qlIndexFixing(Index1M,$H900,TRUE,_xll.ohTrigger(RecalcTrigger,Trigger1M)),NA())</f>
        <v>1.7492212394016729E-2</v>
      </c>
      <c r="K900" s="52">
        <f>IFERROR(_xll.qlIndexFixing(ONIndex1M,I900,TRUE,_xll.ohTrigger(RecalcTrigger,Trigger1M)),NA())</f>
        <v>1.7452593099589464E-2</v>
      </c>
      <c r="L900" s="52">
        <f>IFERROR(_xll.qlIndexFixing(Index3M,H900,TRUE,_xll.ohTrigger(RecalcTrigger,Trigger3M)),NA())</f>
        <v>1.8340778883914943E-2</v>
      </c>
      <c r="M900" s="52">
        <f>IFERROR(_xll.qlIndexFixing(ONIndex3M,I900,TRUE,_xll.ohTrigger(RecalcTrigger,Trigger3M)),NA())</f>
        <v>1.8218949377386551E-2</v>
      </c>
      <c r="N900" s="52">
        <f>IFERROR(_xll.qlIndexFixing(Index6M,$H900,TRUE,_xll.ohTrigger(RecalcTrigger,Trigger6M)),NA())</f>
        <v>2.0373800095584114E-2</v>
      </c>
      <c r="O900" s="52">
        <f>IFERROR(_xll.qlIndexFixing(ONIndex6M,I900,TRUE,_xll.ohTrigger(RecalcTrigger,Trigger6M)),NA())</f>
        <v>2.0083880040884239E-2</v>
      </c>
      <c r="P900" s="52">
        <f>IFERROR(_xll.qlIndexFixing(Index1Y,$H900,TRUE,_xll.ohTrigger(RecalcTrigger,Trigger1Y)),NA())</f>
        <v>2.2315563200602136E-2</v>
      </c>
      <c r="Q900" s="52">
        <f>IFERROR(_xll.qlIndexFixing(ONIndex1Y,I900,TRUE,_xll.ohTrigger(RecalcTrigger,Trigger1Y)),NA())</f>
        <v>2.1871181475336954E-2</v>
      </c>
    </row>
    <row r="901" spans="2:17" x14ac:dyDescent="0.2">
      <c r="B901" s="46" t="s">
        <v>51</v>
      </c>
      <c r="D901" s="49">
        <f>_xll.qlCalendarAdvance(LocalCalendar,$D900,B901,"f",FALSE)</f>
        <v>46066</v>
      </c>
      <c r="E901" s="49">
        <f>_xll.qlInterestRateIndexValueDate(IndexON,D901)</f>
        <v>46066</v>
      </c>
      <c r="F901" s="52">
        <f>IFERROR(_xll.qlIndexFixing(IndexON,D901,TRUE,_xll.ohTrigger(RecalcTrigger,TriggerON)),NA())</f>
        <v>1.4278393332258776E-2</v>
      </c>
      <c r="H901" s="49">
        <f>_xll.qlCalendarAdvance(IborCalendar,$H900,B901,"f",FALSE)</f>
        <v>46056</v>
      </c>
      <c r="I901" s="49">
        <f>_xll.qlInterestRateIndexValueDate(Index1M,$H901)</f>
        <v>46058</v>
      </c>
      <c r="J901" s="52">
        <f>IFERROR(_xll.qlIndexFixing(Index1M,$H901,TRUE,_xll.ohTrigger(RecalcTrigger,Trigger1M)),NA())</f>
        <v>1.7504613444247079E-2</v>
      </c>
      <c r="K901" s="52">
        <f>IFERROR(_xll.qlIndexFixing(ONIndex1M,I901,TRUE,_xll.ohTrigger(RecalcTrigger,Trigger1M)),NA())</f>
        <v>1.7466516571165158E-2</v>
      </c>
      <c r="L901" s="52">
        <f>IFERROR(_xll.qlIndexFixing(Index3M,H901,TRUE,_xll.ohTrigger(RecalcTrigger,Trigger3M)),NA())</f>
        <v>1.8351988474887754E-2</v>
      </c>
      <c r="M901" s="52">
        <f>IFERROR(_xll.qlIndexFixing(ONIndex3M,I901,TRUE,_xll.ohTrigger(RecalcTrigger,Trigger3M)),NA())</f>
        <v>1.8231789048632763E-2</v>
      </c>
      <c r="N901" s="52">
        <f>IFERROR(_xll.qlIndexFixing(Index6M,$H901,TRUE,_xll.ohTrigger(RecalcTrigger,Trigger6M)),NA())</f>
        <v>2.0387413912118311E-2</v>
      </c>
      <c r="O901" s="52">
        <f>IFERROR(_xll.qlIndexFixing(ONIndex6M,I901,TRUE,_xll.ohTrigger(RecalcTrigger,Trigger6M)),NA())</f>
        <v>2.0100208184201662E-2</v>
      </c>
      <c r="P901" s="52">
        <f>IFERROR(_xll.qlIndexFixing(Index1Y,$H901,TRUE,_xll.ohTrigger(RecalcTrigger,Trigger1Y)),NA())</f>
        <v>2.2320657594121333E-2</v>
      </c>
      <c r="Q901" s="52">
        <f>IFERROR(_xll.qlIndexFixing(ONIndex1Y,I901,TRUE,_xll.ohTrigger(RecalcTrigger,Trigger1Y)),NA())</f>
        <v>2.1884682578852122E-2</v>
      </c>
    </row>
    <row r="902" spans="2:17" x14ac:dyDescent="0.2">
      <c r="B902" s="46" t="s">
        <v>51</v>
      </c>
      <c r="D902" s="49">
        <f>_xll.qlCalendarAdvance(LocalCalendar,$D901,B902,"f",FALSE)</f>
        <v>46073</v>
      </c>
      <c r="E902" s="49">
        <f>_xll.qlInterestRateIndexValueDate(IndexON,D902)</f>
        <v>46073</v>
      </c>
      <c r="F902" s="52">
        <f>IFERROR(_xll.qlIndexFixing(IndexON,D902,TRUE,_xll.ohTrigger(RecalcTrigger,TriggerON)),NA())</f>
        <v>1.4290521981150661E-2</v>
      </c>
      <c r="H902" s="49">
        <f>_xll.qlCalendarAdvance(IborCalendar,$H901,B902,"f",FALSE)</f>
        <v>46063</v>
      </c>
      <c r="I902" s="49">
        <f>_xll.qlInterestRateIndexValueDate(Index1M,$H902)</f>
        <v>46065</v>
      </c>
      <c r="J902" s="52">
        <f>IFERROR(_xll.qlIndexFixing(Index1M,$H902,TRUE,_xll.ohTrigger(RecalcTrigger,Trigger1M)),NA())</f>
        <v>1.7518357118343011E-2</v>
      </c>
      <c r="K902" s="52">
        <f>IFERROR(_xll.qlIndexFixing(ONIndex1M,I902,TRUE,_xll.ohTrigger(RecalcTrigger,Trigger1M)),NA())</f>
        <v>1.7480372493094976E-2</v>
      </c>
      <c r="L902" s="52">
        <f>IFERROR(_xll.qlIndexFixing(Index3M,H902,TRUE,_xll.ohTrigger(RecalcTrigger,Trigger3M)),NA())</f>
        <v>1.8364503556577837E-2</v>
      </c>
      <c r="M902" s="52">
        <f>IFERROR(_xll.qlIndexFixing(ONIndex3M,I902,TRUE,_xll.ohTrigger(RecalcTrigger,Trigger3M)),NA())</f>
        <v>1.8244576494454989E-2</v>
      </c>
      <c r="N902" s="52">
        <f>IFERROR(_xll.qlIndexFixing(Index6M,$H902,TRUE,_xll.ohTrigger(RecalcTrigger,Trigger6M)),NA())</f>
        <v>2.0400803762674811E-2</v>
      </c>
      <c r="O902" s="52">
        <f>IFERROR(_xll.qlIndexFixing(ONIndex6M,I902,TRUE,_xll.ohTrigger(RecalcTrigger,Trigger6M)),NA())</f>
        <v>2.0116314532536705E-2</v>
      </c>
      <c r="P902" s="52">
        <f>IFERROR(_xll.qlIndexFixing(Index1Y,$H902,TRUE,_xll.ohTrigger(RecalcTrigger,Trigger1Y)),NA())</f>
        <v>2.2325493416492256E-2</v>
      </c>
      <c r="Q902" s="52">
        <f>IFERROR(_xll.qlIndexFixing(ONIndex1Y,I902,TRUE,_xll.ohTrigger(RecalcTrigger,Trigger1Y)),NA())</f>
        <v>2.1897818733496166E-2</v>
      </c>
    </row>
    <row r="903" spans="2:17" x14ac:dyDescent="0.2">
      <c r="B903" s="46" t="s">
        <v>51</v>
      </c>
      <c r="D903" s="49">
        <f>_xll.qlCalendarAdvance(LocalCalendar,$D902,B903,"f",FALSE)</f>
        <v>46080</v>
      </c>
      <c r="E903" s="49">
        <f>_xll.qlInterestRateIndexValueDate(IndexON,D903)</f>
        <v>46080</v>
      </c>
      <c r="F903" s="52">
        <f>IFERROR(_xll.qlIndexFixing(IndexON,D903,TRUE,_xll.ohTrigger(RecalcTrigger,TriggerON)),NA())</f>
        <v>1.4303721452613161E-2</v>
      </c>
      <c r="H903" s="49">
        <f>_xll.qlCalendarAdvance(IborCalendar,$H902,B903,"f",FALSE)</f>
        <v>46070</v>
      </c>
      <c r="I903" s="49">
        <f>_xll.qlInterestRateIndexValueDate(Index1M,$H903)</f>
        <v>46072</v>
      </c>
      <c r="J903" s="52">
        <f>IFERROR(_xll.qlIndexFixing(Index1M,$H903,TRUE,_xll.ohTrigger(RecalcTrigger,Trigger1M)),NA())</f>
        <v>1.753203316816419E-2</v>
      </c>
      <c r="K903" s="52">
        <f>IFERROR(_xll.qlIndexFixing(ONIndex1M,I903,TRUE,_xll.ohTrigger(RecalcTrigger,Trigger1M)),NA())</f>
        <v>1.7494160865538788E-2</v>
      </c>
      <c r="L903" s="52">
        <f>IFERROR(_xll.qlIndexFixing(Index3M,H903,TRUE,_xll.ohTrigger(RecalcTrigger,Trigger3M)),NA())</f>
        <v>1.8376966216335951E-2</v>
      </c>
      <c r="M903" s="52">
        <f>IFERROR(_xll.qlIndexFixing(ONIndex3M,I903,TRUE,_xll.ohTrigger(RecalcTrigger,Trigger3M)),NA())</f>
        <v>1.8257311714773294E-2</v>
      </c>
      <c r="N903" s="52">
        <f>IFERROR(_xll.qlIndexFixing(Index6M,$H903,TRUE,_xll.ohTrigger(RecalcTrigger,Trigger6M)),NA())</f>
        <v>2.0413969642774542E-2</v>
      </c>
      <c r="O903" s="52">
        <f>IFERROR(_xll.qlIndexFixing(ONIndex6M,I903,TRUE,_xll.ohTrigger(RecalcTrigger,Trigger6M)),NA())</f>
        <v>2.0132199085889368E-2</v>
      </c>
      <c r="P903" s="52">
        <f>IFERROR(_xll.qlIndexFixing(Index1Y,$H903,TRUE,_xll.ohTrigger(RecalcTrigger,Trigger1Y)),NA())</f>
        <v>2.233007693069693E-2</v>
      </c>
      <c r="Q903" s="52">
        <f>IFERROR(_xll.qlIndexFixing(ONIndex1Y,I903,TRUE,_xll.ohTrigger(RecalcTrigger,Trigger1Y)),NA())</f>
        <v>2.1910589939349023E-2</v>
      </c>
    </row>
    <row r="904" spans="2:17" x14ac:dyDescent="0.2">
      <c r="B904" s="46" t="s">
        <v>51</v>
      </c>
      <c r="D904" s="49">
        <f>_xll.qlCalendarAdvance(LocalCalendar,$D903,B904,"f",FALSE)</f>
        <v>46087</v>
      </c>
      <c r="E904" s="49">
        <f>_xll.qlInterestRateIndexValueDate(IndexON,D904)</f>
        <v>46087</v>
      </c>
      <c r="F904" s="52">
        <f>IFERROR(_xll.qlIndexFixing(IndexON,D904,TRUE,_xll.ohTrigger(RecalcTrigger,TriggerON)),NA())</f>
        <v>1.4316748812737146E-2</v>
      </c>
      <c r="H904" s="49">
        <f>_xll.qlCalendarAdvance(IborCalendar,$H903,B904,"f",FALSE)</f>
        <v>46077</v>
      </c>
      <c r="I904" s="49">
        <f>_xll.qlInterestRateIndexValueDate(Index1M,$H904)</f>
        <v>46079</v>
      </c>
      <c r="J904" s="52">
        <f>IFERROR(_xll.qlIndexFixing(Index1M,$H904,TRUE,_xll.ohTrigger(RecalcTrigger,Trigger1M)),NA())</f>
        <v>1.7545641593496506E-2</v>
      </c>
      <c r="K904" s="52">
        <f>IFERROR(_xll.qlIndexFixing(ONIndex1M,I904,TRUE,_xll.ohTrigger(RecalcTrigger,Trigger1M)),NA())</f>
        <v>1.7507881688336724E-2</v>
      </c>
      <c r="L904" s="52">
        <f>IFERROR(_xll.qlIndexFixing(Index3M,H904,TRUE,_xll.ohTrigger(RecalcTrigger,Trigger3M)),NA())</f>
        <v>1.8389376453682486E-2</v>
      </c>
      <c r="M904" s="52">
        <f>IFERROR(_xll.qlIndexFixing(ONIndex3M,I904,TRUE,_xll.ohTrigger(RecalcTrigger,Trigger3M)),NA())</f>
        <v>1.826999470974755E-2</v>
      </c>
      <c r="N904" s="52">
        <f>IFERROR(_xll.qlIndexFixing(Index6M,$H904,TRUE,_xll.ohTrigger(RecalcTrigger,Trigger6M)),NA())</f>
        <v>2.04269115480144E-2</v>
      </c>
      <c r="O904" s="52">
        <f>IFERROR(_xll.qlIndexFixing(ONIndex6M,I904,TRUE,_xll.ohTrigger(RecalcTrigger,Trigger6M)),NA())</f>
        <v>2.0147861844179715E-2</v>
      </c>
      <c r="P904" s="52">
        <f>IFERROR(_xll.qlIndexFixing(Index1Y,$H904,TRUE,_xll.ohTrigger(RecalcTrigger,Trigger1Y)),NA())</f>
        <v>2.2334414400023546E-2</v>
      </c>
      <c r="Q904" s="52">
        <f>IFERROR(_xll.qlIndexFixing(ONIndex1Y,I904,TRUE,_xll.ohTrigger(RecalcTrigger,Trigger1Y)),NA())</f>
        <v>2.1922996196330757E-2</v>
      </c>
    </row>
    <row r="905" spans="2:17" x14ac:dyDescent="0.2">
      <c r="B905" s="46" t="s">
        <v>51</v>
      </c>
      <c r="D905" s="49">
        <f>_xll.qlCalendarAdvance(LocalCalendar,$D904,B905,"f",FALSE)</f>
        <v>46094</v>
      </c>
      <c r="E905" s="49">
        <f>_xll.qlInterestRateIndexValueDate(IndexON,D905)</f>
        <v>46094</v>
      </c>
      <c r="F905" s="52">
        <f>IFERROR(_xll.qlIndexFixing(IndexON,D905,TRUE,_xll.ohTrigger(RecalcTrigger,TriggerON)),NA())</f>
        <v>1.4329604061416035E-2</v>
      </c>
      <c r="H905" s="49">
        <f>_xll.qlCalendarAdvance(IborCalendar,$H904,B905,"f",FALSE)</f>
        <v>46084</v>
      </c>
      <c r="I905" s="49">
        <f>_xll.qlInterestRateIndexValueDate(Index1M,$H905)</f>
        <v>46086</v>
      </c>
      <c r="J905" s="52">
        <f>IFERROR(_xll.qlIndexFixing(Index1M,$H905,TRUE,_xll.ohTrigger(RecalcTrigger,Trigger1M)),NA())</f>
        <v>1.7566125978704411E-2</v>
      </c>
      <c r="K905" s="52">
        <f>IFERROR(_xll.qlIndexFixing(ONIndex1M,I905,TRUE,_xll.ohTrigger(RecalcTrigger,Trigger1M)),NA())</f>
        <v>1.7521534961648655E-2</v>
      </c>
      <c r="L905" s="52">
        <f>IFERROR(_xll.qlIndexFixing(Index3M,H905,TRUE,_xll.ohTrigger(RecalcTrigger,Trigger3M)),NA())</f>
        <v>1.8405760598083538E-2</v>
      </c>
      <c r="M905" s="52">
        <f>IFERROR(_xll.qlIndexFixing(ONIndex3M,I905,TRUE,_xll.ohTrigger(RecalcTrigger,Trigger3M)),NA())</f>
        <v>1.828262547929782E-2</v>
      </c>
      <c r="N905" s="52">
        <f>IFERROR(_xll.qlIndexFixing(Index6M,$H905,TRUE,_xll.ohTrigger(RecalcTrigger,Trigger6M)),NA())</f>
        <v>2.0448062454158436E-2</v>
      </c>
      <c r="O905" s="52">
        <f>IFERROR(_xll.qlIndexFixing(ONIndex6M,I905,TRUE,_xll.ohTrigger(RecalcTrigger,Trigger6M)),NA())</f>
        <v>2.016330280732781E-2</v>
      </c>
      <c r="P905" s="52">
        <f>IFERROR(_xll.qlIndexFixing(Index1Y,$H905,TRUE,_xll.ohTrigger(RecalcTrigger,Trigger1Y)),NA())</f>
        <v>2.2338512088052001E-2</v>
      </c>
      <c r="Q905" s="52">
        <f>IFERROR(_xll.qlIndexFixing(ONIndex1Y,I905,TRUE,_xll.ohTrigger(RecalcTrigger,Trigger1Y)),NA())</f>
        <v>2.1935037504441368E-2</v>
      </c>
    </row>
    <row r="906" spans="2:17" x14ac:dyDescent="0.2">
      <c r="B906" s="46" t="s">
        <v>51</v>
      </c>
      <c r="D906" s="49">
        <f>_xll.qlCalendarAdvance(LocalCalendar,$D905,B906,"f",FALSE)</f>
        <v>46101</v>
      </c>
      <c r="E906" s="49">
        <f>_xll.qlInterestRateIndexValueDate(IndexON,D906)</f>
        <v>46101</v>
      </c>
      <c r="F906" s="52">
        <f>IFERROR(_xll.qlIndexFixing(IndexON,D906,TRUE,_xll.ohTrigger(RecalcTrigger,TriggerON)),NA())</f>
        <v>1.4342287198623183E-2</v>
      </c>
      <c r="H906" s="49">
        <f>_xll.qlCalendarAdvance(IborCalendar,$H905,B906,"f",FALSE)</f>
        <v>46091</v>
      </c>
      <c r="I906" s="49">
        <f>_xll.qlInterestRateIndexValueDate(Index1M,$H906)</f>
        <v>46093</v>
      </c>
      <c r="J906" s="52">
        <f>IFERROR(_xll.qlIndexFixing(Index1M,$H906,TRUE,_xll.ohTrigger(RecalcTrigger,Trigger1M)),NA())</f>
        <v>1.7578194446092876E-2</v>
      </c>
      <c r="K906" s="52">
        <f>IFERROR(_xll.qlIndexFixing(ONIndex1M,I906,TRUE,_xll.ohTrigger(RecalcTrigger,Trigger1M)),NA())</f>
        <v>1.7535120685234773E-2</v>
      </c>
      <c r="L906" s="52">
        <f>IFERROR(_xll.qlIndexFixing(Index3M,H906,TRUE,_xll.ohTrigger(RecalcTrigger,Trigger3M)),NA())</f>
        <v>1.8418056637493678E-2</v>
      </c>
      <c r="M906" s="52">
        <f>IFERROR(_xll.qlIndexFixing(ONIndex3M,I906,TRUE,_xll.ohTrigger(RecalcTrigger,Trigger3M)),NA())</f>
        <v>1.8295204023504041E-2</v>
      </c>
      <c r="N906" s="52">
        <f>IFERROR(_xll.qlIndexFixing(Index6M,$H906,TRUE,_xll.ohTrigger(RecalcTrigger,Trigger6M)),NA())</f>
        <v>2.045907793387439E-2</v>
      </c>
      <c r="O906" s="52">
        <f>IFERROR(_xll.qlIndexFixing(ONIndex6M,I906,TRUE,_xll.ohTrigger(RecalcTrigger,Trigger6M)),NA())</f>
        <v>2.0178521975333652E-2</v>
      </c>
      <c r="P906" s="52">
        <f>IFERROR(_xll.qlIndexFixing(Index1Y,$H906,TRUE,_xll.ohTrigger(RecalcTrigger,Trigger1Y)),NA())</f>
        <v>2.2342376258637043E-2</v>
      </c>
      <c r="Q906" s="52">
        <f>IFERROR(_xll.qlIndexFixing(ONIndex1Y,I906,TRUE,_xll.ohTrigger(RecalcTrigger,Trigger1Y)),NA())</f>
        <v>2.1946713863520984E-2</v>
      </c>
    </row>
    <row r="907" spans="2:17" x14ac:dyDescent="0.2">
      <c r="B907" s="46" t="s">
        <v>51</v>
      </c>
      <c r="D907" s="49">
        <f>_xll.qlCalendarAdvance(LocalCalendar,$D906,B907,"f",FALSE)</f>
        <v>46108</v>
      </c>
      <c r="E907" s="49">
        <f>_xll.qlInterestRateIndexValueDate(IndexON,D907)</f>
        <v>46108</v>
      </c>
      <c r="F907" s="52">
        <f>IFERROR(_xll.qlIndexFixing(IndexON,D907,TRUE,_xll.ohTrigger(RecalcTrigger,TriggerON)),NA())</f>
        <v>1.4354798224305299E-2</v>
      </c>
      <c r="H907" s="49">
        <f>_xll.qlCalendarAdvance(IborCalendar,$H906,B907,"f",FALSE)</f>
        <v>46098</v>
      </c>
      <c r="I907" s="49">
        <f>_xll.qlInterestRateIndexValueDate(Index1M,$H907)</f>
        <v>46100</v>
      </c>
      <c r="J907" s="52">
        <f>IFERROR(_xll.qlIndexFixing(Index1M,$H907,TRUE,_xll.ohTrigger(RecalcTrigger,Trigger1M)),NA())</f>
        <v>1.7591583288874835E-2</v>
      </c>
      <c r="K907" s="52">
        <f>IFERROR(_xll.qlIndexFixing(ONIndex1M,I907,TRUE,_xll.ohTrigger(RecalcTrigger,Trigger1M)),NA())</f>
        <v>1.7548638859175014E-2</v>
      </c>
      <c r="L907" s="52">
        <f>IFERROR(_xll.qlIndexFixing(Index3M,H907,TRUE,_xll.ohTrigger(RecalcTrigger,Trigger3M)),NA())</f>
        <v>1.8430300246174498E-2</v>
      </c>
      <c r="M907" s="52">
        <f>IFERROR(_xll.qlIndexFixing(ONIndex3M,I907,TRUE,_xll.ohTrigger(RecalcTrigger,Trigger3M)),NA())</f>
        <v>1.8307730342206341E-2</v>
      </c>
      <c r="N907" s="52">
        <f>IFERROR(_xll.qlIndexFixing(Index6M,$H907,TRUE,_xll.ohTrigger(RecalcTrigger,Trigger6M)),NA())</f>
        <v>2.0471271337313589E-2</v>
      </c>
      <c r="O907" s="52">
        <f>IFERROR(_xll.qlIndexFixing(ONIndex6M,I907,TRUE,_xll.ohTrigger(RecalcTrigger,Trigger6M)),NA())</f>
        <v>2.0193519348197242E-2</v>
      </c>
      <c r="P907" s="52">
        <f>IFERROR(_xll.qlIndexFixing(Index1Y,$H907,TRUE,_xll.ohTrigger(RecalcTrigger,Trigger1Y)),NA())</f>
        <v>2.2346013175895359E-2</v>
      </c>
      <c r="Q907" s="52">
        <f>IFERROR(_xll.qlIndexFixing(ONIndex1Y,I907,TRUE,_xll.ohTrigger(RecalcTrigger,Trigger1Y)),NA())</f>
        <v>2.195802527364954E-2</v>
      </c>
    </row>
    <row r="908" spans="2:17" x14ac:dyDescent="0.2">
      <c r="B908" s="46" t="s">
        <v>51</v>
      </c>
      <c r="D908" s="49">
        <f>_xll.qlCalendarAdvance(LocalCalendar,$D907,B908,"f",FALSE)</f>
        <v>46115</v>
      </c>
      <c r="E908" s="49">
        <f>_xll.qlInterestRateIndexValueDate(IndexON,D908)</f>
        <v>46115</v>
      </c>
      <c r="F908" s="52">
        <f>IFERROR(_xll.qlIndexFixing(IndexON,D908,TRUE,_xll.ohTrigger(RecalcTrigger,TriggerON)),NA())</f>
        <v>1.4367137138409092E-2</v>
      </c>
      <c r="H908" s="49">
        <f>_xll.qlCalendarAdvance(IborCalendar,$H907,B908,"f",FALSE)</f>
        <v>46105</v>
      </c>
      <c r="I908" s="49">
        <f>_xll.qlInterestRateIndexValueDate(Index1M,$H908)</f>
        <v>46107</v>
      </c>
      <c r="J908" s="52">
        <f>IFERROR(_xll.qlIndexFixing(Index1M,$H908,TRUE,_xll.ohTrigger(RecalcTrigger,Trigger1M)),NA())</f>
        <v>1.7604904495025497E-2</v>
      </c>
      <c r="K908" s="52">
        <f>IFERROR(_xll.qlIndexFixing(ONIndex1M,I908,TRUE,_xll.ohTrigger(RecalcTrigger,Trigger1M)),NA())</f>
        <v>1.7562089483549315E-2</v>
      </c>
      <c r="L908" s="52">
        <f>IFERROR(_xll.qlIndexFixing(Index3M,H908,TRUE,_xll.ohTrigger(RecalcTrigger,Trigger3M)),NA())</f>
        <v>1.8442491423635951E-2</v>
      </c>
      <c r="M908" s="52">
        <f>IFERROR(_xll.qlIndexFixing(ONIndex3M,I908,TRUE,_xll.ohTrigger(RecalcTrigger,Trigger3M)),NA())</f>
        <v>1.8320204435404719E-2</v>
      </c>
      <c r="N908" s="52">
        <f>IFERROR(_xll.qlIndexFixing(Index6M,$H908,TRUE,_xll.ohTrigger(RecalcTrigger,Trigger6M)),NA())</f>
        <v>2.0483240686263421E-2</v>
      </c>
      <c r="O908" s="52">
        <f>IFERROR(_xll.qlIndexFixing(ONIndex6M,I908,TRUE,_xll.ohTrigger(RecalcTrigger,Trigger6M)),NA())</f>
        <v>2.020829492591858E-2</v>
      </c>
      <c r="P908" s="52">
        <f>IFERROR(_xll.qlIndexFixing(Index1Y,$H908,TRUE,_xll.ohTrigger(RecalcTrigger,Trigger1Y)),NA())</f>
        <v>2.2352584468268915E-2</v>
      </c>
      <c r="Q908" s="52">
        <f>IFERROR(_xll.qlIndexFixing(ONIndex1Y,I908,TRUE,_xll.ohTrigger(RecalcTrigger,Trigger1Y)),NA())</f>
        <v>2.19689717347471E-2</v>
      </c>
    </row>
    <row r="909" spans="2:17" x14ac:dyDescent="0.2">
      <c r="B909" s="46" t="s">
        <v>51</v>
      </c>
      <c r="D909" s="49">
        <f>_xll.qlCalendarAdvance(LocalCalendar,$D908,B909,"f",FALSE)</f>
        <v>46122</v>
      </c>
      <c r="E909" s="49">
        <f>_xll.qlInterestRateIndexValueDate(IndexON,D909)</f>
        <v>46122</v>
      </c>
      <c r="F909" s="52">
        <f>IFERROR(_xll.qlIndexFixing(IndexON,D909,TRUE,_xll.ohTrigger(RecalcTrigger,TriggerON)),NA())</f>
        <v>1.4379303940854626E-2</v>
      </c>
      <c r="H909" s="49">
        <f>_xll.qlCalendarAdvance(IborCalendar,$H908,B909,"f",FALSE)</f>
        <v>46112</v>
      </c>
      <c r="I909" s="49">
        <f>_xll.qlInterestRateIndexValueDate(Index1M,$H909)</f>
        <v>46114</v>
      </c>
      <c r="J909" s="52">
        <f>IFERROR(_xll.qlIndexFixing(Index1M,$H909,TRUE,_xll.ohTrigger(RecalcTrigger,Trigger1M)),NA())</f>
        <v>1.7619529358919358E-2</v>
      </c>
      <c r="K909" s="52">
        <f>IFERROR(_xll.qlIndexFixing(ONIndex1M,I909,TRUE,_xll.ohTrigger(RecalcTrigger,Trigger1M)),NA())</f>
        <v>1.7580999432004418E-2</v>
      </c>
      <c r="L909" s="52">
        <f>IFERROR(_xll.qlIndexFixing(Index3M,H909,TRUE,_xll.ohTrigger(RecalcTrigger,Trigger3M)),NA())</f>
        <v>1.8453300795014765E-2</v>
      </c>
      <c r="M909" s="52">
        <f>IFERROR(_xll.qlIndexFixing(ONIndex3M,I909,TRUE,_xll.ohTrigger(RecalcTrigger,Trigger3M)),NA())</f>
        <v>1.8338032705976559E-2</v>
      </c>
      <c r="N909" s="52">
        <f>IFERROR(_xll.qlIndexFixing(Index6M,$H909,TRUE,_xll.ohTrigger(RecalcTrigger,Trigger6M)),NA())</f>
        <v>2.0490955443588622E-2</v>
      </c>
      <c r="O909" s="52">
        <f>IFERROR(_xll.qlIndexFixing(ONIndex6M,I909,TRUE,_xll.ohTrigger(RecalcTrigger,Trigger6M)),NA())</f>
        <v>2.0229234739689517E-2</v>
      </c>
      <c r="P909" s="52">
        <f>IFERROR(_xll.qlIndexFixing(Index1Y,$H909,TRUE,_xll.ohTrigger(RecalcTrigger,Trigger1Y)),NA())</f>
        <v>2.2352630308118342E-2</v>
      </c>
      <c r="Q909" s="52">
        <f>IFERROR(_xll.qlIndexFixing(ONIndex1Y,I909,TRUE,_xll.ohTrigger(RecalcTrigger,Trigger1Y)),NA())</f>
        <v>2.1985186833770598E-2</v>
      </c>
    </row>
    <row r="910" spans="2:17" x14ac:dyDescent="0.2">
      <c r="B910" s="46" t="s">
        <v>51</v>
      </c>
      <c r="D910" s="49">
        <f>_xll.qlCalendarAdvance(LocalCalendar,$D909,B910,"f",FALSE)</f>
        <v>46129</v>
      </c>
      <c r="E910" s="49">
        <f>_xll.qlInterestRateIndexValueDate(IndexON,D910)</f>
        <v>46129</v>
      </c>
      <c r="F910" s="52">
        <f>IFERROR(_xll.qlIndexFixing(IndexON,D910,TRUE,_xll.ohTrigger(RecalcTrigger,TriggerON)),NA())</f>
        <v>1.4391298631615257E-2</v>
      </c>
      <c r="H910" s="49">
        <f>_xll.qlCalendarAdvance(IborCalendar,$H909,B910,"f",FALSE)</f>
        <v>46119</v>
      </c>
      <c r="I910" s="49">
        <f>_xll.qlInterestRateIndexValueDate(Index1M,$H910)</f>
        <v>46121</v>
      </c>
      <c r="J910" s="52">
        <f>IFERROR(_xll.qlIndexFixing(Index1M,$H910,TRUE,_xll.ohTrigger(RecalcTrigger,Trigger1M)),NA())</f>
        <v>1.7631343996478699E-2</v>
      </c>
      <c r="K910" s="52">
        <f>IFERROR(_xll.qlIndexFixing(ONIndex1M,I910,TRUE,_xll.ohTrigger(RecalcTrigger,Trigger1M)),NA())</f>
        <v>1.7588788083440221E-2</v>
      </c>
      <c r="L910" s="52">
        <f>IFERROR(_xll.qlIndexFixing(Index3M,H910,TRUE,_xll.ohTrigger(RecalcTrigger,Trigger3M)),NA())</f>
        <v>1.8465390235301422E-2</v>
      </c>
      <c r="M910" s="52">
        <f>IFERROR(_xll.qlIndexFixing(ONIndex3M,I910,TRUE,_xll.ohTrigger(RecalcTrigger,Trigger3M)),NA())</f>
        <v>1.8344995945609455E-2</v>
      </c>
      <c r="N910" s="52">
        <f>IFERROR(_xll.qlIndexFixing(Index6M,$H910,TRUE,_xll.ohTrigger(RecalcTrigger,Trigger6M)),NA())</f>
        <v>2.0502524919456012E-2</v>
      </c>
      <c r="O910" s="52">
        <f>IFERROR(_xll.qlIndexFixing(ONIndex6M,I910,TRUE,_xll.ohTrigger(RecalcTrigger,Trigger6M)),NA())</f>
        <v>2.023718069569469E-2</v>
      </c>
      <c r="P910" s="52">
        <f>IFERROR(_xll.qlIndexFixing(Index1Y,$H910,TRUE,_xll.ohTrigger(RecalcTrigger,Trigger1Y)),NA())</f>
        <v>2.2355623052494385E-2</v>
      </c>
      <c r="Q910" s="52">
        <f>IFERROR(_xll.qlIndexFixing(ONIndex1Y,I910,TRUE,_xll.ohTrigger(RecalcTrigger,Trigger1Y)),NA())</f>
        <v>2.19897698097693E-2</v>
      </c>
    </row>
    <row r="911" spans="2:17" x14ac:dyDescent="0.2">
      <c r="B911" s="46" t="s">
        <v>51</v>
      </c>
      <c r="D911" s="49">
        <f>_xll.qlCalendarAdvance(LocalCalendar,$D910,B911,"f",FALSE)</f>
        <v>46136</v>
      </c>
      <c r="E911" s="49">
        <f>_xll.qlInterestRateIndexValueDate(IndexON,D911)</f>
        <v>46136</v>
      </c>
      <c r="F911" s="52">
        <f>IFERROR(_xll.qlIndexFixing(IndexON,D911,TRUE,_xll.ohTrigger(RecalcTrigger,TriggerON)),NA())</f>
        <v>1.4403121210637693E-2</v>
      </c>
      <c r="H911" s="49">
        <f>_xll.qlCalendarAdvance(IborCalendar,$H910,B911,"f",FALSE)</f>
        <v>46126</v>
      </c>
      <c r="I911" s="49">
        <f>_xll.qlInterestRateIndexValueDate(Index1M,$H911)</f>
        <v>46128</v>
      </c>
      <c r="J911" s="52">
        <f>IFERROR(_xll.qlIndexFixing(Index1M,$H911,TRUE,_xll.ohTrigger(RecalcTrigger,Trigger1M)),NA())</f>
        <v>1.7644462291301621E-2</v>
      </c>
      <c r="K911" s="52">
        <f>IFERROR(_xll.qlIndexFixing(ONIndex1M,I911,TRUE,_xll.ohTrigger(RecalcTrigger,Trigger1M)),NA())</f>
        <v>1.7602036058876891E-2</v>
      </c>
      <c r="L911" s="52">
        <f>IFERROR(_xll.qlIndexFixing(Index3M,H911,TRUE,_xll.ohTrigger(RecalcTrigger,Trigger3M)),NA())</f>
        <v>1.847742724522649E-2</v>
      </c>
      <c r="M911" s="52">
        <f>IFERROR(_xll.qlIndexFixing(ONIndex3M,I911,TRUE,_xll.ohTrigger(RecalcTrigger,Trigger3M)),NA())</f>
        <v>1.835731336245594E-2</v>
      </c>
      <c r="N911" s="52">
        <f>IFERROR(_xll.qlIndexFixing(Index6M,$H911,TRUE,_xll.ohTrigger(RecalcTrigger,Trigger6M)),NA())</f>
        <v>2.051387843622449E-2</v>
      </c>
      <c r="O911" s="52">
        <f>IFERROR(_xll.qlIndexFixing(ONIndex6M,I911,TRUE,_xll.ohTrigger(RecalcTrigger,Trigger6M)),NA())</f>
        <v>2.0251290887669526E-2</v>
      </c>
      <c r="P911" s="52">
        <f>IFERROR(_xll.qlIndexFixing(Index1Y,$H911,TRUE,_xll.ohTrigger(RecalcTrigger,Trigger1Y)),NA())</f>
        <v>2.2358413602341257E-2</v>
      </c>
      <c r="Q911" s="52">
        <f>IFERROR(_xll.qlIndexFixing(ONIndex1Y,I911,TRUE,_xll.ohTrigger(RecalcTrigger,Trigger1Y)),NA())</f>
        <v>2.1999621423614002E-2</v>
      </c>
    </row>
    <row r="912" spans="2:17" x14ac:dyDescent="0.2">
      <c r="B912" s="46" t="s">
        <v>51</v>
      </c>
      <c r="D912" s="49">
        <f>_xll.qlCalendarAdvance(LocalCalendar,$D911,B912,"f",FALSE)</f>
        <v>46143</v>
      </c>
      <c r="E912" s="49">
        <f>_xll.qlInterestRateIndexValueDate(IndexON,D912)</f>
        <v>46143</v>
      </c>
      <c r="F912" s="52">
        <f>IFERROR(_xll.qlIndexFixing(IndexON,D912,TRUE,_xll.ohTrigger(RecalcTrigger,TriggerON)),NA())</f>
        <v>1.4414771677868643E-2</v>
      </c>
      <c r="H912" s="49">
        <f>_xll.qlCalendarAdvance(IborCalendar,$H911,B912,"f",FALSE)</f>
        <v>46133</v>
      </c>
      <c r="I912" s="49">
        <f>_xll.qlInterestRateIndexValueDate(Index1M,$H912)</f>
        <v>46135</v>
      </c>
      <c r="J912" s="52">
        <f>IFERROR(_xll.qlIndexFixing(Index1M,$H912,TRUE,_xll.ohTrigger(RecalcTrigger,Trigger1M)),NA())</f>
        <v>1.7658871675480275E-2</v>
      </c>
      <c r="K912" s="52">
        <f>IFERROR(_xll.qlIndexFixing(ONIndex1M,I912,TRUE,_xll.ohTrigger(RecalcTrigger,Trigger1M)),NA())</f>
        <v>1.7615216484667684E-2</v>
      </c>
      <c r="L912" s="52">
        <f>IFERROR(_xll.qlIndexFixing(Index3M,H912,TRUE,_xll.ohTrigger(RecalcTrigger,Trigger3M)),NA())</f>
        <v>1.8489411824313864E-2</v>
      </c>
      <c r="M912" s="52">
        <f>IFERROR(_xll.qlIndexFixing(ONIndex3M,I912,TRUE,_xll.ohTrigger(RecalcTrigger,Trigger3M)),NA())</f>
        <v>1.8369578553958377E-2</v>
      </c>
      <c r="N912" s="52">
        <f>IFERROR(_xll.qlIndexFixing(Index6M,$H912,TRUE,_xll.ohTrigger(RecalcTrigger,Trigger6M)),NA())</f>
        <v>2.0525022266629396E-2</v>
      </c>
      <c r="O912" s="52">
        <f>IFERROR(_xll.qlIndexFixing(ONIndex6M,I912,TRUE,_xll.ohTrigger(RecalcTrigger,Trigger6M)),NA())</f>
        <v>2.0265179284422175E-2</v>
      </c>
      <c r="P912" s="52">
        <f>IFERROR(_xll.qlIndexFixing(Index1Y,$H912,TRUE,_xll.ohTrigger(RecalcTrigger,Trigger1Y)),NA())</f>
        <v>2.2361008222873492E-2</v>
      </c>
      <c r="Q912" s="52">
        <f>IFERROR(_xll.qlIndexFixing(ONIndex1Y,I912,TRUE,_xll.ohTrigger(RecalcTrigger,Trigger1Y)),NA())</f>
        <v>2.2009108088347773E-2</v>
      </c>
    </row>
    <row r="913" spans="2:17" x14ac:dyDescent="0.2">
      <c r="B913" s="46" t="s">
        <v>51</v>
      </c>
      <c r="D913" s="49">
        <f>_xll.qlCalendarAdvance(LocalCalendar,$D912,B913,"f",FALSE)</f>
        <v>46150</v>
      </c>
      <c r="E913" s="49">
        <f>_xll.qlInterestRateIndexValueDate(IndexON,D913)</f>
        <v>46150</v>
      </c>
      <c r="F913" s="52">
        <f>IFERROR(_xll.qlIndexFixing(IndexON,D913,TRUE,_xll.ohTrigger(RecalcTrigger,TriggerON)),NA())</f>
        <v>1.4426250033228172E-2</v>
      </c>
      <c r="H913" s="49">
        <f>_xll.qlCalendarAdvance(IborCalendar,$H912,B913,"f",FALSE)</f>
        <v>46140</v>
      </c>
      <c r="I913" s="49">
        <f>_xll.qlInterestRateIndexValueDate(Index1M,$H913)</f>
        <v>46142</v>
      </c>
      <c r="J913" s="52">
        <f>IFERROR(_xll.qlIndexFixing(Index1M,$H913,TRUE,_xll.ohTrigger(RecalcTrigger,Trigger1M)),NA())</f>
        <v>1.7666430238556442E-2</v>
      </c>
      <c r="K913" s="52">
        <f>IFERROR(_xll.qlIndexFixing(ONIndex1M,I913,TRUE,_xll.ohTrigger(RecalcTrigger,Trigger1M)),NA())</f>
        <v>1.76283293608126E-2</v>
      </c>
      <c r="L913" s="52">
        <f>IFERROR(_xll.qlIndexFixing(Index3M,H913,TRUE,_xll.ohTrigger(RecalcTrigger,Trigger3M)),NA())</f>
        <v>1.8502660825648935E-2</v>
      </c>
      <c r="M913" s="52">
        <f>IFERROR(_xll.qlIndexFixing(ONIndex3M,I913,TRUE,_xll.ohTrigger(RecalcTrigger,Trigger3M)),NA())</f>
        <v>1.8381791519956892E-2</v>
      </c>
      <c r="N913" s="52">
        <f>IFERROR(_xll.qlIndexFixing(Index6M,$H913,TRUE,_xll.ohTrigger(RecalcTrigger,Trigger6M)),NA())</f>
        <v>2.0535962683614861E-2</v>
      </c>
      <c r="O913" s="52">
        <f>IFERROR(_xll.qlIndexFixing(ONIndex6M,I913,TRUE,_xll.ohTrigger(RecalcTrigger,Trigger6M)),NA())</f>
        <v>2.0278845885792762E-2</v>
      </c>
      <c r="P913" s="52">
        <f>IFERROR(_xll.qlIndexFixing(Index1Y,$H913,TRUE,_xll.ohTrigger(RecalcTrigger,Trigger1Y)),NA())</f>
        <v>2.2363413179488058E-2</v>
      </c>
      <c r="Q913" s="52">
        <f>IFERROR(_xll.qlIndexFixing(ONIndex1Y,I913,TRUE,_xll.ohTrigger(RecalcTrigger,Trigger1Y)),NA())</f>
        <v>2.201822980381074E-2</v>
      </c>
    </row>
    <row r="914" spans="2:17" x14ac:dyDescent="0.2">
      <c r="B914" s="46" t="s">
        <v>51</v>
      </c>
      <c r="D914" s="49">
        <f>_xll.qlCalendarAdvance(LocalCalendar,$D913,B914,"f",FALSE)</f>
        <v>46157</v>
      </c>
      <c r="E914" s="49">
        <f>_xll.qlInterestRateIndexValueDate(IndexON,D914)</f>
        <v>46157</v>
      </c>
      <c r="F914" s="52">
        <f>IFERROR(_xll.qlIndexFixing(IndexON,D914,TRUE,_xll.ohTrigger(RecalcTrigger,TriggerON)),NA())</f>
        <v>1.4437556276716279E-2</v>
      </c>
      <c r="H914" s="49">
        <f>_xll.qlCalendarAdvance(IborCalendar,$H913,B914,"f",FALSE)</f>
        <v>46147</v>
      </c>
      <c r="I914" s="49">
        <f>_xll.qlInterestRateIndexValueDate(Index1M,$H914)</f>
        <v>46149</v>
      </c>
      <c r="J914" s="52">
        <f>IFERROR(_xll.qlIndexFixing(Index1M,$H914,TRUE,_xll.ohTrigger(RecalcTrigger,Trigger1M)),NA())</f>
        <v>1.768341134933793E-2</v>
      </c>
      <c r="K914" s="52">
        <f>IFERROR(_xll.qlIndexFixing(ONIndex1M,I914,TRUE,_xll.ohTrigger(RecalcTrigger,Trigger1M)),NA())</f>
        <v>1.7641374687311639E-2</v>
      </c>
      <c r="L914" s="52">
        <f>IFERROR(_xll.qlIndexFixing(Index3M,H914,TRUE,_xll.ohTrigger(RecalcTrigger,Trigger3M)),NA())</f>
        <v>1.851453740562059E-2</v>
      </c>
      <c r="M914" s="52">
        <f>IFERROR(_xll.qlIndexFixing(ONIndex3M,I914,TRUE,_xll.ohTrigger(RecalcTrigger,Trigger3M)),NA())</f>
        <v>1.8393952260451485E-2</v>
      </c>
      <c r="N914" s="52">
        <f>IFERROR(_xll.qlIndexFixing(Index6M,$H914,TRUE,_xll.ohTrigger(RecalcTrigger,Trigger6M)),NA())</f>
        <v>2.0550543483132802E-2</v>
      </c>
      <c r="O914" s="52">
        <f>IFERROR(_xll.qlIndexFixing(ONIndex6M,I914,TRUE,_xll.ohTrigger(RecalcTrigger,Trigger6M)),NA())</f>
        <v>2.0292290691861226E-2</v>
      </c>
      <c r="P914" s="52">
        <f>IFERROR(_xll.qlIndexFixing(Index1Y,$H914,TRUE,_xll.ohTrigger(RecalcTrigger,Trigger1Y)),NA())</f>
        <v>2.2365634737750339E-2</v>
      </c>
      <c r="Q914" s="52">
        <f>IFERROR(_xll.qlIndexFixing(ONIndex1Y,I914,TRUE,_xll.ohTrigger(RecalcTrigger,Trigger1Y)),NA())</f>
        <v>2.2026986570162777E-2</v>
      </c>
    </row>
    <row r="915" spans="2:17" x14ac:dyDescent="0.2">
      <c r="B915" s="46" t="s">
        <v>51</v>
      </c>
      <c r="D915" s="49">
        <f>_xll.qlCalendarAdvance(LocalCalendar,$D914,B915,"f",FALSE)</f>
        <v>46164</v>
      </c>
      <c r="E915" s="49">
        <f>_xll.qlInterestRateIndexValueDate(IndexON,D915)</f>
        <v>46164</v>
      </c>
      <c r="F915" s="52">
        <f>IFERROR(_xll.qlIndexFixing(IndexON,D915,TRUE,_xll.ohTrigger(RecalcTrigger,TriggerON)),NA())</f>
        <v>1.4449768067741342E-2</v>
      </c>
      <c r="H915" s="49">
        <f>_xll.qlCalendarAdvance(IborCalendar,$H914,B915,"f",FALSE)</f>
        <v>46154</v>
      </c>
      <c r="I915" s="49">
        <f>_xll.qlInterestRateIndexValueDate(Index1M,$H915)</f>
        <v>46156</v>
      </c>
      <c r="J915" s="52">
        <f>IFERROR(_xll.qlIndexFixing(Index1M,$H915,TRUE,_xll.ohTrigger(RecalcTrigger,Trigger1M)),NA())</f>
        <v>1.769625909242234E-2</v>
      </c>
      <c r="K915" s="52">
        <f>IFERROR(_xll.qlIndexFixing(ONIndex1M,I915,TRUE,_xll.ohTrigger(RecalcTrigger,Trigger1M)),NA())</f>
        <v>1.7654352464084866E-2</v>
      </c>
      <c r="L915" s="52">
        <f>IFERROR(_xll.qlIndexFixing(Index3M,H915,TRUE,_xll.ohTrigger(RecalcTrigger,Trigger3M)),NA())</f>
        <v>1.8526361551000795E-2</v>
      </c>
      <c r="M915" s="52">
        <f>IFERROR(_xll.qlIndexFixing(ONIndex3M,I915,TRUE,_xll.ohTrigger(RecalcTrigger,Trigger3M)),NA())</f>
        <v>1.8406060775522093E-2</v>
      </c>
      <c r="N915" s="52">
        <f>IFERROR(_xll.qlIndexFixing(Index6M,$H915,TRUE,_xll.ohTrigger(RecalcTrigger,Trigger6M)),NA())</f>
        <v>2.056106385552239E-2</v>
      </c>
      <c r="O915" s="52">
        <f>IFERROR(_xll.qlIndexFixing(ONIndex6M,I915,TRUE,_xll.ohTrigger(RecalcTrigger,Trigger6M)),NA())</f>
        <v>2.0305513702547628E-2</v>
      </c>
      <c r="P915" s="52">
        <f>IFERROR(_xll.qlIndexFixing(Index1Y,$H915,TRUE,_xll.ohTrigger(RecalcTrigger,Trigger1Y)),NA())</f>
        <v>2.2367679163384054E-2</v>
      </c>
      <c r="Q915" s="52">
        <f>IFERROR(_xll.qlIndexFixing(ONIndex1Y,I915,TRUE,_xll.ohTrigger(RecalcTrigger,Trigger1Y)),NA())</f>
        <v>2.2035378387244009E-2</v>
      </c>
    </row>
    <row r="916" spans="2:17" x14ac:dyDescent="0.2">
      <c r="B916" s="46" t="s">
        <v>51</v>
      </c>
      <c r="D916" s="49">
        <f>_xll.qlCalendarAdvance(LocalCalendar,$D915,B916,"f",FALSE)</f>
        <v>46171</v>
      </c>
      <c r="E916" s="49">
        <f>_xll.qlInterestRateIndexValueDate(IndexON,D916)</f>
        <v>46171</v>
      </c>
      <c r="F916" s="52">
        <f>IFERROR(_xll.qlIndexFixing(IndexON,D916,TRUE,_xll.ohTrigger(RecalcTrigger,TriggerON)),NA())</f>
        <v>1.4459652427838421E-2</v>
      </c>
      <c r="H916" s="49">
        <f>_xll.qlCalendarAdvance(IborCalendar,$H915,B916,"f",FALSE)</f>
        <v>46161</v>
      </c>
      <c r="I916" s="49">
        <f>_xll.qlInterestRateIndexValueDate(Index1M,$H916)</f>
        <v>46163</v>
      </c>
      <c r="J916" s="52">
        <f>IFERROR(_xll.qlIndexFixing(Index1M,$H916,TRUE,_xll.ohTrigger(RecalcTrigger,Trigger1M)),NA())</f>
        <v>1.770903919699196E-2</v>
      </c>
      <c r="K916" s="52">
        <f>IFERROR(_xll.qlIndexFixing(ONIndex1M,I916,TRUE,_xll.ohTrigger(RecalcTrigger,Trigger1M)),NA())</f>
        <v>1.7667262691212215E-2</v>
      </c>
      <c r="L916" s="52">
        <f>IFERROR(_xll.qlIndexFixing(Index3M,H916,TRUE,_xll.ohTrigger(RecalcTrigger,Trigger3M)),NA())</f>
        <v>1.8538133261316012E-2</v>
      </c>
      <c r="M916" s="52">
        <f>IFERROR(_xll.qlIndexFixing(ONIndex3M,I916,TRUE,_xll.ohTrigger(RecalcTrigger,Trigger3M)),NA())</f>
        <v>1.8418117065088779E-2</v>
      </c>
      <c r="N916" s="52">
        <f>IFERROR(_xll.qlIndexFixing(Index6M,$H916,TRUE,_xll.ohTrigger(RecalcTrigger,Trigger6M)),NA())</f>
        <v>2.0571401613981979E-2</v>
      </c>
      <c r="O916" s="52">
        <f>IFERROR(_xll.qlIndexFixing(ONIndex6M,I916,TRUE,_xll.ohTrigger(RecalcTrigger,Trigger6M)),NA())</f>
        <v>2.0318514917851971E-2</v>
      </c>
      <c r="P916" s="52">
        <f>IFERROR(_xll.qlIndexFixing(Index1Y,$H916,TRUE,_xll.ohTrigger(RecalcTrigger,Trigger1Y)),NA())</f>
        <v>2.2369552722258344E-2</v>
      </c>
      <c r="Q916" s="52">
        <f>IFERROR(_xll.qlIndexFixing(ONIndex1Y,I916,TRUE,_xll.ohTrigger(RecalcTrigger,Trigger1Y)),NA())</f>
        <v>2.2043405255134374E-2</v>
      </c>
    </row>
    <row r="917" spans="2:17" x14ac:dyDescent="0.2">
      <c r="B917" s="46" t="s">
        <v>51</v>
      </c>
      <c r="D917" s="49">
        <f>_xll.qlCalendarAdvance(LocalCalendar,$D916,B917,"f",FALSE)</f>
        <v>46178</v>
      </c>
      <c r="E917" s="49">
        <f>_xll.qlInterestRateIndexValueDate(IndexON,D917)</f>
        <v>46178</v>
      </c>
      <c r="F917" s="52">
        <f>IFERROR(_xll.qlIndexFixing(IndexON,D917,TRUE,_xll.ohTrigger(RecalcTrigger,TriggerON)),NA())</f>
        <v>1.4470442335339229E-2</v>
      </c>
      <c r="H917" s="49">
        <f>_xll.qlCalendarAdvance(IborCalendar,$H916,B917,"f",FALSE)</f>
        <v>46168</v>
      </c>
      <c r="I917" s="49">
        <f>_xll.qlInterestRateIndexValueDate(Index1M,$H917)</f>
        <v>46170</v>
      </c>
      <c r="J917" s="52">
        <f>IFERROR(_xll.qlIndexFixing(Index1M,$H917,TRUE,_xll.ohTrigger(RecalcTrigger,Trigger1M)),NA())</f>
        <v>1.7721751662814478E-2</v>
      </c>
      <c r="K917" s="52">
        <f>IFERROR(_xll.qlIndexFixing(ONIndex1M,I917,TRUE,_xll.ohTrigger(RecalcTrigger,Trigger1M)),NA())</f>
        <v>1.7680105368613752E-2</v>
      </c>
      <c r="L917" s="52">
        <f>IFERROR(_xll.qlIndexFixing(Index3M,H917,TRUE,_xll.ohTrigger(RecalcTrigger,Trigger3M)),NA())</f>
        <v>1.8549852536096187E-2</v>
      </c>
      <c r="M917" s="52">
        <f>IFERROR(_xll.qlIndexFixing(ONIndex3M,I917,TRUE,_xll.ohTrigger(RecalcTrigger,Trigger3M)),NA())</f>
        <v>1.8430121129151544E-2</v>
      </c>
      <c r="N917" s="52">
        <f>IFERROR(_xll.qlIndexFixing(Index6M,$H917,TRUE,_xll.ohTrigger(RecalcTrigger,Trigger6M)),NA())</f>
        <v>2.058156293204336E-2</v>
      </c>
      <c r="O917" s="52">
        <f>IFERROR(_xll.qlIndexFixing(ONIndex6M,I917,TRUE,_xll.ohTrigger(RecalcTrigger,Trigger6M)),NA())</f>
        <v>2.0331294337774253E-2</v>
      </c>
      <c r="P917" s="52">
        <f>IFERROR(_xll.qlIndexFixing(Index1Y,$H917,TRUE,_xll.ohTrigger(RecalcTrigger,Trigger1Y)),NA())</f>
        <v>2.2371261680378566E-2</v>
      </c>
      <c r="Q917" s="52">
        <f>IFERROR(_xll.qlIndexFixing(ONIndex1Y,I917,TRUE,_xll.ohTrigger(RecalcTrigger,Trigger1Y)),NA())</f>
        <v>2.2051067173673999E-2</v>
      </c>
    </row>
    <row r="918" spans="2:17" x14ac:dyDescent="0.2">
      <c r="B918" s="46" t="s">
        <v>51</v>
      </c>
      <c r="D918" s="49">
        <f>_xll.qlCalendarAdvance(LocalCalendar,$D917,B918,"f",FALSE)</f>
        <v>46185</v>
      </c>
      <c r="E918" s="49">
        <f>_xll.qlInterestRateIndexValueDate(IndexON,D918)</f>
        <v>46185</v>
      </c>
      <c r="F918" s="52">
        <f>IFERROR(_xll.qlIndexFixing(IndexON,D918,TRUE,_xll.ohTrigger(RecalcTrigger,TriggerON)),NA())</f>
        <v>1.4481060130782097E-2</v>
      </c>
      <c r="H918" s="49">
        <f>_xll.qlCalendarAdvance(IborCalendar,$H917,B918,"f",FALSE)</f>
        <v>46175</v>
      </c>
      <c r="I918" s="49">
        <f>_xll.qlInterestRateIndexValueDate(Index1M,$H918)</f>
        <v>46177</v>
      </c>
      <c r="J918" s="52">
        <f>IFERROR(_xll.qlIndexFixing(Index1M,$H918,TRUE,_xll.ohTrigger(RecalcTrigger,Trigger1M)),NA())</f>
        <v>1.7734396489665072E-2</v>
      </c>
      <c r="K918" s="52">
        <f>IFERROR(_xll.qlIndexFixing(ONIndex1M,I918,TRUE,_xll.ohTrigger(RecalcTrigger,Trigger1M)),NA())</f>
        <v>1.7692880496289476E-2</v>
      </c>
      <c r="L918" s="52">
        <f>IFERROR(_xll.qlIndexFixing(Index3M,H918,TRUE,_xll.ohTrigger(RecalcTrigger,Trigger3M)),NA())</f>
        <v>1.8561519374871258E-2</v>
      </c>
      <c r="M918" s="52">
        <f>IFERROR(_xll.qlIndexFixing(ONIndex3M,I918,TRUE,_xll.ohTrigger(RecalcTrigger,Trigger3M)),NA())</f>
        <v>1.8442072967710388E-2</v>
      </c>
      <c r="N918" s="52">
        <f>IFERROR(_xll.qlIndexFixing(Index6M,$H918,TRUE,_xll.ohTrigger(RecalcTrigger,Trigger6M)),NA())</f>
        <v>2.0587833134094829E-2</v>
      </c>
      <c r="O918" s="52">
        <f>IFERROR(_xll.qlIndexFixing(ONIndex6M,I918,TRUE,_xll.ohTrigger(RecalcTrigger,Trigger6M)),NA())</f>
        <v>2.0343851962154602E-2</v>
      </c>
      <c r="P918" s="52">
        <f>IFERROR(_xll.qlIndexFixing(Index1Y,$H918,TRUE,_xll.ohTrigger(RecalcTrigger,Trigger1Y)),NA())</f>
        <v>2.237281230387491E-2</v>
      </c>
      <c r="Q918" s="52">
        <f>IFERROR(_xll.qlIndexFixing(ONIndex1Y,I918,TRUE,_xll.ohTrigger(RecalcTrigger,Trigger1Y)),NA())</f>
        <v>2.2058364142942821E-2</v>
      </c>
    </row>
    <row r="919" spans="2:17" x14ac:dyDescent="0.2">
      <c r="B919" s="46" t="s">
        <v>51</v>
      </c>
      <c r="D919" s="49">
        <f>_xll.qlCalendarAdvance(LocalCalendar,$D918,B919,"f",FALSE)</f>
        <v>46192</v>
      </c>
      <c r="E919" s="49">
        <f>_xll.qlInterestRateIndexValueDate(IndexON,D919)</f>
        <v>46192</v>
      </c>
      <c r="F919" s="52">
        <f>IFERROR(_xll.qlIndexFixing(IndexON,D919,TRUE,_xll.ohTrigger(RecalcTrigger,TriggerON)),NA())</f>
        <v>1.4491505814087091E-2</v>
      </c>
      <c r="H919" s="49">
        <f>_xll.qlCalendarAdvance(IborCalendar,$H918,B919,"f",FALSE)</f>
        <v>46182</v>
      </c>
      <c r="I919" s="49">
        <f>_xll.qlInterestRateIndexValueDate(Index1M,$H919)</f>
        <v>46184</v>
      </c>
      <c r="J919" s="52">
        <f>IFERROR(_xll.qlIndexFixing(Index1M,$H919,TRUE,_xll.ohTrigger(RecalcTrigger,Trigger1M)),NA())</f>
        <v>1.774697367730893E-2</v>
      </c>
      <c r="K919" s="52">
        <f>IFERROR(_xll.qlIndexFixing(ONIndex1M,I919,TRUE,_xll.ohTrigger(RecalcTrigger,Trigger1M)),NA())</f>
        <v>1.7705588074319323E-2</v>
      </c>
      <c r="L919" s="52">
        <f>IFERROR(_xll.qlIndexFixing(Index3M,H919,TRUE,_xll.ohTrigger(RecalcTrigger,Trigger3M)),NA())</f>
        <v>1.857313377717551E-2</v>
      </c>
      <c r="M919" s="52">
        <f>IFERROR(_xll.qlIndexFixing(ONIndex3M,I919,TRUE,_xll.ohTrigger(RecalcTrigger,Trigger3M)),NA())</f>
        <v>1.8453972580845246E-2</v>
      </c>
      <c r="N919" s="52">
        <f>IFERROR(_xll.qlIndexFixing(Index6M,$H919,TRUE,_xll.ohTrigger(RecalcTrigger,Trigger6M)),NA())</f>
        <v>2.059768481327437E-2</v>
      </c>
      <c r="O919" s="52">
        <f>IFERROR(_xll.qlIndexFixing(ONIndex6M,I919,TRUE,_xll.ohTrigger(RecalcTrigger,Trigger6M)),NA())</f>
        <v>2.0356187791232827E-2</v>
      </c>
      <c r="P919" s="52">
        <f>IFERROR(_xll.qlIndexFixing(Index1Y,$H919,TRUE,_xll.ohTrigger(RecalcTrigger,Trigger1Y)),NA())</f>
        <v>2.2374210858992983E-2</v>
      </c>
      <c r="Q919" s="52">
        <f>IFERROR(_xll.qlIndexFixing(ONIndex1Y,I919,TRUE,_xll.ohTrigger(RecalcTrigger,Trigger1Y)),NA())</f>
        <v>2.2065296162860903E-2</v>
      </c>
    </row>
    <row r="920" spans="2:17" x14ac:dyDescent="0.2">
      <c r="B920" s="46" t="s">
        <v>51</v>
      </c>
      <c r="D920" s="49">
        <f>_xll.qlCalendarAdvance(LocalCalendar,$D919,B920,"f",FALSE)</f>
        <v>46199</v>
      </c>
      <c r="E920" s="49">
        <f>_xll.qlInterestRateIndexValueDate(IndexON,D920)</f>
        <v>46199</v>
      </c>
      <c r="F920" s="52">
        <f>IFERROR(_xll.qlIndexFixing(IndexON,D920,TRUE,_xll.ohTrigger(RecalcTrigger,TriggerON)),NA())</f>
        <v>1.4501779385200919E-2</v>
      </c>
      <c r="H920" s="49">
        <f>_xll.qlCalendarAdvance(IborCalendar,$H919,B920,"f",FALSE)</f>
        <v>46189</v>
      </c>
      <c r="I920" s="49">
        <f>_xll.qlInterestRateIndexValueDate(Index1M,$H920)</f>
        <v>46191</v>
      </c>
      <c r="J920" s="52">
        <f>IFERROR(_xll.qlIndexFixing(Index1M,$H920,TRUE,_xll.ohTrigger(RecalcTrigger,Trigger1M)),NA())</f>
        <v>1.7759483225523731E-2</v>
      </c>
      <c r="K920" s="52">
        <f>IFERROR(_xll.qlIndexFixing(ONIndex1M,I920,TRUE,_xll.ohTrigger(RecalcTrigger,Trigger1M)),NA())</f>
        <v>1.7718228102543421E-2</v>
      </c>
      <c r="L920" s="52">
        <f>IFERROR(_xll.qlIndexFixing(Index3M,H920,TRUE,_xll.ohTrigger(RecalcTrigger,Trigger3M)),NA())</f>
        <v>1.8584695742541495E-2</v>
      </c>
      <c r="M920" s="52">
        <f>IFERROR(_xll.qlIndexFixing(ONIndex3M,I920,TRUE,_xll.ohTrigger(RecalcTrigger,Trigger3M)),NA())</f>
        <v>1.8465819968396247E-2</v>
      </c>
      <c r="N920" s="52">
        <f>IFERROR(_xll.qlIndexFixing(Index6M,$H920,TRUE,_xll.ohTrigger(RecalcTrigger,Trigger6M)),NA())</f>
        <v>2.0607376994958921E-2</v>
      </c>
      <c r="O920" s="52">
        <f>IFERROR(_xll.qlIndexFixing(ONIndex6M,I920,TRUE,_xll.ohTrigger(RecalcTrigger,Trigger6M)),NA())</f>
        <v>2.0368301824689183E-2</v>
      </c>
      <c r="P920" s="52">
        <f>IFERROR(_xll.qlIndexFixing(Index1Y,$H920,TRUE,_xll.ohTrigger(RecalcTrigger,Trigger1Y)),NA())</f>
        <v>2.2375463612083507E-2</v>
      </c>
      <c r="Q920" s="52">
        <f>IFERROR(_xll.qlIndexFixing(ONIndex1Y,I920,TRUE,_xll.ohTrigger(RecalcTrigger,Trigger1Y)),NA())</f>
        <v>2.2071863233428246E-2</v>
      </c>
    </row>
    <row r="921" spans="2:17" x14ac:dyDescent="0.2">
      <c r="B921" s="46" t="s">
        <v>51</v>
      </c>
      <c r="D921" s="49">
        <f>_xll.qlCalendarAdvance(LocalCalendar,$D920,B921,"f",FALSE)</f>
        <v>46209</v>
      </c>
      <c r="E921" s="49">
        <f>_xll.qlInterestRateIndexValueDate(IndexON,D921)</f>
        <v>46209</v>
      </c>
      <c r="F921" s="52">
        <f>IFERROR(_xll.qlIndexFixing(IndexON,D921,TRUE,_xll.ohTrigger(RecalcTrigger,TriggerON)),NA())</f>
        <v>1.4514151357500893E-2</v>
      </c>
      <c r="H921" s="49">
        <f>_xll.qlCalendarAdvance(IborCalendar,$H920,B921,"f",FALSE)</f>
        <v>46196</v>
      </c>
      <c r="I921" s="49">
        <f>_xll.qlInterestRateIndexValueDate(Index1M,$H921)</f>
        <v>46198</v>
      </c>
      <c r="J921" s="52">
        <f>IFERROR(_xll.qlIndexFixing(Index1M,$H921,TRUE,_xll.ohTrigger(RecalcTrigger,Trigger1M)),NA())</f>
        <v>1.7771925134084654E-2</v>
      </c>
      <c r="K921" s="52">
        <f>IFERROR(_xll.qlIndexFixing(ONIndex1M,I921,TRUE,_xll.ohTrigger(RecalcTrigger,Trigger1M)),NA())</f>
        <v>1.7730800581201578E-2</v>
      </c>
      <c r="L921" s="52">
        <f>IFERROR(_xll.qlIndexFixing(Index3M,H921,TRUE,_xll.ohTrigger(RecalcTrigger,Trigger3M)),NA())</f>
        <v>1.8596205270509578E-2</v>
      </c>
      <c r="M921" s="52">
        <f>IFERROR(_xll.qlIndexFixing(ONIndex3M,I921,TRUE,_xll.ohTrigger(RecalcTrigger,Trigger3M)),NA())</f>
        <v>1.8477615130443326E-2</v>
      </c>
      <c r="N921" s="52">
        <f>IFERROR(_xll.qlIndexFixing(Index6M,$H921,TRUE,_xll.ohTrigger(RecalcTrigger,Trigger6M)),NA())</f>
        <v>2.0621783436393606E-2</v>
      </c>
      <c r="O921" s="52">
        <f>IFERROR(_xll.qlIndexFixing(ONIndex6M,I921,TRUE,_xll.ohTrigger(RecalcTrigger,Trigger6M)),NA())</f>
        <v>2.0380194062763479E-2</v>
      </c>
      <c r="P921" s="52">
        <f>IFERROR(_xll.qlIndexFixing(Index1Y,$H921,TRUE,_xll.ohTrigger(RecalcTrigger,Trigger1Y)),NA())</f>
        <v>2.2376576829593351E-2</v>
      </c>
      <c r="Q921" s="52">
        <f>IFERROR(_xll.qlIndexFixing(ONIndex1Y,I921,TRUE,_xll.ohTrigger(RecalcTrigger,Trigger1Y)),NA())</f>
        <v>2.2078065354644849E-2</v>
      </c>
    </row>
    <row r="922" spans="2:17" x14ac:dyDescent="0.2">
      <c r="B922" s="46" t="s">
        <v>51</v>
      </c>
      <c r="D922" s="49">
        <f>_xll.qlCalendarAdvance(LocalCalendar,$D921,B922,"f",FALSE)</f>
        <v>46216</v>
      </c>
      <c r="E922" s="49">
        <f>_xll.qlInterestRateIndexValueDate(IndexON,D922)</f>
        <v>46216</v>
      </c>
      <c r="F922" s="52">
        <f>IFERROR(_xll.qlIndexFixing(IndexON,D922,TRUE,_xll.ohTrigger(RecalcTrigger,TriggerON)),NA())</f>
        <v>1.4524030732259163E-2</v>
      </c>
      <c r="H922" s="49">
        <f>_xll.qlCalendarAdvance(IborCalendar,$H921,B922,"f",FALSE)</f>
        <v>46203</v>
      </c>
      <c r="I922" s="49">
        <f>_xll.qlInterestRateIndexValueDate(Index1M,$H922)</f>
        <v>46205</v>
      </c>
      <c r="J922" s="52">
        <f>IFERROR(_xll.qlIndexFixing(Index1M,$H922,TRUE,_xll.ohTrigger(RecalcTrigger,Trigger1M)),NA())</f>
        <v>1.7784299402766879E-2</v>
      </c>
      <c r="K922" s="52">
        <f>IFERROR(_xll.qlIndexFixing(ONIndex1M,I922,TRUE,_xll.ohTrigger(RecalcTrigger,Trigger1M)),NA())</f>
        <v>1.7747287695975E-2</v>
      </c>
      <c r="L922" s="52">
        <f>IFERROR(_xll.qlIndexFixing(Index3M,H922,TRUE,_xll.ohTrigger(RecalcTrigger,Trigger3M)),NA())</f>
        <v>1.8607662347287311E-2</v>
      </c>
      <c r="M922" s="52">
        <f>IFERROR(_xll.qlIndexFixing(ONIndex3M,I922,TRUE,_xll.ohTrigger(RecalcTrigger,Trigger3M)),NA())</f>
        <v>1.8493291786676469E-2</v>
      </c>
      <c r="N922" s="52">
        <f>IFERROR(_xll.qlIndexFixing(Index6M,$H922,TRUE,_xll.ohTrigger(RecalcTrigger,Trigger6M)),NA())</f>
        <v>2.0629939002118319E-2</v>
      </c>
      <c r="O922" s="52">
        <f>IFERROR(_xll.qlIndexFixing(ONIndex6M,I922,TRUE,_xll.ohTrigger(RecalcTrigger,Trigger6M)),NA())</f>
        <v>2.0396066731562801E-2</v>
      </c>
      <c r="P922" s="52">
        <f>IFERROR(_xll.qlIndexFixing(Index1Y,$H922,TRUE,_xll.ohTrigger(RecalcTrigger,Trigger1Y)),NA())</f>
        <v>2.2377556778057205E-2</v>
      </c>
      <c r="Q922" s="52">
        <f>IFERROR(_xll.qlIndexFixing(ONIndex1Y,I922,TRUE,_xll.ohTrigger(RecalcTrigger,Trigger1Y)),NA())</f>
        <v>2.2087133595283248E-2</v>
      </c>
    </row>
    <row r="923" spans="2:17" x14ac:dyDescent="0.2">
      <c r="B923" s="46" t="s">
        <v>51</v>
      </c>
      <c r="D923" s="49">
        <f>_xll.qlCalendarAdvance(LocalCalendar,$D922,B923,"f",FALSE)</f>
        <v>46223</v>
      </c>
      <c r="E923" s="49">
        <f>_xll.qlInterestRateIndexValueDate(IndexON,D923)</f>
        <v>46223</v>
      </c>
      <c r="F923" s="52">
        <f>IFERROR(_xll.qlIndexFixing(IndexON,D923,TRUE,_xll.ohTrigger(RecalcTrigger,TriggerON)),NA())</f>
        <v>1.4533738008122299E-2</v>
      </c>
      <c r="H923" s="49">
        <f>_xll.qlCalendarAdvance(IborCalendar,$H922,B923,"f",FALSE)</f>
        <v>46210</v>
      </c>
      <c r="I923" s="49">
        <f>_xll.qlInterestRateIndexValueDate(Index1M,$H923)</f>
        <v>46212</v>
      </c>
      <c r="J923" s="52">
        <f>IFERROR(_xll.qlIndexFixing(Index1M,$H923,TRUE,_xll.ohTrigger(RecalcTrigger,Trigger1M)),NA())</f>
        <v>1.7796606031348083E-2</v>
      </c>
      <c r="K923" s="52">
        <f>IFERROR(_xll.qlIndexFixing(ONIndex1M,I923,TRUE,_xll.ohTrigger(RecalcTrigger,Trigger1M)),NA())</f>
        <v>1.7755742889180581E-2</v>
      </c>
      <c r="L923" s="52">
        <f>IFERROR(_xll.qlIndexFixing(Index3M,H923,TRUE,_xll.ohTrigger(RecalcTrigger,Trigger3M)),NA())</f>
        <v>1.8619065797788579E-2</v>
      </c>
      <c r="M923" s="52">
        <f>IFERROR(_xll.qlIndexFixing(ONIndex3M,I923,TRUE,_xll.ohTrigger(RecalcTrigger,Trigger3M)),NA())</f>
        <v>1.8501048778025719E-2</v>
      </c>
      <c r="N923" s="52">
        <f>IFERROR(_xll.qlIndexFixing(Index6M,$H923,TRUE,_xll.ohTrigger(RecalcTrigger,Trigger6M)),NA())</f>
        <v>2.0639171331522949E-2</v>
      </c>
      <c r="O923" s="52">
        <f>IFERROR(_xll.qlIndexFixing(ONIndex6M,I923,TRUE,_xll.ohTrigger(RecalcTrigger,Trigger6M)),NA())</f>
        <v>2.0403313152126401E-2</v>
      </c>
      <c r="P923" s="52">
        <f>IFERROR(_xll.qlIndexFixing(Index1Y,$H923,TRUE,_xll.ohTrigger(RecalcTrigger,Trigger1Y)),NA())</f>
        <v>2.23784097240886E-2</v>
      </c>
      <c r="Q923" s="52">
        <f>IFERROR(_xll.qlIndexFixing(ONIndex1Y,I923,TRUE,_xll.ohTrigger(RecalcTrigger,Trigger1Y)),NA())</f>
        <v>2.20893747489459E-2</v>
      </c>
    </row>
    <row r="924" spans="2:17" x14ac:dyDescent="0.2">
      <c r="B924" s="46" t="s">
        <v>51</v>
      </c>
      <c r="D924" s="49">
        <f>_xll.qlCalendarAdvance(LocalCalendar,$D923,B924,"f",FALSE)</f>
        <v>46230</v>
      </c>
      <c r="E924" s="49">
        <f>_xll.qlInterestRateIndexValueDate(IndexON,D924)</f>
        <v>46230</v>
      </c>
      <c r="F924" s="52">
        <f>IFERROR(_xll.qlIndexFixing(IndexON,D924,TRUE,_xll.ohTrigger(RecalcTrigger,TriggerON)),NA())</f>
        <v>1.4543273184930428E-2</v>
      </c>
      <c r="H924" s="49">
        <f>_xll.qlCalendarAdvance(IborCalendar,$H923,B924,"f",FALSE)</f>
        <v>46217</v>
      </c>
      <c r="I924" s="49">
        <f>_xll.qlInterestRateIndexValueDate(Index1M,$H924)</f>
        <v>46219</v>
      </c>
      <c r="J924" s="52">
        <f>IFERROR(_xll.qlIndexFixing(Index1M,$H924,TRUE,_xll.ohTrigger(RecalcTrigger,Trigger1M)),NA())</f>
        <v>1.7808845019603448E-2</v>
      </c>
      <c r="K924" s="52">
        <f>IFERROR(_xll.qlIndexFixing(ONIndex1M,I924,TRUE,_xll.ohTrigger(RecalcTrigger,Trigger1M)),NA())</f>
        <v>1.7768112718501428E-2</v>
      </c>
      <c r="L924" s="52">
        <f>IFERROR(_xll.qlIndexFixing(Index3M,H924,TRUE,_xll.ohTrigger(RecalcTrigger,Trigger3M)),NA())</f>
        <v>1.8630412400889151E-2</v>
      </c>
      <c r="M924" s="52">
        <f>IFERROR(_xll.qlIndexFixing(ONIndex3M,I924,TRUE,_xll.ohTrigger(RecalcTrigger,Trigger3M)),NA())</f>
        <v>1.851268726364097E-2</v>
      </c>
      <c r="N924" s="52">
        <f>IFERROR(_xll.qlIndexFixing(Index6M,$H924,TRUE,_xll.ohTrigger(RecalcTrigger,Trigger6M)),NA())</f>
        <v>2.0649467720906353E-2</v>
      </c>
      <c r="O924" s="52">
        <f>IFERROR(_xll.qlIndexFixing(ONIndex6M,I924,TRUE,_xll.ohTrigger(RecalcTrigger,Trigger6M)),NA())</f>
        <v>2.0414540003574899E-2</v>
      </c>
      <c r="P924" s="52">
        <f>IFERROR(_xll.qlIndexFixing(Index1Y,$H924,TRUE,_xll.ohTrigger(RecalcTrigger,Trigger1Y)),NA())</f>
        <v>2.2379141934371141E-2</v>
      </c>
      <c r="Q924" s="52">
        <f>IFERROR(_xll.qlIndexFixing(ONIndex1Y,I924,TRUE,_xll.ohTrigger(RecalcTrigger,Trigger1Y)),NA())</f>
        <v>2.2094482022030348E-2</v>
      </c>
    </row>
    <row r="925" spans="2:17" x14ac:dyDescent="0.2">
      <c r="B925" s="46" t="s">
        <v>51</v>
      </c>
      <c r="D925" s="49">
        <f>_xll.qlCalendarAdvance(LocalCalendar,$D924,B925,"f",FALSE)</f>
        <v>46237</v>
      </c>
      <c r="E925" s="49">
        <f>_xll.qlInterestRateIndexValueDate(IndexON,D925)</f>
        <v>46237</v>
      </c>
      <c r="F925" s="52">
        <f>IFERROR(_xll.qlIndexFixing(IndexON,D925,TRUE,_xll.ohTrigger(RecalcTrigger,TriggerON)),NA())</f>
        <v>1.4552636262843421E-2</v>
      </c>
      <c r="H925" s="49">
        <f>_xll.qlCalendarAdvance(IborCalendar,$H924,B925,"f",FALSE)</f>
        <v>46224</v>
      </c>
      <c r="I925" s="49">
        <f>_xll.qlInterestRateIndexValueDate(Index1M,$H925)</f>
        <v>46226</v>
      </c>
      <c r="J925" s="52">
        <f>IFERROR(_xll.qlIndexFixing(Index1M,$H925,TRUE,_xll.ohTrigger(RecalcTrigger,Trigger1M)),NA())</f>
        <v>1.7821016367318143E-2</v>
      </c>
      <c r="K925" s="52">
        <f>IFERROR(_xll.qlIndexFixing(ONIndex1M,I925,TRUE,_xll.ohTrigger(RecalcTrigger,Trigger1M)),NA())</f>
        <v>1.7780414998096461E-2</v>
      </c>
      <c r="L925" s="52">
        <f>IFERROR(_xll.qlIndexFixing(Index3M,H925,TRUE,_xll.ohTrigger(RecalcTrigger,Trigger3M)),NA())</f>
        <v>1.8641698727160108E-2</v>
      </c>
      <c r="M925" s="52">
        <f>IFERROR(_xll.qlIndexFixing(ONIndex3M,I925,TRUE,_xll.ohTrigger(RecalcTrigger,Trigger3M)),NA())</f>
        <v>1.8524273523592427E-2</v>
      </c>
      <c r="N925" s="52">
        <f>IFERROR(_xll.qlIndexFixing(Index6M,$H925,TRUE,_xll.ohTrigger(RecalcTrigger,Trigger6M)),NA())</f>
        <v>2.0657242502131905E-2</v>
      </c>
      <c r="O925" s="52">
        <f>IFERROR(_xll.qlIndexFixing(ONIndex6M,I925,TRUE,_xll.ohTrigger(RecalcTrigger,Trigger6M)),NA())</f>
        <v>2.0425545059321593E-2</v>
      </c>
      <c r="P925" s="52">
        <f>IFERROR(_xll.qlIndexFixing(Index1Y,$H925,TRUE,_xll.ohTrigger(RecalcTrigger,Trigger1Y)),NA())</f>
        <v>2.2379759675652176E-2</v>
      </c>
      <c r="Q925" s="52">
        <f>IFERROR(_xll.qlIndexFixing(ONIndex1Y,I925,TRUE,_xll.ohTrigger(RecalcTrigger,Trigger1Y)),NA())</f>
        <v>2.2099224345604185E-2</v>
      </c>
    </row>
    <row r="926" spans="2:17" x14ac:dyDescent="0.2">
      <c r="B926" s="46" t="s">
        <v>51</v>
      </c>
      <c r="D926" s="49">
        <f>_xll.qlCalendarAdvance(LocalCalendar,$D925,B926,"f",FALSE)</f>
        <v>46244</v>
      </c>
      <c r="E926" s="49">
        <f>_xll.qlInterestRateIndexValueDate(IndexON,D926)</f>
        <v>46244</v>
      </c>
      <c r="F926" s="52">
        <f>IFERROR(_xll.qlIndexFixing(IndexON,D926,TRUE,_xll.ohTrigger(RecalcTrigger,TriggerON)),NA())</f>
        <v>1.4561827241701408E-2</v>
      </c>
      <c r="H926" s="49">
        <f>_xll.qlCalendarAdvance(IborCalendar,$H925,B926,"f",FALSE)</f>
        <v>46231</v>
      </c>
      <c r="I926" s="49">
        <f>_xll.qlInterestRateIndexValueDate(Index1M,$H926)</f>
        <v>46233</v>
      </c>
      <c r="J926" s="52">
        <f>IFERROR(_xll.qlIndexFixing(Index1M,$H926,TRUE,_xll.ohTrigger(RecalcTrigger,Trigger1M)),NA())</f>
        <v>1.7829218708598292E-2</v>
      </c>
      <c r="K926" s="52">
        <f>IFERROR(_xll.qlIndexFixing(ONIndex1M,I926,TRUE,_xll.ohTrigger(RecalcTrigger,Trigger1M)),NA())</f>
        <v>1.7792649727965681E-2</v>
      </c>
      <c r="L926" s="52">
        <f>IFERROR(_xll.qlIndexFixing(Index3M,H926,TRUE,_xll.ohTrigger(RecalcTrigger,Trigger3M)),NA())</f>
        <v>1.8652921347138651E-2</v>
      </c>
      <c r="M926" s="52">
        <f>IFERROR(_xll.qlIndexFixing(ONIndex3M,I926,TRUE,_xll.ohTrigger(RecalcTrigger,Trigger3M)),NA())</f>
        <v>1.8535807558039963E-2</v>
      </c>
      <c r="N926" s="52">
        <f>IFERROR(_xll.qlIndexFixing(Index6M,$H926,TRUE,_xll.ohTrigger(RecalcTrigger,Trigger6M)),NA())</f>
        <v>2.0662532014458716E-2</v>
      </c>
      <c r="O926" s="52">
        <f>IFERROR(_xll.qlIndexFixing(ONIndex6M,I926,TRUE,_xll.ohTrigger(RecalcTrigger,Trigger6M)),NA())</f>
        <v>2.0436328319526353E-2</v>
      </c>
      <c r="P926" s="52">
        <f>IFERROR(_xll.qlIndexFixing(Index1Y,$H926,TRUE,_xll.ohTrigger(RecalcTrigger,Trigger1Y)),NA())</f>
        <v>2.2380269214734884E-2</v>
      </c>
      <c r="Q926" s="52">
        <f>IFERROR(_xll.qlIndexFixing(ONIndex1Y,I926,TRUE,_xll.ohTrigger(RecalcTrigger,Trigger1Y)),NA())</f>
        <v>2.2103601719667409E-2</v>
      </c>
    </row>
    <row r="927" spans="2:17" x14ac:dyDescent="0.2">
      <c r="B927" s="46" t="s">
        <v>51</v>
      </c>
      <c r="D927" s="49">
        <f>_xll.qlCalendarAdvance(LocalCalendar,$D926,B927,"f",FALSE)</f>
        <v>46251</v>
      </c>
      <c r="E927" s="49">
        <f>_xll.qlInterestRateIndexValueDate(IndexON,D927)</f>
        <v>46251</v>
      </c>
      <c r="F927" s="52">
        <f>IFERROR(_xll.qlIndexFixing(IndexON,D927,TRUE,_xll.ohTrigger(RecalcTrigger,TriggerON)),NA())</f>
        <v>1.4570846121584324E-2</v>
      </c>
      <c r="H927" s="49">
        <f>_xll.qlCalendarAdvance(IborCalendar,$H926,B927,"f",FALSE)</f>
        <v>46238</v>
      </c>
      <c r="I927" s="49">
        <f>_xll.qlInterestRateIndexValueDate(Index1M,$H927)</f>
        <v>46240</v>
      </c>
      <c r="J927" s="52">
        <f>IFERROR(_xll.qlIndexFixing(Index1M,$H927,TRUE,_xll.ohTrigger(RecalcTrigger,Trigger1M)),NA())</f>
        <v>1.7846451638550549E-2</v>
      </c>
      <c r="K927" s="52">
        <f>IFERROR(_xll.qlIndexFixing(ONIndex1M,I927,TRUE,_xll.ohTrigger(RecalcTrigger,Trigger1M)),NA())</f>
        <v>1.7804816908109089E-2</v>
      </c>
      <c r="L927" s="52">
        <f>IFERROR(_xll.qlIndexFixing(Index3M,H927,TRUE,_xll.ohTrigger(RecalcTrigger,Trigger3M)),NA())</f>
        <v>1.8664076831322006E-2</v>
      </c>
      <c r="M927" s="52">
        <f>IFERROR(_xll.qlIndexFixing(ONIndex3M,I927,TRUE,_xll.ohTrigger(RecalcTrigger,Trigger3M)),NA())</f>
        <v>1.8547289366983577E-2</v>
      </c>
      <c r="N927" s="52">
        <f>IFERROR(_xll.qlIndexFixing(Index6M,$H927,TRUE,_xll.ohTrigger(RecalcTrigger,Trigger6M)),NA())</f>
        <v>2.067483018788312E-2</v>
      </c>
      <c r="O927" s="52">
        <f>IFERROR(_xll.qlIndexFixing(ONIndex6M,I927,TRUE,_xll.ohTrigger(RecalcTrigger,Trigger6M)),NA())</f>
        <v>2.044688978402931E-2</v>
      </c>
      <c r="P927" s="52">
        <f>IFERROR(_xll.qlIndexFixing(Index1Y,$H927,TRUE,_xll.ohTrigger(RecalcTrigger,Trigger1Y)),NA())</f>
        <v>2.2380676818470852E-2</v>
      </c>
      <c r="Q927" s="52">
        <f>IFERROR(_xll.qlIndexFixing(ONIndex1Y,I927,TRUE,_xll.ohTrigger(RecalcTrigger,Trigger1Y)),NA())</f>
        <v>2.2107614144379895E-2</v>
      </c>
    </row>
    <row r="928" spans="2:17" x14ac:dyDescent="0.2">
      <c r="B928" s="46" t="s">
        <v>51</v>
      </c>
      <c r="D928" s="49">
        <f>_xll.qlCalendarAdvance(LocalCalendar,$D927,B928,"f",FALSE)</f>
        <v>46258</v>
      </c>
      <c r="E928" s="49">
        <f>_xll.qlInterestRateIndexValueDate(IndexON,D928)</f>
        <v>46258</v>
      </c>
      <c r="F928" s="52">
        <f>IFERROR(_xll.qlIndexFixing(IndexON,D928,TRUE,_xll.ohTrigger(RecalcTrigger,TriggerON)),NA())</f>
        <v>1.4579692902412233E-2</v>
      </c>
      <c r="H928" s="49">
        <f>_xll.qlCalendarAdvance(IborCalendar,$H927,B928,"f",FALSE)</f>
        <v>46245</v>
      </c>
      <c r="I928" s="49">
        <f>_xll.qlInterestRateIndexValueDate(Index1M,$H928)</f>
        <v>46247</v>
      </c>
      <c r="J928" s="52">
        <f>IFERROR(_xll.qlIndexFixing(Index1M,$H928,TRUE,_xll.ohTrigger(RecalcTrigger,Trigger1M)),NA())</f>
        <v>1.7857124565004989E-2</v>
      </c>
      <c r="K928" s="52">
        <f>IFERROR(_xll.qlIndexFixing(ONIndex1M,I928,TRUE,_xll.ohTrigger(RecalcTrigger,Trigger1M)),NA())</f>
        <v>1.7816916538446748E-2</v>
      </c>
      <c r="L928" s="52">
        <f>IFERROR(_xll.qlIndexFixing(Index3M,H928,TRUE,_xll.ohTrigger(RecalcTrigger,Trigger3M)),NA())</f>
        <v>1.8675161750176132E-2</v>
      </c>
      <c r="M928" s="52">
        <f>IFERROR(_xll.qlIndexFixing(ONIndex3M,I928,TRUE,_xll.ohTrigger(RecalcTrigger,Trigger3M)),NA())</f>
        <v>1.8558718950343334E-2</v>
      </c>
      <c r="N928" s="52">
        <f>IFERROR(_xll.qlIndexFixing(Index6M,$H928,TRUE,_xll.ohTrigger(RecalcTrigger,Trigger6M)),NA())</f>
        <v>2.0684635040203427E-2</v>
      </c>
      <c r="O928" s="52">
        <f>IFERROR(_xll.qlIndexFixing(ONIndex6M,I928,TRUE,_xll.ohTrigger(RecalcTrigger,Trigger6M)),NA())</f>
        <v>2.0457229452910397E-2</v>
      </c>
      <c r="P928" s="52">
        <f>IFERROR(_xll.qlIndexFixing(Index1Y,$H928,TRUE,_xll.ohTrigger(RecalcTrigger,Trigger1Y)),NA())</f>
        <v>2.2380988753754154E-2</v>
      </c>
      <c r="Q928" s="52">
        <f>IFERROR(_xll.qlIndexFixing(ONIndex1Y,I928,TRUE,_xll.ohTrigger(RecalcTrigger,Trigger1Y)),NA())</f>
        <v>2.2111261619581768E-2</v>
      </c>
    </row>
    <row r="929" spans="2:17" x14ac:dyDescent="0.2">
      <c r="B929" s="46" t="s">
        <v>51</v>
      </c>
      <c r="D929" s="49">
        <f>_xll.qlCalendarAdvance(LocalCalendar,$D928,B929,"f",FALSE)</f>
        <v>46265</v>
      </c>
      <c r="E929" s="49">
        <f>_xll.qlInterestRateIndexValueDate(IndexON,D929)</f>
        <v>46265</v>
      </c>
      <c r="F929" s="52">
        <f>IFERROR(_xll.qlIndexFixing(IndexON,D929,TRUE,_xll.ohTrigger(RecalcTrigger,TriggerON)),NA())</f>
        <v>1.4588367584185136E-2</v>
      </c>
      <c r="H929" s="49">
        <f>_xll.qlCalendarAdvance(IborCalendar,$H928,B929,"f",FALSE)</f>
        <v>46252</v>
      </c>
      <c r="I929" s="49">
        <f>_xll.qlInterestRateIndexValueDate(Index1M,$H929)</f>
        <v>46254</v>
      </c>
      <c r="J929" s="52">
        <f>IFERROR(_xll.qlIndexFixing(Index1M,$H929,TRUE,_xll.ohTrigger(RecalcTrigger,Trigger1M)),NA())</f>
        <v>1.7869025348361267E-2</v>
      </c>
      <c r="K929" s="52">
        <f>IFERROR(_xll.qlIndexFixing(ONIndex1M,I929,TRUE,_xll.ohTrigger(RecalcTrigger,Trigger1M)),NA())</f>
        <v>1.7828948618978657E-2</v>
      </c>
      <c r="L929" s="52">
        <f>IFERROR(_xll.qlIndexFixing(Index3M,H929,TRUE,_xll.ohTrigger(RecalcTrigger,Trigger3M)),NA())</f>
        <v>1.8686172674128747E-2</v>
      </c>
      <c r="M929" s="52">
        <f>IFERROR(_xll.qlIndexFixing(ONIndex3M,I929,TRUE,_xll.ohTrigger(RecalcTrigger,Trigger3M)),NA())</f>
        <v>1.8570096308199169E-2</v>
      </c>
      <c r="N929" s="52">
        <f>IFERROR(_xll.qlIndexFixing(Index6M,$H929,TRUE,_xll.ohTrigger(RecalcTrigger,Trigger6M)),NA())</f>
        <v>2.069198378994706E-2</v>
      </c>
      <c r="O929" s="52">
        <f>IFERROR(_xll.qlIndexFixing(ONIndex6M,I929,TRUE,_xll.ohTrigger(RecalcTrigger,Trigger6M)),NA())</f>
        <v>2.0467347326169616E-2</v>
      </c>
      <c r="P929" s="52">
        <f>IFERROR(_xll.qlIndexFixing(Index1Y,$H929,TRUE,_xll.ohTrigger(RecalcTrigger,Trigger1Y)),NA())</f>
        <v>2.2381211287515437E-2</v>
      </c>
      <c r="Q929" s="52">
        <f>IFERROR(_xll.qlIndexFixing(ONIndex1Y,I929,TRUE,_xll.ohTrigger(RecalcTrigger,Trigger1Y)),NA())</f>
        <v>2.211454414527303E-2</v>
      </c>
    </row>
    <row r="930" spans="2:17" x14ac:dyDescent="0.2">
      <c r="B930" s="46" t="s">
        <v>51</v>
      </c>
      <c r="D930" s="49">
        <f>_xll.qlCalendarAdvance(LocalCalendar,$D929,B930,"f",FALSE)</f>
        <v>46273</v>
      </c>
      <c r="E930" s="49">
        <f>_xll.qlInterestRateIndexValueDate(IndexON,D930)</f>
        <v>46273</v>
      </c>
      <c r="F930" s="52">
        <f>IFERROR(_xll.qlIndexFixing(IndexON,D930,TRUE,_xll.ohTrigger(RecalcTrigger,TriggerON)),NA())</f>
        <v>1.4598070772677829E-2</v>
      </c>
      <c r="H930" s="49">
        <f>_xll.qlCalendarAdvance(IborCalendar,$H929,B930,"f",FALSE)</f>
        <v>46259</v>
      </c>
      <c r="I930" s="49">
        <f>_xll.qlInterestRateIndexValueDate(Index1M,$H930)</f>
        <v>46261</v>
      </c>
      <c r="J930" s="52">
        <f>IFERROR(_xll.qlIndexFixing(Index1M,$H930,TRUE,_xll.ohTrigger(RecalcTrigger,Trigger1M)),NA())</f>
        <v>1.7880858490090246E-2</v>
      </c>
      <c r="K930" s="52">
        <f>IFERROR(_xll.qlIndexFixing(ONIndex1M,I930,TRUE,_xll.ohTrigger(RecalcTrigger,Trigger1M)),NA())</f>
        <v>1.7840913149784754E-2</v>
      </c>
      <c r="L930" s="52">
        <f>IFERROR(_xll.qlIndexFixing(Index3M,H930,TRUE,_xll.ohTrigger(RecalcTrigger,Trigger3M)),NA())</f>
        <v>1.8697106173573685E-2</v>
      </c>
      <c r="M930" s="52">
        <f>IFERROR(_xll.qlIndexFixing(ONIndex3M,I930,TRUE,_xll.ohTrigger(RecalcTrigger,Trigger3M)),NA())</f>
        <v>1.8581421440471146E-2</v>
      </c>
      <c r="N930" s="52">
        <f>IFERROR(_xll.qlIndexFixing(Index6M,$H930,TRUE,_xll.ohTrigger(RecalcTrigger,Trigger6M)),NA())</f>
        <v>2.0696906890349167E-2</v>
      </c>
      <c r="O930" s="52">
        <f>IFERROR(_xll.qlIndexFixing(ONIndex6M,I930,TRUE,_xll.ohTrigger(RecalcTrigger,Trigger6M)),NA())</f>
        <v>2.047724340372703E-2</v>
      </c>
      <c r="P930" s="52">
        <f>IFERROR(_xll.qlIndexFixing(Index1Y,$H930,TRUE,_xll.ohTrigger(RecalcTrigger,Trigger1Y)),NA())</f>
        <v>2.2381350686715346E-2</v>
      </c>
      <c r="Q930" s="52">
        <f>IFERROR(_xll.qlIndexFixing(ONIndex1Y,I930,TRUE,_xll.ohTrigger(RecalcTrigger,Trigger1Y)),NA())</f>
        <v>2.2117461721533616E-2</v>
      </c>
    </row>
    <row r="931" spans="2:17" x14ac:dyDescent="0.2">
      <c r="B931" s="46" t="s">
        <v>51</v>
      </c>
      <c r="D931" s="49">
        <f>_xll.qlCalendarAdvance(LocalCalendar,$D930,B931,"f",FALSE)</f>
        <v>46280</v>
      </c>
      <c r="E931" s="49">
        <f>_xll.qlInterestRateIndexValueDate(IndexON,D931)</f>
        <v>46280</v>
      </c>
      <c r="F931" s="52">
        <f>IFERROR(_xll.qlIndexFixing(IndexON,D931,TRUE,_xll.ohTrigger(RecalcTrigger,TriggerON)),NA())</f>
        <v>1.4606376670807109E-2</v>
      </c>
      <c r="H931" s="49">
        <f>_xll.qlCalendarAdvance(IborCalendar,$H930,B931,"f",FALSE)</f>
        <v>46266</v>
      </c>
      <c r="I931" s="49">
        <f>_xll.qlInterestRateIndexValueDate(Index1M,$H931)</f>
        <v>46268</v>
      </c>
      <c r="J931" s="52">
        <f>IFERROR(_xll.qlIndexFixing(Index1M,$H931,TRUE,_xll.ohTrigger(RecalcTrigger,Trigger1M)),NA())</f>
        <v>1.7892623717037925E-2</v>
      </c>
      <c r="K931" s="52">
        <f>IFERROR(_xll.qlIndexFixing(ONIndex1M,I931,TRUE,_xll.ohTrigger(RecalcTrigger,Trigger1M)),NA())</f>
        <v>1.7852810130785102E-2</v>
      </c>
      <c r="L931" s="52">
        <f>IFERROR(_xll.qlIndexFixing(Index3M,H931,TRUE,_xll.ohTrigger(RecalcTrigger,Trigger3M)),NA())</f>
        <v>1.8706714793742543E-2</v>
      </c>
      <c r="M931" s="52">
        <f>IFERROR(_xll.qlIndexFixing(ONIndex3M,I931,TRUE,_xll.ohTrigger(RecalcTrigger,Trigger3M)),NA())</f>
        <v>1.8592694347159266E-2</v>
      </c>
      <c r="N931" s="52">
        <f>IFERROR(_xll.qlIndexFixing(Index6M,$H931,TRUE,_xll.ohTrigger(RecalcTrigger,Trigger6M)),NA())</f>
        <v>2.070292781067393E-2</v>
      </c>
      <c r="O931" s="52">
        <f>IFERROR(_xll.qlIndexFixing(ONIndex6M,I931,TRUE,_xll.ohTrigger(RecalcTrigger,Trigger6M)),NA())</f>
        <v>2.048691768558264E-2</v>
      </c>
      <c r="P931" s="52">
        <f>IFERROR(_xll.qlIndexFixing(Index1Y,$H931,TRUE,_xll.ohTrigger(RecalcTrigger,Trigger1Y)),NA())</f>
        <v>2.2381413218339717E-2</v>
      </c>
      <c r="Q931" s="52">
        <f>IFERROR(_xll.qlIndexFixing(ONIndex1Y,I931,TRUE,_xll.ohTrigger(RecalcTrigger,Trigger1Y)),NA())</f>
        <v>2.212001434828359E-2</v>
      </c>
    </row>
    <row r="932" spans="2:17" x14ac:dyDescent="0.2">
      <c r="B932" s="46" t="s">
        <v>51</v>
      </c>
      <c r="D932" s="49">
        <f>_xll.qlCalendarAdvance(LocalCalendar,$D931,B932,"f",FALSE)</f>
        <v>46287</v>
      </c>
      <c r="E932" s="49">
        <f>_xll.qlInterestRateIndexValueDate(IndexON,D932)</f>
        <v>46287</v>
      </c>
      <c r="F932" s="52">
        <f>IFERROR(_xll.qlIndexFixing(IndexON,D932,TRUE,_xll.ohTrigger(RecalcTrigger,TriggerON)),NA())</f>
        <v>1.4614510469801445E-2</v>
      </c>
      <c r="H932" s="49">
        <f>_xll.qlCalendarAdvance(IborCalendar,$H931,B932,"f",FALSE)</f>
        <v>46273</v>
      </c>
      <c r="I932" s="49">
        <f>_xll.qlInterestRateIndexValueDate(Index1M,$H932)</f>
        <v>46275</v>
      </c>
      <c r="J932" s="52">
        <f>IFERROR(_xll.qlIndexFixing(Index1M,$H932,TRUE,_xll.ohTrigger(RecalcTrigger,Trigger1M)),NA())</f>
        <v>1.7905591470660814E-2</v>
      </c>
      <c r="K932" s="52">
        <f>IFERROR(_xll.qlIndexFixing(ONIndex1M,I932,TRUE,_xll.ohTrigger(RecalcTrigger,Trigger1M)),NA())</f>
        <v>1.78646395619797E-2</v>
      </c>
      <c r="L932" s="52">
        <f>IFERROR(_xll.qlIndexFixing(Index3M,H932,TRUE,_xll.ohTrigger(RecalcTrigger,Trigger3M)),NA())</f>
        <v>1.8717489347633391E-2</v>
      </c>
      <c r="M932" s="52">
        <f>IFERROR(_xll.qlIndexFixing(ONIndex3M,I932,TRUE,_xll.ohTrigger(RecalcTrigger,Trigger3M)),NA())</f>
        <v>1.8603915028343465E-2</v>
      </c>
      <c r="N932" s="52">
        <f>IFERROR(_xll.qlIndexFixing(Index6M,$H932,TRUE,_xll.ohTrigger(RecalcTrigger,Trigger6M)),NA())</f>
        <v>2.0711203482854174E-2</v>
      </c>
      <c r="O932" s="52">
        <f>IFERROR(_xll.qlIndexFixing(ONIndex6M,I932,TRUE,_xll.ohTrigger(RecalcTrigger,Trigger6M)),NA())</f>
        <v>2.0496370171656508E-2</v>
      </c>
      <c r="P932" s="52">
        <f>IFERROR(_xll.qlIndexFixing(Index1Y,$H932,TRUE,_xll.ohTrigger(RecalcTrigger,Trigger1Y)),NA())</f>
        <v>2.2381405149394754E-2</v>
      </c>
      <c r="Q932" s="52">
        <f>IFERROR(_xll.qlIndexFixing(ONIndex1Y,I932,TRUE,_xll.ohTrigger(RecalcTrigger,Trigger1Y)),NA())</f>
        <v>2.2122202025443016E-2</v>
      </c>
    </row>
    <row r="933" spans="2:17" x14ac:dyDescent="0.2">
      <c r="B933" s="46" t="s">
        <v>51</v>
      </c>
      <c r="D933" s="49">
        <f>_xll.qlCalendarAdvance(LocalCalendar,$D932,B933,"f",FALSE)</f>
        <v>46294</v>
      </c>
      <c r="E933" s="49">
        <f>_xll.qlInterestRateIndexValueDate(IndexON,D933)</f>
        <v>46294</v>
      </c>
      <c r="F933" s="52">
        <f>IFERROR(_xll.qlIndexFixing(IndexON,D933,TRUE,_xll.ohTrigger(RecalcTrigger,TriggerON)),NA())</f>
        <v>1.4622472169660838E-2</v>
      </c>
      <c r="H933" s="49">
        <f>_xll.qlCalendarAdvance(IborCalendar,$H932,B933,"f",FALSE)</f>
        <v>46280</v>
      </c>
      <c r="I933" s="49">
        <f>_xll.qlInterestRateIndexValueDate(Index1M,$H933)</f>
        <v>46282</v>
      </c>
      <c r="J933" s="52">
        <f>IFERROR(_xll.qlIndexFixing(Index1M,$H933,TRUE,_xll.ohTrigger(RecalcTrigger,Trigger1M)),NA())</f>
        <v>1.7915937086582789E-2</v>
      </c>
      <c r="K933" s="52">
        <f>IFERROR(_xll.qlIndexFixing(ONIndex1M,I933,TRUE,_xll.ohTrigger(RecalcTrigger,Trigger1M)),NA())</f>
        <v>1.7876401443288614E-2</v>
      </c>
      <c r="L933" s="52">
        <f>IFERROR(_xll.qlIndexFixing(Index3M,H933,TRUE,_xll.ohTrigger(RecalcTrigger,Trigger3M)),NA())</f>
        <v>1.8728176299941991E-2</v>
      </c>
      <c r="M933" s="52">
        <f>IFERROR(_xll.qlIndexFixing(ONIndex3M,I933,TRUE,_xll.ohTrigger(RecalcTrigger,Trigger3M)),NA())</f>
        <v>1.8615083484023742E-2</v>
      </c>
      <c r="N933" s="52">
        <f>IFERROR(_xll.qlIndexFixing(Index6M,$H933,TRUE,_xll.ohTrigger(RecalcTrigger,Trigger6M)),NA())</f>
        <v>2.0719401046201867E-2</v>
      </c>
      <c r="O933" s="52">
        <f>IFERROR(_xll.qlIndexFixing(ONIndex6M,I933,TRUE,_xll.ohTrigger(RecalcTrigger,Trigger6M)),NA())</f>
        <v>2.0505600862028572E-2</v>
      </c>
      <c r="P933" s="52">
        <f>IFERROR(_xll.qlIndexFixing(Index1Y,$H933,TRUE,_xll.ohTrigger(RecalcTrigger,Trigger1Y)),NA())</f>
        <v>2.2381332746901985E-2</v>
      </c>
      <c r="Q933" s="52">
        <f>IFERROR(_xll.qlIndexFixing(ONIndex1Y,I933,TRUE,_xll.ohTrigger(RecalcTrigger,Trigger1Y)),NA())</f>
        <v>2.2124024753091831E-2</v>
      </c>
    </row>
    <row r="934" spans="2:17" x14ac:dyDescent="0.2">
      <c r="B934" s="46" t="s">
        <v>51</v>
      </c>
      <c r="D934" s="49">
        <f>_xll.qlCalendarAdvance(LocalCalendar,$D933,B934,"f",FALSE)</f>
        <v>46301</v>
      </c>
      <c r="E934" s="49">
        <f>_xll.qlInterestRateIndexValueDate(IndexON,D934)</f>
        <v>46301</v>
      </c>
      <c r="F934" s="52">
        <f>IFERROR(_xll.qlIndexFixing(IndexON,D934,TRUE,_xll.ohTrigger(RecalcTrigger,TriggerON)),NA())</f>
        <v>1.4630310450325368E-2</v>
      </c>
      <c r="H934" s="49">
        <f>_xll.qlCalendarAdvance(IborCalendar,$H933,B934,"f",FALSE)</f>
        <v>46287</v>
      </c>
      <c r="I934" s="49">
        <f>_xll.qlInterestRateIndexValueDate(Index1M,$H934)</f>
        <v>46289</v>
      </c>
      <c r="J934" s="52">
        <f>IFERROR(_xll.qlIndexFixing(Index1M,$H934,TRUE,_xll.ohTrigger(RecalcTrigger,Trigger1M)),NA())</f>
        <v>1.7927476258798036E-2</v>
      </c>
      <c r="K934" s="52">
        <f>IFERROR(_xll.qlIndexFixing(ONIndex1M,I934,TRUE,_xll.ohTrigger(RecalcTrigger,Trigger1M)),NA())</f>
        <v>1.7888095774871715E-2</v>
      </c>
      <c r="L934" s="52">
        <f>IFERROR(_xll.qlIndexFixing(Index3M,H934,TRUE,_xll.ohTrigger(RecalcTrigger,Trigger3M)),NA())</f>
        <v>1.8738772183438314E-2</v>
      </c>
      <c r="M934" s="52">
        <f>IFERROR(_xll.qlIndexFixing(ONIndex3M,I934,TRUE,_xll.ohTrigger(RecalcTrigger,Trigger3M)),NA())</f>
        <v>1.8626199714040226E-2</v>
      </c>
      <c r="N934" s="52">
        <f>IFERROR(_xll.qlIndexFixing(Index6M,$H934,TRUE,_xll.ohTrigger(RecalcTrigger,Trigger6M)),NA())</f>
        <v>2.072752684547377E-2</v>
      </c>
      <c r="O934" s="52">
        <f>IFERROR(_xll.qlIndexFixing(ONIndex6M,I934,TRUE,_xll.ohTrigger(RecalcTrigger,Trigger6M)),NA())</f>
        <v>2.0514609756698832E-2</v>
      </c>
      <c r="P934" s="52">
        <f>IFERROR(_xll.qlIndexFixing(Index1Y,$H934,TRUE,_xll.ohTrigger(RecalcTrigger,Trigger1Y)),NA())</f>
        <v>2.238120227789455E-2</v>
      </c>
      <c r="Q934" s="52">
        <f>IFERROR(_xll.qlIndexFixing(ONIndex1Y,I934,TRUE,_xll.ohTrigger(RecalcTrigger,Trigger1Y)),NA())</f>
        <v>2.212548253130997E-2</v>
      </c>
    </row>
    <row r="935" spans="2:17" x14ac:dyDescent="0.2">
      <c r="B935" s="46" t="s">
        <v>51</v>
      </c>
      <c r="D935" s="49">
        <f>_xll.qlCalendarAdvance(LocalCalendar,$D934,B935,"f",FALSE)</f>
        <v>46308</v>
      </c>
      <c r="E935" s="49">
        <f>_xll.qlInterestRateIndexValueDate(IndexON,D935)</f>
        <v>46308</v>
      </c>
      <c r="F935" s="52">
        <f>IFERROR(_xll.qlIndexFixing(IndexON,D935,TRUE,_xll.ohTrigger(RecalcTrigger,TriggerON)),NA())</f>
        <v>1.4638088940257532E-2</v>
      </c>
      <c r="H935" s="49">
        <f>_xll.qlCalendarAdvance(IborCalendar,$H934,B935,"f",FALSE)</f>
        <v>46294</v>
      </c>
      <c r="I935" s="49">
        <f>_xll.qlInterestRateIndexValueDate(Index1M,$H935)</f>
        <v>46296</v>
      </c>
      <c r="J935" s="52">
        <f>IFERROR(_xll.qlIndexFixing(Index1M,$H935,TRUE,_xll.ohTrigger(RecalcTrigger,Trigger1M)),NA())</f>
        <v>1.7938931099561461E-2</v>
      </c>
      <c r="K935" s="52">
        <f>IFERROR(_xll.qlIndexFixing(ONIndex1M,I935,TRUE,_xll.ohTrigger(RecalcTrigger,Trigger1M)),NA())</f>
        <v>1.789972206831969E-2</v>
      </c>
      <c r="L935" s="52">
        <f>IFERROR(_xll.qlIndexFixing(Index3M,H935,TRUE,_xll.ohTrigger(RecalcTrigger,Trigger3M)),NA())</f>
        <v>1.8754145044021477E-2</v>
      </c>
      <c r="M935" s="52">
        <f>IFERROR(_xll.qlIndexFixing(ONIndex3M,I935,TRUE,_xll.ohTrigger(RecalcTrigger,Trigger3M)),NA())</f>
        <v>1.8637262650447184E-2</v>
      </c>
      <c r="N935" s="52">
        <f>IFERROR(_xll.qlIndexFixing(Index6M,$H935,TRUE,_xll.ohTrigger(RecalcTrigger,Trigger6M)),NA())</f>
        <v>2.0736737248231964E-2</v>
      </c>
      <c r="O935" s="52">
        <f>IFERROR(_xll.qlIndexFixing(ONIndex6M,I935,TRUE,_xll.ohTrigger(RecalcTrigger,Trigger6M)),NA())</f>
        <v>2.0523400722174401E-2</v>
      </c>
      <c r="P935" s="52">
        <f>IFERROR(_xll.qlIndexFixing(Index1Y,$H935,TRUE,_xll.ohTrigger(RecalcTrigger,Trigger1Y)),NA())</f>
        <v>2.2381020009462751E-2</v>
      </c>
      <c r="Q935" s="52">
        <f>IFERROR(_xll.qlIndexFixing(ONIndex1Y,I935,TRUE,_xll.ohTrigger(RecalcTrigger,Trigger1Y)),NA())</f>
        <v>2.212658296825154E-2</v>
      </c>
    </row>
    <row r="936" spans="2:17" x14ac:dyDescent="0.2">
      <c r="B936" s="46" t="s">
        <v>51</v>
      </c>
      <c r="D936" s="49">
        <f>_xll.qlCalendarAdvance(LocalCalendar,$D935,B936,"f",FALSE)</f>
        <v>46315</v>
      </c>
      <c r="E936" s="49">
        <f>_xll.qlInterestRateIndexValueDate(IndexON,D936)</f>
        <v>46315</v>
      </c>
      <c r="F936" s="52">
        <f>IFERROR(_xll.qlIndexFixing(IndexON,D936,TRUE,_xll.ohTrigger(RecalcTrigger,TriggerON)),NA())</f>
        <v>1.4645808022830664E-2</v>
      </c>
      <c r="H936" s="49">
        <f>_xll.qlCalendarAdvance(IborCalendar,$H935,B936,"f",FALSE)</f>
        <v>46301</v>
      </c>
      <c r="I936" s="49">
        <f>_xll.qlInterestRateIndexValueDate(Index1M,$H936)</f>
        <v>46303</v>
      </c>
      <c r="J936" s="52">
        <f>IFERROR(_xll.qlIndexFixing(Index1M,$H936,TRUE,_xll.ohTrigger(RecalcTrigger,Trigger1M)),NA())</f>
        <v>1.795029822632882E-2</v>
      </c>
      <c r="K936" s="52">
        <f>IFERROR(_xll.qlIndexFixing(ONIndex1M,I936,TRUE,_xll.ohTrigger(RecalcTrigger,Trigger1M)),NA())</f>
        <v>1.7911266649530688E-2</v>
      </c>
      <c r="L936" s="52">
        <f>IFERROR(_xll.qlIndexFixing(Index3M,H936,TRUE,_xll.ohTrigger(RecalcTrigger,Trigger3M)),NA())</f>
        <v>1.8760890046613497E-2</v>
      </c>
      <c r="M936" s="52">
        <f>IFERROR(_xll.qlIndexFixing(ONIndex3M,I936,TRUE,_xll.ohTrigger(RecalcTrigger,Trigger3M)),NA())</f>
        <v>1.8648242390364445E-2</v>
      </c>
      <c r="N936" s="52">
        <f>IFERROR(_xll.qlIndexFixing(Index6M,$H936,TRUE,_xll.ohTrigger(RecalcTrigger,Trigger6M)),NA())</f>
        <v>2.0744733152232419E-2</v>
      </c>
      <c r="O936" s="52">
        <f>IFERROR(_xll.qlIndexFixing(ONIndex6M,I936,TRUE,_xll.ohTrigger(RecalcTrigger,Trigger6M)),NA())</f>
        <v>2.053208202441148E-2</v>
      </c>
      <c r="P936" s="52">
        <f>IFERROR(_xll.qlIndexFixing(Index1Y,$H936,TRUE,_xll.ohTrigger(RecalcTrigger,Trigger1Y)),NA())</f>
        <v>2.238079223422846E-2</v>
      </c>
      <c r="Q936" s="52">
        <f>IFERROR(_xll.qlIndexFixing(ONIndex1Y,I936,TRUE,_xll.ohTrigger(RecalcTrigger,Trigger1Y)),NA())</f>
        <v>2.2127539096787885E-2</v>
      </c>
    </row>
    <row r="937" spans="2:17" x14ac:dyDescent="0.2">
      <c r="B937" s="46" t="s">
        <v>51</v>
      </c>
      <c r="D937" s="49">
        <f>_xll.qlCalendarAdvance(LocalCalendar,$D936,B937,"f",FALSE)</f>
        <v>46322</v>
      </c>
      <c r="E937" s="49">
        <f>_xll.qlInterestRateIndexValueDate(IndexON,D937)</f>
        <v>46322</v>
      </c>
      <c r="F937" s="52">
        <f>IFERROR(_xll.qlIndexFixing(IndexON,D937,TRUE,_xll.ohTrigger(RecalcTrigger,TriggerON)),NA())</f>
        <v>1.46534676981247E-2</v>
      </c>
      <c r="H937" s="49">
        <f>_xll.qlCalendarAdvance(IborCalendar,$H936,B937,"f",FALSE)</f>
        <v>46308</v>
      </c>
      <c r="I937" s="49">
        <f>_xll.qlInterestRateIndexValueDate(Index1M,$H937)</f>
        <v>46310</v>
      </c>
      <c r="J937" s="52">
        <f>IFERROR(_xll.qlIndexFixing(Index1M,$H937,TRUE,_xll.ohTrigger(RecalcTrigger,Trigger1M)),NA())</f>
        <v>1.7961577167185105E-2</v>
      </c>
      <c r="K937" s="52">
        <f>IFERROR(_xll.qlIndexFixing(ONIndex1M,I937,TRUE,_xll.ohTrigger(RecalcTrigger,Trigger1M)),NA())</f>
        <v>1.7922723170062937E-2</v>
      </c>
      <c r="L937" s="52">
        <f>IFERROR(_xll.qlIndexFixing(Index3M,H937,TRUE,_xll.ohTrigger(RecalcTrigger,Trigger3M)),NA())</f>
        <v>1.8771190313154933E-2</v>
      </c>
      <c r="M937" s="52">
        <f>IFERROR(_xll.qlIndexFixing(ONIndex3M,I937,TRUE,_xll.ohTrigger(RecalcTrigger,Trigger3M)),NA())</f>
        <v>1.8659125049858005E-2</v>
      </c>
      <c r="N937" s="52">
        <f>IFERROR(_xll.qlIndexFixing(Index6M,$H937,TRUE,_xll.ohTrigger(RecalcTrigger,Trigger6M)),NA())</f>
        <v>2.0752669071427615E-2</v>
      </c>
      <c r="O937" s="52">
        <f>IFERROR(_xll.qlIndexFixing(ONIndex6M,I937,TRUE,_xll.ohTrigger(RecalcTrigger,Trigger6M)),NA())</f>
        <v>2.0540703929921023E-2</v>
      </c>
      <c r="P937" s="52">
        <f>IFERROR(_xll.qlIndexFixing(Index1Y,$H937,TRUE,_xll.ohTrigger(RecalcTrigger,Trigger1Y)),NA())</f>
        <v>2.2380525311797562E-2</v>
      </c>
      <c r="Q937" s="52">
        <f>IFERROR(_xll.qlIndexFixing(ONIndex1Y,I937,TRUE,_xll.ohTrigger(RecalcTrigger,Trigger1Y)),NA())</f>
        <v>2.2128449824840857E-2</v>
      </c>
    </row>
    <row r="938" spans="2:17" x14ac:dyDescent="0.2">
      <c r="B938" s="46" t="s">
        <v>51</v>
      </c>
      <c r="D938" s="49">
        <f>_xll.qlCalendarAdvance(LocalCalendar,$D937,B938,"f",FALSE)</f>
        <v>46329</v>
      </c>
      <c r="E938" s="49">
        <f>_xll.qlInterestRateIndexValueDate(IndexON,D938)</f>
        <v>46329</v>
      </c>
      <c r="F938" s="52">
        <f>IFERROR(_xll.qlIndexFixing(IndexON,D938,TRUE,_xll.ohTrigger(RecalcTrigger,TriggerON)),NA())</f>
        <v>1.466106796613964E-2</v>
      </c>
      <c r="H938" s="49">
        <f>_xll.qlCalendarAdvance(IborCalendar,$H937,B938,"f",FALSE)</f>
        <v>46315</v>
      </c>
      <c r="I938" s="49">
        <f>_xll.qlInterestRateIndexValueDate(Index1M,$H938)</f>
        <v>46317</v>
      </c>
      <c r="J938" s="52">
        <f>IFERROR(_xll.qlIndexFixing(Index1M,$H938,TRUE,_xll.ohTrigger(RecalcTrigger,Trigger1M)),NA())</f>
        <v>1.7972767921873023E-2</v>
      </c>
      <c r="K938" s="52">
        <f>IFERROR(_xll.qlIndexFixing(ONIndex1M,I938,TRUE,_xll.ohTrigger(RecalcTrigger,Trigger1M)),NA())</f>
        <v>1.793409162967663E-2</v>
      </c>
      <c r="L938" s="52">
        <f>IFERROR(_xll.qlIndexFixing(Index3M,H938,TRUE,_xll.ohTrigger(RecalcTrigger,Trigger3M)),NA())</f>
        <v>1.8781393065197285E-2</v>
      </c>
      <c r="M938" s="52">
        <f>IFERROR(_xll.qlIndexFixing(ONIndex3M,I938,TRUE,_xll.ohTrigger(RecalcTrigger,Trigger3M)),NA())</f>
        <v>1.8669910629167674E-2</v>
      </c>
      <c r="N938" s="52">
        <f>IFERROR(_xll.qlIndexFixing(Index6M,$H938,TRUE,_xll.ohTrigger(RecalcTrigger,Trigger6M)),NA())</f>
        <v>2.0760545005103839E-2</v>
      </c>
      <c r="O938" s="52">
        <f>IFERROR(_xll.qlIndexFixing(ONIndex6M,I938,TRUE,_xll.ohTrigger(RecalcTrigger,Trigger6M)),NA())</f>
        <v>2.0549266438543157E-2</v>
      </c>
      <c r="P938" s="52">
        <f>IFERROR(_xll.qlIndexFixing(Index1Y,$H938,TRUE,_xll.ohTrigger(RecalcTrigger,Trigger1Y)),NA())</f>
        <v>2.2380225612627754E-2</v>
      </c>
      <c r="Q938" s="52">
        <f>IFERROR(_xll.qlIndexFixing(ONIndex1Y,I938,TRUE,_xll.ohTrigger(RecalcTrigger,Trigger1Y)),NA())</f>
        <v>2.2129315152570328E-2</v>
      </c>
    </row>
    <row r="939" spans="2:17" x14ac:dyDescent="0.2">
      <c r="B939" s="46" t="s">
        <v>51</v>
      </c>
      <c r="D939" s="49">
        <f>_xll.qlCalendarAdvance(LocalCalendar,$D938,B939,"f",FALSE)</f>
        <v>46336</v>
      </c>
      <c r="E939" s="49">
        <f>_xll.qlInterestRateIndexValueDate(IndexON,D939)</f>
        <v>46336</v>
      </c>
      <c r="F939" s="52">
        <f>IFERROR(_xll.qlIndexFixing(IndexON,D939,TRUE,_xll.ohTrigger(RecalcTrigger,TriggerON)),NA())</f>
        <v>1.466944390120517E-2</v>
      </c>
      <c r="H939" s="49">
        <f>_xll.qlCalendarAdvance(IborCalendar,$H938,B939,"f",FALSE)</f>
        <v>46322</v>
      </c>
      <c r="I939" s="49">
        <f>_xll.qlInterestRateIndexValueDate(Index1M,$H939)</f>
        <v>46324</v>
      </c>
      <c r="J939" s="52">
        <f>IFERROR(_xll.qlIndexFixing(Index1M,$H939,TRUE,_xll.ohTrigger(RecalcTrigger,Trigger1M)),NA())</f>
        <v>1.7983870490120291E-2</v>
      </c>
      <c r="K939" s="52">
        <f>IFERROR(_xll.qlIndexFixing(ONIndex1M,I939,TRUE,_xll.ohTrigger(RecalcTrigger,Trigger1M)),NA())</f>
        <v>1.7945372028531636E-2</v>
      </c>
      <c r="L939" s="52">
        <f>IFERROR(_xll.qlIndexFixing(Index3M,H939,TRUE,_xll.ohTrigger(RecalcTrigger,Trigger3M)),NA())</f>
        <v>1.8791498301981159E-2</v>
      </c>
      <c r="M939" s="52">
        <f>IFERROR(_xll.qlIndexFixing(ONIndex3M,I939,TRUE,_xll.ohTrigger(RecalcTrigger,Trigger3M)),NA())</f>
        <v>1.8680599128293451E-2</v>
      </c>
      <c r="N939" s="52">
        <f>IFERROR(_xll.qlIndexFixing(Index6M,$H939,TRUE,_xll.ohTrigger(RecalcTrigger,Trigger6M)),NA())</f>
        <v>2.0768360952551336E-2</v>
      </c>
      <c r="O939" s="52">
        <f>IFERROR(_xll.qlIndexFixing(ONIndex6M,I939,TRUE,_xll.ohTrigger(RecalcTrigger,Trigger6M)),NA())</f>
        <v>2.0557769550357818E-2</v>
      </c>
      <c r="P939" s="52">
        <f>IFERROR(_xll.qlIndexFixing(Index1Y,$H939,TRUE,_xll.ohTrigger(RecalcTrigger,Trigger1Y)),NA())</f>
        <v>2.2379899507173003E-2</v>
      </c>
      <c r="Q939" s="52">
        <f>IFERROR(_xll.qlIndexFixing(ONIndex1Y,I939,TRUE,_xll.ohTrigger(RecalcTrigger,Trigger1Y)),NA())</f>
        <v>2.2130135079816426E-2</v>
      </c>
    </row>
    <row r="940" spans="2:17" x14ac:dyDescent="0.2">
      <c r="B940" s="46" t="s">
        <v>51</v>
      </c>
      <c r="D940" s="49">
        <f>_xll.qlCalendarAdvance(LocalCalendar,$D939,B940,"f",FALSE)</f>
        <v>46343</v>
      </c>
      <c r="E940" s="49">
        <f>_xll.qlInterestRateIndexValueDate(IndexON,D940)</f>
        <v>46343</v>
      </c>
      <c r="F940" s="52">
        <f>IFERROR(_xll.qlIndexFixing(IndexON,D940,TRUE,_xll.ohTrigger(RecalcTrigger,TriggerON)),NA())</f>
        <v>1.4676090280012488E-2</v>
      </c>
      <c r="H940" s="49">
        <f>_xll.qlCalendarAdvance(IborCalendar,$H939,B940,"f",FALSE)</f>
        <v>46329</v>
      </c>
      <c r="I940" s="49">
        <f>_xll.qlInterestRateIndexValueDate(Index1M,$H940)</f>
        <v>46331</v>
      </c>
      <c r="J940" s="52">
        <f>IFERROR(_xll.qlIndexFixing(Index1M,$H940,TRUE,_xll.ohTrigger(RecalcTrigger,Trigger1M)),NA())</f>
        <v>1.7994884871677108E-2</v>
      </c>
      <c r="K940" s="52">
        <f>IFERROR(_xll.qlIndexFixing(ONIndex1M,I940,TRUE,_xll.ohTrigger(RecalcTrigger,Trigger1M)),NA())</f>
        <v>1.7956564366548022E-2</v>
      </c>
      <c r="L940" s="52">
        <f>IFERROR(_xll.qlIndexFixing(Index3M,H940,TRUE,_xll.ohTrigger(RecalcTrigger,Trigger3M)),NA())</f>
        <v>1.8801506022754984E-2</v>
      </c>
      <c r="M940" s="52">
        <f>IFERROR(_xll.qlIndexFixing(ONIndex3M,I940,TRUE,_xll.ohTrigger(RecalcTrigger,Trigger3M)),NA())</f>
        <v>1.8691190547075465E-2</v>
      </c>
      <c r="N940" s="52">
        <f>IFERROR(_xll.qlIndexFixing(Index6M,$H940,TRUE,_xll.ohTrigger(RecalcTrigger,Trigger6M)),NA())</f>
        <v>2.0774986051391456E-2</v>
      </c>
      <c r="O940" s="52">
        <f>IFERROR(_xll.qlIndexFixing(ONIndex6M,I940,TRUE,_xll.ohTrigger(RecalcTrigger,Trigger6M)),NA())</f>
        <v>2.0566213265285072E-2</v>
      </c>
      <c r="P940" s="52">
        <f>IFERROR(_xll.qlIndexFixing(Index1Y,$H940,TRUE,_xll.ohTrigger(RecalcTrigger,Trigger1Y)),NA())</f>
        <v>2.2379553365881811E-2</v>
      </c>
      <c r="Q940" s="52">
        <f>IFERROR(_xll.qlIndexFixing(ONIndex1Y,I940,TRUE,_xll.ohTrigger(RecalcTrigger,Trigger1Y)),NA())</f>
        <v>2.2130909606739024E-2</v>
      </c>
    </row>
    <row r="941" spans="2:17" x14ac:dyDescent="0.2">
      <c r="B941" s="46" t="s">
        <v>51</v>
      </c>
      <c r="D941" s="49">
        <f>_xll.qlCalendarAdvance(LocalCalendar,$D940,B941,"f",FALSE)</f>
        <v>46350</v>
      </c>
      <c r="E941" s="49">
        <f>_xll.qlInterestRateIndexValueDate(IndexON,D941)</f>
        <v>46350</v>
      </c>
      <c r="F941" s="52">
        <f>IFERROR(_xll.qlIndexFixing(IndexON,D941,TRUE,_xll.ohTrigger(RecalcTrigger,TriggerON)),NA())</f>
        <v>1.4683512325870396E-2</v>
      </c>
      <c r="H941" s="49">
        <f>_xll.qlCalendarAdvance(IborCalendar,$H940,B941,"f",FALSE)</f>
        <v>46336</v>
      </c>
      <c r="I941" s="49">
        <f>_xll.qlInterestRateIndexValueDate(Index1M,$H941)</f>
        <v>46338</v>
      </c>
      <c r="J941" s="52">
        <f>IFERROR(_xll.qlIndexFixing(Index1M,$H941,TRUE,_xll.ohTrigger(RecalcTrigger,Trigger1M)),NA())</f>
        <v>1.8005811066276189E-2</v>
      </c>
      <c r="K941" s="52">
        <f>IFERROR(_xll.qlIndexFixing(ONIndex1M,I941,TRUE,_xll.ohTrigger(RecalcTrigger,Trigger1M)),NA())</f>
        <v>1.7967668643725787E-2</v>
      </c>
      <c r="L941" s="52">
        <f>IFERROR(_xll.qlIndexFixing(Index3M,H941,TRUE,_xll.ohTrigger(RecalcTrigger,Trigger3M)),NA())</f>
        <v>1.8811416226773268E-2</v>
      </c>
      <c r="M941" s="52">
        <f>IFERROR(_xll.qlIndexFixing(ONIndex3M,I941,TRUE,_xll.ohTrigger(RecalcTrigger,Trigger3M)),NA())</f>
        <v>1.870168488559365E-2</v>
      </c>
      <c r="N941" s="52">
        <f>IFERROR(_xll.qlIndexFixing(Index6M,$H941,TRUE,_xll.ohTrigger(RecalcTrigger,Trigger6M)),NA())</f>
        <v>2.0782685867066678E-2</v>
      </c>
      <c r="O941" s="52">
        <f>IFERROR(_xll.qlIndexFixing(ONIndex6M,I941,TRUE,_xll.ohTrigger(RecalcTrigger,Trigger6M)),NA())</f>
        <v>2.0574597583324916E-2</v>
      </c>
      <c r="P941" s="52">
        <f>IFERROR(_xll.qlIndexFixing(Index1Y,$H941,TRUE,_xll.ohTrigger(RecalcTrigger,Trigger1Y)),NA())</f>
        <v>2.2379193559194793E-2</v>
      </c>
      <c r="Q941" s="52">
        <f>IFERROR(_xll.qlIndexFixing(ONIndex1Y,I941,TRUE,_xll.ohTrigger(RecalcTrigger,Trigger1Y)),NA())</f>
        <v>2.2131638733258185E-2</v>
      </c>
    </row>
    <row r="942" spans="2:17" x14ac:dyDescent="0.2">
      <c r="B942" s="46" t="s">
        <v>51</v>
      </c>
      <c r="D942" s="49">
        <f>_xll.qlCalendarAdvance(LocalCalendar,$D941,B942,"f",FALSE)</f>
        <v>46357</v>
      </c>
      <c r="E942" s="49">
        <f>_xll.qlInterestRateIndexValueDate(IndexON,D942)</f>
        <v>46357</v>
      </c>
      <c r="F942" s="52">
        <f>IFERROR(_xll.qlIndexFixing(IndexON,D942,TRUE,_xll.ohTrigger(RecalcTrigger,TriggerON)),NA())</f>
        <v>1.4690874964449208E-2</v>
      </c>
      <c r="H942" s="49">
        <f>_xll.qlCalendarAdvance(IborCalendar,$H941,B942,"f",FALSE)</f>
        <v>46343</v>
      </c>
      <c r="I942" s="49">
        <f>_xll.qlInterestRateIndexValueDate(Index1M,$H942)</f>
        <v>46345</v>
      </c>
      <c r="J942" s="52">
        <f>IFERROR(_xll.qlIndexFixing(Index1M,$H942,TRUE,_xll.ohTrigger(RecalcTrigger,Trigger1M)),NA())</f>
        <v>1.8016649073665236E-2</v>
      </c>
      <c r="K942" s="52">
        <f>IFERROR(_xll.qlIndexFixing(ONIndex1M,I942,TRUE,_xll.ohTrigger(RecalcTrigger,Trigger1M)),NA())</f>
        <v>1.7978684859984995E-2</v>
      </c>
      <c r="L942" s="52">
        <f>IFERROR(_xll.qlIndexFixing(Index3M,H942,TRUE,_xll.ohTrigger(RecalcTrigger,Trigger3M)),NA())</f>
        <v>1.8821228913299213E-2</v>
      </c>
      <c r="M942" s="52">
        <f>IFERROR(_xll.qlIndexFixing(ONIndex3M,I942,TRUE,_xll.ohTrigger(RecalcTrigger,Trigger3M)),NA())</f>
        <v>1.8712082143768072E-2</v>
      </c>
      <c r="N942" s="52">
        <f>IFERROR(_xll.qlIndexFixing(Index6M,$H942,TRUE,_xll.ohTrigger(RecalcTrigger,Trigger6M)),NA())</f>
        <v>2.0790325697749454E-2</v>
      </c>
      <c r="O942" s="52">
        <f>IFERROR(_xll.qlIndexFixing(ONIndex6M,I942,TRUE,_xll.ohTrigger(RecalcTrigger,Trigger6M)),NA())</f>
        <v>2.0582922504637224E-2</v>
      </c>
      <c r="P942" s="52">
        <f>IFERROR(_xll.qlIndexFixing(Index1Y,$H942,TRUE,_xll.ohTrigger(RecalcTrigger,Trigger1Y)),NA())</f>
        <v>2.237882645754511E-2</v>
      </c>
      <c r="Q942" s="52">
        <f>IFERROR(_xll.qlIndexFixing(ONIndex1Y,I942,TRUE,_xll.ohTrigger(RecalcTrigger,Trigger1Y)),NA())</f>
        <v>2.2132322459453846E-2</v>
      </c>
    </row>
    <row r="943" spans="2:17" x14ac:dyDescent="0.2">
      <c r="B943" s="46" t="s">
        <v>51</v>
      </c>
      <c r="D943" s="49">
        <f>_xll.qlCalendarAdvance(LocalCalendar,$D942,B943,"f",FALSE)</f>
        <v>46364</v>
      </c>
      <c r="E943" s="49">
        <f>_xll.qlInterestRateIndexValueDate(IndexON,D943)</f>
        <v>46364</v>
      </c>
      <c r="F943" s="52">
        <f>IFERROR(_xll.qlIndexFixing(IndexON,D943,TRUE,_xll.ohTrigger(RecalcTrigger,TriggerON)),NA())</f>
        <v>1.4698178195668987E-2</v>
      </c>
      <c r="H943" s="49">
        <f>_xll.qlCalendarAdvance(IborCalendar,$H942,B943,"f",FALSE)</f>
        <v>46350</v>
      </c>
      <c r="I943" s="49">
        <f>_xll.qlInterestRateIndexValueDate(Index1M,$H943)</f>
        <v>46353</v>
      </c>
      <c r="J943" s="52">
        <f>IFERROR(_xll.qlIndexFixing(Index1M,$H943,TRUE,_xll.ohTrigger(RecalcTrigger,Trigger1M)),NA())</f>
        <v>1.8028927383156867E-2</v>
      </c>
      <c r="K943" s="52">
        <f>IFERROR(_xll.qlIndexFixing(ONIndex1M,I943,TRUE,_xll.ohTrigger(RecalcTrigger,Trigger1M)),NA())</f>
        <v>1.7993617859142219E-2</v>
      </c>
      <c r="L943" s="52">
        <f>IFERROR(_xll.qlIndexFixing(Index3M,H943,TRUE,_xll.ohTrigger(RecalcTrigger,Trigger3M)),NA())</f>
        <v>1.8831157723156008E-2</v>
      </c>
      <c r="M943" s="52">
        <f>IFERROR(_xll.qlIndexFixing(ONIndex3M,I943,TRUE,_xll.ohTrigger(RecalcTrigger,Trigger3M)),NA())</f>
        <v>1.8726280747047852E-2</v>
      </c>
      <c r="N943" s="52">
        <f>IFERROR(_xll.qlIndexFixing(Index6M,$H943,TRUE,_xll.ohTrigger(RecalcTrigger,Trigger6M)),NA())</f>
        <v>2.0798983480927128E-2</v>
      </c>
      <c r="O943" s="52">
        <f>IFERROR(_xll.qlIndexFixing(ONIndex6M,I943,TRUE,_xll.ohTrigger(RecalcTrigger,Trigger6M)),NA())</f>
        <v>2.059471635456056E-2</v>
      </c>
      <c r="P943" s="52">
        <f>IFERROR(_xll.qlIndexFixing(Index1Y,$H943,TRUE,_xll.ohTrigger(RecalcTrigger,Trigger1Y)),NA())</f>
        <v>2.237970617343436E-2</v>
      </c>
      <c r="Q943" s="52">
        <f>IFERROR(_xll.qlIndexFixing(ONIndex1Y,I943,TRUE,_xll.ohTrigger(RecalcTrigger,Trigger1Y)),NA())</f>
        <v>2.2134495309833468E-2</v>
      </c>
    </row>
    <row r="944" spans="2:17" x14ac:dyDescent="0.2">
      <c r="B944" s="46" t="s">
        <v>51</v>
      </c>
      <c r="D944" s="49">
        <f>_xll.qlCalendarAdvance(LocalCalendar,$D943,B944,"f",FALSE)</f>
        <v>46371</v>
      </c>
      <c r="E944" s="49">
        <f>_xll.qlInterestRateIndexValueDate(IndexON,D944)</f>
        <v>46371</v>
      </c>
      <c r="F944" s="52">
        <f>IFERROR(_xll.qlIndexFixing(IndexON,D944,TRUE,_xll.ohTrigger(RecalcTrigger,TriggerON)),NA())</f>
        <v>1.4705422019449799E-2</v>
      </c>
      <c r="H944" s="49">
        <f>_xll.qlCalendarAdvance(IborCalendar,$H943,B944,"f",FALSE)</f>
        <v>46357</v>
      </c>
      <c r="I944" s="49">
        <f>_xll.qlInterestRateIndexValueDate(Index1M,$H944)</f>
        <v>46359</v>
      </c>
      <c r="J944" s="52">
        <f>IFERROR(_xll.qlIndexFixing(Index1M,$H944,TRUE,_xll.ohTrigger(RecalcTrigger,Trigger1M)),NA())</f>
        <v>1.8038060525794042E-2</v>
      </c>
      <c r="K944" s="52">
        <f>IFERROR(_xll.qlIndexFixing(ONIndex1M,I944,TRUE,_xll.ohTrigger(RecalcTrigger,Trigger1M)),NA())</f>
        <v>1.8000453110067482E-2</v>
      </c>
      <c r="L944" s="52">
        <f>IFERROR(_xll.qlIndexFixing(Index3M,H944,TRUE,_xll.ohTrigger(RecalcTrigger,Trigger3M)),NA())</f>
        <v>1.8838239677338997E-2</v>
      </c>
      <c r="M944" s="52">
        <f>IFERROR(_xll.qlIndexFixing(ONIndex3M,I944,TRUE,_xll.ohTrigger(RecalcTrigger,Trigger3M)),NA())</f>
        <v>1.8732585419325432E-2</v>
      </c>
      <c r="N944" s="52">
        <f>IFERROR(_xll.qlIndexFixing(Index6M,$H944,TRUE,_xll.ohTrigger(RecalcTrigger,Trigger6M)),NA())</f>
        <v>2.0806540871904436E-2</v>
      </c>
      <c r="O944" s="52">
        <f>IFERROR(_xll.qlIndexFixing(ONIndex6M,I944,TRUE,_xll.ohTrigger(RecalcTrigger,Trigger6M)),NA())</f>
        <v>2.0599394156519679E-2</v>
      </c>
      <c r="P944" s="52">
        <f>IFERROR(_xll.qlIndexFixing(Index1Y,$H944,TRUE,_xll.ohTrigger(RecalcTrigger,Trigger1Y)),NA())</f>
        <v>2.2378095851042033E-2</v>
      </c>
      <c r="Q944" s="52">
        <f>IFERROR(_xll.qlIndexFixing(ONIndex1Y,I944,TRUE,_xll.ohTrigger(RecalcTrigger,Trigger1Y)),NA())</f>
        <v>2.2133553710474985E-2</v>
      </c>
    </row>
    <row r="945" spans="2:17" x14ac:dyDescent="0.2">
      <c r="B945" s="46" t="s">
        <v>51</v>
      </c>
      <c r="D945" s="49">
        <f>_xll.qlCalendarAdvance(LocalCalendar,$D944,B945,"f",FALSE)</f>
        <v>46378</v>
      </c>
      <c r="E945" s="49">
        <f>_xll.qlInterestRateIndexValueDate(IndexON,D945)</f>
        <v>46378</v>
      </c>
      <c r="F945" s="52">
        <f>IFERROR(_xll.qlIndexFixing(IndexON,D945,TRUE,_xll.ohTrigger(RecalcTrigger,TriggerON)),NA())</f>
        <v>1.4712606435951514E-2</v>
      </c>
      <c r="H945" s="49">
        <f>_xll.qlCalendarAdvance(IborCalendar,$H944,B945,"f",FALSE)</f>
        <v>46364</v>
      </c>
      <c r="I945" s="49">
        <f>_xll.qlInterestRateIndexValueDate(Index1M,$H945)</f>
        <v>46366</v>
      </c>
      <c r="J945" s="52">
        <f>IFERROR(_xll.qlIndexFixing(Index1M,$H945,TRUE,_xll.ohTrigger(RecalcTrigger,Trigger1M)),NA())</f>
        <v>1.8048633970031702E-2</v>
      </c>
      <c r="K945" s="52">
        <f>IFERROR(_xll.qlIndexFixing(ONIndex1M,I945,TRUE,_xll.ohTrigger(RecalcTrigger,Trigger1M)),NA())</f>
        <v>1.8011205143970699E-2</v>
      </c>
      <c r="L945" s="52">
        <f>IFERROR(_xll.qlIndexFixing(Index3M,H945,TRUE,_xll.ohTrigger(RecalcTrigger,Trigger3M)),NA())</f>
        <v>1.8847772742868862E-2</v>
      </c>
      <c r="M945" s="52">
        <f>IFERROR(_xll.qlIndexFixing(ONIndex3M,I945,TRUE,_xll.ohTrigger(RecalcTrigger,Trigger3M)),NA())</f>
        <v>1.8742691436548498E-2</v>
      </c>
      <c r="N945" s="52">
        <f>IFERROR(_xll.qlIndexFixing(Index6M,$H945,TRUE,_xll.ohTrigger(RecalcTrigger,Trigger6M)),NA())</f>
        <v>2.0813996887384181E-2</v>
      </c>
      <c r="O945" s="52">
        <f>IFERROR(_xll.qlIndexFixing(ONIndex6M,I945,TRUE,_xll.ohTrigger(RecalcTrigger,Trigger6M)),NA())</f>
        <v>2.0607540887169762E-2</v>
      </c>
      <c r="P945" s="52">
        <f>IFERROR(_xll.qlIndexFixing(Index1Y,$H945,TRUE,_xll.ohTrigger(RecalcTrigger,Trigger1Y)),NA())</f>
        <v>2.2377745087008762E-2</v>
      </c>
      <c r="Q945" s="52">
        <f>IFERROR(_xll.qlIndexFixing(ONIndex1Y,I945,TRUE,_xll.ohTrigger(RecalcTrigger,Trigger1Y)),NA())</f>
        <v>2.2134101235460335E-2</v>
      </c>
    </row>
    <row r="946" spans="2:17" x14ac:dyDescent="0.2">
      <c r="B946" s="46" t="s">
        <v>51</v>
      </c>
      <c r="D946" s="49">
        <f>_xll.qlCalendarAdvance(LocalCalendar,$D945,B946,"f",FALSE)</f>
        <v>46385</v>
      </c>
      <c r="E946" s="49">
        <f>_xll.qlInterestRateIndexValueDate(IndexON,D946)</f>
        <v>46385</v>
      </c>
      <c r="F946" s="52">
        <f>IFERROR(_xll.qlIndexFixing(IndexON,D946,TRUE,_xll.ohTrigger(RecalcTrigger,TriggerON)),NA())</f>
        <v>1.4719731445014261E-2</v>
      </c>
      <c r="H946" s="49">
        <f>_xll.qlCalendarAdvance(IborCalendar,$H945,B946,"f",FALSE)</f>
        <v>46371</v>
      </c>
      <c r="I946" s="49">
        <f>_xll.qlInterestRateIndexValueDate(Index1M,$H946)</f>
        <v>46373</v>
      </c>
      <c r="J946" s="52">
        <f>IFERROR(_xll.qlIndexFixing(Index1M,$H946,TRUE,_xll.ohTrigger(RecalcTrigger,Trigger1M)),NA())</f>
        <v>1.8060312686785904E-2</v>
      </c>
      <c r="K946" s="52">
        <f>IFERROR(_xll.qlIndexFixing(ONIndex1M,I946,TRUE,_xll.ohTrigger(RecalcTrigger,Trigger1M)),NA())</f>
        <v>1.8021869116795486E-2</v>
      </c>
      <c r="L946" s="52">
        <f>IFERROR(_xll.qlIndexFixing(Index3M,H946,TRUE,_xll.ohTrigger(RecalcTrigger,Trigger3M)),NA())</f>
        <v>1.8857208297817785E-2</v>
      </c>
      <c r="M946" s="52">
        <f>IFERROR(_xll.qlIndexFixing(ONIndex3M,I946,TRUE,_xll.ohTrigger(RecalcTrigger,Trigger3M)),NA())</f>
        <v>1.8752700373587672E-2</v>
      </c>
      <c r="N946" s="52">
        <f>IFERROR(_xll.qlIndexFixing(Index6M,$H946,TRUE,_xll.ohTrigger(RecalcTrigger,Trigger6M)),NA())</f>
        <v>2.0821392911821467E-2</v>
      </c>
      <c r="O946" s="52">
        <f>IFERROR(_xll.qlIndexFixing(ONIndex6M,I946,TRUE,_xll.ohTrigger(RecalcTrigger,Trigger6M)),NA())</f>
        <v>2.0615628220932436E-2</v>
      </c>
      <c r="P946" s="52">
        <f>IFERROR(_xll.qlIndexFixing(Index1Y,$H946,TRUE,_xll.ohTrigger(RecalcTrigger,Trigger1Y)),NA())</f>
        <v>2.2377412509652642E-2</v>
      </c>
      <c r="Q946" s="52">
        <f>IFERROR(_xll.qlIndexFixing(ONIndex1Y,I946,TRUE,_xll.ohTrigger(RecalcTrigger,Trigger1Y)),NA())</f>
        <v>2.2134603360042249E-2</v>
      </c>
    </row>
    <row r="947" spans="2:17" x14ac:dyDescent="0.2">
      <c r="B947" s="46" t="s">
        <v>51</v>
      </c>
      <c r="D947" s="49">
        <f>_xll.qlCalendarAdvance(LocalCalendar,$D946,B947,"f",FALSE)</f>
        <v>46392</v>
      </c>
      <c r="E947" s="49">
        <f>_xll.qlInterestRateIndexValueDate(IndexON,D947)</f>
        <v>46392</v>
      </c>
      <c r="F947" s="52">
        <f>IFERROR(_xll.qlIndexFixing(IndexON,D947,TRUE,_xll.ohTrigger(RecalcTrigger,TriggerON)),NA())</f>
        <v>1.4726797046797913E-2</v>
      </c>
      <c r="H947" s="49">
        <f>_xll.qlCalendarAdvance(IborCalendar,$H946,B947,"f",FALSE)</f>
        <v>46378</v>
      </c>
      <c r="I947" s="49">
        <f>_xll.qlInterestRateIndexValueDate(Index1M,$H947)</f>
        <v>46380</v>
      </c>
      <c r="J947" s="52">
        <f>IFERROR(_xll.qlIndexFixing(Index1M,$H947,TRUE,_xll.ohTrigger(RecalcTrigger,Trigger1M)),NA())</f>
        <v>1.8069516293609533E-2</v>
      </c>
      <c r="K947" s="52">
        <f>IFERROR(_xll.qlIndexFixing(ONIndex1M,I947,TRUE,_xll.ohTrigger(RecalcTrigger,Trigger1M)),NA())</f>
        <v>1.8037255933624152E-2</v>
      </c>
      <c r="L947" s="52">
        <f>IFERROR(_xll.qlIndexFixing(Index3M,H947,TRUE,_xll.ohTrigger(RecalcTrigger,Trigger3M)),NA())</f>
        <v>1.886654634150009E-2</v>
      </c>
      <c r="M947" s="52">
        <f>IFERROR(_xll.qlIndexFixing(ONIndex3M,I947,TRUE,_xll.ohTrigger(RecalcTrigger,Trigger3M)),NA())</f>
        <v>1.8767380818687229E-2</v>
      </c>
      <c r="N947" s="52">
        <f>IFERROR(_xll.qlIndexFixing(Index6M,$H947,TRUE,_xll.ohTrigger(RecalcTrigger,Trigger6M)),NA())</f>
        <v>2.0828728944549131E-2</v>
      </c>
      <c r="O947" s="52">
        <f>IFERROR(_xll.qlIndexFixing(ONIndex6M,I947,TRUE,_xll.ohTrigger(RecalcTrigger,Trigger6M)),NA())</f>
        <v>2.0628301363867507E-2</v>
      </c>
      <c r="P947" s="52">
        <f>IFERROR(_xll.qlIndexFixing(Index1Y,$H947,TRUE,_xll.ohTrigger(RecalcTrigger,Trigger1Y)),NA())</f>
        <v>2.2380460585099064E-2</v>
      </c>
      <c r="Q947" s="52">
        <f>IFERROR(_xll.qlIndexFixing(ONIndex1Y,I947,TRUE,_xll.ohTrigger(RecalcTrigger,Trigger1Y)),NA())</f>
        <v>2.2137903513536727E-2</v>
      </c>
    </row>
    <row r="948" spans="2:17" x14ac:dyDescent="0.2">
      <c r="B948" s="46" t="s">
        <v>51</v>
      </c>
      <c r="D948" s="49">
        <f>_xll.qlCalendarAdvance(LocalCalendar,$D947,B948,"f",FALSE)</f>
        <v>46399</v>
      </c>
      <c r="E948" s="49">
        <f>_xll.qlInterestRateIndexValueDate(IndexON,D948)</f>
        <v>46399</v>
      </c>
      <c r="F948" s="52">
        <f>IFERROR(_xll.qlIndexFixing(IndexON,D948,TRUE,_xll.ohTrigger(RecalcTrigger,TriggerON)),NA())</f>
        <v>1.4733803241142596E-2</v>
      </c>
      <c r="H948" s="49">
        <f>_xll.qlCalendarAdvance(IborCalendar,$H947,B948,"f",FALSE)</f>
        <v>46385</v>
      </c>
      <c r="I948" s="49">
        <f>_xll.qlInterestRateIndexValueDate(Index1M,$H948)</f>
        <v>46387</v>
      </c>
      <c r="J948" s="52">
        <f>IFERROR(_xll.qlIndexFixing(Index1M,$H948,TRUE,_xll.ohTrigger(RecalcTrigger,Trigger1M)),NA())</f>
        <v>1.8076276402142832E-2</v>
      </c>
      <c r="K948" s="52">
        <f>IFERROR(_xll.qlIndexFixing(ONIndex1M,I948,TRUE,_xll.ohTrigger(RecalcTrigger,Trigger1M)),NA())</f>
        <v>1.804652452549016E-2</v>
      </c>
      <c r="L948" s="52">
        <f>IFERROR(_xll.qlIndexFixing(Index3M,H948,TRUE,_xll.ohTrigger(RecalcTrigger,Trigger3M)),NA())</f>
        <v>1.8875786873233658E-2</v>
      </c>
      <c r="M948" s="52">
        <f>IFERROR(_xll.qlIndexFixing(ONIndex3M,I948,TRUE,_xll.ohTrigger(RecalcTrigger,Trigger3M)),NA())</f>
        <v>1.8775985032268849E-2</v>
      </c>
      <c r="N948" s="52">
        <f>IFERROR(_xll.qlIndexFixing(Index6M,$H948,TRUE,_xll.ohTrigger(RecalcTrigger,Trigger6M)),NA())</f>
        <v>2.0834904959061252E-2</v>
      </c>
      <c r="O948" s="52">
        <f>IFERROR(_xll.qlIndexFixing(ONIndex6M,I948,TRUE,_xll.ohTrigger(RecalcTrigger,Trigger6M)),NA())</f>
        <v>2.0635097716548145E-2</v>
      </c>
      <c r="P948" s="52">
        <f>IFERROR(_xll.qlIndexFixing(Index1Y,$H948,TRUE,_xll.ohTrigger(RecalcTrigger,Trigger1Y)),NA())</f>
        <v>2.2376152320425013E-2</v>
      </c>
      <c r="Q948" s="52">
        <f>IFERROR(_xll.qlIndexFixing(ONIndex1Y,I948,TRUE,_xll.ohTrigger(RecalcTrigger,Trigger1Y)),NA())</f>
        <v>2.2137594741304945E-2</v>
      </c>
    </row>
    <row r="949" spans="2:17" x14ac:dyDescent="0.2">
      <c r="B949" s="46" t="s">
        <v>51</v>
      </c>
      <c r="D949" s="49">
        <f>_xll.qlCalendarAdvance(LocalCalendar,$D948,B949,"f",FALSE)</f>
        <v>46406</v>
      </c>
      <c r="E949" s="49">
        <f>_xll.qlInterestRateIndexValueDate(IndexON,D949)</f>
        <v>46406</v>
      </c>
      <c r="F949" s="52">
        <f>IFERROR(_xll.qlIndexFixing(IndexON,D949,TRUE,_xll.ohTrigger(RecalcTrigger,TriggerON)),NA())</f>
        <v>1.4740750028128247E-2</v>
      </c>
      <c r="H949" s="49">
        <f>_xll.qlCalendarAdvance(IborCalendar,$H948,B949,"f",FALSE)</f>
        <v>46392</v>
      </c>
      <c r="I949" s="49">
        <f>_xll.qlInterestRateIndexValueDate(Index1M,$H949)</f>
        <v>46394</v>
      </c>
      <c r="J949" s="52">
        <f>IFERROR(_xll.qlIndexFixing(Index1M,$H949,TRUE,_xll.ohTrigger(RecalcTrigger,Trigger1M)),NA())</f>
        <v>1.8090045862359516E-2</v>
      </c>
      <c r="K949" s="52">
        <f>IFERROR(_xll.qlIndexFixing(ONIndex1M,I949,TRUE,_xll.ohTrigger(RecalcTrigger,Trigger1M)),NA())</f>
        <v>1.8053332670158184E-2</v>
      </c>
      <c r="L949" s="52">
        <f>IFERROR(_xll.qlIndexFixing(Index3M,H949,TRUE,_xll.ohTrigger(RecalcTrigger,Trigger3M)),NA())</f>
        <v>1.8884929892347913E-2</v>
      </c>
      <c r="M949" s="52">
        <f>IFERROR(_xll.qlIndexFixing(ONIndex3M,I949,TRUE,_xll.ohTrigger(RecalcTrigger,Trigger3M)),NA())</f>
        <v>1.8782144702562675E-2</v>
      </c>
      <c r="N949" s="52">
        <f>IFERROR(_xll.qlIndexFixing(Index6M,$H949,TRUE,_xll.ohTrigger(RecalcTrigger,Trigger6M)),NA())</f>
        <v>2.0842124875937323E-2</v>
      </c>
      <c r="O949" s="52">
        <f>IFERROR(_xll.qlIndexFixing(ONIndex6M,I949,TRUE,_xll.ohTrigger(RecalcTrigger,Trigger6M)),NA())</f>
        <v>2.0639533841055879E-2</v>
      </c>
      <c r="P949" s="52">
        <f>IFERROR(_xll.qlIndexFixing(Index1Y,$H949,TRUE,_xll.ohTrigger(RecalcTrigger,Trigger1Y)),NA())</f>
        <v>2.2376587601510189E-2</v>
      </c>
      <c r="Q949" s="52">
        <f>IFERROR(_xll.qlIndexFixing(ONIndex1Y,I949,TRUE,_xll.ohTrigger(RecalcTrigger,Trigger1Y)),NA())</f>
        <v>2.213583733136737E-2</v>
      </c>
    </row>
    <row r="950" spans="2:17" x14ac:dyDescent="0.2">
      <c r="B950" s="46" t="s">
        <v>51</v>
      </c>
      <c r="D950" s="49">
        <f>_xll.qlCalendarAdvance(LocalCalendar,$D949,B950,"f",FALSE)</f>
        <v>46413</v>
      </c>
      <c r="E950" s="49">
        <f>_xll.qlInterestRateIndexValueDate(IndexON,D950)</f>
        <v>46413</v>
      </c>
      <c r="F950" s="52">
        <f>IFERROR(_xll.qlIndexFixing(IndexON,D950,TRUE,_xll.ohTrigger(RecalcTrigger,TriggerON)),NA())</f>
        <v>1.4747637407754866E-2</v>
      </c>
      <c r="H950" s="49">
        <f>_xll.qlCalendarAdvance(IborCalendar,$H949,B950,"f",FALSE)</f>
        <v>46399</v>
      </c>
      <c r="I950" s="49">
        <f>_xll.qlInterestRateIndexValueDate(Index1M,$H950)</f>
        <v>46401</v>
      </c>
      <c r="J950" s="52">
        <f>IFERROR(_xll.qlIndexFixing(Index1M,$H950,TRUE,_xll.ohTrigger(RecalcTrigger,Trigger1M)),NA())</f>
        <v>1.8101348686203816E-2</v>
      </c>
      <c r="K950" s="52">
        <f>IFERROR(_xll.qlIndexFixing(ONIndex1M,I950,TRUE,_xll.ohTrigger(RecalcTrigger,Trigger1M)),NA())</f>
        <v>1.8063644399468615E-2</v>
      </c>
      <c r="L950" s="52">
        <f>IFERROR(_xll.qlIndexFixing(Index3M,H950,TRUE,_xll.ohTrigger(RecalcTrigger,Trigger3M)),NA())</f>
        <v>1.8893975398176721E-2</v>
      </c>
      <c r="M950" s="52">
        <f>IFERROR(_xll.qlIndexFixing(ONIndex3M,I950,TRUE,_xll.ohTrigger(RecalcTrigger,Trigger3M)),NA())</f>
        <v>1.8791765318146858E-2</v>
      </c>
      <c r="N950" s="52">
        <f>IFERROR(_xll.qlIndexFixing(Index6M,$H950,TRUE,_xll.ohTrigger(RecalcTrigger,Trigger6M)),NA())</f>
        <v>2.0849284802496586E-2</v>
      </c>
      <c r="O950" s="52">
        <f>IFERROR(_xll.qlIndexFixing(ONIndex6M,I950,TRUE,_xll.ohTrigger(RecalcTrigger,Trigger6M)),NA())</f>
        <v>2.0647383587268919E-2</v>
      </c>
      <c r="P950" s="52">
        <f>IFERROR(_xll.qlIndexFixing(Index1Y,$H950,TRUE,_xll.ohTrigger(RecalcTrigger,Trigger1Y)),NA())</f>
        <v>2.2376391474701367E-2</v>
      </c>
      <c r="Q950" s="52">
        <f>IFERROR(_xll.qlIndexFixing(ONIndex1Y,I950,TRUE,_xll.ohTrigger(RecalcTrigger,Trigger1Y)),NA())</f>
        <v>2.2136157854335536E-2</v>
      </c>
    </row>
    <row r="951" spans="2:17" x14ac:dyDescent="0.2">
      <c r="B951" s="46" t="s">
        <v>51</v>
      </c>
      <c r="D951" s="49">
        <f>_xll.qlCalendarAdvance(LocalCalendar,$D950,B951,"f",FALSE)</f>
        <v>46420</v>
      </c>
      <c r="E951" s="49">
        <f>_xll.qlInterestRateIndexValueDate(IndexON,D951)</f>
        <v>46420</v>
      </c>
      <c r="F951" s="52">
        <f>IFERROR(_xll.qlIndexFixing(IndexON,D951,TRUE,_xll.ohTrigger(RecalcTrigger,TriggerON)),NA())</f>
        <v>1.475446537986258E-2</v>
      </c>
      <c r="H951" s="49">
        <f>_xll.qlCalendarAdvance(IborCalendar,$H950,B951,"f",FALSE)</f>
        <v>46406</v>
      </c>
      <c r="I951" s="49">
        <f>_xll.qlInterestRateIndexValueDate(Index1M,$H951)</f>
        <v>46408</v>
      </c>
      <c r="J951" s="52">
        <f>IFERROR(_xll.qlIndexFixing(Index1M,$H951,TRUE,_xll.ohTrigger(RecalcTrigger,Trigger1M)),NA())</f>
        <v>1.811022267435819E-2</v>
      </c>
      <c r="K951" s="52">
        <f>IFERROR(_xll.qlIndexFixing(ONIndex1M,I951,TRUE,_xll.ohTrigger(RecalcTrigger,Trigger1M)),NA())</f>
        <v>1.8073868067940424E-2</v>
      </c>
      <c r="L951" s="52">
        <f>IFERROR(_xll.qlIndexFixing(Index3M,H951,TRUE,_xll.ohTrigger(RecalcTrigger,Trigger3M)),NA())</f>
        <v>1.8902923390061055E-2</v>
      </c>
      <c r="M951" s="52">
        <f>IFERROR(_xll.qlIndexFixing(ONIndex3M,I951,TRUE,_xll.ohTrigger(RecalcTrigger,Trigger3M)),NA())</f>
        <v>1.8801288853387277E-2</v>
      </c>
      <c r="N951" s="52">
        <f>IFERROR(_xll.qlIndexFixing(Index6M,$H951,TRUE,_xll.ohTrigger(RecalcTrigger,Trigger6M)),NA())</f>
        <v>2.0856384738098678E-2</v>
      </c>
      <c r="O951" s="52">
        <f>IFERROR(_xll.qlIndexFixing(ONIndex6M,I951,TRUE,_xll.ohTrigger(RecalcTrigger,Trigger6M)),NA())</f>
        <v>2.0655173936594551E-2</v>
      </c>
      <c r="P951" s="52">
        <f>IFERROR(_xll.qlIndexFixing(Index1Y,$H951,TRUE,_xll.ohTrigger(RecalcTrigger,Trigger1Y)),NA())</f>
        <v>2.2376245386472732E-2</v>
      </c>
      <c r="Q951" s="52">
        <f>IFERROR(_xll.qlIndexFixing(ONIndex1Y,I951,TRUE,_xll.ohTrigger(RecalcTrigger,Trigger1Y)),NA())</f>
        <v>2.2136432976900267E-2</v>
      </c>
    </row>
    <row r="952" spans="2:17" x14ac:dyDescent="0.2">
      <c r="B952" s="46" t="s">
        <v>51</v>
      </c>
      <c r="D952" s="49">
        <f>_xll.qlCalendarAdvance(LocalCalendar,$D951,B952,"f",FALSE)</f>
        <v>46427</v>
      </c>
      <c r="E952" s="49">
        <f>_xll.qlInterestRateIndexValueDate(IndexON,D952)</f>
        <v>46427</v>
      </c>
      <c r="F952" s="52">
        <f>IFERROR(_xll.qlIndexFixing(IndexON,D952,TRUE,_xll.ohTrigger(RecalcTrigger,TriggerON)),NA())</f>
        <v>1.4761233944691199E-2</v>
      </c>
      <c r="H952" s="49">
        <f>_xll.qlCalendarAdvance(IborCalendar,$H951,B952,"f",FALSE)</f>
        <v>46413</v>
      </c>
      <c r="I952" s="49">
        <f>_xll.qlInterestRateIndexValueDate(Index1M,$H952)</f>
        <v>46415</v>
      </c>
      <c r="J952" s="52">
        <f>IFERROR(_xll.qlIndexFixing(Index1M,$H952,TRUE,_xll.ohTrigger(RecalcTrigger,Trigger1M)),NA())</f>
        <v>1.8116699524636275E-2</v>
      </c>
      <c r="K952" s="52">
        <f>IFERROR(_xll.qlIndexFixing(ONIndex1M,I952,TRUE,_xll.ohTrigger(RecalcTrigger,Trigger1M)),NA())</f>
        <v>1.808400367541374E-2</v>
      </c>
      <c r="L952" s="52">
        <f>IFERROR(_xll.qlIndexFixing(Index3M,H952,TRUE,_xll.ohTrigger(RecalcTrigger,Trigger3M)),NA())</f>
        <v>1.8911773867348991E-2</v>
      </c>
      <c r="M952" s="52">
        <f>IFERROR(_xll.qlIndexFixing(ONIndex3M,I952,TRUE,_xll.ohTrigger(RecalcTrigger,Trigger3M)),NA())</f>
        <v>1.8810715308203996E-2</v>
      </c>
      <c r="N952" s="52">
        <f>IFERROR(_xll.qlIndexFixing(Index6M,$H952,TRUE,_xll.ohTrigger(RecalcTrigger,Trigger6M)),NA())</f>
        <v>2.0863424682106758E-2</v>
      </c>
      <c r="O952" s="52">
        <f>IFERROR(_xll.qlIndexFixing(ONIndex6M,I952,TRUE,_xll.ohTrigger(RecalcTrigger,Trigger6M)),NA())</f>
        <v>2.0662904889032774E-2</v>
      </c>
      <c r="P952" s="52">
        <f>IFERROR(_xll.qlIndexFixing(Index1Y,$H952,TRUE,_xll.ohTrigger(RecalcTrigger,Trigger1Y)),NA())</f>
        <v>2.237615570720379E-2</v>
      </c>
      <c r="Q952" s="52">
        <f>IFERROR(_xll.qlIndexFixing(ONIndex1Y,I952,TRUE,_xll.ohTrigger(RecalcTrigger,Trigger1Y)),NA())</f>
        <v>2.2136662699141496E-2</v>
      </c>
    </row>
    <row r="953" spans="2:17" x14ac:dyDescent="0.2">
      <c r="B953" s="46" t="s">
        <v>51</v>
      </c>
      <c r="D953" s="49">
        <f>_xll.qlCalendarAdvance(LocalCalendar,$D952,B953,"f",FALSE)</f>
        <v>46434</v>
      </c>
      <c r="E953" s="49">
        <f>_xll.qlInterestRateIndexValueDate(IndexON,D953)</f>
        <v>46434</v>
      </c>
      <c r="F953" s="52">
        <f>IFERROR(_xll.qlIndexFixing(IndexON,D953,TRUE,_xll.ohTrigger(RecalcTrigger,TriggerON)),NA())</f>
        <v>1.4767943102160785E-2</v>
      </c>
      <c r="H953" s="49">
        <f>_xll.qlCalendarAdvance(IborCalendar,$H952,B953,"f",FALSE)</f>
        <v>46420</v>
      </c>
      <c r="I953" s="49">
        <f>_xll.qlInterestRateIndexValueDate(Index1M,$H953)</f>
        <v>46422</v>
      </c>
      <c r="J953" s="52">
        <f>IFERROR(_xll.qlIndexFixing(Index1M,$H953,TRUE,_xll.ohTrigger(RecalcTrigger,Trigger1M)),NA())</f>
        <v>1.8125429878650082E-2</v>
      </c>
      <c r="K953" s="52">
        <f>IFERROR(_xll.qlIndexFixing(ONIndex1M,I953,TRUE,_xll.ohTrigger(RecalcTrigger,Trigger1M)),NA())</f>
        <v>1.8094051222048435E-2</v>
      </c>
      <c r="L953" s="52">
        <f>IFERROR(_xll.qlIndexFixing(Index3M,H953,TRUE,_xll.ohTrigger(RecalcTrigger,Trigger3M)),NA())</f>
        <v>1.8919423316970402E-2</v>
      </c>
      <c r="M953" s="52">
        <f>IFERROR(_xll.qlIndexFixing(ONIndex3M,I953,TRUE,_xll.ohTrigger(RecalcTrigger,Trigger3M)),NA())</f>
        <v>1.8820044682756887E-2</v>
      </c>
      <c r="N953" s="52">
        <f>IFERROR(_xll.qlIndexFixing(Index6M,$H953,TRUE,_xll.ohTrigger(RecalcTrigger,Trigger6M)),NA())</f>
        <v>2.0870404633890168E-2</v>
      </c>
      <c r="O953" s="52">
        <f>IFERROR(_xll.qlIndexFixing(ONIndex6M,I953,TRUE,_xll.ohTrigger(RecalcTrigger,Trigger6M)),NA())</f>
        <v>2.0670576444663524E-2</v>
      </c>
      <c r="P953" s="52">
        <f>IFERROR(_xll.qlIndexFixing(Index1Y,$H953,TRUE,_xll.ohTrigger(RecalcTrigger,Trigger1Y)),NA())</f>
        <v>2.2376128807279967E-2</v>
      </c>
      <c r="Q953" s="52">
        <f>IFERROR(_xll.qlIndexFixing(ONIndex1Y,I953,TRUE,_xll.ohTrigger(RecalcTrigger,Trigger1Y)),NA())</f>
        <v>2.2136847020899353E-2</v>
      </c>
    </row>
    <row r="954" spans="2:17" x14ac:dyDescent="0.2">
      <c r="B954" s="46" t="s">
        <v>51</v>
      </c>
      <c r="D954" s="49">
        <f>_xll.qlCalendarAdvance(LocalCalendar,$D953,B954,"f",FALSE)</f>
        <v>46441</v>
      </c>
      <c r="E954" s="49">
        <f>_xll.qlInterestRateIndexValueDate(IndexON,D954)</f>
        <v>46441</v>
      </c>
      <c r="F954" s="52">
        <f>IFERROR(_xll.qlIndexFixing(IndexON,D954,TRUE,_xll.ohTrigger(RecalcTrigger,TriggerON)),NA())</f>
        <v>1.4774592852111468E-2</v>
      </c>
      <c r="H954" s="49">
        <f>_xll.qlCalendarAdvance(IborCalendar,$H953,B954,"f",FALSE)</f>
        <v>46427</v>
      </c>
      <c r="I954" s="49">
        <f>_xll.qlInterestRateIndexValueDate(Index1M,$H954)</f>
        <v>46429</v>
      </c>
      <c r="J954" s="52">
        <f>IFERROR(_xll.qlIndexFixing(Index1M,$H954,TRUE,_xll.ohTrigger(RecalcTrigger,Trigger1M)),NA())</f>
        <v>1.8135232843872511E-2</v>
      </c>
      <c r="K954" s="52">
        <f>IFERROR(_xll.qlIndexFixing(ONIndex1M,I954,TRUE,_xll.ohTrigger(RecalcTrigger,Trigger1M)),NA())</f>
        <v>1.8104010707684637E-2</v>
      </c>
      <c r="L954" s="52">
        <f>IFERROR(_xll.qlIndexFixing(Index3M,H954,TRUE,_xll.ohTrigger(RecalcTrigger,Trigger3M)),NA())</f>
        <v>1.8928085274339302E-2</v>
      </c>
      <c r="M954" s="52">
        <f>IFERROR(_xll.qlIndexFixing(ONIndex3M,I954,TRUE,_xll.ohTrigger(RecalcTrigger,Trigger3M)),NA())</f>
        <v>1.8829276976886078E-2</v>
      </c>
      <c r="N954" s="52">
        <f>IFERROR(_xll.qlIndexFixing(Index6M,$H954,TRUE,_xll.ohTrigger(RecalcTrigger,Trigger6M)),NA())</f>
        <v>2.0877324592824435E-2</v>
      </c>
      <c r="O954" s="52">
        <f>IFERROR(_xll.qlIndexFixing(ONIndex6M,I954,TRUE,_xll.ohTrigger(RecalcTrigger,Trigger6M)),NA())</f>
        <v>2.067818860332693E-2</v>
      </c>
      <c r="P954" s="52">
        <f>IFERROR(_xll.qlIndexFixing(Index1Y,$H954,TRUE,_xll.ohTrigger(RecalcTrigger,Trigger1Y)),NA())</f>
        <v>2.2376171057098295E-2</v>
      </c>
      <c r="Q954" s="52">
        <f>IFERROR(_xll.qlIndexFixing(ONIndex1Y,I954,TRUE,_xll.ohTrigger(RecalcTrigger,Trigger1Y)),NA())</f>
        <v>2.2136985942253773E-2</v>
      </c>
    </row>
    <row r="955" spans="2:17" x14ac:dyDescent="0.2">
      <c r="B955" s="46" t="s">
        <v>51</v>
      </c>
      <c r="D955" s="49">
        <f>_xll.qlCalendarAdvance(LocalCalendar,$D954,B955,"f",FALSE)</f>
        <v>46448</v>
      </c>
      <c r="E955" s="49">
        <f>_xll.qlInterestRateIndexValueDate(IndexON,D955)</f>
        <v>46448</v>
      </c>
      <c r="F955" s="52">
        <f>IFERROR(_xll.qlIndexFixing(IndexON,D955,TRUE,_xll.ohTrigger(RecalcTrigger,TriggerON)),NA())</f>
        <v>1.4781183194783054E-2</v>
      </c>
      <c r="H955" s="49">
        <f>_xll.qlCalendarAdvance(IborCalendar,$H954,B955,"f",FALSE)</f>
        <v>46434</v>
      </c>
      <c r="I955" s="49">
        <f>_xll.qlInterestRateIndexValueDate(Index1M,$H955)</f>
        <v>46436</v>
      </c>
      <c r="J955" s="52">
        <f>IFERROR(_xll.qlIndexFixing(Index1M,$H955,TRUE,_xll.ohTrigger(RecalcTrigger,Trigger1M)),NA())</f>
        <v>1.8144947635497947E-2</v>
      </c>
      <c r="K955" s="52">
        <f>IFERROR(_xll.qlIndexFixing(ONIndex1M,I955,TRUE,_xll.ohTrigger(RecalcTrigger,Trigger1M)),NA())</f>
        <v>1.8113882132402281E-2</v>
      </c>
      <c r="L955" s="52">
        <f>IFERROR(_xll.qlIndexFixing(Index3M,H955,TRUE,_xll.ohTrigger(RecalcTrigger,Trigger3M)),NA())</f>
        <v>1.8936649720156112E-2</v>
      </c>
      <c r="M955" s="52">
        <f>IFERROR(_xll.qlIndexFixing(ONIndex3M,I955,TRUE,_xll.ohTrigger(RecalcTrigger,Trigger3M)),NA())</f>
        <v>1.8838412190591569E-2</v>
      </c>
      <c r="N955" s="52">
        <f>IFERROR(_xll.qlIndexFixing(Index6M,$H955,TRUE,_xll.ohTrigger(RecalcTrigger,Trigger6M)),NA())</f>
        <v>2.0884184558289064E-2</v>
      </c>
      <c r="O955" s="52">
        <f>IFERROR(_xll.qlIndexFixing(ONIndex6M,I955,TRUE,_xll.ohTrigger(RecalcTrigger,Trigger6M)),NA())</f>
        <v>2.0685741365102928E-2</v>
      </c>
      <c r="P955" s="52">
        <f>IFERROR(_xll.qlIndexFixing(Index1Y,$H955,TRUE,_xll.ohTrigger(RecalcTrigger,Trigger1Y)),NA())</f>
        <v>2.2376288827068727E-2</v>
      </c>
      <c r="Q955" s="52">
        <f>IFERROR(_xll.qlIndexFixing(ONIndex1Y,I955,TRUE,_xll.ohTrigger(RecalcTrigger,Trigger1Y)),NA())</f>
        <v>2.2137079463284692E-2</v>
      </c>
    </row>
    <row r="956" spans="2:17" x14ac:dyDescent="0.2">
      <c r="B956" s="46" t="s">
        <v>51</v>
      </c>
      <c r="D956" s="49">
        <f>_xll.qlCalendarAdvance(LocalCalendar,$D955,B956,"f",FALSE)</f>
        <v>46455</v>
      </c>
      <c r="E956" s="49">
        <f>_xll.qlInterestRateIndexValueDate(IndexON,D956)</f>
        <v>46455</v>
      </c>
      <c r="F956" s="52">
        <f>IFERROR(_xll.qlIndexFixing(IndexON,D956,TRUE,_xll.ohTrigger(RecalcTrigger,TriggerON)),NA())</f>
        <v>1.4787714130015672E-2</v>
      </c>
      <c r="H956" s="49">
        <f>_xll.qlCalendarAdvance(IborCalendar,$H955,B956,"f",FALSE)</f>
        <v>46441</v>
      </c>
      <c r="I956" s="49">
        <f>_xll.qlInterestRateIndexValueDate(Index1M,$H956)</f>
        <v>46443</v>
      </c>
      <c r="J956" s="52">
        <f>IFERROR(_xll.qlIndexFixing(Index1M,$H956,TRUE,_xll.ohTrigger(RecalcTrigger,Trigger1M)),NA())</f>
        <v>1.8154574253332254E-2</v>
      </c>
      <c r="K956" s="52">
        <f>IFERROR(_xll.qlIndexFixing(ONIndex1M,I956,TRUE,_xll.ohTrigger(RecalcTrigger,Trigger1M)),NA())</f>
        <v>1.8123665496201369E-2</v>
      </c>
      <c r="L956" s="52">
        <f>IFERROR(_xll.qlIndexFixing(Index3M,H956,TRUE,_xll.ohTrigger(RecalcTrigger,Trigger3M)),NA())</f>
        <v>1.8945116653802895E-2</v>
      </c>
      <c r="M956" s="52">
        <f>IFERROR(_xll.qlIndexFixing(ONIndex3M,I956,TRUE,_xll.ohTrigger(RecalcTrigger,Trigger3M)),NA())</f>
        <v>1.884745032387336E-2</v>
      </c>
      <c r="N956" s="52">
        <f>IFERROR(_xll.qlIndexFixing(Index6M,$H956,TRUE,_xll.ohTrigger(RecalcTrigger,Trigger6M)),NA())</f>
        <v>2.0890984529669736E-2</v>
      </c>
      <c r="O956" s="52">
        <f>IFERROR(_xll.qlIndexFixing(ONIndex6M,I956,TRUE,_xll.ohTrigger(RecalcTrigger,Trigger6M)),NA())</f>
        <v>2.069323472991158E-2</v>
      </c>
      <c r="P956" s="52">
        <f>IFERROR(_xll.qlIndexFixing(Index1Y,$H956,TRUE,_xll.ohTrigger(RecalcTrigger,Trigger1Y)),NA())</f>
        <v>2.2376488487621148E-2</v>
      </c>
      <c r="Q956" s="52">
        <f>IFERROR(_xll.qlIndexFixing(ONIndex1Y,I956,TRUE,_xll.ohTrigger(RecalcTrigger,Trigger1Y)),NA())</f>
        <v>2.2137127583832239E-2</v>
      </c>
    </row>
    <row r="957" spans="2:17" x14ac:dyDescent="0.2">
      <c r="B957" s="46" t="s">
        <v>51</v>
      </c>
      <c r="D957" s="49">
        <f>_xll.qlCalendarAdvance(LocalCalendar,$D956,B957,"f",FALSE)</f>
        <v>46462</v>
      </c>
      <c r="E957" s="49">
        <f>_xll.qlInterestRateIndexValueDate(IndexON,D957)</f>
        <v>46462</v>
      </c>
      <c r="F957" s="52">
        <f>IFERROR(_xll.qlIndexFixing(IndexON,D957,TRUE,_xll.ohTrigger(RecalcTrigger,TriggerON)),NA())</f>
        <v>1.4794185657809322E-2</v>
      </c>
      <c r="H957" s="49">
        <f>_xll.qlCalendarAdvance(IborCalendar,$H956,B957,"f",FALSE)</f>
        <v>46448</v>
      </c>
      <c r="I957" s="49">
        <f>_xll.qlInterestRateIndexValueDate(Index1M,$H957)</f>
        <v>46450</v>
      </c>
      <c r="J957" s="52">
        <f>IFERROR(_xll.qlIndexFixing(Index1M,$H957,TRUE,_xll.ohTrigger(RecalcTrigger,Trigger1M)),NA())</f>
        <v>1.8168636551041395E-2</v>
      </c>
      <c r="K957" s="52">
        <f>IFERROR(_xll.qlIndexFixing(ONIndex1M,I957,TRUE,_xll.ohTrigger(RecalcTrigger,Trigger1M)),NA())</f>
        <v>1.8133360798922027E-2</v>
      </c>
      <c r="L957" s="52">
        <f>IFERROR(_xll.qlIndexFixing(Index3M,H957,TRUE,_xll.ohTrigger(RecalcTrigger,Trigger3M)),NA())</f>
        <v>1.895671663276639E-2</v>
      </c>
      <c r="M957" s="52">
        <f>IFERROR(_xll.qlIndexFixing(ONIndex3M,I957,TRUE,_xll.ohTrigger(RecalcTrigger,Trigger3M)),NA())</f>
        <v>1.8856391376811388E-2</v>
      </c>
      <c r="N957" s="52">
        <f>IFERROR(_xll.qlIndexFixing(Index6M,$H957,TRUE,_xll.ohTrigger(RecalcTrigger,Trigger6M)),NA())</f>
        <v>2.0904110001752751E-2</v>
      </c>
      <c r="O957" s="52">
        <f>IFERROR(_xll.qlIndexFixing(ONIndex6M,I957,TRUE,_xll.ohTrigger(RecalcTrigger,Trigger6M)),NA())</f>
        <v>2.0700668697832825E-2</v>
      </c>
      <c r="P957" s="52">
        <f>IFERROR(_xll.qlIndexFixing(Index1Y,$H957,TRUE,_xll.ohTrigger(RecalcTrigger,Trigger1Y)),NA())</f>
        <v>2.2379079200650704E-2</v>
      </c>
      <c r="Q957" s="52">
        <f>IFERROR(_xll.qlIndexFixing(ONIndex1Y,I957,TRUE,_xll.ohTrigger(RecalcTrigger,Trigger1Y)),NA())</f>
        <v>2.2137130304056285E-2</v>
      </c>
    </row>
    <row r="958" spans="2:17" x14ac:dyDescent="0.2">
      <c r="B958" s="46" t="s">
        <v>51</v>
      </c>
      <c r="D958" s="49">
        <f>_xll.qlCalendarAdvance(LocalCalendar,$D957,B958,"f",FALSE)</f>
        <v>46469</v>
      </c>
      <c r="E958" s="49">
        <f>_xll.qlInterestRateIndexValueDate(IndexON,D958)</f>
        <v>46469</v>
      </c>
      <c r="F958" s="52">
        <f>IFERROR(_xll.qlIndexFixing(IndexON,D958,TRUE,_xll.ohTrigger(RecalcTrigger,TriggerON)),NA())</f>
        <v>1.480059777824394E-2</v>
      </c>
      <c r="H958" s="49">
        <f>_xll.qlCalendarAdvance(IborCalendar,$H957,B958,"f",FALSE)</f>
        <v>46455</v>
      </c>
      <c r="I958" s="49">
        <f>_xll.qlInterestRateIndexValueDate(Index1M,$H958)</f>
        <v>46457</v>
      </c>
      <c r="J958" s="52">
        <f>IFERROR(_xll.qlIndexFixing(Index1M,$H958,TRUE,_xll.ohTrigger(RecalcTrigger,Trigger1M)),NA())</f>
        <v>1.8178063529851463E-2</v>
      </c>
      <c r="K958" s="52">
        <f>IFERROR(_xll.qlIndexFixing(ONIndex1M,I958,TRUE,_xll.ohTrigger(RecalcTrigger,Trigger1M)),NA())</f>
        <v>1.8142968040804064E-2</v>
      </c>
      <c r="L958" s="52">
        <f>IFERROR(_xll.qlIndexFixing(Index3M,H958,TRUE,_xll.ohTrigger(RecalcTrigger,Trigger3M)),NA())</f>
        <v>1.8964968945031226E-2</v>
      </c>
      <c r="M958" s="52">
        <f>IFERROR(_xll.qlIndexFixing(ONIndex3M,I958,TRUE,_xll.ohTrigger(RecalcTrigger,Trigger3M)),NA())</f>
        <v>1.8865235349325715E-2</v>
      </c>
      <c r="N958" s="52">
        <f>IFERROR(_xll.qlIndexFixing(Index6M,$H958,TRUE,_xll.ohTrigger(RecalcTrigger,Trigger6M)),NA())</f>
        <v>2.0909707059647956E-2</v>
      </c>
      <c r="O958" s="52">
        <f>IFERROR(_xll.qlIndexFixing(ONIndex6M,I958,TRUE,_xll.ohTrigger(RecalcTrigger,Trigger6M)),NA())</f>
        <v>2.070804326886666E-2</v>
      </c>
      <c r="P958" s="52">
        <f>IFERROR(_xll.qlIndexFixing(Index1Y,$H958,TRUE,_xll.ohTrigger(RecalcTrigger,Trigger1Y)),NA())</f>
        <v>2.2379500462945318E-2</v>
      </c>
      <c r="Q958" s="52">
        <f>IFERROR(_xll.qlIndexFixing(ONIndex1Y,I958,TRUE,_xll.ohTrigger(RecalcTrigger,Trigger1Y)),NA())</f>
        <v>2.2137087623876894E-2</v>
      </c>
    </row>
    <row r="959" spans="2:17" x14ac:dyDescent="0.2">
      <c r="B959" s="46" t="s">
        <v>51</v>
      </c>
      <c r="D959" s="49">
        <f>_xll.qlCalendarAdvance(LocalCalendar,$D958,B959,"f",FALSE)</f>
        <v>46476</v>
      </c>
      <c r="E959" s="49">
        <f>_xll.qlInterestRateIndexValueDate(IndexON,D959)</f>
        <v>46476</v>
      </c>
      <c r="F959" s="52">
        <f>IFERROR(_xll.qlIndexFixing(IndexON,D959,TRUE,_xll.ohTrigger(RecalcTrigger,TriggerON)),NA())</f>
        <v>1.4806950491319526E-2</v>
      </c>
      <c r="H959" s="49">
        <f>_xll.qlCalendarAdvance(IborCalendar,$H958,B959,"f",FALSE)</f>
        <v>46462</v>
      </c>
      <c r="I959" s="49">
        <f>_xll.qlInterestRateIndexValueDate(Index1M,$H959)</f>
        <v>46464</v>
      </c>
      <c r="J959" s="52">
        <f>IFERROR(_xll.qlIndexFixing(Index1M,$H959,TRUE,_xll.ohTrigger(RecalcTrigger,Trigger1M)),NA())</f>
        <v>1.8187402317404733E-2</v>
      </c>
      <c r="K959" s="52">
        <f>IFERROR(_xll.qlIndexFixing(ONIndex1M,I959,TRUE,_xll.ohTrigger(RecalcTrigger,Trigger1M)),NA())</f>
        <v>1.8152487221687608E-2</v>
      </c>
      <c r="L959" s="52">
        <f>IFERROR(_xll.qlIndexFixing(Index3M,H959,TRUE,_xll.ohTrigger(RecalcTrigger,Trigger3M)),NA())</f>
        <v>1.8973123728374605E-2</v>
      </c>
      <c r="M959" s="52">
        <f>IFERROR(_xll.qlIndexFixing(ONIndex3M,I959,TRUE,_xll.ohTrigger(RecalcTrigger,Trigger3M)),NA())</f>
        <v>1.8873982241416343E-2</v>
      </c>
      <c r="N959" s="52">
        <f>IFERROR(_xll.qlIndexFixing(Index6M,$H959,TRUE,_xll.ohTrigger(RecalcTrigger,Trigger6M)),NA())</f>
        <v>2.0916307524188906E-2</v>
      </c>
      <c r="O959" s="52">
        <f>IFERROR(_xll.qlIndexFixing(ONIndex6M,I959,TRUE,_xll.ohTrigger(RecalcTrigger,Trigger6M)),NA())</f>
        <v>2.0715358442933152E-2</v>
      </c>
      <c r="P959" s="52">
        <f>IFERROR(_xll.qlIndexFixing(Index1Y,$H959,TRUE,_xll.ohTrigger(RecalcTrigger,Trigger1Y)),NA())</f>
        <v>2.2380024252292647E-2</v>
      </c>
      <c r="Q959" s="52">
        <f>IFERROR(_xll.qlIndexFixing(ONIndex1Y,I959,TRUE,_xll.ohTrigger(RecalcTrigger,Trigger1Y)),NA())</f>
        <v>2.2136999543294067E-2</v>
      </c>
    </row>
    <row r="960" spans="2:17" x14ac:dyDescent="0.2">
      <c r="B960" s="46" t="s">
        <v>51</v>
      </c>
      <c r="D960" s="49">
        <f>_xll.qlCalendarAdvance(LocalCalendar,$D959,B960,"f",FALSE)</f>
        <v>46483</v>
      </c>
      <c r="E960" s="49">
        <f>_xll.qlInterestRateIndexValueDate(IndexON,D960)</f>
        <v>46483</v>
      </c>
      <c r="F960" s="52">
        <f>IFERROR(_xll.qlIndexFixing(IndexON,D960,TRUE,_xll.ohTrigger(RecalcTrigger,TriggerON)),NA())</f>
        <v>1.4813243796876208E-2</v>
      </c>
      <c r="H960" s="49">
        <f>_xll.qlCalendarAdvance(IborCalendar,$H959,B960,"f",FALSE)</f>
        <v>46469</v>
      </c>
      <c r="I960" s="49">
        <f>_xll.qlInterestRateIndexValueDate(Index1M,$H960)</f>
        <v>46471</v>
      </c>
      <c r="J960" s="52">
        <f>IFERROR(_xll.qlIndexFixing(Index1M,$H960,TRUE,_xll.ohTrigger(RecalcTrigger,Trigger1M)),NA())</f>
        <v>1.8196652913481381E-2</v>
      </c>
      <c r="K960" s="52">
        <f>IFERROR(_xll.qlIndexFixing(ONIndex1M,I960,TRUE,_xll.ohTrigger(RecalcTrigger,Trigger1M)),NA())</f>
        <v>1.8166428137645241E-2</v>
      </c>
      <c r="L960" s="52">
        <f>IFERROR(_xll.qlIndexFixing(Index3M,H960,TRUE,_xll.ohTrigger(RecalcTrigger,Trigger3M)),NA())</f>
        <v>1.8981180982191787E-2</v>
      </c>
      <c r="M960" s="52">
        <f>IFERROR(_xll.qlIndexFixing(ONIndex3M,I960,TRUE,_xll.ohTrigger(RecalcTrigger,Trigger3M)),NA())</f>
        <v>1.8887065088206256E-2</v>
      </c>
      <c r="N960" s="52">
        <f>IFERROR(_xll.qlIndexFixing(Index6M,$H960,TRUE,_xll.ohTrigger(RecalcTrigger,Trigger6M)),NA())</f>
        <v>2.0922847975288757E-2</v>
      </c>
      <c r="O960" s="52">
        <f>IFERROR(_xll.qlIndexFixing(ONIndex6M,I960,TRUE,_xll.ohTrigger(RecalcTrigger,Trigger6M)),NA())</f>
        <v>2.072706149350978E-2</v>
      </c>
      <c r="P960" s="52">
        <f>IFERROR(_xll.qlIndexFixing(Index1Y,$H960,TRUE,_xll.ohTrigger(RecalcTrigger,Trigger1Y)),NA())</f>
        <v>2.2380656888503239E-2</v>
      </c>
      <c r="Q960" s="52">
        <f>IFERROR(_xll.qlIndexFixing(ONIndex1Y,I960,TRUE,_xll.ohTrigger(RecalcTrigger,Trigger1Y)),NA())</f>
        <v>2.2139541264415641E-2</v>
      </c>
    </row>
    <row r="961" spans="2:17" x14ac:dyDescent="0.2">
      <c r="B961" s="46" t="s">
        <v>51</v>
      </c>
      <c r="D961" s="49">
        <f>_xll.qlCalendarAdvance(LocalCalendar,$D960,B961,"f",FALSE)</f>
        <v>46490</v>
      </c>
      <c r="E961" s="49">
        <f>_xll.qlInterestRateIndexValueDate(IndexON,D961)</f>
        <v>46490</v>
      </c>
      <c r="F961" s="52">
        <f>IFERROR(_xll.qlIndexFixing(IndexON,D961,TRUE,_xll.ohTrigger(RecalcTrigger,TriggerON)),NA())</f>
        <v>1.4819477694993921E-2</v>
      </c>
      <c r="H961" s="49">
        <f>_xll.qlCalendarAdvance(IborCalendar,$H960,B961,"f",FALSE)</f>
        <v>46476</v>
      </c>
      <c r="I961" s="49">
        <f>_xll.qlInterestRateIndexValueDate(Index1M,$H961)</f>
        <v>46478</v>
      </c>
      <c r="J961" s="52">
        <f>IFERROR(_xll.qlIndexFixing(Index1M,$H961,TRUE,_xll.ohTrigger(RecalcTrigger,Trigger1M)),NA())</f>
        <v>1.8206921667554807E-2</v>
      </c>
      <c r="K961" s="52">
        <f>IFERROR(_xll.qlIndexFixing(ONIndex1M,I961,TRUE,_xll.ohTrigger(RecalcTrigger,Trigger1M)),NA())</f>
        <v>1.8171261400539152E-2</v>
      </c>
      <c r="L961" s="52">
        <f>IFERROR(_xll.qlIndexFixing(Index3M,H961,TRUE,_xll.ohTrigger(RecalcTrigger,Trigger3M)),NA())</f>
        <v>1.8988090598022617E-2</v>
      </c>
      <c r="M961" s="52">
        <f>IFERROR(_xll.qlIndexFixing(ONIndex3M,I961,TRUE,_xll.ohTrigger(RecalcTrigger,Trigger3M)),NA())</f>
        <v>1.8891184784246562E-2</v>
      </c>
      <c r="N961" s="52">
        <f>IFERROR(_xll.qlIndexFixing(Index6M,$H961,TRUE,_xll.ohTrigger(RecalcTrigger,Trigger6M)),NA())</f>
        <v>2.0926183038423272E-2</v>
      </c>
      <c r="O961" s="52">
        <f>IFERROR(_xll.qlIndexFixing(ONIndex6M,I961,TRUE,_xll.ohTrigger(RecalcTrigger,Trigger6M)),NA())</f>
        <v>2.0729810600323972E-2</v>
      </c>
      <c r="P961" s="52">
        <f>IFERROR(_xll.qlIndexFixing(Index1Y,$H961,TRUE,_xll.ohTrigger(RecalcTrigger,Trigger1Y)),NA())</f>
        <v>2.2381404691437165E-2</v>
      </c>
      <c r="Q961" s="52">
        <f>IFERROR(_xll.qlIndexFixing(ONIndex1Y,I961,TRUE,_xll.ohTrigger(RecalcTrigger,Trigger1Y)),NA())</f>
        <v>2.2136687181077974E-2</v>
      </c>
    </row>
    <row r="962" spans="2:17" x14ac:dyDescent="0.2">
      <c r="B962" s="46" t="s">
        <v>51</v>
      </c>
      <c r="D962" s="49">
        <f>_xll.qlCalendarAdvance(LocalCalendar,$D961,B962,"f",FALSE)</f>
        <v>46497</v>
      </c>
      <c r="E962" s="49">
        <f>_xll.qlInterestRateIndexValueDate(IndexON,D962)</f>
        <v>46497</v>
      </c>
      <c r="F962" s="52">
        <f>IFERROR(_xll.qlIndexFixing(IndexON,D962,TRUE,_xll.ohTrigger(RecalcTrigger,TriggerON)),NA())</f>
        <v>1.4825652185752602E-2</v>
      </c>
      <c r="H962" s="49">
        <f>_xll.qlCalendarAdvance(IborCalendar,$H961,B962,"f",FALSE)</f>
        <v>46483</v>
      </c>
      <c r="I962" s="49">
        <f>_xll.qlInterestRateIndexValueDate(Index1M,$H962)</f>
        <v>46485</v>
      </c>
      <c r="J962" s="52">
        <f>IFERROR(_xll.qlIndexFixing(Index1M,$H962,TRUE,_xll.ohTrigger(RecalcTrigger,Trigger1M)),NA())</f>
        <v>1.8214889530348E-2</v>
      </c>
      <c r="K962" s="52">
        <f>IFERROR(_xll.qlIndexFixing(ONIndex1M,I962,TRUE,_xll.ohTrigger(RecalcTrigger,Trigger1M)),NA())</f>
        <v>1.8180516398507152E-2</v>
      </c>
      <c r="L962" s="52">
        <f>IFERROR(_xll.qlIndexFixing(Index3M,H962,TRUE,_xll.ohTrigger(RecalcTrigger,Trigger3M)),NA())</f>
        <v>1.8995959343386042E-2</v>
      </c>
      <c r="M962" s="52">
        <f>IFERROR(_xll.qlIndexFixing(ONIndex3M,I962,TRUE,_xll.ohTrigger(RecalcTrigger,Trigger3M)),NA())</f>
        <v>1.8899640434986154E-2</v>
      </c>
      <c r="N962" s="52">
        <f>IFERROR(_xll.qlIndexFixing(Index6M,$H962,TRUE,_xll.ohTrigger(RecalcTrigger,Trigger6M)),NA())</f>
        <v>2.0932615205340396E-2</v>
      </c>
      <c r="O962" s="52">
        <f>IFERROR(_xll.qlIndexFixing(ONIndex6M,I962,TRUE,_xll.ohTrigger(RecalcTrigger,Trigger6M)),NA())</f>
        <v>2.0736947583648302E-2</v>
      </c>
      <c r="P962" s="52">
        <f>IFERROR(_xll.qlIndexFixing(Index1Y,$H962,TRUE,_xll.ohTrigger(RecalcTrigger,Trigger1Y)),NA())</f>
        <v>2.2382273981011835E-2</v>
      </c>
      <c r="Q962" s="52">
        <f>IFERROR(_xll.qlIndexFixing(ONIndex1Y,I962,TRUE,_xll.ohTrigger(RecalcTrigger,Trigger1Y)),NA())</f>
        <v>2.2136462899204901E-2</v>
      </c>
    </row>
    <row r="963" spans="2:17" x14ac:dyDescent="0.2">
      <c r="B963" s="46" t="s">
        <v>51</v>
      </c>
      <c r="D963" s="49">
        <f>_xll.qlCalendarAdvance(LocalCalendar,$D962,B963,"f",FALSE)</f>
        <v>46504</v>
      </c>
      <c r="E963" s="49">
        <f>_xll.qlInterestRateIndexValueDate(IndexON,D963)</f>
        <v>46504</v>
      </c>
      <c r="F963" s="52">
        <f>IFERROR(_xll.qlIndexFixing(IndexON,D963,TRUE,_xll.ohTrigger(RecalcTrigger,TriggerON)),NA())</f>
        <v>1.4831767269072316E-2</v>
      </c>
      <c r="H963" s="49">
        <f>_xll.qlCalendarAdvance(IborCalendar,$H962,B963,"f",FALSE)</f>
        <v>46490</v>
      </c>
      <c r="I963" s="49">
        <f>_xll.qlInterestRateIndexValueDate(Index1M,$H963)</f>
        <v>46492</v>
      </c>
      <c r="J963" s="52">
        <f>IFERROR(_xll.qlIndexFixing(Index1M,$H963,TRUE,_xll.ohTrigger(RecalcTrigger,Trigger1M)),NA())</f>
        <v>1.8223875550705815E-2</v>
      </c>
      <c r="K963" s="52">
        <f>IFERROR(_xll.qlIndexFixing(ONIndex1M,I963,TRUE,_xll.ohTrigger(RecalcTrigger,Trigger1M)),NA())</f>
        <v>1.8189683335396722E-2</v>
      </c>
      <c r="L963" s="52">
        <f>IFERROR(_xll.qlIndexFixing(Index3M,H963,TRUE,_xll.ohTrigger(RecalcTrigger,Trigger3M)),NA())</f>
        <v>1.9003730562452099E-2</v>
      </c>
      <c r="M963" s="52">
        <f>IFERROR(_xll.qlIndexFixing(ONIndex3M,I963,TRUE,_xll.ohTrigger(RecalcTrigger,Trigger3M)),NA())</f>
        <v>1.8907999005381981E-2</v>
      </c>
      <c r="N963" s="52">
        <f>IFERROR(_xll.qlIndexFixing(Index6M,$H963,TRUE,_xll.ohTrigger(RecalcTrigger,Trigger6M)),NA())</f>
        <v>2.093898736722663E-2</v>
      </c>
      <c r="O963" s="52">
        <f>IFERROR(_xll.qlIndexFixing(ONIndex6M,I963,TRUE,_xll.ohTrigger(RecalcTrigger,Trigger6M)),NA())</f>
        <v>2.0744025170005287E-2</v>
      </c>
      <c r="P963" s="52">
        <f>IFERROR(_xll.qlIndexFixing(Index1Y,$H963,TRUE,_xll.ohTrigger(RecalcTrigger,Trigger1Y)),NA())</f>
        <v>2.2384126932215479E-2</v>
      </c>
      <c r="Q963" s="52">
        <f>IFERROR(_xll.qlIndexFixing(ONIndex1Y,I963,TRUE,_xll.ohTrigger(RecalcTrigger,Trigger1Y)),NA())</f>
        <v>2.2136193217088262E-2</v>
      </c>
    </row>
    <row r="964" spans="2:17" x14ac:dyDescent="0.2">
      <c r="B964" s="46" t="s">
        <v>51</v>
      </c>
      <c r="D964" s="49">
        <f>_xll.qlCalendarAdvance(LocalCalendar,$D963,B964,"f",FALSE)</f>
        <v>46511</v>
      </c>
      <c r="E964" s="49">
        <f>_xll.qlInterestRateIndexValueDate(IndexON,D964)</f>
        <v>46511</v>
      </c>
      <c r="F964" s="52">
        <f>IFERROR(_xll.qlIndexFixing(IndexON,D964,TRUE,_xll.ohTrigger(RecalcTrigger,TriggerON)),NA())</f>
        <v>1.4837822944953061E-2</v>
      </c>
      <c r="H964" s="49">
        <f>_xll.qlCalendarAdvance(IborCalendar,$H963,B964,"f",FALSE)</f>
        <v>46497</v>
      </c>
      <c r="I964" s="49">
        <f>_xll.qlInterestRateIndexValueDate(Index1M,$H964)</f>
        <v>46499</v>
      </c>
      <c r="J964" s="52">
        <f>IFERROR(_xll.qlIndexFixing(Index1M,$H964,TRUE,_xll.ohTrigger(RecalcTrigger,Trigger1M)),NA())</f>
        <v>1.8232773378732692E-2</v>
      </c>
      <c r="K964" s="52">
        <f>IFERROR(_xll.qlIndexFixing(ONIndex1M,I964,TRUE,_xll.ohTrigger(RecalcTrigger,Trigger1M)),NA())</f>
        <v>1.8198762211367736E-2</v>
      </c>
      <c r="L964" s="52">
        <f>IFERROR(_xll.qlIndexFixing(Index3M,H964,TRUE,_xll.ohTrigger(RecalcTrigger,Trigger3M)),NA())</f>
        <v>1.9011404254648059E-2</v>
      </c>
      <c r="M964" s="52">
        <f>IFERROR(_xll.qlIndexFixing(ONIndex3M,I964,TRUE,_xll.ohTrigger(RecalcTrigger,Trigger3M)),NA())</f>
        <v>1.8916260495274173E-2</v>
      </c>
      <c r="N964" s="52">
        <f>IFERROR(_xll.qlIndexFixing(Index6M,$H964,TRUE,_xll.ohTrigger(RecalcTrigger,Trigger6M)),NA())</f>
        <v>2.0945299523504081E-2</v>
      </c>
      <c r="O964" s="52">
        <f>IFERROR(_xll.qlIndexFixing(ONIndex6M,I964,TRUE,_xll.ohTrigger(RecalcTrigger,Trigger6M)),NA())</f>
        <v>2.0751043359474863E-2</v>
      </c>
      <c r="P964" s="52">
        <f>IFERROR(_xll.qlIndexFixing(Index1Y,$H964,TRUE,_xll.ohTrigger(RecalcTrigger,Trigger1Y)),NA())</f>
        <v>2.2384402300084556E-2</v>
      </c>
      <c r="Q964" s="52">
        <f>IFERROR(_xll.qlIndexFixing(ONIndex1Y,I964,TRUE,_xll.ohTrigger(RecalcTrigger,Trigger1Y)),NA())</f>
        <v>2.2135878134488252E-2</v>
      </c>
    </row>
    <row r="965" spans="2:17" x14ac:dyDescent="0.2">
      <c r="B965" s="46" t="s">
        <v>51</v>
      </c>
      <c r="D965" s="49">
        <f>_xll.qlCalendarAdvance(LocalCalendar,$D964,B965,"f",FALSE)</f>
        <v>46518</v>
      </c>
      <c r="E965" s="49">
        <f>_xll.qlInterestRateIndexValueDate(IndexON,D965)</f>
        <v>46518</v>
      </c>
      <c r="F965" s="52">
        <f>IFERROR(_xll.qlIndexFixing(IndexON,D965,TRUE,_xll.ohTrigger(RecalcTrigger,TriggerON)),NA())</f>
        <v>1.4843819213394838E-2</v>
      </c>
      <c r="H965" s="49">
        <f>_xll.qlCalendarAdvance(IborCalendar,$H964,B965,"f",FALSE)</f>
        <v>46504</v>
      </c>
      <c r="I965" s="49">
        <f>_xll.qlInterestRateIndexValueDate(Index1M,$H965)</f>
        <v>46506</v>
      </c>
      <c r="J965" s="52">
        <f>IFERROR(_xll.qlIndexFixing(Index1M,$H965,TRUE,_xll.ohTrigger(RecalcTrigger,Trigger1M)),NA())</f>
        <v>1.8238331006298E-2</v>
      </c>
      <c r="K965" s="52">
        <f>IFERROR(_xll.qlIndexFixing(ONIndex1M,I965,TRUE,_xll.ohTrigger(RecalcTrigger,Trigger1M)),NA())</f>
        <v>1.820775302626032E-2</v>
      </c>
      <c r="L965" s="52">
        <f>IFERROR(_xll.qlIndexFixing(Index3M,H965,TRUE,_xll.ohTrigger(RecalcTrigger,Trigger3M)),NA())</f>
        <v>1.9018980419408221E-2</v>
      </c>
      <c r="M965" s="52">
        <f>IFERROR(_xll.qlIndexFixing(ONIndex3M,I965,TRUE,_xll.ohTrigger(RecalcTrigger,Trigger3M)),NA())</f>
        <v>1.8924424904582793E-2</v>
      </c>
      <c r="N965" s="52">
        <f>IFERROR(_xll.qlIndexFixing(Index6M,$H965,TRUE,_xll.ohTrigger(RecalcTrigger,Trigger6M)),NA())</f>
        <v>2.0951551673601392E-2</v>
      </c>
      <c r="O965" s="52">
        <f>IFERROR(_xll.qlIndexFixing(ONIndex6M,I965,TRUE,_xll.ohTrigger(RecalcTrigger,Trigger6M)),NA())</f>
        <v>2.0758002151897159E-2</v>
      </c>
      <c r="P965" s="52">
        <f>IFERROR(_xll.qlIndexFixing(Index1Y,$H965,TRUE,_xll.ohTrigger(RecalcTrigger,Trigger1Y)),NA())</f>
        <v>2.2383021646200096E-2</v>
      </c>
      <c r="Q965" s="52">
        <f>IFERROR(_xll.qlIndexFixing(ONIndex1Y,I965,TRUE,_xll.ohTrigger(RecalcTrigger,Trigger1Y)),NA())</f>
        <v>2.213551765156474E-2</v>
      </c>
    </row>
    <row r="966" spans="2:17" x14ac:dyDescent="0.2">
      <c r="B966" s="46" t="s">
        <v>51</v>
      </c>
      <c r="D966" s="49">
        <f>_xll.qlCalendarAdvance(LocalCalendar,$D965,B966,"f",FALSE)</f>
        <v>46525</v>
      </c>
      <c r="E966" s="49">
        <f>_xll.qlInterestRateIndexValueDate(IndexON,D966)</f>
        <v>46525</v>
      </c>
      <c r="F966" s="52">
        <f>IFERROR(_xll.qlIndexFixing(IndexON,D966,TRUE,_xll.ohTrigger(RecalcTrigger,TriggerON)),NA())</f>
        <v>1.4849756074477583E-2</v>
      </c>
      <c r="H966" s="49">
        <f>_xll.qlCalendarAdvance(IborCalendar,$H965,B966,"f",FALSE)</f>
        <v>46511</v>
      </c>
      <c r="I966" s="49">
        <f>_xll.qlInterestRateIndexValueDate(Index1M,$H966)</f>
        <v>46513</v>
      </c>
      <c r="J966" s="52">
        <f>IFERROR(_xll.qlIndexFixing(Index1M,$H966,TRUE,_xll.ohTrigger(RecalcTrigger,Trigger1M)),NA())</f>
        <v>1.8250304456956801E-2</v>
      </c>
      <c r="K966" s="52">
        <f>IFERROR(_xll.qlIndexFixing(ONIndex1M,I966,TRUE,_xll.ohTrigger(RecalcTrigger,Trigger1M)),NA())</f>
        <v>1.8216655780154412E-2</v>
      </c>
      <c r="L966" s="52">
        <f>IFERROR(_xll.qlIndexFixing(Index3M,H966,TRUE,_xll.ohTrigger(RecalcTrigger,Trigger3M)),NA())</f>
        <v>1.9027476351959966E-2</v>
      </c>
      <c r="M966" s="52">
        <f>IFERROR(_xll.qlIndexFixing(ONIndex3M,I966,TRUE,_xll.ohTrigger(RecalcTrigger,Trigger3M)),NA())</f>
        <v>1.8932492233547649E-2</v>
      </c>
      <c r="N966" s="52">
        <f>IFERROR(_xll.qlIndexFixing(Index6M,$H966,TRUE,_xll.ohTrigger(RecalcTrigger,Trigger6M)),NA())</f>
        <v>2.0960830366302214E-2</v>
      </c>
      <c r="O966" s="52">
        <f>IFERROR(_xll.qlIndexFixing(ONIndex6M,I966,TRUE,_xll.ohTrigger(RecalcTrigger,Trigger6M)),NA())</f>
        <v>2.0764901547432046E-2</v>
      </c>
      <c r="P966" s="52">
        <f>IFERROR(_xll.qlIndexFixing(Index1Y,$H966,TRUE,_xll.ohTrigger(RecalcTrigger,Trigger1Y)),NA())</f>
        <v>2.2387092406499789E-2</v>
      </c>
      <c r="Q966" s="52">
        <f>IFERROR(_xll.qlIndexFixing(ONIndex1Y,I966,TRUE,_xll.ohTrigger(RecalcTrigger,Trigger1Y)),NA())</f>
        <v>2.2135111768157856E-2</v>
      </c>
    </row>
    <row r="967" spans="2:17" x14ac:dyDescent="0.2">
      <c r="B967" s="46" t="s">
        <v>51</v>
      </c>
      <c r="D967" s="49">
        <f>_xll.qlCalendarAdvance(LocalCalendar,$D966,B967,"f",FALSE)</f>
        <v>46532</v>
      </c>
      <c r="E967" s="49">
        <f>_xll.qlInterestRateIndexValueDate(IndexON,D967)</f>
        <v>46532</v>
      </c>
      <c r="F967" s="52">
        <f>IFERROR(_xll.qlIndexFixing(IndexON,D967,TRUE,_xll.ohTrigger(RecalcTrigger,TriggerON)),NA())</f>
        <v>1.4855633528041423E-2</v>
      </c>
      <c r="H967" s="49">
        <f>_xll.qlCalendarAdvance(IborCalendar,$H966,B967,"f",FALSE)</f>
        <v>46518</v>
      </c>
      <c r="I967" s="49">
        <f>_xll.qlInterestRateIndexValueDate(Index1M,$H967)</f>
        <v>46520</v>
      </c>
      <c r="J967" s="52">
        <f>IFERROR(_xll.qlIndexFixing(Index1M,$H967,TRUE,_xll.ohTrigger(RecalcTrigger,Trigger1M)),NA())</f>
        <v>1.825893770674436E-2</v>
      </c>
      <c r="K967" s="52">
        <f>IFERROR(_xll.qlIndexFixing(ONIndex1M,I967,TRUE,_xll.ohTrigger(RecalcTrigger,Trigger1M)),NA())</f>
        <v>1.8225470473050009E-2</v>
      </c>
      <c r="L967" s="52">
        <f>IFERROR(_xll.qlIndexFixing(Index3M,H967,TRUE,_xll.ohTrigger(RecalcTrigger,Trigger3M)),NA())</f>
        <v>1.9034850882706029E-2</v>
      </c>
      <c r="M967" s="52">
        <f>IFERROR(_xll.qlIndexFixing(ONIndex3M,I967,TRUE,_xll.ohTrigger(RecalcTrigger,Trigger3M)),NA())</f>
        <v>1.8940462482008869E-2</v>
      </c>
      <c r="N967" s="52">
        <f>IFERROR(_xll.qlIndexFixing(Index6M,$H967,TRUE,_xll.ohTrigger(RecalcTrigger,Trigger6M)),NA())</f>
        <v>2.0966950706768045E-2</v>
      </c>
      <c r="O967" s="52">
        <f>IFERROR(_xll.qlIndexFixing(ONIndex6M,I967,TRUE,_xll.ohTrigger(RecalcTrigger,Trigger6M)),NA())</f>
        <v>2.0771741545999589E-2</v>
      </c>
      <c r="P967" s="52">
        <f>IFERROR(_xll.qlIndexFixing(Index1Y,$H967,TRUE,_xll.ohTrigger(RecalcTrigger,Trigger1Y)),NA())</f>
        <v>2.2388663930588693E-2</v>
      </c>
      <c r="Q967" s="52">
        <f>IFERROR(_xll.qlIndexFixing(ONIndex1Y,I967,TRUE,_xll.ohTrigger(RecalcTrigger,Trigger1Y)),NA())</f>
        <v>2.2134660484507407E-2</v>
      </c>
    </row>
    <row r="968" spans="2:17" x14ac:dyDescent="0.2">
      <c r="B968" s="46" t="s">
        <v>51</v>
      </c>
      <c r="D968" s="49">
        <f>_xll.qlCalendarAdvance(LocalCalendar,$D967,B968,"f",FALSE)</f>
        <v>46539</v>
      </c>
      <c r="E968" s="49">
        <f>_xll.qlInterestRateIndexValueDate(IndexON,D968)</f>
        <v>46539</v>
      </c>
      <c r="F968" s="52">
        <f>IFERROR(_xll.qlIndexFixing(IndexON,D968,TRUE,_xll.ohTrigger(RecalcTrigger,TriggerON)),NA())</f>
        <v>1.4861451574166296E-2</v>
      </c>
      <c r="H968" s="49">
        <f>_xll.qlCalendarAdvance(IborCalendar,$H967,B968,"f",FALSE)</f>
        <v>46525</v>
      </c>
      <c r="I968" s="49">
        <f>_xll.qlInterestRateIndexValueDate(Index1M,$H968)</f>
        <v>46527</v>
      </c>
      <c r="J968" s="52">
        <f>IFERROR(_xll.qlIndexFixing(Index1M,$H968,TRUE,_xll.ohTrigger(RecalcTrigger,Trigger1M)),NA())</f>
        <v>1.8267482763376641E-2</v>
      </c>
      <c r="K968" s="52">
        <f>IFERROR(_xll.qlIndexFixing(ONIndex1M,I968,TRUE,_xll.ohTrigger(RecalcTrigger,Trigger1M)),NA())</f>
        <v>1.8234197104947114E-2</v>
      </c>
      <c r="L968" s="52">
        <f>IFERROR(_xll.qlIndexFixing(Index3M,H968,TRUE,_xll.ohTrigger(RecalcTrigger,Trigger3M)),NA())</f>
        <v>1.9042127879331312E-2</v>
      </c>
      <c r="M968" s="52">
        <f>IFERROR(_xll.qlIndexFixing(ONIndex3M,I968,TRUE,_xll.ohTrigger(RecalcTrigger,Trigger3M)),NA())</f>
        <v>1.8948335649966452E-2</v>
      </c>
      <c r="N968" s="52">
        <f>IFERROR(_xll.qlIndexFixing(Index6M,$H968,TRUE,_xll.ohTrigger(RecalcTrigger,Trigger6M)),NA())</f>
        <v>2.0973011029131558E-2</v>
      </c>
      <c r="O968" s="52">
        <f>IFERROR(_xll.qlIndexFixing(ONIndex6M,I968,TRUE,_xll.ohTrigger(RecalcTrigger,Trigger6M)),NA())</f>
        <v>2.0778522147679723E-2</v>
      </c>
      <c r="P968" s="52">
        <f>IFERROR(_xll.qlIndexFixing(Index1Y,$H968,TRUE,_xll.ohTrigger(RecalcTrigger,Trigger1Y)),NA())</f>
        <v>2.2390394862471519E-2</v>
      </c>
      <c r="Q968" s="52">
        <f>IFERROR(_xll.qlIndexFixing(ONIndex1Y,I968,TRUE,_xll.ohTrigger(RecalcTrigger,Trigger1Y)),NA())</f>
        <v>2.2134163800293649E-2</v>
      </c>
    </row>
    <row r="969" spans="2:17" x14ac:dyDescent="0.2">
      <c r="B969" s="46" t="s">
        <v>51</v>
      </c>
      <c r="D969" s="49">
        <f>_xll.qlCalendarAdvance(LocalCalendar,$D968,B969,"f",FALSE)</f>
        <v>46546</v>
      </c>
      <c r="E969" s="49">
        <f>_xll.qlInterestRateIndexValueDate(IndexON,D969)</f>
        <v>46546</v>
      </c>
      <c r="F969" s="52">
        <f>IFERROR(_xll.qlIndexFixing(IndexON,D969,TRUE,_xll.ohTrigger(RecalcTrigger,TriggerON)),NA())</f>
        <v>1.4867210212932136E-2</v>
      </c>
      <c r="H969" s="49">
        <f>_xll.qlCalendarAdvance(IborCalendar,$H968,B969,"f",FALSE)</f>
        <v>46532</v>
      </c>
      <c r="I969" s="49">
        <f>_xll.qlInterestRateIndexValueDate(Index1M,$H969)</f>
        <v>46534</v>
      </c>
      <c r="J969" s="52">
        <f>IFERROR(_xll.qlIndexFixing(Index1M,$H969,TRUE,_xll.ohTrigger(RecalcTrigger,Trigger1M)),NA())</f>
        <v>1.8275939626653803E-2</v>
      </c>
      <c r="K969" s="52">
        <f>IFERROR(_xll.qlIndexFixing(ONIndex1M,I969,TRUE,_xll.ohTrigger(RecalcTrigger,Trigger1M)),NA())</f>
        <v>1.8242835675765789E-2</v>
      </c>
      <c r="L969" s="52">
        <f>IFERROR(_xll.qlIndexFixing(Index3M,H969,TRUE,_xll.ohTrigger(RecalcTrigger,Trigger3M)),NA())</f>
        <v>1.9049307341295379E-2</v>
      </c>
      <c r="M969" s="52">
        <f>IFERROR(_xll.qlIndexFixing(ONIndex3M,I969,TRUE,_xll.ohTrigger(RecalcTrigger,Trigger3M)),NA())</f>
        <v>1.8956111737500336E-2</v>
      </c>
      <c r="N969" s="52">
        <f>IFERROR(_xll.qlIndexFixing(Index6M,$H969,TRUE,_xll.ohTrigger(RecalcTrigger,Trigger6M)),NA())</f>
        <v>2.0979011332834491E-2</v>
      </c>
      <c r="O969" s="52">
        <f>IFERROR(_xll.qlIndexFixing(ONIndex6M,I969,TRUE,_xll.ohTrigger(RecalcTrigger,Trigger6M)),NA())</f>
        <v>2.0785243352392513E-2</v>
      </c>
      <c r="P969" s="52">
        <f>IFERROR(_xll.qlIndexFixing(Index1Y,$H969,TRUE,_xll.ohTrigger(RecalcTrigger,Trigger1Y)),NA())</f>
        <v>2.239324761310613E-2</v>
      </c>
      <c r="Q969" s="52">
        <f>IFERROR(_xll.qlIndexFixing(ONIndex1Y,I969,TRUE,_xll.ohTrigger(RecalcTrigger,Trigger1Y)),NA())</f>
        <v>2.2133621715836327E-2</v>
      </c>
    </row>
    <row r="970" spans="2:17" x14ac:dyDescent="0.2">
      <c r="B970" s="46" t="s">
        <v>51</v>
      </c>
      <c r="D970" s="49">
        <f>_xll.qlCalendarAdvance(LocalCalendar,$D969,B970,"f",FALSE)</f>
        <v>46553</v>
      </c>
      <c r="E970" s="49">
        <f>_xll.qlInterestRateIndexValueDate(IndexON,D970)</f>
        <v>46553</v>
      </c>
      <c r="F970" s="52">
        <f>IFERROR(_xll.qlIndexFixing(IndexON,D970,TRUE,_xll.ohTrigger(RecalcTrigger,TriggerON)),NA())</f>
        <v>1.4872909444179072E-2</v>
      </c>
      <c r="H970" s="49">
        <f>_xll.qlCalendarAdvance(IborCalendar,$H969,B970,"f",FALSE)</f>
        <v>46539</v>
      </c>
      <c r="I970" s="49">
        <f>_xll.qlInterestRateIndexValueDate(Index1M,$H970)</f>
        <v>46541</v>
      </c>
      <c r="J970" s="52">
        <f>IFERROR(_xll.qlIndexFixing(Index1M,$H970,TRUE,_xll.ohTrigger(RecalcTrigger,Trigger1M)),NA())</f>
        <v>1.8285361922847153E-2</v>
      </c>
      <c r="K970" s="52">
        <f>IFERROR(_xll.qlIndexFixing(ONIndex1M,I970,TRUE,_xll.ohTrigger(RecalcTrigger,Trigger1M)),NA())</f>
        <v>1.8251386185506036E-2</v>
      </c>
      <c r="L970" s="52">
        <f>IFERROR(_xll.qlIndexFixing(Index3M,H970,TRUE,_xll.ohTrigger(RecalcTrigger,Trigger3M)),NA())</f>
        <v>1.9056389268062135E-2</v>
      </c>
      <c r="M970" s="52">
        <f>IFERROR(_xll.qlIndexFixing(ONIndex3M,I970,TRUE,_xll.ohTrigger(RecalcTrigger,Trigger3M)),NA())</f>
        <v>1.8963790744450648E-2</v>
      </c>
      <c r="N970" s="52">
        <f>IFERROR(_xll.qlIndexFixing(Index6M,$H970,TRUE,_xll.ohTrigger(RecalcTrigger,Trigger6M)),NA())</f>
        <v>2.0981912311762739E-2</v>
      </c>
      <c r="O970" s="52">
        <f>IFERROR(_xll.qlIndexFixing(ONIndex6M,I970,TRUE,_xll.ohTrigger(RecalcTrigger,Trigger6M)),NA())</f>
        <v>2.0791905160137958E-2</v>
      </c>
      <c r="P970" s="52">
        <f>IFERROR(_xll.qlIndexFixing(Index1Y,$H970,TRUE,_xll.ohTrigger(RecalcTrigger,Trigger1Y)),NA())</f>
        <v>2.2394360231946256E-2</v>
      </c>
      <c r="Q970" s="52">
        <f>IFERROR(_xll.qlIndexFixing(ONIndex1Y,I970,TRUE,_xll.ohTrigger(RecalcTrigger,Trigger1Y)),NA())</f>
        <v>2.2133034230895632E-2</v>
      </c>
    </row>
    <row r="971" spans="2:17" x14ac:dyDescent="0.2">
      <c r="B971" s="46" t="s">
        <v>51</v>
      </c>
      <c r="D971" s="49">
        <f>_xll.qlCalendarAdvance(LocalCalendar,$D970,B971,"f",FALSE)</f>
        <v>46560</v>
      </c>
      <c r="E971" s="49">
        <f>_xll.qlInterestRateIndexValueDate(IndexON,D971)</f>
        <v>46560</v>
      </c>
      <c r="F971" s="52">
        <f>IFERROR(_xll.qlIndexFixing(IndexON,D971,TRUE,_xll.ohTrigger(RecalcTrigger,TriggerON)),NA())</f>
        <v>1.4878549268066976E-2</v>
      </c>
      <c r="H971" s="49">
        <f>_xll.qlCalendarAdvance(IborCalendar,$H970,B971,"f",FALSE)</f>
        <v>46546</v>
      </c>
      <c r="I971" s="49">
        <f>_xll.qlInterestRateIndexValueDate(Index1M,$H971)</f>
        <v>46548</v>
      </c>
      <c r="J971" s="52">
        <f>IFERROR(_xll.qlIndexFixing(Index1M,$H971,TRUE,_xll.ohTrigger(RecalcTrigger,Trigger1M)),NA())</f>
        <v>1.8292588772348406E-2</v>
      </c>
      <c r="K971" s="52">
        <f>IFERROR(_xll.qlIndexFixing(ONIndex1M,I971,TRUE,_xll.ohTrigger(RecalcTrigger,Trigger1M)),NA())</f>
        <v>1.8259848634327724E-2</v>
      </c>
      <c r="L971" s="52">
        <f>IFERROR(_xll.qlIndexFixing(Index3M,H971,TRUE,_xll.ohTrigger(RecalcTrigger,Trigger3M)),NA())</f>
        <v>1.9063373659105043E-2</v>
      </c>
      <c r="M971" s="52">
        <f>IFERROR(_xll.qlIndexFixing(ONIndex3M,I971,TRUE,_xll.ohTrigger(RecalcTrigger,Trigger3M)),NA())</f>
        <v>1.897137267097726E-2</v>
      </c>
      <c r="N971" s="52">
        <f>IFERROR(_xll.qlIndexFixing(Index6M,$H971,TRUE,_xll.ohTrigger(RecalcTrigger,Trigger6M)),NA())</f>
        <v>2.098780441308019E-2</v>
      </c>
      <c r="O971" s="52">
        <f>IFERROR(_xll.qlIndexFixing(ONIndex6M,I971,TRUE,_xll.ohTrigger(RecalcTrigger,Trigger6M)),NA())</f>
        <v>2.0798507570836122E-2</v>
      </c>
      <c r="P971" s="52">
        <f>IFERROR(_xll.qlIndexFixing(Index1Y,$H971,TRUE,_xll.ohTrigger(RecalcTrigger,Trigger1Y)),NA())</f>
        <v>2.2396607311032973E-2</v>
      </c>
      <c r="Q971" s="52">
        <f>IFERROR(_xll.qlIndexFixing(ONIndex1Y,I971,TRUE,_xll.ohTrigger(RecalcTrigger,Trigger1Y)),NA())</f>
        <v>2.21324013455515E-2</v>
      </c>
    </row>
    <row r="972" spans="2:17" x14ac:dyDescent="0.2">
      <c r="B972" s="46" t="s">
        <v>51</v>
      </c>
      <c r="D972" s="49">
        <f>_xll.qlCalendarAdvance(LocalCalendar,$D971,B972,"f",FALSE)</f>
        <v>46567</v>
      </c>
      <c r="E972" s="49">
        <f>_xll.qlInterestRateIndexValueDate(IndexON,D972)</f>
        <v>46567</v>
      </c>
      <c r="F972" s="52">
        <f>IFERROR(_xll.qlIndexFixing(IndexON,D972,TRUE,_xll.ohTrigger(RecalcTrigger,TriggerON)),NA())</f>
        <v>1.488412968435604E-2</v>
      </c>
      <c r="H972" s="49">
        <f>_xll.qlCalendarAdvance(IborCalendar,$H971,B972,"f",FALSE)</f>
        <v>46553</v>
      </c>
      <c r="I972" s="49">
        <f>_xll.qlInterestRateIndexValueDate(Index1M,$H972)</f>
        <v>46555</v>
      </c>
      <c r="J972" s="52">
        <f>IFERROR(_xll.qlIndexFixing(Index1M,$H972,TRUE,_xll.ohTrigger(RecalcTrigger,Trigger1M)),NA())</f>
        <v>1.8300781054376158E-2</v>
      </c>
      <c r="K972" s="52">
        <f>IFERROR(_xll.qlIndexFixing(ONIndex1M,I972,TRUE,_xll.ohTrigger(RecalcTrigger,Trigger1M)),NA())</f>
        <v>1.8268223021911112E-2</v>
      </c>
      <c r="L972" s="52">
        <f>IFERROR(_xll.qlIndexFixing(Index3M,H972,TRUE,_xll.ohTrigger(RecalcTrigger,Trigger3M)),NA())</f>
        <v>1.9070260513905393E-2</v>
      </c>
      <c r="M972" s="52">
        <f>IFERROR(_xll.qlIndexFixing(ONIndex3M,I972,TRUE,_xll.ohTrigger(RecalcTrigger,Trigger3M)),NA())</f>
        <v>1.8978857517000236E-2</v>
      </c>
      <c r="N972" s="52">
        <f>IFERROR(_xll.qlIndexFixing(Index6M,$H972,TRUE,_xll.ohTrigger(RecalcTrigger,Trigger6M)),NA())</f>
        <v>2.0993636504367908E-2</v>
      </c>
      <c r="O972" s="52">
        <f>IFERROR(_xll.qlIndexFixing(ONIndex6M,I972,TRUE,_xll.ohTrigger(RecalcTrigger,Trigger6M)),NA())</f>
        <v>2.0805050584646878E-2</v>
      </c>
      <c r="P972" s="52">
        <f>IFERROR(_xll.qlIndexFixing(Index1Y,$H972,TRUE,_xll.ohTrigger(RecalcTrigger,Trigger1Y)),NA())</f>
        <v>2.2399039080924731E-2</v>
      </c>
      <c r="Q972" s="52">
        <f>IFERROR(_xll.qlIndexFixing(ONIndex1Y,I972,TRUE,_xll.ohTrigger(RecalcTrigger,Trigger1Y)),NA())</f>
        <v>2.2131723059883868E-2</v>
      </c>
    </row>
    <row r="973" spans="2:17" x14ac:dyDescent="0.2">
      <c r="B973" s="46" t="s">
        <v>51</v>
      </c>
      <c r="D973" s="49">
        <f>_xll.qlCalendarAdvance(LocalCalendar,$D972,B973,"f",FALSE)</f>
        <v>46574</v>
      </c>
      <c r="E973" s="49">
        <f>_xll.qlInterestRateIndexValueDate(IndexON,D973)</f>
        <v>46574</v>
      </c>
      <c r="F973" s="52">
        <f>IFERROR(_xll.qlIndexFixing(IndexON,D973,TRUE,_xll.ohTrigger(RecalcTrigger,TriggerON)),NA())</f>
        <v>1.4889650693286072E-2</v>
      </c>
      <c r="H973" s="49">
        <f>_xll.qlCalendarAdvance(IborCalendar,$H972,B973,"f",FALSE)</f>
        <v>46560</v>
      </c>
      <c r="I973" s="49">
        <f>_xll.qlInterestRateIndexValueDate(Index1M,$H973)</f>
        <v>46562</v>
      </c>
      <c r="J973" s="52">
        <f>IFERROR(_xll.qlIndexFixing(Index1M,$H973,TRUE,_xll.ohTrigger(RecalcTrigger,Trigger1M)),NA())</f>
        <v>1.8308885142264419E-2</v>
      </c>
      <c r="K973" s="52">
        <f>IFERROR(_xll.qlIndexFixing(ONIndex1M,I973,TRUE,_xll.ohTrigger(RecalcTrigger,Trigger1M)),NA())</f>
        <v>1.8276509348575942E-2</v>
      </c>
      <c r="L973" s="52">
        <f>IFERROR(_xll.qlIndexFixing(Index3M,H973,TRUE,_xll.ohTrigger(RecalcTrigger,Trigger3M)),NA())</f>
        <v>1.9077049831948811E-2</v>
      </c>
      <c r="M973" s="52">
        <f>IFERROR(_xll.qlIndexFixing(ONIndex3M,I973,TRUE,_xll.ohTrigger(RecalcTrigger,Trigger3M)),NA())</f>
        <v>1.8986245282359704E-2</v>
      </c>
      <c r="N973" s="52">
        <f>IFERROR(_xll.qlIndexFixing(Index6M,$H973,TRUE,_xll.ohTrigger(RecalcTrigger,Trigger6M)),NA())</f>
        <v>2.100441316310583E-2</v>
      </c>
      <c r="O973" s="52">
        <f>IFERROR(_xll.qlIndexFixing(ONIndex6M,I973,TRUE,_xll.ohTrigger(RecalcTrigger,Trigger6M)),NA())</f>
        <v>2.0811534201410353E-2</v>
      </c>
      <c r="P973" s="52">
        <f>IFERROR(_xll.qlIndexFixing(Index1Y,$H973,TRUE,_xll.ohTrigger(RecalcTrigger,Trigger1Y)),NA())</f>
        <v>2.2401661862749715E-2</v>
      </c>
      <c r="Q973" s="52">
        <f>IFERROR(_xll.qlIndexFixing(ONIndex1Y,I973,TRUE,_xll.ohTrigger(RecalcTrigger,Trigger1Y)),NA())</f>
        <v>2.2130999373812799E-2</v>
      </c>
    </row>
    <row r="974" spans="2:17" x14ac:dyDescent="0.2">
      <c r="B974" s="46" t="s">
        <v>51</v>
      </c>
      <c r="D974" s="49">
        <f>_xll.qlCalendarAdvance(LocalCalendar,$D973,B974,"f",FALSE)</f>
        <v>46581</v>
      </c>
      <c r="E974" s="49">
        <f>_xll.qlInterestRateIndexValueDate(IndexON,D974)</f>
        <v>46581</v>
      </c>
      <c r="F974" s="52">
        <f>IFERROR(_xll.qlIndexFixing(IndexON,D974,TRUE,_xll.ohTrigger(RecalcTrigger,TriggerON)),NA())</f>
        <v>1.4895112294777135E-2</v>
      </c>
      <c r="H974" s="49">
        <f>_xll.qlCalendarAdvance(IborCalendar,$H973,B974,"f",FALSE)</f>
        <v>46567</v>
      </c>
      <c r="I974" s="49">
        <f>_xll.qlInterestRateIndexValueDate(Index1M,$H974)</f>
        <v>46569</v>
      </c>
      <c r="J974" s="52">
        <f>IFERROR(_xll.qlIndexFixing(Index1M,$H974,TRUE,_xll.ohTrigger(RecalcTrigger,Trigger1M)),NA())</f>
        <v>1.8316901035828337E-2</v>
      </c>
      <c r="K974" s="52">
        <f>IFERROR(_xll.qlIndexFixing(ONIndex1M,I974,TRUE,_xll.ohTrigger(RecalcTrigger,Trigger1M)),NA())</f>
        <v>1.8284707614162343E-2</v>
      </c>
      <c r="L974" s="52">
        <f>IFERROR(_xll.qlIndexFixing(Index3M,H974,TRUE,_xll.ohTrigger(RecalcTrigger,Trigger3M)),NA())</f>
        <v>1.908374161273222E-2</v>
      </c>
      <c r="M974" s="52">
        <f>IFERROR(_xll.qlIndexFixing(ONIndex3M,I974,TRUE,_xll.ohTrigger(RecalcTrigger,Trigger3M)),NA())</f>
        <v>1.8993535967375408E-2</v>
      </c>
      <c r="N974" s="52">
        <f>IFERROR(_xll.qlIndexFixing(Index6M,$H974,TRUE,_xll.ohTrigger(RecalcTrigger,Trigger6M)),NA())</f>
        <v>2.1009109171812073E-2</v>
      </c>
      <c r="O974" s="52">
        <f>IFERROR(_xll.qlIndexFixing(ONIndex6M,I974,TRUE,_xll.ohTrigger(RecalcTrigger,Trigger6M)),NA())</f>
        <v>2.081795842128642E-2</v>
      </c>
      <c r="P974" s="52">
        <f>IFERROR(_xll.qlIndexFixing(Index1Y,$H974,TRUE,_xll.ohTrigger(RecalcTrigger,Trigger1Y)),NA())</f>
        <v>2.2404481977809452E-2</v>
      </c>
      <c r="Q974" s="52">
        <f>IFERROR(_xll.qlIndexFixing(ONIndex1Y,I974,TRUE,_xll.ohTrigger(RecalcTrigger,Trigger1Y)),NA())</f>
        <v>2.2130230287258357E-2</v>
      </c>
    </row>
    <row r="975" spans="2:17" x14ac:dyDescent="0.2">
      <c r="B975" s="46" t="s">
        <v>51</v>
      </c>
      <c r="D975" s="49">
        <f>_xll.qlCalendarAdvance(LocalCalendar,$D974,B975,"f",FALSE)</f>
        <v>46588</v>
      </c>
      <c r="E975" s="49">
        <f>_xll.qlInterestRateIndexValueDate(IndexON,D975)</f>
        <v>46588</v>
      </c>
      <c r="F975" s="52">
        <f>IFERROR(_xll.qlIndexFixing(IndexON,D975,TRUE,_xll.ohTrigger(RecalcTrigger,TriggerON)),NA())</f>
        <v>1.4900514488749295E-2</v>
      </c>
      <c r="H975" s="49">
        <f>_xll.qlCalendarAdvance(IborCalendar,$H974,B975,"f",FALSE)</f>
        <v>46574</v>
      </c>
      <c r="I975" s="49">
        <f>_xll.qlInterestRateIndexValueDate(Index1M,$H975)</f>
        <v>46576</v>
      </c>
      <c r="J975" s="52">
        <f>IFERROR(_xll.qlIndexFixing(Index1M,$H975,TRUE,_xll.ohTrigger(RecalcTrigger,Trigger1M)),NA())</f>
        <v>1.8324828734873067E-2</v>
      </c>
      <c r="K975" s="52">
        <f>IFERROR(_xll.qlIndexFixing(ONIndex1M,I975,TRUE,_xll.ohTrigger(RecalcTrigger,Trigger1M)),NA())</f>
        <v>1.8292817818670315E-2</v>
      </c>
      <c r="L975" s="52">
        <f>IFERROR(_xll.qlIndexFixing(Index3M,H975,TRUE,_xll.ohTrigger(RecalcTrigger,Trigger3M)),NA())</f>
        <v>1.9090335855756022E-2</v>
      </c>
      <c r="M975" s="52">
        <f>IFERROR(_xll.qlIndexFixing(ONIndex3M,I975,TRUE,_xll.ohTrigger(RecalcTrigger,Trigger3M)),NA())</f>
        <v>1.900072957180754E-2</v>
      </c>
      <c r="N975" s="52">
        <f>IFERROR(_xll.qlIndexFixing(Index6M,$H975,TRUE,_xll.ohTrigger(RecalcTrigger,Trigger6M)),NA())</f>
        <v>2.1013752732640063E-2</v>
      </c>
      <c r="O975" s="52">
        <f>IFERROR(_xll.qlIndexFixing(ONIndex6M,I975,TRUE,_xll.ohTrigger(RecalcTrigger,Trigger6M)),NA())</f>
        <v>2.0824323244195142E-2</v>
      </c>
      <c r="P975" s="52">
        <f>IFERROR(_xll.qlIndexFixing(Index1Y,$H975,TRUE,_xll.ohTrigger(RecalcTrigger,Trigger1Y)),NA())</f>
        <v>2.2407505747591188E-2</v>
      </c>
      <c r="Q975" s="52">
        <f>IFERROR(_xll.qlIndexFixing(ONIndex1Y,I975,TRUE,_xll.ohTrigger(RecalcTrigger,Trigger1Y)),NA())</f>
        <v>2.2129415800380414E-2</v>
      </c>
    </row>
    <row r="976" spans="2:17" x14ac:dyDescent="0.2">
      <c r="B976" s="46" t="s">
        <v>51</v>
      </c>
      <c r="D976" s="49">
        <f>_xll.qlCalendarAdvance(LocalCalendar,$D975,B976,"f",FALSE)</f>
        <v>46595</v>
      </c>
      <c r="E976" s="49">
        <f>_xll.qlInterestRateIndexValueDate(IndexON,D976)</f>
        <v>46595</v>
      </c>
      <c r="F976" s="52">
        <f>IFERROR(_xll.qlIndexFixing(IndexON,D976,TRUE,_xll.ohTrigger(RecalcTrigger,TriggerON)),NA())</f>
        <v>1.4905857275282486E-2</v>
      </c>
      <c r="H976" s="49">
        <f>_xll.qlCalendarAdvance(IborCalendar,$H975,B976,"f",FALSE)</f>
        <v>46581</v>
      </c>
      <c r="I976" s="49">
        <f>_xll.qlInterestRateIndexValueDate(Index1M,$H976)</f>
        <v>46583</v>
      </c>
      <c r="J976" s="52">
        <f>IFERROR(_xll.qlIndexFixing(Index1M,$H976,TRUE,_xll.ohTrigger(RecalcTrigger,Trigger1M)),NA())</f>
        <v>1.8332668239218752E-2</v>
      </c>
      <c r="K976" s="52">
        <f>IFERROR(_xll.qlIndexFixing(ONIndex1M,I976,TRUE,_xll.ohTrigger(RecalcTrigger,Trigger1M)),NA())</f>
        <v>1.8300839962019921E-2</v>
      </c>
      <c r="L976" s="52">
        <f>IFERROR(_xll.qlIndexFixing(Index3M,H976,TRUE,_xll.ohTrigger(RecalcTrigger,Trigger3M)),NA())</f>
        <v>1.9096832560530172E-2</v>
      </c>
      <c r="M976" s="52">
        <f>IFERROR(_xll.qlIndexFixing(ONIndex3M,I976,TRUE,_xll.ohTrigger(RecalcTrigger,Trigger3M)),NA())</f>
        <v>1.90078260956561E-2</v>
      </c>
      <c r="N976" s="52">
        <f>IFERROR(_xll.qlIndexFixing(Index6M,$H976,TRUE,_xll.ohTrigger(RecalcTrigger,Trigger6M)),NA())</f>
        <v>2.1020321586280189E-2</v>
      </c>
      <c r="O976" s="52">
        <f>IFERROR(_xll.qlIndexFixing(ONIndex6M,I976,TRUE,_xll.ohTrigger(RecalcTrigger,Trigger6M)),NA())</f>
        <v>2.0830628670056583E-2</v>
      </c>
      <c r="P976" s="52">
        <f>IFERROR(_xll.qlIndexFixing(Index1Y,$H976,TRUE,_xll.ohTrigger(RecalcTrigger,Trigger1Y)),NA())</f>
        <v>2.2410739493779405E-2</v>
      </c>
      <c r="Q976" s="52">
        <f>IFERROR(_xll.qlIndexFixing(ONIndex1Y,I976,TRUE,_xll.ohTrigger(RecalcTrigger,Trigger1Y)),NA())</f>
        <v>2.2128555913099035E-2</v>
      </c>
    </row>
    <row r="977" spans="2:17" x14ac:dyDescent="0.2">
      <c r="B977" s="46" t="s">
        <v>51</v>
      </c>
      <c r="D977" s="49">
        <f>_xll.qlCalendarAdvance(LocalCalendar,$D976,B977,"f",FALSE)</f>
        <v>46602</v>
      </c>
      <c r="E977" s="49">
        <f>_xll.qlInterestRateIndexValueDate(IndexON,D977)</f>
        <v>46602</v>
      </c>
      <c r="F977" s="52">
        <f>IFERROR(_xll.qlIndexFixing(IndexON,D977,TRUE,_xll.ohTrigger(RecalcTrigger,TriggerON)),NA())</f>
        <v>1.4911140654376709E-2</v>
      </c>
      <c r="H977" s="49">
        <f>_xll.qlCalendarAdvance(IborCalendar,$H976,B977,"f",FALSE)</f>
        <v>46588</v>
      </c>
      <c r="I977" s="49">
        <f>_xll.qlInterestRateIndexValueDate(Index1M,$H977)</f>
        <v>46590</v>
      </c>
      <c r="J977" s="52">
        <f>IFERROR(_xll.qlIndexFixing(Index1M,$H977,TRUE,_xll.ohTrigger(RecalcTrigger,Trigger1M)),NA())</f>
        <v>1.8340419548675546E-2</v>
      </c>
      <c r="K977" s="52">
        <f>IFERROR(_xll.qlIndexFixing(ONIndex1M,I977,TRUE,_xll.ohTrigger(RecalcTrigger,Trigger1M)),NA())</f>
        <v>1.8308774044371035E-2</v>
      </c>
      <c r="L977" s="52">
        <f>IFERROR(_xll.qlIndexFixing(Index3M,H977,TRUE,_xll.ohTrigger(RecalcTrigger,Trigger3M)),NA())</f>
        <v>1.9103231726571579E-2</v>
      </c>
      <c r="M977" s="52">
        <f>IFERROR(_xll.qlIndexFixing(ONIndex3M,I977,TRUE,_xll.ohTrigger(RecalcTrigger,Trigger3M)),NA())</f>
        <v>1.9014825539001023E-2</v>
      </c>
      <c r="N977" s="52">
        <f>IFERROR(_xll.qlIndexFixing(Index6M,$H977,TRUE,_xll.ohTrigger(RecalcTrigger,Trigger6M)),NA())</f>
        <v>2.1024853025564044E-2</v>
      </c>
      <c r="O977" s="52">
        <f>IFERROR(_xll.qlIndexFixing(ONIndex6M,I977,TRUE,_xll.ohTrigger(RecalcTrigger,Trigger6M)),NA())</f>
        <v>2.0836874699030616E-2</v>
      </c>
      <c r="P977" s="52">
        <f>IFERROR(_xll.qlIndexFixing(Index1Y,$H977,TRUE,_xll.ohTrigger(RecalcTrigger,Trigger1Y)),NA())</f>
        <v>2.2414189538271234E-2</v>
      </c>
      <c r="Q977" s="52">
        <f>IFERROR(_xll.qlIndexFixing(ONIndex1Y,I977,TRUE,_xll.ohTrigger(RecalcTrigger,Trigger1Y)),NA())</f>
        <v>2.2127650625414219E-2</v>
      </c>
    </row>
    <row r="978" spans="2:17" x14ac:dyDescent="0.2">
      <c r="B978" s="46" t="s">
        <v>51</v>
      </c>
      <c r="D978" s="49">
        <f>_xll.qlCalendarAdvance(LocalCalendar,$D977,B978,"f",FALSE)</f>
        <v>46609</v>
      </c>
      <c r="E978" s="49">
        <f>_xll.qlInterestRateIndexValueDate(IndexON,D978)</f>
        <v>46609</v>
      </c>
      <c r="F978" s="52">
        <f>IFERROR(_xll.qlIndexFixing(IndexON,D978,TRUE,_xll.ohTrigger(RecalcTrigger,TriggerON)),NA())</f>
        <v>1.4916364625952028E-2</v>
      </c>
      <c r="H978" s="49">
        <f>_xll.qlCalendarAdvance(IborCalendar,$H977,B978,"f",FALSE)</f>
        <v>46595</v>
      </c>
      <c r="I978" s="49">
        <f>_xll.qlInterestRateIndexValueDate(Index1M,$H978)</f>
        <v>46597</v>
      </c>
      <c r="J978" s="52">
        <f>IFERROR(_xll.qlIndexFixing(Index1M,$H978,TRUE,_xll.ohTrigger(RecalcTrigger,Trigger1M)),NA())</f>
        <v>1.8349089132358998E-2</v>
      </c>
      <c r="K978" s="52">
        <f>IFERROR(_xll.qlIndexFixing(ONIndex1M,I978,TRUE,_xll.ohTrigger(RecalcTrigger,Trigger1M)),NA())</f>
        <v>1.8316620065563782E-2</v>
      </c>
      <c r="L978" s="52">
        <f>IFERROR(_xll.qlIndexFixing(Index3M,H978,TRUE,_xll.ohTrigger(RecalcTrigger,Trigger3M)),NA())</f>
        <v>1.9109533353401497E-2</v>
      </c>
      <c r="M978" s="52">
        <f>IFERROR(_xll.qlIndexFixing(ONIndex3M,I978,TRUE,_xll.ohTrigger(RecalcTrigger,Trigger3M)),NA())</f>
        <v>1.9021727901842311E-2</v>
      </c>
      <c r="N978" s="52">
        <f>IFERROR(_xll.qlIndexFixing(Index6M,$H978,TRUE,_xll.ohTrigger(RecalcTrigger,Trigger6M)),NA())</f>
        <v>2.1030313137131221E-2</v>
      </c>
      <c r="O978" s="52">
        <f>IFERROR(_xll.qlIndexFixing(ONIndex6M,I978,TRUE,_xll.ohTrigger(RecalcTrigger,Trigger6M)),NA())</f>
        <v>2.0843061330877433E-2</v>
      </c>
      <c r="P978" s="52">
        <f>IFERROR(_xll.qlIndexFixing(Index1Y,$H978,TRUE,_xll.ohTrigger(RecalcTrigger,Trigger1Y)),NA())</f>
        <v>2.2417862203187335E-2</v>
      </c>
      <c r="Q978" s="52">
        <f>IFERROR(_xll.qlIndexFixing(ONIndex1Y,I978,TRUE,_xll.ohTrigger(RecalcTrigger,Trigger1Y)),NA())</f>
        <v>2.2126699937325967E-2</v>
      </c>
    </row>
    <row r="979" spans="2:17" x14ac:dyDescent="0.2">
      <c r="B979" s="46" t="s">
        <v>51</v>
      </c>
      <c r="D979" s="49">
        <f>_xll.qlCalendarAdvance(LocalCalendar,$D978,B979,"f",FALSE)</f>
        <v>46616</v>
      </c>
      <c r="E979" s="49">
        <f>_xll.qlInterestRateIndexValueDate(IndexON,D979)</f>
        <v>46616</v>
      </c>
      <c r="F979" s="52">
        <f>IFERROR(_xll.qlIndexFixing(IndexON,D979,TRUE,_xll.ohTrigger(RecalcTrigger,TriggerON)),NA())</f>
        <v>1.4921529190088378E-2</v>
      </c>
      <c r="H979" s="49">
        <f>_xll.qlCalendarAdvance(IborCalendar,$H978,B979,"f",FALSE)</f>
        <v>46602</v>
      </c>
      <c r="I979" s="49">
        <f>_xll.qlInterestRateIndexValueDate(Index1M,$H979)</f>
        <v>46604</v>
      </c>
      <c r="J979" s="52">
        <f>IFERROR(_xll.qlIndexFixing(Index1M,$H979,TRUE,_xll.ohTrigger(RecalcTrigger,Trigger1M)),NA())</f>
        <v>1.8356658137364788E-2</v>
      </c>
      <c r="K979" s="52">
        <f>IFERROR(_xll.qlIndexFixing(ONIndex1M,I979,TRUE,_xll.ohTrigger(RecalcTrigger,Trigger1M)),NA())</f>
        <v>1.8324378025678101E-2</v>
      </c>
      <c r="L979" s="52">
        <f>IFERROR(_xll.qlIndexFixing(Index3M,H979,TRUE,_xll.ohTrigger(RecalcTrigger,Trigger3M)),NA())</f>
        <v>1.9115737440555079E-2</v>
      </c>
      <c r="M979" s="52">
        <f>IFERROR(_xll.qlIndexFixing(ONIndex3M,I979,TRUE,_xll.ohTrigger(RecalcTrigger,Trigger3M)),NA())</f>
        <v>1.9028533184100027E-2</v>
      </c>
      <c r="N979" s="52">
        <f>IFERROR(_xll.qlIndexFixing(Index6M,$H979,TRUE,_xll.ohTrigger(RecalcTrigger,Trigger6M)),NA())</f>
        <v>2.1035713224763334E-2</v>
      </c>
      <c r="O979" s="52">
        <f>IFERROR(_xll.qlIndexFixing(ONIndex6M,I979,TRUE,_xll.ohTrigger(RecalcTrigger,Trigger6M)),NA())</f>
        <v>2.084918856583684E-2</v>
      </c>
      <c r="P979" s="52">
        <f>IFERROR(_xll.qlIndexFixing(Index1Y,$H979,TRUE,_xll.ohTrigger(RecalcTrigger,Trigger1Y)),NA())</f>
        <v>2.2421763810887518E-2</v>
      </c>
      <c r="Q979" s="52">
        <f>IFERROR(_xll.qlIndexFixing(ONIndex1Y,I979,TRUE,_xll.ohTrigger(RecalcTrigger,Trigger1Y)),NA())</f>
        <v>2.2125703848914213E-2</v>
      </c>
    </row>
    <row r="980" spans="2:17" x14ac:dyDescent="0.2">
      <c r="B980" s="46" t="s">
        <v>51</v>
      </c>
      <c r="D980" s="49">
        <f>_xll.qlCalendarAdvance(LocalCalendar,$D979,B980,"f",FALSE)</f>
        <v>46623</v>
      </c>
      <c r="E980" s="49">
        <f>_xll.qlInterestRateIndexValueDate(IndexON,D980)</f>
        <v>46623</v>
      </c>
      <c r="F980" s="52">
        <f>IFERROR(_xll.qlIndexFixing(IndexON,D980,TRUE,_xll.ohTrigger(RecalcTrigger,TriggerON)),NA())</f>
        <v>1.4926634346785761E-2</v>
      </c>
      <c r="H980" s="49">
        <f>_xll.qlCalendarAdvance(IborCalendar,$H979,B980,"f",FALSE)</f>
        <v>46609</v>
      </c>
      <c r="I980" s="49">
        <f>_xll.qlInterestRateIndexValueDate(Index1M,$H980)</f>
        <v>46611</v>
      </c>
      <c r="J980" s="52">
        <f>IFERROR(_xll.qlIndexFixing(Index1M,$H980,TRUE,_xll.ohTrigger(RecalcTrigger,Trigger1M)),NA())</f>
        <v>1.8363144305926504E-2</v>
      </c>
      <c r="K980" s="52">
        <f>IFERROR(_xll.qlIndexFixing(ONIndex1M,I980,TRUE,_xll.ohTrigger(RecalcTrigger,Trigger1M)),NA())</f>
        <v>1.8332047924793926E-2</v>
      </c>
      <c r="L980" s="52">
        <f>IFERROR(_xll.qlIndexFixing(Index3M,H980,TRUE,_xll.ohTrigger(RecalcTrigger,Trigger3M)),NA())</f>
        <v>1.9121843987566611E-2</v>
      </c>
      <c r="M980" s="52">
        <f>IFERROR(_xll.qlIndexFixing(ONIndex3M,I980,TRUE,_xll.ohTrigger(RecalcTrigger,Trigger3M)),NA())</f>
        <v>1.9035241385854107E-2</v>
      </c>
      <c r="N980" s="52">
        <f>IFERROR(_xll.qlIndexFixing(Index6M,$H980,TRUE,_xll.ohTrigger(RecalcTrigger,Trigger6M)),NA())</f>
        <v>2.1041053287963567E-2</v>
      </c>
      <c r="O980" s="52">
        <f>IFERROR(_xll.qlIndexFixing(ONIndex6M,I980,TRUE,_xll.ohTrigger(RecalcTrigger,Trigger6M)),NA())</f>
        <v>2.0855256403828903E-2</v>
      </c>
      <c r="P980" s="52">
        <f>IFERROR(_xll.qlIndexFixing(Index1Y,$H980,TRUE,_xll.ohTrigger(RecalcTrigger,Trigger1Y)),NA())</f>
        <v>2.2425900683984642E-2</v>
      </c>
      <c r="Q980" s="52">
        <f>IFERROR(_xll.qlIndexFixing(ONIndex1Y,I980,TRUE,_xll.ohTrigger(RecalcTrigger,Trigger1Y)),NA())</f>
        <v>2.2124662360099023E-2</v>
      </c>
    </row>
    <row r="981" spans="2:17" x14ac:dyDescent="0.2">
      <c r="B981" s="46" t="s">
        <v>51</v>
      </c>
      <c r="D981" s="49">
        <f>_xll.qlCalendarAdvance(LocalCalendar,$D980,B981,"f",FALSE)</f>
        <v>46630</v>
      </c>
      <c r="E981" s="49">
        <f>_xll.qlInterestRateIndexValueDate(IndexON,D981)</f>
        <v>46630</v>
      </c>
      <c r="F981" s="52">
        <f>IFERROR(_xll.qlIndexFixing(IndexON,D981,TRUE,_xll.ohTrigger(RecalcTrigger,TriggerON)),NA())</f>
        <v>1.4931680095964239E-2</v>
      </c>
      <c r="H981" s="49">
        <f>_xll.qlCalendarAdvance(IborCalendar,$H980,B981,"f",FALSE)</f>
        <v>46616</v>
      </c>
      <c r="I981" s="49">
        <f>_xll.qlInterestRateIndexValueDate(Index1M,$H981)</f>
        <v>46618</v>
      </c>
      <c r="J981" s="52">
        <f>IFERROR(_xll.qlIndexFixing(Index1M,$H981,TRUE,_xll.ohTrigger(RecalcTrigger,Trigger1M)),NA())</f>
        <v>1.8370542834041659E-2</v>
      </c>
      <c r="K981" s="52">
        <f>IFERROR(_xll.qlIndexFixing(ONIndex1M,I981,TRUE,_xll.ohTrigger(RecalcTrigger,Trigger1M)),NA())</f>
        <v>1.8339629762751386E-2</v>
      </c>
      <c r="L981" s="52">
        <f>IFERROR(_xll.qlIndexFixing(Index3M,H981,TRUE,_xll.ohTrigger(RecalcTrigger,Trigger3M)),NA())</f>
        <v>1.9127852993984278E-2</v>
      </c>
      <c r="M981" s="52">
        <f>IFERROR(_xll.qlIndexFixing(ONIndex3M,I981,TRUE,_xll.ohTrigger(RecalcTrigger,Trigger3M)),NA())</f>
        <v>1.9041852506944679E-2</v>
      </c>
      <c r="N981" s="52">
        <f>IFERROR(_xll.qlIndexFixing(Index6M,$H981,TRUE,_xll.ohTrigger(RecalcTrigger,Trigger6M)),NA())</f>
        <v>2.1047302152284869E-2</v>
      </c>
      <c r="O981" s="52">
        <f>IFERROR(_xll.qlIndexFixing(ONIndex6M,I981,TRUE,_xll.ohTrigger(RecalcTrigger,Trigger6M)),NA())</f>
        <v>2.0861264844773686E-2</v>
      </c>
      <c r="P981" s="52">
        <f>IFERROR(_xll.qlIndexFixing(Index1Y,$H981,TRUE,_xll.ohTrigger(RecalcTrigger,Trigger1Y)),NA())</f>
        <v>2.2430279145358542E-2</v>
      </c>
      <c r="Q981" s="52">
        <f>IFERROR(_xll.qlIndexFixing(ONIndex1Y,I981,TRUE,_xll.ohTrigger(RecalcTrigger,Trigger1Y)),NA())</f>
        <v>2.2123575470800461E-2</v>
      </c>
    </row>
    <row r="982" spans="2:17" x14ac:dyDescent="0.2">
      <c r="B982" s="46" t="s">
        <v>51</v>
      </c>
      <c r="D982" s="49">
        <f>_xll.qlCalendarAdvance(LocalCalendar,$D981,B982,"f",FALSE)</f>
        <v>46637</v>
      </c>
      <c r="E982" s="49">
        <f>_xll.qlInterestRateIndexValueDate(IndexON,D982)</f>
        <v>46637</v>
      </c>
      <c r="F982" s="52">
        <f>IFERROR(_xll.qlIndexFixing(IndexON,D982,TRUE,_xll.ohTrigger(RecalcTrigger,TriggerON)),NA())</f>
        <v>1.4936666437703749E-2</v>
      </c>
      <c r="H982" s="49">
        <f>_xll.qlCalendarAdvance(IborCalendar,$H981,B982,"f",FALSE)</f>
        <v>46623</v>
      </c>
      <c r="I982" s="49">
        <f>_xll.qlInterestRateIndexValueDate(Index1M,$H982)</f>
        <v>46625</v>
      </c>
      <c r="J982" s="52">
        <f>IFERROR(_xll.qlIndexFixing(Index1M,$H982,TRUE,_xll.ohTrigger(RecalcTrigger,Trigger1M)),NA())</f>
        <v>1.8377853166381131E-2</v>
      </c>
      <c r="K982" s="52">
        <f>IFERROR(_xll.qlIndexFixing(ONIndex1M,I982,TRUE,_xll.ohTrigger(RecalcTrigger,Trigger1M)),NA())</f>
        <v>1.8347123539470545E-2</v>
      </c>
      <c r="L982" s="52">
        <f>IFERROR(_xll.qlIndexFixing(Index3M,H982,TRUE,_xll.ohTrigger(RecalcTrigger,Trigger3M)),NA())</f>
        <v>1.9133764459358878E-2</v>
      </c>
      <c r="M982" s="52">
        <f>IFERROR(_xll.qlIndexFixing(ONIndex3M,I982,TRUE,_xll.ohTrigger(RecalcTrigger,Trigger3M)),NA())</f>
        <v>1.904836654761155E-2</v>
      </c>
      <c r="N982" s="52">
        <f>IFERROR(_xll.qlIndexFixing(Index6M,$H982,TRUE,_xll.ohTrigger(RecalcTrigger,Trigger6M)),NA())</f>
        <v>2.1051553339106105E-2</v>
      </c>
      <c r="O982" s="52">
        <f>IFERROR(_xll.qlIndexFixing(ONIndex6M,I982,TRUE,_xll.ohTrigger(RecalcTrigger,Trigger6M)),NA())</f>
        <v>2.0867213888751124E-2</v>
      </c>
      <c r="P982" s="52">
        <f>IFERROR(_xll.qlIndexFixing(Index1Y,$H982,TRUE,_xll.ohTrigger(RecalcTrigger,Trigger1Y)),NA())</f>
        <v>2.243611336476721E-2</v>
      </c>
      <c r="Q982" s="52">
        <f>IFERROR(_xll.qlIndexFixing(ONIndex1Y,I982,TRUE,_xll.ohTrigger(RecalcTrigger,Trigger1Y)),NA())</f>
        <v>2.2122443181178397E-2</v>
      </c>
    </row>
    <row r="983" spans="2:17" x14ac:dyDescent="0.2">
      <c r="B983" s="46" t="s">
        <v>51</v>
      </c>
      <c r="D983" s="49">
        <f>_xll.qlCalendarAdvance(LocalCalendar,$D982,B983,"f",FALSE)</f>
        <v>46644</v>
      </c>
      <c r="E983" s="49">
        <f>_xll.qlInterestRateIndexValueDate(IndexON,D983)</f>
        <v>46644</v>
      </c>
      <c r="F983" s="52">
        <f>IFERROR(_xll.qlIndexFixing(IndexON,D983,TRUE,_xll.ohTrigger(RecalcTrigger,TriggerON)),NA())</f>
        <v>1.4941593371924355E-2</v>
      </c>
      <c r="H983" s="49">
        <f>_xll.qlCalendarAdvance(IborCalendar,$H982,B983,"f",FALSE)</f>
        <v>46630</v>
      </c>
      <c r="I983" s="49">
        <f>_xll.qlInterestRateIndexValueDate(Index1M,$H983)</f>
        <v>46632</v>
      </c>
      <c r="J983" s="52">
        <f>IFERROR(_xll.qlIndexFixing(Index1M,$H983,TRUE,_xll.ohTrigger(RecalcTrigger,Trigger1M)),NA())</f>
        <v>1.838507530277006E-2</v>
      </c>
      <c r="K983" s="52">
        <f>IFERROR(_xll.qlIndexFixing(ONIndex1M,I983,TRUE,_xll.ohTrigger(RecalcTrigger,Trigger1M)),NA())</f>
        <v>1.835452925519121E-2</v>
      </c>
      <c r="L983" s="52">
        <f>IFERROR(_xll.qlIndexFixing(Index3M,H983,TRUE,_xll.ohTrigger(RecalcTrigger,Trigger3M)),NA())</f>
        <v>1.9138673592754552E-2</v>
      </c>
      <c r="M983" s="52">
        <f>IFERROR(_xll.qlIndexFixing(ONIndex3M,I983,TRUE,_xll.ohTrigger(RecalcTrigger,Trigger3M)),NA())</f>
        <v>1.9054783507614914E-2</v>
      </c>
      <c r="N983" s="52">
        <f>IFERROR(_xll.qlIndexFixing(Index6M,$H983,TRUE,_xll.ohTrigger(RecalcTrigger,Trigger6M)),NA())</f>
        <v>2.1052866469234932E-2</v>
      </c>
      <c r="O983" s="52">
        <f>IFERROR(_xll.qlIndexFixing(ONIndex6M,I983,TRUE,_xll.ohTrigger(RecalcTrigger,Trigger6M)),NA())</f>
        <v>2.0873103535601345E-2</v>
      </c>
      <c r="P983" s="52">
        <f>IFERROR(_xll.qlIndexFixing(Index1Y,$H983,TRUE,_xll.ohTrigger(RecalcTrigger,Trigger1Y)),NA())</f>
        <v>2.2441014518147156E-2</v>
      </c>
      <c r="Q983" s="52">
        <f>IFERROR(_xll.qlIndexFixing(ONIndex1Y,I983,TRUE,_xll.ohTrigger(RecalcTrigger,Trigger1Y)),NA())</f>
        <v>2.2121265491232833E-2</v>
      </c>
    </row>
    <row r="984" spans="2:17" x14ac:dyDescent="0.2">
      <c r="B984" s="46" t="s">
        <v>51</v>
      </c>
      <c r="D984" s="49">
        <f>_xll.qlCalendarAdvance(LocalCalendar,$D983,B984,"f",FALSE)</f>
        <v>46651</v>
      </c>
      <c r="E984" s="49">
        <f>_xll.qlInterestRateIndexValueDate(IndexON,D984)</f>
        <v>46651</v>
      </c>
      <c r="F984" s="52">
        <f>IFERROR(_xll.qlIndexFixing(IndexON,D984,TRUE,_xll.ohTrigger(RecalcTrigger,TriggerON)),NA())</f>
        <v>1.4946460898626057E-2</v>
      </c>
      <c r="H984" s="49">
        <f>_xll.qlCalendarAdvance(IborCalendar,$H983,B984,"f",FALSE)</f>
        <v>46637</v>
      </c>
      <c r="I984" s="49">
        <f>_xll.qlInterestRateIndexValueDate(Index1M,$H984)</f>
        <v>46639</v>
      </c>
      <c r="J984" s="52">
        <f>IFERROR(_xll.qlIndexFixing(Index1M,$H984,TRUE,_xll.ohTrigger(RecalcTrigger,Trigger1M)),NA())</f>
        <v>1.8393180162184952E-2</v>
      </c>
      <c r="K984" s="52">
        <f>IFERROR(_xll.qlIndexFixing(ONIndex1M,I984,TRUE,_xll.ohTrigger(RecalcTrigger,Trigger1M)),NA())</f>
        <v>1.836184690975351E-2</v>
      </c>
      <c r="L984" s="52">
        <f>IFERROR(_xll.qlIndexFixing(Index3M,H984,TRUE,_xll.ohTrigger(RecalcTrigger,Trigger3M)),NA())</f>
        <v>1.9144396638476276E-2</v>
      </c>
      <c r="M984" s="52">
        <f>IFERROR(_xll.qlIndexFixing(ONIndex3M,I984,TRUE,_xll.ohTrigger(RecalcTrigger,Trigger3M)),NA())</f>
        <v>1.9061103387034706E-2</v>
      </c>
      <c r="N984" s="52">
        <f>IFERROR(_xll.qlIndexFixing(Index6M,$H984,TRUE,_xll.ohTrigger(RecalcTrigger,Trigger6M)),NA())</f>
        <v>2.1057982389801232E-2</v>
      </c>
      <c r="O984" s="52">
        <f>IFERROR(_xll.qlIndexFixing(ONIndex6M,I984,TRUE,_xll.ohTrigger(RecalcTrigger,Trigger6M)),NA())</f>
        <v>2.0878933785564158E-2</v>
      </c>
      <c r="P984" s="52">
        <f>IFERROR(_xll.qlIndexFixing(Index1Y,$H984,TRUE,_xll.ohTrigger(RecalcTrigger,Trigger1Y)),NA())</f>
        <v>2.2444927292274409E-2</v>
      </c>
      <c r="Q984" s="52">
        <f>IFERROR(_xll.qlIndexFixing(ONIndex1Y,I984,TRUE,_xll.ohTrigger(RecalcTrigger,Trigger1Y)),NA())</f>
        <v>2.212004240072396E-2</v>
      </c>
    </row>
    <row r="985" spans="2:17" x14ac:dyDescent="0.2">
      <c r="B985" s="46" t="s">
        <v>51</v>
      </c>
      <c r="D985" s="49">
        <f>_xll.qlCalendarAdvance(LocalCalendar,$D984,B985,"f",FALSE)</f>
        <v>46658</v>
      </c>
      <c r="E985" s="49">
        <f>_xll.qlInterestRateIndexValueDate(IndexON,D985)</f>
        <v>46658</v>
      </c>
      <c r="F985" s="52">
        <f>IFERROR(_xll.qlIndexFixing(IndexON,D985,TRUE,_xll.ohTrigger(RecalcTrigger,TriggerON)),NA())</f>
        <v>1.4951269017888791E-2</v>
      </c>
      <c r="H985" s="49">
        <f>_xll.qlCalendarAdvance(IborCalendar,$H984,B985,"f",FALSE)</f>
        <v>46644</v>
      </c>
      <c r="I985" s="49">
        <f>_xll.qlInterestRateIndexValueDate(Index1M,$H985)</f>
        <v>46646</v>
      </c>
      <c r="J985" s="52">
        <f>IFERROR(_xll.qlIndexFixing(Index1M,$H985,TRUE,_xll.ohTrigger(RecalcTrigger,Trigger1M)),NA())</f>
        <v>1.8399254987036817E-2</v>
      </c>
      <c r="K985" s="52">
        <f>IFERROR(_xll.qlIndexFixing(ONIndex1M,I985,TRUE,_xll.ohTrigger(RecalcTrigger,Trigger1M)),NA())</f>
        <v>1.836907650323738E-2</v>
      </c>
      <c r="L985" s="52">
        <f>IFERROR(_xll.qlIndexFixing(Index3M,H985,TRUE,_xll.ohTrigger(RecalcTrigger,Trigger3M)),NA())</f>
        <v>1.9150022146971351E-2</v>
      </c>
      <c r="M985" s="52">
        <f>IFERROR(_xll.qlIndexFixing(ONIndex3M,I985,TRUE,_xll.ohTrigger(RecalcTrigger,Trigger3M)),NA())</f>
        <v>1.9067326185870925E-2</v>
      </c>
      <c r="N985" s="52">
        <f>IFERROR(_xll.qlIndexFixing(Index6M,$H985,TRUE,_xll.ohTrigger(RecalcTrigger,Trigger6M)),NA())</f>
        <v>2.1063038297349242E-2</v>
      </c>
      <c r="O985" s="52">
        <f>IFERROR(_xll.qlIndexFixing(ONIndex6M,I985,TRUE,_xll.ohTrigger(RecalcTrigger,Trigger6M)),NA())</f>
        <v>2.0884704638559626E-2</v>
      </c>
      <c r="P985" s="52">
        <f>IFERROR(_xll.qlIndexFixing(Index1Y,$H985,TRUE,_xll.ohTrigger(RecalcTrigger,Trigger1Y)),NA())</f>
        <v>2.2450335341442459E-2</v>
      </c>
      <c r="Q985" s="52">
        <f>IFERROR(_xll.qlIndexFixing(ONIndex1Y,I985,TRUE,_xll.ohTrigger(RecalcTrigger,Trigger1Y)),NA())</f>
        <v>2.2118773909891587E-2</v>
      </c>
    </row>
    <row r="986" spans="2:17" x14ac:dyDescent="0.2">
      <c r="B986" s="46" t="s">
        <v>51</v>
      </c>
      <c r="D986" s="49">
        <f>_xll.qlCalendarAdvance(LocalCalendar,$D985,B986,"f",FALSE)</f>
        <v>46665</v>
      </c>
      <c r="E986" s="49">
        <f>_xll.qlInterestRateIndexValueDate(IndexON,D986)</f>
        <v>46665</v>
      </c>
      <c r="F986" s="52">
        <f>IFERROR(_xll.qlIndexFixing(IndexON,D986,TRUE,_xll.ohTrigger(RecalcTrigger,TriggerON)),NA())</f>
        <v>1.4956017729712556E-2</v>
      </c>
      <c r="H986" s="49">
        <f>_xll.qlCalendarAdvance(IborCalendar,$H985,B986,"f",FALSE)</f>
        <v>46651</v>
      </c>
      <c r="I986" s="49">
        <f>_xll.qlInterestRateIndexValueDate(Index1M,$H986)</f>
        <v>46653</v>
      </c>
      <c r="J986" s="52">
        <f>IFERROR(_xll.qlIndexFixing(Index1M,$H986,TRUE,_xll.ohTrigger(RecalcTrigger,Trigger1M)),NA())</f>
        <v>1.8406212534579913E-2</v>
      </c>
      <c r="K986" s="52">
        <f>IFERROR(_xll.qlIndexFixing(ONIndex1M,I986,TRUE,_xll.ohTrigger(RecalcTrigger,Trigger1M)),NA())</f>
        <v>1.8376218035562886E-2</v>
      </c>
      <c r="L986" s="52">
        <f>IFERROR(_xll.qlIndexFixing(Index3M,H986,TRUE,_xll.ohTrigger(RecalcTrigger,Trigger3M)),NA())</f>
        <v>1.9155550117828681E-2</v>
      </c>
      <c r="M986" s="52">
        <f>IFERROR(_xll.qlIndexFixing(ONIndex3M,I986,TRUE,_xll.ohTrigger(RecalcTrigger,Trigger3M)),NA())</f>
        <v>1.9073451904123573E-2</v>
      </c>
      <c r="N986" s="52">
        <f>IFERROR(_xll.qlIndexFixing(Index6M,$H986,TRUE,_xll.ohTrigger(RecalcTrigger,Trigger6M)),NA())</f>
        <v>2.1068034191423061E-2</v>
      </c>
      <c r="O986" s="52">
        <f>IFERROR(_xll.qlIndexFixing(ONIndex6M,I986,TRUE,_xll.ohTrigger(RecalcTrigger,Trigger6M)),NA())</f>
        <v>2.0890416094427877E-2</v>
      </c>
      <c r="P986" s="52">
        <f>IFERROR(_xll.qlIndexFixing(Index1Y,$H986,TRUE,_xll.ohTrigger(RecalcTrigger,Trigger1Y)),NA())</f>
        <v>2.2456016597841917E-2</v>
      </c>
      <c r="Q986" s="52">
        <f>IFERROR(_xll.qlIndexFixing(ONIndex1Y,I986,TRUE,_xll.ohTrigger(RecalcTrigger,Trigger1Y)),NA())</f>
        <v>2.2117460018735713E-2</v>
      </c>
    </row>
    <row r="987" spans="2:17" x14ac:dyDescent="0.2">
      <c r="B987" s="46" t="s">
        <v>51</v>
      </c>
      <c r="D987" s="49">
        <f>_xll.qlCalendarAdvance(LocalCalendar,$D986,B987,"f",FALSE)</f>
        <v>46672</v>
      </c>
      <c r="E987" s="49">
        <f>_xll.qlInterestRateIndexValueDate(IndexON,D987)</f>
        <v>46672</v>
      </c>
      <c r="F987" s="52">
        <f>IFERROR(_xll.qlIndexFixing(IndexON,D987,TRUE,_xll.ohTrigger(RecalcTrigger,TriggerON)),NA())</f>
        <v>1.4960707034017418E-2</v>
      </c>
      <c r="H987" s="49">
        <f>_xll.qlCalendarAdvance(IborCalendar,$H986,B987,"f",FALSE)</f>
        <v>46658</v>
      </c>
      <c r="I987" s="49">
        <f>_xll.qlInterestRateIndexValueDate(Index1M,$H987)</f>
        <v>46660</v>
      </c>
      <c r="J987" s="52">
        <f>IFERROR(_xll.qlIndexFixing(Index1M,$H987,TRUE,_xll.ohTrigger(RecalcTrigger,Trigger1M)),NA())</f>
        <v>1.8410219422995373E-2</v>
      </c>
      <c r="K987" s="52">
        <f>IFERROR(_xll.qlIndexFixing(ONIndex1M,I987,TRUE,_xll.ohTrigger(RecalcTrigger,Trigger1M)),NA())</f>
        <v>1.838327150665009E-2</v>
      </c>
      <c r="L987" s="52">
        <f>IFERROR(_xll.qlIndexFixing(Index3M,H987,TRUE,_xll.ohTrigger(RecalcTrigger,Trigger3M)),NA())</f>
        <v>1.9160980550639802E-2</v>
      </c>
      <c r="M987" s="52">
        <f>IFERROR(_xll.qlIndexFixing(ONIndex3M,I987,TRUE,_xll.ohTrigger(RecalcTrigger,Trigger3M)),NA())</f>
        <v>1.9079480541872584E-2</v>
      </c>
      <c r="N987" s="52">
        <f>IFERROR(_xll.qlIndexFixing(Index6M,$H987,TRUE,_xll.ohTrigger(RecalcTrigger,Trigger6M)),NA())</f>
        <v>2.1073916323910133E-2</v>
      </c>
      <c r="O987" s="52">
        <f>IFERROR(_xll.qlIndexFixing(ONIndex6M,I987,TRUE,_xll.ohTrigger(RecalcTrigger,Trigger6M)),NA())</f>
        <v>2.089606815340872E-2</v>
      </c>
      <c r="P987" s="52">
        <f>IFERROR(_xll.qlIndexFixing(Index1Y,$H987,TRUE,_xll.ohTrigger(RecalcTrigger,Trigger1Y)),NA())</f>
        <v>2.245805590710815E-2</v>
      </c>
      <c r="Q987" s="52">
        <f>IFERROR(_xll.qlIndexFixing(ONIndex1Y,I987,TRUE,_xll.ohTrigger(RecalcTrigger,Trigger1Y)),NA())</f>
        <v>2.2116101831972657E-2</v>
      </c>
    </row>
    <row r="988" spans="2:17" x14ac:dyDescent="0.2">
      <c r="B988" s="46" t="s">
        <v>51</v>
      </c>
      <c r="D988" s="49">
        <f>_xll.qlCalendarAdvance(LocalCalendar,$D987,B988,"f",FALSE)</f>
        <v>46679</v>
      </c>
      <c r="E988" s="49">
        <f>_xll.qlInterestRateIndexValueDate(IndexON,D988)</f>
        <v>46679</v>
      </c>
      <c r="F988" s="52">
        <f>IFERROR(_xll.qlIndexFixing(IndexON,D988,TRUE,_xll.ohTrigger(RecalcTrigger,TriggerON)),NA())</f>
        <v>1.4965336930803375E-2</v>
      </c>
      <c r="H988" s="49">
        <f>_xll.qlCalendarAdvance(IborCalendar,$H987,B988,"f",FALSE)</f>
        <v>46665</v>
      </c>
      <c r="I988" s="49">
        <f>_xll.qlInterestRateIndexValueDate(Index1M,$H988)</f>
        <v>46667</v>
      </c>
      <c r="J988" s="52">
        <f>IFERROR(_xll.qlIndexFixing(Index1M,$H988,TRUE,_xll.ohTrigger(RecalcTrigger,Trigger1M)),NA())</f>
        <v>1.8419863039663698E-2</v>
      </c>
      <c r="K988" s="52">
        <f>IFERROR(_xll.qlIndexFixing(ONIndex1M,I988,TRUE,_xll.ohTrigger(RecalcTrigger,Trigger1M)),NA())</f>
        <v>1.83902369167388E-2</v>
      </c>
      <c r="L988" s="52">
        <f>IFERROR(_xll.qlIndexFixing(Index3M,H988,TRUE,_xll.ohTrigger(RecalcTrigger,Trigger3M)),NA())</f>
        <v>1.9167184865600446E-2</v>
      </c>
      <c r="M988" s="52">
        <f>IFERROR(_xll.qlIndexFixing(ONIndex3M,I988,TRUE,_xll.ohTrigger(RecalcTrigger,Trigger3M)),NA())</f>
        <v>1.9085412098878152E-2</v>
      </c>
      <c r="N988" s="52">
        <f>IFERROR(_xll.qlIndexFixing(Index6M,$H988,TRUE,_xll.ohTrigger(RecalcTrigger,Trigger6M)),NA())</f>
        <v>2.1078788186587351E-2</v>
      </c>
      <c r="O988" s="52">
        <f>IFERROR(_xll.qlIndexFixing(ONIndex6M,I988,TRUE,_xll.ohTrigger(RecalcTrigger,Trigger6M)),NA())</f>
        <v>2.0901660815342282E-2</v>
      </c>
      <c r="P988" s="52">
        <f>IFERROR(_xll.qlIndexFixing(Index1Y,$H988,TRUE,_xll.ohTrigger(RecalcTrigger,Trigger1Y)),NA())</f>
        <v>2.2469551207109147E-2</v>
      </c>
      <c r="Q988" s="52">
        <f>IFERROR(_xll.qlIndexFixing(ONIndex1Y,I988,TRUE,_xll.ohTrigger(RecalcTrigger,Trigger1Y)),NA())</f>
        <v>2.2114882752655163E-2</v>
      </c>
    </row>
    <row r="989" spans="2:17" x14ac:dyDescent="0.2">
      <c r="B989" s="46" t="s">
        <v>51</v>
      </c>
      <c r="D989" s="49">
        <f>_xll.qlCalendarAdvance(LocalCalendar,$D988,B989,"f",FALSE)</f>
        <v>46686</v>
      </c>
      <c r="E989" s="49">
        <f>_xll.qlInterestRateIndexValueDate(IndexON,D989)</f>
        <v>46686</v>
      </c>
      <c r="F989" s="52">
        <f>IFERROR(_xll.qlIndexFixing(IndexON,D989,TRUE,_xll.ohTrigger(RecalcTrigger,TriggerON)),NA())</f>
        <v>1.4969907420150363E-2</v>
      </c>
      <c r="H989" s="49">
        <f>_xll.qlCalendarAdvance(IborCalendar,$H988,B989,"f",FALSE)</f>
        <v>46672</v>
      </c>
      <c r="I989" s="49">
        <f>_xll.qlInterestRateIndexValueDate(Index1M,$H989)</f>
        <v>46674</v>
      </c>
      <c r="J989" s="52">
        <f>IFERROR(_xll.qlIndexFixing(Index1M,$H989,TRUE,_xll.ohTrigger(RecalcTrigger,Trigger1M)),NA())</f>
        <v>1.8426555996884642E-2</v>
      </c>
      <c r="K989" s="52">
        <f>IFERROR(_xll.qlIndexFixing(ONIndex1M,I989,TRUE,_xll.ohTrigger(RecalcTrigger,Trigger1M)),NA())</f>
        <v>1.8397114265589209E-2</v>
      </c>
      <c r="L989" s="52">
        <f>IFERROR(_xll.qlIndexFixing(Index3M,H989,TRUE,_xll.ohTrigger(RecalcTrigger,Trigger3M)),NA())</f>
        <v>1.917241353177004E-2</v>
      </c>
      <c r="M989" s="52">
        <f>IFERROR(_xll.qlIndexFixing(ONIndex3M,I989,TRUE,_xll.ohTrigger(RecalcTrigger,Trigger3M)),NA())</f>
        <v>1.9091246575460019E-2</v>
      </c>
      <c r="N989" s="52">
        <f>IFERROR(_xll.qlIndexFixing(Index6M,$H989,TRUE,_xll.ohTrigger(RecalcTrigger,Trigger6M)),NA())</f>
        <v>2.1087349533155181E-2</v>
      </c>
      <c r="O989" s="52">
        <f>IFERROR(_xll.qlIndexFixing(ONIndex6M,I989,TRUE,_xll.ohTrigger(RecalcTrigger,Trigger6M)),NA())</f>
        <v>2.0907194080228564E-2</v>
      </c>
      <c r="P989" s="52">
        <f>IFERROR(_xll.qlIndexFixing(Index1Y,$H989,TRUE,_xll.ohTrigger(RecalcTrigger,Trigger1Y)),NA())</f>
        <v>2.2474740238134904E-2</v>
      </c>
      <c r="Q989" s="52">
        <f>IFERROR(_xll.qlIndexFixing(ONIndex1Y,I989,TRUE,_xll.ohTrigger(RecalcTrigger,Trigger1Y)),NA())</f>
        <v>2.2113943095103394E-2</v>
      </c>
    </row>
    <row r="990" spans="2:17" x14ac:dyDescent="0.2">
      <c r="B990" s="46" t="s">
        <v>51</v>
      </c>
      <c r="D990" s="49">
        <f>_xll.qlCalendarAdvance(LocalCalendar,$D989,B990,"f",FALSE)</f>
        <v>46693</v>
      </c>
      <c r="E990" s="49">
        <f>_xll.qlInterestRateIndexValueDate(IndexON,D990)</f>
        <v>46693</v>
      </c>
      <c r="F990" s="52">
        <f>IFERROR(_xll.qlIndexFixing(IndexON,D990,TRUE,_xll.ohTrigger(RecalcTrigger,TriggerON)),NA())</f>
        <v>1.4974418501898512E-2</v>
      </c>
      <c r="H990" s="49">
        <f>_xll.qlCalendarAdvance(IborCalendar,$H989,B990,"f",FALSE)</f>
        <v>46679</v>
      </c>
      <c r="I990" s="49">
        <f>_xll.qlInterestRateIndexValueDate(Index1M,$H990)</f>
        <v>46681</v>
      </c>
      <c r="J990" s="52">
        <f>IFERROR(_xll.qlIndexFixing(Index1M,$H990,TRUE,_xll.ohTrigger(RecalcTrigger,Trigger1M)),NA())</f>
        <v>1.8433160757013456E-2</v>
      </c>
      <c r="K990" s="52">
        <f>IFERROR(_xll.qlIndexFixing(ONIndex1M,I990,TRUE,_xll.ohTrigger(RecalcTrigger,Trigger1M)),NA())</f>
        <v>1.8403903553361189E-2</v>
      </c>
      <c r="L990" s="52">
        <f>IFERROR(_xll.qlIndexFixing(Index3M,H990,TRUE,_xll.ohTrigger(RecalcTrigger,Trigger3M)),NA())</f>
        <v>1.9177544653580961E-2</v>
      </c>
      <c r="M990" s="52">
        <f>IFERROR(_xll.qlIndexFixing(ONIndex3M,I990,TRUE,_xll.ohTrigger(RecalcTrigger,Trigger3M)),NA())</f>
        <v>1.9096983971378378E-2</v>
      </c>
      <c r="N990" s="52">
        <f>IFERROR(_xll.qlIndexFixing(Index6M,$H990,TRUE,_xll.ohTrigger(RecalcTrigger,Trigger6M)),NA())</f>
        <v>2.1088351856697184E-2</v>
      </c>
      <c r="O990" s="52">
        <f>IFERROR(_xll.qlIndexFixing(ONIndex6M,I990,TRUE,_xll.ohTrigger(RecalcTrigger,Trigger6M)),NA())</f>
        <v>2.0912667948067565E-2</v>
      </c>
      <c r="P990" s="52">
        <f>IFERROR(_xll.qlIndexFixing(Index1Y,$H990,TRUE,_xll.ohTrigger(RecalcTrigger,Trigger1Y)),NA())</f>
        <v>2.248153181394295E-2</v>
      </c>
      <c r="Q990" s="52">
        <f>IFERROR(_xll.qlIndexFixing(ONIndex1Y,I990,TRUE,_xll.ohTrigger(RecalcTrigger,Trigger1Y)),NA())</f>
        <v>2.2113282859157479E-2</v>
      </c>
    </row>
    <row r="991" spans="2:17" x14ac:dyDescent="0.2">
      <c r="B991" s="46" t="s">
        <v>51</v>
      </c>
      <c r="D991" s="49">
        <f>_xll.qlCalendarAdvance(LocalCalendar,$D990,B991,"f",FALSE)</f>
        <v>46700</v>
      </c>
      <c r="E991" s="49">
        <f>_xll.qlInterestRateIndexValueDate(IndexON,D991)</f>
        <v>46700</v>
      </c>
      <c r="F991" s="52">
        <f>IFERROR(_xll.qlIndexFixing(IndexON,D991,TRUE,_xll.ohTrigger(RecalcTrigger,TriggerON)),NA())</f>
        <v>1.4978870176207693E-2</v>
      </c>
      <c r="H991" s="49">
        <f>_xll.qlCalendarAdvance(IborCalendar,$H990,B991,"f",FALSE)</f>
        <v>46686</v>
      </c>
      <c r="I991" s="49">
        <f>_xll.qlInterestRateIndexValueDate(Index1M,$H991)</f>
        <v>46688</v>
      </c>
      <c r="J991" s="52">
        <f>IFERROR(_xll.qlIndexFixing(Index1M,$H991,TRUE,_xll.ohTrigger(RecalcTrigger,Trigger1M)),NA())</f>
        <v>1.8439677319897763E-2</v>
      </c>
      <c r="K991" s="52">
        <f>IFERROR(_xll.qlIndexFixing(ONIndex1M,I991,TRUE,_xll.ohTrigger(RecalcTrigger,Trigger1M)),NA())</f>
        <v>1.8410604779894868E-2</v>
      </c>
      <c r="L991" s="52">
        <f>IFERROR(_xll.qlIndexFixing(Index3M,H991,TRUE,_xll.ohTrigger(RecalcTrigger,Trigger3M)),NA())</f>
        <v>1.9182578230651771E-2</v>
      </c>
      <c r="M991" s="52">
        <f>IFERROR(_xll.qlIndexFixing(ONIndex3M,I991,TRUE,_xll.ohTrigger(RecalcTrigger,Trigger3M)),NA())</f>
        <v>1.9102624286553294E-2</v>
      </c>
      <c r="N991" s="52">
        <f>IFERROR(_xll.qlIndexFixing(Index6M,$H991,TRUE,_xll.ohTrigger(RecalcTrigger,Trigger6M)),NA())</f>
        <v>2.1093043663263176E-2</v>
      </c>
      <c r="O991" s="52">
        <f>IFERROR(_xll.qlIndexFixing(ONIndex6M,I991,TRUE,_xll.ohTrigger(RecalcTrigger,Trigger6M)),NA())</f>
        <v>2.0918082418939221E-2</v>
      </c>
      <c r="P991" s="52">
        <f>IFERROR(_xll.qlIndexFixing(Index1Y,$H991,TRUE,_xll.ohTrigger(RecalcTrigger,Trigger1Y)),NA())</f>
        <v>2.2488588875862133E-2</v>
      </c>
      <c r="Q991" s="52">
        <f>IFERROR(_xll.qlIndexFixing(ONIndex1Y,I991,TRUE,_xll.ohTrigger(RecalcTrigger,Trigger1Y)),NA())</f>
        <v>2.211290204497729E-2</v>
      </c>
    </row>
    <row r="992" spans="2:17" x14ac:dyDescent="0.2">
      <c r="B992" s="46" t="s">
        <v>51</v>
      </c>
      <c r="D992" s="49">
        <f>_xll.qlCalendarAdvance(LocalCalendar,$D991,B992,"f",FALSE)</f>
        <v>46707</v>
      </c>
      <c r="E992" s="49">
        <f>_xll.qlInterestRateIndexValueDate(IndexON,D992)</f>
        <v>46707</v>
      </c>
      <c r="F992" s="52">
        <f>IFERROR(_xll.qlIndexFixing(IndexON,D992,TRUE,_xll.ohTrigger(RecalcTrigger,TriggerON)),NA())</f>
        <v>1.4983262443077905E-2</v>
      </c>
      <c r="H992" s="49">
        <f>_xll.qlCalendarAdvance(IborCalendar,$H991,B992,"f",FALSE)</f>
        <v>46693</v>
      </c>
      <c r="I992" s="49">
        <f>_xll.qlInterestRateIndexValueDate(Index1M,$H992)</f>
        <v>46695</v>
      </c>
      <c r="J992" s="52">
        <f>IFERROR(_xll.qlIndexFixing(Index1M,$H992,TRUE,_xll.ohTrigger(RecalcTrigger,Trigger1M)),NA())</f>
        <v>1.8446105685385183E-2</v>
      </c>
      <c r="K992" s="52">
        <f>IFERROR(_xll.qlIndexFixing(ONIndex1M,I992,TRUE,_xll.ohTrigger(RecalcTrigger,Trigger1M)),NA())</f>
        <v>1.8417217945270181E-2</v>
      </c>
      <c r="L992" s="52">
        <f>IFERROR(_xll.qlIndexFixing(Index3M,H992,TRUE,_xll.ohTrigger(RecalcTrigger,Trigger3M)),NA())</f>
        <v>1.9187514262607983E-2</v>
      </c>
      <c r="M992" s="52">
        <f>IFERROR(_xll.qlIndexFixing(ONIndex3M,I992,TRUE,_xll.ohTrigger(RecalcTrigger,Trigger3M)),NA())</f>
        <v>1.9108167521304509E-2</v>
      </c>
      <c r="N992" s="52">
        <f>IFERROR(_xll.qlIndexFixing(Index6M,$H992,TRUE,_xll.ohTrigger(RecalcTrigger,Trigger6M)),NA())</f>
        <v>2.1096749248081682E-2</v>
      </c>
      <c r="O992" s="52">
        <f>IFERROR(_xll.qlIndexFixing(ONIndex6M,I992,TRUE,_xll.ohTrigger(RecalcTrigger,Trigger6M)),NA())</f>
        <v>2.0923437492763597E-2</v>
      </c>
      <c r="P992" s="52">
        <f>IFERROR(_xll.qlIndexFixing(Index1Y,$H992,TRUE,_xll.ohTrigger(RecalcTrigger,Trigger1Y)),NA())</f>
        <v>2.2495905483098946E-2</v>
      </c>
      <c r="Q992" s="52">
        <f>IFERROR(_xll.qlIndexFixing(ONIndex1Y,I992,TRUE,_xll.ohTrigger(RecalcTrigger,Trigger1Y)),NA())</f>
        <v>2.2112800652562825E-2</v>
      </c>
    </row>
    <row r="993" spans="2:17" x14ac:dyDescent="0.2">
      <c r="B993" s="46" t="s">
        <v>51</v>
      </c>
      <c r="D993" s="49">
        <f>_xll.qlCalendarAdvance(LocalCalendar,$D992,B993,"f",FALSE)</f>
        <v>46714</v>
      </c>
      <c r="E993" s="49">
        <f>_xll.qlInterestRateIndexValueDate(IndexON,D993)</f>
        <v>46714</v>
      </c>
      <c r="F993" s="52">
        <f>IFERROR(_xll.qlIndexFixing(IndexON,D993,TRUE,_xll.ohTrigger(RecalcTrigger,TriggerON)),NA())</f>
        <v>1.4987595302349277E-2</v>
      </c>
      <c r="H993" s="49">
        <f>_xll.qlCalendarAdvance(IborCalendar,$H992,B993,"f",FALSE)</f>
        <v>46700</v>
      </c>
      <c r="I993" s="49">
        <f>_xll.qlInterestRateIndexValueDate(Index1M,$H993)</f>
        <v>46703</v>
      </c>
      <c r="J993" s="52">
        <f>IFERROR(_xll.qlIndexFixing(Index1M,$H993,TRUE,_xll.ohTrigger(RecalcTrigger,Trigger1M)),NA())</f>
        <v>1.8452427409156581E-2</v>
      </c>
      <c r="K993" s="52">
        <f>IFERROR(_xll.qlIndexFixing(ONIndex1M,I993,TRUE,_xll.ohTrigger(RecalcTrigger,Trigger1M)),NA())</f>
        <v>1.8426533669755329E-2</v>
      </c>
      <c r="L993" s="52">
        <f>IFERROR(_xll.qlIndexFixing(Index3M,H993,TRUE,_xll.ohTrigger(RecalcTrigger,Trigger3M)),NA())</f>
        <v>1.919470809286105E-2</v>
      </c>
      <c r="M993" s="52">
        <f>IFERROR(_xll.qlIndexFixing(ONIndex3M,I993,TRUE,_xll.ohTrigger(RecalcTrigger,Trigger3M)),NA())</f>
        <v>1.911616621522505E-2</v>
      </c>
      <c r="N993" s="52">
        <f>IFERROR(_xll.qlIndexFixing(Index6M,$H993,TRUE,_xll.ohTrigger(RecalcTrigger,Trigger6M)),NA())</f>
        <v>2.110197382012876E-2</v>
      </c>
      <c r="O993" s="52">
        <f>IFERROR(_xll.qlIndexFixing(ONIndex6M,I993,TRUE,_xll.ohTrigger(RecalcTrigger,Trigger6M)),NA())</f>
        <v>2.0931451804191425E-2</v>
      </c>
      <c r="P993" s="52">
        <f>IFERROR(_xll.qlIndexFixing(Index1Y,$H993,TRUE,_xll.ohTrigger(RecalcTrigger,Trigger1Y)),NA())</f>
        <v>2.250315746433517E-2</v>
      </c>
      <c r="Q993" s="52">
        <f>IFERROR(_xll.qlIndexFixing(ONIndex1Y,I993,TRUE,_xll.ohTrigger(RecalcTrigger,Trigger1Y)),NA())</f>
        <v>2.2114441099461146E-2</v>
      </c>
    </row>
    <row r="994" spans="2:17" x14ac:dyDescent="0.2">
      <c r="B994" s="46" t="s">
        <v>51</v>
      </c>
      <c r="D994" s="49">
        <f>_xll.qlCalendarAdvance(LocalCalendar,$D993,B994,"f",FALSE)</f>
        <v>46721</v>
      </c>
      <c r="E994" s="49">
        <f>_xll.qlInterestRateIndexValueDate(IndexON,D994)</f>
        <v>46721</v>
      </c>
      <c r="F994" s="52">
        <f>IFERROR(_xll.qlIndexFixing(IndexON,D994,TRUE,_xll.ohTrigger(RecalcTrigger,TriggerON)),NA())</f>
        <v>1.4991868754181681E-2</v>
      </c>
      <c r="H994" s="49">
        <f>_xll.qlCalendarAdvance(IborCalendar,$H993,B994,"f",FALSE)</f>
        <v>46707</v>
      </c>
      <c r="I994" s="49">
        <f>_xll.qlInterestRateIndexValueDate(Index1M,$H994)</f>
        <v>46709</v>
      </c>
      <c r="J994" s="52">
        <f>IFERROR(_xll.qlIndexFixing(Index1M,$H994,TRUE,_xll.ohTrigger(RecalcTrigger,Trigger1M)),NA())</f>
        <v>1.8458697823557357E-2</v>
      </c>
      <c r="K994" s="52">
        <f>IFERROR(_xll.qlIndexFixing(ONIndex1M,I994,TRUE,_xll.ohTrigger(RecalcTrigger,Trigger1M)),NA())</f>
        <v>1.8430180092625648E-2</v>
      </c>
      <c r="L994" s="52">
        <f>IFERROR(_xll.qlIndexFixing(Index3M,H994,TRUE,_xll.ohTrigger(RecalcTrigger,Trigger3M)),NA())</f>
        <v>1.9197093689713451E-2</v>
      </c>
      <c r="M994" s="52">
        <f>IFERROR(_xll.qlIndexFixing(ONIndex3M,I994,TRUE,_xll.ohTrigger(RecalcTrigger,Trigger3M)),NA())</f>
        <v>1.9118962748736479E-2</v>
      </c>
      <c r="N994" s="52">
        <f>IFERROR(_xll.qlIndexFixing(Index6M,$H994,TRUE,_xll.ohTrigger(RecalcTrigger,Trigger6M)),NA())</f>
        <v>2.1105840806070329E-2</v>
      </c>
      <c r="O994" s="52">
        <f>IFERROR(_xll.qlIndexFixing(ONIndex6M,I994,TRUE,_xll.ohTrigger(RecalcTrigger,Trigger6M)),NA())</f>
        <v>2.0933969449350442E-2</v>
      </c>
      <c r="P994" s="52">
        <f>IFERROR(_xll.qlIndexFixing(Index1Y,$H994,TRUE,_xll.ohTrigger(RecalcTrigger,Trigger1Y)),NA())</f>
        <v>2.2511293570491094E-2</v>
      </c>
      <c r="Q994" s="52">
        <f>IFERROR(_xll.qlIndexFixing(ONIndex1Y,I994,TRUE,_xll.ohTrigger(RecalcTrigger,Trigger1Y)),NA())</f>
        <v>2.2113436132711328E-2</v>
      </c>
    </row>
    <row r="995" spans="2:17" x14ac:dyDescent="0.2">
      <c r="B995" s="46" t="s">
        <v>51</v>
      </c>
      <c r="D995" s="49">
        <f>_xll.qlCalendarAdvance(LocalCalendar,$D994,B995,"f",FALSE)</f>
        <v>46728</v>
      </c>
      <c r="E995" s="49">
        <f>_xll.qlInterestRateIndexValueDate(IndexON,D995)</f>
        <v>46728</v>
      </c>
      <c r="F995" s="52">
        <f>IFERROR(_xll.qlIndexFixing(IndexON,D995,TRUE,_xll.ohTrigger(RecalcTrigger,TriggerON)),NA())</f>
        <v>1.4996082798415244E-2</v>
      </c>
      <c r="H995" s="49">
        <f>_xll.qlCalendarAdvance(IborCalendar,$H994,B995,"f",FALSE)</f>
        <v>46714</v>
      </c>
      <c r="I995" s="49">
        <f>_xll.qlInterestRateIndexValueDate(Index1M,$H995)</f>
        <v>46717</v>
      </c>
      <c r="J995" s="52">
        <f>IFERROR(_xll.qlIndexFixing(Index1M,$H995,TRUE,_xll.ohTrigger(RecalcTrigger,Trigger1M)),NA())</f>
        <v>1.8466639413802322E-2</v>
      </c>
      <c r="K995" s="52">
        <f>IFERROR(_xll.qlIndexFixing(ONIndex1M,I995,TRUE,_xll.ohTrigger(RecalcTrigger,Trigger1M)),NA())</f>
        <v>1.8439270678189956E-2</v>
      </c>
      <c r="L995" s="52">
        <f>IFERROR(_xll.qlIndexFixing(Index3M,H995,TRUE,_xll.ohTrigger(RecalcTrigger,Trigger3M)),NA())</f>
        <v>1.9204037679730061E-2</v>
      </c>
      <c r="M995" s="52">
        <f>IFERROR(_xll.qlIndexFixing(ONIndex3M,I995,TRUE,_xll.ohTrigger(RecalcTrigger,Trigger3M)),NA())</f>
        <v>1.9126712927048928E-2</v>
      </c>
      <c r="N995" s="52">
        <f>IFERROR(_xll.qlIndexFixing(Index6M,$H995,TRUE,_xll.ohTrigger(RecalcTrigger,Trigger6M)),NA())</f>
        <v>2.1110928196048189E-2</v>
      </c>
      <c r="O995" s="52">
        <f>IFERROR(_xll.qlIndexFixing(ONIndex6M,I995,TRUE,_xll.ohTrigger(RecalcTrigger,Trigger6M)),NA())</f>
        <v>2.0941832232734825E-2</v>
      </c>
      <c r="P995" s="52">
        <f>IFERROR(_xll.qlIndexFixing(Index1Y,$H995,TRUE,_xll.ohTrigger(RecalcTrigger,Trigger1Y)),NA())</f>
        <v>2.251907389480981E-2</v>
      </c>
      <c r="Q995" s="52">
        <f>IFERROR(_xll.qlIndexFixing(ONIndex1Y,I995,TRUE,_xll.ohTrigger(RecalcTrigger,Trigger1Y)),NA())</f>
        <v>2.2115795258965676E-2</v>
      </c>
    </row>
    <row r="996" spans="2:17" x14ac:dyDescent="0.2">
      <c r="B996" s="46" t="s">
        <v>51</v>
      </c>
      <c r="D996" s="49">
        <f>_xll.qlCalendarAdvance(LocalCalendar,$D995,B996,"f",FALSE)</f>
        <v>46735</v>
      </c>
      <c r="E996" s="49">
        <f>_xll.qlInterestRateIndexValueDate(IndexON,D996)</f>
        <v>46735</v>
      </c>
      <c r="F996" s="52">
        <f>IFERROR(_xll.qlIndexFixing(IndexON,D996,TRUE,_xll.ohTrigger(RecalcTrigger,TriggerON)),NA())</f>
        <v>1.5000237435289776E-2</v>
      </c>
      <c r="H996" s="49">
        <f>_xll.qlCalendarAdvance(IborCalendar,$H995,B996,"f",FALSE)</f>
        <v>46721</v>
      </c>
      <c r="I996" s="49">
        <f>_xll.qlInterestRateIndexValueDate(Index1M,$H996)</f>
        <v>46723</v>
      </c>
      <c r="J996" s="52">
        <f>IFERROR(_xll.qlIndexFixing(Index1M,$H996,TRUE,_xll.ohTrigger(RecalcTrigger,Trigger1M)),NA())</f>
        <v>1.8471836515634849E-2</v>
      </c>
      <c r="K996" s="52">
        <f>IFERROR(_xll.qlIndexFixing(ONIndex1M,I996,TRUE,_xll.ohTrigger(RecalcTrigger,Trigger1M)),NA())</f>
        <v>1.8442789995187781E-2</v>
      </c>
      <c r="L996" s="52">
        <f>IFERROR(_xll.qlIndexFixing(Index3M,H996,TRUE,_xll.ohTrigger(RecalcTrigger,Trigger3M)),NA())</f>
        <v>1.9205465170290995E-2</v>
      </c>
      <c r="M996" s="52">
        <f>IFERROR(_xll.qlIndexFixing(ONIndex3M,I996,TRUE,_xll.ohTrigger(RecalcTrigger,Trigger3M)),NA())</f>
        <v>1.9129369653674289E-2</v>
      </c>
      <c r="N996" s="52">
        <f>IFERROR(_xll.qlIndexFixing(Index6M,$H996,TRUE,_xll.ohTrigger(RecalcTrigger,Trigger6M)),NA())</f>
        <v>2.1115602394374058E-2</v>
      </c>
      <c r="O996" s="52">
        <f>IFERROR(_xll.qlIndexFixing(ONIndex6M,I996,TRUE,_xll.ohTrigger(RecalcTrigger,Trigger6M)),NA())</f>
        <v>2.0944263817748165E-2</v>
      </c>
      <c r="P996" s="52">
        <f>IFERROR(_xll.qlIndexFixing(Index1Y,$H996,TRUE,_xll.ohTrigger(RecalcTrigger,Trigger1Y)),NA())</f>
        <v>2.2527648550122556E-2</v>
      </c>
      <c r="Q996" s="52">
        <f>IFERROR(_xll.qlIndexFixing(ONIndex1Y,I996,TRUE,_xll.ohTrigger(RecalcTrigger,Trigger1Y)),NA())</f>
        <v>2.2115189299762861E-2</v>
      </c>
    </row>
    <row r="997" spans="2:17" x14ac:dyDescent="0.2">
      <c r="B997" s="46" t="s">
        <v>51</v>
      </c>
      <c r="D997" s="49">
        <f>_xll.qlCalendarAdvance(LocalCalendar,$D996,B997,"f",FALSE)</f>
        <v>46742</v>
      </c>
      <c r="E997" s="49">
        <f>_xll.qlInterestRateIndexValueDate(IndexON,D997)</f>
        <v>46742</v>
      </c>
      <c r="F997" s="52">
        <f>IFERROR(_xll.qlIndexFixing(IndexON,D997,TRUE,_xll.ohTrigger(RecalcTrigger,TriggerON)),NA())</f>
        <v>1.5004332664565467E-2</v>
      </c>
      <c r="H997" s="49">
        <f>_xll.qlCalendarAdvance(IborCalendar,$H996,B997,"f",FALSE)</f>
        <v>46728</v>
      </c>
      <c r="I997" s="49">
        <f>_xll.qlInterestRateIndexValueDate(Index1M,$H997)</f>
        <v>46730</v>
      </c>
      <c r="J997" s="52">
        <f>IFERROR(_xll.qlIndexFixing(Index1M,$H997,TRUE,_xll.ohTrigger(RecalcTrigger,Trigger1M)),NA())</f>
        <v>1.8476924546618201E-2</v>
      </c>
      <c r="K997" s="52">
        <f>IFERROR(_xll.qlIndexFixing(ONIndex1M,I997,TRUE,_xll.ohTrigger(RecalcTrigger,Trigger1M)),NA())</f>
        <v>1.8448962854611395E-2</v>
      </c>
      <c r="L997" s="52">
        <f>IFERROR(_xll.qlIndexFixing(Index3M,H997,TRUE,_xll.ohTrigger(RecalcTrigger,Trigger3M)),NA())</f>
        <v>1.9209920201842572E-2</v>
      </c>
      <c r="M997" s="52">
        <f>IFERROR(_xll.qlIndexFixing(ONIndex3M,I997,TRUE,_xll.ohTrigger(RecalcTrigger,Trigger3M)),NA())</f>
        <v>1.9134427485267835E-2</v>
      </c>
      <c r="N997" s="52">
        <f>IFERROR(_xll.qlIndexFixing(Index6M,$H997,TRUE,_xll.ohTrigger(RecalcTrigger,Trigger6M)),NA())</f>
        <v>2.1119934077391583E-2</v>
      </c>
      <c r="O997" s="52">
        <f>IFERROR(_xll.qlIndexFixing(ONIndex6M,I997,TRUE,_xll.ohTrigger(RecalcTrigger,Trigger6M)),NA())</f>
        <v>2.0949321906416074E-2</v>
      </c>
      <c r="P997" s="52">
        <f>IFERROR(_xll.qlIndexFixing(Index1Y,$H997,TRUE,_xll.ohTrigger(RecalcTrigger,Trigger1Y)),NA())</f>
        <v>2.2536173772607686E-2</v>
      </c>
      <c r="Q997" s="52">
        <f>IFERROR(_xll.qlIndexFixing(ONIndex1Y,I997,TRUE,_xll.ohTrigger(RecalcTrigger,Trigger1Y)),NA())</f>
        <v>2.2116485015857279E-2</v>
      </c>
    </row>
    <row r="998" spans="2:17" x14ac:dyDescent="0.2">
      <c r="B998" s="46" t="s">
        <v>51</v>
      </c>
      <c r="D998" s="49">
        <f>_xll.qlCalendarAdvance(LocalCalendar,$D997,B998,"f",FALSE)</f>
        <v>46749</v>
      </c>
      <c r="E998" s="49">
        <f>_xll.qlInterestRateIndexValueDate(IndexON,D998)</f>
        <v>46749</v>
      </c>
      <c r="F998" s="52">
        <f>IFERROR(_xll.qlIndexFixing(IndexON,D998,TRUE,_xll.ohTrigger(RecalcTrigger,TriggerON)),NA())</f>
        <v>1.5008368486322254E-2</v>
      </c>
      <c r="H998" s="49">
        <f>_xll.qlCalendarAdvance(IborCalendar,$H997,B998,"f",FALSE)</f>
        <v>46735</v>
      </c>
      <c r="I998" s="49">
        <f>_xll.qlInterestRateIndexValueDate(Index1M,$H998)</f>
        <v>46737</v>
      </c>
      <c r="J998" s="52">
        <f>IFERROR(_xll.qlIndexFixing(Index1M,$H998,TRUE,_xll.ohTrigger(RecalcTrigger,Trigger1M)),NA())</f>
        <v>1.8483711079095855E-2</v>
      </c>
      <c r="K998" s="52">
        <f>IFERROR(_xll.qlIndexFixing(ONIndex1M,I998,TRUE,_xll.ohTrigger(RecalcTrigger,Trigger1M)),NA())</f>
        <v>1.8455047653036516E-2</v>
      </c>
      <c r="L998" s="52">
        <f>IFERROR(_xll.qlIndexFixing(Index3M,H998,TRUE,_xll.ohTrigger(RecalcTrigger,Trigger3M)),NA())</f>
        <v>1.9214277691345864E-2</v>
      </c>
      <c r="M998" s="52">
        <f>IFERROR(_xll.qlIndexFixing(ONIndex3M,I998,TRUE,_xll.ohTrigger(RecalcTrigger,Trigger3M)),NA())</f>
        <v>1.9139388236197874E-2</v>
      </c>
      <c r="N998" s="52">
        <f>IFERROR(_xll.qlIndexFixing(Index6M,$H998,TRUE,_xll.ohTrigger(RecalcTrigger,Trigger6M)),NA())</f>
        <v>2.1124205738412991E-2</v>
      </c>
      <c r="O998" s="52">
        <f>IFERROR(_xll.qlIndexFixing(ONIndex6M,I998,TRUE,_xll.ohTrigger(RecalcTrigger,Trigger6M)),NA())</f>
        <v>2.0954320598036702E-2</v>
      </c>
      <c r="P998" s="52">
        <f>IFERROR(_xll.qlIndexFixing(Index1Y,$H998,TRUE,_xll.ohTrigger(RecalcTrigger,Trigger1Y)),NA())</f>
        <v>2.254492289578211E-2</v>
      </c>
      <c r="Q998" s="52">
        <f>IFERROR(_xll.qlIndexFixing(ONIndex1Y,I998,TRUE,_xll.ohTrigger(RecalcTrigger,Trigger1Y)),NA())</f>
        <v>2.2118060153717423E-2</v>
      </c>
    </row>
    <row r="999" spans="2:17" x14ac:dyDescent="0.2">
      <c r="B999" s="46" t="s">
        <v>51</v>
      </c>
      <c r="D999" s="49">
        <f>_xll.qlCalendarAdvance(LocalCalendar,$D998,B999,"f",FALSE)</f>
        <v>46756</v>
      </c>
      <c r="E999" s="49">
        <f>_xll.qlInterestRateIndexValueDate(IndexON,D999)</f>
        <v>46756</v>
      </c>
      <c r="F999" s="52">
        <f>IFERROR(_xll.qlIndexFixing(IndexON,D999,TRUE,_xll.ohTrigger(RecalcTrigger,TriggerON)),NA())</f>
        <v>1.5012344900560137E-2</v>
      </c>
      <c r="H999" s="49">
        <f>_xll.qlCalendarAdvance(IborCalendar,$H998,B999,"f",FALSE)</f>
        <v>46742</v>
      </c>
      <c r="I999" s="49">
        <f>_xll.qlInterestRateIndexValueDate(Index1M,$H999)</f>
        <v>46744</v>
      </c>
      <c r="J999" s="52">
        <f>IFERROR(_xll.qlIndexFixing(Index1M,$H999,TRUE,_xll.ohTrigger(RecalcTrigger,Trigger1M)),NA())</f>
        <v>1.8488634704196816E-2</v>
      </c>
      <c r="K999" s="52">
        <f>IFERROR(_xll.qlIndexFixing(ONIndex1M,I999,TRUE,_xll.ohTrigger(RecalcTrigger,Trigger1M)),NA())</f>
        <v>1.8465529561830785E-2</v>
      </c>
      <c r="L999" s="52">
        <f>IFERROR(_xll.qlIndexFixing(Index3M,H999,TRUE,_xll.ohTrigger(RecalcTrigger,Trigger3M)),NA())</f>
        <v>1.9218537638479371E-2</v>
      </c>
      <c r="M999" s="52">
        <f>IFERROR(_xll.qlIndexFixing(ONIndex3M,I999,TRUE,_xll.ohTrigger(RecalcTrigger,Trigger3M)),NA())</f>
        <v>1.9148508305777412E-2</v>
      </c>
      <c r="N999" s="52">
        <f>IFERROR(_xll.qlIndexFixing(Index6M,$H999,TRUE,_xll.ohTrigger(RecalcTrigger,Trigger6M)),NA())</f>
        <v>2.1128417377051269E-2</v>
      </c>
      <c r="O999" s="52">
        <f>IFERROR(_xll.qlIndexFixing(ONIndex6M,I999,TRUE,_xll.ohTrigger(RecalcTrigger,Trigger6M)),NA())</f>
        <v>2.0964059138610658E-2</v>
      </c>
      <c r="P999" s="52">
        <f>IFERROR(_xll.qlIndexFixing(Index1Y,$H999,TRUE,_xll.ohTrigger(RecalcTrigger,Trigger1Y)),NA())</f>
        <v>2.2556892833362527E-2</v>
      </c>
      <c r="Q999" s="52">
        <f>IFERROR(_xll.qlIndexFixing(ONIndex1Y,I999,TRUE,_xll.ohTrigger(RecalcTrigger,Trigger1Y)),NA())</f>
        <v>2.212405144587315E-2</v>
      </c>
    </row>
    <row r="1000" spans="2:17" x14ac:dyDescent="0.2">
      <c r="B1000" s="46" t="s">
        <v>51</v>
      </c>
      <c r="D1000" s="49">
        <f>_xll.qlCalendarAdvance(LocalCalendar,$D999,B1000,"f",FALSE)</f>
        <v>46763</v>
      </c>
      <c r="E1000" s="49">
        <f>_xll.qlInterestRateIndexValueDate(IndexON,D1000)</f>
        <v>46763</v>
      </c>
      <c r="F1000" s="52">
        <f>IFERROR(_xll.qlIndexFixing(IndexON,D1000,TRUE,_xll.ohTrigger(RecalcTrigger,TriggerON)),NA())</f>
        <v>1.5016261907279116E-2</v>
      </c>
      <c r="H1000" s="49">
        <f>_xll.qlCalendarAdvance(IborCalendar,$H999,B1000,"f",FALSE)</f>
        <v>46750</v>
      </c>
      <c r="I1000" s="49">
        <f>_xll.qlInterestRateIndexValueDate(Index1M,$H1000)</f>
        <v>46756</v>
      </c>
      <c r="J1000" s="52">
        <f>IFERROR(_xll.qlIndexFixing(Index1M,$H1000,TRUE,_xll.ohTrigger(RecalcTrigger,Trigger1M)),NA())</f>
        <v>1.8497519590907691E-2</v>
      </c>
      <c r="K1000" s="52">
        <f>IFERROR(_xll.qlIndexFixing(ONIndex1M,I1000,TRUE,_xll.ohTrigger(RecalcTrigger,Trigger1M)),NA())</f>
        <v>1.8471119633822752E-2</v>
      </c>
      <c r="L1000" s="52">
        <f>IFERROR(_xll.qlIndexFixing(Index3M,H1000,TRUE,_xll.ohTrigger(RecalcTrigger,Trigger3M)),NA())</f>
        <v>1.922561346878874E-2</v>
      </c>
      <c r="M1000" s="52">
        <f>IFERROR(_xll.qlIndexFixing(ONIndex3M,I1000,TRUE,_xll.ohTrigger(RecalcTrigger,Trigger3M)),NA())</f>
        <v>1.9152363765728708E-2</v>
      </c>
      <c r="N1000" s="52">
        <f>IFERROR(_xll.qlIndexFixing(Index6M,$H1000,TRUE,_xll.ohTrigger(RecalcTrigger,Trigger6M)),NA())</f>
        <v>2.1135497683994413E-2</v>
      </c>
      <c r="O1000" s="52">
        <f>IFERROR(_xll.qlIndexFixing(ONIndex6M,I1000,TRUE,_xll.ohTrigger(RecalcTrigger,Trigger6M)),NA())</f>
        <v>2.0967589065641334E-2</v>
      </c>
      <c r="P1000" s="52">
        <f>IFERROR(_xll.qlIndexFixing(Index1Y,$H1000,TRUE,_xll.ohTrigger(RecalcTrigger,Trigger1Y)),NA())</f>
        <v>2.256671439449948E-2</v>
      </c>
      <c r="Q1000" s="52">
        <f>IFERROR(_xll.qlIndexFixing(ONIndex1Y,I1000,TRUE,_xll.ohTrigger(RecalcTrigger,Trigger1Y)),NA())</f>
        <v>2.2123744041397941E-2</v>
      </c>
    </row>
    <row r="1001" spans="2:17" x14ac:dyDescent="0.2">
      <c r="B1001" s="46" t="s">
        <v>51</v>
      </c>
      <c r="D1001" s="49">
        <f>_xll.qlCalendarAdvance(LocalCalendar,$D1000,B1001,"f",FALSE)</f>
        <v>46770</v>
      </c>
      <c r="E1001" s="49">
        <f>_xll.qlInterestRateIndexValueDate(IndexON,D1001)</f>
        <v>46770</v>
      </c>
      <c r="F1001" s="52">
        <f>IFERROR(_xll.qlIndexFixing(IndexON,D1001,TRUE,_xll.ohTrigger(RecalcTrigger,TriggerON)),NA())</f>
        <v>1.502011950647919E-2</v>
      </c>
      <c r="H1001" s="49">
        <f>_xll.qlCalendarAdvance(IborCalendar,$H1000,B1001,"f",FALSE)</f>
        <v>46757</v>
      </c>
      <c r="I1001" s="49">
        <f>_xll.qlInterestRateIndexValueDate(Index1M,$H1001)</f>
        <v>46759</v>
      </c>
      <c r="J1001" s="52">
        <f>IFERROR(_xll.qlIndexFixing(Index1M,$H1001,TRUE,_xll.ohTrigger(RecalcTrigger,Trigger1M)),NA())</f>
        <v>1.8499920788814007E-2</v>
      </c>
      <c r="K1001" s="52">
        <f>IFERROR(_xll.qlIndexFixing(ONIndex1M,I1001,TRUE,_xll.ohTrigger(RecalcTrigger,Trigger1M)),NA())</f>
        <v>1.8475368023356253E-2</v>
      </c>
      <c r="L1001" s="52">
        <f>IFERROR(_xll.qlIndexFixing(Index3M,H1001,TRUE,_xll.ohTrigger(RecalcTrigger,Trigger3M)),NA())</f>
        <v>1.9227337636178701E-2</v>
      </c>
      <c r="M1001" s="52">
        <f>IFERROR(_xll.qlIndexFixing(ONIndex3M,I1001,TRUE,_xll.ohTrigger(RecalcTrigger,Trigger3M)),NA())</f>
        <v>1.9156022882897972E-2</v>
      </c>
      <c r="N1001" s="52">
        <f>IFERROR(_xll.qlIndexFixing(Index6M,$H1001,TRUE,_xll.ohTrigger(RecalcTrigger,Trigger6M)),NA())</f>
        <v>2.1136350884454935E-2</v>
      </c>
      <c r="O1001" s="52">
        <f>IFERROR(_xll.qlIndexFixing(ONIndex6M,I1001,TRUE,_xll.ohTrigger(RecalcTrigger,Trigger6M)),NA())</f>
        <v>2.0971547826960091E-2</v>
      </c>
      <c r="P1001" s="52">
        <f>IFERROR(_xll.qlIndexFixing(Index1Y,$H1001,TRUE,_xll.ohTrigger(RecalcTrigger,Trigger1Y)),NA())</f>
        <v>2.2572287725891996E-2</v>
      </c>
      <c r="Q1001" s="52">
        <f>IFERROR(_xll.qlIndexFixing(ONIndex1Y,I1001,TRUE,_xll.ohTrigger(RecalcTrigger,Trigger1Y)),NA())</f>
        <v>2.2126564683038197E-2</v>
      </c>
    </row>
    <row r="1002" spans="2:17" x14ac:dyDescent="0.2">
      <c r="B1002" s="46" t="s">
        <v>51</v>
      </c>
      <c r="D1002" s="49">
        <f>_xll.qlCalendarAdvance(LocalCalendar,$D1001,B1002,"f",FALSE)</f>
        <v>46777</v>
      </c>
      <c r="E1002" s="49">
        <f>_xll.qlInterestRateIndexValueDate(IndexON,D1002)</f>
        <v>46777</v>
      </c>
      <c r="F1002" s="52">
        <f>IFERROR(_xll.qlIndexFixing(IndexON,D1002,TRUE,_xll.ohTrigger(RecalcTrigger,TriggerON)),NA())</f>
        <v>1.5023917698160361E-2</v>
      </c>
      <c r="H1002" s="49">
        <f>_xll.qlCalendarAdvance(IborCalendar,$H1001,B1002,"f",FALSE)</f>
        <v>46764</v>
      </c>
      <c r="I1002" s="49">
        <f>_xll.qlInterestRateIndexValueDate(Index1M,$H1002)</f>
        <v>46766</v>
      </c>
      <c r="J1002" s="52">
        <f>IFERROR(_xll.qlIndexFixing(Index1M,$H1002,TRUE,_xll.ohTrigger(RecalcTrigger,Trigger1M)),NA())</f>
        <v>1.8505460587928929E-2</v>
      </c>
      <c r="K1002" s="52">
        <f>IFERROR(_xll.qlIndexFixing(ONIndex1M,I1002,TRUE,_xll.ohTrigger(RecalcTrigger,Trigger1M)),NA())</f>
        <v>1.8481954200666451E-2</v>
      </c>
      <c r="L1002" s="52">
        <f>IFERROR(_xll.qlIndexFixing(Index3M,H1002,TRUE,_xll.ohTrigger(RecalcTrigger,Trigger3M)),NA())</f>
        <v>1.9234392656957727E-2</v>
      </c>
      <c r="M1002" s="52">
        <f>IFERROR(_xll.qlIndexFixing(ONIndex3M,I1002,TRUE,_xll.ohTrigger(RecalcTrigger,Trigger3M)),NA())</f>
        <v>1.9161398317855127E-2</v>
      </c>
      <c r="N1002" s="52">
        <f>IFERROR(_xll.qlIndexFixing(Index6M,$H1002,TRUE,_xll.ohTrigger(RecalcTrigger,Trigger6M)),NA())</f>
        <v>2.1140377931095702E-2</v>
      </c>
      <c r="O1002" s="52">
        <f>IFERROR(_xll.qlIndexFixing(ONIndex6M,I1002,TRUE,_xll.ohTrigger(RecalcTrigger,Trigger6M)),NA())</f>
        <v>2.097723990568845E-2</v>
      </c>
      <c r="P1002" s="52">
        <f>IFERROR(_xll.qlIndexFixing(Index1Y,$H1002,TRUE,_xll.ohTrigger(RecalcTrigger,Trigger1Y)),NA())</f>
        <v>2.258342489878358E-2</v>
      </c>
      <c r="Q1002" s="52">
        <f>IFERROR(_xll.qlIndexFixing(ONIndex1Y,I1002,TRUE,_xll.ohTrigger(RecalcTrigger,Trigger1Y)),NA())</f>
        <v>2.2130228246270978E-2</v>
      </c>
    </row>
    <row r="1003" spans="2:17" x14ac:dyDescent="0.2">
      <c r="B1003" s="46" t="s">
        <v>51</v>
      </c>
      <c r="D1003" s="49">
        <f>_xll.qlCalendarAdvance(LocalCalendar,$D1002,B1003,"f",FALSE)</f>
        <v>46784</v>
      </c>
      <c r="E1003" s="49">
        <f>_xll.qlInterestRateIndexValueDate(IndexON,D1003)</f>
        <v>46784</v>
      </c>
      <c r="F1003" s="52">
        <f>IFERROR(_xll.qlIndexFixing(IndexON,D1003,TRUE,_xll.ohTrigger(RecalcTrigger,TriggerON)),NA())</f>
        <v>1.5027656482322627E-2</v>
      </c>
      <c r="H1003" s="49">
        <f>_xll.qlCalendarAdvance(IborCalendar,$H1002,B1003,"f",FALSE)</f>
        <v>46771</v>
      </c>
      <c r="I1003" s="49">
        <f>_xll.qlInterestRateIndexValueDate(Index1M,$H1003)</f>
        <v>46773</v>
      </c>
      <c r="J1003" s="52">
        <f>IFERROR(_xll.qlIndexFixing(Index1M,$H1003,TRUE,_xll.ohTrigger(RecalcTrigger,Trigger1M)),NA())</f>
        <v>1.8511769176449699E-2</v>
      </c>
      <c r="K1003" s="52">
        <f>IFERROR(_xll.qlIndexFixing(ONIndex1M,I1003,TRUE,_xll.ohTrigger(RecalcTrigger,Trigger1M)),NA())</f>
        <v>1.8486695911343887E-2</v>
      </c>
      <c r="L1003" s="52">
        <f>IFERROR(_xll.qlIndexFixing(Index3M,H1003,TRUE,_xll.ohTrigger(RecalcTrigger,Trigger3M)),NA())</f>
        <v>1.9235146859346599E-2</v>
      </c>
      <c r="M1003" s="52">
        <f>IFERROR(_xll.qlIndexFixing(ONIndex3M,I1003,TRUE,_xll.ohTrigger(RecalcTrigger,Trigger3M)),NA())</f>
        <v>1.9165016141355906E-2</v>
      </c>
      <c r="N1003" s="52">
        <f>IFERROR(_xll.qlIndexFixing(Index6M,$H1003,TRUE,_xll.ohTrigger(RecalcTrigger,Trigger6M)),NA())</f>
        <v>2.1144344957295547E-2</v>
      </c>
      <c r="O1003" s="52">
        <f>IFERROR(_xll.qlIndexFixing(ONIndex6M,I1003,TRUE,_xll.ohTrigger(RecalcTrigger,Trigger6M)),NA())</f>
        <v>2.098097779432706E-2</v>
      </c>
      <c r="P1003" s="52">
        <f>IFERROR(_xll.qlIndexFixing(Index1Y,$H1003,TRUE,_xll.ohTrigger(RecalcTrigger,Trigger1Y)),NA())</f>
        <v>2.2591688335298489E-2</v>
      </c>
      <c r="Q1003" s="52">
        <f>IFERROR(_xll.qlIndexFixing(ONIndex1Y,I1003,TRUE,_xll.ohTrigger(RecalcTrigger,Trigger1Y)),NA())</f>
        <v>2.2132390139928404E-2</v>
      </c>
    </row>
    <row r="1004" spans="2:17" x14ac:dyDescent="0.2">
      <c r="B1004" s="46" t="s">
        <v>51</v>
      </c>
      <c r="D1004" s="49">
        <f>_xll.qlCalendarAdvance(LocalCalendar,$D1003,B1004,"f",FALSE)</f>
        <v>46791</v>
      </c>
      <c r="E1004" s="49">
        <f>_xll.qlInterestRateIndexValueDate(IndexON,D1004)</f>
        <v>46791</v>
      </c>
      <c r="F1004" s="52">
        <f>IFERROR(_xll.qlIndexFixing(IndexON,D1004,TRUE,_xll.ohTrigger(RecalcTrigger,TriggerON)),NA())</f>
        <v>1.5031335858965988E-2</v>
      </c>
      <c r="H1004" s="49">
        <f>_xll.qlCalendarAdvance(IborCalendar,$H1003,B1004,"f",FALSE)</f>
        <v>46778</v>
      </c>
      <c r="I1004" s="49">
        <f>_xll.qlInterestRateIndexValueDate(Index1M,$H1004)</f>
        <v>46780</v>
      </c>
      <c r="J1004" s="52">
        <f>IFERROR(_xll.qlIndexFixing(Index1M,$H1004,TRUE,_xll.ohTrigger(RecalcTrigger,Trigger1M)),NA())</f>
        <v>1.8516275602505725E-2</v>
      </c>
      <c r="K1004" s="52">
        <f>IFERROR(_xll.qlIndexFixing(ONIndex1M,I1004,TRUE,_xll.ohTrigger(RecalcTrigger,Trigger1M)),NA())</f>
        <v>1.8492227750224188E-2</v>
      </c>
      <c r="L1004" s="52">
        <f>IFERROR(_xll.qlIndexFixing(Index3M,H1004,TRUE,_xll.ohTrigger(RecalcTrigger,Trigger3M)),NA())</f>
        <v>1.9238905155215404E-2</v>
      </c>
      <c r="M1004" s="52">
        <f>IFERROR(_xll.qlIndexFixing(ONIndex3M,I1004,TRUE,_xll.ohTrigger(RecalcTrigger,Trigger3M)),NA())</f>
        <v>1.9169367134228565E-2</v>
      </c>
      <c r="N1004" s="52">
        <f>IFERROR(_xll.qlIndexFixing(Index6M,$H1004,TRUE,_xll.ohTrigger(RecalcTrigger,Trigger6M)),NA())</f>
        <v>2.114825196269739E-2</v>
      </c>
      <c r="O1004" s="52">
        <f>IFERROR(_xll.qlIndexFixing(ONIndex6M,I1004,TRUE,_xll.ohTrigger(RecalcTrigger,Trigger6M)),NA())</f>
        <v>2.0985603672247777E-2</v>
      </c>
      <c r="P1004" s="52">
        <f>IFERROR(_xll.qlIndexFixing(Index1Y,$H1004,TRUE,_xll.ohTrigger(RecalcTrigger,Trigger1Y)),NA())</f>
        <v>2.2601673583267121E-2</v>
      </c>
      <c r="Q1004" s="52">
        <f>IFERROR(_xll.qlIndexFixing(ONIndex1Y,I1004,TRUE,_xll.ohTrigger(RecalcTrigger,Trigger1Y)),NA())</f>
        <v>2.2135722052620821E-2</v>
      </c>
    </row>
    <row r="1005" spans="2:17" x14ac:dyDescent="0.2">
      <c r="B1005" s="46" t="s">
        <v>51</v>
      </c>
      <c r="D1005" s="49">
        <f>_xll.qlCalendarAdvance(LocalCalendar,$D1004,B1005,"f",FALSE)</f>
        <v>46798</v>
      </c>
      <c r="E1005" s="49">
        <f>_xll.qlInterestRateIndexValueDate(IndexON,D1005)</f>
        <v>46798</v>
      </c>
      <c r="F1005" s="52">
        <f>IFERROR(_xll.qlIndexFixing(IndexON,D1005,TRUE,_xll.ohTrigger(RecalcTrigger,TriggerON)),NA())</f>
        <v>1.5034955828090446E-2</v>
      </c>
      <c r="H1005" s="49">
        <f>_xll.qlCalendarAdvance(IborCalendar,$H1004,B1005,"f",FALSE)</f>
        <v>46785</v>
      </c>
      <c r="I1005" s="49">
        <f>_xll.qlInterestRateIndexValueDate(Index1M,$H1005)</f>
        <v>46787</v>
      </c>
      <c r="J1005" s="52">
        <f>IFERROR(_xll.qlIndexFixing(Index1M,$H1005,TRUE,_xll.ohTrigger(RecalcTrigger,Trigger1M)),NA())</f>
        <v>1.8521550817722634E-2</v>
      </c>
      <c r="K1005" s="52">
        <f>IFERROR(_xll.qlIndexFixing(ONIndex1M,I1005,TRUE,_xll.ohTrigger(RecalcTrigger,Trigger1M)),NA())</f>
        <v>1.8497671518993286E-2</v>
      </c>
      <c r="L1005" s="52">
        <f>IFERROR(_xll.qlIndexFixing(Index3M,H1005,TRUE,_xll.ohTrigger(RecalcTrigger,Trigger3M)),NA())</f>
        <v>1.9241809254453734E-2</v>
      </c>
      <c r="M1005" s="52">
        <f>IFERROR(_xll.qlIndexFixing(ONIndex3M,I1005,TRUE,_xll.ohTrigger(RecalcTrigger,Trigger3M)),NA())</f>
        <v>1.9173621036232547E-2</v>
      </c>
      <c r="N1005" s="52">
        <f>IFERROR(_xll.qlIndexFixing(Index6M,$H1005,TRUE,_xll.ohTrigger(RecalcTrigger,Trigger6M)),NA())</f>
        <v>2.1152098946949423E-2</v>
      </c>
      <c r="O1005" s="52">
        <f>IFERROR(_xll.qlIndexFixing(ONIndex6M,I1005,TRUE,_xll.ohTrigger(RecalcTrigger,Trigger6M)),NA())</f>
        <v>2.0990170146300002E-2</v>
      </c>
      <c r="P1005" s="52">
        <f>IFERROR(_xll.qlIndexFixing(Index1Y,$H1005,TRUE,_xll.ohTrigger(RecalcTrigger,Trigger1Y)),NA())</f>
        <v>2.2611840850352265E-2</v>
      </c>
      <c r="Q1005" s="52">
        <f>IFERROR(_xll.qlIndexFixing(ONIndex1Y,I1005,TRUE,_xll.ohTrigger(RecalcTrigger,Trigger1Y)),NA())</f>
        <v>2.2139333421478113E-2</v>
      </c>
    </row>
    <row r="1006" spans="2:17" x14ac:dyDescent="0.2">
      <c r="B1006" s="46" t="s">
        <v>51</v>
      </c>
      <c r="D1006" s="49">
        <f>_xll.qlCalendarAdvance(LocalCalendar,$D1005,B1006,"f",FALSE)</f>
        <v>46805</v>
      </c>
      <c r="E1006" s="49">
        <f>_xll.qlInterestRateIndexValueDate(IndexON,D1006)</f>
        <v>46805</v>
      </c>
      <c r="F1006" s="52">
        <f>IFERROR(_xll.qlIndexFixing(IndexON,D1006,TRUE,_xll.ohTrigger(RecalcTrigger,TriggerON)),NA())</f>
        <v>1.5038516389695999E-2</v>
      </c>
      <c r="H1006" s="49">
        <f>_xll.qlCalendarAdvance(IborCalendar,$H1005,B1006,"f",FALSE)</f>
        <v>46792</v>
      </c>
      <c r="I1006" s="49">
        <f>_xll.qlInterestRateIndexValueDate(Index1M,$H1006)</f>
        <v>46794</v>
      </c>
      <c r="J1006" s="52">
        <f>IFERROR(_xll.qlIndexFixing(Index1M,$H1006,TRUE,_xll.ohTrigger(RecalcTrigger,Trigger1M)),NA())</f>
        <v>1.8526737838066201E-2</v>
      </c>
      <c r="K1006" s="52">
        <f>IFERROR(_xll.qlIndexFixing(ONIndex1M,I1006,TRUE,_xll.ohTrigger(RecalcTrigger,Trigger1M)),NA())</f>
        <v>1.850302721765118E-2</v>
      </c>
      <c r="L1006" s="52">
        <f>IFERROR(_xll.qlIndexFixing(Index3M,H1006,TRUE,_xll.ohTrigger(RecalcTrigger,Trigger3M)),NA())</f>
        <v>1.9245379238792992E-2</v>
      </c>
      <c r="M1006" s="52">
        <f>IFERROR(_xll.qlIndexFixing(ONIndex3M,I1006,TRUE,_xll.ohTrigger(RecalcTrigger,Trigger3M)),NA())</f>
        <v>1.9177777847314559E-2</v>
      </c>
      <c r="N1006" s="52">
        <f>IFERROR(_xll.qlIndexFixing(Index6M,$H1006,TRUE,_xll.ohTrigger(RecalcTrigger,Trigger6M)),NA())</f>
        <v>2.1155885909704672E-2</v>
      </c>
      <c r="O1006" s="52">
        <f>IFERROR(_xll.qlIndexFixing(ONIndex6M,I1006,TRUE,_xll.ohTrigger(RecalcTrigger,Trigger6M)),NA())</f>
        <v>2.0994677216457092E-2</v>
      </c>
      <c r="P1006" s="52">
        <f>IFERROR(_xll.qlIndexFixing(Index1Y,$H1006,TRUE,_xll.ohTrigger(RecalcTrigger,Trigger1Y)),NA())</f>
        <v>2.2622184179086371E-2</v>
      </c>
      <c r="Q1006" s="52">
        <f>IFERROR(_xll.qlIndexFixing(ONIndex1Y,I1006,TRUE,_xll.ohTrigger(RecalcTrigger,Trigger1Y)),NA())</f>
        <v>2.2143224246580218E-2</v>
      </c>
    </row>
    <row r="1007" spans="2:17" x14ac:dyDescent="0.2">
      <c r="B1007" s="46" t="s">
        <v>51</v>
      </c>
      <c r="D1007" s="49">
        <f>_xll.qlCalendarAdvance(LocalCalendar,$D1006,B1007,"f",FALSE)</f>
        <v>46812</v>
      </c>
      <c r="E1007" s="49">
        <f>_xll.qlInterestRateIndexValueDate(IndexON,D1007)</f>
        <v>46812</v>
      </c>
      <c r="F1007" s="52">
        <f>IFERROR(_xll.qlIndexFixing(IndexON,D1007,TRUE,_xll.ohTrigger(RecalcTrigger,TriggerON)),NA())</f>
        <v>1.5042017543862585E-2</v>
      </c>
      <c r="H1007" s="49">
        <f>_xll.qlCalendarAdvance(IborCalendar,$H1006,B1007,"f",FALSE)</f>
        <v>46799</v>
      </c>
      <c r="I1007" s="49">
        <f>_xll.qlInterestRateIndexValueDate(Index1M,$H1007)</f>
        <v>46801</v>
      </c>
      <c r="J1007" s="52">
        <f>IFERROR(_xll.qlIndexFixing(Index1M,$H1007,TRUE,_xll.ohTrigger(RecalcTrigger,Trigger1M)),NA())</f>
        <v>1.8531836663417813E-2</v>
      </c>
      <c r="K1007" s="52">
        <f>IFERROR(_xll.qlIndexFixing(ONIndex1M,I1007,TRUE,_xll.ohTrigger(RecalcTrigger,Trigger1M)),NA())</f>
        <v>1.8509142987528371E-2</v>
      </c>
      <c r="L1007" s="52">
        <f>IFERROR(_xll.qlIndexFixing(Index3M,H1007,TRUE,_xll.ohTrigger(RecalcTrigger,Trigger3M)),NA())</f>
        <v>1.9248851683603796E-2</v>
      </c>
      <c r="M1007" s="52">
        <f>IFERROR(_xll.qlIndexFixing(ONIndex3M,I1007,TRUE,_xll.ohTrigger(RecalcTrigger,Trigger3M)),NA())</f>
        <v>1.9182634283221311E-2</v>
      </c>
      <c r="N1007" s="52">
        <f>IFERROR(_xll.qlIndexFixing(Index6M,$H1007,TRUE,_xll.ohTrigger(RecalcTrigger,Trigger6M)),NA())</f>
        <v>2.1159612850622751E-2</v>
      </c>
      <c r="O1007" s="52">
        <f>IFERROR(_xll.qlIndexFixing(ONIndex6M,I1007,TRUE,_xll.ohTrigger(RecalcTrigger,Trigger6M)),NA())</f>
        <v>2.100005239003E-2</v>
      </c>
      <c r="P1007" s="52">
        <f>IFERROR(_xll.qlIndexFixing(Index1Y,$H1007,TRUE,_xll.ohTrigger(RecalcTrigger,Trigger1Y)),NA())</f>
        <v>2.2634273381695883E-2</v>
      </c>
      <c r="Q1007" s="52">
        <f>IFERROR(_xll.qlIndexFixing(ONIndex1Y,I1007,TRUE,_xll.ohTrigger(RecalcTrigger,Trigger1Y)),NA())</f>
        <v>2.2148386013041144E-2</v>
      </c>
    </row>
    <row r="1008" spans="2:17" x14ac:dyDescent="0.2">
      <c r="B1008" s="46" t="s">
        <v>51</v>
      </c>
      <c r="D1008" s="49">
        <f>_xll.qlCalendarAdvance(LocalCalendar,$D1007,B1008,"f",FALSE)</f>
        <v>46819</v>
      </c>
      <c r="E1008" s="49">
        <f>_xll.qlInterestRateIndexValueDate(IndexON,D1008)</f>
        <v>46819</v>
      </c>
      <c r="F1008" s="52">
        <f>IFERROR(_xll.qlIndexFixing(IndexON,D1008,TRUE,_xll.ohTrigger(RecalcTrigger,TriggerON)),NA())</f>
        <v>1.5045459290270458E-2</v>
      </c>
      <c r="H1008" s="49">
        <f>_xll.qlCalendarAdvance(IborCalendar,$H1007,B1008,"f",FALSE)</f>
        <v>46806</v>
      </c>
      <c r="I1008" s="49">
        <f>_xll.qlInterestRateIndexValueDate(Index1M,$H1008)</f>
        <v>46808</v>
      </c>
      <c r="J1008" s="52">
        <f>IFERROR(_xll.qlIndexFixing(Index1M,$H1008,TRUE,_xll.ohTrigger(RecalcTrigger,Trigger1M)),NA())</f>
        <v>1.8536847293658856E-2</v>
      </c>
      <c r="K1008" s="52">
        <f>IFERROR(_xll.qlIndexFixing(ONIndex1M,I1008,TRUE,_xll.ohTrigger(RecalcTrigger,Trigger1M)),NA())</f>
        <v>1.8513474404553421E-2</v>
      </c>
      <c r="L1008" s="52">
        <f>IFERROR(_xll.qlIndexFixing(Index3M,H1008,TRUE,_xll.ohTrigger(RecalcTrigger,Trigger3M)),NA())</f>
        <v>1.9252226588634791E-2</v>
      </c>
      <c r="M1008" s="52">
        <f>IFERROR(_xll.qlIndexFixing(ONIndex3M,I1008,TRUE,_xll.ohTrigger(RecalcTrigger,Trigger3M)),NA())</f>
        <v>1.9185800196712677E-2</v>
      </c>
      <c r="N1008" s="52">
        <f>IFERROR(_xll.qlIndexFixing(Index6M,$H1008,TRUE,_xll.ohTrigger(RecalcTrigger,Trigger6M)),NA())</f>
        <v>2.1163279769367223E-2</v>
      </c>
      <c r="O1008" s="52">
        <f>IFERROR(_xll.qlIndexFixing(ONIndex6M,I1008,TRUE,_xll.ohTrigger(RecalcTrigger,Trigger6M)),NA())</f>
        <v>2.1003513145165797E-2</v>
      </c>
      <c r="P1008" s="52">
        <f>IFERROR(_xll.qlIndexFixing(Index1Y,$H1008,TRUE,_xll.ohTrigger(RecalcTrigger,Trigger1Y)),NA())</f>
        <v>2.2643375190863967E-2</v>
      </c>
      <c r="Q1008" s="52">
        <f>IFERROR(_xll.qlIndexFixing(ONIndex1Y,I1008,TRUE,_xll.ohTrigger(RecalcTrigger,Trigger1Y)),NA())</f>
        <v>2.2151844265518861E-2</v>
      </c>
    </row>
    <row r="1009" spans="2:17" x14ac:dyDescent="0.2">
      <c r="B1009" s="46" t="s">
        <v>51</v>
      </c>
      <c r="D1009" s="49">
        <f>_xll.qlCalendarAdvance(LocalCalendar,$D1008,B1009,"f",FALSE)</f>
        <v>46826</v>
      </c>
      <c r="E1009" s="49">
        <f>_xll.qlInterestRateIndexValueDate(IndexON,D1009)</f>
        <v>46826</v>
      </c>
      <c r="F1009" s="52">
        <f>IFERROR(_xll.qlIndexFixing(IndexON,D1009,TRUE,_xll.ohTrigger(RecalcTrigger,TriggerON)),NA())</f>
        <v>1.5048841629319298E-2</v>
      </c>
      <c r="H1009" s="49">
        <f>_xll.qlCalendarAdvance(IborCalendar,$H1008,B1009,"f",FALSE)</f>
        <v>46813</v>
      </c>
      <c r="I1009" s="49">
        <f>_xll.qlInterestRateIndexValueDate(Index1M,$H1009)</f>
        <v>46815</v>
      </c>
      <c r="J1009" s="52">
        <f>IFERROR(_xll.qlIndexFixing(Index1M,$H1009,TRUE,_xll.ohTrigger(RecalcTrigger,Trigger1M)),NA())</f>
        <v>1.8541769728681028E-2</v>
      </c>
      <c r="K1009" s="52">
        <f>IFERROR(_xll.qlIndexFixing(ONIndex1M,I1009,TRUE,_xll.ohTrigger(RecalcTrigger,Trigger1M)),NA())</f>
        <v>1.8518565892797767E-2</v>
      </c>
      <c r="L1009" s="52">
        <f>IFERROR(_xll.qlIndexFixing(Index3M,H1009,TRUE,_xll.ohTrigger(RecalcTrigger,Trigger3M)),NA())</f>
        <v>1.9258418270848746E-2</v>
      </c>
      <c r="M1009" s="52">
        <f>IFERROR(_xll.qlIndexFixing(ONIndex3M,I1009,TRUE,_xll.ohTrigger(RecalcTrigger,Trigger3M)),NA())</f>
        <v>1.9189665734975492E-2</v>
      </c>
      <c r="N1009" s="52">
        <f>IFERROR(_xll.qlIndexFixing(Index6M,$H1009,TRUE,_xll.ohTrigger(RecalcTrigger,Trigger6M)),NA())</f>
        <v>2.1170311722210369E-2</v>
      </c>
      <c r="O1009" s="52">
        <f>IFERROR(_xll.qlIndexFixing(ONIndex6M,I1009,TRUE,_xll.ohTrigger(RecalcTrigger,Trigger6M)),NA())</f>
        <v>2.1007842003664123E-2</v>
      </c>
      <c r="P1009" s="52">
        <f>IFERROR(_xll.qlIndexFixing(Index1Y,$H1009,TRUE,_xll.ohTrigger(RecalcTrigger,Trigger1Y)),NA())</f>
        <v>2.2654210958175401E-2</v>
      </c>
      <c r="Q1009" s="52">
        <f>IFERROR(_xll.qlIndexFixing(ONIndex1Y,I1009,TRUE,_xll.ohTrigger(RecalcTrigger,Trigger1Y)),NA())</f>
        <v>2.215657345940869E-2</v>
      </c>
    </row>
    <row r="1010" spans="2:17" x14ac:dyDescent="0.2">
      <c r="B1010" s="46" t="s">
        <v>51</v>
      </c>
      <c r="D1010" s="49">
        <f>_xll.qlCalendarAdvance(LocalCalendar,$D1009,B1010,"f",FALSE)</f>
        <v>46833</v>
      </c>
      <c r="E1010" s="49">
        <f>_xll.qlInterestRateIndexValueDate(IndexON,D1010)</f>
        <v>46833</v>
      </c>
      <c r="F1010" s="52">
        <f>IFERROR(_xll.qlIndexFixing(IndexON,D1010,TRUE,_xll.ohTrigger(RecalcTrigger,TriggerON)),NA())</f>
        <v>1.5052164560769299E-2</v>
      </c>
      <c r="H1010" s="49">
        <f>_xll.qlCalendarAdvance(IborCalendar,$H1009,B1010,"f",FALSE)</f>
        <v>46820</v>
      </c>
      <c r="I1010" s="49">
        <f>_xll.qlInterestRateIndexValueDate(Index1M,$H1010)</f>
        <v>46822</v>
      </c>
      <c r="J1010" s="52">
        <f>IFERROR(_xll.qlIndexFixing(Index1M,$H1010,TRUE,_xll.ohTrigger(RecalcTrigger,Trigger1M)),NA())</f>
        <v>1.8546603968368294E-2</v>
      </c>
      <c r="K1010" s="52">
        <f>IFERROR(_xll.qlIndexFixing(ONIndex1M,I1010,TRUE,_xll.ohTrigger(RecalcTrigger,Trigger1M)),NA())</f>
        <v>1.8523569310877619E-2</v>
      </c>
      <c r="L1010" s="52">
        <f>IFERROR(_xll.qlIndexFixing(Index3M,H1010,TRUE,_xll.ohTrigger(RecalcTrigger,Trigger3M)),NA())</f>
        <v>1.9261570899750512E-2</v>
      </c>
      <c r="M1010" s="52">
        <f>IFERROR(_xll.qlIndexFixing(ONIndex3M,I1010,TRUE,_xll.ohTrigger(RecalcTrigger,Trigger3M)),NA())</f>
        <v>1.9193434182316338E-2</v>
      </c>
      <c r="N1010" s="52">
        <f>IFERROR(_xll.qlIndexFixing(Index6M,$H1010,TRUE,_xll.ohTrigger(RecalcTrigger,Trigger6M)),NA())</f>
        <v>2.117299062435345E-2</v>
      </c>
      <c r="O1010" s="52">
        <f>IFERROR(_xll.qlIndexFixing(ONIndex6M,I1010,TRUE,_xll.ohTrigger(RecalcTrigger,Trigger6M)),NA())</f>
        <v>2.1012111458293958E-2</v>
      </c>
      <c r="P1010" s="52">
        <f>IFERROR(_xll.qlIndexFixing(Index1Y,$H1010,TRUE,_xll.ohTrigger(RecalcTrigger,Trigger1Y)),NA())</f>
        <v>2.2665198955652312E-2</v>
      </c>
      <c r="Q1010" s="52">
        <f>IFERROR(_xll.qlIndexFixing(ONIndex1Y,I1010,TRUE,_xll.ohTrigger(RecalcTrigger,Trigger1Y)),NA())</f>
        <v>2.2161582109649913E-2</v>
      </c>
    </row>
    <row r="1011" spans="2:17" x14ac:dyDescent="0.2">
      <c r="B1011" s="46" t="s">
        <v>51</v>
      </c>
      <c r="D1011" s="49">
        <f>_xll.qlCalendarAdvance(LocalCalendar,$D1010,B1011,"f",FALSE)</f>
        <v>46840</v>
      </c>
      <c r="E1011" s="49">
        <f>_xll.qlInterestRateIndexValueDate(IndexON,D1011)</f>
        <v>46840</v>
      </c>
      <c r="F1011" s="52">
        <f>IFERROR(_xll.qlIndexFixing(IndexON,D1011,TRUE,_xll.ohTrigger(RecalcTrigger,TriggerON)),NA())</f>
        <v>1.5055428084700395E-2</v>
      </c>
      <c r="H1011" s="49">
        <f>_xll.qlCalendarAdvance(IborCalendar,$H1010,B1011,"f",FALSE)</f>
        <v>46827</v>
      </c>
      <c r="I1011" s="49">
        <f>_xll.qlInterestRateIndexValueDate(Index1M,$H1011)</f>
        <v>46829</v>
      </c>
      <c r="J1011" s="52">
        <f>IFERROR(_xll.qlIndexFixing(Index1M,$H1011,TRUE,_xll.ohTrigger(RecalcTrigger,Trigger1M)),NA())</f>
        <v>1.8552158676701513E-2</v>
      </c>
      <c r="K1011" s="52">
        <f>IFERROR(_xll.qlIndexFixing(ONIndex1M,I1011,TRUE,_xll.ohTrigger(RecalcTrigger,Trigger1M)),NA())</f>
        <v>1.8528484658766331E-2</v>
      </c>
      <c r="L1011" s="52">
        <f>IFERROR(_xll.qlIndexFixing(Index3M,H1011,TRUE,_xll.ohTrigger(RecalcTrigger,Trigger3M)),NA())</f>
        <v>1.9264625967373224E-2</v>
      </c>
      <c r="M1011" s="52">
        <f>IFERROR(_xll.qlIndexFixing(ONIndex3M,I1011,TRUE,_xll.ohTrigger(RecalcTrigger,Trigger3M)),NA())</f>
        <v>1.9197105538681924E-2</v>
      </c>
      <c r="N1011" s="52">
        <f>IFERROR(_xll.qlIndexFixing(Index6M,$H1011,TRUE,_xll.ohTrigger(RecalcTrigger,Trigger6M)),NA())</f>
        <v>2.1176465222124467E-2</v>
      </c>
      <c r="O1011" s="52">
        <f>IFERROR(_xll.qlIndexFixing(ONIndex6M,I1011,TRUE,_xll.ohTrigger(RecalcTrigger,Trigger6M)),NA())</f>
        <v>2.1016321509002012E-2</v>
      </c>
      <c r="P1011" s="52">
        <f>IFERROR(_xll.qlIndexFixing(Index1Y,$H1011,TRUE,_xll.ohTrigger(RecalcTrigger,Trigger1Y)),NA())</f>
        <v>2.2676333224972471E-2</v>
      </c>
      <c r="Q1011" s="52">
        <f>IFERROR(_xll.qlIndexFixing(ONIndex1Y,I1011,TRUE,_xll.ohTrigger(RecalcTrigger,Trigger1Y)),NA())</f>
        <v>2.2166870216269174E-2</v>
      </c>
    </row>
    <row r="1012" spans="2:17" x14ac:dyDescent="0.2">
      <c r="B1012" s="46" t="s">
        <v>51</v>
      </c>
      <c r="D1012" s="49">
        <f>_xll.qlCalendarAdvance(LocalCalendar,$D1011,B1012,"f",FALSE)</f>
        <v>46847</v>
      </c>
      <c r="E1012" s="49">
        <f>_xll.qlInterestRateIndexValueDate(IndexON,D1012)</f>
        <v>46847</v>
      </c>
      <c r="F1012" s="52">
        <f>IFERROR(_xll.qlIndexFixing(IndexON,D1012,TRUE,_xll.ohTrigger(RecalcTrigger,TriggerON)),NA())</f>
        <v>1.5058632201112587E-2</v>
      </c>
      <c r="H1012" s="49">
        <f>_xll.qlCalendarAdvance(IborCalendar,$H1011,B1012,"f",FALSE)</f>
        <v>46834</v>
      </c>
      <c r="I1012" s="49">
        <f>_xll.qlInterestRateIndexValueDate(Index1M,$H1012)</f>
        <v>46836</v>
      </c>
      <c r="J1012" s="52">
        <f>IFERROR(_xll.qlIndexFixing(Index1M,$H1012,TRUE,_xll.ohTrigger(RecalcTrigger,Trigger1M)),NA())</f>
        <v>1.8556007861302327E-2</v>
      </c>
      <c r="K1012" s="52">
        <f>IFERROR(_xll.qlIndexFixing(ONIndex1M,I1012,TRUE,_xll.ohTrigger(RecalcTrigger,Trigger1M)),NA())</f>
        <v>1.8533311936490549E-2</v>
      </c>
      <c r="L1012" s="52">
        <f>IFERROR(_xll.qlIndexFixing(Index3M,H1012,TRUE,_xll.ohTrigger(RecalcTrigger,Trigger3M)),NA())</f>
        <v>1.9267583473484725E-2</v>
      </c>
      <c r="M1012" s="52">
        <f>IFERROR(_xll.qlIndexFixing(ONIndex3M,I1012,TRUE,_xll.ohTrigger(RecalcTrigger,Trigger3M)),NA())</f>
        <v>1.9200679804072251E-2</v>
      </c>
      <c r="N1012" s="52">
        <f>IFERROR(_xll.qlIndexFixing(Index6M,$H1012,TRUE,_xll.ohTrigger(RecalcTrigger,Trigger6M)),NA())</f>
        <v>2.1179879785930222E-2</v>
      </c>
      <c r="O1012" s="52">
        <f>IFERROR(_xll.qlIndexFixing(ONIndex6M,I1012,TRUE,_xll.ohTrigger(RecalcTrigger,Trigger6M)),NA())</f>
        <v>2.1020472155788283E-2</v>
      </c>
      <c r="P1012" s="52">
        <f>IFERROR(_xll.qlIndexFixing(Index1Y,$H1012,TRUE,_xll.ohTrigger(RecalcTrigger,Trigger1Y)),NA())</f>
        <v>2.2687607807614352E-2</v>
      </c>
      <c r="Q1012" s="52">
        <f>IFERROR(_xll.qlIndexFixing(ONIndex1Y,I1012,TRUE,_xll.ohTrigger(RecalcTrigger,Trigger1Y)),NA())</f>
        <v>2.2172437779293119E-2</v>
      </c>
    </row>
    <row r="1013" spans="2:17" x14ac:dyDescent="0.2">
      <c r="B1013" s="46" t="s">
        <v>51</v>
      </c>
      <c r="D1013" s="49">
        <f>_xll.qlCalendarAdvance(LocalCalendar,$D1012,B1013,"f",FALSE)</f>
        <v>46854</v>
      </c>
      <c r="E1013" s="49">
        <f>_xll.qlInterestRateIndexValueDate(IndexON,D1013)</f>
        <v>46854</v>
      </c>
      <c r="F1013" s="52">
        <f>IFERROR(_xll.qlIndexFixing(IndexON,D1013,TRUE,_xll.ohTrigger(RecalcTrigger,TriggerON)),NA())</f>
        <v>1.5061776909925939E-2</v>
      </c>
      <c r="H1013" s="49">
        <f>_xll.qlCalendarAdvance(IborCalendar,$H1012,B1013,"f",FALSE)</f>
        <v>46841</v>
      </c>
      <c r="I1013" s="49">
        <f>_xll.qlInterestRateIndexValueDate(Index1M,$H1013)</f>
        <v>46843</v>
      </c>
      <c r="J1013" s="52">
        <f>IFERROR(_xll.qlIndexFixing(Index1M,$H1013,TRUE,_xll.ohTrigger(RecalcTrigger,Trigger1M)),NA())</f>
        <v>1.8558184592385452E-2</v>
      </c>
      <c r="K1013" s="52">
        <f>IFERROR(_xll.qlIndexFixing(ONIndex1M,I1013,TRUE,_xll.ohTrigger(RecalcTrigger,Trigger1M)),NA())</f>
        <v>1.8538051144023626E-2</v>
      </c>
      <c r="L1013" s="52">
        <f>IFERROR(_xll.qlIndexFixing(Index3M,H1013,TRUE,_xll.ohTrigger(RecalcTrigger,Trigger3M)),NA())</f>
        <v>1.9268340299014707E-2</v>
      </c>
      <c r="M1013" s="52">
        <f>IFERROR(_xll.qlIndexFixing(ONIndex3M,I1013,TRUE,_xll.ohTrigger(RecalcTrigger,Trigger3M)),NA())</f>
        <v>1.9204156978487319E-2</v>
      </c>
      <c r="N1013" s="52">
        <f>IFERROR(_xll.qlIndexFixing(Index6M,$H1013,TRUE,_xll.ohTrigger(RecalcTrigger,Trigger6M)),NA())</f>
        <v>2.1180714019118346E-2</v>
      </c>
      <c r="O1013" s="52">
        <f>IFERROR(_xll.qlIndexFixing(ONIndex6M,I1013,TRUE,_xll.ohTrigger(RecalcTrigger,Trigger6M)),NA())</f>
        <v>2.1024563398706064E-2</v>
      </c>
      <c r="P1013" s="52">
        <f>IFERROR(_xll.qlIndexFixing(Index1Y,$H1013,TRUE,_xll.ohTrigger(RecalcTrigger,Trigger1Y)),NA())</f>
        <v>2.2692580925830402E-2</v>
      </c>
      <c r="Q1013" s="52">
        <f>IFERROR(_xll.qlIndexFixing(ONIndex1Y,I1013,TRUE,_xll.ohTrigger(RecalcTrigger,Trigger1Y)),NA())</f>
        <v>2.2178284798748393E-2</v>
      </c>
    </row>
    <row r="1014" spans="2:17" x14ac:dyDescent="0.2">
      <c r="B1014" s="46" t="s">
        <v>51</v>
      </c>
      <c r="D1014" s="49">
        <f>_xll.qlCalendarAdvance(LocalCalendar,$D1013,B1014,"f",FALSE)</f>
        <v>46861</v>
      </c>
      <c r="E1014" s="49">
        <f>_xll.qlInterestRateIndexValueDate(IndexON,D1014)</f>
        <v>46861</v>
      </c>
      <c r="F1014" s="52">
        <f>IFERROR(_xll.qlIndexFixing(IndexON,D1014,TRUE,_xll.ohTrigger(RecalcTrigger,TriggerON)),NA())</f>
        <v>1.5064862211220387E-2</v>
      </c>
      <c r="H1014" s="49">
        <f>_xll.qlCalendarAdvance(IborCalendar,$H1013,B1014,"f",FALSE)</f>
        <v>46848</v>
      </c>
      <c r="I1014" s="49">
        <f>_xll.qlInterestRateIndexValueDate(Index1M,$H1014)</f>
        <v>46850</v>
      </c>
      <c r="J1014" s="52">
        <f>IFERROR(_xll.qlIndexFixing(Index1M,$H1014,TRUE,_xll.ohTrigger(RecalcTrigger,Trigger1M)),NA())</f>
        <v>1.8565058971604868E-2</v>
      </c>
      <c r="K1014" s="52">
        <f>IFERROR(_xll.qlIndexFixing(ONIndex1M,I1014,TRUE,_xll.ohTrigger(RecalcTrigger,Trigger1M)),NA())</f>
        <v>1.8542702281338919E-2</v>
      </c>
      <c r="L1014" s="52">
        <f>IFERROR(_xll.qlIndexFixing(Index3M,H1014,TRUE,_xll.ohTrigger(RecalcTrigger,Trigger3M)),NA())</f>
        <v>1.9271123141798172E-2</v>
      </c>
      <c r="M1014" s="52">
        <f>IFERROR(_xll.qlIndexFixing(ONIndex3M,I1014,TRUE,_xll.ohTrigger(RecalcTrigger,Trigger3M)),NA())</f>
        <v>1.9207537061927127E-2</v>
      </c>
      <c r="N1014" s="52">
        <f>IFERROR(_xll.qlIndexFixing(Index6M,$H1014,TRUE,_xll.ohTrigger(RecalcTrigger,Trigger6M)),NA())</f>
        <v>2.118736532884001E-2</v>
      </c>
      <c r="O1014" s="52">
        <f>IFERROR(_xll.qlIndexFixing(ONIndex6M,I1014,TRUE,_xll.ohTrigger(RecalcTrigger,Trigger6M)),NA())</f>
        <v>2.1028595237648773E-2</v>
      </c>
      <c r="P1014" s="52">
        <f>IFERROR(_xll.qlIndexFixing(Index1Y,$H1014,TRUE,_xll.ohTrigger(RecalcTrigger,Trigger1Y)),NA())</f>
        <v>2.2710554077733237E-2</v>
      </c>
      <c r="Q1014" s="52">
        <f>IFERROR(_xll.qlIndexFixing(ONIndex1Y,I1014,TRUE,_xll.ohTrigger(RecalcTrigger,Trigger1Y)),NA())</f>
        <v>2.2184411274714932E-2</v>
      </c>
    </row>
    <row r="1015" spans="2:17" x14ac:dyDescent="0.2">
      <c r="B1015" s="46" t="s">
        <v>51</v>
      </c>
      <c r="D1015" s="49">
        <f>_xll.qlCalendarAdvance(LocalCalendar,$D1014,B1015,"f",FALSE)</f>
        <v>46868</v>
      </c>
      <c r="E1015" s="49">
        <f>_xll.qlInterestRateIndexValueDate(IndexON,D1015)</f>
        <v>46868</v>
      </c>
      <c r="F1015" s="52">
        <f>IFERROR(_xll.qlIndexFixing(IndexON,D1015,TRUE,_xll.ohTrigger(RecalcTrigger,TriggerON)),NA())</f>
        <v>1.506788810499593E-2</v>
      </c>
      <c r="H1015" s="49">
        <f>_xll.qlCalendarAdvance(IborCalendar,$H1014,B1015,"f",FALSE)</f>
        <v>46855</v>
      </c>
      <c r="I1015" s="49">
        <f>_xll.qlInterestRateIndexValueDate(Index1M,$H1015)</f>
        <v>46861</v>
      </c>
      <c r="J1015" s="52">
        <f>IFERROR(_xll.qlIndexFixing(Index1M,$H1015,TRUE,_xll.ohTrigger(RecalcTrigger,Trigger1M)),NA())</f>
        <v>1.8571141593657359E-2</v>
      </c>
      <c r="K1015" s="52">
        <f>IFERROR(_xll.qlIndexFixing(ONIndex1M,I1015,TRUE,_xll.ohTrigger(RecalcTrigger,Trigger1M)),NA())</f>
        <v>1.8548238912305948E-2</v>
      </c>
      <c r="L1015" s="52">
        <f>IFERROR(_xll.qlIndexFixing(Index3M,H1015,TRUE,_xll.ohTrigger(RecalcTrigger,Trigger3M)),NA())</f>
        <v>1.9275299096529194E-2</v>
      </c>
      <c r="M1015" s="52">
        <f>IFERROR(_xll.qlIndexFixing(ONIndex3M,I1015,TRUE,_xll.ohTrigger(RecalcTrigger,Trigger3M)),NA())</f>
        <v>1.9211172779547425E-2</v>
      </c>
      <c r="N1015" s="52">
        <f>IFERROR(_xll.qlIndexFixing(Index6M,$H1015,TRUE,_xll.ohTrigger(RecalcTrigger,Trigger6M)),NA())</f>
        <v>2.1189932267168966E-2</v>
      </c>
      <c r="O1015" s="52">
        <f>IFERROR(_xll.qlIndexFixing(ONIndex6M,I1015,TRUE,_xll.ohTrigger(RecalcTrigger,Trigger6M)),NA())</f>
        <v>2.1033023484324787E-2</v>
      </c>
      <c r="P1015" s="52">
        <f>IFERROR(_xll.qlIndexFixing(Index1Y,$H1015,TRUE,_xll.ohTrigger(RecalcTrigger,Trigger1Y)),NA())</f>
        <v>2.2725691265358745E-2</v>
      </c>
      <c r="Q1015" s="52">
        <f>IFERROR(_xll.qlIndexFixing(ONIndex1Y,I1015,TRUE,_xll.ohTrigger(RecalcTrigger,Trigger1Y)),NA())</f>
        <v>2.2192278177763924E-2</v>
      </c>
    </row>
    <row r="1016" spans="2:17" x14ac:dyDescent="0.2">
      <c r="B1016" s="46" t="s">
        <v>51</v>
      </c>
      <c r="D1016" s="49">
        <f>_xll.qlCalendarAdvance(LocalCalendar,$D1015,B1016,"f",FALSE)</f>
        <v>46875</v>
      </c>
      <c r="E1016" s="49">
        <f>_xll.qlInterestRateIndexValueDate(IndexON,D1016)</f>
        <v>46875</v>
      </c>
      <c r="F1016" s="52">
        <f>IFERROR(_xll.qlIndexFixing(IndexON,D1016,TRUE,_xll.ohTrigger(RecalcTrigger,TriggerON)),NA())</f>
        <v>1.5070854591252569E-2</v>
      </c>
      <c r="H1016" s="49">
        <f>_xll.qlCalendarAdvance(IborCalendar,$H1015,B1016,"f",FALSE)</f>
        <v>46862</v>
      </c>
      <c r="I1016" s="49">
        <f>_xll.qlInterestRateIndexValueDate(Index1M,$H1016)</f>
        <v>46864</v>
      </c>
      <c r="J1016" s="52">
        <f>IFERROR(_xll.qlIndexFixing(Index1M,$H1016,TRUE,_xll.ohTrigger(RecalcTrigger,Trigger1M)),NA())</f>
        <v>1.8573757298453345E-2</v>
      </c>
      <c r="K1016" s="52">
        <f>IFERROR(_xll.qlIndexFixing(ONIndex1M,I1016,TRUE,_xll.ohTrigger(RecalcTrigger,Trigger1M)),NA())</f>
        <v>1.8551740345342793E-2</v>
      </c>
      <c r="L1016" s="52">
        <f>IFERROR(_xll.qlIndexFixing(Index3M,H1016,TRUE,_xll.ohTrigger(RecalcTrigger,Trigger3M)),NA())</f>
        <v>1.9276396187508139E-2</v>
      </c>
      <c r="M1016" s="52">
        <f>IFERROR(_xll.qlIndexFixing(ONIndex3M,I1016,TRUE,_xll.ohTrigger(RecalcTrigger,Trigger3M)),NA())</f>
        <v>1.9214005955801028E-2</v>
      </c>
      <c r="N1016" s="52">
        <f>IFERROR(_xll.qlIndexFixing(Index6M,$H1016,TRUE,_xll.ohTrigger(RecalcTrigger,Trigger6M)),NA())</f>
        <v>2.1192950563448283E-2</v>
      </c>
      <c r="O1016" s="52">
        <f>IFERROR(_xll.qlIndexFixing(ONIndex6M,I1016,TRUE,_xll.ohTrigger(RecalcTrigger,Trigger6M)),NA())</f>
        <v>2.1036480703768845E-2</v>
      </c>
      <c r="P1016" s="52">
        <f>IFERROR(_xll.qlIndexFixing(Index1Y,$H1016,TRUE,_xll.ohTrigger(RecalcTrigger,Trigger1Y)),NA())</f>
        <v>2.2733990093545493E-2</v>
      </c>
      <c r="Q1016" s="52">
        <f>IFERROR(_xll.qlIndexFixing(ONIndex1Y,I1016,TRUE,_xll.ohTrigger(RecalcTrigger,Trigger1Y)),NA())</f>
        <v>2.2197502596261742E-2</v>
      </c>
    </row>
    <row r="1017" spans="2:17" x14ac:dyDescent="0.2">
      <c r="B1017" s="46" t="s">
        <v>51</v>
      </c>
      <c r="D1017" s="49">
        <f>_xll.qlCalendarAdvance(LocalCalendar,$D1016,B1017,"f",FALSE)</f>
        <v>46882</v>
      </c>
      <c r="E1017" s="49">
        <f>_xll.qlInterestRateIndexValueDate(IndexON,D1017)</f>
        <v>46882</v>
      </c>
      <c r="F1017" s="52">
        <f>IFERROR(_xll.qlIndexFixing(IndexON,D1017,TRUE,_xll.ohTrigger(RecalcTrigger,TriggerON)),NA())</f>
        <v>1.5073761669910368E-2</v>
      </c>
      <c r="H1017" s="49">
        <f>_xll.qlCalendarAdvance(IborCalendar,$H1016,B1017,"f",FALSE)</f>
        <v>46869</v>
      </c>
      <c r="I1017" s="49">
        <f>_xll.qlInterestRateIndexValueDate(Index1M,$H1017)</f>
        <v>46871</v>
      </c>
      <c r="J1017" s="52">
        <f>IFERROR(_xll.qlIndexFixing(Index1M,$H1017,TRUE,_xll.ohTrigger(RecalcTrigger,Trigger1M)),NA())</f>
        <v>1.8579518086163045E-2</v>
      </c>
      <c r="K1017" s="52">
        <f>IFERROR(_xll.qlIndexFixing(ONIndex1M,I1017,TRUE,_xll.ohTrigger(RecalcTrigger,Trigger1M)),NA())</f>
        <v>1.8556914965062177E-2</v>
      </c>
      <c r="L1017" s="52">
        <f>IFERROR(_xll.qlIndexFixing(Index3M,H1017,TRUE,_xll.ohTrigger(RecalcTrigger,Trigger3M)),NA())</f>
        <v>1.9280907573769098E-2</v>
      </c>
      <c r="M1017" s="52">
        <f>IFERROR(_xll.qlIndexFixing(ONIndex3M,I1017,TRUE,_xll.ohTrigger(RecalcTrigger,Trigger3M)),NA())</f>
        <v>1.9217824007815576E-2</v>
      </c>
      <c r="N1017" s="52">
        <f>IFERROR(_xll.qlIndexFixing(Index6M,$H1017,TRUE,_xll.ohTrigger(RecalcTrigger,Trigger6M)),NA())</f>
        <v>2.1196905402855511E-2</v>
      </c>
      <c r="O1017" s="52">
        <f>IFERROR(_xll.qlIndexFixing(ONIndex6M,I1017,TRUE,_xll.ohTrigger(RecalcTrigger,Trigger6M)),NA())</f>
        <v>2.1041221810362831E-2</v>
      </c>
      <c r="P1017" s="52">
        <f>IFERROR(_xll.qlIndexFixing(Index1Y,$H1017,TRUE,_xll.ohTrigger(RecalcTrigger,Trigger1Y)),NA())</f>
        <v>2.2745876857438899E-2</v>
      </c>
      <c r="Q1017" s="52">
        <f>IFERROR(_xll.qlIndexFixing(ONIndex1Y,I1017,TRUE,_xll.ohTrigger(RecalcTrigger,Trigger1Y)),NA())</f>
        <v>2.2205662066641096E-2</v>
      </c>
    </row>
    <row r="1018" spans="2:17" x14ac:dyDescent="0.2">
      <c r="B1018" s="46" t="s">
        <v>51</v>
      </c>
      <c r="D1018" s="49">
        <f>_xll.qlCalendarAdvance(LocalCalendar,$D1017,B1018,"f",FALSE)</f>
        <v>46889</v>
      </c>
      <c r="E1018" s="49">
        <f>_xll.qlInterestRateIndexValueDate(IndexON,D1018)</f>
        <v>46889</v>
      </c>
      <c r="F1018" s="52">
        <f>IFERROR(_xll.qlIndexFixing(IndexON,D1018,TRUE,_xll.ohTrigger(RecalcTrigger,TriggerON)),NA())</f>
        <v>1.5076609341049263E-2</v>
      </c>
      <c r="H1018" s="49">
        <f>_xll.qlCalendarAdvance(IborCalendar,$H1017,B1018,"f",FALSE)</f>
        <v>46876</v>
      </c>
      <c r="I1018" s="49">
        <f>_xll.qlInterestRateIndexValueDate(Index1M,$H1018)</f>
        <v>46878</v>
      </c>
      <c r="J1018" s="52">
        <f>IFERROR(_xll.qlIndexFixing(Index1M,$H1018,TRUE,_xll.ohTrigger(RecalcTrigger,Trigger1M)),NA())</f>
        <v>1.8582102841053556E-2</v>
      </c>
      <c r="K1018" s="52">
        <f>IFERROR(_xll.qlIndexFixing(ONIndex1M,I1018,TRUE,_xll.ohTrigger(RecalcTrigger,Trigger1M)),NA())</f>
        <v>1.8560426128395591E-2</v>
      </c>
      <c r="L1018" s="52">
        <f>IFERROR(_xll.qlIndexFixing(Index3M,H1018,TRUE,_xll.ohTrigger(RecalcTrigger,Trigger3M)),NA())</f>
        <v>1.9283279706352227E-2</v>
      </c>
      <c r="M1018" s="52">
        <f>IFERROR(_xll.qlIndexFixing(ONIndex3M,I1018,TRUE,_xll.ohTrigger(RecalcTrigger,Trigger3M)),NA())</f>
        <v>1.9220086485640664E-2</v>
      </c>
      <c r="N1018" s="52">
        <f>IFERROR(_xll.qlIndexFixing(Index6M,$H1018,TRUE,_xll.ohTrigger(RecalcTrigger,Trigger6M)),NA())</f>
        <v>2.1199157516322124E-2</v>
      </c>
      <c r="O1018" s="52">
        <f>IFERROR(_xll.qlIndexFixing(ONIndex6M,I1018,TRUE,_xll.ohTrigger(RecalcTrigger,Trigger6M)),NA())</f>
        <v>2.1044128554121855E-2</v>
      </c>
      <c r="P1018" s="52">
        <f>IFERROR(_xll.qlIndexFixing(Index1Y,$H1018,TRUE,_xll.ohTrigger(RecalcTrigger,Trigger1Y)),NA())</f>
        <v>2.2759494307119873E-2</v>
      </c>
      <c r="Q1018" s="52">
        <f>IFERROR(_xll.qlIndexFixing(ONIndex1Y,I1018,TRUE,_xll.ohTrigger(RecalcTrigger,Trigger1Y)),NA())</f>
        <v>2.2211711744279938E-2</v>
      </c>
    </row>
    <row r="1019" spans="2:17" x14ac:dyDescent="0.2">
      <c r="B1019" s="46" t="s">
        <v>51</v>
      </c>
      <c r="D1019" s="49">
        <f>_xll.qlCalendarAdvance(LocalCalendar,$D1018,B1019,"f",FALSE)</f>
        <v>46896</v>
      </c>
      <c r="E1019" s="49">
        <f>_xll.qlInterestRateIndexValueDate(IndexON,D1019)</f>
        <v>46896</v>
      </c>
      <c r="F1019" s="52">
        <f>IFERROR(_xll.qlIndexFixing(IndexON,D1019,TRUE,_xll.ohTrigger(RecalcTrigger,TriggerON)),NA())</f>
        <v>1.5079397604589317E-2</v>
      </c>
      <c r="H1019" s="49">
        <f>_xll.qlCalendarAdvance(IborCalendar,$H1018,B1019,"f",FALSE)</f>
        <v>46883</v>
      </c>
      <c r="I1019" s="49">
        <f>_xll.qlInterestRateIndexValueDate(Index1M,$H1019)</f>
        <v>46885</v>
      </c>
      <c r="J1019" s="52">
        <f>IFERROR(_xll.qlIndexFixing(Index1M,$H1019,TRUE,_xll.ohTrigger(RecalcTrigger,Trigger1M)),NA())</f>
        <v>1.8586143318025911E-2</v>
      </c>
      <c r="K1019" s="52">
        <f>IFERROR(_xll.qlIndexFixing(ONIndex1M,I1019,TRUE,_xll.ohTrigger(RecalcTrigger,Trigger1M)),NA())</f>
        <v>1.8564636914542021E-2</v>
      </c>
      <c r="L1019" s="52">
        <f>IFERROR(_xll.qlIndexFixing(Index3M,H1019,TRUE,_xll.ohTrigger(RecalcTrigger,Trigger3M)),NA())</f>
        <v>1.9285554276006554E-2</v>
      </c>
      <c r="M1019" s="52">
        <f>IFERROR(_xll.qlIndexFixing(ONIndex3M,I1019,TRUE,_xll.ohTrigger(RecalcTrigger,Trigger3M)),NA())</f>
        <v>1.9222981114017657E-2</v>
      </c>
      <c r="N1019" s="52">
        <f>IFERROR(_xll.qlIndexFixing(Index6M,$H1019,TRUE,_xll.ohTrigger(RecalcTrigger,Trigger6M)),NA())</f>
        <v>2.1202185580391449E-2</v>
      </c>
      <c r="O1019" s="52">
        <f>IFERROR(_xll.qlIndexFixing(ONIndex6M,I1019,TRUE,_xll.ohTrigger(RecalcTrigger,Trigger6M)),NA())</f>
        <v>2.1047863373375719E-2</v>
      </c>
      <c r="P1019" s="52">
        <f>IFERROR(_xll.qlIndexFixing(Index1Y,$H1019,TRUE,_xll.ohTrigger(RecalcTrigger,Trigger1Y)),NA())</f>
        <v>2.2769958097788933E-2</v>
      </c>
      <c r="Q1019" s="52">
        <f>IFERROR(_xll.qlIndexFixing(ONIndex1Y,I1019,TRUE,_xll.ohTrigger(RecalcTrigger,Trigger1Y)),NA())</f>
        <v>2.2219235503362356E-2</v>
      </c>
    </row>
    <row r="1020" spans="2:17" x14ac:dyDescent="0.2">
      <c r="B1020" s="46" t="s">
        <v>51</v>
      </c>
      <c r="D1020" s="49">
        <f>_xll.qlCalendarAdvance(LocalCalendar,$D1019,B1020,"f",FALSE)</f>
        <v>46903</v>
      </c>
      <c r="E1020" s="49">
        <f>_xll.qlInterestRateIndexValueDate(IndexON,D1020)</f>
        <v>46903</v>
      </c>
      <c r="F1020" s="52">
        <f>IFERROR(_xll.qlIndexFixing(IndexON,D1020,TRUE,_xll.ohTrigger(RecalcTrigger,TriggerON)),NA())</f>
        <v>1.5082126460610468E-2</v>
      </c>
      <c r="H1020" s="49">
        <f>_xll.qlCalendarAdvance(IborCalendar,$H1019,B1020,"f",FALSE)</f>
        <v>46890</v>
      </c>
      <c r="I1020" s="49">
        <f>_xll.qlInterestRateIndexValueDate(Index1M,$H1020)</f>
        <v>46892</v>
      </c>
      <c r="J1020" s="52">
        <f>IFERROR(_xll.qlIndexFixing(Index1M,$H1020,TRUE,_xll.ohTrigger(RecalcTrigger,Trigger1M)),NA())</f>
        <v>1.8590095598652556E-2</v>
      </c>
      <c r="K1020" s="52">
        <f>IFERROR(_xll.qlIndexFixing(ONIndex1M,I1020,TRUE,_xll.ohTrigger(RecalcTrigger,Trigger1M)),NA())</f>
        <v>1.8568759630417375E-2</v>
      </c>
      <c r="L1020" s="52">
        <f>IFERROR(_xll.qlIndexFixing(Index3M,H1020,TRUE,_xll.ohTrigger(RecalcTrigger,Trigger3M)),NA())</f>
        <v>1.9287731282557754E-2</v>
      </c>
      <c r="M1020" s="52">
        <f>IFERROR(_xll.qlIndexFixing(ONIndex3M,I1020,TRUE,_xll.ohTrigger(RecalcTrigger,Trigger3M)),NA())</f>
        <v>1.9225778651366099E-2</v>
      </c>
      <c r="N1020" s="52">
        <f>IFERROR(_xll.qlIndexFixing(Index6M,$H1020,TRUE,_xll.ohTrigger(RecalcTrigger,Trigger6M)),NA())</f>
        <v>2.1205165923515741E-2</v>
      </c>
      <c r="O1020" s="52">
        <f>IFERROR(_xll.qlIndexFixing(ONIndex6M,I1020,TRUE,_xll.ohTrigger(RecalcTrigger,Trigger6M)),NA())</f>
        <v>2.1051538788654511E-2</v>
      </c>
      <c r="P1020" s="52">
        <f>IFERROR(_xll.qlIndexFixing(Index1Y,$H1020,TRUE,_xll.ohTrigger(RecalcTrigger,Trigger1Y)),NA())</f>
        <v>2.278214065372388E-2</v>
      </c>
      <c r="Q1020" s="52">
        <f>IFERROR(_xll.qlIndexFixing(ONIndex1Y,I1020,TRUE,_xll.ohTrigger(RecalcTrigger,Trigger1Y)),NA())</f>
        <v>2.2227038719195846E-2</v>
      </c>
    </row>
    <row r="1021" spans="2:17" x14ac:dyDescent="0.2">
      <c r="B1021" s="46" t="s">
        <v>51</v>
      </c>
      <c r="D1021" s="49">
        <f>_xll.qlCalendarAdvance(LocalCalendar,$D1020,B1021,"f",FALSE)</f>
        <v>46910</v>
      </c>
      <c r="E1021" s="49">
        <f>_xll.qlInterestRateIndexValueDate(IndexON,D1021)</f>
        <v>46910</v>
      </c>
      <c r="F1021" s="52">
        <f>IFERROR(_xll.qlIndexFixing(IndexON,D1021,TRUE,_xll.ohTrigger(RecalcTrigger,TriggerON)),NA())</f>
        <v>1.5084795909112714E-2</v>
      </c>
      <c r="H1021" s="49">
        <f>_xll.qlCalendarAdvance(IborCalendar,$H1020,B1021,"f",FALSE)</f>
        <v>46897</v>
      </c>
      <c r="I1021" s="49">
        <f>_xll.qlInterestRateIndexValueDate(Index1M,$H1021)</f>
        <v>46899</v>
      </c>
      <c r="J1021" s="52">
        <f>IFERROR(_xll.qlIndexFixing(Index1M,$H1021,TRUE,_xll.ohTrigger(RecalcTrigger,Trigger1M)),NA())</f>
        <v>1.8593959682845818E-2</v>
      </c>
      <c r="K1021" s="52">
        <f>IFERROR(_xll.qlIndexFixing(ONIndex1M,I1021,TRUE,_xll.ohTrigger(RecalcTrigger,Trigger1M)),NA())</f>
        <v>1.8573557664360862E-2</v>
      </c>
      <c r="L1021" s="52">
        <f>IFERROR(_xll.qlIndexFixing(Index3M,H1021,TRUE,_xll.ohTrigger(RecalcTrigger,Trigger3M)),NA())</f>
        <v>1.9290455795915065E-2</v>
      </c>
      <c r="M1021" s="52">
        <f>IFERROR(_xll.qlIndexFixing(ONIndex3M,I1021,TRUE,_xll.ohTrigger(RecalcTrigger,Trigger3M)),NA())</f>
        <v>1.9229181205357992E-2</v>
      </c>
      <c r="N1021" s="52">
        <f>IFERROR(_xll.qlIndexFixing(Index6M,$H1021,TRUE,_xll.ohTrigger(RecalcTrigger,Trigger6M)),NA())</f>
        <v>2.1208100461189358E-2</v>
      </c>
      <c r="O1021" s="52">
        <f>IFERROR(_xll.qlIndexFixing(ONIndex6M,I1021,TRUE,_xll.ohTrigger(RecalcTrigger,Trigger6M)),NA())</f>
        <v>2.1056026172359132E-2</v>
      </c>
      <c r="P1021" s="52">
        <f>IFERROR(_xll.qlIndexFixing(Index1Y,$H1021,TRUE,_xll.ohTrigger(RecalcTrigger,Trigger1Y)),NA())</f>
        <v>2.2796041855126976E-2</v>
      </c>
      <c r="Q1021" s="52">
        <f>IFERROR(_xll.qlIndexFixing(ONIndex1Y,I1021,TRUE,_xll.ohTrigger(RecalcTrigger,Trigger1Y)),NA())</f>
        <v>2.2236397758272908E-2</v>
      </c>
    </row>
    <row r="1022" spans="2:17" x14ac:dyDescent="0.2">
      <c r="B1022" s="46" t="s">
        <v>51</v>
      </c>
      <c r="D1022" s="49">
        <f>_xll.qlCalendarAdvance(LocalCalendar,$D1021,B1022,"f",FALSE)</f>
        <v>46917</v>
      </c>
      <c r="E1022" s="49">
        <f>_xll.qlInterestRateIndexValueDate(IndexON,D1022)</f>
        <v>46917</v>
      </c>
      <c r="F1022" s="52">
        <f>IFERROR(_xll.qlIndexFixing(IndexON,D1022,TRUE,_xll.ohTrigger(RecalcTrigger,TriggerON)),NA())</f>
        <v>1.508740595001612E-2</v>
      </c>
      <c r="H1022" s="49">
        <f>_xll.qlCalendarAdvance(IborCalendar,$H1021,B1022,"f",FALSE)</f>
        <v>46904</v>
      </c>
      <c r="I1022" s="49">
        <f>_xll.qlInterestRateIndexValueDate(Index1M,$H1022)</f>
        <v>46906</v>
      </c>
      <c r="J1022" s="52">
        <f>IFERROR(_xll.qlIndexFixing(Index1M,$H1022,TRUE,_xll.ohTrigger(RecalcTrigger,Trigger1M)),NA())</f>
        <v>1.8597735570518026E-2</v>
      </c>
      <c r="K1022" s="52">
        <f>IFERROR(_xll.qlIndexFixing(ONIndex1M,I1022,TRUE,_xll.ohTrigger(RecalcTrigger,Trigger1M)),NA())</f>
        <v>1.8576740851408147E-2</v>
      </c>
      <c r="L1022" s="52">
        <f>IFERROR(_xll.qlIndexFixing(Index3M,H1022,TRUE,_xll.ohTrigger(RecalcTrigger,Trigger3M)),NA())</f>
        <v>1.9292430812507439E-2</v>
      </c>
      <c r="M1022" s="52">
        <f>IFERROR(_xll.qlIndexFixing(ONIndex3M,I1022,TRUE,_xll.ohTrigger(RecalcTrigger,Trigger3M)),NA())</f>
        <v>1.9231082452924042E-2</v>
      </c>
      <c r="N1022" s="52">
        <f>IFERROR(_xll.qlIndexFixing(Index6M,$H1022,TRUE,_xll.ohTrigger(RecalcTrigger,Trigger6M)),NA())</f>
        <v>2.1210991108920916E-2</v>
      </c>
      <c r="O1022" s="52">
        <f>IFERROR(_xll.qlIndexFixing(ONIndex6M,I1022,TRUE,_xll.ohTrigger(RecalcTrigger,Trigger6M)),NA())</f>
        <v>2.1058711407366815E-2</v>
      </c>
      <c r="P1022" s="52">
        <f>IFERROR(_xll.qlIndexFixing(Index1Y,$H1022,TRUE,_xll.ohTrigger(RecalcTrigger,Trigger1Y)),NA())</f>
        <v>2.2806759833848597E-2</v>
      </c>
      <c r="Q1022" s="52">
        <f>IFERROR(_xll.qlIndexFixing(ONIndex1Y,I1022,TRUE,_xll.ohTrigger(RecalcTrigger,Trigger1Y)),NA())</f>
        <v>2.2243483521435792E-2</v>
      </c>
    </row>
    <row r="1023" spans="2:17" x14ac:dyDescent="0.2">
      <c r="B1023" s="46" t="s">
        <v>51</v>
      </c>
      <c r="D1023" s="49">
        <f>_xll.qlCalendarAdvance(LocalCalendar,$D1022,B1023,"f",FALSE)</f>
        <v>46924</v>
      </c>
      <c r="E1023" s="49">
        <f>_xll.qlInterestRateIndexValueDate(IndexON,D1023)</f>
        <v>46924</v>
      </c>
      <c r="F1023" s="52">
        <f>IFERROR(_xll.qlIndexFixing(IndexON,D1023,TRUE,_xll.ohTrigger(RecalcTrigger,TriggerON)),NA())</f>
        <v>1.5089956583400621E-2</v>
      </c>
      <c r="H1023" s="49">
        <f>_xll.qlCalendarAdvance(IborCalendar,$H1022,B1023,"f",FALSE)</f>
        <v>46911</v>
      </c>
      <c r="I1023" s="49">
        <f>_xll.qlInterestRateIndexValueDate(Index1M,$H1023)</f>
        <v>46913</v>
      </c>
      <c r="J1023" s="52">
        <f>IFERROR(_xll.qlIndexFixing(Index1M,$H1023,TRUE,_xll.ohTrigger(RecalcTrigger,Trigger1M)),NA())</f>
        <v>1.8601423261581509E-2</v>
      </c>
      <c r="K1023" s="52">
        <f>IFERROR(_xll.qlIndexFixing(ONIndex1M,I1023,TRUE,_xll.ohTrigger(RecalcTrigger,Trigger1M)),NA())</f>
        <v>1.8580599356443628E-2</v>
      </c>
      <c r="L1023" s="52">
        <f>IFERROR(_xll.qlIndexFixing(Index3M,H1023,TRUE,_xll.ohTrigger(RecalcTrigger,Trigger3M)),NA())</f>
        <v>1.9293676921981105E-2</v>
      </c>
      <c r="M1023" s="52">
        <f>IFERROR(_xll.qlIndexFixing(ONIndex3M,I1023,TRUE,_xll.ohTrigger(RecalcTrigger,Trigger3M)),NA())</f>
        <v>1.9233588717160188E-2</v>
      </c>
      <c r="N1023" s="52">
        <f>IFERROR(_xll.qlIndexFixing(Index6M,$H1023,TRUE,_xll.ohTrigger(RecalcTrigger,Trigger6M)),NA())</f>
        <v>2.1213839782233724E-2</v>
      </c>
      <c r="O1023" s="52">
        <f>IFERROR(_xll.qlIndexFixing(ONIndex6M,I1023,TRUE,_xll.ohTrigger(RecalcTrigger,Trigger6M)),NA())</f>
        <v>2.1062208610747035E-2</v>
      </c>
      <c r="P1023" s="52">
        <f>IFERROR(_xll.qlIndexFixing(Index1Y,$H1023,TRUE,_xll.ohTrigger(RecalcTrigger,Trigger1Y)),NA())</f>
        <v>2.2819184535925376E-2</v>
      </c>
      <c r="Q1023" s="52">
        <f>IFERROR(_xll.qlIndexFixing(ONIndex1Y,I1023,TRUE,_xll.ohTrigger(RecalcTrigger,Trigger1Y)),NA())</f>
        <v>2.2252125107975473E-2</v>
      </c>
    </row>
    <row r="1024" spans="2:17" x14ac:dyDescent="0.2">
      <c r="B1024" s="46" t="s">
        <v>51</v>
      </c>
      <c r="D1024" s="49">
        <f>_xll.qlCalendarAdvance(LocalCalendar,$D1023,B1024,"f",FALSE)</f>
        <v>46931</v>
      </c>
      <c r="E1024" s="49">
        <f>_xll.qlInterestRateIndexValueDate(IndexON,D1024)</f>
        <v>46931</v>
      </c>
      <c r="F1024" s="52">
        <f>IFERROR(_xll.qlIndexFixing(IndexON,D1024,TRUE,_xll.ohTrigger(RecalcTrigger,TriggerON)),NA())</f>
        <v>1.5092447809186282E-2</v>
      </c>
      <c r="H1024" s="49">
        <f>_xll.qlCalendarAdvance(IborCalendar,$H1023,B1024,"f",FALSE)</f>
        <v>46918</v>
      </c>
      <c r="I1024" s="49">
        <f>_xll.qlInterestRateIndexValueDate(Index1M,$H1024)</f>
        <v>46920</v>
      </c>
      <c r="J1024" s="52">
        <f>IFERROR(_xll.qlIndexFixing(Index1M,$H1024,TRUE,_xll.ohTrigger(RecalcTrigger,Trigger1M)),NA())</f>
        <v>1.860502275595375E-2</v>
      </c>
      <c r="K1024" s="52">
        <f>IFERROR(_xll.qlIndexFixing(ONIndex1M,I1024,TRUE,_xll.ohTrigger(RecalcTrigger,Trigger1M)),NA())</f>
        <v>1.8584369791208033E-2</v>
      </c>
      <c r="L1024" s="52">
        <f>IFERROR(_xll.qlIndexFixing(Index3M,H1024,TRUE,_xll.ohTrigger(RecalcTrigger,Trigger3M)),NA())</f>
        <v>1.9295463674541481E-2</v>
      </c>
      <c r="M1024" s="52">
        <f>IFERROR(_xll.qlIndexFixing(ONIndex3M,I1024,TRUE,_xll.ohTrigger(RecalcTrigger,Trigger3M)),NA())</f>
        <v>1.9235997890314493E-2</v>
      </c>
      <c r="N1024" s="52">
        <f>IFERROR(_xll.qlIndexFixing(Index6M,$H1024,TRUE,_xll.ohTrigger(RecalcTrigger,Trigger6M)),NA())</f>
        <v>2.1216648396665774E-2</v>
      </c>
      <c r="O1024" s="52">
        <f>IFERROR(_xll.qlIndexFixing(ONIndex6M,I1024,TRUE,_xll.ohTrigger(RecalcTrigger,Trigger6M)),NA())</f>
        <v>2.1065646410178829E-2</v>
      </c>
      <c r="P1024" s="52">
        <f>IFERROR(_xll.qlIndexFixing(Index1Y,$H1024,TRUE,_xll.ohTrigger(RecalcTrigger,Trigger1Y)),NA())</f>
        <v>2.283167803080946E-2</v>
      </c>
      <c r="Q1024" s="52">
        <f>IFERROR(_xll.qlIndexFixing(ONIndex1Y,I1024,TRUE,_xll.ohTrigger(RecalcTrigger,Trigger1Y)),NA())</f>
        <v>2.2261046151479391E-2</v>
      </c>
    </row>
    <row r="1025" spans="2:17" x14ac:dyDescent="0.2">
      <c r="B1025" s="46" t="s">
        <v>51</v>
      </c>
      <c r="D1025" s="49">
        <f>_xll.qlCalendarAdvance(LocalCalendar,$D1024,B1025,"f",FALSE)</f>
        <v>46939</v>
      </c>
      <c r="E1025" s="49">
        <f>_xll.qlInterestRateIndexValueDate(IndexON,D1025)</f>
        <v>46939</v>
      </c>
      <c r="F1025" s="52">
        <f>IFERROR(_xll.qlIndexFixing(IndexON,D1025,TRUE,_xll.ohTrigger(RecalcTrigger,TriggerON)),NA())</f>
        <v>1.5095222180478984E-2</v>
      </c>
      <c r="H1025" s="49">
        <f>_xll.qlCalendarAdvance(IborCalendar,$H1024,B1025,"f",FALSE)</f>
        <v>46925</v>
      </c>
      <c r="I1025" s="49">
        <f>_xll.qlInterestRateIndexValueDate(Index1M,$H1025)</f>
        <v>46927</v>
      </c>
      <c r="J1025" s="52">
        <f>IFERROR(_xll.qlIndexFixing(Index1M,$H1025,TRUE,_xll.ohTrigger(RecalcTrigger,Trigger1M)),NA())</f>
        <v>1.8608534053554813E-2</v>
      </c>
      <c r="K1025" s="52">
        <f>IFERROR(_xll.qlIndexFixing(ONIndex1M,I1025,TRUE,_xll.ohTrigger(RecalcTrigger,Trigger1M)),NA())</f>
        <v>1.8588052155648072E-2</v>
      </c>
      <c r="L1025" s="52">
        <f>IFERROR(_xll.qlIndexFixing(Index3M,H1025,TRUE,_xll.ohTrigger(RecalcTrigger,Trigger3M)),NA())</f>
        <v>1.9297152863246989E-2</v>
      </c>
      <c r="M1025" s="52">
        <f>IFERROR(_xll.qlIndexFixing(ONIndex3M,I1025,TRUE,_xll.ohTrigger(RecalcTrigger,Trigger3M)),NA())</f>
        <v>1.9238309972386958E-2</v>
      </c>
      <c r="N1025" s="52">
        <f>IFERROR(_xll.qlIndexFixing(Index6M,$H1025,TRUE,_xll.ohTrigger(RecalcTrigger,Trigger6M)),NA())</f>
        <v>2.1221034819171574E-2</v>
      </c>
      <c r="O1025" s="52">
        <f>IFERROR(_xll.qlIndexFixing(ONIndex6M,I1025,TRUE,_xll.ohTrigger(RecalcTrigger,Trigger6M)),NA())</f>
        <v>2.1069024805608905E-2</v>
      </c>
      <c r="P1025" s="52">
        <f>IFERROR(_xll.qlIndexFixing(Index1Y,$H1025,TRUE,_xll.ohTrigger(RecalcTrigger,Trigger1Y)),NA())</f>
        <v>2.2844234356748129E-2</v>
      </c>
      <c r="Q1025" s="52">
        <f>IFERROR(_xll.qlIndexFixing(ONIndex1Y,I1025,TRUE,_xll.ohTrigger(RecalcTrigger,Trigger1Y)),NA())</f>
        <v>2.2270246652054126E-2</v>
      </c>
    </row>
    <row r="1026" spans="2:17" x14ac:dyDescent="0.2">
      <c r="B1026" s="46" t="s">
        <v>51</v>
      </c>
      <c r="D1026" s="49">
        <f>_xll.qlCalendarAdvance(LocalCalendar,$D1025,B1026,"f",FALSE)</f>
        <v>46946</v>
      </c>
      <c r="E1026" s="49">
        <f>_xll.qlInterestRateIndexValueDate(IndexON,D1026)</f>
        <v>46946</v>
      </c>
      <c r="F1026" s="52">
        <f>IFERROR(_xll.qlIndexFixing(IndexON,D1026,TRUE,_xll.ohTrigger(RecalcTrigger,TriggerON)),NA())</f>
        <v>1.5097586104415583E-2</v>
      </c>
      <c r="H1026" s="49">
        <f>_xll.qlCalendarAdvance(IborCalendar,$H1025,B1026,"f",FALSE)</f>
        <v>46932</v>
      </c>
      <c r="I1026" s="49">
        <f>_xll.qlInterestRateIndexValueDate(Index1M,$H1026)</f>
        <v>46934</v>
      </c>
      <c r="J1026" s="52">
        <f>IFERROR(_xll.qlIndexFixing(Index1M,$H1026,TRUE,_xll.ohTrigger(RecalcTrigger,Trigger1M)),NA())</f>
        <v>1.8611957154302188E-2</v>
      </c>
      <c r="K1026" s="52">
        <f>IFERROR(_xll.qlIndexFixing(ONIndex1M,I1026,TRUE,_xll.ohTrigger(RecalcTrigger,Trigger1M)),NA())</f>
        <v>1.8591646449763743E-2</v>
      </c>
      <c r="L1026" s="52">
        <f>IFERROR(_xll.qlIndexFixing(Index3M,H1026,TRUE,_xll.ohTrigger(RecalcTrigger,Trigger3M)),NA())</f>
        <v>1.9296908572620803E-2</v>
      </c>
      <c r="M1026" s="52">
        <f>IFERROR(_xll.qlIndexFixing(ONIndex3M,I1026,TRUE,_xll.ohTrigger(RecalcTrigger,Trigger3M)),NA())</f>
        <v>1.9240524963404226E-2</v>
      </c>
      <c r="N1026" s="52">
        <f>IFERROR(_xll.qlIndexFixing(Index6M,$H1026,TRUE,_xll.ohTrigger(RecalcTrigger,Trigger6M)),NA())</f>
        <v>2.1219733076405966E-2</v>
      </c>
      <c r="O1026" s="52">
        <f>IFERROR(_xll.qlIndexFixing(ONIndex6M,I1026,TRUE,_xll.ohTrigger(RecalcTrigger,Trigger6M)),NA())</f>
        <v>2.1072343797037263E-2</v>
      </c>
      <c r="P1026" s="52">
        <f>IFERROR(_xll.qlIndexFixing(Index1Y,$H1026,TRUE,_xll.ohTrigger(RecalcTrigger,Trigger1Y)),NA())</f>
        <v>2.2851938956431821E-2</v>
      </c>
      <c r="Q1026" s="52">
        <f>IFERROR(_xll.qlIndexFixing(ONIndex1Y,I1026,TRUE,_xll.ohTrigger(RecalcTrigger,Trigger1Y)),NA())</f>
        <v>2.227972660975297E-2</v>
      </c>
    </row>
    <row r="1027" spans="2:17" x14ac:dyDescent="0.2">
      <c r="B1027" s="46" t="s">
        <v>51</v>
      </c>
      <c r="D1027" s="49">
        <f>_xll.qlCalendarAdvance(LocalCalendar,$D1026,B1027,"f",FALSE)</f>
        <v>46953</v>
      </c>
      <c r="E1027" s="49">
        <f>_xll.qlInterestRateIndexValueDate(IndexON,D1027)</f>
        <v>46953</v>
      </c>
      <c r="F1027" s="52">
        <f>IFERROR(_xll.qlIndexFixing(IndexON,D1027,TRUE,_xll.ohTrigger(RecalcTrigger,TriggerON)),NA())</f>
        <v>1.5099890620753342E-2</v>
      </c>
      <c r="H1027" s="49">
        <f>_xll.qlCalendarAdvance(IborCalendar,$H1026,B1027,"f",FALSE)</f>
        <v>46939</v>
      </c>
      <c r="I1027" s="49">
        <f>_xll.qlInterestRateIndexValueDate(Index1M,$H1027)</f>
        <v>46941</v>
      </c>
      <c r="J1027" s="52">
        <f>IFERROR(_xll.qlIndexFixing(Index1M,$H1027,TRUE,_xll.ohTrigger(RecalcTrigger,Trigger1M)),NA())</f>
        <v>1.8615292058118512E-2</v>
      </c>
      <c r="K1027" s="52">
        <f>IFERROR(_xll.qlIndexFixing(ONIndex1M,I1027,TRUE,_xll.ohTrigger(RecalcTrigger,Trigger1M)),NA())</f>
        <v>1.8595152673581694E-2</v>
      </c>
      <c r="L1027" s="52">
        <f>IFERROR(_xll.qlIndexFixing(Index3M,H1027,TRUE,_xll.ohTrigger(RecalcTrigger,Trigger3M)),NA())</f>
        <v>1.9300847533433554E-2</v>
      </c>
      <c r="M1027" s="52">
        <f>IFERROR(_xll.qlIndexFixing(ONIndex3M,I1027,TRUE,_xll.ohTrigger(RecalcTrigger,Trigger3M)),NA())</f>
        <v>1.9242642863339654E-2</v>
      </c>
      <c r="N1027" s="52">
        <f>IFERROR(_xll.qlIndexFixing(Index6M,$H1027,TRUE,_xll.ohTrigger(RecalcTrigger,Trigger6M)),NA())</f>
        <v>2.1224853042244928E-2</v>
      </c>
      <c r="O1027" s="52">
        <f>IFERROR(_xll.qlIndexFixing(ONIndex6M,I1027,TRUE,_xll.ohTrigger(RecalcTrigger,Trigger6M)),NA())</f>
        <v>2.1075603384463903E-2</v>
      </c>
      <c r="P1027" s="52">
        <f>IFERROR(_xll.qlIndexFixing(Index1Y,$H1027,TRUE,_xll.ohTrigger(RecalcTrigger,Trigger1Y)),NA())</f>
        <v>2.2869511653345775E-2</v>
      </c>
      <c r="Q1027" s="52">
        <f>IFERROR(_xll.qlIndexFixing(ONIndex1Y,I1027,TRUE,_xll.ohTrigger(RecalcTrigger,Trigger1Y)),NA())</f>
        <v>2.2289486024629213E-2</v>
      </c>
    </row>
    <row r="1028" spans="2:17" x14ac:dyDescent="0.2">
      <c r="B1028" s="46" t="s">
        <v>51</v>
      </c>
      <c r="D1028" s="49">
        <f>_xll.qlCalendarAdvance(LocalCalendar,$D1027,B1028,"f",FALSE)</f>
        <v>46960</v>
      </c>
      <c r="E1028" s="49">
        <f>_xll.qlInterestRateIndexValueDate(IndexON,D1028)</f>
        <v>46960</v>
      </c>
      <c r="F1028" s="52">
        <f>IFERROR(_xll.qlIndexFixing(IndexON,D1028,TRUE,_xll.ohTrigger(RecalcTrigger,TriggerON)),NA())</f>
        <v>1.5102135729492261E-2</v>
      </c>
      <c r="H1028" s="49">
        <f>_xll.qlCalendarAdvance(IborCalendar,$H1027,B1028,"f",FALSE)</f>
        <v>46946</v>
      </c>
      <c r="I1028" s="49">
        <f>_xll.qlInterestRateIndexValueDate(Index1M,$H1028)</f>
        <v>46948</v>
      </c>
      <c r="J1028" s="52">
        <f>IFERROR(_xll.qlIndexFixing(Index1M,$H1028,TRUE,_xll.ohTrigger(RecalcTrigger,Trigger1M)),NA())</f>
        <v>1.8618538764929009E-2</v>
      </c>
      <c r="K1028" s="52">
        <f>IFERROR(_xll.qlIndexFixing(ONIndex1M,I1028,TRUE,_xll.ohTrigger(RecalcTrigger,Trigger1M)),NA())</f>
        <v>1.8598570827075278E-2</v>
      </c>
      <c r="L1028" s="52">
        <f>IFERROR(_xll.qlIndexFixing(Index3M,H1028,TRUE,_xll.ohTrigger(RecalcTrigger,Trigger3M)),NA())</f>
        <v>1.9301654340280666E-2</v>
      </c>
      <c r="M1028" s="52">
        <f>IFERROR(_xll.qlIndexFixing(ONIndex3M,I1028,TRUE,_xll.ohTrigger(RecalcTrigger,Trigger3M)),NA())</f>
        <v>1.9244663672219886E-2</v>
      </c>
      <c r="N1028" s="52">
        <f>IFERROR(_xll.qlIndexFixing(Index6M,$H1028,TRUE,_xll.ohTrigger(RecalcTrigger,Trigger6M)),NA())</f>
        <v>2.1228324619900797E-2</v>
      </c>
      <c r="O1028" s="52">
        <f>IFERROR(_xll.qlIndexFixing(ONIndex6M,I1028,TRUE,_xll.ohTrigger(RecalcTrigger,Trigger6M)),NA())</f>
        <v>2.1078803567888826E-2</v>
      </c>
      <c r="P1028" s="52">
        <f>IFERROR(_xll.qlIndexFixing(Index1Y,$H1028,TRUE,_xll.ohTrigger(RecalcTrigger,Trigger1Y)),NA())</f>
        <v>2.2882220699056315E-2</v>
      </c>
      <c r="Q1028" s="52">
        <f>IFERROR(_xll.qlIndexFixing(ONIndex1Y,I1028,TRUE,_xll.ohTrigger(RecalcTrigger,Trigger1Y)),NA())</f>
        <v>2.2299524896816081E-2</v>
      </c>
    </row>
    <row r="1029" spans="2:17" x14ac:dyDescent="0.2">
      <c r="B1029" s="46" t="s">
        <v>51</v>
      </c>
      <c r="D1029" s="49">
        <f>_xll.qlCalendarAdvance(LocalCalendar,$D1028,B1029,"f",FALSE)</f>
        <v>46967</v>
      </c>
      <c r="E1029" s="49">
        <f>_xll.qlInterestRateIndexValueDate(IndexON,D1029)</f>
        <v>46967</v>
      </c>
      <c r="F1029" s="52">
        <f>IFERROR(_xll.qlIndexFixing(IndexON,D1029,TRUE,_xll.ohTrigger(RecalcTrigger,TriggerON)),NA())</f>
        <v>1.5104321430712275E-2</v>
      </c>
      <c r="H1029" s="49">
        <f>_xll.qlCalendarAdvance(IborCalendar,$H1028,B1029,"f",FALSE)</f>
        <v>46953</v>
      </c>
      <c r="I1029" s="49">
        <f>_xll.qlInterestRateIndexValueDate(Index1M,$H1029)</f>
        <v>46955</v>
      </c>
      <c r="J1029" s="52">
        <f>IFERROR(_xll.qlIndexFixing(Index1M,$H1029,TRUE,_xll.ohTrigger(RecalcTrigger,Trigger1M)),NA())</f>
        <v>1.8621697274658899E-2</v>
      </c>
      <c r="K1029" s="52">
        <f>IFERROR(_xll.qlIndexFixing(ONIndex1M,I1029,TRUE,_xll.ohTrigger(RecalcTrigger,Trigger1M)),NA())</f>
        <v>1.8601900910191205E-2</v>
      </c>
      <c r="L1029" s="52">
        <f>IFERROR(_xll.qlIndexFixing(Index3M,H1029,TRUE,_xll.ohTrigger(RecalcTrigger,Trigger3M)),NA())</f>
        <v>1.9302988269403569E-2</v>
      </c>
      <c r="M1029" s="52">
        <f>IFERROR(_xll.qlIndexFixing(ONIndex3M,I1029,TRUE,_xll.ohTrigger(RecalcTrigger,Trigger3M)),NA())</f>
        <v>1.9246587389991632E-2</v>
      </c>
      <c r="N1029" s="52">
        <f>IFERROR(_xll.qlIndexFixing(Index6M,$H1029,TRUE,_xll.ohTrigger(RecalcTrigger,Trigger6M)),NA())</f>
        <v>2.1230157630327876E-2</v>
      </c>
      <c r="O1029" s="52">
        <f>IFERROR(_xll.qlIndexFixing(ONIndex6M,I1029,TRUE,_xll.ohTrigger(RecalcTrigger,Trigger6M)),NA())</f>
        <v>2.1081944347338677E-2</v>
      </c>
      <c r="P1029" s="52">
        <f>IFERROR(_xll.qlIndexFixing(Index1Y,$H1029,TRUE,_xll.ohTrigger(RecalcTrigger,Trigger1Y)),NA())</f>
        <v>2.2894968725918237E-2</v>
      </c>
      <c r="Q1029" s="52">
        <f>IFERROR(_xll.qlIndexFixing(ONIndex1Y,I1029,TRUE,_xll.ohTrigger(RecalcTrigger,Trigger1Y)),NA())</f>
        <v>2.2309843226313575E-2</v>
      </c>
    </row>
    <row r="1030" spans="2:17" x14ac:dyDescent="0.2">
      <c r="B1030" s="46" t="s">
        <v>51</v>
      </c>
      <c r="D1030" s="49">
        <f>_xll.qlCalendarAdvance(LocalCalendar,$D1029,B1030,"f",FALSE)</f>
        <v>46974</v>
      </c>
      <c r="E1030" s="49">
        <f>_xll.qlInterestRateIndexValueDate(IndexON,D1030)</f>
        <v>46974</v>
      </c>
      <c r="F1030" s="52">
        <f>IFERROR(_xll.qlIndexFixing(IndexON,D1030,TRUE,_xll.ohTrigger(RecalcTrigger,TriggerON)),NA())</f>
        <v>1.5106447724413385E-2</v>
      </c>
      <c r="H1030" s="49">
        <f>_xll.qlCalendarAdvance(IborCalendar,$H1029,B1030,"f",FALSE)</f>
        <v>46960</v>
      </c>
      <c r="I1030" s="49">
        <f>_xll.qlInterestRateIndexValueDate(Index1M,$H1030)</f>
        <v>46962</v>
      </c>
      <c r="J1030" s="52">
        <f>IFERROR(_xll.qlIndexFixing(Index1M,$H1030,TRUE,_xll.ohTrigger(RecalcTrigger,Trigger1M)),NA())</f>
        <v>1.8625460337864941E-2</v>
      </c>
      <c r="K1030" s="52">
        <f>IFERROR(_xll.qlIndexFixing(ONIndex1M,I1030,TRUE,_xll.ohTrigger(RecalcTrigger,Trigger1M)),NA())</f>
        <v>1.860514292300941E-2</v>
      </c>
      <c r="L1030" s="52">
        <f>IFERROR(_xll.qlIndexFixing(Index3M,H1030,TRUE,_xll.ohTrigger(RecalcTrigger,Trigger3M)),NA())</f>
        <v>1.9304252345855592E-2</v>
      </c>
      <c r="M1030" s="52">
        <f>IFERROR(_xll.qlIndexFixing(ONIndex3M,I1030,TRUE,_xll.ohTrigger(RecalcTrigger,Trigger3M)),NA())</f>
        <v>1.9248414016681537E-2</v>
      </c>
      <c r="N1030" s="52">
        <f>IFERROR(_xll.qlIndexFixing(Index6M,$H1030,TRUE,_xll.ohTrigger(RecalcTrigger,Trigger6M)),NA())</f>
        <v>2.1232766118480274E-2</v>
      </c>
      <c r="O1030" s="52">
        <f>IFERROR(_xll.qlIndexFixing(ONIndex6M,I1030,TRUE,_xll.ohTrigger(RecalcTrigger,Trigger6M)),NA())</f>
        <v>2.108502572278681E-2</v>
      </c>
      <c r="P1030" s="52">
        <f>IFERROR(_xll.qlIndexFixing(Index1Y,$H1030,TRUE,_xll.ohTrigger(RecalcTrigger,Trigger1Y)),NA())</f>
        <v>2.2907749770717099E-2</v>
      </c>
      <c r="Q1030" s="52">
        <f>IFERROR(_xll.qlIndexFixing(ONIndex1Y,I1030,TRUE,_xll.ohTrigger(RecalcTrigger,Trigger1Y)),NA())</f>
        <v>2.2320441013228276E-2</v>
      </c>
    </row>
    <row r="1031" spans="2:17" x14ac:dyDescent="0.2">
      <c r="B1031" s="46" t="s">
        <v>51</v>
      </c>
      <c r="D1031" s="49">
        <f>_xll.qlCalendarAdvance(LocalCalendar,$D1030,B1031,"f",FALSE)</f>
        <v>46981</v>
      </c>
      <c r="E1031" s="49">
        <f>_xll.qlInterestRateIndexValueDate(IndexON,D1031)</f>
        <v>46981</v>
      </c>
      <c r="F1031" s="52">
        <f>IFERROR(_xll.qlIndexFixing(IndexON,D1031,TRUE,_xll.ohTrigger(RecalcTrigger,TriggerON)),NA())</f>
        <v>1.5108514610515655E-2</v>
      </c>
      <c r="H1031" s="49">
        <f>_xll.qlCalendarAdvance(IborCalendar,$H1030,B1031,"f",FALSE)</f>
        <v>46967</v>
      </c>
      <c r="I1031" s="49">
        <f>_xll.qlInterestRateIndexValueDate(Index1M,$H1031)</f>
        <v>46969</v>
      </c>
      <c r="J1031" s="52">
        <f>IFERROR(_xll.qlIndexFixing(Index1M,$H1031,TRUE,_xll.ohTrigger(RecalcTrigger,Trigger1M)),NA())</f>
        <v>1.8628436307263352E-2</v>
      </c>
      <c r="K1031" s="52">
        <f>IFERROR(_xll.qlIndexFixing(ONIndex1M,I1031,TRUE,_xll.ohTrigger(RecalcTrigger,Trigger1M)),NA())</f>
        <v>1.8608296865449958E-2</v>
      </c>
      <c r="L1031" s="52">
        <f>IFERROR(_xll.qlIndexFixing(Index3M,H1031,TRUE,_xll.ohTrigger(RecalcTrigger,Trigger3M)),NA())</f>
        <v>1.9305454652158618E-2</v>
      </c>
      <c r="M1031" s="52">
        <f>IFERROR(_xll.qlIndexFixing(ONIndex3M,I1031,TRUE,_xll.ohTrigger(RecalcTrigger,Trigger3M)),NA())</f>
        <v>1.92501435522896E-2</v>
      </c>
      <c r="N1031" s="52">
        <f>IFERROR(_xll.qlIndexFixing(Index6M,$H1031,TRUE,_xll.ohTrigger(RecalcTrigger,Trigger6M)),NA())</f>
        <v>2.1235347956869193E-2</v>
      </c>
      <c r="O1031" s="52">
        <f>IFERROR(_xll.qlIndexFixing(ONIndex6M,I1031,TRUE,_xll.ohTrigger(RecalcTrigger,Trigger6M)),NA())</f>
        <v>2.1088047694179934E-2</v>
      </c>
      <c r="P1031" s="52">
        <f>IFERROR(_xll.qlIndexFixing(Index1Y,$H1031,TRUE,_xll.ohTrigger(RecalcTrigger,Trigger1Y)),NA())</f>
        <v>2.2920557869939188E-2</v>
      </c>
      <c r="Q1031" s="52">
        <f>IFERROR(_xll.qlIndexFixing(ONIndex1Y,I1031,TRUE,_xll.ohTrigger(RecalcTrigger,Trigger1Y)),NA())</f>
        <v>2.233131825758683E-2</v>
      </c>
    </row>
    <row r="1032" spans="2:17" x14ac:dyDescent="0.2">
      <c r="B1032" s="46" t="s">
        <v>51</v>
      </c>
      <c r="D1032" s="49">
        <f>_xll.qlCalendarAdvance(LocalCalendar,$D1031,B1032,"f",FALSE)</f>
        <v>46988</v>
      </c>
      <c r="E1032" s="49">
        <f>_xll.qlInterestRateIndexValueDate(IndexON,D1032)</f>
        <v>46988</v>
      </c>
      <c r="F1032" s="52">
        <f>IFERROR(_xll.qlIndexFixing(IndexON,D1032,TRUE,_xll.ohTrigger(RecalcTrigger,TriggerON)),NA())</f>
        <v>1.5110522089099021E-2</v>
      </c>
      <c r="H1032" s="49">
        <f>_xll.qlCalendarAdvance(IborCalendar,$H1031,B1032,"f",FALSE)</f>
        <v>46974</v>
      </c>
      <c r="I1032" s="49">
        <f>_xll.qlInterestRateIndexValueDate(Index1M,$H1032)</f>
        <v>46976</v>
      </c>
      <c r="J1032" s="52">
        <f>IFERROR(_xll.qlIndexFixing(Index1M,$H1032,TRUE,_xll.ohTrigger(RecalcTrigger,Trigger1M)),NA())</f>
        <v>1.8630643620655821E-2</v>
      </c>
      <c r="K1032" s="52">
        <f>IFERROR(_xll.qlIndexFixing(ONIndex1M,I1032,TRUE,_xll.ohTrigger(RecalcTrigger,Trigger1M)),NA())</f>
        <v>1.8611362737539494E-2</v>
      </c>
      <c r="L1032" s="52">
        <f>IFERROR(_xll.qlIndexFixing(Index3M,H1032,TRUE,_xll.ohTrigger(RecalcTrigger,Trigger3M)),NA())</f>
        <v>1.9306603270847291E-2</v>
      </c>
      <c r="M1032" s="52">
        <f>IFERROR(_xll.qlIndexFixing(ONIndex3M,I1032,TRUE,_xll.ohTrigger(RecalcTrigger,Trigger3M)),NA())</f>
        <v>1.9251775996762532E-2</v>
      </c>
      <c r="N1032" s="52">
        <f>IFERROR(_xll.qlIndexFixing(Index6M,$H1032,TRUE,_xll.ohTrigger(RecalcTrigger,Trigger6M)),NA())</f>
        <v>2.1237905061128558E-2</v>
      </c>
      <c r="O1032" s="52">
        <f>IFERROR(_xll.qlIndexFixing(ONIndex6M,I1032,TRUE,_xll.ohTrigger(RecalcTrigger,Trigger6M)),NA())</f>
        <v>2.1091010261571341E-2</v>
      </c>
      <c r="P1032" s="52">
        <f>IFERROR(_xll.qlIndexFixing(Index1Y,$H1032,TRUE,_xll.ohTrigger(RecalcTrigger,Trigger1Y)),NA())</f>
        <v>2.2933387059768467E-2</v>
      </c>
      <c r="Q1032" s="52">
        <f>IFERROR(_xll.qlIndexFixing(ONIndex1Y,I1032,TRUE,_xll.ohTrigger(RecalcTrigger,Trigger1Y)),NA())</f>
        <v>2.2342474959549108E-2</v>
      </c>
    </row>
    <row r="1033" spans="2:17" x14ac:dyDescent="0.2">
      <c r="B1033" s="46" t="s">
        <v>51</v>
      </c>
      <c r="D1033" s="49">
        <f>_xll.qlCalendarAdvance(LocalCalendar,$D1032,B1033,"f",FALSE)</f>
        <v>46995</v>
      </c>
      <c r="E1033" s="49">
        <f>_xll.qlInterestRateIndexValueDate(IndexON,D1033)</f>
        <v>46995</v>
      </c>
      <c r="F1033" s="52">
        <f>IFERROR(_xll.qlIndexFixing(IndexON,D1033,TRUE,_xll.ohTrigger(RecalcTrigger,TriggerON)),NA())</f>
        <v>1.511247016000361E-2</v>
      </c>
      <c r="H1033" s="49">
        <f>_xll.qlCalendarAdvance(IborCalendar,$H1032,B1033,"f",FALSE)</f>
        <v>46981</v>
      </c>
      <c r="I1033" s="49">
        <f>_xll.qlInterestRateIndexValueDate(Index1M,$H1033)</f>
        <v>46983</v>
      </c>
      <c r="J1033" s="52">
        <f>IFERROR(_xll.qlIndexFixing(Index1M,$H1033,TRUE,_xll.ohTrigger(RecalcTrigger,Trigger1M)),NA())</f>
        <v>1.8633449341361911E-2</v>
      </c>
      <c r="K1033" s="52">
        <f>IFERROR(_xll.qlIndexFixing(ONIndex1M,I1033,TRUE,_xll.ohTrigger(RecalcTrigger,Trigger1M)),NA())</f>
        <v>1.8614340539251373E-2</v>
      </c>
      <c r="L1033" s="52">
        <f>IFERROR(_xll.qlIndexFixing(Index3M,H1033,TRUE,_xll.ohTrigger(RecalcTrigger,Trigger3M)),NA())</f>
        <v>1.9307706284469858E-2</v>
      </c>
      <c r="M1033" s="52">
        <f>IFERROR(_xll.qlIndexFixing(ONIndex3M,I1033,TRUE,_xll.ohTrigger(RecalcTrigger,Trigger3M)),NA())</f>
        <v>1.9253311350180269E-2</v>
      </c>
      <c r="N1033" s="52">
        <f>IFERROR(_xll.qlIndexFixing(Index6M,$H1033,TRUE,_xll.ohTrigger(RecalcTrigger,Trigger6M)),NA())</f>
        <v>2.124123887347313E-2</v>
      </c>
      <c r="O1033" s="52">
        <f>IFERROR(_xll.qlIndexFixing(ONIndex6M,I1033,TRUE,_xll.ohTrigger(RecalcTrigger,Trigger6M)),NA())</f>
        <v>2.1093913424961031E-2</v>
      </c>
      <c r="P1033" s="52">
        <f>IFERROR(_xll.qlIndexFixing(Index1Y,$H1033,TRUE,_xll.ohTrigger(RecalcTrigger,Trigger1Y)),NA())</f>
        <v>2.2946231376085494E-2</v>
      </c>
      <c r="Q1033" s="52">
        <f>IFERROR(_xll.qlIndexFixing(ONIndex1Y,I1033,TRUE,_xll.ohTrigger(RecalcTrigger,Trigger1Y)),NA())</f>
        <v>2.2353911119115111E-2</v>
      </c>
    </row>
    <row r="1034" spans="2:17" x14ac:dyDescent="0.2">
      <c r="B1034" s="46" t="s">
        <v>51</v>
      </c>
      <c r="D1034" s="49">
        <f>_xll.qlCalendarAdvance(LocalCalendar,$D1033,B1034,"f",FALSE)</f>
        <v>47002</v>
      </c>
      <c r="E1034" s="49">
        <f>_xll.qlInterestRateIndexValueDate(IndexON,D1034)</f>
        <v>47002</v>
      </c>
      <c r="F1034" s="52">
        <f>IFERROR(_xll.qlIndexFixing(IndexON,D1034,TRUE,_xll.ohTrigger(RecalcTrigger,TriggerON)),NA())</f>
        <v>1.5114358823389296E-2</v>
      </c>
      <c r="H1034" s="49">
        <f>_xll.qlCalendarAdvance(IborCalendar,$H1033,B1034,"f",FALSE)</f>
        <v>46988</v>
      </c>
      <c r="I1034" s="49">
        <f>_xll.qlInterestRateIndexValueDate(Index1M,$H1034)</f>
        <v>46990</v>
      </c>
      <c r="J1034" s="52">
        <f>IFERROR(_xll.qlIndexFixing(Index1M,$H1034,TRUE,_xll.ohTrigger(RecalcTrigger,Trigger1M)),NA())</f>
        <v>1.8636166864652179E-2</v>
      </c>
      <c r="K1034" s="52">
        <f>IFERROR(_xll.qlIndexFixing(ONIndex1M,I1034,TRUE,_xll.ohTrigger(RecalcTrigger,Trigger1M)),NA())</f>
        <v>1.8617914170249161E-2</v>
      </c>
      <c r="L1034" s="52">
        <f>IFERROR(_xll.qlIndexFixing(Index3M,H1034,TRUE,_xll.ohTrigger(RecalcTrigger,Trigger3M)),NA())</f>
        <v>1.9308771775583069E-2</v>
      </c>
      <c r="M1034" s="52">
        <f>IFERROR(_xll.qlIndexFixing(ONIndex3M,I1034,TRUE,_xll.ohTrigger(RecalcTrigger,Trigger3M)),NA())</f>
        <v>1.9255362963379596E-2</v>
      </c>
      <c r="N1034" s="52">
        <f>IFERROR(_xll.qlIndexFixing(Index6M,$H1034,TRUE,_xll.ohTrigger(RecalcTrigger,Trigger6M)),NA())</f>
        <v>2.1242952729856962E-2</v>
      </c>
      <c r="O1034" s="52">
        <f>IFERROR(_xll.qlIndexFixing(ONIndex6M,I1034,TRUE,_xll.ohTrigger(RecalcTrigger,Trigger6M)),NA())</f>
        <v>2.1097575828035176E-2</v>
      </c>
      <c r="P1034" s="52">
        <f>IFERROR(_xll.qlIndexFixing(Index1Y,$H1034,TRUE,_xll.ohTrigger(RecalcTrigger,Trigger1Y)),NA())</f>
        <v>2.2960717857432471E-2</v>
      </c>
      <c r="Q1034" s="52">
        <f>IFERROR(_xll.qlIndexFixing(ONIndex1Y,I1034,TRUE,_xll.ohTrigger(RecalcTrigger,Trigger1Y)),NA())</f>
        <v>2.236717069892924E-2</v>
      </c>
    </row>
    <row r="1035" spans="2:17" x14ac:dyDescent="0.2">
      <c r="B1035" s="46" t="s">
        <v>51</v>
      </c>
      <c r="D1035" s="49">
        <f>_xll.qlCalendarAdvance(LocalCalendar,$D1034,B1035,"f",FALSE)</f>
        <v>47009</v>
      </c>
      <c r="E1035" s="49">
        <f>_xll.qlInterestRateIndexValueDate(IndexON,D1035)</f>
        <v>47009</v>
      </c>
      <c r="F1035" s="52">
        <f>IFERROR(_xll.qlIndexFixing(IndexON,D1035,TRUE,_xll.ohTrigger(RecalcTrigger,TriggerON)),NA())</f>
        <v>1.511618807917614E-2</v>
      </c>
      <c r="H1035" s="49">
        <f>_xll.qlCalendarAdvance(IborCalendar,$H1034,B1035,"f",FALSE)</f>
        <v>46995</v>
      </c>
      <c r="I1035" s="49">
        <f>_xll.qlInterestRateIndexValueDate(Index1M,$H1035)</f>
        <v>46997</v>
      </c>
      <c r="J1035" s="52">
        <f>IFERROR(_xll.qlIndexFixing(Index1M,$H1035,TRUE,_xll.ohTrigger(RecalcTrigger,Trigger1M)),NA())</f>
        <v>1.8638796355267103E-2</v>
      </c>
      <c r="K1035" s="52">
        <f>IFERROR(_xll.qlIndexFixing(ONIndex1M,I1035,TRUE,_xll.ohTrigger(RecalcTrigger,Trigger1M)),NA())</f>
        <v>1.8620709685048809E-2</v>
      </c>
      <c r="L1035" s="52">
        <f>IFERROR(_xll.qlIndexFixing(Index3M,H1035,TRUE,_xll.ohTrigger(RecalcTrigger,Trigger3M)),NA())</f>
        <v>1.9308043582175211E-2</v>
      </c>
      <c r="M1035" s="52">
        <f>IFERROR(_xll.qlIndexFixing(ONIndex3M,I1035,TRUE,_xll.ohTrigger(RecalcTrigger,Trigger3M)),NA())</f>
        <v>1.925669727082413E-2</v>
      </c>
      <c r="N1035" s="52">
        <f>IFERROR(_xll.qlIndexFixing(Index6M,$H1035,TRUE,_xll.ohTrigger(RecalcTrigger,Trigger6M)),NA())</f>
        <v>2.1242254060389598E-2</v>
      </c>
      <c r="O1035" s="52">
        <f>IFERROR(_xll.qlIndexFixing(ONIndex6M,I1035,TRUE,_xll.ohTrigger(RecalcTrigger,Trigger6M)),NA())</f>
        <v>2.1100356103125328E-2</v>
      </c>
      <c r="P1035" s="52">
        <f>IFERROR(_xll.qlIndexFixing(Index1Y,$H1035,TRUE,_xll.ohTrigger(RecalcTrigger,Trigger1Y)),NA())</f>
        <v>2.2973573606454533E-2</v>
      </c>
      <c r="Q1035" s="52">
        <f>IFERROR(_xll.qlIndexFixing(ONIndex1Y,I1035,TRUE,_xll.ohTrigger(RecalcTrigger,Trigger1Y)),NA())</f>
        <v>2.2379186481937818E-2</v>
      </c>
    </row>
    <row r="1036" spans="2:17" x14ac:dyDescent="0.2">
      <c r="B1036" s="46" t="s">
        <v>51</v>
      </c>
      <c r="D1036" s="49">
        <f>_xll.qlCalendarAdvance(LocalCalendar,$D1035,B1036,"f",FALSE)</f>
        <v>47016</v>
      </c>
      <c r="E1036" s="49">
        <f>_xll.qlInterestRateIndexValueDate(IndexON,D1036)</f>
        <v>47016</v>
      </c>
      <c r="F1036" s="52">
        <f>IFERROR(_xll.qlIndexFixing(IndexON,D1036,TRUE,_xll.ohTrigger(RecalcTrigger,TriggerON)),NA())</f>
        <v>1.5117957927524017E-2</v>
      </c>
      <c r="H1036" s="49">
        <f>_xll.qlCalendarAdvance(IborCalendar,$H1035,B1036,"f",FALSE)</f>
        <v>47002</v>
      </c>
      <c r="I1036" s="49">
        <f>_xll.qlInterestRateIndexValueDate(Index1M,$H1036)</f>
        <v>47004</v>
      </c>
      <c r="J1036" s="52">
        <f>IFERROR(_xll.qlIndexFixing(Index1M,$H1036,TRUE,_xll.ohTrigger(RecalcTrigger,Trigger1M)),NA())</f>
        <v>1.8642000996455244E-2</v>
      </c>
      <c r="K1036" s="52">
        <f>IFERROR(_xll.qlIndexFixing(ONIndex1M,I1036,TRUE,_xll.ohTrigger(RecalcTrigger,Trigger1M)),NA())</f>
        <v>1.8622745522174355E-2</v>
      </c>
      <c r="L1036" s="52">
        <f>IFERROR(_xll.qlIndexFixing(Index3M,H1036,TRUE,_xll.ohTrigger(RecalcTrigger,Trigger3M)),NA())</f>
        <v>1.9309057405047021E-2</v>
      </c>
      <c r="M1036" s="52">
        <f>IFERROR(_xll.qlIndexFixing(ONIndex3M,I1036,TRUE,_xll.ohTrigger(RecalcTrigger,Trigger3M)),NA())</f>
        <v>1.9257334863702624E-2</v>
      </c>
      <c r="N1036" s="52">
        <f>IFERROR(_xll.qlIndexFixing(Index6M,$H1036,TRUE,_xll.ohTrigger(RecalcTrigger,Trigger6M)),NA())</f>
        <v>2.1244733751677264E-2</v>
      </c>
      <c r="O1036" s="52">
        <f>IFERROR(_xll.qlIndexFixing(ONIndex6M,I1036,TRUE,_xll.ohTrigger(RecalcTrigger,Trigger6M)),NA())</f>
        <v>2.1102266490906629E-2</v>
      </c>
      <c r="P1036" s="52">
        <f>IFERROR(_xll.qlIndexFixing(Index1Y,$H1036,TRUE,_xll.ohTrigger(RecalcTrigger,Trigger1Y)),NA())</f>
        <v>2.298479543819984E-2</v>
      </c>
      <c r="Q1036" s="52">
        <f>IFERROR(_xll.qlIndexFixing(ONIndex1Y,I1036,TRUE,_xll.ohTrigger(RecalcTrigger,Trigger1Y)),NA())</f>
        <v>2.2389896344474636E-2</v>
      </c>
    </row>
    <row r="1037" spans="2:17" x14ac:dyDescent="0.2">
      <c r="B1037" s="46" t="s">
        <v>51</v>
      </c>
      <c r="D1037" s="49">
        <f>_xll.qlCalendarAdvance(LocalCalendar,$D1036,B1037,"f",FALSE)</f>
        <v>47023</v>
      </c>
      <c r="E1037" s="49">
        <f>_xll.qlInterestRateIndexValueDate(IndexON,D1037)</f>
        <v>47023</v>
      </c>
      <c r="F1037" s="52">
        <f>IFERROR(_xll.qlIndexFixing(IndexON,D1037,TRUE,_xll.ohTrigger(RecalcTrigger,TriggerON)),NA())</f>
        <v>1.5119668368193118E-2</v>
      </c>
      <c r="H1037" s="49">
        <f>_xll.qlCalendarAdvance(IborCalendar,$H1036,B1037,"f",FALSE)</f>
        <v>47009</v>
      </c>
      <c r="I1037" s="49">
        <f>_xll.qlInterestRateIndexValueDate(Index1M,$H1037)</f>
        <v>47011</v>
      </c>
      <c r="J1037" s="52">
        <f>IFERROR(_xll.qlIndexFixing(Index1M,$H1037,TRUE,_xll.ohTrigger(RecalcTrigger,Trigger1M)),NA())</f>
        <v>1.8643820238524893E-2</v>
      </c>
      <c r="K1037" s="52">
        <f>IFERROR(_xll.qlIndexFixing(ONIndex1M,I1037,TRUE,_xll.ohTrigger(RecalcTrigger,Trigger1M)),NA())</f>
        <v>1.8625371042375605E-2</v>
      </c>
      <c r="L1037" s="52">
        <f>IFERROR(_xll.qlIndexFixing(Index3M,H1037,TRUE,_xll.ohTrigger(RecalcTrigger,Trigger3M)),NA())</f>
        <v>1.9310057156015626E-2</v>
      </c>
      <c r="M1037" s="52">
        <f>IFERROR(_xll.qlIndexFixing(ONIndex3M,I1037,TRUE,_xll.ohTrigger(RecalcTrigger,Trigger3M)),NA())</f>
        <v>1.925848185265977E-2</v>
      </c>
      <c r="N1037" s="52">
        <f>IFERROR(_xll.qlIndexFixing(Index6M,$H1037,TRUE,_xll.ohTrigger(RecalcTrigger,Trigger6M)),NA())</f>
        <v>2.1247198163694039E-2</v>
      </c>
      <c r="O1037" s="52">
        <f>IFERROR(_xll.qlIndexFixing(ONIndex6M,I1037,TRUE,_xll.ohTrigger(RecalcTrigger,Trigger6M)),NA())</f>
        <v>2.1104932038156221E-2</v>
      </c>
      <c r="P1037" s="52">
        <f>IFERROR(_xll.qlIndexFixing(Index1Y,$H1037,TRUE,_xll.ohTrigger(RecalcTrigger,Trigger1Y)),NA())</f>
        <v>2.2997640613178237E-2</v>
      </c>
      <c r="Q1037" s="52">
        <f>IFERROR(_xll.qlIndexFixing(ONIndex1Y,I1037,TRUE,_xll.ohTrigger(RecalcTrigger,Trigger1Y)),NA())</f>
        <v>2.2402450335388124E-2</v>
      </c>
    </row>
    <row r="1038" spans="2:17" x14ac:dyDescent="0.2">
      <c r="B1038" s="46" t="s">
        <v>51</v>
      </c>
      <c r="D1038" s="49">
        <f>_xll.qlCalendarAdvance(LocalCalendar,$D1037,B1038,"f",FALSE)</f>
        <v>47030</v>
      </c>
      <c r="E1038" s="49">
        <f>_xll.qlInterestRateIndexValueDate(IndexON,D1038)</f>
        <v>47030</v>
      </c>
      <c r="F1038" s="52">
        <f>IFERROR(_xll.qlIndexFixing(IndexON,D1038,TRUE,_xll.ohTrigger(RecalcTrigger,TriggerON)),NA())</f>
        <v>1.5121338998467238E-2</v>
      </c>
      <c r="H1038" s="49">
        <f>_xll.qlCalendarAdvance(IborCalendar,$H1037,B1038,"f",FALSE)</f>
        <v>47016</v>
      </c>
      <c r="I1038" s="49">
        <f>_xll.qlInterestRateIndexValueDate(Index1M,$H1038)</f>
        <v>47018</v>
      </c>
      <c r="J1038" s="52">
        <f>IFERROR(_xll.qlIndexFixing(Index1M,$H1038,TRUE,_xll.ohTrigger(RecalcTrigger,Trigger1M)),NA())</f>
        <v>1.8646239364629492E-2</v>
      </c>
      <c r="K1038" s="52">
        <f>IFERROR(_xll.qlIndexFixing(ONIndex1M,I1038,TRUE,_xll.ohTrigger(RecalcTrigger,Trigger1M)),NA())</f>
        <v>1.8627908492172551E-2</v>
      </c>
      <c r="L1038" s="52">
        <f>IFERROR(_xll.qlIndexFixing(Index3M,H1038,TRUE,_xll.ohTrigger(RecalcTrigger,Trigger3M)),NA())</f>
        <v>1.9311051182798269E-2</v>
      </c>
      <c r="M1038" s="52">
        <f>IFERROR(_xll.qlIndexFixing(ONIndex3M,I1038,TRUE,_xll.ohTrigger(RecalcTrigger,Trigger3M)),NA())</f>
        <v>1.9259531750481784E-2</v>
      </c>
      <c r="N1038" s="52">
        <f>IFERROR(_xll.qlIndexFixing(Index6M,$H1038,TRUE,_xll.ohTrigger(RecalcTrigger,Trigger6M)),NA())</f>
        <v>2.124964925401613E-2</v>
      </c>
      <c r="O1038" s="52">
        <f>IFERROR(_xll.qlIndexFixing(ONIndex6M,I1038,TRUE,_xll.ohTrigger(RecalcTrigger,Trigger6M)),NA())</f>
        <v>2.1107538181350805E-2</v>
      </c>
      <c r="P1038" s="52">
        <f>IFERROR(_xll.qlIndexFixing(Index1Y,$H1038,TRUE,_xll.ohTrigger(RecalcTrigger,Trigger1Y)),NA())</f>
        <v>2.3010471089472944E-2</v>
      </c>
      <c r="Q1038" s="52">
        <f>IFERROR(_xll.qlIndexFixing(ONIndex1Y,I1038,TRUE,_xll.ohTrigger(RecalcTrigger,Trigger1Y)),NA())</f>
        <v>2.2415283784411599E-2</v>
      </c>
    </row>
    <row r="1039" spans="2:17" x14ac:dyDescent="0.2">
      <c r="B1039" s="46" t="s">
        <v>51</v>
      </c>
      <c r="D1039" s="49">
        <f>_xll.qlCalendarAdvance(LocalCalendar,$D1038,B1039,"f",FALSE)</f>
        <v>47037</v>
      </c>
      <c r="E1039" s="49">
        <f>_xll.qlInterestRateIndexValueDate(IndexON,D1039)</f>
        <v>47037</v>
      </c>
      <c r="F1039" s="52">
        <f>IFERROR(_xll.qlIndexFixing(IndexON,D1039,TRUE,_xll.ohTrigger(RecalcTrigger,TriggerON)),NA())</f>
        <v>1.5123012027462579E-2</v>
      </c>
      <c r="H1039" s="49">
        <f>_xll.qlCalendarAdvance(IborCalendar,$H1038,B1039,"f",FALSE)</f>
        <v>47023</v>
      </c>
      <c r="I1039" s="49">
        <f>_xll.qlInterestRateIndexValueDate(Index1M,$H1039)</f>
        <v>47025</v>
      </c>
      <c r="J1039" s="52">
        <f>IFERROR(_xll.qlIndexFixing(Index1M,$H1039,TRUE,_xll.ohTrigger(RecalcTrigger,Trigger1M)),NA())</f>
        <v>1.8649262567767E-2</v>
      </c>
      <c r="K1039" s="52">
        <f>IFERROR(_xll.qlIndexFixing(ONIndex1M,I1039,TRUE,_xll.ohTrigger(RecalcTrigger,Trigger1M)),NA())</f>
        <v>1.8630359572124888E-2</v>
      </c>
      <c r="L1039" s="52">
        <f>IFERROR(_xll.qlIndexFixing(Index3M,H1039,TRUE,_xll.ohTrigger(RecalcTrigger,Trigger3M)),NA())</f>
        <v>1.9312047833115711E-2</v>
      </c>
      <c r="M1039" s="52">
        <f>IFERROR(_xll.qlIndexFixing(ONIndex3M,I1039,TRUE,_xll.ohTrigger(RecalcTrigger,Trigger3M)),NA())</f>
        <v>1.9260487863617115E-2</v>
      </c>
      <c r="N1039" s="52">
        <f>IFERROR(_xll.qlIndexFixing(Index6M,$H1039,TRUE,_xll.ohTrigger(RecalcTrigger,Trigger6M)),NA())</f>
        <v>2.1252088980228123E-2</v>
      </c>
      <c r="O1039" s="52">
        <f>IFERROR(_xll.qlIndexFixing(ONIndex6M,I1039,TRUE,_xll.ohTrigger(RecalcTrigger,Trigger6M)),NA())</f>
        <v>2.1110086453957067E-2</v>
      </c>
      <c r="P1039" s="52">
        <f>IFERROR(_xll.qlIndexFixing(Index1Y,$H1039,TRUE,_xll.ohTrigger(RecalcTrigger,Trigger1Y)),NA())</f>
        <v>2.3018397033402856E-2</v>
      </c>
      <c r="Q1039" s="52">
        <f>IFERROR(_xll.qlIndexFixing(ONIndex1Y,I1039,TRUE,_xll.ohTrigger(RecalcTrigger,Trigger1Y)),NA())</f>
        <v>2.2428387335162725E-2</v>
      </c>
    </row>
    <row r="1040" spans="2:17" x14ac:dyDescent="0.2">
      <c r="B1040" s="46" t="s">
        <v>51</v>
      </c>
      <c r="D1040" s="49">
        <f>_xll.qlCalendarAdvance(LocalCalendar,$D1039,B1040,"f",FALSE)</f>
        <v>47044</v>
      </c>
      <c r="E1040" s="49">
        <f>_xll.qlInterestRateIndexValueDate(IndexON,D1040)</f>
        <v>47044</v>
      </c>
      <c r="F1040" s="52">
        <f>IFERROR(_xll.qlIndexFixing(IndexON,D1040,TRUE,_xll.ohTrigger(RecalcTrigger,TriggerON)),NA())</f>
        <v>1.5124688962773192E-2</v>
      </c>
      <c r="H1040" s="49">
        <f>_xll.qlCalendarAdvance(IborCalendar,$H1039,B1040,"f",FALSE)</f>
        <v>47030</v>
      </c>
      <c r="I1040" s="49">
        <f>_xll.qlInterestRateIndexValueDate(Index1M,$H1040)</f>
        <v>47032</v>
      </c>
      <c r="J1040" s="52">
        <f>IFERROR(_xll.qlIndexFixing(Index1M,$H1040,TRUE,_xll.ohTrigger(RecalcTrigger,Trigger1M)),NA())</f>
        <v>1.8650952702494013E-2</v>
      </c>
      <c r="K1040" s="52">
        <f>IFERROR(_xll.qlIndexFixing(ONIndex1M,I1040,TRUE,_xll.ohTrigger(RecalcTrigger,Trigger1M)),NA())</f>
        <v>1.8633412808441996E-2</v>
      </c>
      <c r="L1040" s="52">
        <f>IFERROR(_xll.qlIndexFixing(Index3M,H1040,TRUE,_xll.ohTrigger(RecalcTrigger,Trigger3M)),NA())</f>
        <v>1.9314828026980473E-2</v>
      </c>
      <c r="M1040" s="52">
        <f>IFERROR(_xll.qlIndexFixing(ONIndex3M,I1040,TRUE,_xll.ohTrigger(RecalcTrigger,Trigger3M)),NA())</f>
        <v>1.9262003111990555E-2</v>
      </c>
      <c r="N1040" s="52">
        <f>IFERROR(_xll.qlIndexFixing(Index6M,$H1040,TRUE,_xll.ohTrigger(RecalcTrigger,Trigger6M)),NA())</f>
        <v>2.1255314516247063E-2</v>
      </c>
      <c r="O1040" s="52">
        <f>IFERROR(_xll.qlIndexFixing(ONIndex6M,I1040,TRUE,_xll.ohTrigger(RecalcTrigger,Trigger6M)),NA())</f>
        <v>2.1113408453026228E-2</v>
      </c>
      <c r="P1040" s="52">
        <f>IFERROR(_xll.qlIndexFixing(Index1Y,$H1040,TRUE,_xll.ohTrigger(RecalcTrigger,Trigger1Y)),NA())</f>
        <v>2.30376888693688E-2</v>
      </c>
      <c r="Q1040" s="52">
        <f>IFERROR(_xll.qlIndexFixing(ONIndex1Y,I1040,TRUE,_xll.ohTrigger(RecalcTrigger,Trigger1Y)),NA())</f>
        <v>2.2443200738033742E-2</v>
      </c>
    </row>
    <row r="1041" spans="2:17" x14ac:dyDescent="0.2">
      <c r="B1041" s="46" t="s">
        <v>51</v>
      </c>
      <c r="D1041" s="49">
        <f>_xll.qlCalendarAdvance(LocalCalendar,$D1040,B1041,"f",FALSE)</f>
        <v>47051</v>
      </c>
      <c r="E1041" s="49">
        <f>_xll.qlInterestRateIndexValueDate(IndexON,D1041)</f>
        <v>47051</v>
      </c>
      <c r="F1041" s="52">
        <f>IFERROR(_xll.qlIndexFixing(IndexON,D1041,TRUE,_xll.ohTrigger(RecalcTrigger,TriggerON)),NA())</f>
        <v>1.512636980431914E-2</v>
      </c>
      <c r="H1041" s="49">
        <f>_xll.qlCalendarAdvance(IborCalendar,$H1040,B1041,"f",FALSE)</f>
        <v>47037</v>
      </c>
      <c r="I1041" s="49">
        <f>_xll.qlInterestRateIndexValueDate(Index1M,$H1041)</f>
        <v>47039</v>
      </c>
      <c r="J1041" s="52">
        <f>IFERROR(_xll.qlIndexFixing(Index1M,$H1041,TRUE,_xll.ohTrigger(RecalcTrigger,Trigger1M)),NA())</f>
        <v>1.8653259476318872E-2</v>
      </c>
      <c r="K1041" s="52">
        <f>IFERROR(_xll.qlIndexFixing(ONIndex1M,I1041,TRUE,_xll.ohTrigger(RecalcTrigger,Trigger1M)),NA())</f>
        <v>1.8635129030846187E-2</v>
      </c>
      <c r="L1041" s="52">
        <f>IFERROR(_xll.qlIndexFixing(Index3M,H1041,TRUE,_xll.ohTrigger(RecalcTrigger,Trigger3M)),NA())</f>
        <v>1.9316440104931942E-2</v>
      </c>
      <c r="M1041" s="52">
        <f>IFERROR(_xll.qlIndexFixing(ONIndex3M,I1041,TRUE,_xll.ohTrigger(RecalcTrigger,Trigger3M)),NA())</f>
        <v>1.926236451511798E-2</v>
      </c>
      <c r="N1041" s="52">
        <f>IFERROR(_xll.qlIndexFixing(Index6M,$H1041,TRUE,_xll.ohTrigger(RecalcTrigger,Trigger6M)),NA())</f>
        <v>2.1257734573347276E-2</v>
      </c>
      <c r="O1041" s="52">
        <f>IFERROR(_xll.qlIndexFixing(ONIndex6M,I1041,TRUE,_xll.ohTrigger(RecalcTrigger,Trigger6M)),NA())</f>
        <v>2.1115123373265376E-2</v>
      </c>
      <c r="P1041" s="52">
        <f>IFERROR(_xll.qlIndexFixing(Index1Y,$H1041,TRUE,_xll.ohTrigger(RecalcTrigger,Trigger1Y)),NA())</f>
        <v>2.3048811537427515E-2</v>
      </c>
      <c r="Q1041" s="52">
        <f>IFERROR(_xll.qlIndexFixing(ONIndex1Y,I1041,TRUE,_xll.ohTrigger(RecalcTrigger,Trigger1Y)),NA())</f>
        <v>2.245470925258175E-2</v>
      </c>
    </row>
    <row r="1042" spans="2:17" x14ac:dyDescent="0.2">
      <c r="B1042" s="46" t="s">
        <v>51</v>
      </c>
      <c r="D1042" s="49">
        <f>_xll.qlCalendarAdvance(LocalCalendar,$D1041,B1042,"f",FALSE)</f>
        <v>47058</v>
      </c>
      <c r="E1042" s="49">
        <f>_xll.qlInterestRateIndexValueDate(IndexON,D1042)</f>
        <v>47058</v>
      </c>
      <c r="F1042" s="52">
        <f>IFERROR(_xll.qlIndexFixing(IndexON,D1042,TRUE,_xll.ohTrigger(RecalcTrigger,TriggerON)),NA())</f>
        <v>1.5128054552100423E-2</v>
      </c>
      <c r="H1042" s="49">
        <f>_xll.qlCalendarAdvance(IborCalendar,$H1041,B1042,"f",FALSE)</f>
        <v>47044</v>
      </c>
      <c r="I1042" s="49">
        <f>_xll.qlInterestRateIndexValueDate(Index1M,$H1042)</f>
        <v>47046</v>
      </c>
      <c r="J1042" s="52">
        <f>IFERROR(_xll.qlIndexFixing(Index1M,$H1042,TRUE,_xll.ohTrigger(RecalcTrigger,Trigger1M)),NA())</f>
        <v>1.8655533684608944E-2</v>
      </c>
      <c r="K1042" s="52">
        <f>IFERROR(_xll.qlIndexFixing(ONIndex1M,I1042,TRUE,_xll.ohTrigger(RecalcTrigger,Trigger1M)),NA())</f>
        <v>1.863746498206531E-2</v>
      </c>
      <c r="L1042" s="52">
        <f>IFERROR(_xll.qlIndexFixing(Index3M,H1042,TRUE,_xll.ohTrigger(RecalcTrigger,Trigger3M)),NA())</f>
        <v>1.9316878432576418E-2</v>
      </c>
      <c r="M1042" s="52">
        <f>IFERROR(_xll.qlIndexFixing(ONIndex3M,I1042,TRUE,_xll.ohTrigger(RecalcTrigger,Trigger3M)),NA())</f>
        <v>1.9263319220099717E-2</v>
      </c>
      <c r="N1042" s="52">
        <f>IFERROR(_xll.qlIndexFixing(Index6M,$H1042,TRUE,_xll.ohTrigger(RecalcTrigger,Trigger6M)),NA())</f>
        <v>2.1260145223324492E-2</v>
      </c>
      <c r="O1042" s="52">
        <f>IFERROR(_xll.qlIndexFixing(ONIndex6M,I1042,TRUE,_xll.ohTrigger(RecalcTrigger,Trigger6M)),NA())</f>
        <v>2.1117627865585575E-2</v>
      </c>
      <c r="P1042" s="52">
        <f>IFERROR(_xll.qlIndexFixing(Index1Y,$H1042,TRUE,_xll.ohTrigger(RecalcTrigger,Trigger1Y)),NA())</f>
        <v>2.3061522347434662E-2</v>
      </c>
      <c r="Q1042" s="52">
        <f>IFERROR(_xll.qlIndexFixing(ONIndex1Y,I1042,TRUE,_xll.ohTrigger(RecalcTrigger,Trigger1Y)),NA())</f>
        <v>2.2467830936800937E-2</v>
      </c>
    </row>
    <row r="1043" spans="2:17" x14ac:dyDescent="0.2">
      <c r="B1043" s="46" t="s">
        <v>51</v>
      </c>
      <c r="D1043" s="49">
        <f>_xll.qlCalendarAdvance(LocalCalendar,$D1042,B1043,"f",FALSE)</f>
        <v>47065</v>
      </c>
      <c r="E1043" s="49">
        <f>_xll.qlInterestRateIndexValueDate(IndexON,D1043)</f>
        <v>47065</v>
      </c>
      <c r="F1043" s="52">
        <f>IFERROR(_xll.qlIndexFixing(IndexON,D1043,TRUE,_xll.ohTrigger(RecalcTrigger,TriggerON)),NA())</f>
        <v>1.5129743206117041E-2</v>
      </c>
      <c r="H1043" s="49">
        <f>_xll.qlCalendarAdvance(IborCalendar,$H1042,B1043,"f",FALSE)</f>
        <v>47051</v>
      </c>
      <c r="I1043" s="49">
        <f>_xll.qlInterestRateIndexValueDate(Index1M,$H1043)</f>
        <v>47053</v>
      </c>
      <c r="J1043" s="52">
        <f>IFERROR(_xll.qlIndexFixing(Index1M,$H1043,TRUE,_xll.ohTrigger(RecalcTrigger,Trigger1M)),NA())</f>
        <v>1.8657775327346183E-2</v>
      </c>
      <c r="K1043" s="52">
        <f>IFERROR(_xll.qlIndexFixing(ONIndex1M,I1043,TRUE,_xll.ohTrigger(RecalcTrigger,Trigger1M)),NA())</f>
        <v>1.8639768414523417E-2</v>
      </c>
      <c r="L1043" s="52">
        <f>IFERROR(_xll.qlIndexFixing(Index3M,H1043,TRUE,_xll.ohTrigger(RecalcTrigger,Trigger3M)),NA())</f>
        <v>1.9317920094966808E-2</v>
      </c>
      <c r="M1043" s="52">
        <f>IFERROR(_xll.qlIndexFixing(ONIndex3M,I1043,TRUE,_xll.ohTrigger(RecalcTrigger,Trigger3M)),NA())</f>
        <v>1.9264284844560109E-2</v>
      </c>
      <c r="N1043" s="52">
        <f>IFERROR(_xll.qlIndexFixing(Index6M,$H1043,TRUE,_xll.ohTrigger(RecalcTrigger,Trigger6M)),NA())</f>
        <v>2.126254646614446E-2</v>
      </c>
      <c r="O1043" s="52">
        <f>IFERROR(_xll.qlIndexFixing(ONIndex6M,I1043,TRUE,_xll.ohTrigger(RecalcTrigger,Trigger6M)),NA())</f>
        <v>2.1120123046287631E-2</v>
      </c>
      <c r="P1043" s="52">
        <f>IFERROR(_xll.qlIndexFixing(Index1Y,$H1043,TRUE,_xll.ohTrigger(RecalcTrigger,Trigger1Y)),NA())</f>
        <v>2.30741906069553E-2</v>
      </c>
      <c r="Q1043" s="52">
        <f>IFERROR(_xll.qlIndexFixing(ONIndex1Y,I1043,TRUE,_xll.ohTrigger(RecalcTrigger,Trigger1Y)),NA())</f>
        <v>2.248092643801769E-2</v>
      </c>
    </row>
    <row r="1044" spans="2:17" x14ac:dyDescent="0.2">
      <c r="B1044" s="46" t="s">
        <v>51</v>
      </c>
      <c r="D1044" s="49">
        <f>_xll.qlCalendarAdvance(LocalCalendar,$D1043,B1044,"f",FALSE)</f>
        <v>47072</v>
      </c>
      <c r="E1044" s="49">
        <f>_xll.qlInterestRateIndexValueDate(IndexON,D1044)</f>
        <v>47072</v>
      </c>
      <c r="F1044" s="52">
        <f>IFERROR(_xll.qlIndexFixing(IndexON,D1044,TRUE,_xll.ohTrigger(RecalcTrigger,TriggerON)),NA())</f>
        <v>1.5131435766448931E-2</v>
      </c>
      <c r="H1044" s="49">
        <f>_xll.qlCalendarAdvance(IborCalendar,$H1043,B1044,"f",FALSE)</f>
        <v>47058</v>
      </c>
      <c r="I1044" s="49">
        <f>_xll.qlInterestRateIndexValueDate(Index1M,$H1044)</f>
        <v>47060</v>
      </c>
      <c r="J1044" s="52">
        <f>IFERROR(_xll.qlIndexFixing(Index1M,$H1044,TRUE,_xll.ohTrigger(RecalcTrigger,Trigger1M)),NA())</f>
        <v>1.8659984404509961E-2</v>
      </c>
      <c r="K1044" s="52">
        <f>IFERROR(_xll.qlIndexFixing(ONIndex1M,I1044,TRUE,_xll.ohTrigger(RecalcTrigger,Trigger1M)),NA())</f>
        <v>1.8642039328220505E-2</v>
      </c>
      <c r="L1044" s="52">
        <f>IFERROR(_xll.qlIndexFixing(Index3M,H1044,TRUE,_xll.ohTrigger(RecalcTrigger,Trigger3M)),NA())</f>
        <v>1.9318972730430706E-2</v>
      </c>
      <c r="M1044" s="52">
        <f>IFERROR(_xll.qlIndexFixing(ONIndex3M,I1044,TRUE,_xll.ohTrigger(RecalcTrigger,Trigger3M)),NA())</f>
        <v>1.9265261388499155E-2</v>
      </c>
      <c r="N1044" s="52">
        <f>IFERROR(_xll.qlIndexFixing(Index6M,$H1044,TRUE,_xll.ohTrigger(RecalcTrigger,Trigger6M)),NA())</f>
        <v>2.1264144881504306E-2</v>
      </c>
      <c r="O1044" s="52">
        <f>IFERROR(_xll.qlIndexFixing(ONIndex6M,I1044,TRUE,_xll.ohTrigger(RecalcTrigger,Trigger6M)),NA())</f>
        <v>2.112260891545148E-2</v>
      </c>
      <c r="P1044" s="52">
        <f>IFERROR(_xll.qlIndexFixing(Index1Y,$H1044,TRUE,_xll.ohTrigger(RecalcTrigger,Trigger1Y)),NA())</f>
        <v>2.3086811672132897E-2</v>
      </c>
      <c r="Q1044" s="52">
        <f>IFERROR(_xll.qlIndexFixing(ONIndex1Y,I1044,TRUE,_xll.ohTrigger(RecalcTrigger,Trigger1Y)),NA())</f>
        <v>2.2493995756205365E-2</v>
      </c>
    </row>
    <row r="1045" spans="2:17" x14ac:dyDescent="0.2">
      <c r="B1045" s="46" t="s">
        <v>51</v>
      </c>
      <c r="D1045" s="49">
        <f>_xll.qlCalendarAdvance(LocalCalendar,$D1044,B1045,"f",FALSE)</f>
        <v>47079</v>
      </c>
      <c r="E1045" s="49">
        <f>_xll.qlInterestRateIndexValueDate(IndexON,D1045)</f>
        <v>47079</v>
      </c>
      <c r="F1045" s="52">
        <f>IFERROR(_xll.qlIndexFixing(IndexON,D1045,TRUE,_xll.ohTrigger(RecalcTrigger,TriggerON)),NA())</f>
        <v>1.5133571645442601E-2</v>
      </c>
      <c r="H1045" s="49">
        <f>_xll.qlCalendarAdvance(IborCalendar,$H1044,B1045,"f",FALSE)</f>
        <v>47065</v>
      </c>
      <c r="I1045" s="49">
        <f>_xll.qlInterestRateIndexValueDate(Index1M,$H1045)</f>
        <v>47070</v>
      </c>
      <c r="J1045" s="52">
        <f>IFERROR(_xll.qlIndexFixing(Index1M,$H1045,TRUE,_xll.ohTrigger(RecalcTrigger,Trigger1M)),NA())</f>
        <v>1.8662448548992572E-2</v>
      </c>
      <c r="K1045" s="52">
        <f>IFERROR(_xll.qlIndexFixing(ONIndex1M,I1045,TRUE,_xll.ohTrigger(RecalcTrigger,Trigger1M)),NA())</f>
        <v>1.8643945949721186E-2</v>
      </c>
      <c r="L1045" s="52">
        <f>IFERROR(_xll.qlIndexFixing(Index3M,H1045,TRUE,_xll.ohTrigger(RecalcTrigger,Trigger3M)),NA())</f>
        <v>1.9319303671416575E-2</v>
      </c>
      <c r="M1045" s="52">
        <f>IFERROR(_xll.qlIndexFixing(ONIndex3M,I1045,TRUE,_xll.ohTrigger(RecalcTrigger,Trigger3M)),NA())</f>
        <v>1.9265501898431125E-2</v>
      </c>
      <c r="N1045" s="52">
        <f>IFERROR(_xll.qlIndexFixing(Index6M,$H1045,TRUE,_xll.ohTrigger(RecalcTrigger,Trigger6M)),NA())</f>
        <v>2.1268338891150481E-2</v>
      </c>
      <c r="O1045" s="52">
        <f>IFERROR(_xll.qlIndexFixing(ONIndex6M,I1045,TRUE,_xll.ohTrigger(RecalcTrigger,Trigger6M)),NA())</f>
        <v>2.1124551815558945E-2</v>
      </c>
      <c r="P1045" s="52">
        <f>IFERROR(_xll.qlIndexFixing(Index1Y,$H1045,TRUE,_xll.ohTrigger(RecalcTrigger,Trigger1Y)),NA())</f>
        <v>2.3101537654409175E-2</v>
      </c>
      <c r="Q1045" s="52">
        <f>IFERROR(_xll.qlIndexFixing(ONIndex1Y,I1045,TRUE,_xll.ohTrigger(RecalcTrigger,Trigger1Y)),NA())</f>
        <v>2.2509353421744649E-2</v>
      </c>
    </row>
    <row r="1046" spans="2:17" x14ac:dyDescent="0.2">
      <c r="B1046" s="46" t="s">
        <v>51</v>
      </c>
      <c r="D1046" s="49">
        <f>_xll.qlCalendarAdvance(LocalCalendar,$D1045,B1046,"f",FALSE)</f>
        <v>47086</v>
      </c>
      <c r="E1046" s="49">
        <f>_xll.qlInterestRateIndexValueDate(IndexON,D1046)</f>
        <v>47086</v>
      </c>
      <c r="F1046" s="52">
        <f>IFERROR(_xll.qlIndexFixing(IndexON,D1046,TRUE,_xll.ohTrigger(RecalcTrigger,TriggerON)),NA())</f>
        <v>1.5134832605658843E-2</v>
      </c>
      <c r="H1046" s="49">
        <f>_xll.qlCalendarAdvance(IborCalendar,$H1045,B1046,"f",FALSE)</f>
        <v>47072</v>
      </c>
      <c r="I1046" s="49">
        <f>_xll.qlInterestRateIndexValueDate(Index1M,$H1046)</f>
        <v>47074</v>
      </c>
      <c r="J1046" s="52">
        <f>IFERROR(_xll.qlIndexFixing(Index1M,$H1046,TRUE,_xll.ohTrigger(RecalcTrigger,Trigger1M)),NA())</f>
        <v>1.8664304862050077E-2</v>
      </c>
      <c r="K1046" s="52">
        <f>IFERROR(_xll.qlIndexFixing(ONIndex1M,I1046,TRUE,_xll.ohTrigger(RecalcTrigger,Trigger1M)),NA())</f>
        <v>1.8646483599251695E-2</v>
      </c>
      <c r="L1046" s="52">
        <f>IFERROR(_xll.qlIndexFixing(Index3M,H1046,TRUE,_xll.ohTrigger(RecalcTrigger,Trigger3M)),NA())</f>
        <v>1.9321707483196029E-2</v>
      </c>
      <c r="M1046" s="52">
        <f>IFERROR(_xll.qlIndexFixing(ONIndex3M,I1046,TRUE,_xll.ohTrigger(RecalcTrigger,Trigger3M)),NA())</f>
        <v>1.9267247234786566E-2</v>
      </c>
      <c r="N1046" s="52">
        <f>IFERROR(_xll.qlIndexFixing(Index6M,$H1046,TRUE,_xll.ohTrigger(RecalcTrigger,Trigger6M)),NA())</f>
        <v>2.1268901395452983E-2</v>
      </c>
      <c r="O1046" s="52">
        <f>IFERROR(_xll.qlIndexFixing(ONIndex6M,I1046,TRUE,_xll.ohTrigger(RecalcTrigger,Trigger6M)),NA())</f>
        <v>2.1127552719031328E-2</v>
      </c>
      <c r="P1046" s="52">
        <f>IFERROR(_xll.qlIndexFixing(Index1Y,$H1046,TRUE,_xll.ohTrigger(RecalcTrigger,Trigger1Y)),NA())</f>
        <v>2.3111893642894819E-2</v>
      </c>
      <c r="Q1046" s="52">
        <f>IFERROR(_xll.qlIndexFixing(ONIndex1Y,I1046,TRUE,_xll.ohTrigger(RecalcTrigger,Trigger1Y)),NA())</f>
        <v>2.2520055843546771E-2</v>
      </c>
    </row>
    <row r="1047" spans="2:17" x14ac:dyDescent="0.2">
      <c r="B1047" s="46" t="s">
        <v>51</v>
      </c>
      <c r="D1047" s="49">
        <f>_xll.qlCalendarAdvance(LocalCalendar,$D1046,B1047,"f",FALSE)</f>
        <v>47093</v>
      </c>
      <c r="E1047" s="49">
        <f>_xll.qlInterestRateIndexValueDate(IndexON,D1047)</f>
        <v>47093</v>
      </c>
      <c r="F1047" s="52">
        <f>IFERROR(_xll.qlIndexFixing(IndexON,D1047,TRUE,_xll.ohTrigger(RecalcTrigger,TriggerON)),NA())</f>
        <v>1.5136536884696739E-2</v>
      </c>
      <c r="H1047" s="49">
        <f>_xll.qlCalendarAdvance(IborCalendar,$H1046,B1047,"f",FALSE)</f>
        <v>47079</v>
      </c>
      <c r="I1047" s="49">
        <f>_xll.qlInterestRateIndexValueDate(Index1M,$H1047)</f>
        <v>47081</v>
      </c>
      <c r="J1047" s="52">
        <f>IFERROR(_xll.qlIndexFixing(Index1M,$H1047,TRUE,_xll.ohTrigger(RecalcTrigger,Trigger1M)),NA())</f>
        <v>1.8667679086258427E-2</v>
      </c>
      <c r="K1047" s="52">
        <f>IFERROR(_xll.qlIndexFixing(ONIndex1M,I1047,TRUE,_xll.ohTrigger(RecalcTrigger,Trigger1M)),NA())</f>
        <v>1.8648656956639087E-2</v>
      </c>
      <c r="L1047" s="52">
        <f>IFERROR(_xll.qlIndexFixing(Index3M,H1047,TRUE,_xll.ohTrigger(RecalcTrigger,Trigger3M)),NA())</f>
        <v>1.9322196475348528E-2</v>
      </c>
      <c r="M1047" s="52">
        <f>IFERROR(_xll.qlIndexFixing(ONIndex3M,I1047,TRUE,_xll.ohTrigger(RecalcTrigger,Trigger3M)),NA())</f>
        <v>1.9268256537134931E-2</v>
      </c>
      <c r="N1047" s="52">
        <f>IFERROR(_xll.qlIndexFixing(Index6M,$H1047,TRUE,_xll.ohTrigger(RecalcTrigger,Trigger6M)),NA())</f>
        <v>2.127126554231535E-2</v>
      </c>
      <c r="O1047" s="52">
        <f>IFERROR(_xll.qlIndexFixing(ONIndex6M,I1047,TRUE,_xll.ohTrigger(RecalcTrigger,Trigger6M)),NA())</f>
        <v>2.1130010653473974E-2</v>
      </c>
      <c r="P1047" s="52">
        <f>IFERROR(_xll.qlIndexFixing(Index1Y,$H1047,TRUE,_xll.ohTrigger(RecalcTrigger,Trigger1Y)),NA())</f>
        <v>2.3124345259638711E-2</v>
      </c>
      <c r="Q1047" s="52">
        <f>IFERROR(_xll.qlIndexFixing(ONIndex1Y,I1047,TRUE,_xll.ohTrigger(RecalcTrigger,Trigger1Y)),NA())</f>
        <v>2.2533046612700502E-2</v>
      </c>
    </row>
    <row r="1048" spans="2:17" x14ac:dyDescent="0.2">
      <c r="B1048" s="46" t="s">
        <v>51</v>
      </c>
      <c r="D1048" s="49">
        <f>_xll.qlCalendarAdvance(LocalCalendar,$D1047,B1048,"f",FALSE)</f>
        <v>47100</v>
      </c>
      <c r="E1048" s="49">
        <f>_xll.qlInterestRateIndexValueDate(IndexON,D1048)</f>
        <v>47100</v>
      </c>
      <c r="F1048" s="52">
        <f>IFERROR(_xll.qlIndexFixing(IndexON,D1048,TRUE,_xll.ohTrigger(RecalcTrigger,TriggerON)),NA())</f>
        <v>1.5138245070049905E-2</v>
      </c>
      <c r="H1048" s="49">
        <f>_xll.qlCalendarAdvance(IborCalendar,$H1047,B1048,"f",FALSE)</f>
        <v>47086</v>
      </c>
      <c r="I1048" s="49">
        <f>_xll.qlInterestRateIndexValueDate(Index1M,$H1048)</f>
        <v>47088</v>
      </c>
      <c r="J1048" s="52">
        <f>IFERROR(_xll.qlIndexFixing(Index1M,$H1048,TRUE,_xll.ohTrigger(RecalcTrigger,Trigger1M)),NA())</f>
        <v>1.8669124355254196E-2</v>
      </c>
      <c r="K1048" s="52">
        <f>IFERROR(_xll.qlIndexFixing(ONIndex1M,I1048,TRUE,_xll.ohTrigger(RecalcTrigger,Trigger1M)),NA())</f>
        <v>1.8650797795238816E-2</v>
      </c>
      <c r="L1048" s="52">
        <f>IFERROR(_xll.qlIndexFixing(Index3M,H1048,TRUE,_xll.ohTrigger(RecalcTrigger,Trigger3M)),NA())</f>
        <v>1.9320901032236826E-2</v>
      </c>
      <c r="M1048" s="52">
        <f>IFERROR(_xll.qlIndexFixing(ONIndex3M,I1048,TRUE,_xll.ohTrigger(RecalcTrigger,Trigger3M)),NA())</f>
        <v>1.9269276758988596E-2</v>
      </c>
      <c r="N1048" s="52">
        <f>IFERROR(_xll.qlIndexFixing(Index6M,$H1048,TRUE,_xll.ohTrigger(RecalcTrigger,Trigger6M)),NA())</f>
        <v>2.1274411571703181E-2</v>
      </c>
      <c r="O1048" s="52">
        <f>IFERROR(_xll.qlIndexFixing(ONIndex6M,I1048,TRUE,_xll.ohTrigger(RecalcTrigger,Trigger6M)),NA())</f>
        <v>2.1132459276325122E-2</v>
      </c>
      <c r="P1048" s="52">
        <f>IFERROR(_xll.qlIndexFixing(Index1Y,$H1048,TRUE,_xll.ohTrigger(RecalcTrigger,Trigger1Y)),NA())</f>
        <v>2.3136731104362186E-2</v>
      </c>
      <c r="Q1048" s="52">
        <f>IFERROR(_xll.qlIndexFixing(ONIndex1Y,I1048,TRUE,_xll.ohTrigger(RecalcTrigger,Trigger1Y)),NA())</f>
        <v>2.2546011198745219E-2</v>
      </c>
    </row>
    <row r="1049" spans="2:17" x14ac:dyDescent="0.2">
      <c r="B1049" s="46" t="s">
        <v>51</v>
      </c>
      <c r="D1049" s="49">
        <f>_xll.qlCalendarAdvance(LocalCalendar,$D1048,B1049,"f",FALSE)</f>
        <v>47107</v>
      </c>
      <c r="E1049" s="49">
        <f>_xll.qlInterestRateIndexValueDate(IndexON,D1049)</f>
        <v>47107</v>
      </c>
      <c r="F1049" s="52">
        <f>IFERROR(_xll.qlIndexFixing(IndexON,D1049,TRUE,_xll.ohTrigger(RecalcTrigger,TriggerON)),NA())</f>
        <v>1.5139957161478534E-2</v>
      </c>
      <c r="H1049" s="49">
        <f>_xll.qlCalendarAdvance(IborCalendar,$H1048,B1049,"f",FALSE)</f>
        <v>47093</v>
      </c>
      <c r="I1049" s="49">
        <f>_xll.qlInterestRateIndexValueDate(Index1M,$H1049)</f>
        <v>47095</v>
      </c>
      <c r="J1049" s="52">
        <f>IFERROR(_xll.qlIndexFixing(Index1M,$H1049,TRUE,_xll.ohTrigger(RecalcTrigger,Trigger1M)),NA())</f>
        <v>1.8670541306110601E-2</v>
      </c>
      <c r="K1049" s="52">
        <f>IFERROR(_xll.qlIndexFixing(ONIndex1M,I1049,TRUE,_xll.ohTrigger(RecalcTrigger,Trigger1M)),NA())</f>
        <v>1.8652906115050882E-2</v>
      </c>
      <c r="L1049" s="52">
        <f>IFERROR(_xll.qlIndexFixing(Index3M,H1049,TRUE,_xll.ohTrigger(RecalcTrigger,Trigger3M)),NA())</f>
        <v>1.9322005161529709E-2</v>
      </c>
      <c r="M1049" s="52">
        <f>IFERROR(_xll.qlIndexFixing(ONIndex3M,I1049,TRUE,_xll.ohTrigger(RecalcTrigger,Trigger3M)),NA())</f>
        <v>1.927030790029427E-2</v>
      </c>
      <c r="N1049" s="52">
        <f>IFERROR(_xll.qlIndexFixing(Index6M,$H1049,TRUE,_xll.ohTrigger(RecalcTrigger,Trigger6M)),NA())</f>
        <v>2.1276756370872518E-2</v>
      </c>
      <c r="O1049" s="52">
        <f>IFERROR(_xll.qlIndexFixing(ONIndex6M,I1049,TRUE,_xll.ohTrigger(RecalcTrigger,Trigger6M)),NA())</f>
        <v>2.1134898587611417E-2</v>
      </c>
      <c r="P1049" s="52">
        <f>IFERROR(_xll.qlIndexFixing(Index1Y,$H1049,TRUE,_xll.ohTrigger(RecalcTrigger,Trigger1Y)),NA())</f>
        <v>2.3149046532097452E-2</v>
      </c>
      <c r="Q1049" s="52">
        <f>IFERROR(_xll.qlIndexFixing(ONIndex1Y,I1049,TRUE,_xll.ohTrigger(RecalcTrigger,Trigger1Y)),NA())</f>
        <v>2.2558949601760858E-2</v>
      </c>
    </row>
    <row r="1050" spans="2:17" x14ac:dyDescent="0.2">
      <c r="B1050" s="46" t="s">
        <v>51</v>
      </c>
      <c r="D1050" s="49">
        <f>_xll.qlCalendarAdvance(LocalCalendar,$D1049,B1050,"f",FALSE)</f>
        <v>47114</v>
      </c>
      <c r="E1050" s="49">
        <f>_xll.qlInterestRateIndexValueDate(IndexON,D1050)</f>
        <v>47114</v>
      </c>
      <c r="F1050" s="52">
        <f>IFERROR(_xll.qlIndexFixing(IndexON,D1050,TRUE,_xll.ohTrigger(RecalcTrigger,TriggerON)),NA())</f>
        <v>1.5141673159222435E-2</v>
      </c>
      <c r="H1050" s="49">
        <f>_xll.qlCalendarAdvance(IborCalendar,$H1049,B1050,"f",FALSE)</f>
        <v>47100</v>
      </c>
      <c r="I1050" s="49">
        <f>_xll.qlInterestRateIndexValueDate(Index1M,$H1050)</f>
        <v>47102</v>
      </c>
      <c r="J1050" s="52">
        <f>IFERROR(_xll.qlIndexFixing(Index1M,$H1050,TRUE,_xll.ohTrigger(RecalcTrigger,Trigger1M)),NA())</f>
        <v>1.8673179845547783E-2</v>
      </c>
      <c r="K1050" s="52">
        <f>IFERROR(_xll.qlIndexFixing(ONIndex1M,I1050,TRUE,_xll.ohTrigger(RecalcTrigger,Trigger1M)),NA())</f>
        <v>1.8654981916101931E-2</v>
      </c>
      <c r="L1050" s="52">
        <f>IFERROR(_xll.qlIndexFixing(Index3M,H1050,TRUE,_xll.ohTrigger(RecalcTrigger,Trigger3M)),NA())</f>
        <v>1.9323120261586446E-2</v>
      </c>
      <c r="M1050" s="52">
        <f>IFERROR(_xll.qlIndexFixing(ONIndex3M,I1050,TRUE,_xll.ohTrigger(RecalcTrigger,Trigger3M)),NA())</f>
        <v>1.9271349961105244E-2</v>
      </c>
      <c r="N1050" s="52">
        <f>IFERROR(_xll.qlIndexFixing(Index6M,$H1050,TRUE,_xll.ohTrigger(RecalcTrigger,Trigger6M)),NA())</f>
        <v>2.1279091762650061E-2</v>
      </c>
      <c r="O1050" s="52">
        <f>IFERROR(_xll.qlIndexFixing(ONIndex6M,I1050,TRUE,_xll.ohTrigger(RecalcTrigger,Trigger6M)),NA())</f>
        <v>2.1137328587306214E-2</v>
      </c>
      <c r="P1050" s="52">
        <f>IFERROR(_xll.qlIndexFixing(Index1Y,$H1050,TRUE,_xll.ohTrigger(RecalcTrigger,Trigger1Y)),NA())</f>
        <v>2.3161286897663485E-2</v>
      </c>
      <c r="Q1050" s="52">
        <f>IFERROR(_xll.qlIndexFixing(ONIndex1Y,I1050,TRUE,_xll.ohTrigger(RecalcTrigger,Trigger1Y)),NA())</f>
        <v>2.2571861821720773E-2</v>
      </c>
    </row>
    <row r="1051" spans="2:17" x14ac:dyDescent="0.2">
      <c r="B1051" s="46" t="s">
        <v>51</v>
      </c>
      <c r="D1051" s="49">
        <f>_xll.qlCalendarAdvance(LocalCalendar,$D1050,B1051,"f",FALSE)</f>
        <v>47121</v>
      </c>
      <c r="E1051" s="49">
        <f>_xll.qlInterestRateIndexValueDate(IndexON,D1051)</f>
        <v>47121</v>
      </c>
      <c r="F1051" s="52">
        <f>IFERROR(_xll.qlIndexFixing(IndexON,D1051,TRUE,_xll.ohTrigger(RecalcTrigger,TriggerON)),NA())</f>
        <v>1.5143393063281607E-2</v>
      </c>
      <c r="H1051" s="49">
        <f>_xll.qlCalendarAdvance(IborCalendar,$H1050,B1051,"f",FALSE)</f>
        <v>47107</v>
      </c>
      <c r="I1051" s="49">
        <f>_xll.qlInterestRateIndexValueDate(Index1M,$H1051)</f>
        <v>47109</v>
      </c>
      <c r="J1051" s="52">
        <f>IFERROR(_xll.qlIndexFixing(Index1M,$H1051,TRUE,_xll.ohTrigger(RecalcTrigger,Trigger1M)),NA())</f>
        <v>1.8674536107114142E-2</v>
      </c>
      <c r="K1051" s="52">
        <f>IFERROR(_xll.qlIndexFixing(ONIndex1M,I1051,TRUE,_xll.ohTrigger(RecalcTrigger,Trigger1M)),NA())</f>
        <v>1.8658280913673053E-2</v>
      </c>
      <c r="L1051" s="52">
        <f>IFERROR(_xll.qlIndexFixing(Index3M,H1051,TRUE,_xll.ohTrigger(RecalcTrigger,Trigger3M)),NA())</f>
        <v>1.9324246332413253E-2</v>
      </c>
      <c r="M1051" s="52">
        <f>IFERROR(_xll.qlIndexFixing(ONIndex3M,I1051,TRUE,_xll.ohTrigger(RecalcTrigger,Trigger3M)),NA())</f>
        <v>1.9273586142441346E-2</v>
      </c>
      <c r="N1051" s="52">
        <f>IFERROR(_xll.qlIndexFixing(Index6M,$H1051,TRUE,_xll.ohTrigger(RecalcTrigger,Trigger6M)),NA())</f>
        <v>2.128141774700288E-2</v>
      </c>
      <c r="O1051" s="52">
        <f>IFERROR(_xll.qlIndexFixing(ONIndex6M,I1051,TRUE,_xll.ohTrigger(RecalcTrigger,Trigger6M)),NA())</f>
        <v>2.1141335575748599E-2</v>
      </c>
      <c r="P1051" s="52">
        <f>IFERROR(_xll.qlIndexFixing(Index1Y,$H1051,TRUE,_xll.ohTrigger(RecalcTrigger,Trigger1Y)),NA())</f>
        <v>2.3173447555667335E-2</v>
      </c>
      <c r="Q1051" s="52">
        <f>IFERROR(_xll.qlIndexFixing(ONIndex1Y,I1051,TRUE,_xll.ohTrigger(RecalcTrigger,Trigger1Y)),NA())</f>
        <v>2.2588003291833303E-2</v>
      </c>
    </row>
    <row r="1052" spans="2:17" x14ac:dyDescent="0.2">
      <c r="B1052" s="46" t="s">
        <v>51</v>
      </c>
      <c r="D1052" s="49">
        <f>_xll.qlCalendarAdvance(LocalCalendar,$D1051,B1052,"f",FALSE)</f>
        <v>47128</v>
      </c>
      <c r="E1052" s="49">
        <f>_xll.qlInterestRateIndexValueDate(IndexON,D1052)</f>
        <v>47128</v>
      </c>
      <c r="F1052" s="52">
        <f>IFERROR(_xll.qlIndexFixing(IndexON,D1052,TRUE,_xll.ohTrigger(RecalcTrigger,TriggerON)),NA())</f>
        <v>1.5145116873576114E-2</v>
      </c>
      <c r="H1052" s="49">
        <f>_xll.qlCalendarAdvance(IborCalendar,$H1051,B1052,"f",FALSE)</f>
        <v>47114</v>
      </c>
      <c r="I1052" s="49">
        <f>_xll.qlInterestRateIndexValueDate(Index1M,$H1052)</f>
        <v>47116</v>
      </c>
      <c r="J1052" s="52">
        <f>IFERROR(_xll.qlIndexFixing(Index1M,$H1052,TRUE,_xll.ohTrigger(RecalcTrigger,Trigger1M)),NA())</f>
        <v>1.8677725282937825E-2</v>
      </c>
      <c r="K1052" s="52">
        <f>IFERROR(_xll.qlIndexFixing(ONIndex1M,I1052,TRUE,_xll.ohTrigger(RecalcTrigger,Trigger1M)),NA())</f>
        <v>1.8659661695605845E-2</v>
      </c>
      <c r="L1052" s="52">
        <f>IFERROR(_xll.qlIndexFixing(Index3M,H1052,TRUE,_xll.ohTrigger(RecalcTrigger,Trigger3M)),NA())</f>
        <v>1.9325383374021676E-2</v>
      </c>
      <c r="M1052" s="52">
        <f>IFERROR(_xll.qlIndexFixing(ONIndex3M,I1052,TRUE,_xll.ohTrigger(RecalcTrigger,Trigger3M)),NA())</f>
        <v>1.9274059228235885E-2</v>
      </c>
      <c r="N1052" s="52">
        <f>IFERROR(_xll.qlIndexFixing(Index6M,$H1052,TRUE,_xll.ohTrigger(RecalcTrigger,Trigger6M)),NA())</f>
        <v>2.1283734323898466E-2</v>
      </c>
      <c r="O1052" s="52">
        <f>IFERROR(_xll.qlIndexFixing(ONIndex6M,I1052,TRUE,_xll.ohTrigger(RecalcTrigger,Trigger6M)),NA())</f>
        <v>2.1142953287964783E-2</v>
      </c>
      <c r="P1052" s="52">
        <f>IFERROR(_xll.qlIndexFixing(Index1Y,$H1052,TRUE,_xll.ohTrigger(RecalcTrigger,Trigger1Y)),NA())</f>
        <v>2.3185523860511304E-2</v>
      </c>
      <c r="Q1052" s="52">
        <f>IFERROR(_xll.qlIndexFixing(ONIndex1Y,I1052,TRUE,_xll.ohTrigger(RecalcTrigger,Trigger1Y)),NA())</f>
        <v>2.2599234382238986E-2</v>
      </c>
    </row>
    <row r="1053" spans="2:17" x14ac:dyDescent="0.2">
      <c r="B1053" s="46" t="s">
        <v>51</v>
      </c>
      <c r="D1053" s="49">
        <f>_xll.qlCalendarAdvance(LocalCalendar,$D1052,B1053,"f",FALSE)</f>
        <v>47135</v>
      </c>
      <c r="E1053" s="49">
        <f>_xll.qlInterestRateIndexValueDate(IndexON,D1053)</f>
        <v>47135</v>
      </c>
      <c r="F1053" s="52">
        <f>IFERROR(_xll.qlIndexFixing(IndexON,D1053,TRUE,_xll.ohTrigger(RecalcTrigger,TriggerON)),NA())</f>
        <v>1.5146844590026021E-2</v>
      </c>
      <c r="H1053" s="49">
        <f>_xll.qlCalendarAdvance(IborCalendar,$H1052,B1053,"f",FALSE)</f>
        <v>47121</v>
      </c>
      <c r="I1053" s="49">
        <f>_xll.qlInterestRateIndexValueDate(Index1M,$H1053)</f>
        <v>47123</v>
      </c>
      <c r="J1053" s="52">
        <f>IFERROR(_xll.qlIndexFixing(Index1M,$H1053,TRUE,_xll.ohTrigger(RecalcTrigger,Trigger1M)),NA())</f>
        <v>1.8678400645269436E-2</v>
      </c>
      <c r="K1053" s="52">
        <f>IFERROR(_xll.qlIndexFixing(ONIndex1M,I1053,TRUE,_xll.ohTrigger(RecalcTrigger,Trigger1M)),NA())</f>
        <v>1.8661014206555748E-2</v>
      </c>
      <c r="L1053" s="52">
        <f>IFERROR(_xll.qlIndexFixing(Index3M,H1053,TRUE,_xll.ohTrigger(RecalcTrigger,Trigger3M)),NA())</f>
        <v>1.932653138641971E-2</v>
      </c>
      <c r="M1053" s="52">
        <f>IFERROR(_xll.qlIndexFixing(ONIndex3M,I1053,TRUE,_xll.ohTrigger(RecalcTrigger,Trigger3M)),NA())</f>
        <v>1.9274541660410094E-2</v>
      </c>
      <c r="N1053" s="52">
        <f>IFERROR(_xll.qlIndexFixing(Index6M,$H1053,TRUE,_xll.ohTrigger(RecalcTrigger,Trigger6M)),NA())</f>
        <v>2.1285252879844011E-2</v>
      </c>
      <c r="O1053" s="52">
        <f>IFERROR(_xll.qlIndexFixing(ONIndex6M,I1053,TRUE,_xll.ohTrigger(RecalcTrigger,Trigger6M)),NA())</f>
        <v>2.1144562716948201E-2</v>
      </c>
      <c r="P1053" s="52">
        <f>IFERROR(_xll.qlIndexFixing(Index1Y,$H1053,TRUE,_xll.ohTrigger(RecalcTrigger,Trigger1Y)),NA())</f>
        <v>2.3197511166394048E-2</v>
      </c>
      <c r="Q1053" s="52">
        <f>IFERROR(_xll.qlIndexFixing(ONIndex1Y,I1053,TRUE,_xll.ohTrigger(RecalcTrigger,Trigger1Y)),NA())</f>
        <v>2.2610441383106306E-2</v>
      </c>
    </row>
    <row r="1054" spans="2:17" x14ac:dyDescent="0.2">
      <c r="B1054" s="46" t="s">
        <v>51</v>
      </c>
      <c r="D1054" s="49">
        <f>_xll.qlCalendarAdvance(LocalCalendar,$D1053,B1054,"f",FALSE)</f>
        <v>47142</v>
      </c>
      <c r="E1054" s="49">
        <f>_xll.qlInterestRateIndexValueDate(IndexON,D1054)</f>
        <v>47142</v>
      </c>
      <c r="F1054" s="52">
        <f>IFERROR(_xll.qlIndexFixing(IndexON,D1054,TRUE,_xll.ohTrigger(RecalcTrigger,TriggerON)),NA())</f>
        <v>1.5148576212791198E-2</v>
      </c>
      <c r="H1054" s="49">
        <f>_xll.qlCalendarAdvance(IborCalendar,$H1053,B1054,"f",FALSE)</f>
        <v>47128</v>
      </c>
      <c r="I1054" s="49">
        <f>_xll.qlInterestRateIndexValueDate(Index1M,$H1054)</f>
        <v>47130</v>
      </c>
      <c r="J1054" s="52">
        <f>IFERROR(_xll.qlIndexFixing(Index1M,$H1054,TRUE,_xll.ohTrigger(RecalcTrigger,Trigger1M)),NA())</f>
        <v>1.8680284065734184E-2</v>
      </c>
      <c r="K1054" s="52">
        <f>IFERROR(_xll.qlIndexFixing(ONIndex1M,I1054,TRUE,_xll.ohTrigger(RecalcTrigger,Trigger1M)),NA())</f>
        <v>1.866358122382783E-2</v>
      </c>
      <c r="L1054" s="52">
        <f>IFERROR(_xll.qlIndexFixing(Index3M,H1054,TRUE,_xll.ohTrigger(RecalcTrigger,Trigger3M)),NA())</f>
        <v>1.9327690369618011E-2</v>
      </c>
      <c r="M1054" s="52">
        <f>IFERROR(_xll.qlIndexFixing(ONIndex3M,I1054,TRUE,_xll.ohTrigger(RecalcTrigger,Trigger3M)),NA())</f>
        <v>1.9276221461907994E-2</v>
      </c>
      <c r="N1054" s="52">
        <f>IFERROR(_xll.qlIndexFixing(Index6M,$H1054,TRUE,_xll.ohTrigger(RecalcTrigger,Trigger6M)),NA())</f>
        <v>2.128755117851848E-2</v>
      </c>
      <c r="O1054" s="52">
        <f>IFERROR(_xll.qlIndexFixing(ONIndex6M,I1054,TRUE,_xll.ohTrigger(RecalcTrigger,Trigger6M)),NA())</f>
        <v>2.1147747057606026E-2</v>
      </c>
      <c r="P1054" s="52">
        <f>IFERROR(_xll.qlIndexFixing(Index1Y,$H1054,TRUE,_xll.ohTrigger(RecalcTrigger,Trigger1Y)),NA())</f>
        <v>2.3209404827314924E-2</v>
      </c>
      <c r="Q1054" s="52">
        <f>IFERROR(_xll.qlIndexFixing(ONIndex1Y,I1054,TRUE,_xll.ohTrigger(RecalcTrigger,Trigger1Y)),NA())</f>
        <v>2.2624873410299617E-2</v>
      </c>
    </row>
    <row r="1055" spans="2:17" x14ac:dyDescent="0.2">
      <c r="B1055" s="46" t="s">
        <v>51</v>
      </c>
      <c r="D1055" s="49">
        <f>_xll.qlCalendarAdvance(LocalCalendar,$D1054,B1055,"f",FALSE)</f>
        <v>47149</v>
      </c>
      <c r="E1055" s="49">
        <f>_xll.qlInterestRateIndexValueDate(IndexON,D1055)</f>
        <v>47149</v>
      </c>
      <c r="F1055" s="52">
        <f>IFERROR(_xll.qlIndexFixing(IndexON,D1055,TRUE,_xll.ohTrigger(RecalcTrigger,TriggerON)),NA())</f>
        <v>1.5150311741791711E-2</v>
      </c>
      <c r="H1055" s="49">
        <f>_xll.qlCalendarAdvance(IborCalendar,$H1054,B1055,"f",FALSE)</f>
        <v>47135</v>
      </c>
      <c r="I1055" s="49">
        <f>_xll.qlInterestRateIndexValueDate(Index1M,$H1055)</f>
        <v>47137</v>
      </c>
      <c r="J1055" s="52">
        <f>IFERROR(_xll.qlIndexFixing(Index1M,$H1055,TRUE,_xll.ohTrigger(RecalcTrigger,Trigger1M)),NA())</f>
        <v>1.8682748641940528E-2</v>
      </c>
      <c r="K1055" s="52">
        <f>IFERROR(_xll.qlIndexFixing(ONIndex1M,I1055,TRUE,_xll.ohTrigger(RecalcTrigger,Trigger1M)),NA())</f>
        <v>1.8664873139595528E-2</v>
      </c>
      <c r="L1055" s="52">
        <f>IFERROR(_xll.qlIndexFixing(Index3M,H1055,TRUE,_xll.ohTrigger(RecalcTrigger,Trigger3M)),NA())</f>
        <v>1.9328860323623687E-2</v>
      </c>
      <c r="M1055" s="52">
        <f>IFERROR(_xll.qlIndexFixing(ONIndex3M,I1055,TRUE,_xll.ohTrigger(RecalcTrigger,Trigger3M)),NA())</f>
        <v>1.9276724057339933E-2</v>
      </c>
      <c r="N1055" s="52">
        <f>IFERROR(_xll.qlIndexFixing(Index6M,$H1055,TRUE,_xll.ohTrigger(RecalcTrigger,Trigger6M)),NA())</f>
        <v>2.1289840070179439E-2</v>
      </c>
      <c r="O1055" s="52">
        <f>IFERROR(_xll.qlIndexFixing(ONIndex6M,I1055,TRUE,_xll.ohTrigger(RecalcTrigger,Trigger6M)),NA())</f>
        <v>2.1149338912120896E-2</v>
      </c>
      <c r="P1055" s="52">
        <f>IFERROR(_xll.qlIndexFixing(Index1Y,$H1055,TRUE,_xll.ohTrigger(RecalcTrigger,Trigger1Y)),NA())</f>
        <v>2.3222729467383397E-2</v>
      </c>
      <c r="Q1055" s="52">
        <f>IFERROR(_xll.qlIndexFixing(ONIndex1Y,I1055,TRUE,_xll.ohTrigger(RecalcTrigger,Trigger1Y)),NA())</f>
        <v>2.2636030175231525E-2</v>
      </c>
    </row>
    <row r="1056" spans="2:17" x14ac:dyDescent="0.2">
      <c r="B1056" s="46" t="s">
        <v>51</v>
      </c>
      <c r="D1056" s="49">
        <f>_xll.qlCalendarAdvance(LocalCalendar,$D1055,B1056,"f",FALSE)</f>
        <v>47156</v>
      </c>
      <c r="E1056" s="49">
        <f>_xll.qlInterestRateIndexValueDate(IndexON,D1056)</f>
        <v>47156</v>
      </c>
      <c r="F1056" s="52">
        <f>IFERROR(_xll.qlIndexFixing(IndexON,D1056,TRUE,_xll.ohTrigger(RecalcTrigger,TriggerON)),NA())</f>
        <v>1.5152051177027559E-2</v>
      </c>
      <c r="H1056" s="49">
        <f>_xll.qlCalendarAdvance(IborCalendar,$H1055,B1056,"f",FALSE)</f>
        <v>47142</v>
      </c>
      <c r="I1056" s="49">
        <f>_xll.qlInterestRateIndexValueDate(Index1M,$H1056)</f>
        <v>47144</v>
      </c>
      <c r="J1056" s="52">
        <f>IFERROR(_xll.qlIndexFixing(Index1M,$H1056,TRUE,_xll.ohTrigger(RecalcTrigger,Trigger1M)),NA())</f>
        <v>1.8683953209365688E-2</v>
      </c>
      <c r="K1056" s="52">
        <f>IFERROR(_xll.qlIndexFixing(ONIndex1M,I1056,TRUE,_xll.ohTrigger(RecalcTrigger,Trigger1M)),NA())</f>
        <v>1.8666753827947247E-2</v>
      </c>
      <c r="L1056" s="52">
        <f>IFERROR(_xll.qlIndexFixing(Index3M,H1056,TRUE,_xll.ohTrigger(RecalcTrigger,Trigger3M)),NA())</f>
        <v>1.9330041248448282E-2</v>
      </c>
      <c r="M1056" s="52">
        <f>IFERROR(_xll.qlIndexFixing(ONIndex3M,I1056,TRUE,_xll.ohTrigger(RecalcTrigger,Trigger3M)),NA())</f>
        <v>1.9277831635022835E-2</v>
      </c>
      <c r="N1056" s="52">
        <f>IFERROR(_xll.qlIndexFixing(Index6M,$H1056,TRUE,_xll.ohTrigger(RecalcTrigger,Trigger6M)),NA())</f>
        <v>2.1292119554794205E-2</v>
      </c>
      <c r="O1056" s="52">
        <f>IFERROR(_xll.qlIndexFixing(ONIndex6M,I1056,TRUE,_xll.ohTrigger(RecalcTrigger,Trigger6M)),NA())</f>
        <v>2.1151713042319997E-2</v>
      </c>
      <c r="P1056" s="52">
        <f>IFERROR(_xll.qlIndexFixing(Index1Y,$H1056,TRUE,_xll.ohTrigger(RecalcTrigger,Trigger1Y)),NA())</f>
        <v>2.3232892629302747E-2</v>
      </c>
      <c r="Q1056" s="52">
        <f>IFERROR(_xll.qlIndexFixing(ONIndex1Y,I1056,TRUE,_xll.ohTrigger(RecalcTrigger,Trigger1Y)),NA())</f>
        <v>2.2648785296643936E-2</v>
      </c>
    </row>
    <row r="1057" spans="2:17" x14ac:dyDescent="0.2">
      <c r="B1057" s="46" t="s">
        <v>51</v>
      </c>
      <c r="D1057" s="49">
        <f>_xll.qlCalendarAdvance(LocalCalendar,$D1056,B1057,"f",FALSE)</f>
        <v>47163</v>
      </c>
      <c r="E1057" s="49">
        <f>_xll.qlInterestRateIndexValueDate(IndexON,D1057)</f>
        <v>47163</v>
      </c>
      <c r="F1057" s="52">
        <f>IFERROR(_xll.qlIndexFixing(IndexON,D1057,TRUE,_xll.ohTrigger(RecalcTrigger,TriggerON)),NA())</f>
        <v>1.5153794518498742E-2</v>
      </c>
      <c r="H1057" s="49">
        <f>_xll.qlCalendarAdvance(IborCalendar,$H1056,B1057,"f",FALSE)</f>
        <v>47149</v>
      </c>
      <c r="I1057" s="49">
        <f>_xll.qlInterestRateIndexValueDate(Index1M,$H1057)</f>
        <v>47151</v>
      </c>
      <c r="J1057" s="52">
        <f>IFERROR(_xll.qlIndexFixing(Index1M,$H1057,TRUE,_xll.ohTrigger(RecalcTrigger,Trigger1M)),NA())</f>
        <v>1.8683910013839178E-2</v>
      </c>
      <c r="K1057" s="52">
        <f>IFERROR(_xll.qlIndexFixing(ONIndex1M,I1057,TRUE,_xll.ohTrigger(RecalcTrigger,Trigger1M)),NA())</f>
        <v>1.8668601997511303E-2</v>
      </c>
      <c r="L1057" s="52">
        <f>IFERROR(_xll.qlIndexFixing(Index3M,H1057,TRUE,_xll.ohTrigger(RecalcTrigger,Trigger3M)),NA())</f>
        <v>1.9330627800045606E-2</v>
      </c>
      <c r="M1057" s="52">
        <f>IFERROR(_xll.qlIndexFixing(ONIndex3M,I1057,TRUE,_xll.ohTrigger(RecalcTrigger,Trigger3M)),NA())</f>
        <v>1.9278950132211037E-2</v>
      </c>
      <c r="N1057" s="52">
        <f>IFERROR(_xll.qlIndexFixing(Index6M,$H1057,TRUE,_xll.ohTrigger(RecalcTrigger,Trigger6M)),NA())</f>
        <v>2.1294389632330098E-2</v>
      </c>
      <c r="O1057" s="52">
        <f>IFERROR(_xll.qlIndexFixing(ONIndex6M,I1057,TRUE,_xll.ohTrigger(RecalcTrigger,Trigger6M)),NA())</f>
        <v>2.1154077860980891E-2</v>
      </c>
      <c r="P1057" s="52">
        <f>IFERROR(_xll.qlIndexFixing(Index1Y,$H1057,TRUE,_xll.ohTrigger(RecalcTrigger,Trigger1Y)),NA())</f>
        <v>2.3244477477414188E-2</v>
      </c>
      <c r="Q1057" s="52">
        <f>IFERROR(_xll.qlIndexFixing(ONIndex1Y,I1057,TRUE,_xll.ohTrigger(RecalcTrigger,Trigger1Y)),NA())</f>
        <v>2.2661514234920688E-2</v>
      </c>
    </row>
    <row r="1058" spans="2:17" x14ac:dyDescent="0.2">
      <c r="B1058" s="46" t="s">
        <v>51</v>
      </c>
      <c r="D1058" s="49">
        <f>_xll.qlCalendarAdvance(LocalCalendar,$D1057,B1058,"f",FALSE)</f>
        <v>47170</v>
      </c>
      <c r="E1058" s="49">
        <f>_xll.qlInterestRateIndexValueDate(IndexON,D1058)</f>
        <v>47170</v>
      </c>
      <c r="F1058" s="52">
        <f>IFERROR(_xll.qlIndexFixing(IndexON,D1058,TRUE,_xll.ohTrigger(RecalcTrigger,TriggerON)),NA())</f>
        <v>1.5155541766205261E-2</v>
      </c>
      <c r="H1058" s="49">
        <f>_xll.qlCalendarAdvance(IborCalendar,$H1057,B1058,"f",FALSE)</f>
        <v>47156</v>
      </c>
      <c r="I1058" s="49">
        <f>_xll.qlInterestRateIndexValueDate(Index1M,$H1058)</f>
        <v>47158</v>
      </c>
      <c r="J1058" s="52">
        <f>IFERROR(_xll.qlIndexFixing(Index1M,$H1058,TRUE,_xll.ohTrigger(RecalcTrigger,Trigger1M)),NA())</f>
        <v>1.868566987571255E-2</v>
      </c>
      <c r="K1058" s="52">
        <f>IFERROR(_xll.qlIndexFixing(ONIndex1M,I1058,TRUE,_xll.ohTrigger(RecalcTrigger,Trigger1M)),NA())</f>
        <v>1.8670417648261051E-2</v>
      </c>
      <c r="L1058" s="52">
        <f>IFERROR(_xll.qlIndexFixing(Index3M,H1058,TRUE,_xll.ohTrigger(RecalcTrigger,Trigger3M)),NA())</f>
        <v>1.9331829818510594E-2</v>
      </c>
      <c r="M1058" s="52">
        <f>IFERROR(_xll.qlIndexFixing(ONIndex3M,I1058,TRUE,_xll.ohTrigger(RecalcTrigger,Trigger3M)),NA())</f>
        <v>1.9280079548851248E-2</v>
      </c>
      <c r="N1058" s="52">
        <f>IFERROR(_xll.qlIndexFixing(Index6M,$H1058,TRUE,_xll.ohTrigger(RecalcTrigger,Trigger6M)),NA())</f>
        <v>2.1296650302755762E-2</v>
      </c>
      <c r="O1058" s="52">
        <f>IFERROR(_xll.qlIndexFixing(ONIndex6M,I1058,TRUE,_xll.ohTrigger(RecalcTrigger,Trigger6M)),NA())</f>
        <v>2.1156433368023642E-2</v>
      </c>
      <c r="P1058" s="52">
        <f>IFERROR(_xll.qlIndexFixing(Index1Y,$H1058,TRUE,_xll.ohTrigger(RecalcTrigger,Trigger1Y)),NA())</f>
        <v>2.3255950094662331E-2</v>
      </c>
      <c r="Q1058" s="52">
        <f>IFERROR(_xll.qlIndexFixing(ONIndex1Y,I1058,TRUE,_xll.ohTrigger(RecalcTrigger,Trigger1Y)),NA())</f>
        <v>2.267421699006178E-2</v>
      </c>
    </row>
    <row r="1059" spans="2:17" x14ac:dyDescent="0.2">
      <c r="B1059" s="46" t="s">
        <v>51</v>
      </c>
      <c r="D1059" s="49">
        <f>_xll.qlCalendarAdvance(LocalCalendar,$D1058,B1059,"f",FALSE)</f>
        <v>47177</v>
      </c>
      <c r="E1059" s="49">
        <f>_xll.qlInterestRateIndexValueDate(IndexON,D1059)</f>
        <v>47177</v>
      </c>
      <c r="F1059" s="52">
        <f>IFERROR(_xll.qlIndexFixing(IndexON,D1059,TRUE,_xll.ohTrigger(RecalcTrigger,TriggerON)),NA())</f>
        <v>1.5157292920306986E-2</v>
      </c>
      <c r="H1059" s="49">
        <f>_xll.qlCalendarAdvance(IborCalendar,$H1058,B1059,"f",FALSE)</f>
        <v>47163</v>
      </c>
      <c r="I1059" s="49">
        <f>_xll.qlInterestRateIndexValueDate(Index1M,$H1059)</f>
        <v>47165</v>
      </c>
      <c r="J1059" s="52">
        <f>IFERROR(_xll.qlIndexFixing(Index1M,$H1059,TRUE,_xll.ohTrigger(RecalcTrigger,Trigger1M)),NA())</f>
        <v>1.8687397176808989E-2</v>
      </c>
      <c r="K1059" s="52">
        <f>IFERROR(_xll.qlIndexFixing(ONIndex1M,I1059,TRUE,_xll.ohTrigger(RecalcTrigger,Trigger1M)),NA())</f>
        <v>1.8672810936302131E-2</v>
      </c>
      <c r="L1059" s="52">
        <f>IFERROR(_xll.qlIndexFixing(Index3M,H1059,TRUE,_xll.ohTrigger(RecalcTrigger,Trigger3M)),NA())</f>
        <v>1.9333042807230399E-2</v>
      </c>
      <c r="M1059" s="52">
        <f>IFERROR(_xll.qlIndexFixing(ONIndex3M,I1059,TRUE,_xll.ohTrigger(RecalcTrigger,Trigger3M)),NA())</f>
        <v>1.9281818147243168E-2</v>
      </c>
      <c r="N1059" s="52">
        <f>IFERROR(_xll.qlIndexFixing(Index6M,$H1059,TRUE,_xll.ohTrigger(RecalcTrigger,Trigger6M)),NA())</f>
        <v>2.1298901566040723E-2</v>
      </c>
      <c r="O1059" s="52">
        <f>IFERROR(_xll.qlIndexFixing(ONIndex6M,I1059,TRUE,_xll.ohTrigger(RecalcTrigger,Trigger6M)),NA())</f>
        <v>2.1159568519795169E-2</v>
      </c>
      <c r="P1059" s="52">
        <f>IFERROR(_xll.qlIndexFixing(Index1Y,$H1059,TRUE,_xll.ohTrigger(RecalcTrigger,Trigger1Y)),NA())</f>
        <v>2.3268790075403927E-2</v>
      </c>
      <c r="Q1059" s="52">
        <f>IFERROR(_xll.qlIndexFixing(ONIndex1Y,I1059,TRUE,_xll.ohTrigger(RecalcTrigger,Trigger1Y)),NA())</f>
        <v>2.2688512755073553E-2</v>
      </c>
    </row>
    <row r="1060" spans="2:17" x14ac:dyDescent="0.2">
      <c r="B1060" s="46" t="s">
        <v>51</v>
      </c>
      <c r="D1060" s="49">
        <f>_xll.qlCalendarAdvance(LocalCalendar,$D1059,B1060,"f",FALSE)</f>
        <v>47184</v>
      </c>
      <c r="E1060" s="49">
        <f>_xll.qlInterestRateIndexValueDate(IndexON,D1060)</f>
        <v>47184</v>
      </c>
      <c r="F1060" s="52">
        <f>IFERROR(_xll.qlIndexFixing(IndexON,D1060,TRUE,_xll.ohTrigger(RecalcTrigger,TriggerON)),NA())</f>
        <v>1.5159047980564111E-2</v>
      </c>
      <c r="H1060" s="49">
        <f>_xll.qlCalendarAdvance(IborCalendar,$H1059,B1060,"f",FALSE)</f>
        <v>47170</v>
      </c>
      <c r="I1060" s="49">
        <f>_xll.qlInterestRateIndexValueDate(Index1M,$H1060)</f>
        <v>47172</v>
      </c>
      <c r="J1060" s="52">
        <f>IFERROR(_xll.qlIndexFixing(Index1M,$H1060,TRUE,_xll.ohTrigger(RecalcTrigger,Trigger1M)),NA())</f>
        <v>1.8689091917114223E-2</v>
      </c>
      <c r="K1060" s="52">
        <f>IFERROR(_xll.qlIndexFixing(ONIndex1M,I1060,TRUE,_xll.ohTrigger(RecalcTrigger,Trigger1M)),NA())</f>
        <v>1.8673951393424204E-2</v>
      </c>
      <c r="L1060" s="52">
        <f>IFERROR(_xll.qlIndexFixing(Index3M,H1060,TRUE,_xll.ohTrigger(RecalcTrigger,Trigger3M)),NA())</f>
        <v>1.9334266766216697E-2</v>
      </c>
      <c r="M1060" s="52">
        <f>IFERROR(_xll.qlIndexFixing(ONIndex3M,I1060,TRUE,_xll.ohTrigger(RecalcTrigger,Trigger3M)),NA())</f>
        <v>1.9282371140594279E-2</v>
      </c>
      <c r="N1060" s="52">
        <f>IFERROR(_xll.qlIndexFixing(Index6M,$H1060,TRUE,_xll.ohTrigger(RecalcTrigger,Trigger6M)),NA())</f>
        <v>2.1301143422150979E-2</v>
      </c>
      <c r="O1060" s="52">
        <f>IFERROR(_xll.qlIndexFixing(ONIndex6M,I1060,TRUE,_xll.ohTrigger(RecalcTrigger,Trigger6M)),NA())</f>
        <v>2.1161116447414585E-2</v>
      </c>
      <c r="P1060" s="52">
        <f>IFERROR(_xll.qlIndexFixing(Index1Y,$H1060,TRUE,_xll.ohTrigger(RecalcTrigger,Trigger1Y)),NA())</f>
        <v>2.3278540048692863E-2</v>
      </c>
      <c r="Q1060" s="52">
        <f>IFERROR(_xll.qlIndexFixing(ONIndex1Y,I1060,TRUE,_xll.ohTrigger(RecalcTrigger,Trigger1Y)),NA())</f>
        <v>2.2699543950936985E-2</v>
      </c>
    </row>
    <row r="1061" spans="2:17" x14ac:dyDescent="0.2">
      <c r="B1061" s="46" t="s">
        <v>51</v>
      </c>
      <c r="D1061" s="49">
        <f>_xll.qlCalendarAdvance(LocalCalendar,$D1060,B1061,"f",FALSE)</f>
        <v>47191</v>
      </c>
      <c r="E1061" s="49">
        <f>_xll.qlInterestRateIndexValueDate(IndexON,D1061)</f>
        <v>47191</v>
      </c>
      <c r="F1061" s="52">
        <f>IFERROR(_xll.qlIndexFixing(IndexON,D1061,TRUE,_xll.ohTrigger(RecalcTrigger,TriggerON)),NA())</f>
        <v>1.5160806947056571E-2</v>
      </c>
      <c r="H1061" s="49">
        <f>_xll.qlCalendarAdvance(IborCalendar,$H1060,B1061,"f",FALSE)</f>
        <v>47177</v>
      </c>
      <c r="I1061" s="49">
        <f>_xll.qlInterestRateIndexValueDate(Index1M,$H1061)</f>
        <v>47179</v>
      </c>
      <c r="J1061" s="52">
        <f>IFERROR(_xll.qlIndexFixing(Index1M,$H1061,TRUE,_xll.ohTrigger(RecalcTrigger,Trigger1M)),NA())</f>
        <v>1.8693156471361327E-2</v>
      </c>
      <c r="K1061" s="52">
        <f>IFERROR(_xll.qlIndexFixing(ONIndex1M,I1061,TRUE,_xll.ohTrigger(RecalcTrigger,Trigger1M)),NA())</f>
        <v>1.8675669487810964E-2</v>
      </c>
      <c r="L1061" s="52">
        <f>IFERROR(_xll.qlIndexFixing(Index3M,H1061,TRUE,_xll.ohTrigger(RecalcTrigger,Trigger3M)),NA())</f>
        <v>1.9338546422581222E-2</v>
      </c>
      <c r="M1061" s="52">
        <f>IFERROR(_xll.qlIndexFixing(ONIndex3M,I1061,TRUE,_xll.ohTrigger(RecalcTrigger,Trigger3M)),NA())</f>
        <v>1.9283533315723744E-2</v>
      </c>
      <c r="N1061" s="52">
        <f>IFERROR(_xll.qlIndexFixing(Index6M,$H1061,TRUE,_xll.ohTrigger(RecalcTrigger,Trigger6M)),NA())</f>
        <v>2.1307297181280601E-2</v>
      </c>
      <c r="O1061" s="52">
        <f>IFERROR(_xll.qlIndexFixing(ONIndex6M,I1061,TRUE,_xll.ohTrigger(RecalcTrigger,Trigger6M)),NA())</f>
        <v>2.1163444019709488E-2</v>
      </c>
      <c r="P1061" s="52">
        <f>IFERROR(_xll.qlIndexFixing(Index1Y,$H1061,TRUE,_xll.ohTrigger(RecalcTrigger,Trigger1Y)),NA())</f>
        <v>2.3289648091116184E-2</v>
      </c>
      <c r="Q1061" s="52">
        <f>IFERROR(_xll.qlIndexFixing(ONIndex1Y,I1061,TRUE,_xll.ohTrigger(RecalcTrigger,Trigger1Y)),NA())</f>
        <v>2.2712168156644452E-2</v>
      </c>
    </row>
    <row r="1062" spans="2:17" x14ac:dyDescent="0.2">
      <c r="B1062" s="46" t="s">
        <v>51</v>
      </c>
      <c r="D1062" s="49">
        <f>_xll.qlCalendarAdvance(LocalCalendar,$D1061,B1062,"f",FALSE)</f>
        <v>47198</v>
      </c>
      <c r="E1062" s="49">
        <f>_xll.qlInterestRateIndexValueDate(IndexON,D1062)</f>
        <v>47198</v>
      </c>
      <c r="F1062" s="52">
        <f>IFERROR(_xll.qlIndexFixing(IndexON,D1062,TRUE,_xll.ohTrigger(RecalcTrigger,TriggerON)),NA())</f>
        <v>1.516256981970443E-2</v>
      </c>
      <c r="H1062" s="49">
        <f>_xll.qlCalendarAdvance(IborCalendar,$H1061,B1062,"f",FALSE)</f>
        <v>47184</v>
      </c>
      <c r="I1062" s="49">
        <f>_xll.qlInterestRateIndexValueDate(Index1M,$H1062)</f>
        <v>47186</v>
      </c>
      <c r="J1062" s="52">
        <f>IFERROR(_xll.qlIndexFixing(Index1M,$H1062,TRUE,_xll.ohTrigger(RecalcTrigger,Trigger1M)),NA())</f>
        <v>1.8694179060777777E-2</v>
      </c>
      <c r="K1062" s="52">
        <f>IFERROR(_xll.qlIndexFixing(ONIndex1M,I1062,TRUE,_xll.ohTrigger(RecalcTrigger,Trigger1M)),NA())</f>
        <v>1.8677355063383416E-2</v>
      </c>
      <c r="L1062" s="52">
        <f>IFERROR(_xll.qlIndexFixing(Index3M,H1062,TRUE,_xll.ohTrigger(RecalcTrigger,Trigger3M)),NA())</f>
        <v>1.9339796574990898E-2</v>
      </c>
      <c r="M1062" s="52">
        <f>IFERROR(_xll.qlIndexFixing(ONIndex3M,I1062,TRUE,_xll.ohTrigger(RecalcTrigger,Trigger3M)),NA())</f>
        <v>1.9284706410305219E-2</v>
      </c>
      <c r="N1062" s="52">
        <f>IFERROR(_xll.qlIndexFixing(Index6M,$H1062,TRUE,_xll.ohTrigger(RecalcTrigger,Trigger6M)),NA())</f>
        <v>2.1308733837910383E-2</v>
      </c>
      <c r="O1062" s="52">
        <f>IFERROR(_xll.qlIndexFixing(ONIndex6M,I1062,TRUE,_xll.ohTrigger(RecalcTrigger,Trigger6M)),NA())</f>
        <v>2.1165762280439537E-2</v>
      </c>
      <c r="P1062" s="52">
        <f>IFERROR(_xll.qlIndexFixing(Index1Y,$H1062,TRUE,_xll.ohTrigger(RecalcTrigger,Trigger1Y)),NA())</f>
        <v>2.3300625313970483E-2</v>
      </c>
      <c r="Q1062" s="52">
        <f>IFERROR(_xll.qlIndexFixing(ONIndex1Y,I1062,TRUE,_xll.ohTrigger(RecalcTrigger,Trigger1Y)),NA())</f>
        <v>2.2724766179189615E-2</v>
      </c>
    </row>
    <row r="1063" spans="2:17" x14ac:dyDescent="0.2">
      <c r="B1063" s="46" t="s">
        <v>51</v>
      </c>
      <c r="D1063" s="49">
        <f>_xll.qlCalendarAdvance(LocalCalendar,$D1062,B1063,"f",FALSE)</f>
        <v>47205</v>
      </c>
      <c r="E1063" s="49">
        <f>_xll.qlInterestRateIndexValueDate(IndexON,D1063)</f>
        <v>47205</v>
      </c>
      <c r="F1063" s="52">
        <f>IFERROR(_xll.qlIndexFixing(IndexON,D1063,TRUE,_xll.ohTrigger(RecalcTrigger,TriggerON)),NA())</f>
        <v>1.5164336598747497E-2</v>
      </c>
      <c r="H1063" s="49">
        <f>_xll.qlCalendarAdvance(IborCalendar,$H1062,B1063,"f",FALSE)</f>
        <v>47191</v>
      </c>
      <c r="I1063" s="49">
        <f>_xll.qlInterestRateIndexValueDate(Index1M,$H1063)</f>
        <v>47193</v>
      </c>
      <c r="J1063" s="52">
        <f>IFERROR(_xll.qlIndexFixing(Index1M,$H1063,TRUE,_xll.ohTrigger(RecalcTrigger,Trigger1M)),NA())</f>
        <v>1.8695769388853457E-2</v>
      </c>
      <c r="K1063" s="52">
        <f>IFERROR(_xll.qlIndexFixing(ONIndex1M,I1063,TRUE,_xll.ohTrigger(RecalcTrigger,Trigger1M)),NA())</f>
        <v>1.8679008120194851E-2</v>
      </c>
      <c r="L1063" s="52">
        <f>IFERROR(_xll.qlIndexFixing(Index3M,H1063,TRUE,_xll.ohTrigger(RecalcTrigger,Trigger3M)),NA())</f>
        <v>1.9341057700661177E-2</v>
      </c>
      <c r="M1063" s="52">
        <f>IFERROR(_xll.qlIndexFixing(ONIndex3M,I1063,TRUE,_xll.ohTrigger(RecalcTrigger,Trigger3M)),NA())</f>
        <v>1.9285890424391994E-2</v>
      </c>
      <c r="N1063" s="52">
        <f>IFERROR(_xll.qlIndexFixing(Index6M,$H1063,TRUE,_xll.ohTrigger(RecalcTrigger,Trigger6M)),NA())</f>
        <v>2.1310945305217606E-2</v>
      </c>
      <c r="O1063" s="52">
        <f>IFERROR(_xll.qlIndexFixing(ONIndex6M,I1063,TRUE,_xll.ohTrigger(RecalcTrigger,Trigger6M)),NA())</f>
        <v>2.1168071229578089E-2</v>
      </c>
      <c r="P1063" s="52">
        <f>IFERROR(_xll.qlIndexFixing(Index1Y,$H1063,TRUE,_xll.ohTrigger(RecalcTrigger,Trigger1Y)),NA())</f>
        <v>2.3311467069681666E-2</v>
      </c>
      <c r="Q1063" s="52">
        <f>IFERROR(_xll.qlIndexFixing(ONIndex1Y,I1063,TRUE,_xll.ohTrigger(RecalcTrigger,Trigger1Y)),NA())</f>
        <v>2.2737338018572473E-2</v>
      </c>
    </row>
    <row r="1064" spans="2:17" x14ac:dyDescent="0.2">
      <c r="B1064" s="46" t="s">
        <v>51</v>
      </c>
      <c r="D1064" s="49">
        <f>_xll.qlCalendarAdvance(LocalCalendar,$D1063,B1064,"f",FALSE)</f>
        <v>47212</v>
      </c>
      <c r="E1064" s="49">
        <f>_xll.qlInterestRateIndexValueDate(IndexON,D1064)</f>
        <v>47212</v>
      </c>
      <c r="F1064" s="52">
        <f>IFERROR(_xll.qlIndexFixing(IndexON,D1064,TRUE,_xll.ohTrigger(RecalcTrigger,TriggerON)),NA())</f>
        <v>1.5166107283945962E-2</v>
      </c>
      <c r="H1064" s="49">
        <f>_xll.qlCalendarAdvance(IborCalendar,$H1063,B1064,"f",FALSE)</f>
        <v>47198</v>
      </c>
      <c r="I1064" s="49">
        <f>_xll.qlInterestRateIndexValueDate(Index1M,$H1064)</f>
        <v>47200</v>
      </c>
      <c r="J1064" s="52">
        <f>IFERROR(_xll.qlIndexFixing(Index1M,$H1064,TRUE,_xll.ohTrigger(RecalcTrigger,Trigger1M)),NA())</f>
        <v>1.869732715103593E-2</v>
      </c>
      <c r="K1064" s="52">
        <f>IFERROR(_xll.qlIndexFixing(ONIndex1M,I1064,TRUE,_xll.ohTrigger(RecalcTrigger,Trigger1M)),NA())</f>
        <v>1.8680628658165332E-2</v>
      </c>
      <c r="L1064" s="52">
        <f>IFERROR(_xll.qlIndexFixing(Index3M,H1064,TRUE,_xll.ohTrigger(RecalcTrigger,Trigger3M)),NA())</f>
        <v>1.9342329799602254E-2</v>
      </c>
      <c r="M1064" s="52">
        <f>IFERROR(_xll.qlIndexFixing(ONIndex3M,I1064,TRUE,_xll.ohTrigger(RecalcTrigger,Trigger3M)),NA())</f>
        <v>1.9287085357930778E-2</v>
      </c>
      <c r="N1064" s="52">
        <f>IFERROR(_xll.qlIndexFixing(Index6M,$H1064,TRUE,_xll.ohTrigger(RecalcTrigger,Trigger6M)),NA())</f>
        <v>2.1313147363055302E-2</v>
      </c>
      <c r="O1064" s="52">
        <f>IFERROR(_xll.qlIndexFixing(ONIndex6M,I1064,TRUE,_xll.ohTrigger(RecalcTrigger,Trigger6M)),NA())</f>
        <v>2.1170370867151789E-2</v>
      </c>
      <c r="P1064" s="52">
        <f>IFERROR(_xll.qlIndexFixing(Index1Y,$H1064,TRUE,_xll.ohTrigger(RecalcTrigger,Trigger1Y)),NA())</f>
        <v>2.3322168710528831E-2</v>
      </c>
      <c r="Q1064" s="52">
        <f>IFERROR(_xll.qlIndexFixing(ONIndex1Y,I1064,TRUE,_xll.ohTrigger(RecalcTrigger,Trigger1Y)),NA())</f>
        <v>2.2749883674739735E-2</v>
      </c>
    </row>
    <row r="1065" spans="2:17" x14ac:dyDescent="0.2">
      <c r="B1065" s="46" t="s">
        <v>51</v>
      </c>
      <c r="D1065" s="49">
        <f>_xll.qlCalendarAdvance(LocalCalendar,$D1064,B1065,"f",FALSE)</f>
        <v>47219</v>
      </c>
      <c r="E1065" s="49">
        <f>_xll.qlInterestRateIndexValueDate(IndexON,D1065)</f>
        <v>47219</v>
      </c>
      <c r="F1065" s="52">
        <f>IFERROR(_xll.qlIndexFixing(IndexON,D1065,TRUE,_xll.ohTrigger(RecalcTrigger,TriggerON)),NA())</f>
        <v>1.5167881875459699E-2</v>
      </c>
      <c r="H1065" s="49">
        <f>_xll.qlCalendarAdvance(IborCalendar,$H1064,B1065,"f",FALSE)</f>
        <v>47205</v>
      </c>
      <c r="I1065" s="49">
        <f>_xll.qlInterestRateIndexValueDate(Index1M,$H1065)</f>
        <v>47211</v>
      </c>
      <c r="J1065" s="52">
        <f>IFERROR(_xll.qlIndexFixing(Index1M,$H1065,TRUE,_xll.ohTrigger(RecalcTrigger,Trigger1M)),NA())</f>
        <v>1.8699119031325928E-2</v>
      </c>
      <c r="K1065" s="52">
        <f>IFERROR(_xll.qlIndexFixing(ONIndex1M,I1065,TRUE,_xll.ohTrigger(RecalcTrigger,Trigger1M)),NA())</f>
        <v>1.8681918023206734E-2</v>
      </c>
      <c r="L1065" s="52">
        <f>IFERROR(_xll.qlIndexFixing(Index3M,H1065,TRUE,_xll.ohTrigger(RecalcTrigger,Trigger3M)),NA())</f>
        <v>1.9342512157162855E-2</v>
      </c>
      <c r="M1065" s="52">
        <f>IFERROR(_xll.qlIndexFixing(ONIndex3M,I1065,TRUE,_xll.ohTrigger(RecalcTrigger,Trigger3M)),NA())</f>
        <v>1.9287777870777845E-2</v>
      </c>
      <c r="N1065" s="52">
        <f>IFERROR(_xll.qlIndexFixing(Index6M,$H1065,TRUE,_xll.ohTrigger(RecalcTrigger,Trigger6M)),NA())</f>
        <v>2.1315025183367635E-2</v>
      </c>
      <c r="O1065" s="52">
        <f>IFERROR(_xll.qlIndexFixing(ONIndex6M,I1065,TRUE,_xll.ohTrigger(RecalcTrigger,Trigger6M)),NA())</f>
        <v>2.1172394754529478E-2</v>
      </c>
      <c r="P1065" s="52">
        <f>IFERROR(_xll.qlIndexFixing(Index1Y,$H1065,TRUE,_xll.ohTrigger(RecalcTrigger,Trigger1Y)),NA())</f>
        <v>2.3335894034676355E-2</v>
      </c>
      <c r="Q1065" s="52">
        <f>IFERROR(_xll.qlIndexFixing(ONIndex1Y,I1065,TRUE,_xll.ohTrigger(RecalcTrigger,Trigger1Y)),NA())</f>
        <v>2.2766321031575387E-2</v>
      </c>
    </row>
    <row r="1066" spans="2:17" x14ac:dyDescent="0.2">
      <c r="B1066" s="46" t="s">
        <v>51</v>
      </c>
      <c r="D1066" s="49">
        <f>_xll.qlCalendarAdvance(LocalCalendar,$D1065,B1066,"f",FALSE)</f>
        <v>47226</v>
      </c>
      <c r="E1066" s="49">
        <f>_xll.qlInterestRateIndexValueDate(IndexON,D1066)</f>
        <v>47226</v>
      </c>
      <c r="F1066" s="52">
        <f>IFERROR(_xll.qlIndexFixing(IndexON,D1066,TRUE,_xll.ohTrigger(RecalcTrigger,TriggerON)),NA())</f>
        <v>1.5169660373208771E-2</v>
      </c>
      <c r="H1066" s="49">
        <f>_xll.qlCalendarAdvance(IborCalendar,$H1065,B1066,"f",FALSE)</f>
        <v>47212</v>
      </c>
      <c r="I1066" s="49">
        <f>_xll.qlInterestRateIndexValueDate(Index1M,$H1066)</f>
        <v>47214</v>
      </c>
      <c r="J1066" s="52">
        <f>IFERROR(_xll.qlIndexFixing(Index1M,$H1066,TRUE,_xll.ohTrigger(RecalcTrigger,Trigger1M)),NA())</f>
        <v>1.8700934055133345E-2</v>
      </c>
      <c r="K1066" s="52">
        <f>IFERROR(_xll.qlIndexFixing(ONIndex1M,I1066,TRUE,_xll.ohTrigger(RecalcTrigger,Trigger1M)),NA())</f>
        <v>1.8683772177769953E-2</v>
      </c>
      <c r="L1066" s="52">
        <f>IFERROR(_xll.qlIndexFixing(Index3M,H1066,TRUE,_xll.ohTrigger(RecalcTrigger,Trigger3M)),NA())</f>
        <v>1.9343066994791002E-2</v>
      </c>
      <c r="M1066" s="52">
        <f>IFERROR(_xll.qlIndexFixing(ONIndex3M,I1066,TRUE,_xll.ohTrigger(RecalcTrigger,Trigger3M)),NA())</f>
        <v>1.92895079834976E-2</v>
      </c>
      <c r="N1066" s="52">
        <f>IFERROR(_xll.qlIndexFixing(Index6M,$H1066,TRUE,_xll.ohTrigger(RecalcTrigger,Trigger6M)),NA())</f>
        <v>2.1318304757856E-2</v>
      </c>
      <c r="O1066" s="52">
        <f>IFERROR(_xll.qlIndexFixing(ONIndex6M,I1066,TRUE,_xll.ohTrigger(RecalcTrigger,Trigger6M)),NA())</f>
        <v>2.1174942207498049E-2</v>
      </c>
      <c r="P1066" s="52">
        <f>IFERROR(_xll.qlIndexFixing(Index1Y,$H1066,TRUE,_xll.ohTrigger(RecalcTrigger,Trigger1Y)),NA())</f>
        <v>2.3343133056052921E-2</v>
      </c>
      <c r="Q1066" s="52">
        <f>IFERROR(_xll.qlIndexFixing(ONIndex1Y,I1066,TRUE,_xll.ohTrigger(RecalcTrigger,Trigger1Y)),NA())</f>
        <v>2.2774896437560699E-2</v>
      </c>
    </row>
    <row r="1067" spans="2:17" x14ac:dyDescent="0.2">
      <c r="B1067" s="46" t="s">
        <v>51</v>
      </c>
      <c r="D1067" s="49">
        <f>_xll.qlCalendarAdvance(LocalCalendar,$D1066,B1067,"f",FALSE)</f>
        <v>47233</v>
      </c>
      <c r="E1067" s="49">
        <f>_xll.qlInterestRateIndexValueDate(IndexON,D1067)</f>
        <v>47233</v>
      </c>
      <c r="F1067" s="52">
        <f>IFERROR(_xll.qlIndexFixing(IndexON,D1067,TRUE,_xll.ohTrigger(RecalcTrigger,TriggerON)),NA())</f>
        <v>1.5171442777193178E-2</v>
      </c>
      <c r="H1067" s="49">
        <f>_xll.qlCalendarAdvance(IborCalendar,$H1066,B1067,"f",FALSE)</f>
        <v>47219</v>
      </c>
      <c r="I1067" s="49">
        <f>_xll.qlInterestRateIndexValueDate(Index1M,$H1067)</f>
        <v>47221</v>
      </c>
      <c r="J1067" s="52">
        <f>IFERROR(_xll.qlIndexFixing(Index1M,$H1067,TRUE,_xll.ohTrigger(RecalcTrigger,Trigger1M)),NA())</f>
        <v>1.8701805042115802E-2</v>
      </c>
      <c r="K1067" s="52">
        <f>IFERROR(_xll.qlIndexFixing(ONIndex1M,I1067,TRUE,_xll.ohTrigger(RecalcTrigger,Trigger1M)),NA())</f>
        <v>1.8685295159350801E-2</v>
      </c>
      <c r="L1067" s="52">
        <f>IFERROR(_xll.qlIndexFixing(Index3M,H1067,TRUE,_xll.ohTrigger(RecalcTrigger,Trigger3M)),NA())</f>
        <v>1.9344369452727671E-2</v>
      </c>
      <c r="M1067" s="52">
        <f>IFERROR(_xll.qlIndexFixing(ONIndex3M,I1067,TRUE,_xll.ohTrigger(RecalcTrigger,Trigger3M)),NA())</f>
        <v>1.9290735675498993E-2</v>
      </c>
      <c r="N1067" s="52">
        <f>IFERROR(_xll.qlIndexFixing(Index6M,$H1067,TRUE,_xll.ohTrigger(RecalcTrigger,Trigger6M)),NA())</f>
        <v>2.13196970794358E-2</v>
      </c>
      <c r="O1067" s="52">
        <f>IFERROR(_xll.qlIndexFixing(ONIndex6M,I1067,TRUE,_xll.ohTrigger(RecalcTrigger,Trigger6M)),NA())</f>
        <v>2.1177213910297255E-2</v>
      </c>
      <c r="P1067" s="52">
        <f>IFERROR(_xll.qlIndexFixing(Index1Y,$H1067,TRUE,_xll.ohTrigger(RecalcTrigger,Trigger1Y)),NA())</f>
        <v>2.3353386464611527E-2</v>
      </c>
      <c r="Q1067" s="52">
        <f>IFERROR(_xll.qlIndexFixing(ONIndex1Y,I1067,TRUE,_xll.ohTrigger(RecalcTrigger,Trigger1Y)),NA())</f>
        <v>2.278736354416111E-2</v>
      </c>
    </row>
    <row r="1068" spans="2:17" x14ac:dyDescent="0.2">
      <c r="B1068" s="46" t="s">
        <v>51</v>
      </c>
      <c r="D1068" s="49">
        <f>_xll.qlCalendarAdvance(LocalCalendar,$D1067,B1068,"f",FALSE)</f>
        <v>47240</v>
      </c>
      <c r="E1068" s="49">
        <f>_xll.qlInterestRateIndexValueDate(IndexON,D1068)</f>
        <v>47240</v>
      </c>
      <c r="F1068" s="52">
        <f>IFERROR(_xll.qlIndexFixing(IndexON,D1068,TRUE,_xll.ohTrigger(RecalcTrigger,TriggerON)),NA())</f>
        <v>1.5173229087412921E-2</v>
      </c>
      <c r="H1068" s="49">
        <f>_xll.qlCalendarAdvance(IborCalendar,$H1067,B1068,"f",FALSE)</f>
        <v>47226</v>
      </c>
      <c r="I1068" s="49">
        <f>_xll.qlInterestRateIndexValueDate(Index1M,$H1068)</f>
        <v>47228</v>
      </c>
      <c r="J1068" s="52">
        <f>IFERROR(_xll.qlIndexFixing(Index1M,$H1068,TRUE,_xll.ohTrigger(RecalcTrigger,Trigger1M)),NA())</f>
        <v>1.8703232540604249E-2</v>
      </c>
      <c r="K1068" s="52">
        <f>IFERROR(_xll.qlIndexFixing(ONIndex1M,I1068,TRUE,_xll.ohTrigger(RecalcTrigger,Trigger1M)),NA())</f>
        <v>1.8686785622117341E-2</v>
      </c>
      <c r="L1068" s="52">
        <f>IFERROR(_xll.qlIndexFixing(Index3M,H1068,TRUE,_xll.ohTrigger(RecalcTrigger,Trigger3M)),NA())</f>
        <v>1.9345682882198349E-2</v>
      </c>
      <c r="M1068" s="52">
        <f>IFERROR(_xll.qlIndexFixing(ONIndex3M,I1068,TRUE,_xll.ohTrigger(RecalcTrigger,Trigger3M)),NA())</f>
        <v>1.9291974287005687E-2</v>
      </c>
      <c r="N1068" s="52">
        <f>IFERROR(_xll.qlIndexFixing(Index6M,$H1068,TRUE,_xll.ohTrigger(RecalcTrigger,Trigger6M)),NA())</f>
        <v>2.1321861499080826E-2</v>
      </c>
      <c r="O1068" s="52">
        <f>IFERROR(_xll.qlIndexFixing(ONIndex6M,I1068,TRUE,_xll.ohTrigger(RecalcTrigger,Trigger6M)),NA())</f>
        <v>2.1179476301478317E-2</v>
      </c>
      <c r="P1068" s="52">
        <f>IFERROR(_xll.qlIndexFixing(Index1Y,$H1068,TRUE,_xll.ohTrigger(RecalcTrigger,Trigger1Y)),NA())</f>
        <v>2.3364841214561699E-2</v>
      </c>
      <c r="Q1068" s="52">
        <f>IFERROR(_xll.qlIndexFixing(ONIndex1Y,I1068,TRUE,_xll.ohTrigger(RecalcTrigger,Trigger1Y)),NA())</f>
        <v>2.2799804467572571E-2</v>
      </c>
    </row>
    <row r="1069" spans="2:17" x14ac:dyDescent="0.2">
      <c r="B1069" s="46" t="s">
        <v>51</v>
      </c>
      <c r="D1069" s="49">
        <f>_xll.qlCalendarAdvance(LocalCalendar,$D1068,B1069,"f",FALSE)</f>
        <v>47247</v>
      </c>
      <c r="E1069" s="49">
        <f>_xll.qlInterestRateIndexValueDate(IndexON,D1069)</f>
        <v>47247</v>
      </c>
      <c r="F1069" s="52">
        <f>IFERROR(_xll.qlIndexFixing(IndexON,D1069,TRUE,_xll.ohTrigger(RecalcTrigger,TriggerON)),NA())</f>
        <v>1.5175019303947934E-2</v>
      </c>
      <c r="H1069" s="49">
        <f>_xll.qlCalendarAdvance(IborCalendar,$H1068,B1069,"f",FALSE)</f>
        <v>47233</v>
      </c>
      <c r="I1069" s="49">
        <f>_xll.qlInterestRateIndexValueDate(Index1M,$H1069)</f>
        <v>47235</v>
      </c>
      <c r="J1069" s="52">
        <f>IFERROR(_xll.qlIndexFixing(Index1M,$H1069,TRUE,_xll.ohTrigger(RecalcTrigger,Trigger1M)),NA())</f>
        <v>1.8705209794121214E-2</v>
      </c>
      <c r="K1069" s="52">
        <f>IFERROR(_xll.qlIndexFixing(ONIndex1M,I1069,TRUE,_xll.ohTrigger(RecalcTrigger,Trigger1M)),NA())</f>
        <v>1.8688243566122864E-2</v>
      </c>
      <c r="L1069" s="52">
        <f>IFERROR(_xll.qlIndexFixing(Index3M,H1069,TRUE,_xll.ohTrigger(RecalcTrigger,Trigger3M)),NA())</f>
        <v>1.934700728321358E-2</v>
      </c>
      <c r="M1069" s="52">
        <f>IFERROR(_xll.qlIndexFixing(ONIndex3M,I1069,TRUE,_xll.ohTrigger(RecalcTrigger,Trigger3M)),NA())</f>
        <v>1.9293223817991034E-2</v>
      </c>
      <c r="N1069" s="52">
        <f>IFERROR(_xll.qlIndexFixing(Index6M,$H1069,TRUE,_xll.ohTrigger(RecalcTrigger,Trigger6M)),NA())</f>
        <v>2.1324016509099045E-2</v>
      </c>
      <c r="O1069" s="52">
        <f>IFERROR(_xll.qlIndexFixing(ONIndex6M,I1069,TRUE,_xll.ohTrigger(RecalcTrigger,Trigger6M)),NA())</f>
        <v>2.1181729381121173E-2</v>
      </c>
      <c r="P1069" s="52">
        <f>IFERROR(_xll.qlIndexFixing(Index1Y,$H1069,TRUE,_xll.ohTrigger(RecalcTrigger,Trigger1Y)),NA())</f>
        <v>2.3373412512117369E-2</v>
      </c>
      <c r="Q1069" s="52">
        <f>IFERROR(_xll.qlIndexFixing(ONIndex1Y,I1069,TRUE,_xll.ohTrigger(RecalcTrigger,Trigger1Y)),NA())</f>
        <v>2.2812219207741791E-2</v>
      </c>
    </row>
    <row r="1070" spans="2:17" x14ac:dyDescent="0.2">
      <c r="B1070" s="46" t="s">
        <v>51</v>
      </c>
      <c r="D1070" s="49">
        <f>_xll.qlCalendarAdvance(LocalCalendar,$D1069,B1070,"f",FALSE)</f>
        <v>47254</v>
      </c>
      <c r="E1070" s="49">
        <f>_xll.qlInterestRateIndexValueDate(IndexON,D1070)</f>
        <v>47254</v>
      </c>
      <c r="F1070" s="52">
        <f>IFERROR(_xll.qlIndexFixing(IndexON,D1070,TRUE,_xll.ohTrigger(RecalcTrigger,TriggerON)),NA())</f>
        <v>1.5176813426638347E-2</v>
      </c>
      <c r="H1070" s="49">
        <f>_xll.qlCalendarAdvance(IborCalendar,$H1069,B1070,"f",FALSE)</f>
        <v>47240</v>
      </c>
      <c r="I1070" s="49">
        <f>_xll.qlInterestRateIndexValueDate(Index1M,$H1070)</f>
        <v>47242</v>
      </c>
      <c r="J1070" s="52">
        <f>IFERROR(_xll.qlIndexFixing(Index1M,$H1070,TRUE,_xll.ohTrigger(RecalcTrigger,Trigger1M)),NA())</f>
        <v>1.8705989839710706E-2</v>
      </c>
      <c r="K1070" s="52">
        <f>IFERROR(_xll.qlIndexFixing(ONIndex1M,I1070,TRUE,_xll.ohTrigger(RecalcTrigger,Trigger1M)),NA())</f>
        <v>1.8690254501934067E-2</v>
      </c>
      <c r="L1070" s="52">
        <f>IFERROR(_xll.qlIndexFixing(Index3M,H1070,TRUE,_xll.ohTrigger(RecalcTrigger,Trigger3M)),NA())</f>
        <v>1.9350192832556363E-2</v>
      </c>
      <c r="M1070" s="52">
        <f>IFERROR(_xll.qlIndexFixing(ONIndex3M,I1070,TRUE,_xll.ohTrigger(RecalcTrigger,Trigger3M)),NA())</f>
        <v>1.9295091821402988E-2</v>
      </c>
      <c r="N1070" s="52">
        <f>IFERROR(_xll.qlIndexFixing(Index6M,$H1070,TRUE,_xll.ohTrigger(RecalcTrigger,Trigger6M)),NA())</f>
        <v>2.1326162109460641E-2</v>
      </c>
      <c r="O1070" s="52">
        <f>IFERROR(_xll.qlIndexFixing(ONIndex6M,I1070,TRUE,_xll.ohTrigger(RecalcTrigger,Trigger6M)),NA())</f>
        <v>2.1184756270300475E-2</v>
      </c>
      <c r="P1070" s="52">
        <f>IFERROR(_xll.qlIndexFixing(Index1Y,$H1070,TRUE,_xll.ohTrigger(RecalcTrigger,Trigger1Y)),NA())</f>
        <v>2.3384504679081174E-2</v>
      </c>
      <c r="Q1070" s="52">
        <f>IFERROR(_xll.qlIndexFixing(ONIndex1Y,I1070,TRUE,_xll.ohTrigger(RecalcTrigger,Trigger1Y)),NA())</f>
        <v>2.2826215088609381E-2</v>
      </c>
    </row>
    <row r="1071" spans="2:17" x14ac:dyDescent="0.2">
      <c r="B1071" s="46" t="s">
        <v>51</v>
      </c>
      <c r="D1071" s="49">
        <f>_xll.qlCalendarAdvance(LocalCalendar,$D1070,B1071,"f",FALSE)</f>
        <v>47261</v>
      </c>
      <c r="E1071" s="49">
        <f>_xll.qlInterestRateIndexValueDate(IndexON,D1071)</f>
        <v>47261</v>
      </c>
      <c r="F1071" s="52">
        <f>IFERROR(_xll.qlIndexFixing(IndexON,D1071,TRUE,_xll.ohTrigger(RecalcTrigger,TriggerON)),NA())</f>
        <v>1.5178611455644031E-2</v>
      </c>
      <c r="H1071" s="49">
        <f>_xll.qlCalendarAdvance(IborCalendar,$H1070,B1071,"f",FALSE)</f>
        <v>47247</v>
      </c>
      <c r="I1071" s="49">
        <f>_xll.qlInterestRateIndexValueDate(Index1M,$H1071)</f>
        <v>47249</v>
      </c>
      <c r="J1071" s="52">
        <f>IFERROR(_xll.qlIndexFixing(Index1M,$H1071,TRUE,_xll.ohTrigger(RecalcTrigger,Trigger1M)),NA())</f>
        <v>1.8707319640302929E-2</v>
      </c>
      <c r="K1071" s="52">
        <f>IFERROR(_xll.qlIndexFixing(ONIndex1M,I1071,TRUE,_xll.ohTrigger(RecalcTrigger,Trigger1M)),NA())</f>
        <v>1.8691061897637695E-2</v>
      </c>
      <c r="L1071" s="52">
        <f>IFERROR(_xll.qlIndexFixing(Index3M,H1071,TRUE,_xll.ohTrigger(RecalcTrigger,Trigger3M)),NA())</f>
        <v>1.9351541744704302E-2</v>
      </c>
      <c r="M1071" s="52">
        <f>IFERROR(_xll.qlIndexFixing(ONIndex3M,I1071,TRUE,_xll.ohTrigger(RecalcTrigger,Trigger3M)),NA())</f>
        <v>1.9295755638424339E-2</v>
      </c>
      <c r="N1071" s="52">
        <f>IFERROR(_xll.qlIndexFixing(Index6M,$H1071,TRUE,_xll.ohTrigger(RecalcTrigger,Trigger6M)),NA())</f>
        <v>2.1329077081754709E-2</v>
      </c>
      <c r="O1071" s="52">
        <f>IFERROR(_xll.qlIndexFixing(ONIndex6M,I1071,TRUE,_xll.ohTrigger(RecalcTrigger,Trigger6M)),NA())</f>
        <v>2.1186207605605745E-2</v>
      </c>
      <c r="P1071" s="52">
        <f>IFERROR(_xll.qlIndexFixing(Index1Y,$H1071,TRUE,_xll.ohTrigger(RecalcTrigger,Trigger1Y)),NA())</f>
        <v>2.3392766543917566E-2</v>
      </c>
      <c r="Q1071" s="52">
        <f>IFERROR(_xll.qlIndexFixing(ONIndex1Y,I1071,TRUE,_xll.ohTrigger(RecalcTrigger,Trigger1Y)),NA())</f>
        <v>2.2836970138380153E-2</v>
      </c>
    </row>
    <row r="1072" spans="2:17" x14ac:dyDescent="0.2">
      <c r="B1072" s="46" t="s">
        <v>51</v>
      </c>
      <c r="D1072" s="49">
        <f>_xll.qlCalendarAdvance(LocalCalendar,$D1071,B1072,"f",FALSE)</f>
        <v>47268</v>
      </c>
      <c r="E1072" s="49">
        <f>_xll.qlInterestRateIndexValueDate(IndexON,D1072)</f>
        <v>47268</v>
      </c>
      <c r="F1072" s="52">
        <f>IFERROR(_xll.qlIndexFixing(IndexON,D1072,TRUE,_xll.ohTrigger(RecalcTrigger,TriggerON)),NA())</f>
        <v>1.518041339088505E-2</v>
      </c>
      <c r="H1072" s="49">
        <f>_xll.qlCalendarAdvance(IborCalendar,$H1071,B1072,"f",FALSE)</f>
        <v>47254</v>
      </c>
      <c r="I1072" s="49">
        <f>_xll.qlInterestRateIndexValueDate(Index1M,$H1072)</f>
        <v>47256</v>
      </c>
      <c r="J1072" s="52">
        <f>IFERROR(_xll.qlIndexFixing(Index1M,$H1072,TRUE,_xll.ohTrigger(RecalcTrigger,Trigger1M)),NA())</f>
        <v>1.8708616874909115E-2</v>
      </c>
      <c r="K1072" s="52">
        <f>IFERROR(_xll.qlIndexFixing(ONIndex1M,I1072,TRUE,_xll.ohTrigger(RecalcTrigger,Trigger1M)),NA())</f>
        <v>1.8692422285200294E-2</v>
      </c>
      <c r="L1072" s="52">
        <f>IFERROR(_xll.qlIndexFixing(Index3M,H1072,TRUE,_xll.ohTrigger(RecalcTrigger,Trigger3M)),NA())</f>
        <v>1.9352901630213182E-2</v>
      </c>
      <c r="M1072" s="52">
        <f>IFERROR(_xll.qlIndexFixing(ONIndex3M,I1072,TRUE,_xll.ohTrigger(RecalcTrigger,Trigger3M)),NA())</f>
        <v>1.9297037927872296E-2</v>
      </c>
      <c r="N1072" s="52">
        <f>IFERROR(_xll.qlIndexFixing(Index6M,$H1072,TRUE,_xll.ohTrigger(RecalcTrigger,Trigger6M)),NA())</f>
        <v>2.1330425081088667E-2</v>
      </c>
      <c r="O1072" s="52">
        <f>IFERROR(_xll.qlIndexFixing(ONIndex6M,I1072,TRUE,_xll.ohTrigger(RecalcTrigger,Trigger6M)),NA())</f>
        <v>2.1188432750447461E-2</v>
      </c>
      <c r="P1072" s="52">
        <f>IFERROR(_xll.qlIndexFixing(Index1Y,$H1072,TRUE,_xll.ohTrigger(RecalcTrigger,Trigger1Y)),NA())</f>
        <v>2.3402179932477979E-2</v>
      </c>
      <c r="Q1072" s="52">
        <f>IFERROR(_xll.qlIndexFixing(ONIndex1Y,I1072,TRUE,_xll.ohTrigger(RecalcTrigger,Trigger1Y)),NA())</f>
        <v>2.2849306328849295E-2</v>
      </c>
    </row>
    <row r="1073" spans="2:17" x14ac:dyDescent="0.2">
      <c r="B1073" s="46" t="s">
        <v>51</v>
      </c>
      <c r="D1073" s="49">
        <f>_xll.qlCalendarAdvance(LocalCalendar,$D1072,B1073,"f",FALSE)</f>
        <v>47275</v>
      </c>
      <c r="E1073" s="49">
        <f>_xll.qlInterestRateIndexValueDate(IndexON,D1073)</f>
        <v>47275</v>
      </c>
      <c r="F1073" s="52">
        <f>IFERROR(_xll.qlIndexFixing(IndexON,D1073,TRUE,_xll.ohTrigger(RecalcTrigger,TriggerON)),NA())</f>
        <v>1.5182219232361405E-2</v>
      </c>
      <c r="H1073" s="49">
        <f>_xll.qlCalendarAdvance(IborCalendar,$H1072,B1073,"f",FALSE)</f>
        <v>47261</v>
      </c>
      <c r="I1073" s="49">
        <f>_xll.qlInterestRateIndexValueDate(Index1M,$H1073)</f>
        <v>47263</v>
      </c>
      <c r="J1073" s="52">
        <f>IFERROR(_xll.qlIndexFixing(Index1M,$H1073,TRUE,_xll.ohTrigger(RecalcTrigger,Trigger1M)),NA())</f>
        <v>1.8709881543513794E-2</v>
      </c>
      <c r="K1073" s="52">
        <f>IFERROR(_xll.qlIndexFixing(ONIndex1M,I1073,TRUE,_xll.ohTrigger(RecalcTrigger,Trigger1M)),NA())</f>
        <v>1.8694328907806756E-2</v>
      </c>
      <c r="L1073" s="52">
        <f>IFERROR(_xll.qlIndexFixing(Index3M,H1073,TRUE,_xll.ohTrigger(RecalcTrigger,Trigger3M)),NA())</f>
        <v>1.9354891992371955E-2</v>
      </c>
      <c r="M1073" s="52">
        <f>IFERROR(_xll.qlIndexFixing(ONIndex3M,I1073,TRUE,_xll.ohTrigger(RecalcTrigger,Trigger3M)),NA())</f>
        <v>1.9298941235950107E-2</v>
      </c>
      <c r="N1073" s="52">
        <f>IFERROR(_xll.qlIndexFixing(Index6M,$H1073,TRUE,_xll.ohTrigger(RecalcTrigger,Trigger6M)),NA())</f>
        <v>2.1332542452294601E-2</v>
      </c>
      <c r="O1073" s="52">
        <f>IFERROR(_xll.qlIndexFixing(ONIndex6M,I1073,TRUE,_xll.ohTrigger(RecalcTrigger,Trigger6M)),NA())</f>
        <v>2.1191430102247555E-2</v>
      </c>
      <c r="P1073" s="52">
        <f>IFERROR(_xll.qlIndexFixing(Index1Y,$H1073,TRUE,_xll.ohTrigger(RecalcTrigger,Trigger1Y)),NA())</f>
        <v>2.3412691319436189E-2</v>
      </c>
      <c r="Q1073" s="52">
        <f>IFERROR(_xll.qlIndexFixing(ONIndex1Y,I1073,TRUE,_xll.ohTrigger(RecalcTrigger,Trigger1Y)),NA())</f>
        <v>2.2863220397186801E-2</v>
      </c>
    </row>
    <row r="1074" spans="2:17" x14ac:dyDescent="0.2">
      <c r="B1074" s="46" t="s">
        <v>51</v>
      </c>
      <c r="D1074" s="49">
        <f>_xll.qlCalendarAdvance(LocalCalendar,$D1073,B1074,"f",FALSE)</f>
        <v>47282</v>
      </c>
      <c r="E1074" s="49">
        <f>_xll.qlInterestRateIndexValueDate(IndexON,D1074)</f>
        <v>47282</v>
      </c>
      <c r="F1074" s="52">
        <f>IFERROR(_xll.qlIndexFixing(IndexON,D1074,TRUE,_xll.ohTrigger(RecalcTrigger,TriggerON)),NA())</f>
        <v>1.5184028980073094E-2</v>
      </c>
      <c r="H1074" s="49">
        <f>_xll.qlCalendarAdvance(IborCalendar,$H1073,B1074,"f",FALSE)</f>
        <v>47268</v>
      </c>
      <c r="I1074" s="49">
        <f>_xll.qlInterestRateIndexValueDate(Index1M,$H1074)</f>
        <v>47270</v>
      </c>
      <c r="J1074" s="52">
        <f>IFERROR(_xll.qlIndexFixing(Index1M,$H1074,TRUE,_xll.ohTrigger(RecalcTrigger,Trigger1M)),NA())</f>
        <v>1.8711113646109227E-2</v>
      </c>
      <c r="K1074" s="52">
        <f>IFERROR(_xll.qlIndexFixing(ONIndex1M,I1074,TRUE,_xll.ohTrigger(RecalcTrigger,Trigger1M)),NA())</f>
        <v>1.8695045503882568E-2</v>
      </c>
      <c r="L1074" s="52">
        <f>IFERROR(_xll.qlIndexFixing(Index3M,H1074,TRUE,_xll.ohTrigger(RecalcTrigger,Trigger3M)),NA())</f>
        <v>1.9356274682601211E-2</v>
      </c>
      <c r="M1074" s="52">
        <f>IFERROR(_xll.qlIndexFixing(ONIndex3M,I1074,TRUE,_xll.ohTrigger(RecalcTrigger,Trigger3M)),NA())</f>
        <v>1.9299635265204174E-2</v>
      </c>
      <c r="N1074" s="52">
        <f>IFERROR(_xll.qlIndexFixing(Index6M,$H1074,TRUE,_xll.ohTrigger(RecalcTrigger,Trigger6M)),NA())</f>
        <v>2.133465041372077E-2</v>
      </c>
      <c r="O1074" s="52">
        <f>IFERROR(_xll.qlIndexFixing(ONIndex6M,I1074,TRUE,_xll.ohTrigger(RecalcTrigger,Trigger6M)),NA())</f>
        <v>2.1192855105383046E-2</v>
      </c>
      <c r="P1074" s="52">
        <f>IFERROR(_xll.qlIndexFixing(Index1Y,$H1074,TRUE,_xll.ohTrigger(RecalcTrigger,Trigger1Y)),NA())</f>
        <v>2.3420456211276131E-2</v>
      </c>
      <c r="Q1074" s="52">
        <f>IFERROR(_xll.qlIndexFixing(ONIndex1Y,I1074,TRUE,_xll.ohTrigger(RecalcTrigger,Trigger1Y)),NA())</f>
        <v>2.287390015998092E-2</v>
      </c>
    </row>
    <row r="1075" spans="2:17" x14ac:dyDescent="0.2">
      <c r="B1075" s="46" t="s">
        <v>51</v>
      </c>
      <c r="D1075" s="49">
        <f>_xll.qlCalendarAdvance(LocalCalendar,$D1074,B1075,"f",FALSE)</f>
        <v>47289</v>
      </c>
      <c r="E1075" s="49">
        <f>_xll.qlInterestRateIndexValueDate(IndexON,D1075)</f>
        <v>47289</v>
      </c>
      <c r="F1075" s="52">
        <f>IFERROR(_xll.qlIndexFixing(IndexON,D1075,TRUE,_xll.ohTrigger(RecalcTrigger,TriggerON)),NA())</f>
        <v>1.5185842634020119E-2</v>
      </c>
      <c r="H1075" s="49">
        <f>_xll.qlCalendarAdvance(IborCalendar,$H1074,B1075,"f",FALSE)</f>
        <v>47275</v>
      </c>
      <c r="I1075" s="49">
        <f>_xll.qlInterestRateIndexValueDate(Index1M,$H1075)</f>
        <v>47277</v>
      </c>
      <c r="J1075" s="52">
        <f>IFERROR(_xll.qlIndexFixing(Index1M,$H1075,TRUE,_xll.ohTrigger(RecalcTrigger,Trigger1M)),NA())</f>
        <v>1.8712313182682523E-2</v>
      </c>
      <c r="K1075" s="52">
        <f>IFERROR(_xll.qlIndexFixing(ONIndex1M,I1075,TRUE,_xll.ohTrigger(RecalcTrigger,Trigger1M)),NA())</f>
        <v>1.8696308334975598E-2</v>
      </c>
      <c r="L1075" s="52">
        <f>IFERROR(_xll.qlIndexFixing(Index3M,H1075,TRUE,_xll.ohTrigger(RecalcTrigger,Trigger3M)),NA())</f>
        <v>1.9357047127019435E-2</v>
      </c>
      <c r="M1075" s="52">
        <f>IFERROR(_xll.qlIndexFixing(ONIndex3M,I1075,TRUE,_xll.ohTrigger(RecalcTrigger,Trigger3M)),NA())</f>
        <v>1.930095031311474E-2</v>
      </c>
      <c r="N1075" s="52">
        <f>IFERROR(_xll.qlIndexFixing(Index6M,$H1075,TRUE,_xll.ohTrigger(RecalcTrigger,Trigger6M)),NA())</f>
        <v>2.1336748965337358E-2</v>
      </c>
      <c r="O1075" s="52">
        <f>IFERROR(_xll.qlIndexFixing(ONIndex6M,I1075,TRUE,_xll.ohTrigger(RecalcTrigger,Trigger6M)),NA())</f>
        <v>2.119505231550356E-2</v>
      </c>
      <c r="P1075" s="52">
        <f>IFERROR(_xll.qlIndexFixing(Index1Y,$H1075,TRUE,_xll.ohTrigger(RecalcTrigger,Trigger1Y)),NA())</f>
        <v>2.3429309803840608E-2</v>
      </c>
      <c r="Q1075" s="52">
        <f>IFERROR(_xll.qlIndexFixing(ONIndex1Y,I1075,TRUE,_xll.ohTrigger(RecalcTrigger,Trigger1Y)),NA())</f>
        <v>2.2886157800670048E-2</v>
      </c>
    </row>
    <row r="1076" spans="2:17" x14ac:dyDescent="0.2">
      <c r="B1076" s="46" t="s">
        <v>51</v>
      </c>
      <c r="D1076" s="49">
        <f>_xll.qlCalendarAdvance(LocalCalendar,$D1075,B1076,"f",FALSE)</f>
        <v>47296</v>
      </c>
      <c r="E1076" s="49">
        <f>_xll.qlInterestRateIndexValueDate(IndexON,D1076)</f>
        <v>47296</v>
      </c>
      <c r="F1076" s="52">
        <f>IFERROR(_xll.qlIndexFixing(IndexON,D1076,TRUE,_xll.ohTrigger(RecalcTrigger,TriggerON)),NA())</f>
        <v>1.5187660194282415E-2</v>
      </c>
      <c r="H1076" s="49">
        <f>_xll.qlCalendarAdvance(IborCalendar,$H1075,B1076,"f",FALSE)</f>
        <v>47282</v>
      </c>
      <c r="I1076" s="49">
        <f>_xll.qlInterestRateIndexValueDate(Index1M,$H1076)</f>
        <v>47284</v>
      </c>
      <c r="J1076" s="52">
        <f>IFERROR(_xll.qlIndexFixing(Index1M,$H1076,TRUE,_xll.ohTrigger(RecalcTrigger,Trigger1M)),NA())</f>
        <v>1.8713480153225947E-2</v>
      </c>
      <c r="K1076" s="52">
        <f>IFERROR(_xll.qlIndexFixing(ONIndex1M,I1076,TRUE,_xll.ohTrigger(RecalcTrigger,Trigger1M)),NA())</f>
        <v>1.869753864730761E-2</v>
      </c>
      <c r="L1076" s="52">
        <f>IFERROR(_xll.qlIndexFixing(Index3M,H1076,TRUE,_xll.ohTrigger(RecalcTrigger,Trigger3M)),NA())</f>
        <v>1.9358450906088596E-2</v>
      </c>
      <c r="M1076" s="52">
        <f>IFERROR(_xll.qlIndexFixing(ONIndex3M,I1076,TRUE,_xll.ohTrigger(RecalcTrigger,Trigger3M)),NA())</f>
        <v>1.930227628050396E-2</v>
      </c>
      <c r="N1076" s="52">
        <f>IFERROR(_xll.qlIndexFixing(Index6M,$H1076,TRUE,_xll.ohTrigger(RecalcTrigger,Trigger6M)),NA())</f>
        <v>2.1338838107113688E-2</v>
      </c>
      <c r="O1076" s="52">
        <f>IFERROR(_xll.qlIndexFixing(ONIndex6M,I1076,TRUE,_xll.ohTrigger(RecalcTrigger,Trigger6M)),NA())</f>
        <v>2.1197240213979285E-2</v>
      </c>
      <c r="P1076" s="52">
        <f>IFERROR(_xll.qlIndexFixing(Index1Y,$H1076,TRUE,_xll.ohTrigger(RecalcTrigger,Trigger1Y)),NA())</f>
        <v>2.3437967499967269E-2</v>
      </c>
      <c r="Q1076" s="52">
        <f>IFERROR(_xll.qlIndexFixing(ONIndex1Y,I1076,TRUE,_xll.ohTrigger(RecalcTrigger,Trigger1Y)),NA())</f>
        <v>2.289838925809029E-2</v>
      </c>
    </row>
    <row r="1077" spans="2:17" x14ac:dyDescent="0.2">
      <c r="B1077" s="46" t="s">
        <v>51</v>
      </c>
      <c r="D1077" s="49">
        <f>_xll.qlCalendarAdvance(LocalCalendar,$D1076,B1077,"f",FALSE)</f>
        <v>47304</v>
      </c>
      <c r="E1077" s="49">
        <f>_xll.qlInterestRateIndexValueDate(IndexON,D1077)</f>
        <v>47304</v>
      </c>
      <c r="F1077" s="52">
        <f>IFERROR(_xll.qlIndexFixing(IndexON,D1077,TRUE,_xll.ohTrigger(RecalcTrigger,TriggerON)),NA())</f>
        <v>1.5189742189098965E-2</v>
      </c>
      <c r="H1077" s="49">
        <f>_xll.qlCalendarAdvance(IborCalendar,$H1076,B1077,"f",FALSE)</f>
        <v>47289</v>
      </c>
      <c r="I1077" s="49">
        <f>_xll.qlInterestRateIndexValueDate(Index1M,$H1077)</f>
        <v>47291</v>
      </c>
      <c r="J1077" s="52">
        <f>IFERROR(_xll.qlIndexFixing(Index1M,$H1077,TRUE,_xll.ohTrigger(RecalcTrigger,Trigger1M)),NA())</f>
        <v>1.8714614557729183E-2</v>
      </c>
      <c r="K1077" s="52">
        <f>IFERROR(_xll.qlIndexFixing(ONIndex1M,I1077,TRUE,_xll.ohTrigger(RecalcTrigger,Trigger1M)),NA())</f>
        <v>1.8698736440798669E-2</v>
      </c>
      <c r="L1077" s="52">
        <f>IFERROR(_xll.qlIndexFixing(Index3M,H1077,TRUE,_xll.ohTrigger(RecalcTrigger,Trigger3M)),NA())</f>
        <v>1.935986565857652E-2</v>
      </c>
      <c r="M1077" s="52">
        <f>IFERROR(_xll.qlIndexFixing(ONIndex3M,I1077,TRUE,_xll.ohTrigger(RecalcTrigger,Trigger3M)),NA())</f>
        <v>1.9303613167398481E-2</v>
      </c>
      <c r="N1077" s="52">
        <f>IFERROR(_xll.qlIndexFixing(Index6M,$H1077,TRUE,_xll.ohTrigger(RecalcTrigger,Trigger6M)),NA())</f>
        <v>2.1340917839020378E-2</v>
      </c>
      <c r="O1077" s="52">
        <f>IFERROR(_xll.qlIndexFixing(ONIndex6M,I1077,TRUE,_xll.ohTrigger(RecalcTrigger,Trigger6M)),NA())</f>
        <v>2.1199418800890157E-2</v>
      </c>
      <c r="P1077" s="52">
        <f>IFERROR(_xll.qlIndexFixing(Index1Y,$H1077,TRUE,_xll.ohTrigger(RecalcTrigger,Trigger1Y)),NA())</f>
        <v>2.34464246506839E-2</v>
      </c>
      <c r="Q1077" s="52">
        <f>IFERROR(_xll.qlIndexFixing(ONIndex1Y,I1077,TRUE,_xll.ohTrigger(RecalcTrigger,Trigger1Y)),NA())</f>
        <v>2.2910594532188355E-2</v>
      </c>
    </row>
    <row r="1078" spans="2:17" x14ac:dyDescent="0.2">
      <c r="B1078" s="46" t="s">
        <v>51</v>
      </c>
      <c r="D1078" s="49">
        <f>_xll.qlCalendarAdvance(LocalCalendar,$D1077,B1078,"f",FALSE)</f>
        <v>47311</v>
      </c>
      <c r="E1078" s="49">
        <f>_xll.qlInterestRateIndexValueDate(IndexON,D1078)</f>
        <v>47311</v>
      </c>
      <c r="F1078" s="52">
        <f>IFERROR(_xll.qlIndexFixing(IndexON,D1078,TRUE,_xll.ohTrigger(RecalcTrigger,TriggerON)),NA())</f>
        <v>1.5191568119945487E-2</v>
      </c>
      <c r="H1078" s="49">
        <f>_xll.qlCalendarAdvance(IborCalendar,$H1077,B1078,"f",FALSE)</f>
        <v>47296</v>
      </c>
      <c r="I1078" s="49">
        <f>_xll.qlInterestRateIndexValueDate(Index1M,$H1078)</f>
        <v>47298</v>
      </c>
      <c r="J1078" s="52">
        <f>IFERROR(_xll.qlIndexFixing(Index1M,$H1078,TRUE,_xll.ohTrigger(RecalcTrigger,Trigger1M)),NA())</f>
        <v>1.8716278356657734E-2</v>
      </c>
      <c r="K1078" s="52">
        <f>IFERROR(_xll.qlIndexFixing(ONIndex1M,I1078,TRUE,_xll.ohTrigger(RecalcTrigger,Trigger1M)),NA())</f>
        <v>1.8699901715502065E-2</v>
      </c>
      <c r="L1078" s="52">
        <f>IFERROR(_xll.qlIndexFixing(Index3M,H1078,TRUE,_xll.ohTrigger(RecalcTrigger,Trigger3M)),NA())</f>
        <v>1.9359420613710713E-2</v>
      </c>
      <c r="M1078" s="52">
        <f>IFERROR(_xll.qlIndexFixing(ONIndex3M,I1078,TRUE,_xll.ohTrigger(RecalcTrigger,Trigger3M)),NA())</f>
        <v>1.9304960973771657E-2</v>
      </c>
      <c r="N1078" s="52">
        <f>IFERROR(_xll.qlIndexFixing(Index6M,$H1078,TRUE,_xll.ohTrigger(RecalcTrigger,Trigger6M)),NA())</f>
        <v>2.1342988161027181E-2</v>
      </c>
      <c r="O1078" s="52">
        <f>IFERROR(_xll.qlIndexFixing(ONIndex6M,I1078,TRUE,_xll.ohTrigger(RecalcTrigger,Trigger6M)),NA())</f>
        <v>2.1201588076182887E-2</v>
      </c>
      <c r="P1078" s="52">
        <f>IFERROR(_xll.qlIndexFixing(Index1Y,$H1078,TRUE,_xll.ohTrigger(RecalcTrigger,Trigger1Y)),NA())</f>
        <v>2.3451084668798857E-2</v>
      </c>
      <c r="Q1078" s="52">
        <f>IFERROR(_xll.qlIndexFixing(ONIndex1Y,I1078,TRUE,_xll.ohTrigger(RecalcTrigger,Trigger1Y)),NA())</f>
        <v>2.2922773623017534E-2</v>
      </c>
    </row>
    <row r="1079" spans="2:17" x14ac:dyDescent="0.2">
      <c r="B1079" s="46" t="s">
        <v>51</v>
      </c>
      <c r="D1079" s="49">
        <f>_xll.qlCalendarAdvance(LocalCalendar,$D1078,B1079,"f",FALSE)</f>
        <v>47318</v>
      </c>
      <c r="E1079" s="49">
        <f>_xll.qlInterestRateIndexValueDate(IndexON,D1079)</f>
        <v>47318</v>
      </c>
      <c r="F1079" s="52">
        <f>IFERROR(_xll.qlIndexFixing(IndexON,D1079,TRUE,_xll.ohTrigger(RecalcTrigger,TriggerON)),NA())</f>
        <v>1.5193397956867472E-2</v>
      </c>
      <c r="H1079" s="49">
        <f>_xll.qlCalendarAdvance(IborCalendar,$H1078,B1079,"f",FALSE)</f>
        <v>47303</v>
      </c>
      <c r="I1079" s="49">
        <f>_xll.qlInterestRateIndexValueDate(Index1M,$H1079)</f>
        <v>47305</v>
      </c>
      <c r="J1079" s="52">
        <f>IFERROR(_xll.qlIndexFixing(Index1M,$H1079,TRUE,_xll.ohTrigger(RecalcTrigger,Trigger1M)),NA())</f>
        <v>1.8716785668578997E-2</v>
      </c>
      <c r="K1079" s="52">
        <f>IFERROR(_xll.qlIndexFixing(ONIndex1M,I1079,TRUE,_xll.ohTrigger(RecalcTrigger,Trigger1M)),NA())</f>
        <v>1.8701034471337863E-2</v>
      </c>
      <c r="L1079" s="52">
        <f>IFERROR(_xll.qlIndexFixing(Index3M,H1079,TRUE,_xll.ohTrigger(RecalcTrigger,Trigger3M)),NA())</f>
        <v>1.936335274384738E-2</v>
      </c>
      <c r="M1079" s="52">
        <f>IFERROR(_xll.qlIndexFixing(ONIndex3M,I1079,TRUE,_xll.ohTrigger(RecalcTrigger,Trigger3M)),NA())</f>
        <v>1.9306319699623486E-2</v>
      </c>
      <c r="N1079" s="52">
        <f>IFERROR(_xll.qlIndexFixing(Index6M,$H1079,TRUE,_xll.ohTrigger(RecalcTrigger,Trigger6M)),NA())</f>
        <v>2.1345049073104718E-2</v>
      </c>
      <c r="O1079" s="52">
        <f>IFERROR(_xll.qlIndexFixing(ONIndex6M,I1079,TRUE,_xll.ohTrigger(RecalcTrigger,Trigger6M)),NA())</f>
        <v>2.1203748039884118E-2</v>
      </c>
      <c r="P1079" s="52">
        <f>IFERROR(_xll.qlIndexFixing(Index1Y,$H1079,TRUE,_xll.ohTrigger(RecalcTrigger,Trigger1Y)),NA())</f>
        <v>2.3462718719814799E-2</v>
      </c>
      <c r="Q1079" s="52">
        <f>IFERROR(_xll.qlIndexFixing(ONIndex1Y,I1079,TRUE,_xll.ohTrigger(RecalcTrigger,Trigger1Y)),NA())</f>
        <v>2.2934926530524535E-2</v>
      </c>
    </row>
    <row r="1080" spans="2:17" x14ac:dyDescent="0.2">
      <c r="B1080" s="46" t="s">
        <v>51</v>
      </c>
      <c r="D1080" s="49">
        <f>_xll.qlCalendarAdvance(LocalCalendar,$D1079,B1080,"f",FALSE)</f>
        <v>47325</v>
      </c>
      <c r="E1080" s="49">
        <f>_xll.qlInterestRateIndexValueDate(IndexON,D1080)</f>
        <v>47325</v>
      </c>
      <c r="F1080" s="52">
        <f>IFERROR(_xll.qlIndexFixing(IndexON,D1080,TRUE,_xll.ohTrigger(RecalcTrigger,TriggerON)),NA())</f>
        <v>1.5195231700184664E-2</v>
      </c>
      <c r="H1080" s="49">
        <f>_xll.qlCalendarAdvance(IborCalendar,$H1079,B1080,"f",FALSE)</f>
        <v>47310</v>
      </c>
      <c r="I1080" s="49">
        <f>_xll.qlInterestRateIndexValueDate(Index1M,$H1080)</f>
        <v>47312</v>
      </c>
      <c r="J1080" s="52">
        <f>IFERROR(_xll.qlIndexFixing(Index1M,$H1080,TRUE,_xll.ohTrigger(RecalcTrigger,Trigger1M)),NA())</f>
        <v>1.871782237490752E-2</v>
      </c>
      <c r="K1080" s="52">
        <f>IFERROR(_xll.qlIndexFixing(ONIndex1M,I1080,TRUE,_xll.ohTrigger(RecalcTrigger,Trigger1M)),NA())</f>
        <v>1.8702134708385998E-2</v>
      </c>
      <c r="L1080" s="52">
        <f>IFERROR(_xll.qlIndexFixing(Index3M,H1080,TRUE,_xll.ohTrigger(RecalcTrigger,Trigger3M)),NA())</f>
        <v>1.9364175756682176E-2</v>
      </c>
      <c r="M1080" s="52">
        <f>IFERROR(_xll.qlIndexFixing(ONIndex3M,I1080,TRUE,_xll.ohTrigger(RecalcTrigger,Trigger3M)),NA())</f>
        <v>1.9307689344980616E-2</v>
      </c>
      <c r="N1080" s="52">
        <f>IFERROR(_xll.qlIndexFixing(Index6M,$H1080,TRUE,_xll.ohTrigger(RecalcTrigger,Trigger6M)),NA())</f>
        <v>2.1347100575223172E-2</v>
      </c>
      <c r="O1080" s="52">
        <f>IFERROR(_xll.qlIndexFixing(ONIndex6M,I1080,TRUE,_xll.ohTrigger(RecalcTrigger,Trigger6M)),NA())</f>
        <v>2.1205898692020497E-2</v>
      </c>
      <c r="P1080" s="52">
        <f>IFERROR(_xll.qlIndexFixing(Index1Y,$H1080,TRUE,_xll.ohTrigger(RecalcTrigger,Trigger1Y)),NA())</f>
        <v>2.3470546340131737E-2</v>
      </c>
      <c r="Q1080" s="52">
        <f>IFERROR(_xll.qlIndexFixing(ONIndex1Y,I1080,TRUE,_xll.ohTrigger(RecalcTrigger,Trigger1Y)),NA())</f>
        <v>2.2947053254736005E-2</v>
      </c>
    </row>
    <row r="1081" spans="2:17" x14ac:dyDescent="0.2">
      <c r="B1081" s="46" t="s">
        <v>51</v>
      </c>
      <c r="D1081" s="49">
        <f>_xll.qlCalendarAdvance(LocalCalendar,$D1080,B1081,"f",FALSE)</f>
        <v>47332</v>
      </c>
      <c r="E1081" s="49">
        <f>_xll.qlInterestRateIndexValueDate(IndexON,D1081)</f>
        <v>47332</v>
      </c>
      <c r="F1081" s="52">
        <f>IFERROR(_xll.qlIndexFixing(IndexON,D1081,TRUE,_xll.ohTrigger(RecalcTrigger,TriggerON)),NA())</f>
        <v>1.5197069349657255E-2</v>
      </c>
      <c r="H1081" s="49">
        <f>_xll.qlCalendarAdvance(IborCalendar,$H1080,B1081,"f",FALSE)</f>
        <v>47317</v>
      </c>
      <c r="I1081" s="49">
        <f>_xll.qlInterestRateIndexValueDate(Index1M,$H1081)</f>
        <v>47319</v>
      </c>
      <c r="J1081" s="52">
        <f>IFERROR(_xll.qlIndexFixing(Index1M,$H1081,TRUE,_xll.ohTrigger(RecalcTrigger,Trigger1M)),NA())</f>
        <v>1.8718826515157182E-2</v>
      </c>
      <c r="K1081" s="52">
        <f>IFERROR(_xll.qlIndexFixing(ONIndex1M,I1081,TRUE,_xll.ohTrigger(RecalcTrigger,Trigger1M)),NA())</f>
        <v>1.8703202426619825E-2</v>
      </c>
      <c r="L1081" s="52">
        <f>IFERROR(_xll.qlIndexFixing(Index3M,H1081,TRUE,_xll.ohTrigger(RecalcTrigger,Trigger3M)),NA())</f>
        <v>1.9365634402971885E-2</v>
      </c>
      <c r="M1081" s="52">
        <f>IFERROR(_xll.qlIndexFixing(ONIndex3M,I1081,TRUE,_xll.ohTrigger(RecalcTrigger,Trigger3M)),NA())</f>
        <v>1.9309069909843046E-2</v>
      </c>
      <c r="N1081" s="52">
        <f>IFERROR(_xll.qlIndexFixing(Index6M,$H1081,TRUE,_xll.ohTrigger(RecalcTrigger,Trigger6M)),NA())</f>
        <v>2.1349915956063437E-2</v>
      </c>
      <c r="O1081" s="52">
        <f>IFERROR(_xll.qlIndexFixing(ONIndex6M,I1081,TRUE,_xll.ohTrigger(RecalcTrigger,Trigger6M)),NA())</f>
        <v>2.1208040032565378E-2</v>
      </c>
      <c r="P1081" s="52">
        <f>IFERROR(_xll.qlIndexFixing(Index1Y,$H1081,TRUE,_xll.ohTrigger(RecalcTrigger,Trigger1Y)),NA())</f>
        <v>2.3478154818862489E-2</v>
      </c>
      <c r="Q1081" s="52">
        <f>IFERROR(_xll.qlIndexFixing(ONIndex1Y,I1081,TRUE,_xll.ohTrigger(RecalcTrigger,Trigger1Y)),NA())</f>
        <v>2.2959153795651943E-2</v>
      </c>
    </row>
    <row r="1082" spans="2:17" x14ac:dyDescent="0.2">
      <c r="B1082" s="46" t="s">
        <v>51</v>
      </c>
      <c r="D1082" s="49">
        <f>_xll.qlCalendarAdvance(LocalCalendar,$D1081,B1082,"f",FALSE)</f>
        <v>47339</v>
      </c>
      <c r="E1082" s="49">
        <f>_xll.qlInterestRateIndexValueDate(IndexON,D1082)</f>
        <v>47339</v>
      </c>
      <c r="F1082" s="52">
        <f>IFERROR(_xll.qlIndexFixing(IndexON,D1082,TRUE,_xll.ohTrigger(RecalcTrigger,TriggerON)),NA())</f>
        <v>1.5198910905445118E-2</v>
      </c>
      <c r="H1082" s="49">
        <f>_xll.qlCalendarAdvance(IborCalendar,$H1081,B1082,"f",FALSE)</f>
        <v>47324</v>
      </c>
      <c r="I1082" s="49">
        <f>_xll.qlInterestRateIndexValueDate(Index1M,$H1082)</f>
        <v>47326</v>
      </c>
      <c r="J1082" s="52">
        <f>IFERROR(_xll.qlIndexFixing(Index1M,$H1082,TRUE,_xll.ohTrigger(RecalcTrigger,Trigger1M)),NA())</f>
        <v>1.8720350956774878E-2</v>
      </c>
      <c r="K1082" s="52">
        <f>IFERROR(_xll.qlIndexFixing(ONIndex1M,I1082,TRUE,_xll.ohTrigger(RecalcTrigger,Trigger1M)),NA())</f>
        <v>1.8704237626039344E-2</v>
      </c>
      <c r="L1082" s="52">
        <f>IFERROR(_xll.qlIndexFixing(Index3M,H1082,TRUE,_xll.ohTrigger(RecalcTrigger,Trigger3M)),NA())</f>
        <v>1.9367104022742443E-2</v>
      </c>
      <c r="M1082" s="52">
        <f>IFERROR(_xll.qlIndexFixing(ONIndex3M,I1082,TRUE,_xll.ohTrigger(RecalcTrigger,Trigger3M)),NA())</f>
        <v>1.9310461394184131E-2</v>
      </c>
      <c r="N1082" s="52">
        <f>IFERROR(_xll.qlIndexFixing(Index6M,$H1082,TRUE,_xll.ohTrigger(RecalcTrigger,Trigger6M)),NA())</f>
        <v>2.1351175349464874E-2</v>
      </c>
      <c r="O1082" s="52">
        <f>IFERROR(_xll.qlIndexFixing(ONIndex6M,I1082,TRUE,_xll.ohTrigger(RecalcTrigger,Trigger6M)),NA())</f>
        <v>2.1210172061492116E-2</v>
      </c>
      <c r="P1082" s="52">
        <f>IFERROR(_xll.qlIndexFixing(Index1Y,$H1082,TRUE,_xll.ohTrigger(RecalcTrigger,Trigger1Y)),NA())</f>
        <v>2.3485539506939875E-2</v>
      </c>
      <c r="Q1082" s="52">
        <f>IFERROR(_xll.qlIndexFixing(ONIndex1Y,I1082,TRUE,_xll.ohTrigger(RecalcTrigger,Trigger1Y)),NA())</f>
        <v>2.2971228153219059E-2</v>
      </c>
    </row>
    <row r="1083" spans="2:17" x14ac:dyDescent="0.2">
      <c r="B1083" s="46" t="s">
        <v>51</v>
      </c>
      <c r="D1083" s="49">
        <f>_xll.qlCalendarAdvance(LocalCalendar,$D1082,B1083,"f",FALSE)</f>
        <v>47346</v>
      </c>
      <c r="E1083" s="49">
        <f>_xll.qlInterestRateIndexValueDate(IndexON,D1083)</f>
        <v>47346</v>
      </c>
      <c r="F1083" s="52">
        <f>IFERROR(_xll.qlIndexFixing(IndexON,D1083,TRUE,_xll.ohTrigger(RecalcTrigger,TriggerON)),NA())</f>
        <v>1.5200756367468315E-2</v>
      </c>
      <c r="H1083" s="49">
        <f>_xll.qlCalendarAdvance(IborCalendar,$H1082,B1083,"f",FALSE)</f>
        <v>47331</v>
      </c>
      <c r="I1083" s="49">
        <f>_xll.qlInterestRateIndexValueDate(Index1M,$H1083)</f>
        <v>47333</v>
      </c>
      <c r="J1083" s="52">
        <f>IFERROR(_xll.qlIndexFixing(Index1M,$H1083,TRUE,_xll.ohTrigger(RecalcTrigger,Trigger1M)),NA())</f>
        <v>1.8721287687365473E-2</v>
      </c>
      <c r="K1083" s="52">
        <f>IFERROR(_xll.qlIndexFixing(ONIndex1M,I1083,TRUE,_xll.ohTrigger(RecalcTrigger,Trigger1M)),NA())</f>
        <v>1.870524030661791E-2</v>
      </c>
      <c r="L1083" s="52">
        <f>IFERROR(_xll.qlIndexFixing(Index3M,H1083,TRUE,_xll.ohTrigger(RecalcTrigger,Trigger3M)),NA())</f>
        <v>1.9368584616006605E-2</v>
      </c>
      <c r="M1083" s="52">
        <f>IFERROR(_xll.qlIndexFixing(ONIndex3M,I1083,TRUE,_xll.ohTrigger(RecalcTrigger,Trigger3M)),NA())</f>
        <v>1.931186379800387E-2</v>
      </c>
      <c r="N1083" s="52">
        <f>IFERROR(_xll.qlIndexFixing(Index6M,$H1083,TRUE,_xll.ohTrigger(RecalcTrigger,Trigger6M)),NA())</f>
        <v>2.135319862153022E-2</v>
      </c>
      <c r="O1083" s="52">
        <f>IFERROR(_xll.qlIndexFixing(ONIndex6M,I1083,TRUE,_xll.ohTrigger(RecalcTrigger,Trigger6M)),NA())</f>
        <v>2.1212294778827356E-2</v>
      </c>
      <c r="P1083" s="52">
        <f>IFERROR(_xll.qlIndexFixing(Index1Y,$H1083,TRUE,_xll.ohTrigger(RecalcTrigger,Trigger1Y)),NA())</f>
        <v>2.3492695755307609E-2</v>
      </c>
      <c r="Q1083" s="52">
        <f>IFERROR(_xll.qlIndexFixing(ONIndex1Y,I1083,TRUE,_xll.ohTrigger(RecalcTrigger,Trigger1Y)),NA())</f>
        <v>2.2983276327437352E-2</v>
      </c>
    </row>
    <row r="1084" spans="2:17" x14ac:dyDescent="0.2">
      <c r="B1084" s="46" t="s">
        <v>51</v>
      </c>
      <c r="D1084" s="49">
        <f>_xll.qlCalendarAdvance(LocalCalendar,$D1083,B1084,"f",FALSE)</f>
        <v>47353</v>
      </c>
      <c r="E1084" s="49">
        <f>_xll.qlInterestRateIndexValueDate(IndexON,D1084)</f>
        <v>47353</v>
      </c>
      <c r="F1084" s="52">
        <f>IFERROR(_xll.qlIndexFixing(IndexON,D1084,TRUE,_xll.ohTrigger(RecalcTrigger,TriggerON)),NA())</f>
        <v>1.5202605735726848E-2</v>
      </c>
      <c r="H1084" s="49">
        <f>_xll.qlCalendarAdvance(IborCalendar,$H1083,B1084,"f",FALSE)</f>
        <v>47338</v>
      </c>
      <c r="I1084" s="49">
        <f>_xll.qlInterestRateIndexValueDate(Index1M,$H1084)</f>
        <v>47340</v>
      </c>
      <c r="J1084" s="52">
        <f>IFERROR(_xll.qlIndexFixing(Index1M,$H1084,TRUE,_xll.ohTrigger(RecalcTrigger,Trigger1M)),NA())</f>
        <v>1.8721643539363342E-2</v>
      </c>
      <c r="K1084" s="52">
        <f>IFERROR(_xll.qlIndexFixing(ONIndex1M,I1084,TRUE,_xll.ohTrigger(RecalcTrigger,Trigger1M)),NA())</f>
        <v>1.8706210468408813E-2</v>
      </c>
      <c r="L1084" s="52">
        <f>IFERROR(_xll.qlIndexFixing(Index3M,H1084,TRUE,_xll.ohTrigger(RecalcTrigger,Trigger3M)),NA())</f>
        <v>1.9370705156391433E-2</v>
      </c>
      <c r="M1084" s="52">
        <f>IFERROR(_xll.qlIndexFixing(ONIndex3M,I1084,TRUE,_xll.ohTrigger(RecalcTrigger,Trigger3M)),NA())</f>
        <v>1.9313277121302264E-2</v>
      </c>
      <c r="N1084" s="52">
        <f>IFERROR(_xll.qlIndexFixing(Index6M,$H1084,TRUE,_xll.ohTrigger(RecalcTrigger,Trigger6M)),NA())</f>
        <v>2.135521248351982E-2</v>
      </c>
      <c r="O1084" s="52">
        <f>IFERROR(_xll.qlIndexFixing(ONIndex6M,I1084,TRUE,_xll.ohTrigger(RecalcTrigger,Trigger6M)),NA())</f>
        <v>2.1214408184571099E-2</v>
      </c>
      <c r="P1084" s="52">
        <f>IFERROR(_xll.qlIndexFixing(Index1Y,$H1084,TRUE,_xll.ohTrigger(RecalcTrigger,Trigger1Y)),NA())</f>
        <v>2.3499618914931394E-2</v>
      </c>
      <c r="Q1084" s="52">
        <f>IFERROR(_xll.qlIndexFixing(ONIndex1Y,I1084,TRUE,_xll.ohTrigger(RecalcTrigger,Trigger1Y)),NA())</f>
        <v>2.2995298318333468E-2</v>
      </c>
    </row>
    <row r="1085" spans="2:17" x14ac:dyDescent="0.2">
      <c r="B1085" s="46" t="s">
        <v>51</v>
      </c>
      <c r="D1085" s="49">
        <f>_xll.qlCalendarAdvance(LocalCalendar,$D1084,B1085,"f",FALSE)</f>
        <v>47360</v>
      </c>
      <c r="E1085" s="49">
        <f>_xll.qlInterestRateIndexValueDate(IndexON,D1085)</f>
        <v>47360</v>
      </c>
      <c r="F1085" s="52">
        <f>IFERROR(_xll.qlIndexFixing(IndexON,D1085,TRUE,_xll.ohTrigger(RecalcTrigger,TriggerON)),NA())</f>
        <v>1.5204459010300653E-2</v>
      </c>
      <c r="H1085" s="49">
        <f>_xll.qlCalendarAdvance(IborCalendar,$H1084,B1085,"f",FALSE)</f>
        <v>47345</v>
      </c>
      <c r="I1085" s="49">
        <f>_xll.qlInterestRateIndexValueDate(Index1M,$H1085)</f>
        <v>47347</v>
      </c>
      <c r="J1085" s="52">
        <f>IFERROR(_xll.qlIndexFixing(Index1M,$H1085,TRUE,_xll.ohTrigger(RecalcTrigger,Trigger1M)),NA())</f>
        <v>1.8722517415225338E-2</v>
      </c>
      <c r="K1085" s="52">
        <f>IFERROR(_xll.qlIndexFixing(ONIndex1M,I1085,TRUE,_xll.ohTrigger(RecalcTrigger,Trigger1M)),NA())</f>
        <v>1.8707148111332117E-2</v>
      </c>
      <c r="L1085" s="52">
        <f>IFERROR(_xll.qlIndexFixing(Index3M,H1085,TRUE,_xll.ohTrigger(RecalcTrigger,Trigger3M)),NA())</f>
        <v>1.9371578723067613E-2</v>
      </c>
      <c r="M1085" s="52">
        <f>IFERROR(_xll.qlIndexFixing(ONIndex3M,I1085,TRUE,_xll.ohTrigger(RecalcTrigger,Trigger3M)),NA())</f>
        <v>1.9314701364105957E-2</v>
      </c>
      <c r="N1085" s="52">
        <f>IFERROR(_xll.qlIndexFixing(Index6M,$H1085,TRUE,_xll.ohTrigger(RecalcTrigger,Trigger6M)),NA())</f>
        <v>2.135798801167876E-2</v>
      </c>
      <c r="O1085" s="52">
        <f>IFERROR(_xll.qlIndexFixing(ONIndex6M,I1085,TRUE,_xll.ohTrigger(RecalcTrigger,Trigger6M)),NA())</f>
        <v>2.1216512278723343E-2</v>
      </c>
      <c r="P1085" s="52">
        <f>IFERROR(_xll.qlIndexFixing(Index1Y,$H1085,TRUE,_xll.ohTrigger(RecalcTrigger,Trigger1Y)),NA())</f>
        <v>2.3506304336808524E-2</v>
      </c>
      <c r="Q1085" s="52">
        <f>IFERROR(_xll.qlIndexFixing(ONIndex1Y,I1085,TRUE,_xll.ohTrigger(RecalcTrigger,Trigger1Y)),NA())</f>
        <v>2.3007294125880762E-2</v>
      </c>
    </row>
    <row r="1086" spans="2:17" x14ac:dyDescent="0.2">
      <c r="B1086" s="46" t="s">
        <v>51</v>
      </c>
      <c r="D1086" s="49">
        <f>_xll.qlCalendarAdvance(LocalCalendar,$D1085,B1086,"f",FALSE)</f>
        <v>47367</v>
      </c>
      <c r="E1086" s="49">
        <f>_xll.qlInterestRateIndexValueDate(IndexON,D1086)</f>
        <v>47367</v>
      </c>
      <c r="F1086" s="52">
        <f>IFERROR(_xll.qlIndexFixing(IndexON,D1086,TRUE,_xll.ohTrigger(RecalcTrigger,TriggerON)),NA())</f>
        <v>1.520631619094992E-2</v>
      </c>
      <c r="H1086" s="49">
        <f>_xll.qlCalendarAdvance(IborCalendar,$H1085,B1086,"f",FALSE)</f>
        <v>47352</v>
      </c>
      <c r="I1086" s="49">
        <f>_xll.qlInterestRateIndexValueDate(Index1M,$H1086)</f>
        <v>47354</v>
      </c>
      <c r="J1086" s="52">
        <f>IFERROR(_xll.qlIndexFixing(Index1M,$H1086,TRUE,_xll.ohTrigger(RecalcTrigger,Trigger1M)),NA())</f>
        <v>1.8723358724969788E-2</v>
      </c>
      <c r="K1086" s="52">
        <f>IFERROR(_xll.qlIndexFixing(ONIndex1M,I1086,TRUE,_xll.ohTrigger(RecalcTrigger,Trigger1M)),NA())</f>
        <v>1.8708602534707186E-2</v>
      </c>
      <c r="L1086" s="52">
        <f>IFERROR(_xll.qlIndexFixing(Index3M,H1086,TRUE,_xll.ohTrigger(RecalcTrigger,Trigger3M)),NA())</f>
        <v>1.9373092236889117E-2</v>
      </c>
      <c r="M1086" s="52">
        <f>IFERROR(_xll.qlIndexFixing(ONIndex3M,I1086,TRUE,_xll.ohTrigger(RecalcTrigger,Trigger3M)),NA())</f>
        <v>1.931675772049779E-2</v>
      </c>
      <c r="N1086" s="52">
        <f>IFERROR(_xll.qlIndexFixing(Index6M,$H1086,TRUE,_xll.ohTrigger(RecalcTrigger,Trigger6M)),NA())</f>
        <v>2.135921197715426E-2</v>
      </c>
      <c r="O1086" s="52">
        <f>IFERROR(_xll.qlIndexFixing(ONIndex6M,I1086,TRUE,_xll.ohTrigger(RecalcTrigger,Trigger6M)),NA())</f>
        <v>2.1219381579520302E-2</v>
      </c>
      <c r="P1086" s="52">
        <f>IFERROR(_xll.qlIndexFixing(Index1Y,$H1086,TRUE,_xll.ohTrigger(RecalcTrigger,Trigger1Y)),NA())</f>
        <v>2.3513794898858388E-2</v>
      </c>
      <c r="Q1086" s="52">
        <f>IFERROR(_xll.qlIndexFixing(ONIndex1Y,I1086,TRUE,_xll.ohTrigger(RecalcTrigger,Trigger1Y)),NA())</f>
        <v>2.3020853542163877E-2</v>
      </c>
    </row>
    <row r="1087" spans="2:17" x14ac:dyDescent="0.2">
      <c r="B1087" s="46" t="s">
        <v>51</v>
      </c>
      <c r="D1087" s="49">
        <f>_xll.qlCalendarAdvance(LocalCalendar,$D1086,B1087,"f",FALSE)</f>
        <v>47374</v>
      </c>
      <c r="E1087" s="49">
        <f>_xll.qlInterestRateIndexValueDate(IndexON,D1087)</f>
        <v>47374</v>
      </c>
      <c r="F1087" s="52">
        <f>IFERROR(_xll.qlIndexFixing(IndexON,D1087,TRUE,_xll.ohTrigger(RecalcTrigger,TriggerON)),NA())</f>
        <v>1.5208177277994395E-2</v>
      </c>
      <c r="H1087" s="49">
        <f>_xll.qlCalendarAdvance(IborCalendar,$H1086,B1087,"f",FALSE)</f>
        <v>47359</v>
      </c>
      <c r="I1087" s="49">
        <f>_xll.qlInterestRateIndexValueDate(Index1M,$H1087)</f>
        <v>47361</v>
      </c>
      <c r="J1087" s="52">
        <f>IFERROR(_xll.qlIndexFixing(Index1M,$H1087,TRUE,_xll.ohTrigger(RecalcTrigger,Trigger1M)),NA())</f>
        <v>1.8722541885463708E-2</v>
      </c>
      <c r="K1087" s="52">
        <f>IFERROR(_xll.qlIndexFixing(ONIndex1M,I1087,TRUE,_xll.ohTrigger(RecalcTrigger,Trigger1M)),NA())</f>
        <v>1.8709472862457055E-2</v>
      </c>
      <c r="L1087" s="52">
        <f>IFERROR(_xll.qlIndexFixing(Index3M,H1087,TRUE,_xll.ohTrigger(RecalcTrigger,Trigger3M)),NA())</f>
        <v>1.9372722648604953E-2</v>
      </c>
      <c r="M1087" s="52">
        <f>IFERROR(_xll.qlIndexFixing(ONIndex3M,I1087,TRUE,_xll.ohTrigger(RecalcTrigger,Trigger3M)),NA())</f>
        <v>1.931820465990608E-2</v>
      </c>
      <c r="N1087" s="52">
        <f>IFERROR(_xll.qlIndexFixing(Index6M,$H1087,TRUE,_xll.ohTrigger(RecalcTrigger,Trigger6M)),NA())</f>
        <v>2.1358117513678679E-2</v>
      </c>
      <c r="O1087" s="52">
        <f>IFERROR(_xll.qlIndexFixing(ONIndex6M,I1087,TRUE,_xll.ohTrigger(RecalcTrigger,Trigger6M)),NA())</f>
        <v>2.1221466508269948E-2</v>
      </c>
      <c r="P1087" s="52">
        <f>IFERROR(_xll.qlIndexFixing(Index1Y,$H1087,TRUE,_xll.ohTrigger(RecalcTrigger,Trigger1Y)),NA())</f>
        <v>2.3515846503629961E-2</v>
      </c>
      <c r="Q1087" s="52">
        <f>IFERROR(_xll.qlIndexFixing(ONIndex1Y,I1087,TRUE,_xll.ohTrigger(RecalcTrigger,Trigger1Y)),NA())</f>
        <v>2.3032795876505308E-2</v>
      </c>
    </row>
    <row r="1088" spans="2:17" x14ac:dyDescent="0.2">
      <c r="B1088" s="46" t="s">
        <v>51</v>
      </c>
      <c r="D1088" s="49">
        <f>_xll.qlCalendarAdvance(LocalCalendar,$D1087,B1088,"f",FALSE)</f>
        <v>47381</v>
      </c>
      <c r="E1088" s="49">
        <f>_xll.qlInterestRateIndexValueDate(IndexON,D1088)</f>
        <v>47381</v>
      </c>
      <c r="F1088" s="52">
        <f>IFERROR(_xll.qlIndexFixing(IndexON,D1088,TRUE,_xll.ohTrigger(RecalcTrigger,TriggerON)),NA())</f>
        <v>1.5210042271274204E-2</v>
      </c>
      <c r="H1088" s="49">
        <f>_xll.qlCalendarAdvance(IborCalendar,$H1087,B1088,"f",FALSE)</f>
        <v>47366</v>
      </c>
      <c r="I1088" s="49">
        <f>_xll.qlInterestRateIndexValueDate(Index1M,$H1088)</f>
        <v>47368</v>
      </c>
      <c r="J1088" s="52">
        <f>IFERROR(_xll.qlIndexFixing(Index1M,$H1088,TRUE,_xll.ohTrigger(RecalcTrigger,Trigger1M)),NA())</f>
        <v>1.8725482823299111E-2</v>
      </c>
      <c r="K1088" s="52">
        <f>IFERROR(_xll.qlIndexFixing(ONIndex1M,I1088,TRUE,_xll.ohTrigger(RecalcTrigger,Trigger1M)),NA())</f>
        <v>1.8709765927269473E-2</v>
      </c>
      <c r="L1088" s="52">
        <f>IFERROR(_xll.qlIndexFixing(Index3M,H1088,TRUE,_xll.ohTrigger(RecalcTrigger,Trigger3M)),NA())</f>
        <v>1.9374255511160961E-2</v>
      </c>
      <c r="M1088" s="52">
        <f>IFERROR(_xll.qlIndexFixing(ONIndex3M,I1088,TRUE,_xll.ohTrigger(RecalcTrigger,Trigger3M)),NA())</f>
        <v>1.9319039609468902E-2</v>
      </c>
      <c r="N1088" s="52">
        <f>IFERROR(_xll.qlIndexFixing(Index6M,$H1088,TRUE,_xll.ohTrigger(RecalcTrigger,Trigger6M)),NA())</f>
        <v>2.1360095956633778E-2</v>
      </c>
      <c r="O1088" s="52">
        <f>IFERROR(_xll.qlIndexFixing(ONIndex6M,I1088,TRUE,_xll.ohTrigger(RecalcTrigger,Trigger6M)),NA())</f>
        <v>2.1222768691577798E-2</v>
      </c>
      <c r="P1088" s="52">
        <f>IFERROR(_xll.qlIndexFixing(Index1Y,$H1088,TRUE,_xll.ohTrigger(RecalcTrigger,Trigger1Y)),NA())</f>
        <v>2.3524887686646224E-2</v>
      </c>
      <c r="Q1088" s="52">
        <f>IFERROR(_xll.qlIndexFixing(ONIndex1Y,I1088,TRUE,_xll.ohTrigger(RecalcTrigger,Trigger1Y)),NA())</f>
        <v>2.3043124448349772E-2</v>
      </c>
    </row>
    <row r="1089" spans="2:17" x14ac:dyDescent="0.2">
      <c r="B1089" s="46" t="s">
        <v>51</v>
      </c>
      <c r="D1089" s="49">
        <f>_xll.qlCalendarAdvance(LocalCalendar,$D1088,B1089,"f",FALSE)</f>
        <v>47388</v>
      </c>
      <c r="E1089" s="49">
        <f>_xll.qlInterestRateIndexValueDate(IndexON,D1089)</f>
        <v>47388</v>
      </c>
      <c r="F1089" s="52">
        <f>IFERROR(_xll.qlIndexFixing(IndexON,D1089,TRUE,_xll.ohTrigger(RecalcTrigger,TriggerON)),NA())</f>
        <v>1.521191117078935E-2</v>
      </c>
      <c r="H1089" s="49">
        <f>_xll.qlCalendarAdvance(IborCalendar,$H1088,B1089,"f",FALSE)</f>
        <v>47373</v>
      </c>
      <c r="I1089" s="49">
        <f>_xll.qlInterestRateIndexValueDate(Index1M,$H1089)</f>
        <v>47375</v>
      </c>
      <c r="J1089" s="52">
        <f>IFERROR(_xll.qlIndexFixing(Index1M,$H1089,TRUE,_xll.ohTrigger(RecalcTrigger,Trigger1M)),NA())</f>
        <v>1.8725687257441146E-2</v>
      </c>
      <c r="K1089" s="52">
        <f>IFERROR(_xll.qlIndexFixing(ONIndex1M,I1089,TRUE,_xll.ohTrigger(RecalcTrigger,Trigger1M)),NA())</f>
        <v>1.87105734949089E-2</v>
      </c>
      <c r="L1089" s="52">
        <f>IFERROR(_xll.qlIndexFixing(Index3M,H1089,TRUE,_xll.ohTrigger(RecalcTrigger,Trigger3M)),NA())</f>
        <v>1.9375799345496936E-2</v>
      </c>
      <c r="M1089" s="52">
        <f>IFERROR(_xll.qlIndexFixing(ONIndex3M,I1089,TRUE,_xll.ohTrigger(RecalcTrigger,Trigger3M)),NA())</f>
        <v>1.932050753026715E-2</v>
      </c>
      <c r="N1089" s="52">
        <f>IFERROR(_xll.qlIndexFixing(Index6M,$H1089,TRUE,_xll.ohTrigger(RecalcTrigger,Trigger6M)),NA())</f>
        <v>2.1362064991556955E-2</v>
      </c>
      <c r="O1089" s="52">
        <f>IFERROR(_xll.qlIndexFixing(ONIndex6M,I1089,TRUE,_xll.ohTrigger(RecalcTrigger,Trigger6M)),NA())</f>
        <v>2.1224835539337406E-2</v>
      </c>
      <c r="P1089" s="52">
        <f>IFERROR(_xll.qlIndexFixing(Index1Y,$H1089,TRUE,_xll.ohTrigger(RecalcTrigger,Trigger1Y)),NA())</f>
        <v>2.3530575668539014E-2</v>
      </c>
      <c r="Q1089" s="52">
        <f>IFERROR(_xll.qlIndexFixing(ONIndex1Y,I1089,TRUE,_xll.ohTrigger(RecalcTrigger,Trigger1Y)),NA())</f>
        <v>2.3055015522448485E-2</v>
      </c>
    </row>
    <row r="1090" spans="2:17" x14ac:dyDescent="0.2">
      <c r="B1090" s="46" t="s">
        <v>51</v>
      </c>
      <c r="D1090" s="49">
        <f>_xll.qlCalendarAdvance(LocalCalendar,$D1089,B1090,"f",FALSE)</f>
        <v>47395</v>
      </c>
      <c r="E1090" s="49">
        <f>_xll.qlInterestRateIndexValueDate(IndexON,D1090)</f>
        <v>47395</v>
      </c>
      <c r="F1090" s="52">
        <f>IFERROR(_xll.qlIndexFixing(IndexON,D1090,TRUE,_xll.ohTrigger(RecalcTrigger,TriggerON)),NA())</f>
        <v>1.521378397653983E-2</v>
      </c>
      <c r="H1090" s="49">
        <f>_xll.qlCalendarAdvance(IborCalendar,$H1089,B1090,"f",FALSE)</f>
        <v>47380</v>
      </c>
      <c r="I1090" s="49">
        <f>_xll.qlInterestRateIndexValueDate(Index1M,$H1090)</f>
        <v>47382</v>
      </c>
      <c r="J1090" s="52">
        <f>IFERROR(_xll.qlIndexFixing(Index1M,$H1090,TRUE,_xll.ohTrigger(RecalcTrigger,Trigger1M)),NA())</f>
        <v>1.872639830265611E-2</v>
      </c>
      <c r="K1090" s="52">
        <f>IFERROR(_xll.qlIndexFixing(ONIndex1M,I1090,TRUE,_xll.ohTrigger(RecalcTrigger,Trigger1M)),NA())</f>
        <v>1.8711348543760664E-2</v>
      </c>
      <c r="L1090" s="52">
        <f>IFERROR(_xll.qlIndexFixing(Index3M,H1090,TRUE,_xll.ohTrigger(RecalcTrigger,Trigger3M)),NA())</f>
        <v>1.937735415162781E-2</v>
      </c>
      <c r="M1090" s="52">
        <f>IFERROR(_xll.qlIndexFixing(ONIndex3M,I1090,TRUE,_xll.ohTrigger(RecalcTrigger,Trigger3M)),NA())</f>
        <v>1.9321986370544053E-2</v>
      </c>
      <c r="N1090" s="52">
        <f>IFERROR(_xll.qlIndexFixing(Index6M,$H1090,TRUE,_xll.ohTrigger(RecalcTrigger,Trigger6M)),NA())</f>
        <v>2.1364024618419502E-2</v>
      </c>
      <c r="O1090" s="52">
        <f>IFERROR(_xll.qlIndexFixing(ONIndex6M,I1090,TRUE,_xll.ohTrigger(RecalcTrigger,Trigger6M)),NA())</f>
        <v>2.1226893075505515E-2</v>
      </c>
      <c r="P1090" s="52">
        <f>IFERROR(_xll.qlIndexFixing(Index1Y,$H1090,TRUE,_xll.ohTrigger(RecalcTrigger,Trigger1Y)),NA())</f>
        <v>2.3536002668542409E-2</v>
      </c>
      <c r="Q1090" s="52">
        <f>IFERROR(_xll.qlIndexFixing(ONIndex1Y,I1090,TRUE,_xll.ohTrigger(RecalcTrigger,Trigger1Y)),NA())</f>
        <v>2.306688041311844E-2</v>
      </c>
    </row>
    <row r="1091" spans="2:17" x14ac:dyDescent="0.2">
      <c r="B1091" s="46" t="s">
        <v>51</v>
      </c>
      <c r="D1091" s="49">
        <f>_xll.qlCalendarAdvance(LocalCalendar,$D1090,B1091,"f",FALSE)</f>
        <v>47402</v>
      </c>
      <c r="E1091" s="49">
        <f>_xll.qlInterestRateIndexValueDate(IndexON,D1091)</f>
        <v>47402</v>
      </c>
      <c r="F1091" s="52">
        <f>IFERROR(_xll.qlIndexFixing(IndexON,D1091,TRUE,_xll.ohTrigger(RecalcTrigger,TriggerON)),NA())</f>
        <v>1.5215660688605581E-2</v>
      </c>
      <c r="H1091" s="49">
        <f>_xll.qlCalendarAdvance(IborCalendar,$H1090,B1091,"f",FALSE)</f>
        <v>47387</v>
      </c>
      <c r="I1091" s="49">
        <f>_xll.qlInterestRateIndexValueDate(Index1M,$H1091)</f>
        <v>47389</v>
      </c>
      <c r="J1091" s="52">
        <f>IFERROR(_xll.qlIndexFixing(Index1M,$H1091,TRUE,_xll.ohTrigger(RecalcTrigger,Trigger1M)),NA())</f>
        <v>1.8728141200284171E-2</v>
      </c>
      <c r="K1091" s="52">
        <f>IFERROR(_xll.qlIndexFixing(ONIndex1M,I1091,TRUE,_xll.ohTrigger(RecalcTrigger,Trigger1M)),NA())</f>
        <v>1.8712091073771475E-2</v>
      </c>
      <c r="L1091" s="52">
        <f>IFERROR(_xll.qlIndexFixing(Index3M,H1091,TRUE,_xll.ohTrigger(RecalcTrigger,Trigger3M)),NA())</f>
        <v>1.9380824409436462E-2</v>
      </c>
      <c r="M1091" s="52">
        <f>IFERROR(_xll.qlIndexFixing(ONIndex3M,I1091,TRUE,_xll.ohTrigger(RecalcTrigger,Trigger3M)),NA())</f>
        <v>1.9323476130299611E-2</v>
      </c>
      <c r="N1091" s="52">
        <f>IFERROR(_xll.qlIndexFixing(Index6M,$H1091,TRUE,_xll.ohTrigger(RecalcTrigger,Trigger6M)),NA())</f>
        <v>2.1366742670723211E-2</v>
      </c>
      <c r="O1091" s="52">
        <f>IFERROR(_xll.qlIndexFixing(ONIndex6M,I1091,TRUE,_xll.ohTrigger(RecalcTrigger,Trigger6M)),NA())</f>
        <v>2.1228941300082127E-2</v>
      </c>
      <c r="P1091" s="52">
        <f>IFERROR(_xll.qlIndexFixing(Index1Y,$H1091,TRUE,_xll.ohTrigger(RecalcTrigger,Trigger1Y)),NA())</f>
        <v>2.3541164038082998E-2</v>
      </c>
      <c r="Q1091" s="52">
        <f>IFERROR(_xll.qlIndexFixing(ONIndex1Y,I1091,TRUE,_xll.ohTrigger(RecalcTrigger,Trigger1Y)),NA())</f>
        <v>2.3078711839730204E-2</v>
      </c>
    </row>
    <row r="1092" spans="2:17" x14ac:dyDescent="0.2">
      <c r="B1092" s="46" t="s">
        <v>51</v>
      </c>
      <c r="D1092" s="49">
        <f>_xll.qlCalendarAdvance(LocalCalendar,$D1091,B1092,"f",FALSE)</f>
        <v>47409</v>
      </c>
      <c r="E1092" s="49">
        <f>_xll.qlInterestRateIndexValueDate(IndexON,D1092)</f>
        <v>47409</v>
      </c>
      <c r="F1092" s="52">
        <f>IFERROR(_xll.qlIndexFixing(IndexON,D1092,TRUE,_xll.ohTrigger(RecalcTrigger,TriggerON)),NA())</f>
        <v>1.5217541306826732E-2</v>
      </c>
      <c r="H1092" s="49">
        <f>_xll.qlCalendarAdvance(IborCalendar,$H1091,B1092,"f",FALSE)</f>
        <v>47394</v>
      </c>
      <c r="I1092" s="49">
        <f>_xll.qlInterestRateIndexValueDate(Index1M,$H1092)</f>
        <v>47396</v>
      </c>
      <c r="J1092" s="52">
        <f>IFERROR(_xll.qlIndexFixing(Index1M,$H1092,TRUE,_xll.ohTrigger(RecalcTrigger,Trigger1M)),NA())</f>
        <v>1.8727722694627684E-2</v>
      </c>
      <c r="K1092" s="52">
        <f>IFERROR(_xll.qlIndexFixing(ONIndex1M,I1092,TRUE,_xll.ohTrigger(RecalcTrigger,Trigger1M)),NA())</f>
        <v>1.8713336693572113E-2</v>
      </c>
      <c r="L1092" s="52">
        <f>IFERROR(_xll.qlIndexFixing(Index3M,H1092,TRUE,_xll.ohTrigger(RecalcTrigger,Trigger3M)),NA())</f>
        <v>1.9382403764724714E-2</v>
      </c>
      <c r="M1092" s="52">
        <f>IFERROR(_xll.qlIndexFixing(ONIndex3M,I1092,TRUE,_xll.ohTrigger(RecalcTrigger,Trigger3M)),NA())</f>
        <v>1.9325603158120153E-2</v>
      </c>
      <c r="N1092" s="52">
        <f>IFERROR(_xll.qlIndexFixing(Index6M,$H1092,TRUE,_xll.ohTrigger(RecalcTrigger,Trigger6M)),NA())</f>
        <v>2.1368682923912533E-2</v>
      </c>
      <c r="O1092" s="52">
        <f>IFERROR(_xll.qlIndexFixing(ONIndex6M,I1092,TRUE,_xll.ohTrigger(RecalcTrigger,Trigger6M)),NA())</f>
        <v>2.1231751469832361E-2</v>
      </c>
      <c r="P1092" s="52">
        <f>IFERROR(_xll.qlIndexFixing(Index1Y,$H1092,TRUE,_xll.ohTrigger(RecalcTrigger,Trigger1Y)),NA())</f>
        <v>2.3546056775324623E-2</v>
      </c>
      <c r="Q1092" s="52">
        <f>IFERROR(_xll.qlIndexFixing(ONIndex1Y,I1092,TRUE,_xll.ohTrigger(RecalcTrigger,Trigger1Y)),NA())</f>
        <v>2.3091914951320902E-2</v>
      </c>
    </row>
    <row r="1093" spans="2:17" x14ac:dyDescent="0.2">
      <c r="B1093" s="46" t="s">
        <v>51</v>
      </c>
      <c r="D1093" s="49">
        <f>_xll.qlCalendarAdvance(LocalCalendar,$D1092,B1093,"f",FALSE)</f>
        <v>47416</v>
      </c>
      <c r="E1093" s="49">
        <f>_xll.qlInterestRateIndexValueDate(IndexON,D1093)</f>
        <v>47416</v>
      </c>
      <c r="F1093" s="52">
        <f>IFERROR(_xll.qlIndexFixing(IndexON,D1093,TRUE,_xll.ohTrigger(RecalcTrigger,TriggerON)),NA())</f>
        <v>1.5219425831363154E-2</v>
      </c>
      <c r="H1093" s="49">
        <f>_xll.qlCalendarAdvance(IborCalendar,$H1092,B1093,"f",FALSE)</f>
        <v>47401</v>
      </c>
      <c r="I1093" s="49">
        <f>_xll.qlInterestRateIndexValueDate(Index1M,$H1093)</f>
        <v>47403</v>
      </c>
      <c r="J1093" s="52">
        <f>IFERROR(_xll.qlIndexFixing(Index1M,$H1093,TRUE,_xll.ohTrigger(RecalcTrigger,Trigger1M)),NA())</f>
        <v>1.8728863763546877E-2</v>
      </c>
      <c r="K1093" s="52">
        <f>IFERROR(_xll.qlIndexFixing(ONIndex1M,I1093,TRUE,_xll.ohTrigger(RecalcTrigger,Trigger1M)),NA())</f>
        <v>1.8713478577296883E-2</v>
      </c>
      <c r="L1093" s="52">
        <f>IFERROR(_xll.qlIndexFixing(Index3M,H1093,TRUE,_xll.ohTrigger(RecalcTrigger,Trigger3M)),NA())</f>
        <v>1.938399409363923E-2</v>
      </c>
      <c r="M1093" s="52">
        <f>IFERROR(_xll.qlIndexFixing(ONIndex3M,I1093,TRUE,_xll.ohTrigger(RecalcTrigger,Trigger3M)),NA())</f>
        <v>1.9326488408326625E-2</v>
      </c>
      <c r="N1093" s="52">
        <f>IFERROR(_xll.qlIndexFixing(Index6M,$H1093,TRUE,_xll.ohTrigger(RecalcTrigger,Trigger6M)),NA())</f>
        <v>2.1370613768412206E-2</v>
      </c>
      <c r="O1093" s="52">
        <f>IFERROR(_xll.qlIndexFixing(ONIndex6M,I1093,TRUE,_xll.ohTrigger(RecalcTrigger,Trigger6M)),NA())</f>
        <v>2.1233009814380921E-2</v>
      </c>
      <c r="P1093" s="52">
        <f>IFERROR(_xll.qlIndexFixing(Index1Y,$H1093,TRUE,_xll.ohTrigger(RecalcTrigger,Trigger1Y)),NA())</f>
        <v>2.3551601136253857E-2</v>
      </c>
      <c r="Q1093" s="52">
        <f>IFERROR(_xll.qlIndexFixing(ONIndex1Y,I1093,TRUE,_xll.ohTrigger(RecalcTrigger,Trigger1Y)),NA())</f>
        <v>2.3101733103958466E-2</v>
      </c>
    </row>
    <row r="1094" spans="2:17" x14ac:dyDescent="0.2">
      <c r="B1094" s="46" t="s">
        <v>51</v>
      </c>
      <c r="D1094" s="49">
        <f>_xll.qlCalendarAdvance(LocalCalendar,$D1093,B1094,"f",FALSE)</f>
        <v>47423</v>
      </c>
      <c r="E1094" s="49">
        <f>_xll.qlInterestRateIndexValueDate(IndexON,D1094)</f>
        <v>47423</v>
      </c>
      <c r="F1094" s="52">
        <f>IFERROR(_xll.qlIndexFixing(IndexON,D1094,TRUE,_xll.ohTrigger(RecalcTrigger,TriggerON)),NA())</f>
        <v>1.5221314262134911E-2</v>
      </c>
      <c r="H1094" s="49">
        <f>_xll.qlCalendarAdvance(IborCalendar,$H1093,B1094,"f",FALSE)</f>
        <v>47408</v>
      </c>
      <c r="I1094" s="49">
        <f>_xll.qlInterestRateIndexValueDate(Index1M,$H1094)</f>
        <v>47410</v>
      </c>
      <c r="J1094" s="52">
        <f>IFERROR(_xll.qlIndexFixing(Index1M,$H1094,TRUE,_xll.ohTrigger(RecalcTrigger,Trigger1M)),NA())</f>
        <v>1.8728916821961473E-2</v>
      </c>
      <c r="K1094" s="52">
        <f>IFERROR(_xll.qlIndexFixing(ONIndex1M,I1094,TRUE,_xll.ohTrigger(RecalcTrigger,Trigger1M)),NA())</f>
        <v>1.8714123550838124E-2</v>
      </c>
      <c r="L1094" s="52">
        <f>IFERROR(_xll.qlIndexFixing(Index3M,H1094,TRUE,_xll.ohTrigger(RecalcTrigger,Trigger3M)),NA())</f>
        <v>1.9386233041787455E-2</v>
      </c>
      <c r="M1094" s="52">
        <f>IFERROR(_xll.qlIndexFixing(ONIndex3M,I1094,TRUE,_xll.ohTrigger(RecalcTrigger,Trigger3M)),NA())</f>
        <v>1.9328010926571437E-2</v>
      </c>
      <c r="N1094" s="52">
        <f>IFERROR(_xll.qlIndexFixing(Index6M,$H1094,TRUE,_xll.ohTrigger(RecalcTrigger,Trigger6M)),NA())</f>
        <v>2.1375599609264211E-2</v>
      </c>
      <c r="O1094" s="52">
        <f>IFERROR(_xll.qlIndexFixing(ONIndex6M,I1094,TRUE,_xll.ohTrigger(RecalcTrigger,Trigger6M)),NA())</f>
        <v>2.1235030104156394E-2</v>
      </c>
      <c r="P1094" s="52">
        <f>IFERROR(_xll.qlIndexFixing(Index1Y,$H1094,TRUE,_xll.ohTrigger(RecalcTrigger,Trigger1Y)),NA())</f>
        <v>2.3555052339224718E-2</v>
      </c>
      <c r="Q1094" s="52">
        <f>IFERROR(_xll.qlIndexFixing(ONIndex1Y,I1094,TRUE,_xll.ohTrigger(RecalcTrigger,Trigger1Y)),NA())</f>
        <v>2.311284770775579E-2</v>
      </c>
    </row>
    <row r="1095" spans="2:17" x14ac:dyDescent="0.2">
      <c r="B1095" s="46" t="s">
        <v>51</v>
      </c>
      <c r="D1095" s="49">
        <f>_xll.qlCalendarAdvance(LocalCalendar,$D1094,B1095,"f",FALSE)</f>
        <v>47430</v>
      </c>
      <c r="E1095" s="49">
        <f>_xll.qlInterestRateIndexValueDate(IndexON,D1095)</f>
        <v>47430</v>
      </c>
      <c r="F1095" s="52">
        <f>IFERROR(_xll.qlIndexFixing(IndexON,D1095,TRUE,_xll.ohTrigger(RecalcTrigger,TriggerON)),NA())</f>
        <v>1.5223206599142003E-2</v>
      </c>
      <c r="H1095" s="49">
        <f>_xll.qlCalendarAdvance(IborCalendar,$H1094,B1095,"f",FALSE)</f>
        <v>47415</v>
      </c>
      <c r="I1095" s="49">
        <f>_xll.qlInterestRateIndexValueDate(Index1M,$H1095)</f>
        <v>47417</v>
      </c>
      <c r="J1095" s="52">
        <f>IFERROR(_xll.qlIndexFixing(Index1M,$H1095,TRUE,_xll.ohTrigger(RecalcTrigger,Trigger1M)),NA())</f>
        <v>1.8729465036377273E-2</v>
      </c>
      <c r="K1095" s="52">
        <f>IFERROR(_xll.qlIndexFixing(ONIndex1M,I1095,TRUE,_xll.ohTrigger(RecalcTrigger,Trigger1M)),NA())</f>
        <v>1.8714736005538413E-2</v>
      </c>
      <c r="L1095" s="52">
        <f>IFERROR(_xll.qlIndexFixing(Index3M,H1095,TRUE,_xll.ohTrigger(RecalcTrigger,Trigger3M)),NA())</f>
        <v>1.9387207672395521E-2</v>
      </c>
      <c r="M1095" s="52">
        <f>IFERROR(_xll.qlIndexFixing(ONIndex3M,I1095,TRUE,_xll.ohTrigger(RecalcTrigger,Trigger3M)),NA())</f>
        <v>1.9329544364321549E-2</v>
      </c>
      <c r="N1095" s="52">
        <f>IFERROR(_xll.qlIndexFixing(Index6M,$H1095,TRUE,_xll.ohTrigger(RecalcTrigger,Trigger6M)),NA())</f>
        <v>2.137444723123411E-2</v>
      </c>
      <c r="O1095" s="52">
        <f>IFERROR(_xll.qlIndexFixing(ONIndex6M,I1095,TRUE,_xll.ohTrigger(RecalcTrigger,Trigger6M)),NA())</f>
        <v>2.1237041082340369E-2</v>
      </c>
      <c r="P1095" s="52">
        <f>IFERROR(_xll.qlIndexFixing(Index1Y,$H1095,TRUE,_xll.ohTrigger(RecalcTrigger,Trigger1Y)),NA())</f>
        <v>2.3559165629712008E-2</v>
      </c>
      <c r="Q1095" s="52">
        <f>IFERROR(_xll.qlIndexFixing(ONIndex1Y,I1095,TRUE,_xll.ohTrigger(RecalcTrigger,Trigger1Y)),NA())</f>
        <v>2.312369829255978E-2</v>
      </c>
    </row>
    <row r="1096" spans="2:17" x14ac:dyDescent="0.2">
      <c r="B1096" s="46" t="s">
        <v>51</v>
      </c>
      <c r="D1096" s="49">
        <f>_xll.qlCalendarAdvance(LocalCalendar,$D1095,B1096,"f",FALSE)</f>
        <v>47437</v>
      </c>
      <c r="E1096" s="49">
        <f>_xll.qlInterestRateIndexValueDate(IndexON,D1096)</f>
        <v>47437</v>
      </c>
      <c r="F1096" s="52">
        <f>IFERROR(_xll.qlIndexFixing(IndexON,D1096,TRUE,_xll.ohTrigger(RecalcTrigger,TriggerON)),NA())</f>
        <v>1.522510284238443E-2</v>
      </c>
      <c r="H1096" s="49">
        <f>_xll.qlCalendarAdvance(IborCalendar,$H1095,B1096,"f",FALSE)</f>
        <v>47422</v>
      </c>
      <c r="I1096" s="49">
        <f>_xll.qlInterestRateIndexValueDate(Index1M,$H1096)</f>
        <v>47424</v>
      </c>
      <c r="J1096" s="52">
        <f>IFERROR(_xll.qlIndexFixing(Index1M,$H1096,TRUE,_xll.ohTrigger(RecalcTrigger,Trigger1M)),NA())</f>
        <v>1.8729980684616218E-2</v>
      </c>
      <c r="K1096" s="52">
        <f>IFERROR(_xll.qlIndexFixing(ONIndex1M,I1096,TRUE,_xll.ohTrigger(RecalcTrigger,Trigger1M)),NA())</f>
        <v>1.8715315941424393E-2</v>
      </c>
      <c r="L1096" s="52">
        <f>IFERROR(_xll.qlIndexFixing(Index3M,H1096,TRUE,_xll.ohTrigger(RecalcTrigger,Trigger3M)),NA())</f>
        <v>1.9388830922264511E-2</v>
      </c>
      <c r="M1096" s="52">
        <f>IFERROR(_xll.qlIndexFixing(ONIndex3M,I1096,TRUE,_xll.ohTrigger(RecalcTrigger,Trigger3M)),NA())</f>
        <v>1.9331088721576961E-2</v>
      </c>
      <c r="N1096" s="52">
        <f>IFERROR(_xll.qlIndexFixing(Index6M,$H1096,TRUE,_xll.ohTrigger(RecalcTrigger,Trigger6M)),NA())</f>
        <v>2.1375584808793965E-2</v>
      </c>
      <c r="O1096" s="52">
        <f>IFERROR(_xll.qlIndexFixing(ONIndex6M,I1096,TRUE,_xll.ohTrigger(RecalcTrigger,Trigger6M)),NA())</f>
        <v>2.1239042748879555E-2</v>
      </c>
      <c r="P1096" s="52">
        <f>IFERROR(_xll.qlIndexFixing(Index1Y,$H1096,TRUE,_xll.ohTrigger(RecalcTrigger,Trigger1Y)),NA())</f>
        <v>2.3563029568922454E-2</v>
      </c>
      <c r="Q1096" s="52">
        <f>IFERROR(_xll.qlIndexFixing(ONIndex1Y,I1096,TRUE,_xll.ohTrigger(RecalcTrigger,Trigger1Y)),NA())</f>
        <v>2.3134284858397081E-2</v>
      </c>
    </row>
    <row r="1097" spans="2:17" x14ac:dyDescent="0.2">
      <c r="B1097" s="46" t="s">
        <v>51</v>
      </c>
      <c r="D1097" s="49">
        <f>_xll.qlCalendarAdvance(LocalCalendar,$D1096,B1097,"f",FALSE)</f>
        <v>47445</v>
      </c>
      <c r="E1097" s="49">
        <f>_xll.qlInterestRateIndexValueDate(IndexON,D1097)</f>
        <v>47445</v>
      </c>
      <c r="F1097" s="52">
        <f>IFERROR(_xll.qlIndexFixing(IndexON,D1097,TRUE,_xll.ohTrigger(RecalcTrigger,TriggerON)),NA())</f>
        <v>1.5228190750953274E-2</v>
      </c>
      <c r="H1097" s="49">
        <f>_xll.qlCalendarAdvance(IborCalendar,$H1096,B1097,"f",FALSE)</f>
        <v>47429</v>
      </c>
      <c r="I1097" s="49">
        <f>_xll.qlInterestRateIndexValueDate(Index1M,$H1097)</f>
        <v>47431</v>
      </c>
      <c r="J1097" s="52">
        <f>IFERROR(_xll.qlIndexFixing(Index1M,$H1097,TRUE,_xll.ohTrigger(RecalcTrigger,Trigger1M)),NA())</f>
        <v>1.8730463766678314E-2</v>
      </c>
      <c r="K1097" s="52">
        <f>IFERROR(_xll.qlIndexFixing(ONIndex1M,I1097,TRUE,_xll.ohTrigger(RecalcTrigger,Trigger1M)),NA())</f>
        <v>1.8716387511790167E-2</v>
      </c>
      <c r="L1097" s="52">
        <f>IFERROR(_xll.qlIndexFixing(Index3M,H1097,TRUE,_xll.ohTrigger(RecalcTrigger,Trigger3M)),NA())</f>
        <v>1.9390465145815036E-2</v>
      </c>
      <c r="M1097" s="52">
        <f>IFERROR(_xll.qlIndexFixing(ONIndex3M,I1097,TRUE,_xll.ohTrigger(RecalcTrigger,Trigger3M)),NA())</f>
        <v>1.9333274658535071E-2</v>
      </c>
      <c r="N1097" s="52">
        <f>IFERROR(_xll.qlIndexFixing(Index6M,$H1097,TRUE,_xll.ohTrigger(RecalcTrigger,Trigger6M)),NA())</f>
        <v>2.1377478578470731E-2</v>
      </c>
      <c r="O1097" s="52">
        <f>IFERROR(_xll.qlIndexFixing(ONIndex6M,I1097,TRUE,_xll.ohTrigger(RecalcTrigger,Trigger6M)),NA())</f>
        <v>2.1241803627978229E-2</v>
      </c>
      <c r="P1097" s="52">
        <f>IFERROR(_xll.qlIndexFixing(Index1Y,$H1097,TRUE,_xll.ohTrigger(RecalcTrigger,Trigger1Y)),NA())</f>
        <v>2.3567501513757857E-2</v>
      </c>
      <c r="Q1097" s="52">
        <f>IFERROR(_xll.qlIndexFixing(ONIndex1Y,I1097,TRUE,_xll.ohTrigger(RecalcTrigger,Trigger1Y)),NA())</f>
        <v>2.3146077060398618E-2</v>
      </c>
    </row>
    <row r="1098" spans="2:17" x14ac:dyDescent="0.2">
      <c r="B1098" s="46" t="s">
        <v>51</v>
      </c>
      <c r="D1098" s="49">
        <f>_xll.qlCalendarAdvance(LocalCalendar,$D1097,B1098,"f",FALSE)</f>
        <v>47452</v>
      </c>
      <c r="E1098" s="49">
        <f>_xll.qlInterestRateIndexValueDate(IndexON,D1098)</f>
        <v>47452</v>
      </c>
      <c r="F1098" s="52">
        <f>IFERROR(_xll.qlIndexFixing(IndexON,D1098,TRUE,_xll.ohTrigger(RecalcTrigger,TriggerON)),NA())</f>
        <v>1.5230096083991285E-2</v>
      </c>
      <c r="H1098" s="49">
        <f>_xll.qlCalendarAdvance(IborCalendar,$H1097,B1098,"f",FALSE)</f>
        <v>47436</v>
      </c>
      <c r="I1098" s="49">
        <f>_xll.qlInterestRateIndexValueDate(Index1M,$H1098)</f>
        <v>47438</v>
      </c>
      <c r="J1098" s="52">
        <f>IFERROR(_xll.qlIndexFixing(Index1M,$H1098,TRUE,_xll.ohTrigger(RecalcTrigger,Trigger1M)),NA())</f>
        <v>1.873091428255582E-2</v>
      </c>
      <c r="K1098" s="52">
        <f>IFERROR(_xll.qlIndexFixing(ONIndex1M,I1098,TRUE,_xll.ohTrigger(RecalcTrigger,Trigger1M)),NA())</f>
        <v>1.8716378256673494E-2</v>
      </c>
      <c r="L1098" s="52">
        <f>IFERROR(_xll.qlIndexFixing(Index3M,H1098,TRUE,_xll.ohTrigger(RecalcTrigger,Trigger3M)),NA())</f>
        <v>1.939275147416995E-2</v>
      </c>
      <c r="M1098" s="52">
        <f>IFERROR(_xll.qlIndexFixing(ONIndex3M,I1098,TRUE,_xll.ohTrigger(RecalcTrigger,Trigger3M)),NA())</f>
        <v>1.9334210194550394E-2</v>
      </c>
      <c r="N1098" s="52">
        <f>IFERROR(_xll.qlIndexFixing(Index6M,$H1098,TRUE,_xll.ohTrigger(RecalcTrigger,Trigger6M)),NA())</f>
        <v>2.1379362939870025E-2</v>
      </c>
      <c r="O1098" s="52">
        <f>IFERROR(_xll.qlIndexFixing(ONIndex6M,I1098,TRUE,_xll.ohTrigger(RecalcTrigger,Trigger6M)),NA())</f>
        <v>2.1243018147183435E-2</v>
      </c>
      <c r="P1098" s="52">
        <f>IFERROR(_xll.qlIndexFixing(Index1Y,$H1098,TRUE,_xll.ohTrigger(RecalcTrigger,Trigger1Y)),NA())</f>
        <v>2.357003032421956E-2</v>
      </c>
      <c r="Q1098" s="52">
        <f>IFERROR(_xll.qlIndexFixing(ONIndex1Y,I1098,TRUE,_xll.ohTrigger(RecalcTrigger,Trigger1Y)),NA())</f>
        <v>2.3154665932665353E-2</v>
      </c>
    </row>
    <row r="1099" spans="2:17" x14ac:dyDescent="0.2">
      <c r="B1099" s="46" t="s">
        <v>51</v>
      </c>
      <c r="D1099" s="49">
        <f>_xll.qlCalendarAdvance(LocalCalendar,$D1098,B1099,"f",FALSE)</f>
        <v>47459</v>
      </c>
      <c r="E1099" s="49">
        <f>_xll.qlInterestRateIndexValueDate(IndexON,D1099)</f>
        <v>47459</v>
      </c>
      <c r="F1099" s="52">
        <f>IFERROR(_xll.qlIndexFixing(IndexON,D1099,TRUE,_xll.ohTrigger(RecalcTrigger,TriggerON)),NA())</f>
        <v>1.5232005323637665E-2</v>
      </c>
      <c r="H1099" s="49">
        <f>_xll.qlCalendarAdvance(IborCalendar,$H1098,B1099,"f",FALSE)</f>
        <v>47443</v>
      </c>
      <c r="I1099" s="49">
        <f>_xll.qlInterestRateIndexValueDate(Index1M,$H1099)</f>
        <v>47445</v>
      </c>
      <c r="J1099" s="52">
        <f>IFERROR(_xll.qlIndexFixing(Index1M,$H1099,TRUE,_xll.ohTrigger(RecalcTrigger,Trigger1M)),NA())</f>
        <v>1.8731332232248741E-2</v>
      </c>
      <c r="K1099" s="52">
        <f>IFERROR(_xll.qlIndexFixing(ONIndex1M,I1099,TRUE,_xll.ohTrigger(RecalcTrigger,Trigger1M)),NA())</f>
        <v>1.8716860636089905E-2</v>
      </c>
      <c r="L1099" s="52">
        <f>IFERROR(_xll.qlIndexFixing(Index3M,H1099,TRUE,_xll.ohTrigger(RecalcTrigger,Trigger3M)),NA())</f>
        <v>1.9393766514008325E-2</v>
      </c>
      <c r="M1099" s="52">
        <f>IFERROR(_xll.qlIndexFixing(ONIndex3M,I1099,TRUE,_xll.ohTrigger(RecalcTrigger,Trigger3M)),NA())</f>
        <v>1.9335787310295061E-2</v>
      </c>
      <c r="N1099" s="52">
        <f>IFERROR(_xll.qlIndexFixing(Index6M,$H1099,TRUE,_xll.ohTrigger(RecalcTrigger,Trigger6M)),NA())</f>
        <v>2.1381237892966674E-2</v>
      </c>
      <c r="O1099" s="52">
        <f>IFERROR(_xll.qlIndexFixing(ONIndex6M,I1099,TRUE,_xll.ohTrigger(RecalcTrigger,Trigger6M)),NA())</f>
        <v>2.1244991878974773E-2</v>
      </c>
      <c r="P1099" s="52">
        <f>IFERROR(_xll.qlIndexFixing(Index1Y,$H1099,TRUE,_xll.ohTrigger(RecalcTrigger,Trigger1Y)),NA())</f>
        <v>2.3573177606287653E-2</v>
      </c>
      <c r="Q1099" s="52">
        <f>IFERROR(_xll.qlIndexFixing(ONIndex1Y,I1099,TRUE,_xll.ohTrigger(RecalcTrigger,Trigger1Y)),NA())</f>
        <v>2.3164460440989743E-2</v>
      </c>
    </row>
    <row r="1100" spans="2:17" x14ac:dyDescent="0.2">
      <c r="B1100" s="46" t="s">
        <v>51</v>
      </c>
      <c r="D1100" s="49">
        <f>_xll.qlCalendarAdvance(LocalCalendar,$D1099,B1100,"f",FALSE)</f>
        <v>47466</v>
      </c>
      <c r="E1100" s="49">
        <f>_xll.qlInterestRateIndexValueDate(IndexON,D1100)</f>
        <v>47466</v>
      </c>
      <c r="F1100" s="52">
        <f>IFERROR(_xll.qlIndexFixing(IndexON,D1100,TRUE,_xll.ohTrigger(RecalcTrigger,TriggerON)),NA())</f>
        <v>1.5233918469839125E-2</v>
      </c>
      <c r="H1100" s="49">
        <f>_xll.qlCalendarAdvance(IborCalendar,$H1099,B1100,"f",FALSE)</f>
        <v>47450</v>
      </c>
      <c r="I1100" s="49">
        <f>_xll.qlInterestRateIndexValueDate(Index1M,$H1100)</f>
        <v>47452</v>
      </c>
      <c r="J1100" s="52">
        <f>IFERROR(_xll.qlIndexFixing(Index1M,$H1100,TRUE,_xll.ohTrigger(RecalcTrigger,Trigger1M)),NA())</f>
        <v>1.8731717615749335E-2</v>
      </c>
      <c r="K1100" s="52">
        <f>IFERROR(_xll.qlIndexFixing(ONIndex1M,I1100,TRUE,_xll.ohTrigger(RecalcTrigger,Trigger1M)),NA())</f>
        <v>1.8717310496612072E-2</v>
      </c>
      <c r="L1100" s="52">
        <f>IFERROR(_xll.qlIndexFixing(Index3M,H1100,TRUE,_xll.ohTrigger(RecalcTrigger,Trigger3M)),NA())</f>
        <v>1.9392863212450706E-2</v>
      </c>
      <c r="M1100" s="52">
        <f>IFERROR(_xll.qlIndexFixing(ONIndex3M,I1100,TRUE,_xll.ohTrigger(RecalcTrigger,Trigger3M)),NA())</f>
        <v>1.9337375345545027E-2</v>
      </c>
      <c r="N1100" s="52">
        <f>IFERROR(_xll.qlIndexFixing(Index6M,$H1100,TRUE,_xll.ohTrigger(RecalcTrigger,Trigger6M)),NA())</f>
        <v>2.1383866234328072E-2</v>
      </c>
      <c r="O1100" s="52">
        <f>IFERROR(_xll.qlIndexFixing(ONIndex6M,I1100,TRUE,_xll.ohTrigger(RecalcTrigger,Trigger6M)),NA())</f>
        <v>2.1246956299121322E-2</v>
      </c>
      <c r="P1100" s="52">
        <f>IFERROR(_xll.qlIndexFixing(Index1Y,$H1100,TRUE,_xll.ohTrigger(RecalcTrigger,Trigger1Y)),NA())</f>
        <v>2.3573658864698459E-2</v>
      </c>
      <c r="Q1100" s="52">
        <f>IFERROR(_xll.qlIndexFixing(ONIndex1Y,I1100,TRUE,_xll.ohTrigger(RecalcTrigger,Trigger1Y)),NA())</f>
        <v>2.3173990929974408E-2</v>
      </c>
    </row>
    <row r="1101" spans="2:17" x14ac:dyDescent="0.2">
      <c r="B1101" s="46" t="s">
        <v>51</v>
      </c>
      <c r="D1101" s="49">
        <f>_xll.qlCalendarAdvance(LocalCalendar,$D1100,B1101,"f",FALSE)</f>
        <v>47473</v>
      </c>
      <c r="E1101" s="49">
        <f>_xll.qlInterestRateIndexValueDate(IndexON,D1101)</f>
        <v>47473</v>
      </c>
      <c r="F1101" s="52">
        <f>IFERROR(_xll.qlIndexFixing(IndexON,D1101,TRUE,_xll.ohTrigger(RecalcTrigger,TriggerON)),NA())</f>
        <v>1.52358355226756E-2</v>
      </c>
      <c r="H1101" s="49">
        <f>_xll.qlCalendarAdvance(IborCalendar,$H1100,B1101,"f",FALSE)</f>
        <v>47457</v>
      </c>
      <c r="I1101" s="49">
        <f>_xll.qlInterestRateIndexValueDate(Index1M,$H1101)</f>
        <v>47459</v>
      </c>
      <c r="J1101" s="52">
        <f>IFERROR(_xll.qlIndexFixing(Index1M,$H1101,TRUE,_xll.ohTrigger(RecalcTrigger,Trigger1M)),NA())</f>
        <v>1.8732070433055029E-2</v>
      </c>
      <c r="K1101" s="52">
        <f>IFERROR(_xll.qlIndexFixing(ONIndex1M,I1101,TRUE,_xll.ohTrigger(RecalcTrigger,Trigger1M)),NA())</f>
        <v>1.8717727838346576E-2</v>
      </c>
      <c r="L1101" s="52">
        <f>IFERROR(_xll.qlIndexFixing(Index3M,H1101,TRUE,_xll.ohTrigger(RecalcTrigger,Trigger3M)),NA())</f>
        <v>1.9394537835477621E-2</v>
      </c>
      <c r="M1101" s="52">
        <f>IFERROR(_xll.qlIndexFixing(ONIndex3M,I1101,TRUE,_xll.ohTrigger(RecalcTrigger,Trigger3M)),NA())</f>
        <v>1.9338974300247003E-2</v>
      </c>
      <c r="N1101" s="52">
        <f>IFERROR(_xll.qlIndexFixing(Index6M,$H1101,TRUE,_xll.ohTrigger(RecalcTrigger,Trigger6M)),NA())</f>
        <v>2.1385721808340318E-2</v>
      </c>
      <c r="O1101" s="52">
        <f>IFERROR(_xll.qlIndexFixing(ONIndex6M,I1101,TRUE,_xll.ohTrigger(RecalcTrigger,Trigger6M)),NA())</f>
        <v>2.1248911407676374E-2</v>
      </c>
      <c r="P1101" s="52">
        <f>IFERROR(_xll.qlIndexFixing(Index1Y,$H1101,TRUE,_xll.ohTrigger(RecalcTrigger,Trigger1Y)),NA())</f>
        <v>2.3578792145968568E-2</v>
      </c>
      <c r="Q1101" s="52">
        <f>IFERROR(_xll.qlIndexFixing(ONIndex1Y,I1101,TRUE,_xll.ohTrigger(RecalcTrigger,Trigger1Y)),NA())</f>
        <v>2.318325739961935E-2</v>
      </c>
    </row>
    <row r="1102" spans="2:17" x14ac:dyDescent="0.2">
      <c r="B1102" s="46" t="s">
        <v>51</v>
      </c>
      <c r="D1102" s="49">
        <f>_xll.qlCalendarAdvance(LocalCalendar,$D1101,B1102,"f",FALSE)</f>
        <v>47480</v>
      </c>
      <c r="E1102" s="49">
        <f>_xll.qlInterestRateIndexValueDate(IndexON,D1102)</f>
        <v>47480</v>
      </c>
      <c r="F1102" s="52">
        <f>IFERROR(_xll.qlIndexFixing(IndexON,D1102,TRUE,_xll.ohTrigger(RecalcTrigger,TriggerON)),NA())</f>
        <v>1.5237756482120446E-2</v>
      </c>
      <c r="H1102" s="49">
        <f>_xll.qlCalendarAdvance(IborCalendar,$H1101,B1102,"f",FALSE)</f>
        <v>47464</v>
      </c>
      <c r="I1102" s="49">
        <f>_xll.qlInterestRateIndexValueDate(Index1M,$H1102)</f>
        <v>47466</v>
      </c>
      <c r="J1102" s="52">
        <f>IFERROR(_xll.qlIndexFixing(Index1M,$H1102,TRUE,_xll.ohTrigger(RecalcTrigger,Trigger1M)),NA())</f>
        <v>1.8732390684168401E-2</v>
      </c>
      <c r="K1102" s="52">
        <f>IFERROR(_xll.qlIndexFixing(ONIndex1M,I1102,TRUE,_xll.ohTrigger(RecalcTrigger,Trigger1M)),NA())</f>
        <v>1.8718112661240127E-2</v>
      </c>
      <c r="L1102" s="52">
        <f>IFERROR(_xll.qlIndexFixing(Index3M,H1102,TRUE,_xll.ohTrigger(RecalcTrigger,Trigger3M)),NA())</f>
        <v>1.9396223429861692E-2</v>
      </c>
      <c r="M1102" s="52">
        <f>IFERROR(_xll.qlIndexFixing(ONIndex3M,I1102,TRUE,_xll.ohTrigger(RecalcTrigger,Trigger3M)),NA())</f>
        <v>1.9340584174480924E-2</v>
      </c>
      <c r="N1102" s="52">
        <f>IFERROR(_xll.qlIndexFixing(Index6M,$H1102,TRUE,_xll.ohTrigger(RecalcTrigger,Trigger6M)),NA())</f>
        <v>2.1387567973422228E-2</v>
      </c>
      <c r="O1102" s="52">
        <f>IFERROR(_xll.qlIndexFixing(ONIndex6M,I1102,TRUE,_xll.ohTrigger(RecalcTrigger,Trigger6M)),NA())</f>
        <v>2.1250857204613283E-2</v>
      </c>
      <c r="P1102" s="52">
        <f>IFERROR(_xll.qlIndexFixing(Index1Y,$H1102,TRUE,_xll.ohTrigger(RecalcTrigger,Trigger1Y)),NA())</f>
        <v>2.3581269870913892E-2</v>
      </c>
      <c r="Q1102" s="52">
        <f>IFERROR(_xll.qlIndexFixing(ONIndex1Y,I1102,TRUE,_xll.ohTrigger(RecalcTrigger,Trigger1Y)),NA())</f>
        <v>2.3192259849844632E-2</v>
      </c>
    </row>
    <row r="1103" spans="2:17" x14ac:dyDescent="0.2">
      <c r="B1103" s="46" t="s">
        <v>51</v>
      </c>
      <c r="D1103" s="49">
        <f>_xll.qlCalendarAdvance(LocalCalendar,$D1102,B1103,"f",FALSE)</f>
        <v>47487</v>
      </c>
      <c r="E1103" s="49">
        <f>_xll.qlInterestRateIndexValueDate(IndexON,D1103)</f>
        <v>47487</v>
      </c>
      <c r="F1103" s="52">
        <f>IFERROR(_xll.qlIndexFixing(IndexON,D1103,TRUE,_xll.ohTrigger(RecalcTrigger,TriggerON)),NA())</f>
        <v>1.5239681348147016E-2</v>
      </c>
      <c r="H1103" s="49">
        <f>_xll.qlCalendarAdvance(IborCalendar,$H1102,B1103,"f",FALSE)</f>
        <v>47471</v>
      </c>
      <c r="I1103" s="49">
        <f>_xll.qlInterestRateIndexValueDate(Index1M,$H1103)</f>
        <v>47473</v>
      </c>
      <c r="J1103" s="52">
        <f>IFERROR(_xll.qlIndexFixing(Index1M,$H1103,TRUE,_xll.ohTrigger(RecalcTrigger,Trigger1M)),NA())</f>
        <v>1.8733183054231994E-2</v>
      </c>
      <c r="K1103" s="52">
        <f>IFERROR(_xll.qlIndexFixing(ONIndex1M,I1103,TRUE,_xll.ohTrigger(RecalcTrigger,Trigger1M)),NA())</f>
        <v>1.871846496531937E-2</v>
      </c>
      <c r="L1103" s="52">
        <f>IFERROR(_xll.qlIndexFixing(Index3M,H1103,TRUE,_xll.ohTrigger(RecalcTrigger,Trigger3M)),NA())</f>
        <v>1.9397919995614465E-2</v>
      </c>
      <c r="M1103" s="52">
        <f>IFERROR(_xll.qlIndexFixing(ONIndex3M,I1103,TRUE,_xll.ohTrigger(RecalcTrigger,Trigger3M)),NA())</f>
        <v>1.9342204968220145E-2</v>
      </c>
      <c r="N1103" s="52">
        <f>IFERROR(_xll.qlIndexFixing(Index6M,$H1103,TRUE,_xll.ohTrigger(RecalcTrigger,Trigger6M)),NA())</f>
        <v>2.1389404729548322E-2</v>
      </c>
      <c r="O1103" s="52">
        <f>IFERROR(_xll.qlIndexFixing(ONIndex6M,I1103,TRUE,_xll.ohTrigger(RecalcTrigger,Trigger6M)),NA())</f>
        <v>2.1252793689932048E-2</v>
      </c>
      <c r="P1103" s="52">
        <f>IFERROR(_xll.qlIndexFixing(Index1Y,$H1103,TRUE,_xll.ohTrigger(RecalcTrigger,Trigger1Y)),NA())</f>
        <v>2.358353487781854E-2</v>
      </c>
      <c r="Q1103" s="52">
        <f>IFERROR(_xll.qlIndexFixing(ONIndex1Y,I1103,TRUE,_xll.ohTrigger(RecalcTrigger,Trigger1Y)),NA())</f>
        <v>2.3200998280596963E-2</v>
      </c>
    </row>
    <row r="1104" spans="2:17" x14ac:dyDescent="0.2">
      <c r="B1104" s="46" t="s">
        <v>51</v>
      </c>
      <c r="D1104" s="49">
        <f>_xll.qlCalendarAdvance(LocalCalendar,$D1103,B1104,"f",FALSE)</f>
        <v>47494</v>
      </c>
      <c r="E1104" s="49">
        <f>_xll.qlInterestRateIndexValueDate(IndexON,D1104)</f>
        <v>47494</v>
      </c>
      <c r="F1104" s="52">
        <f>IFERROR(_xll.qlIndexFixing(IndexON,D1104,TRUE,_xll.ohTrigger(RecalcTrigger,TriggerON)),NA())</f>
        <v>1.5241610120808602E-2</v>
      </c>
      <c r="H1104" s="49">
        <f>_xll.qlCalendarAdvance(IborCalendar,$H1103,B1104,"f",FALSE)</f>
        <v>47479</v>
      </c>
      <c r="I1104" s="49">
        <f>_xll.qlInterestRateIndexValueDate(Index1M,$H1104)</f>
        <v>47483</v>
      </c>
      <c r="J1104" s="52">
        <f>IFERROR(_xll.qlIndexFixing(Index1M,$H1104,TRUE,_xll.ohTrigger(RecalcTrigger,Trigger1M)),NA())</f>
        <v>1.8733032855135126E-2</v>
      </c>
      <c r="K1104" s="52">
        <f>IFERROR(_xll.qlIndexFixing(ONIndex1M,I1104,TRUE,_xll.ohTrigger(RecalcTrigger,Trigger1M)),NA())</f>
        <v>1.8718404588375925E-2</v>
      </c>
      <c r="L1104" s="52">
        <f>IFERROR(_xll.qlIndexFixing(Index3M,H1104,TRUE,_xll.ohTrigger(RecalcTrigger,Trigger3M)),NA())</f>
        <v>1.9399070361364758E-2</v>
      </c>
      <c r="M1104" s="52">
        <f>IFERROR(_xll.qlIndexFixing(ONIndex3M,I1104,TRUE,_xll.ohTrigger(RecalcTrigger,Trigger3M)),NA())</f>
        <v>1.9343902341808494E-2</v>
      </c>
      <c r="N1104" s="52">
        <f>IFERROR(_xll.qlIndexFixing(Index6M,$H1104,TRUE,_xll.ohTrigger(RecalcTrigger,Trigger6M)),NA())</f>
        <v>2.1389731367703769E-2</v>
      </c>
      <c r="O1104" s="52">
        <f>IFERROR(_xll.qlIndexFixing(ONIndex6M,I1104,TRUE,_xll.ohTrigger(RecalcTrigger,Trigger6M)),NA())</f>
        <v>2.125477948300869E-2</v>
      </c>
      <c r="P1104" s="52">
        <f>IFERROR(_xll.qlIndexFixing(Index1Y,$H1104,TRUE,_xll.ohTrigger(RecalcTrigger,Trigger1Y)),NA())</f>
        <v>2.3584891929805212E-2</v>
      </c>
      <c r="Q1104" s="52">
        <f>IFERROR(_xll.qlIndexFixing(ONIndex1Y,I1104,TRUE,_xll.ohTrigger(RecalcTrigger,Trigger1Y)),NA())</f>
        <v>2.3211688112509954E-2</v>
      </c>
    </row>
    <row r="1105" spans="2:17" x14ac:dyDescent="0.2">
      <c r="B1105" s="46" t="s">
        <v>51</v>
      </c>
      <c r="D1105" s="49">
        <f>_xll.qlCalendarAdvance(LocalCalendar,$D1104,B1105,"f",FALSE)</f>
        <v>47501</v>
      </c>
      <c r="E1105" s="49">
        <f>_xll.qlInterestRateIndexValueDate(IndexON,D1105)</f>
        <v>47501</v>
      </c>
      <c r="F1105" s="52">
        <f>IFERROR(_xll.qlIndexFixing(IndexON,D1105,TRUE,_xll.ohTrigger(RecalcTrigger,TriggerON)),NA())</f>
        <v>1.5244003748025037E-2</v>
      </c>
      <c r="H1105" s="49">
        <f>_xll.qlCalendarAdvance(IborCalendar,$H1104,B1105,"f",FALSE)</f>
        <v>47486</v>
      </c>
      <c r="I1105" s="49">
        <f>_xll.qlInterestRateIndexValueDate(Index1M,$H1105)</f>
        <v>47490</v>
      </c>
      <c r="J1105" s="52">
        <f>IFERROR(_xll.qlIndexFixing(Index1M,$H1105,TRUE,_xll.ohTrigger(RecalcTrigger,Trigger1M)),NA())</f>
        <v>1.8733241450699174E-2</v>
      </c>
      <c r="K1105" s="52">
        <f>IFERROR(_xll.qlIndexFixing(ONIndex1M,I1105,TRUE,_xll.ohTrigger(RecalcTrigger,Trigger1M)),NA())</f>
        <v>1.8718175074408094E-2</v>
      </c>
      <c r="L1105" s="52">
        <f>IFERROR(_xll.qlIndexFixing(Index3M,H1105,TRUE,_xll.ohTrigger(RecalcTrigger,Trigger3M)),NA())</f>
        <v>1.9402733105775706E-2</v>
      </c>
      <c r="M1105" s="52">
        <f>IFERROR(_xll.qlIndexFixing(ONIndex3M,I1105,TRUE,_xll.ohTrigger(RecalcTrigger,Trigger3M)),NA())</f>
        <v>1.9344911035057422E-2</v>
      </c>
      <c r="N1105" s="52">
        <f>IFERROR(_xll.qlIndexFixing(Index6M,$H1105,TRUE,_xll.ohTrigger(RecalcTrigger,Trigger6M)),NA())</f>
        <v>2.1393826250856528E-2</v>
      </c>
      <c r="O1105" s="52">
        <f>IFERROR(_xll.qlIndexFixing(ONIndex6M,I1105,TRUE,_xll.ohTrigger(RecalcTrigger,Trigger6M)),NA())</f>
        <v>2.1255929974310916E-2</v>
      </c>
      <c r="P1105" s="52">
        <f>IFERROR(_xll.qlIndexFixing(Index1Y,$H1105,TRUE,_xll.ohTrigger(RecalcTrigger,Trigger1Y)),NA())</f>
        <v>2.3586682561235302E-2</v>
      </c>
      <c r="Q1105" s="52">
        <f>IFERROR(_xll.qlIndexFixing(ONIndex1Y,I1105,TRUE,_xll.ohTrigger(RecalcTrigger,Trigger1Y)),NA())</f>
        <v>2.3218484685534335E-2</v>
      </c>
    </row>
    <row r="1106" spans="2:17" x14ac:dyDescent="0.2">
      <c r="B1106" s="46" t="s">
        <v>51</v>
      </c>
      <c r="D1106" s="49">
        <f>_xll.qlCalendarAdvance(LocalCalendar,$D1105,B1106,"f",FALSE)</f>
        <v>47508</v>
      </c>
      <c r="E1106" s="49">
        <f>_xll.qlInterestRateIndexValueDate(IndexON,D1106)</f>
        <v>47508</v>
      </c>
      <c r="F1106" s="52">
        <f>IFERROR(_xll.qlIndexFixing(IndexON,D1106,TRUE,_xll.ohTrigger(RecalcTrigger,TriggerON)),NA())</f>
        <v>1.5245479385876948E-2</v>
      </c>
      <c r="H1106" s="49">
        <f>_xll.qlCalendarAdvance(IborCalendar,$H1105,B1106,"f",FALSE)</f>
        <v>47493</v>
      </c>
      <c r="I1106" s="49">
        <f>_xll.qlInterestRateIndexValueDate(Index1M,$H1106)</f>
        <v>47497</v>
      </c>
      <c r="J1106" s="52">
        <f>IFERROR(_xll.qlIndexFixing(Index1M,$H1106,TRUE,_xll.ohTrigger(RecalcTrigger,Trigger1M)),NA())</f>
        <v>1.8733417480055425E-2</v>
      </c>
      <c r="K1106" s="52">
        <f>IFERROR(_xll.qlIndexFixing(ONIndex1M,I1106,TRUE,_xll.ohTrigger(RecalcTrigger,Trigger1M)),NA())</f>
        <v>1.8718420505363653E-2</v>
      </c>
      <c r="L1106" s="52">
        <f>IFERROR(_xll.qlIndexFixing(Index3M,H1106,TRUE,_xll.ohTrigger(RecalcTrigger,Trigger3M)),NA())</f>
        <v>1.9404468164721456E-2</v>
      </c>
      <c r="M1106" s="52">
        <f>IFERROR(_xll.qlIndexFixing(ONIndex3M,I1106,TRUE,_xll.ohTrigger(RecalcTrigger,Trigger3M)),NA())</f>
        <v>1.9346567529119341E-2</v>
      </c>
      <c r="N1106" s="52">
        <f>IFERROR(_xll.qlIndexFixing(Index6M,$H1106,TRUE,_xll.ohTrigger(RecalcTrigger,Trigger6M)),NA())</f>
        <v>2.1395630747507971E-2</v>
      </c>
      <c r="O1106" s="52">
        <f>IFERROR(_xll.qlIndexFixing(ONIndex6M,I1106,TRUE,_xll.ohTrigger(RecalcTrigger,Trigger6M)),NA())</f>
        <v>2.1257835639376665E-2</v>
      </c>
      <c r="P1106" s="52">
        <f>IFERROR(_xll.qlIndexFixing(Index1Y,$H1106,TRUE,_xll.ohTrigger(RecalcTrigger,Trigger1Y)),NA())</f>
        <v>2.3588277356238429E-2</v>
      </c>
      <c r="Q1106" s="52">
        <f>IFERROR(_xll.qlIndexFixing(ONIndex1Y,I1106,TRUE,_xll.ohTrigger(RecalcTrigger,Trigger1Y)),NA())</f>
        <v>2.3226354607848165E-2</v>
      </c>
    </row>
    <row r="1107" spans="2:17" x14ac:dyDescent="0.2">
      <c r="B1107" s="46" t="s">
        <v>51</v>
      </c>
      <c r="D1107" s="49">
        <f>_xll.qlCalendarAdvance(LocalCalendar,$D1106,B1107,"f",FALSE)</f>
        <v>47515</v>
      </c>
      <c r="E1107" s="49">
        <f>_xll.qlInterestRateIndexValueDate(IndexON,D1107)</f>
        <v>47515</v>
      </c>
      <c r="F1107" s="52">
        <f>IFERROR(_xll.qlIndexFixing(IndexON,D1107,TRUE,_xll.ohTrigger(RecalcTrigger,TriggerON)),NA())</f>
        <v>1.5247419878310353E-2</v>
      </c>
      <c r="H1107" s="49">
        <f>_xll.qlCalendarAdvance(IborCalendar,$H1106,B1107,"f",FALSE)</f>
        <v>47500</v>
      </c>
      <c r="I1107" s="49">
        <f>_xll.qlInterestRateIndexValueDate(Index1M,$H1107)</f>
        <v>47505</v>
      </c>
      <c r="J1107" s="52">
        <f>IFERROR(_xll.qlIndexFixing(Index1M,$H1107,TRUE,_xll.ohTrigger(RecalcTrigger,Trigger1M)),NA())</f>
        <v>1.8733578779470541E-2</v>
      </c>
      <c r="K1107" s="52">
        <f>IFERROR(_xll.qlIndexFixing(ONIndex1M,I1107,TRUE,_xll.ohTrigger(RecalcTrigger,Trigger1M)),NA())</f>
        <v>1.8718661182921537E-2</v>
      </c>
      <c r="L1107" s="52">
        <f>IFERROR(_xll.qlIndexFixing(Index3M,H1107,TRUE,_xll.ohTrigger(RecalcTrigger,Trigger3M)),NA())</f>
        <v>1.9406464524372235E-2</v>
      </c>
      <c r="M1107" s="52">
        <f>IFERROR(_xll.qlIndexFixing(ONIndex3M,I1107,TRUE,_xll.ohTrigger(RecalcTrigger,Trigger3M)),NA())</f>
        <v>1.9348474034472929E-2</v>
      </c>
      <c r="N1107" s="52">
        <f>IFERROR(_xll.qlIndexFixing(Index6M,$H1107,TRUE,_xll.ohTrigger(RecalcTrigger,Trigger6M)),NA())</f>
        <v>2.139692298329865E-2</v>
      </c>
      <c r="O1107" s="52">
        <f>IFERROR(_xll.qlIndexFixing(ONIndex6M,I1107,TRUE,_xll.ohTrigger(RecalcTrigger,Trigger6M)),NA())</f>
        <v>2.1260002141554324E-2</v>
      </c>
      <c r="P1107" s="52">
        <f>IFERROR(_xll.qlIndexFixing(Index1Y,$H1107,TRUE,_xll.ohTrigger(RecalcTrigger,Trigger1Y)),NA())</f>
        <v>2.3589866930381315E-2</v>
      </c>
      <c r="Q1107" s="52">
        <f>IFERROR(_xll.qlIndexFixing(ONIndex1Y,I1107,TRUE,_xll.ohTrigger(RecalcTrigger,Trigger1Y)),NA())</f>
        <v>2.3235025556767042E-2</v>
      </c>
    </row>
    <row r="1108" spans="2:17" x14ac:dyDescent="0.2">
      <c r="B1108" s="46" t="s">
        <v>51</v>
      </c>
      <c r="D1108" s="49">
        <f>_xll.qlCalendarAdvance(LocalCalendar,$D1107,B1108,"f",FALSE)</f>
        <v>47522</v>
      </c>
      <c r="E1108" s="49">
        <f>_xll.qlInterestRateIndexValueDate(IndexON,D1108)</f>
        <v>47522</v>
      </c>
      <c r="F1108" s="52">
        <f>IFERROR(_xll.qlIndexFixing(IndexON,D1108,TRUE,_xll.ohTrigger(RecalcTrigger,TriggerON)),NA())</f>
        <v>1.5249364277378774E-2</v>
      </c>
      <c r="H1108" s="49">
        <f>_xll.qlCalendarAdvance(IborCalendar,$H1107,B1108,"f",FALSE)</f>
        <v>47507</v>
      </c>
      <c r="I1108" s="49">
        <f>_xll.qlInterestRateIndexValueDate(Index1M,$H1108)</f>
        <v>47511</v>
      </c>
      <c r="J1108" s="52">
        <f>IFERROR(_xll.qlIndexFixing(Index1M,$H1108,TRUE,_xll.ohTrigger(RecalcTrigger,Trigger1M)),NA())</f>
        <v>1.8733671840141967E-2</v>
      </c>
      <c r="K1108" s="52">
        <f>IFERROR(_xll.qlIndexFixing(ONIndex1M,I1108,TRUE,_xll.ohTrigger(RecalcTrigger,Trigger1M)),NA())</f>
        <v>1.871881382090379E-2</v>
      </c>
      <c r="L1108" s="52">
        <f>IFERROR(_xll.qlIndexFixing(Index3M,H1108,TRUE,_xll.ohTrigger(RecalcTrigger,Trigger3M)),NA())</f>
        <v>1.9407971198721473E-2</v>
      </c>
      <c r="M1108" s="52">
        <f>IFERROR(_xll.qlIndexFixing(ONIndex3M,I1108,TRUE,_xll.ohTrigger(RecalcTrigger,Trigger3M)),NA())</f>
        <v>1.934991327208202E-2</v>
      </c>
      <c r="N1108" s="52">
        <f>IFERROR(_xll.qlIndexFixing(Index6M,$H1108,TRUE,_xll.ohTrigger(RecalcTrigger,Trigger6M)),NA())</f>
        <v>2.1399211513574486E-2</v>
      </c>
      <c r="O1108" s="52">
        <f>IFERROR(_xll.qlIndexFixing(ONIndex6M,I1108,TRUE,_xll.ohTrigger(RecalcTrigger,Trigger6M)),NA())</f>
        <v>2.126161903777124E-2</v>
      </c>
      <c r="P1108" s="52">
        <f>IFERROR(_xll.qlIndexFixing(Index1Y,$H1108,TRUE,_xll.ohTrigger(RecalcTrigger,Trigger1Y)),NA())</f>
        <v>2.3590900487892672E-2</v>
      </c>
      <c r="Q1108" s="52">
        <f>IFERROR(_xll.qlIndexFixing(ONIndex1Y,I1108,TRUE,_xll.ohTrigger(RecalcTrigger,Trigger1Y)),NA())</f>
        <v>2.324130249469647E-2</v>
      </c>
    </row>
    <row r="1109" spans="2:17" x14ac:dyDescent="0.2">
      <c r="B1109" s="46" t="s">
        <v>51</v>
      </c>
      <c r="D1109" s="49">
        <f>_xll.qlCalendarAdvance(LocalCalendar,$D1108,B1109,"f",FALSE)</f>
        <v>47529</v>
      </c>
      <c r="E1109" s="49">
        <f>_xll.qlInterestRateIndexValueDate(IndexON,D1109)</f>
        <v>47529</v>
      </c>
      <c r="F1109" s="52">
        <f>IFERROR(_xll.qlIndexFixing(IndexON,D1109,TRUE,_xll.ohTrigger(RecalcTrigger,TriggerON)),NA())</f>
        <v>1.5251774976325905E-2</v>
      </c>
      <c r="H1109" s="49">
        <f>_xll.qlCalendarAdvance(IborCalendar,$H1108,B1109,"f",FALSE)</f>
        <v>47514</v>
      </c>
      <c r="I1109" s="49">
        <f>_xll.qlInterestRateIndexValueDate(Index1M,$H1109)</f>
        <v>47518</v>
      </c>
      <c r="J1109" s="52">
        <f>IFERROR(_xll.qlIndexFixing(Index1M,$H1109,TRUE,_xll.ohTrigger(RecalcTrigger,Trigger1M)),NA())</f>
        <v>1.8732279586106682E-2</v>
      </c>
      <c r="K1109" s="52">
        <f>IFERROR(_xll.qlIndexFixing(ONIndex1M,I1109,TRUE,_xll.ohTrigger(RecalcTrigger,Trigger1M)),NA())</f>
        <v>1.8718961705488368E-2</v>
      </c>
      <c r="L1109" s="52">
        <f>IFERROR(_xll.qlIndexFixing(Index3M,H1109,TRUE,_xll.ohTrigger(RecalcTrigger,Trigger3M)),NA())</f>
        <v>1.9410389994668344E-2</v>
      </c>
      <c r="M1109" s="52">
        <f>IFERROR(_xll.qlIndexFixing(ONIndex3M,I1109,TRUE,_xll.ohTrigger(RecalcTrigger,Trigger3M)),NA())</f>
        <v>1.9351602521142652E-2</v>
      </c>
      <c r="N1109" s="52">
        <f>IFERROR(_xll.qlIndexFixing(Index6M,$H1109,TRUE,_xll.ohTrigger(RecalcTrigger,Trigger6M)),NA())</f>
        <v>2.1400987782939487E-2</v>
      </c>
      <c r="O1109" s="52">
        <f>IFERROR(_xll.qlIndexFixing(ONIndex6M,I1109,TRUE,_xll.ohTrigger(RecalcTrigger,Trigger6M)),NA())</f>
        <v>2.1263496771259938E-2</v>
      </c>
      <c r="P1109" s="52">
        <f>IFERROR(_xll.qlIndexFixing(Index1Y,$H1109,TRUE,_xll.ohTrigger(RecalcTrigger,Trigger1Y)),NA())</f>
        <v>2.3591939350346487E-2</v>
      </c>
      <c r="Q1109" s="52">
        <f>IFERROR(_xll.qlIndexFixing(ONIndex1Y,I1109,TRUE,_xll.ohTrigger(RecalcTrigger,Trigger1Y)),NA())</f>
        <v>2.3248380459071072E-2</v>
      </c>
    </row>
    <row r="1110" spans="2:17" x14ac:dyDescent="0.2">
      <c r="B1110" s="46" t="s">
        <v>51</v>
      </c>
      <c r="D1110" s="49">
        <f>_xll.qlCalendarAdvance(LocalCalendar,$D1109,B1110,"f",FALSE)</f>
        <v>47536</v>
      </c>
      <c r="E1110" s="49">
        <f>_xll.qlInterestRateIndexValueDate(IndexON,D1110)</f>
        <v>47536</v>
      </c>
      <c r="F1110" s="52">
        <f>IFERROR(_xll.qlIndexFixing(IndexON,D1110,TRUE,_xll.ohTrigger(RecalcTrigger,TriggerON)),NA())</f>
        <v>1.5253264795287436E-2</v>
      </c>
      <c r="H1110" s="49">
        <f>_xll.qlCalendarAdvance(IborCalendar,$H1109,B1110,"f",FALSE)</f>
        <v>47521</v>
      </c>
      <c r="I1110" s="49">
        <f>_xll.qlInterestRateIndexValueDate(Index1M,$H1110)</f>
        <v>47525</v>
      </c>
      <c r="J1110" s="52">
        <f>IFERROR(_xll.qlIndexFixing(Index1M,$H1110,TRUE,_xll.ohTrigger(RecalcTrigger,Trigger1M)),NA())</f>
        <v>1.8732332320871806E-2</v>
      </c>
      <c r="K1110" s="52">
        <f>IFERROR(_xll.qlIndexFixing(ONIndex1M,I1110,TRUE,_xll.ohTrigger(RecalcTrigger,Trigger1M)),NA())</f>
        <v>1.8719077074642598E-2</v>
      </c>
      <c r="L1110" s="52">
        <f>IFERROR(_xll.qlIndexFixing(Index3M,H1110,TRUE,_xll.ohTrigger(RecalcTrigger,Trigger3M)),NA())</f>
        <v>1.9411518120964859E-2</v>
      </c>
      <c r="M1110" s="52">
        <f>IFERROR(_xll.qlIndexFixing(ONIndex3M,I1110,TRUE,_xll.ohTrigger(RecalcTrigger,Trigger3M)),NA())</f>
        <v>1.9353302688349672E-2</v>
      </c>
      <c r="N1110" s="52">
        <f>IFERROR(_xll.qlIndexFixing(Index6M,$H1110,TRUE,_xll.ohTrigger(RecalcTrigger,Trigger6M)),NA())</f>
        <v>2.1402754643158498E-2</v>
      </c>
      <c r="O1110" s="52">
        <f>IFERROR(_xll.qlIndexFixing(ONIndex6M,I1110,TRUE,_xll.ohTrigger(RecalcTrigger,Trigger6M)),NA())</f>
        <v>2.126536519411637E-2</v>
      </c>
      <c r="P1110" s="52">
        <f>IFERROR(_xll.qlIndexFixing(Index1Y,$H1110,TRUE,_xll.ohTrigger(RecalcTrigger,Trigger1Y)),NA())</f>
        <v>2.3592803427959018E-2</v>
      </c>
      <c r="Q1110" s="52">
        <f>IFERROR(_xll.qlIndexFixing(ONIndex1Y,I1110,TRUE,_xll.ohTrigger(RecalcTrigger,Trigger1Y)),NA())</f>
        <v>2.3255194437412641E-2</v>
      </c>
    </row>
    <row r="1111" spans="2:17" x14ac:dyDescent="0.2">
      <c r="B1111" s="46" t="s">
        <v>51</v>
      </c>
      <c r="D1111" s="49">
        <f>_xll.qlCalendarAdvance(LocalCalendar,$D1110,B1111,"f",FALSE)</f>
        <v>47543</v>
      </c>
      <c r="E1111" s="49">
        <f>_xll.qlInterestRateIndexValueDate(IndexON,D1111)</f>
        <v>47543</v>
      </c>
      <c r="F1111" s="52">
        <f>IFERROR(_xll.qlIndexFixing(IndexON,D1111,TRUE,_xll.ohTrigger(RecalcTrigger,TriggerON)),NA())</f>
        <v>1.5255220914127676E-2</v>
      </c>
      <c r="H1111" s="49">
        <f>_xll.qlCalendarAdvance(IborCalendar,$H1110,B1111,"f",FALSE)</f>
        <v>47528</v>
      </c>
      <c r="I1111" s="49">
        <f>_xll.qlInterestRateIndexValueDate(Index1M,$H1111)</f>
        <v>47533</v>
      </c>
      <c r="J1111" s="52">
        <f>IFERROR(_xll.qlIndexFixing(Index1M,$H1111,TRUE,_xll.ohTrigger(RecalcTrigger,Trigger1M)),NA())</f>
        <v>1.8732352718404042E-2</v>
      </c>
      <c r="K1111" s="52">
        <f>IFERROR(_xll.qlIndexFixing(ONIndex1M,I1111,TRUE,_xll.ohTrigger(RecalcTrigger,Trigger1M)),NA())</f>
        <v>1.8719169110301692E-2</v>
      </c>
      <c r="L1111" s="52">
        <f>IFERROR(_xll.qlIndexFixing(Index3M,H1111,TRUE,_xll.ohTrigger(RecalcTrigger,Trigger3M)),NA())</f>
        <v>1.9412912039895147E-2</v>
      </c>
      <c r="M1111" s="52">
        <f>IFERROR(_xll.qlIndexFixing(ONIndex3M,I1111,TRUE,_xll.ohTrigger(RecalcTrigger,Trigger3M)),NA())</f>
        <v>1.9355259106097478E-2</v>
      </c>
      <c r="N1111" s="52">
        <f>IFERROR(_xll.qlIndexFixing(Index6M,$H1111,TRUE,_xll.ohTrigger(RecalcTrigger,Trigger6M)),NA())</f>
        <v>2.1404006135272994E-2</v>
      </c>
      <c r="O1111" s="52">
        <f>IFERROR(_xll.qlIndexFixing(ONIndex6M,I1111,TRUE,_xll.ohTrigger(RecalcTrigger,Trigger6M)),NA())</f>
        <v>2.1267489133940387E-2</v>
      </c>
      <c r="P1111" s="52">
        <f>IFERROR(_xll.qlIndexFixing(Index1Y,$H1111,TRUE,_xll.ohTrigger(RecalcTrigger,Trigger1Y)),NA())</f>
        <v>2.3593583674603298E-2</v>
      </c>
      <c r="Q1111" s="52">
        <f>IFERROR(_xll.qlIndexFixing(ONIndex1Y,I1111,TRUE,_xll.ohTrigger(RecalcTrigger,Trigger1Y)),NA())</f>
        <v>2.3262658593106167E-2</v>
      </c>
    </row>
    <row r="1112" spans="2:17" x14ac:dyDescent="0.2">
      <c r="B1112" s="46" t="s">
        <v>51</v>
      </c>
      <c r="D1112" s="49">
        <f>_xll.qlCalendarAdvance(LocalCalendar,$D1111,B1112,"f",FALSE)</f>
        <v>47550</v>
      </c>
      <c r="E1112" s="49">
        <f>_xll.qlInterestRateIndexValueDate(IndexON,D1112)</f>
        <v>47550</v>
      </c>
      <c r="F1112" s="52">
        <f>IFERROR(_xll.qlIndexFixing(IndexON,D1112,TRUE,_xll.ohTrigger(RecalcTrigger,TriggerON)),NA())</f>
        <v>1.5257180939629578E-2</v>
      </c>
      <c r="H1112" s="49">
        <f>_xll.qlCalendarAdvance(IborCalendar,$H1111,B1112,"f",FALSE)</f>
        <v>47535</v>
      </c>
      <c r="I1112" s="49">
        <f>_xll.qlInterestRateIndexValueDate(Index1M,$H1112)</f>
        <v>47539</v>
      </c>
      <c r="J1112" s="52">
        <f>IFERROR(_xll.qlIndexFixing(Index1M,$H1112,TRUE,_xll.ohTrigger(RecalcTrigger,Trigger1M)),NA())</f>
        <v>1.8732340107012111E-2</v>
      </c>
      <c r="K1112" s="52">
        <f>IFERROR(_xll.qlIndexFixing(ONIndex1M,I1112,TRUE,_xll.ohTrigger(RecalcTrigger,Trigger1M)),NA())</f>
        <v>1.8719210266580077E-2</v>
      </c>
      <c r="L1112" s="52">
        <f>IFERROR(_xll.qlIndexFixing(Index3M,H1112,TRUE,_xll.ohTrigger(RecalcTrigger,Trigger3M)),NA())</f>
        <v>1.94157623925801E-2</v>
      </c>
      <c r="M1112" s="52">
        <f>IFERROR(_xll.qlIndexFixing(ONIndex3M,I1112,TRUE,_xll.ohTrigger(RecalcTrigger,Trigger3M)),NA())</f>
        <v>1.9356735777922296E-2</v>
      </c>
      <c r="N1112" s="52">
        <f>IFERROR(_xll.qlIndexFixing(Index6M,$H1112,TRUE,_xll.ohTrigger(RecalcTrigger,Trigger6M)),NA())</f>
        <v>2.140701587926376E-2</v>
      </c>
      <c r="O1112" s="52">
        <f>IFERROR(_xll.qlIndexFixing(ONIndex6M,I1112,TRUE,_xll.ohTrigger(RecalcTrigger,Trigger6M)),NA())</f>
        <v>2.126907410833212E-2</v>
      </c>
      <c r="P1112" s="52">
        <f>IFERROR(_xll.qlIndexFixing(Index1Y,$H1112,TRUE,_xll.ohTrigger(RecalcTrigger,Trigger1Y)),NA())</f>
        <v>2.3594028281548531E-2</v>
      </c>
      <c r="Q1112" s="52">
        <f>IFERROR(_xll.qlIndexFixing(ONIndex1Y,I1112,TRUE,_xll.ohTrigger(RecalcTrigger,Trigger1Y)),NA())</f>
        <v>2.3268030436076614E-2</v>
      </c>
    </row>
    <row r="1113" spans="2:17" x14ac:dyDescent="0.2">
      <c r="B1113" s="46" t="s">
        <v>51</v>
      </c>
      <c r="D1113" s="49">
        <f>_xll.qlCalendarAdvance(LocalCalendar,$D1112,B1113,"f",FALSE)</f>
        <v>47557</v>
      </c>
      <c r="E1113" s="49">
        <f>_xll.qlInterestRateIndexValueDate(IndexON,D1113)</f>
        <v>47557</v>
      </c>
      <c r="F1113" s="52">
        <f>IFERROR(_xll.qlIndexFixing(IndexON,D1113,TRUE,_xll.ohTrigger(RecalcTrigger,TriggerON)),NA())</f>
        <v>1.5259144871686559E-2</v>
      </c>
      <c r="H1113" s="49">
        <f>_xll.qlCalendarAdvance(IborCalendar,$H1112,B1113,"f",FALSE)</f>
        <v>47542</v>
      </c>
      <c r="I1113" s="49">
        <f>_xll.qlInterestRateIndexValueDate(Index1M,$H1113)</f>
        <v>47546</v>
      </c>
      <c r="J1113" s="52">
        <f>IFERROR(_xll.qlIndexFixing(Index1M,$H1113,TRUE,_xll.ohTrigger(RecalcTrigger,Trigger1M)),NA())</f>
        <v>1.8733737831681942E-2</v>
      </c>
      <c r="K1113" s="52">
        <f>IFERROR(_xll.qlIndexFixing(ONIndex1M,I1113,TRUE,_xll.ohTrigger(RecalcTrigger,Trigger1M)),NA())</f>
        <v>1.8719228089443263E-2</v>
      </c>
      <c r="L1113" s="52">
        <f>IFERROR(_xll.qlIndexFixing(Index3M,H1113,TRUE,_xll.ohTrigger(RecalcTrigger,Trigger3M)),NA())</f>
        <v>1.9417575137304865E-2</v>
      </c>
      <c r="M1113" s="52">
        <f>IFERROR(_xll.qlIndexFixing(ONIndex3M,I1113,TRUE,_xll.ohTrigger(RecalcTrigger,Trigger3M)),NA())</f>
        <v>1.9358468700207965E-2</v>
      </c>
      <c r="N1113" s="52">
        <f>IFERROR(_xll.qlIndexFixing(Index6M,$H1113,TRUE,_xll.ohTrigger(RecalcTrigger,Trigger6M)),NA())</f>
        <v>2.1409509091826002E-2</v>
      </c>
      <c r="O1113" s="52">
        <f>IFERROR(_xll.qlIndexFixing(ONIndex6M,I1113,TRUE,_xll.ohTrigger(RecalcTrigger,Trigger6M)),NA())</f>
        <v>2.1270914599611501E-2</v>
      </c>
      <c r="P1113" s="52">
        <f>IFERROR(_xll.qlIndexFixing(Index1Y,$H1113,TRUE,_xll.ohTrigger(RecalcTrigger,Trigger1Y)),NA())</f>
        <v>2.3594399584214297E-2</v>
      </c>
      <c r="Q1113" s="52">
        <f>IFERROR(_xll.qlIndexFixing(ONIndex1Y,I1113,TRUE,_xll.ohTrigger(RecalcTrigger,Trigger1Y)),NA())</f>
        <v>2.3274052456239147E-2</v>
      </c>
    </row>
    <row r="1114" spans="2:17" x14ac:dyDescent="0.2">
      <c r="B1114" s="46" t="s">
        <v>51</v>
      </c>
      <c r="D1114" s="49">
        <f>_xll.qlCalendarAdvance(LocalCalendar,$D1113,B1114,"f",FALSE)</f>
        <v>47564</v>
      </c>
      <c r="E1114" s="49">
        <f>_xll.qlInterestRateIndexValueDate(IndexON,D1114)</f>
        <v>47564</v>
      </c>
      <c r="F1114" s="52">
        <f>IFERROR(_xll.qlIndexFixing(IndexON,D1114,TRUE,_xll.ohTrigger(RecalcTrigger,TriggerON)),NA())</f>
        <v>1.5261112710378555E-2</v>
      </c>
      <c r="H1114" s="49">
        <f>_xll.qlCalendarAdvance(IborCalendar,$H1113,B1114,"f",FALSE)</f>
        <v>47549</v>
      </c>
      <c r="I1114" s="49">
        <f>_xll.qlInterestRateIndexValueDate(Index1M,$H1114)</f>
        <v>47553</v>
      </c>
      <c r="J1114" s="52">
        <f>IFERROR(_xll.qlIndexFixing(Index1M,$H1114,TRUE,_xll.ohTrigger(RecalcTrigger,Trigger1M)),NA())</f>
        <v>1.8733653331357784E-2</v>
      </c>
      <c r="K1114" s="52">
        <f>IFERROR(_xll.qlIndexFixing(ONIndex1M,I1114,TRUE,_xll.ohTrigger(RecalcTrigger,Trigger1M)),NA())</f>
        <v>1.8719213396796164E-2</v>
      </c>
      <c r="L1114" s="52">
        <f>IFERROR(_xll.qlIndexFixing(Index3M,H1114,TRUE,_xll.ohTrigger(RecalcTrigger,Trigger3M)),NA())</f>
        <v>1.941939885476365E-2</v>
      </c>
      <c r="M1114" s="52">
        <f>IFERROR(_xll.qlIndexFixing(ONIndex3M,I1114,TRUE,_xll.ohTrigger(RecalcTrigger,Trigger3M)),NA())</f>
        <v>1.9360212540719957E-2</v>
      </c>
      <c r="N1114" s="52">
        <f>IFERROR(_xll.qlIndexFixing(Index6M,$H1114,TRUE,_xll.ohTrigger(RecalcTrigger,Trigger6M)),NA())</f>
        <v>2.1411237175450026E-2</v>
      </c>
      <c r="O1114" s="52">
        <f>IFERROR(_xll.qlIndexFixing(ONIndex6M,I1114,TRUE,_xll.ohTrigger(RecalcTrigger,Trigger6M)),NA())</f>
        <v>2.1272745780498425E-2</v>
      </c>
      <c r="P1114" s="52">
        <f>IFERROR(_xll.qlIndexFixing(Index1Y,$H1114,TRUE,_xll.ohTrigger(RecalcTrigger,Trigger1Y)),NA())</f>
        <v>2.359461715539991E-2</v>
      </c>
      <c r="Q1114" s="52">
        <f>IFERROR(_xll.qlIndexFixing(ONIndex1Y,I1114,TRUE,_xll.ohTrigger(RecalcTrigger,Trigger1Y)),NA())</f>
        <v>2.327981049028871E-2</v>
      </c>
    </row>
    <row r="1115" spans="2:17" x14ac:dyDescent="0.2">
      <c r="B1115" s="46" t="s">
        <v>51</v>
      </c>
      <c r="D1115" s="49">
        <f>_xll.qlCalendarAdvance(LocalCalendar,$D1114,B1115,"f",FALSE)</f>
        <v>47571</v>
      </c>
      <c r="E1115" s="49">
        <f>_xll.qlInterestRateIndexValueDate(IndexON,D1115)</f>
        <v>47571</v>
      </c>
      <c r="F1115" s="52">
        <f>IFERROR(_xll.qlIndexFixing(IndexON,D1115,TRUE,_xll.ohTrigger(RecalcTrigger,TriggerON)),NA())</f>
        <v>1.5263084455652276E-2</v>
      </c>
      <c r="H1115" s="49">
        <f>_xll.qlCalendarAdvance(IborCalendar,$H1114,B1115,"f",FALSE)</f>
        <v>47556</v>
      </c>
      <c r="I1115" s="49">
        <f>_xll.qlInterestRateIndexValueDate(Index1M,$H1115)</f>
        <v>47560</v>
      </c>
      <c r="J1115" s="52">
        <f>IFERROR(_xll.qlIndexFixing(Index1M,$H1115,TRUE,_xll.ohTrigger(RecalcTrigger,Trigger1M)),NA())</f>
        <v>1.8733536264823252E-2</v>
      </c>
      <c r="K1115" s="52">
        <f>IFERROR(_xll.qlIndexFixing(ONIndex1M,I1115,TRUE,_xll.ohTrigger(RecalcTrigger,Trigger1M)),NA())</f>
        <v>1.8719166188638781E-2</v>
      </c>
      <c r="L1115" s="52">
        <f>IFERROR(_xll.qlIndexFixing(Index3M,H1115,TRUE,_xll.ohTrigger(RecalcTrigger,Trigger3M)),NA())</f>
        <v>1.9421233544973843E-2</v>
      </c>
      <c r="M1115" s="52">
        <f>IFERROR(_xll.qlIndexFixing(ONIndex3M,I1115,TRUE,_xll.ohTrigger(RecalcTrigger,Trigger3M)),NA())</f>
        <v>1.9361967299618144E-2</v>
      </c>
      <c r="N1115" s="52">
        <f>IFERROR(_xll.qlIndexFixing(Index6M,$H1115,TRUE,_xll.ohTrigger(RecalcTrigger,Trigger6M)),NA())</f>
        <v>2.1412955848704611E-2</v>
      </c>
      <c r="O1115" s="52">
        <f>IFERROR(_xll.qlIndexFixing(ONIndex6M,I1115,TRUE,_xll.ohTrigger(RecalcTrigger,Trigger6M)),NA())</f>
        <v>2.1274567650673148E-2</v>
      </c>
      <c r="P1115" s="52">
        <f>IFERROR(_xll.qlIndexFixing(Index1Y,$H1115,TRUE,_xll.ohTrigger(RecalcTrigger,Trigger1Y)),NA())</f>
        <v>2.3594686258657602E-2</v>
      </c>
      <c r="Q1115" s="52">
        <f>IFERROR(_xll.qlIndexFixing(ONIndex1Y,I1115,TRUE,_xll.ohTrigger(RecalcTrigger,Trigger1Y)),NA())</f>
        <v>2.3285304538225304E-2</v>
      </c>
    </row>
    <row r="1116" spans="2:17" x14ac:dyDescent="0.2">
      <c r="B1116" s="46" t="s">
        <v>51</v>
      </c>
      <c r="D1116" s="49">
        <f>_xll.qlCalendarAdvance(LocalCalendar,$D1115,B1116,"f",FALSE)</f>
        <v>47578</v>
      </c>
      <c r="E1116" s="49">
        <f>_xll.qlInterestRateIndexValueDate(IndexON,D1116)</f>
        <v>47578</v>
      </c>
      <c r="F1116" s="52">
        <f>IFERROR(_xll.qlIndexFixing(IndexON,D1116,TRUE,_xll.ohTrigger(RecalcTrigger,TriggerON)),NA())</f>
        <v>1.5265060107534367E-2</v>
      </c>
      <c r="H1116" s="49">
        <f>_xll.qlCalendarAdvance(IborCalendar,$H1115,B1116,"f",FALSE)</f>
        <v>47563</v>
      </c>
      <c r="I1116" s="49">
        <f>_xll.qlInterestRateIndexValueDate(Index1M,$H1116)</f>
        <v>47567</v>
      </c>
      <c r="J1116" s="52">
        <f>IFERROR(_xll.qlIndexFixing(Index1M,$H1116,TRUE,_xll.ohTrigger(RecalcTrigger,Trigger1M)),NA())</f>
        <v>1.8733386632080927E-2</v>
      </c>
      <c r="K1116" s="52">
        <f>IFERROR(_xll.qlIndexFixing(ONIndex1M,I1116,TRUE,_xll.ohTrigger(RecalcTrigger,Trigger1M)),NA())</f>
        <v>1.8719086465051049E-2</v>
      </c>
      <c r="L1116" s="52">
        <f>IFERROR(_xll.qlIndexFixing(Index3M,H1116,TRUE,_xll.ohTrigger(RecalcTrigger,Trigger3M)),NA())</f>
        <v>1.9423079207950208E-2</v>
      </c>
      <c r="M1116" s="52">
        <f>IFERROR(_xll.qlIndexFixing(ONIndex3M,I1116,TRUE,_xll.ohTrigger(RecalcTrigger,Trigger3M)),NA())</f>
        <v>1.936373297682259E-2</v>
      </c>
      <c r="N1116" s="52">
        <f>IFERROR(_xll.qlIndexFixing(Index6M,$H1116,TRUE,_xll.ohTrigger(RecalcTrigger,Trigger6M)),NA())</f>
        <v>2.1414665111564989E-2</v>
      </c>
      <c r="O1116" s="52">
        <f>IFERROR(_xll.qlIndexFixing(ONIndex6M,I1116,TRUE,_xll.ohTrigger(RecalcTrigger,Trigger6M)),NA())</f>
        <v>2.1276380210455414E-2</v>
      </c>
      <c r="P1116" s="52">
        <f>IFERROR(_xll.qlIndexFixing(Index1Y,$H1116,TRUE,_xll.ohTrigger(RecalcTrigger,Trigger1Y)),NA())</f>
        <v>2.3594612157607706E-2</v>
      </c>
      <c r="Q1116" s="52">
        <f>IFERROR(_xll.qlIndexFixing(ONIndex1Y,I1116,TRUE,_xll.ohTrigger(RecalcTrigger,Trigger1Y)),NA())</f>
        <v>2.3290534600128865E-2</v>
      </c>
    </row>
    <row r="1117" spans="2:17" x14ac:dyDescent="0.2">
      <c r="B1117" s="46" t="s">
        <v>51</v>
      </c>
      <c r="D1117" s="49">
        <f>_xll.qlCalendarAdvance(LocalCalendar,$D1116,B1117,"f",FALSE)</f>
        <v>47585</v>
      </c>
      <c r="E1117" s="49">
        <f>_xll.qlInterestRateIndexValueDate(IndexON,D1117)</f>
        <v>47585</v>
      </c>
      <c r="F1117" s="52">
        <f>IFERROR(_xll.qlIndexFixing(IndexON,D1117,TRUE,_xll.ohTrigger(RecalcTrigger,TriggerON)),NA())</f>
        <v>1.5267039666024829E-2</v>
      </c>
      <c r="H1117" s="49">
        <f>_xll.qlCalendarAdvance(IborCalendar,$H1116,B1117,"f",FALSE)</f>
        <v>47570</v>
      </c>
      <c r="I1117" s="49">
        <f>_xll.qlInterestRateIndexValueDate(Index1M,$H1117)</f>
        <v>47574</v>
      </c>
      <c r="J1117" s="52">
        <f>IFERROR(_xll.qlIndexFixing(Index1M,$H1117,TRUE,_xll.ohTrigger(RecalcTrigger,Trigger1M)),NA())</f>
        <v>1.8732733079199093E-2</v>
      </c>
      <c r="K1117" s="52">
        <f>IFERROR(_xll.qlIndexFixing(ONIndex1M,I1117,TRUE,_xll.ohTrigger(RecalcTrigger,Trigger1M)),NA())</f>
        <v>1.8718974226032969E-2</v>
      </c>
      <c r="L1117" s="52">
        <f>IFERROR(_xll.qlIndexFixing(Index3M,H1117,TRUE,_xll.ohTrigger(RecalcTrigger,Trigger3M)),NA())</f>
        <v>1.9424277970434629E-2</v>
      </c>
      <c r="M1117" s="52">
        <f>IFERROR(_xll.qlIndexFixing(ONIndex3M,I1117,TRUE,_xll.ohTrigger(RecalcTrigger,Trigger3M)),NA())</f>
        <v>1.9365509572253359E-2</v>
      </c>
      <c r="N1117" s="52">
        <f>IFERROR(_xll.qlIndexFixing(Index6M,$H1117,TRUE,_xll.ohTrigger(RecalcTrigger,Trigger6M)),NA())</f>
        <v>2.1415612097755762E-2</v>
      </c>
      <c r="O1117" s="52">
        <f>IFERROR(_xll.qlIndexFixing(ONIndex6M,I1117,TRUE,_xll.ohTrigger(RecalcTrigger,Trigger6M)),NA())</f>
        <v>2.1278183459605415E-2</v>
      </c>
      <c r="P1117" s="52">
        <f>IFERROR(_xll.qlIndexFixing(Index1Y,$H1117,TRUE,_xll.ohTrigger(RecalcTrigger,Trigger1Y)),NA())</f>
        <v>2.3594400115931433E-2</v>
      </c>
      <c r="Q1117" s="52">
        <f>IFERROR(_xll.qlIndexFixing(ONIndex1Y,I1117,TRUE,_xll.ohTrigger(RecalcTrigger,Trigger1Y)),NA())</f>
        <v>2.329550067583952E-2</v>
      </c>
    </row>
    <row r="1118" spans="2:17" x14ac:dyDescent="0.2">
      <c r="B1118" s="46" t="s">
        <v>51</v>
      </c>
      <c r="D1118" s="49">
        <f>_xll.qlCalendarAdvance(LocalCalendar,$D1117,B1118,"f",FALSE)</f>
        <v>47592</v>
      </c>
      <c r="E1118" s="49">
        <f>_xll.qlInterestRateIndexValueDate(IndexON,D1118)</f>
        <v>47592</v>
      </c>
      <c r="F1118" s="52">
        <f>IFERROR(_xll.qlIndexFixing(IndexON,D1118,TRUE,_xll.ohTrigger(RecalcTrigger,TriggerON)),NA())</f>
        <v>1.526902313112366E-2</v>
      </c>
      <c r="H1118" s="49">
        <f>_xll.qlCalendarAdvance(IborCalendar,$H1117,B1118,"f",FALSE)</f>
        <v>47577</v>
      </c>
      <c r="I1118" s="49">
        <f>_xll.qlInterestRateIndexValueDate(Index1M,$H1118)</f>
        <v>47581</v>
      </c>
      <c r="J1118" s="52">
        <f>IFERROR(_xll.qlIndexFixing(Index1M,$H1118,TRUE,_xll.ohTrigger(RecalcTrigger,Trigger1M)),NA())</f>
        <v>1.8732520651246531E-2</v>
      </c>
      <c r="K1118" s="52">
        <f>IFERROR(_xll.qlIndexFixing(ONIndex1M,I1118,TRUE,_xll.ohTrigger(RecalcTrigger,Trigger1M)),NA())</f>
        <v>1.8718829471584542E-2</v>
      </c>
      <c r="L1118" s="52">
        <f>IFERROR(_xll.qlIndexFixing(Index3M,H1118,TRUE,_xll.ohTrigger(RecalcTrigger,Trigger3M)),NA())</f>
        <v>1.9426144694733284E-2</v>
      </c>
      <c r="M1118" s="52">
        <f>IFERROR(_xll.qlIndexFixing(ONIndex3M,I1118,TRUE,_xll.ohTrigger(RecalcTrigger,Trigger3M)),NA())</f>
        <v>1.9367297086070323E-2</v>
      </c>
      <c r="N1118" s="52">
        <f>IFERROR(_xll.qlIndexFixing(Index6M,$H1118,TRUE,_xll.ohTrigger(RecalcTrigger,Trigger6M)),NA())</f>
        <v>2.1417303111874876E-2</v>
      </c>
      <c r="O1118" s="52">
        <f>IFERROR(_xll.qlIndexFixing(ONIndex6M,I1118,TRUE,_xll.ohTrigger(RecalcTrigger,Trigger6M)),NA())</f>
        <v>2.1279977398362959E-2</v>
      </c>
      <c r="P1118" s="52">
        <f>IFERROR(_xll.qlIndexFixing(Index1Y,$H1118,TRUE,_xll.ohTrigger(RecalcTrigger,Trigger1Y)),NA())</f>
        <v>2.3594055397363659E-2</v>
      </c>
      <c r="Q1118" s="52">
        <f>IFERROR(_xll.qlIndexFixing(ONIndex1Y,I1118,TRUE,_xll.ohTrigger(RecalcTrigger,Trigger1Y)),NA())</f>
        <v>2.330020276535727E-2</v>
      </c>
    </row>
    <row r="1119" spans="2:17" x14ac:dyDescent="0.2">
      <c r="B1119" s="46" t="s">
        <v>51</v>
      </c>
      <c r="D1119" s="49">
        <f>_xll.qlCalendarAdvance(LocalCalendar,$D1118,B1119,"f",FALSE)</f>
        <v>47599</v>
      </c>
      <c r="E1119" s="49">
        <f>_xll.qlInterestRateIndexValueDate(IndexON,D1119)</f>
        <v>47599</v>
      </c>
      <c r="F1119" s="52">
        <f>IFERROR(_xll.qlIndexFixing(IndexON,D1119,TRUE,_xll.ohTrigger(RecalcTrigger,TriggerON)),NA())</f>
        <v>1.5271010502830862E-2</v>
      </c>
      <c r="H1119" s="49">
        <f>_xll.qlCalendarAdvance(IborCalendar,$H1118,B1119,"f",FALSE)</f>
        <v>47584</v>
      </c>
      <c r="I1119" s="49">
        <f>_xll.qlInterestRateIndexValueDate(Index1M,$H1119)</f>
        <v>47588</v>
      </c>
      <c r="J1119" s="52">
        <f>IFERROR(_xll.qlIndexFixing(Index1M,$H1119,TRUE,_xll.ohTrigger(RecalcTrigger,Trigger1M)),NA())</f>
        <v>1.8732275658782882E-2</v>
      </c>
      <c r="K1119" s="52">
        <f>IFERROR(_xll.qlIndexFixing(ONIndex1M,I1119,TRUE,_xll.ohTrigger(RecalcTrigger,Trigger1M)),NA())</f>
        <v>1.8718652201705765E-2</v>
      </c>
      <c r="L1119" s="52">
        <f>IFERROR(_xll.qlIndexFixing(Index3M,H1119,TRUE,_xll.ohTrigger(RecalcTrigger,Trigger3M)),NA())</f>
        <v>1.9428022391243211E-2</v>
      </c>
      <c r="M1119" s="52">
        <f>IFERROR(_xll.qlIndexFixing(ONIndex3M,I1119,TRUE,_xll.ohTrigger(RecalcTrigger,Trigger3M)),NA())</f>
        <v>1.9369095518193546E-2</v>
      </c>
      <c r="N1119" s="52">
        <f>IFERROR(_xll.qlIndexFixing(Index6M,$H1119,TRUE,_xll.ohTrigger(RecalcTrigger,Trigger6M)),NA())</f>
        <v>2.1418984716077647E-2</v>
      </c>
      <c r="O1119" s="52">
        <f>IFERROR(_xll.qlIndexFixing(ONIndex6M,I1119,TRUE,_xll.ohTrigger(RecalcTrigger,Trigger6M)),NA())</f>
        <v>2.1281762026488238E-2</v>
      </c>
      <c r="P1119" s="52">
        <f>IFERROR(_xll.qlIndexFixing(Index1Y,$H1119,TRUE,_xll.ohTrigger(RecalcTrigger,Trigger1Y)),NA())</f>
        <v>2.3593583265685687E-2</v>
      </c>
      <c r="Q1119" s="52">
        <f>IFERROR(_xll.qlIndexFixing(ONIndex1Y,I1119,TRUE,_xll.ohTrigger(RecalcTrigger,Trigger1Y)),NA())</f>
        <v>2.3304640868841986E-2</v>
      </c>
    </row>
    <row r="1120" spans="2:17" x14ac:dyDescent="0.2">
      <c r="B1120" s="46" t="s">
        <v>51</v>
      </c>
      <c r="D1120" s="49">
        <f>_xll.qlCalendarAdvance(LocalCalendar,$D1119,B1120,"f",FALSE)</f>
        <v>47606</v>
      </c>
      <c r="E1120" s="49">
        <f>_xll.qlInterestRateIndexValueDate(IndexON,D1120)</f>
        <v>47606</v>
      </c>
      <c r="F1120" s="52">
        <f>IFERROR(_xll.qlIndexFixing(IndexON,D1120,TRUE,_xll.ohTrigger(RecalcTrigger,TriggerON)),NA())</f>
        <v>1.5273001781119788E-2</v>
      </c>
      <c r="H1120" s="49">
        <f>_xll.qlCalendarAdvance(IborCalendar,$H1119,B1120,"f",FALSE)</f>
        <v>47591</v>
      </c>
      <c r="I1120" s="49">
        <f>_xll.qlInterestRateIndexValueDate(Index1M,$H1120)</f>
        <v>47597</v>
      </c>
      <c r="J1120" s="52">
        <f>IFERROR(_xll.qlIndexFixing(Index1M,$H1120,TRUE,_xll.ohTrigger(RecalcTrigger,Trigger1M)),NA())</f>
        <v>1.8731912818579666E-2</v>
      </c>
      <c r="K1120" s="52">
        <f>IFERROR(_xll.qlIndexFixing(ONIndex1M,I1120,TRUE,_xll.ohTrigger(RecalcTrigger,Trigger1M)),NA())</f>
        <v>1.8718376505439949E-2</v>
      </c>
      <c r="L1120" s="52">
        <f>IFERROR(_xll.qlIndexFixing(Index3M,H1120,TRUE,_xll.ohTrigger(RecalcTrigger,Trigger3M)),NA())</f>
        <v>1.9430452694928102E-2</v>
      </c>
      <c r="M1120" s="52">
        <f>IFERROR(_xll.qlIndexFixing(ONIndex3M,I1120,TRUE,_xll.ohTrigger(RecalcTrigger,Trigger3M)),NA())</f>
        <v>1.9371423831255896E-2</v>
      </c>
      <c r="N1120" s="52">
        <f>IFERROR(_xll.qlIndexFixing(Index6M,$H1120,TRUE,_xll.ohTrigger(RecalcTrigger,Trigger6M)),NA())</f>
        <v>2.1421132951770588E-2</v>
      </c>
      <c r="O1120" s="52">
        <f>IFERROR(_xll.qlIndexFixing(ONIndex6M,I1120,TRUE,_xll.ohTrigger(RecalcTrigger,Trigger6M)),NA())</f>
        <v>2.1284042867604214E-2</v>
      </c>
      <c r="P1120" s="52">
        <f>IFERROR(_xll.qlIndexFixing(Index1Y,$H1120,TRUE,_xll.ohTrigger(RecalcTrigger,Trigger1Y)),NA())</f>
        <v>2.3592797491205245E-2</v>
      </c>
      <c r="Q1120" s="52">
        <f>IFERROR(_xll.qlIndexFixing(ONIndex1Y,I1120,TRUE,_xll.ohTrigger(RecalcTrigger,Trigger1Y)),NA())</f>
        <v>2.3309959103734457E-2</v>
      </c>
    </row>
    <row r="1121" spans="2:17" x14ac:dyDescent="0.2">
      <c r="B1121" s="46" t="s">
        <v>51</v>
      </c>
      <c r="D1121" s="49">
        <f>_xll.qlCalendarAdvance(LocalCalendar,$D1120,B1121,"f",FALSE)</f>
        <v>47613</v>
      </c>
      <c r="E1121" s="49">
        <f>_xll.qlInterestRateIndexValueDate(IndexON,D1121)</f>
        <v>47613</v>
      </c>
      <c r="F1121" s="52">
        <f>IFERROR(_xll.qlIndexFixing(IndexON,D1121,TRUE,_xll.ohTrigger(RecalcTrigger,TriggerON)),NA())</f>
        <v>1.527499696604373E-2</v>
      </c>
      <c r="H1121" s="49">
        <f>_xll.qlCalendarAdvance(IborCalendar,$H1120,B1121,"f",FALSE)</f>
        <v>47598</v>
      </c>
      <c r="I1121" s="49">
        <f>_xll.qlInterestRateIndexValueDate(Index1M,$H1121)</f>
        <v>47602</v>
      </c>
      <c r="J1121" s="52">
        <f>IFERROR(_xll.qlIndexFixing(Index1M,$H1121,TRUE,_xll.ohTrigger(RecalcTrigger,Trigger1M)),NA())</f>
        <v>1.8731687980327649E-2</v>
      </c>
      <c r="K1121" s="52">
        <f>IFERROR(_xll.qlIndexFixing(ONIndex1M,I1121,TRUE,_xll.ohTrigger(RecalcTrigger,Trigger1M)),NA())</f>
        <v>1.8718200115497297E-2</v>
      </c>
      <c r="L1121" s="52">
        <f>IFERROR(_xll.qlIndexFixing(Index3M,H1121,TRUE,_xll.ohTrigger(RecalcTrigger,Trigger3M)),NA())</f>
        <v>1.9431810700959243E-2</v>
      </c>
      <c r="M1121" s="52">
        <f>IFERROR(_xll.qlIndexFixing(ONIndex3M,I1121,TRUE,_xll.ohTrigger(RecalcTrigger,Trigger3M)),NA())</f>
        <v>1.9372725137438707E-2</v>
      </c>
      <c r="N1121" s="52">
        <f>IFERROR(_xll.qlIndexFixing(Index6M,$H1121,TRUE,_xll.ohTrigger(RecalcTrigger,Trigger6M)),NA())</f>
        <v>2.142231969463981E-2</v>
      </c>
      <c r="O1121" s="52">
        <f>IFERROR(_xll.qlIndexFixing(ONIndex6M,I1121,TRUE,_xll.ohTrigger(RecalcTrigger,Trigger6M)),NA())</f>
        <v>2.128530335124168E-2</v>
      </c>
      <c r="P1121" s="52">
        <f>IFERROR(_xll.qlIndexFixing(Index1Y,$H1121,TRUE,_xll.ohTrigger(RecalcTrigger,Trigger1Y)),NA())</f>
        <v>2.3592277818317728E-2</v>
      </c>
      <c r="Q1121" s="52">
        <f>IFERROR(_xll.qlIndexFixing(ONIndex1Y,I1121,TRUE,_xll.ohTrigger(RecalcTrigger,Trigger1Y)),NA())</f>
        <v>2.3312725117232702E-2</v>
      </c>
    </row>
    <row r="1122" spans="2:17" x14ac:dyDescent="0.2">
      <c r="B1122" s="46" t="s">
        <v>51</v>
      </c>
      <c r="D1122" s="49">
        <f>_xll.qlCalendarAdvance(LocalCalendar,$D1121,B1122,"f",FALSE)</f>
        <v>47620</v>
      </c>
      <c r="E1122" s="49">
        <f>_xll.qlInterestRateIndexValueDate(IndexON,D1122)</f>
        <v>47620</v>
      </c>
      <c r="F1122" s="52">
        <f>IFERROR(_xll.qlIndexFixing(IndexON,D1122,TRUE,_xll.ohTrigger(RecalcTrigger,TriggerON)),NA())</f>
        <v>1.5276996057549397E-2</v>
      </c>
      <c r="H1122" s="49">
        <f>_xll.qlCalendarAdvance(IborCalendar,$H1121,B1122,"f",FALSE)</f>
        <v>47605</v>
      </c>
      <c r="I1122" s="49">
        <f>_xll.qlInterestRateIndexValueDate(Index1M,$H1122)</f>
        <v>47610</v>
      </c>
      <c r="J1122" s="52">
        <f>IFERROR(_xll.qlIndexFixing(Index1M,$H1122,TRUE,_xll.ohTrigger(RecalcTrigger,Trigger1M)),NA())</f>
        <v>1.8731752996869307E-2</v>
      </c>
      <c r="K1122" s="52">
        <f>IFERROR(_xll.qlIndexFixing(ONIndex1M,I1122,TRUE,_xll.ohTrigger(RecalcTrigger,Trigger1M)),NA())</f>
        <v>1.8717883385495071E-2</v>
      </c>
      <c r="L1122" s="52">
        <f>IFERROR(_xll.qlIndexFixing(Index3M,H1122,TRUE,_xll.ohTrigger(RecalcTrigger,Trigger3M)),NA())</f>
        <v>1.9434657581918494E-2</v>
      </c>
      <c r="M1122" s="52">
        <f>IFERROR(_xll.qlIndexFixing(ONIndex3M,I1122,TRUE,_xll.ohTrigger(RecalcTrigger,Trigger3M)),NA())</f>
        <v>1.9374818813870931E-2</v>
      </c>
      <c r="N1122" s="52">
        <f>IFERROR(_xll.qlIndexFixing(Index6M,$H1122,TRUE,_xll.ohTrigger(RecalcTrigger,Trigger6M)),NA())</f>
        <v>2.1424958415170545E-2</v>
      </c>
      <c r="O1122" s="52">
        <f>IFERROR(_xll.qlIndexFixing(ONIndex6M,I1122,TRUE,_xll.ohTrigger(RecalcTrigger,Trigger6M)),NA())</f>
        <v>2.1287310244373359E-2</v>
      </c>
      <c r="P1122" s="52">
        <f>IFERROR(_xll.qlIndexFixing(Index1Y,$H1122,TRUE,_xll.ohTrigger(RecalcTrigger,Trigger1Y)),NA())</f>
        <v>2.3591328684196292E-2</v>
      </c>
      <c r="Q1122" s="52">
        <f>IFERROR(_xll.qlIndexFixing(ONIndex1Y,I1122,TRUE,_xll.ohTrigger(RecalcTrigger,Trigger1Y)),NA())</f>
        <v>2.3316870590077698E-2</v>
      </c>
    </row>
    <row r="1123" spans="2:17" x14ac:dyDescent="0.2">
      <c r="B1123" s="46" t="s">
        <v>51</v>
      </c>
      <c r="D1123" s="49">
        <f>_xll.qlCalendarAdvance(LocalCalendar,$D1122,B1123,"f",FALSE)</f>
        <v>47627</v>
      </c>
      <c r="E1123" s="49">
        <f>_xll.qlInterestRateIndexValueDate(IndexON,D1123)</f>
        <v>47627</v>
      </c>
      <c r="F1123" s="52">
        <f>IFERROR(_xll.qlIndexFixing(IndexON,D1123,TRUE,_xll.ohTrigger(RecalcTrigger,TriggerON)),NA())</f>
        <v>1.5279466529696251E-2</v>
      </c>
      <c r="H1123" s="49">
        <f>_xll.qlCalendarAdvance(IborCalendar,$H1122,B1123,"f",FALSE)</f>
        <v>47612</v>
      </c>
      <c r="I1123" s="49">
        <f>_xll.qlInterestRateIndexValueDate(Index1M,$H1123)</f>
        <v>47616</v>
      </c>
      <c r="J1123" s="52">
        <f>IFERROR(_xll.qlIndexFixing(Index1M,$H1123,TRUE,_xll.ohTrigger(RecalcTrigger,Trigger1M)),NA())</f>
        <v>1.8731427349177269E-2</v>
      </c>
      <c r="K1123" s="52">
        <f>IFERROR(_xll.qlIndexFixing(ONIndex1M,I1123,TRUE,_xll.ohTrigger(RecalcTrigger,Trigger1M)),NA())</f>
        <v>1.8717617967647371E-2</v>
      </c>
      <c r="L1123" s="52">
        <f>IFERROR(_xll.qlIndexFixing(Index3M,H1123,TRUE,_xll.ohTrigger(RecalcTrigger,Trigger3M)),NA())</f>
        <v>1.9436306087534855E-2</v>
      </c>
      <c r="M1123" s="52">
        <f>IFERROR(_xll.qlIndexFixing(ONIndex3M,I1123,TRUE,_xll.ohTrigger(RecalcTrigger,Trigger3M)),NA())</f>
        <v>1.9376398429828967E-2</v>
      </c>
      <c r="N1123" s="52">
        <f>IFERROR(_xll.qlIndexFixing(Index6M,$H1123,TRUE,_xll.ohTrigger(RecalcTrigger,Trigger6M)),NA())</f>
        <v>2.1426366458521591E-2</v>
      </c>
      <c r="O1123" s="52">
        <f>IFERROR(_xll.qlIndexFixing(ONIndex6M,I1123,TRUE,_xll.ohTrigger(RecalcTrigger,Trigger6M)),NA())</f>
        <v>2.1288807433785806E-2</v>
      </c>
      <c r="P1123" s="52">
        <f>IFERROR(_xll.qlIndexFixing(Index1Y,$H1123,TRUE,_xll.ohTrigger(RecalcTrigger,Trigger1Y)),NA())</f>
        <v>2.3590525884757969E-2</v>
      </c>
      <c r="Q1123" s="52">
        <f>IFERROR(_xll.qlIndexFixing(ONIndex1Y,I1123,TRUE,_xll.ohTrigger(RecalcTrigger,Trigger1Y)),NA())</f>
        <v>2.3319753420931733E-2</v>
      </c>
    </row>
    <row r="1124" spans="2:17" x14ac:dyDescent="0.2">
      <c r="B1124" s="46" t="s">
        <v>51</v>
      </c>
      <c r="D1124" s="49">
        <f>_xll.qlCalendarAdvance(LocalCalendar,$D1123,B1124,"f",FALSE)</f>
        <v>47634</v>
      </c>
      <c r="E1124" s="49">
        <f>_xll.qlInterestRateIndexValueDate(IndexON,D1124)</f>
        <v>47634</v>
      </c>
      <c r="F1124" s="52">
        <f>IFERROR(_xll.qlIndexFixing(IndexON,D1124,TRUE,_xll.ohTrigger(RecalcTrigger,TriggerON)),NA())</f>
        <v>1.5281005960412486E-2</v>
      </c>
      <c r="H1124" s="49">
        <f>_xll.qlCalendarAdvance(IborCalendar,$H1123,B1124,"f",FALSE)</f>
        <v>47619</v>
      </c>
      <c r="I1124" s="49">
        <f>_xll.qlInterestRateIndexValueDate(Index1M,$H1124)</f>
        <v>47623</v>
      </c>
      <c r="J1124" s="52">
        <f>IFERROR(_xll.qlIndexFixing(Index1M,$H1124,TRUE,_xll.ohTrigger(RecalcTrigger,Trigger1M)),NA())</f>
        <v>1.8731017186831889E-2</v>
      </c>
      <c r="K1124" s="52">
        <f>IFERROR(_xll.qlIndexFixing(ONIndex1M,I1124,TRUE,_xll.ohTrigger(RecalcTrigger,Trigger1M)),NA())</f>
        <v>1.8717278120456982E-2</v>
      </c>
      <c r="L1124" s="52">
        <f>IFERROR(_xll.qlIndexFixing(Index3M,H1124,TRUE,_xll.ohTrigger(RecalcTrigger,Trigger3M)),NA())</f>
        <v>1.9438239533201902E-2</v>
      </c>
      <c r="M1124" s="52">
        <f>IFERROR(_xll.qlIndexFixing(ONIndex3M,I1124,TRUE,_xll.ohTrigger(RecalcTrigger,Trigger3M)),NA())</f>
        <v>1.9378251453483486E-2</v>
      </c>
      <c r="N1124" s="52">
        <f>IFERROR(_xll.qlIndexFixing(Index6M,$H1124,TRUE,_xll.ohTrigger(RecalcTrigger,Trigger6M)),NA())</f>
        <v>2.1428000437362517E-2</v>
      </c>
      <c r="O1124" s="52">
        <f>IFERROR(_xll.qlIndexFixing(ONIndex6M,I1124,TRUE,_xll.ohTrigger(RecalcTrigger,Trigger6M)),NA())</f>
        <v>2.1290545509309311E-2</v>
      </c>
      <c r="P1124" s="52">
        <f>IFERROR(_xll.qlIndexFixing(Index1Y,$H1124,TRUE,_xll.ohTrigger(RecalcTrigger,Trigger1Y)),NA())</f>
        <v>2.3589495645419747E-2</v>
      </c>
      <c r="Q1124" s="52">
        <f>IFERROR(_xll.qlIndexFixing(ONIndex1Y,I1124,TRUE,_xll.ohTrigger(RecalcTrigger,Trigger1Y)),NA())</f>
        <v>2.3322871593531858E-2</v>
      </c>
    </row>
    <row r="1125" spans="2:17" x14ac:dyDescent="0.2">
      <c r="B1125" s="46" t="s">
        <v>51</v>
      </c>
      <c r="D1125" s="49">
        <f>_xll.qlCalendarAdvance(LocalCalendar,$D1124,B1125,"f",FALSE)</f>
        <v>47641</v>
      </c>
      <c r="E1125" s="49">
        <f>_xll.qlInterestRateIndexValueDate(IndexON,D1125)</f>
        <v>47641</v>
      </c>
      <c r="F1125" s="52">
        <f>IFERROR(_xll.qlIndexFixing(IndexON,D1125,TRUE,_xll.ohTrigger(RecalcTrigger,TriggerON)),NA())</f>
        <v>1.5283016771743263E-2</v>
      </c>
      <c r="H1125" s="49">
        <f>_xll.qlCalendarAdvance(IborCalendar,$H1124,B1125,"f",FALSE)</f>
        <v>47626</v>
      </c>
      <c r="I1125" s="49">
        <f>_xll.qlInterestRateIndexValueDate(Index1M,$H1125)</f>
        <v>47631</v>
      </c>
      <c r="J1125" s="52">
        <f>IFERROR(_xll.qlIndexFixing(Index1M,$H1125,TRUE,_xll.ohTrigger(RecalcTrigger,Trigger1M)),NA())</f>
        <v>1.8730508552902075E-2</v>
      </c>
      <c r="K1125" s="52">
        <f>IFERROR(_xll.qlIndexFixing(ONIndex1M,I1125,TRUE,_xll.ohTrigger(RecalcTrigger,Trigger1M)),NA())</f>
        <v>1.8716849908830824E-2</v>
      </c>
      <c r="L1125" s="52">
        <f>IFERROR(_xll.qlIndexFixing(Index3M,H1125,TRUE,_xll.ohTrigger(RecalcTrigger,Trigger3M)),NA())</f>
        <v>1.9440462621607438E-2</v>
      </c>
      <c r="M1125" s="52">
        <f>IFERROR(_xll.qlIndexFixing(ONIndex3M,I1125,TRUE,_xll.ohTrigger(RecalcTrigger,Trigger3M)),NA())</f>
        <v>1.9380382564211374E-2</v>
      </c>
      <c r="N1125" s="52">
        <f>IFERROR(_xll.qlIndexFixing(Index6M,$H1125,TRUE,_xll.ohTrigger(RecalcTrigger,Trigger6M)),NA())</f>
        <v>2.1430604484520457E-2</v>
      </c>
      <c r="O1125" s="52">
        <f>IFERROR(_xll.qlIndexFixing(ONIndex6M,I1125,TRUE,_xll.ohTrigger(RecalcTrigger,Trigger6M)),NA())</f>
        <v>2.1292520480695742E-2</v>
      </c>
      <c r="P1125" s="52">
        <f>IFERROR(_xll.qlIndexFixing(Index1Y,$H1125,TRUE,_xll.ohTrigger(RecalcTrigger,Trigger1Y)),NA())</f>
        <v>2.3588201193349392E-2</v>
      </c>
      <c r="Q1125" s="52">
        <f>IFERROR(_xll.qlIndexFixing(ONIndex1Y,I1125,TRUE,_xll.ohTrigger(RecalcTrigger,Trigger1Y)),NA())</f>
        <v>2.3326111970858321E-2</v>
      </c>
    </row>
    <row r="1126" spans="2:17" x14ac:dyDescent="0.2">
      <c r="B1126" s="46" t="s">
        <v>51</v>
      </c>
      <c r="D1126" s="49">
        <f>_xll.qlCalendarAdvance(LocalCalendar,$D1125,B1126,"f",FALSE)</f>
        <v>47648</v>
      </c>
      <c r="E1126" s="49">
        <f>_xll.qlInterestRateIndexValueDate(IndexON,D1126)</f>
        <v>47648</v>
      </c>
      <c r="F1126" s="52">
        <f>IFERROR(_xll.qlIndexFixing(IndexON,D1126,TRUE,_xll.ohTrigger(RecalcTrigger,TriggerON)),NA())</f>
        <v>1.5285031489709056E-2</v>
      </c>
      <c r="H1126" s="49">
        <f>_xll.qlCalendarAdvance(IborCalendar,$H1125,B1126,"f",FALSE)</f>
        <v>47633</v>
      </c>
      <c r="I1126" s="49">
        <f>_xll.qlInterestRateIndexValueDate(Index1M,$H1126)</f>
        <v>47637</v>
      </c>
      <c r="J1126" s="52">
        <f>IFERROR(_xll.qlIndexFixing(Index1M,$H1126,TRUE,_xll.ohTrigger(RecalcTrigger,Trigger1M)),NA())</f>
        <v>1.8729648905418728E-2</v>
      </c>
      <c r="K1126" s="52">
        <f>IFERROR(_xll.qlIndexFixing(ONIndex1M,I1126,TRUE,_xll.ohTrigger(RecalcTrigger,Trigger1M)),NA())</f>
        <v>1.8716500879785158E-2</v>
      </c>
      <c r="L1126" s="52">
        <f>IFERROR(_xll.qlIndexFixing(Index3M,H1126,TRUE,_xll.ohTrigger(RecalcTrigger,Trigger3M)),NA())</f>
        <v>1.9442139343276772E-2</v>
      </c>
      <c r="M1126" s="52">
        <f>IFERROR(_xll.qlIndexFixing(ONIndex3M,I1126,TRUE,_xll.ohTrigger(RecalcTrigger,Trigger3M)),NA())</f>
        <v>1.9381990255871173E-2</v>
      </c>
      <c r="N1126" s="52">
        <f>IFERROR(_xll.qlIndexFixing(Index6M,$H1126,TRUE,_xll.ohTrigger(RecalcTrigger,Trigger6M)),NA())</f>
        <v>2.1430492465857189E-2</v>
      </c>
      <c r="O1126" s="52">
        <f>IFERROR(_xll.qlIndexFixing(ONIndex6M,I1126,TRUE,_xll.ohTrigger(RecalcTrigger,Trigger6M)),NA())</f>
        <v>2.129399372877927E-2</v>
      </c>
      <c r="P1126" s="52">
        <f>IFERROR(_xll.qlIndexFixing(Index1Y,$H1126,TRUE,_xll.ohTrigger(RecalcTrigger,Trigger1Y)),NA())</f>
        <v>2.3587152941260424E-2</v>
      </c>
      <c r="Q1126" s="52">
        <f>IFERROR(_xll.qlIndexFixing(ONIndex1Y,I1126,TRUE,_xll.ohTrigger(RecalcTrigger,Trigger1Y)),NA())</f>
        <v>2.3328315979993519E-2</v>
      </c>
    </row>
    <row r="1127" spans="2:17" x14ac:dyDescent="0.2">
      <c r="B1127" s="46" t="s">
        <v>51</v>
      </c>
      <c r="D1127" s="49">
        <f>_xll.qlCalendarAdvance(LocalCalendar,$D1126,B1127,"f",FALSE)</f>
        <v>47655</v>
      </c>
      <c r="E1127" s="49">
        <f>_xll.qlInterestRateIndexValueDate(IndexON,D1127)</f>
        <v>47655</v>
      </c>
      <c r="F1127" s="52">
        <f>IFERROR(_xll.qlIndexFixing(IndexON,D1127,TRUE,_xll.ohTrigger(RecalcTrigger,TriggerON)),NA())</f>
        <v>1.5287050114256573E-2</v>
      </c>
      <c r="H1127" s="49">
        <f>_xll.qlCalendarAdvance(IborCalendar,$H1126,B1127,"f",FALSE)</f>
        <v>47640</v>
      </c>
      <c r="I1127" s="49">
        <f>_xll.qlInterestRateIndexValueDate(Index1M,$H1127)</f>
        <v>47644</v>
      </c>
      <c r="J1127" s="52">
        <f>IFERROR(_xll.qlIndexFixing(Index1M,$H1127,TRUE,_xll.ohTrigger(RecalcTrigger,Trigger1M)),NA())</f>
        <v>1.8729143396956971E-2</v>
      </c>
      <c r="K1127" s="52">
        <f>IFERROR(_xll.qlIndexFixing(ONIndex1M,I1127,TRUE,_xll.ohTrigger(RecalcTrigger,Trigger1M)),NA())</f>
        <v>1.8716063486303725E-2</v>
      </c>
      <c r="L1127" s="52">
        <f>IFERROR(_xll.qlIndexFixing(Index3M,H1127,TRUE,_xll.ohTrigger(RecalcTrigger,Trigger3M)),NA())</f>
        <v>1.9444105707717613E-2</v>
      </c>
      <c r="M1127" s="52">
        <f>IFERROR(_xll.qlIndexFixing(ONIndex3M,I1127,TRUE,_xll.ohTrigger(RecalcTrigger,Trigger3M)),NA())</f>
        <v>1.9383876034444469E-2</v>
      </c>
      <c r="N1127" s="52">
        <f>IFERROR(_xll.qlIndexFixing(Index6M,$H1127,TRUE,_xll.ohTrigger(RecalcTrigger,Trigger6M)),NA())</f>
        <v>2.143209878988224E-2</v>
      </c>
      <c r="O1127" s="52">
        <f>IFERROR(_xll.qlIndexFixing(ONIndex6M,I1127,TRUE,_xll.ohTrigger(RecalcTrigger,Trigger6M)),NA())</f>
        <v>2.1295703872645788E-2</v>
      </c>
      <c r="P1127" s="52">
        <f>IFERROR(_xll.qlIndexFixing(Index1Y,$H1127,TRUE,_xll.ohTrigger(RecalcTrigger,Trigger1Y)),NA())</f>
        <v>2.3585851004304371E-2</v>
      </c>
      <c r="Q1127" s="52">
        <f>IFERROR(_xll.qlIndexFixing(ONIndex1Y,I1127,TRUE,_xll.ohTrigger(RecalcTrigger,Trigger1Y)),NA())</f>
        <v>2.3330642193934992E-2</v>
      </c>
    </row>
    <row r="1128" spans="2:17" x14ac:dyDescent="0.2">
      <c r="B1128" s="46" t="s">
        <v>51</v>
      </c>
      <c r="D1128" s="49">
        <f>_xll.qlCalendarAdvance(LocalCalendar,$D1127,B1128,"f",FALSE)</f>
        <v>47662</v>
      </c>
      <c r="E1128" s="49">
        <f>_xll.qlInterestRateIndexValueDate(IndexON,D1128)</f>
        <v>47662</v>
      </c>
      <c r="F1128" s="52">
        <f>IFERROR(_xll.qlIndexFixing(IndexON,D1128,TRUE,_xll.ohTrigger(RecalcTrigger,TriggerON)),NA())</f>
        <v>1.528907264541246E-2</v>
      </c>
      <c r="H1128" s="49">
        <f>_xll.qlCalendarAdvance(IborCalendar,$H1127,B1128,"f",FALSE)</f>
        <v>47647</v>
      </c>
      <c r="I1128" s="49">
        <f>_xll.qlInterestRateIndexValueDate(Index1M,$H1128)</f>
        <v>47651</v>
      </c>
      <c r="J1128" s="52">
        <f>IFERROR(_xll.qlIndexFixing(Index1M,$H1128,TRUE,_xll.ohTrigger(RecalcTrigger,Trigger1M)),NA())</f>
        <v>1.8728605324013436E-2</v>
      </c>
      <c r="K1128" s="52">
        <f>IFERROR(_xll.qlIndexFixing(ONIndex1M,I1128,TRUE,_xll.ohTrigger(RecalcTrigger,Trigger1M)),NA())</f>
        <v>1.8715593577312006E-2</v>
      </c>
      <c r="L1128" s="52">
        <f>IFERROR(_xll.qlIndexFixing(Index3M,H1128,TRUE,_xll.ohTrigger(RecalcTrigger,Trigger3M)),NA())</f>
        <v>1.9446083045115779E-2</v>
      </c>
      <c r="M1128" s="52">
        <f>IFERROR(_xll.qlIndexFixing(ONIndex3M,I1128,TRUE,_xll.ohTrigger(RecalcTrigger,Trigger3M)),NA())</f>
        <v>1.9385772731483897E-2</v>
      </c>
      <c r="N1128" s="52">
        <f>IFERROR(_xll.qlIndexFixing(Index6M,$H1128,TRUE,_xll.ohTrigger(RecalcTrigger,Trigger6M)),NA())</f>
        <v>2.1433695703781716E-2</v>
      </c>
      <c r="O1128" s="52">
        <f>IFERROR(_xll.qlIndexFixing(ONIndex6M,I1128,TRUE,_xll.ohTrigger(RecalcTrigger,Trigger6M)),NA())</f>
        <v>2.1297404706039913E-2</v>
      </c>
      <c r="P1128" s="52">
        <f>IFERROR(_xll.qlIndexFixing(Index1Y,$H1128,TRUE,_xll.ohTrigger(RecalcTrigger,Trigger1Y)),NA())</f>
        <v>2.3584469029336155E-2</v>
      </c>
      <c r="Q1128" s="52">
        <f>IFERROR(_xll.qlIndexFixing(ONIndex1Y,I1128,TRUE,_xll.ohTrigger(RecalcTrigger,Trigger1Y)),NA())</f>
        <v>2.3332704421683559E-2</v>
      </c>
    </row>
    <row r="1129" spans="2:17" x14ac:dyDescent="0.2">
      <c r="B1129" s="46" t="s">
        <v>51</v>
      </c>
      <c r="D1129" s="49">
        <f>_xll.qlCalendarAdvance(LocalCalendar,$D1128,B1129,"f",FALSE)</f>
        <v>47669</v>
      </c>
      <c r="E1129" s="49">
        <f>_xll.qlInterestRateIndexValueDate(IndexON,D1129)</f>
        <v>47669</v>
      </c>
      <c r="F1129" s="52">
        <f>IFERROR(_xll.qlIndexFixing(IndexON,D1129,TRUE,_xll.ohTrigger(RecalcTrigger,TriggerON)),NA())</f>
        <v>1.5291099083150073E-2</v>
      </c>
      <c r="H1129" s="49">
        <f>_xll.qlCalendarAdvance(IborCalendar,$H1128,B1129,"f",FALSE)</f>
        <v>47654</v>
      </c>
      <c r="I1129" s="49">
        <f>_xll.qlInterestRateIndexValueDate(Index1M,$H1129)</f>
        <v>47658</v>
      </c>
      <c r="J1129" s="52">
        <f>IFERROR(_xll.qlIndexFixing(Index1M,$H1129,TRUE,_xll.ohTrigger(RecalcTrigger,Trigger1M)),NA())</f>
        <v>1.8728034686590789E-2</v>
      </c>
      <c r="K1129" s="52">
        <f>IFERROR(_xll.qlIndexFixing(ONIndex1M,I1129,TRUE,_xll.ohTrigger(RecalcTrigger,Trigger1M)),NA())</f>
        <v>1.8715091152969876E-2</v>
      </c>
      <c r="L1129" s="52">
        <f>IFERROR(_xll.qlIndexFixing(Index3M,H1129,TRUE,_xll.ohTrigger(RecalcTrigger,Trigger3M)),NA())</f>
        <v>1.9448071355487779E-2</v>
      </c>
      <c r="M1129" s="52">
        <f>IFERROR(_xll.qlIndexFixing(ONIndex3M,I1129,TRUE,_xll.ohTrigger(RecalcTrigger,Trigger3M)),NA())</f>
        <v>1.9387680346749647E-2</v>
      </c>
      <c r="N1129" s="52">
        <f>IFERROR(_xll.qlIndexFixing(Index6M,$H1129,TRUE,_xll.ohTrigger(RecalcTrigger,Trigger6M)),NA())</f>
        <v>2.1435283207532029E-2</v>
      </c>
      <c r="O1129" s="52">
        <f>IFERROR(_xll.qlIndexFixing(ONIndex6M,I1129,TRUE,_xll.ohTrigger(RecalcTrigger,Trigger6M)),NA())</f>
        <v>2.1299096228881709E-2</v>
      </c>
      <c r="P1129" s="52">
        <f>IFERROR(_xll.qlIndexFixing(Index1Y,$H1129,TRUE,_xll.ohTrigger(RecalcTrigger,Trigger1Y)),NA())</f>
        <v>2.358301228027505E-2</v>
      </c>
      <c r="Q1129" s="52">
        <f>IFERROR(_xll.qlIndexFixing(ONIndex1Y,I1129,TRUE,_xll.ohTrigger(RecalcTrigger,Trigger1Y)),NA())</f>
        <v>2.3334502663239221E-2</v>
      </c>
    </row>
    <row r="1130" spans="2:17" x14ac:dyDescent="0.2">
      <c r="B1130" s="46" t="s">
        <v>51</v>
      </c>
      <c r="D1130" s="49">
        <f>_xll.qlCalendarAdvance(LocalCalendar,$D1129,B1130,"f",FALSE)</f>
        <v>47676</v>
      </c>
      <c r="E1130" s="49">
        <f>_xll.qlInterestRateIndexValueDate(IndexON,D1130)</f>
        <v>47676</v>
      </c>
      <c r="F1130" s="52">
        <f>IFERROR(_xll.qlIndexFixing(IndexON,D1130,TRUE,_xll.ohTrigger(RecalcTrigger,TriggerON)),NA())</f>
        <v>1.52931294275227E-2</v>
      </c>
      <c r="H1130" s="49">
        <f>_xll.qlCalendarAdvance(IborCalendar,$H1129,B1130,"f",FALSE)</f>
        <v>47661</v>
      </c>
      <c r="I1130" s="49">
        <f>_xll.qlInterestRateIndexValueDate(Index1M,$H1130)</f>
        <v>47665</v>
      </c>
      <c r="J1130" s="52">
        <f>IFERROR(_xll.qlIndexFixing(Index1M,$H1130,TRUE,_xll.ohTrigger(RecalcTrigger,Trigger1M)),NA())</f>
        <v>1.8727872322965793E-2</v>
      </c>
      <c r="K1130" s="52">
        <f>IFERROR(_xll.qlIndexFixing(ONIndex1M,I1130,TRUE,_xll.ohTrigger(RecalcTrigger,Trigger1M)),NA())</f>
        <v>1.8714556213117461E-2</v>
      </c>
      <c r="L1130" s="52">
        <f>IFERROR(_xll.qlIndexFixing(Index3M,H1130,TRUE,_xll.ohTrigger(RecalcTrigger,Trigger3M)),NA())</f>
        <v>1.9450070638849251E-2</v>
      </c>
      <c r="M1130" s="52">
        <f>IFERROR(_xll.qlIndexFixing(ONIndex3M,I1130,TRUE,_xll.ohTrigger(RecalcTrigger,Trigger3M)),NA())</f>
        <v>1.9389598880321657E-2</v>
      </c>
      <c r="N1130" s="52">
        <f>IFERROR(_xll.qlIndexFixing(Index6M,$H1130,TRUE,_xll.ohTrigger(RecalcTrigger,Trigger6M)),NA())</f>
        <v>2.143835204659084E-2</v>
      </c>
      <c r="O1130" s="52">
        <f>IFERROR(_xll.qlIndexFixing(ONIndex6M,I1130,TRUE,_xll.ohTrigger(RecalcTrigger,Trigger6M)),NA())</f>
        <v>2.1300778441251111E-2</v>
      </c>
      <c r="P1130" s="52">
        <f>IFERROR(_xll.qlIndexFixing(Index1Y,$H1130,TRUE,_xll.ohTrigger(RecalcTrigger,Trigger1Y)),NA())</f>
        <v>2.3581486021026752E-2</v>
      </c>
      <c r="Q1130" s="52">
        <f>IFERROR(_xll.qlIndexFixing(ONIndex1Y,I1130,TRUE,_xll.ohTrigger(RecalcTrigger,Trigger1Y)),NA())</f>
        <v>2.3336036918442105E-2</v>
      </c>
    </row>
    <row r="1131" spans="2:17" x14ac:dyDescent="0.2">
      <c r="B1131" s="46" t="s">
        <v>51</v>
      </c>
      <c r="D1131" s="49">
        <f>_xll.qlCalendarAdvance(LocalCalendar,$D1130,B1131,"f",FALSE)</f>
        <v>47683</v>
      </c>
      <c r="E1131" s="49">
        <f>_xll.qlInterestRateIndexValueDate(IndexON,D1131)</f>
        <v>47683</v>
      </c>
      <c r="F1131" s="52">
        <f>IFERROR(_xll.qlIndexFixing(IndexON,D1131,TRUE,_xll.ohTrigger(RecalcTrigger,TriggerON)),NA())</f>
        <v>1.5295163678530344E-2</v>
      </c>
      <c r="H1131" s="49">
        <f>_xll.qlCalendarAdvance(IborCalendar,$H1130,B1131,"f",FALSE)</f>
        <v>47668</v>
      </c>
      <c r="I1131" s="49">
        <f>_xll.qlInterestRateIndexValueDate(Index1M,$H1131)</f>
        <v>47672</v>
      </c>
      <c r="J1131" s="52">
        <f>IFERROR(_xll.qlIndexFixing(Index1M,$H1131,TRUE,_xll.ohTrigger(RecalcTrigger,Trigger1M)),NA())</f>
        <v>1.8727234197395342E-2</v>
      </c>
      <c r="K1131" s="52">
        <f>IFERROR(_xll.qlIndexFixing(ONIndex1M,I1131,TRUE,_xll.ohTrigger(RecalcTrigger,Trigger1M)),NA())</f>
        <v>1.8713988757754763E-2</v>
      </c>
      <c r="L1131" s="52">
        <f>IFERROR(_xll.qlIndexFixing(Index3M,H1131,TRUE,_xll.ohTrigger(RecalcTrigger,Trigger3M)),NA())</f>
        <v>1.9452080895219312E-2</v>
      </c>
      <c r="M1131" s="52">
        <f>IFERROR(_xll.qlIndexFixing(ONIndex3M,I1131,TRUE,_xll.ohTrigger(RecalcTrigger,Trigger3M)),NA())</f>
        <v>1.9391528332199925E-2</v>
      </c>
      <c r="N1131" s="52">
        <f>IFERROR(_xll.qlIndexFixing(Index6M,$H1131,TRUE,_xll.ohTrigger(RecalcTrigger,Trigger6M)),NA())</f>
        <v>2.1439174790912813E-2</v>
      </c>
      <c r="O1131" s="52">
        <f>IFERROR(_xll.qlIndexFixing(ONIndex6M,I1131,TRUE,_xll.ohTrigger(RecalcTrigger,Trigger6M)),NA())</f>
        <v>2.1302451343068185E-2</v>
      </c>
      <c r="P1131" s="52">
        <f>IFERROR(_xll.qlIndexFixing(Index1Y,$H1131,TRUE,_xll.ohTrigger(RecalcTrigger,Trigger1Y)),NA())</f>
        <v>2.3579895515481182E-2</v>
      </c>
      <c r="Q1131" s="52">
        <f>IFERROR(_xll.qlIndexFixing(ONIndex1Y,I1131,TRUE,_xll.ohTrigger(RecalcTrigger,Trigger1Y)),NA())</f>
        <v>2.3337307187611955E-2</v>
      </c>
    </row>
    <row r="1132" spans="2:17" x14ac:dyDescent="0.2">
      <c r="B1132" s="46" t="s">
        <v>51</v>
      </c>
      <c r="D1132" s="49">
        <f>_xll.qlCalendarAdvance(LocalCalendar,$D1131,B1132,"f",FALSE)</f>
        <v>47690</v>
      </c>
      <c r="E1132" s="49">
        <f>_xll.qlInterestRateIndexValueDate(IndexON,D1132)</f>
        <v>47690</v>
      </c>
      <c r="F1132" s="52">
        <f>IFERROR(_xll.qlIndexFixing(IndexON,D1132,TRUE,_xll.ohTrigger(RecalcTrigger,TriggerON)),NA())</f>
        <v>1.5297201836093066E-2</v>
      </c>
      <c r="H1132" s="49">
        <f>_xll.qlCalendarAdvance(IborCalendar,$H1131,B1132,"f",FALSE)</f>
        <v>47675</v>
      </c>
      <c r="I1132" s="49">
        <f>_xll.qlInterestRateIndexValueDate(Index1M,$H1132)</f>
        <v>47679</v>
      </c>
      <c r="J1132" s="52">
        <f>IFERROR(_xll.qlIndexFixing(Index1M,$H1132,TRUE,_xll.ohTrigger(RecalcTrigger,Trigger1M)),NA())</f>
        <v>1.8726563505673827E-2</v>
      </c>
      <c r="K1132" s="52">
        <f>IFERROR(_xll.qlIndexFixing(ONIndex1M,I1132,TRUE,_xll.ohTrigger(RecalcTrigger,Trigger1M)),NA())</f>
        <v>1.8713388787041652E-2</v>
      </c>
      <c r="L1132" s="52">
        <f>IFERROR(_xll.qlIndexFixing(Index3M,H1132,TRUE,_xll.ohTrigger(RecalcTrigger,Trigger3M)),NA())</f>
        <v>1.9454102124612734E-2</v>
      </c>
      <c r="M1132" s="52">
        <f>IFERROR(_xll.qlIndexFixing(ONIndex3M,I1132,TRUE,_xll.ohTrigger(RecalcTrigger,Trigger3M)),NA())</f>
        <v>1.9393468702464389E-2</v>
      </c>
      <c r="N1132" s="52">
        <f>IFERROR(_xll.qlIndexFixing(Index6M,$H1132,TRUE,_xll.ohTrigger(RecalcTrigger,Trigger6M)),NA())</f>
        <v>2.1440733484241133E-2</v>
      </c>
      <c r="O1132" s="52">
        <f>IFERROR(_xll.qlIndexFixing(ONIndex6M,I1132,TRUE,_xll.ohTrigger(RecalcTrigger,Trigger6M)),NA())</f>
        <v>2.1304114934332929E-2</v>
      </c>
      <c r="P1132" s="52">
        <f>IFERROR(_xll.qlIndexFixing(Index1Y,$H1132,TRUE,_xll.ohTrigger(RecalcTrigger,Trigger1Y)),NA())</f>
        <v>2.3578246027506588E-2</v>
      </c>
      <c r="Q1132" s="52">
        <f>IFERROR(_xll.qlIndexFixing(ONIndex1Y,I1132,TRUE,_xll.ohTrigger(RecalcTrigger,Trigger1Y)),NA())</f>
        <v>2.3338313470429028E-2</v>
      </c>
    </row>
    <row r="1133" spans="2:17" x14ac:dyDescent="0.2">
      <c r="B1133" s="46" t="s">
        <v>51</v>
      </c>
      <c r="D1133" s="49">
        <f>_xll.qlCalendarAdvance(LocalCalendar,$D1132,B1133,"f",FALSE)</f>
        <v>47697</v>
      </c>
      <c r="E1133" s="49">
        <f>_xll.qlInterestRateIndexValueDate(IndexON,D1133)</f>
        <v>47697</v>
      </c>
      <c r="F1133" s="52">
        <f>IFERROR(_xll.qlIndexFixing(IndexON,D1133,TRUE,_xll.ohTrigger(RecalcTrigger,TriggerON)),NA())</f>
        <v>1.5299243900290804E-2</v>
      </c>
      <c r="H1133" s="49">
        <f>_xll.qlCalendarAdvance(IborCalendar,$H1132,B1133,"f",FALSE)</f>
        <v>47682</v>
      </c>
      <c r="I1133" s="49">
        <f>_xll.qlInterestRateIndexValueDate(Index1M,$H1133)</f>
        <v>47686</v>
      </c>
      <c r="J1133" s="52">
        <f>IFERROR(_xll.qlIndexFixing(Index1M,$H1133,TRUE,_xll.ohTrigger(RecalcTrigger,Trigger1M)),NA())</f>
        <v>1.872586024779609E-2</v>
      </c>
      <c r="K1133" s="52">
        <f>IFERROR(_xll.qlIndexFixing(ONIndex1M,I1133,TRUE,_xll.ohTrigger(RecalcTrigger,Trigger1M)),NA())</f>
        <v>1.871275630073832E-2</v>
      </c>
      <c r="L1133" s="52">
        <f>IFERROR(_xll.qlIndexFixing(Index3M,H1133,TRUE,_xll.ohTrigger(RecalcTrigger,Trigger3M)),NA())</f>
        <v>1.9456134327046893E-2</v>
      </c>
      <c r="M1133" s="52">
        <f>IFERROR(_xll.qlIndexFixing(ONIndex3M,I1133,TRUE,_xll.ohTrigger(RecalcTrigger,Trigger3M)),NA())</f>
        <v>1.9395419990955176E-2</v>
      </c>
      <c r="N1133" s="52">
        <f>IFERROR(_xll.qlIndexFixing(Index6M,$H1133,TRUE,_xll.ohTrigger(RecalcTrigger,Trigger6M)),NA())</f>
        <v>2.1442282766779047E-2</v>
      </c>
      <c r="O1133" s="52">
        <f>IFERROR(_xll.qlIndexFixing(ONIndex6M,I1133,TRUE,_xll.ohTrigger(RecalcTrigger,Trigger6M)),NA())</f>
        <v>2.1305769215045345E-2</v>
      </c>
      <c r="P1133" s="52">
        <f>IFERROR(_xll.qlIndexFixing(Index1Y,$H1133,TRUE,_xll.ohTrigger(RecalcTrigger,Trigger1Y)),NA())</f>
        <v>2.3576542820949536E-2</v>
      </c>
      <c r="Q1133" s="52">
        <f>IFERROR(_xll.qlIndexFixing(ONIndex1Y,I1133,TRUE,_xll.ohTrigger(RecalcTrigger,Trigger1Y)),NA())</f>
        <v>2.333905576697326E-2</v>
      </c>
    </row>
    <row r="1134" spans="2:17" x14ac:dyDescent="0.2">
      <c r="B1134" s="46" t="s">
        <v>51</v>
      </c>
      <c r="D1134" s="49">
        <f>_xll.qlCalendarAdvance(LocalCalendar,$D1133,B1134,"f",FALSE)</f>
        <v>47704</v>
      </c>
      <c r="E1134" s="49">
        <f>_xll.qlInterestRateIndexValueDate(IndexON,D1134)</f>
        <v>47704</v>
      </c>
      <c r="F1134" s="52">
        <f>IFERROR(_xll.qlIndexFixing(IndexON,D1134,TRUE,_xll.ohTrigger(RecalcTrigger,TriggerON)),NA())</f>
        <v>1.5301289871123558E-2</v>
      </c>
      <c r="H1134" s="49">
        <f>_xll.qlCalendarAdvance(IborCalendar,$H1133,B1134,"f",FALSE)</f>
        <v>47689</v>
      </c>
      <c r="I1134" s="49">
        <f>_xll.qlInterestRateIndexValueDate(Index1M,$H1134)</f>
        <v>47693</v>
      </c>
      <c r="J1134" s="52">
        <f>IFERROR(_xll.qlIndexFixing(Index1M,$H1134,TRUE,_xll.ohTrigger(RecalcTrigger,Trigger1M)),NA())</f>
        <v>1.8725124423775021E-2</v>
      </c>
      <c r="K1134" s="52">
        <f>IFERROR(_xll.qlIndexFixing(ONIndex1M,I1134,TRUE,_xll.ohTrigger(RecalcTrigger,Trigger1M)),NA())</f>
        <v>1.8712091299084577E-2</v>
      </c>
      <c r="L1134" s="52">
        <f>IFERROR(_xll.qlIndexFixing(Index3M,H1134,TRUE,_xll.ohTrigger(RecalcTrigger,Trigger3M)),NA())</f>
        <v>1.9458177502540034E-2</v>
      </c>
      <c r="M1134" s="52">
        <f>IFERROR(_xll.qlIndexFixing(ONIndex3M,I1134,TRUE,_xll.ohTrigger(RecalcTrigger,Trigger3M)),NA())</f>
        <v>1.9397382197832158E-2</v>
      </c>
      <c r="N1134" s="52">
        <f>IFERROR(_xll.qlIndexFixing(Index6M,$H1134,TRUE,_xll.ohTrigger(RecalcTrigger,Trigger6M)),NA())</f>
        <v>2.144382263850483E-2</v>
      </c>
      <c r="O1134" s="52">
        <f>IFERROR(_xll.qlIndexFixing(ONIndex6M,I1134,TRUE,_xll.ohTrigger(RecalcTrigger,Trigger6M)),NA())</f>
        <v>2.1307414185285367E-2</v>
      </c>
      <c r="P1134" s="52">
        <f>IFERROR(_xll.qlIndexFixing(Index1Y,$H1134,TRUE,_xll.ohTrigger(RecalcTrigger,Trigger1Y)),NA())</f>
        <v>2.3574791159629217E-2</v>
      </c>
      <c r="Q1134" s="52">
        <f>IFERROR(_xll.qlIndexFixing(ONIndex1Y,I1134,TRUE,_xll.ohTrigger(RecalcTrigger,Trigger1Y)),NA())</f>
        <v>2.3339534077404522E-2</v>
      </c>
    </row>
    <row r="1135" spans="2:17" x14ac:dyDescent="0.2">
      <c r="B1135" s="46" t="s">
        <v>51</v>
      </c>
      <c r="D1135" s="49">
        <f>_xll.qlCalendarAdvance(LocalCalendar,$D1134,B1135,"f",FALSE)</f>
        <v>47711</v>
      </c>
      <c r="E1135" s="49">
        <f>_xll.qlInterestRateIndexValueDate(IndexON,D1135)</f>
        <v>47711</v>
      </c>
      <c r="F1135" s="52">
        <f>IFERROR(_xll.qlIndexFixing(IndexON,D1135,TRUE,_xll.ohTrigger(RecalcTrigger,TriggerON)),NA())</f>
        <v>1.5303339748538036E-2</v>
      </c>
      <c r="H1135" s="49">
        <f>_xll.qlCalendarAdvance(IborCalendar,$H1134,B1135,"f",FALSE)</f>
        <v>47696</v>
      </c>
      <c r="I1135" s="49">
        <f>_xll.qlInterestRateIndexValueDate(Index1M,$H1135)</f>
        <v>47700</v>
      </c>
      <c r="J1135" s="52">
        <f>IFERROR(_xll.qlIndexFixing(Index1M,$H1135,TRUE,_xll.ohTrigger(RecalcTrigger,Trigger1M)),NA())</f>
        <v>1.8724356033618356E-2</v>
      </c>
      <c r="K1135" s="52">
        <f>IFERROR(_xll.qlIndexFixing(ONIndex1M,I1135,TRUE,_xll.ohTrigger(RecalcTrigger,Trigger1M)),NA())</f>
        <v>1.8711393782000485E-2</v>
      </c>
      <c r="L1135" s="52">
        <f>IFERROR(_xll.qlIndexFixing(Index3M,H1135,TRUE,_xll.ohTrigger(RecalcTrigger,Trigger3M)),NA())</f>
        <v>1.9460231651107798E-2</v>
      </c>
      <c r="M1135" s="52">
        <f>IFERROR(_xll.qlIndexFixing(ONIndex3M,I1135,TRUE,_xll.ohTrigger(RecalcTrigger,Trigger3M)),NA())</f>
        <v>1.9399355323015399E-2</v>
      </c>
      <c r="N1135" s="52">
        <f>IFERROR(_xll.qlIndexFixing(Index6M,$H1135,TRUE,_xll.ohTrigger(RecalcTrigger,Trigger6M)),NA())</f>
        <v>2.1445353099395457E-2</v>
      </c>
      <c r="O1135" s="52">
        <f>IFERROR(_xll.qlIndexFixing(ONIndex6M,I1135,TRUE,_xll.ohTrigger(RecalcTrigger,Trigger6M)),NA())</f>
        <v>2.130904984497306E-2</v>
      </c>
      <c r="P1135" s="52">
        <f>IFERROR(_xll.qlIndexFixing(Index1Y,$H1135,TRUE,_xll.ohTrigger(RecalcTrigger,Trigger1Y)),NA())</f>
        <v>2.3572996307335687E-2</v>
      </c>
      <c r="Q1135" s="52">
        <f>IFERROR(_xll.qlIndexFixing(ONIndex1Y,I1135,TRUE,_xll.ohTrigger(RecalcTrigger,Trigger1Y)),NA())</f>
        <v>2.3339748401562943E-2</v>
      </c>
    </row>
    <row r="1136" spans="2:17" x14ac:dyDescent="0.2">
      <c r="B1136" s="46" t="s">
        <v>51</v>
      </c>
      <c r="D1136" s="49">
        <f>_xll.qlCalendarAdvance(LocalCalendar,$D1135,B1136,"f",FALSE)</f>
        <v>47718</v>
      </c>
      <c r="E1136" s="49">
        <f>_xll.qlInterestRateIndexValueDate(IndexON,D1136)</f>
        <v>47718</v>
      </c>
      <c r="F1136" s="52">
        <f>IFERROR(_xll.qlIndexFixing(IndexON,D1136,TRUE,_xll.ohTrigger(RecalcTrigger,TriggerON)),NA())</f>
        <v>1.5305393532534239E-2</v>
      </c>
      <c r="H1136" s="49">
        <f>_xll.qlCalendarAdvance(IborCalendar,$H1135,B1136,"f",FALSE)</f>
        <v>47703</v>
      </c>
      <c r="I1136" s="49">
        <f>_xll.qlInterestRateIndexValueDate(Index1M,$H1136)</f>
        <v>47707</v>
      </c>
      <c r="J1136" s="52">
        <f>IFERROR(_xll.qlIndexFixing(Index1M,$H1136,TRUE,_xll.ohTrigger(RecalcTrigger,Trigger1M)),NA())</f>
        <v>1.8723555077328678E-2</v>
      </c>
      <c r="K1136" s="52">
        <f>IFERROR(_xll.qlIndexFixing(ONIndex1M,I1136,TRUE,_xll.ohTrigger(RecalcTrigger,Trigger1M)),NA())</f>
        <v>1.8710663749486045E-2</v>
      </c>
      <c r="L1136" s="52">
        <f>IFERROR(_xll.qlIndexFixing(Index3M,H1136,TRUE,_xll.ohTrigger(RecalcTrigger,Trigger3M)),NA())</f>
        <v>1.9462296772768433E-2</v>
      </c>
      <c r="M1136" s="52">
        <f>IFERROR(_xll.qlIndexFixing(ONIndex3M,I1136,TRUE,_xll.ohTrigger(RecalcTrigger,Trigger3M)),NA())</f>
        <v>1.9401339366504899E-2</v>
      </c>
      <c r="N1136" s="52">
        <f>IFERROR(_xll.qlIndexFixing(Index6M,$H1136,TRUE,_xll.ohTrigger(RecalcTrigger,Trigger6M)),NA())</f>
        <v>2.144687414942921E-2</v>
      </c>
      <c r="O1136" s="52">
        <f>IFERROR(_xll.qlIndexFixing(ONIndex6M,I1136,TRUE,_xll.ohTrigger(RecalcTrigger,Trigger6M)),NA())</f>
        <v>2.1310676194108424E-2</v>
      </c>
      <c r="P1136" s="52">
        <f>IFERROR(_xll.qlIndexFixing(Index1Y,$H1136,TRUE,_xll.ohTrigger(RecalcTrigger,Trigger1Y)),NA())</f>
        <v>2.3571163527828346E-2</v>
      </c>
      <c r="Q1136" s="52">
        <f>IFERROR(_xll.qlIndexFixing(ONIndex1Y,I1136,TRUE,_xll.ohTrigger(RecalcTrigger,Trigger1Y)),NA())</f>
        <v>2.3339698739368586E-2</v>
      </c>
    </row>
    <row r="1137" spans="2:17" x14ac:dyDescent="0.2">
      <c r="B1137" s="46" t="s">
        <v>51</v>
      </c>
      <c r="D1137" s="49">
        <f>_xll.qlCalendarAdvance(LocalCalendar,$D1136,B1137,"f",FALSE)</f>
        <v>47725</v>
      </c>
      <c r="E1137" s="49">
        <f>_xll.qlInterestRateIndexValueDate(IndexON,D1137)</f>
        <v>47725</v>
      </c>
      <c r="F1137" s="52">
        <f>IFERROR(_xll.qlIndexFixing(IndexON,D1137,TRUE,_xll.ohTrigger(RecalcTrigger,TriggerON)),NA())</f>
        <v>1.5307923812606372E-2</v>
      </c>
      <c r="H1137" s="49">
        <f>_xll.qlCalendarAdvance(IborCalendar,$H1136,B1137,"f",FALSE)</f>
        <v>47710</v>
      </c>
      <c r="I1137" s="49">
        <f>_xll.qlInterestRateIndexValueDate(Index1M,$H1137)</f>
        <v>47714</v>
      </c>
      <c r="J1137" s="52">
        <f>IFERROR(_xll.qlIndexFixing(Index1M,$H1137,TRUE,_xll.ohTrigger(RecalcTrigger,Trigger1M)),NA())</f>
        <v>1.8722721554913717E-2</v>
      </c>
      <c r="K1137" s="52">
        <f>IFERROR(_xll.qlIndexFixing(ONIndex1M,I1137,TRUE,_xll.ohTrigger(RecalcTrigger,Trigger1M)),NA())</f>
        <v>1.8709901201461321E-2</v>
      </c>
      <c r="L1137" s="52">
        <f>IFERROR(_xll.qlIndexFixing(Index3M,H1137,TRUE,_xll.ohTrigger(RecalcTrigger,Trigger3M)),NA())</f>
        <v>1.9464372867537574E-2</v>
      </c>
      <c r="M1137" s="52">
        <f>IFERROR(_xll.qlIndexFixing(ONIndex3M,I1137,TRUE,_xll.ohTrigger(RecalcTrigger,Trigger3M)),NA())</f>
        <v>1.9403334328300659E-2</v>
      </c>
      <c r="N1137" s="52">
        <f>IFERROR(_xll.qlIndexFixing(Index6M,$H1137,TRUE,_xll.ohTrigger(RecalcTrigger,Trigger6M)),NA())</f>
        <v>2.1448385788585232E-2</v>
      </c>
      <c r="O1137" s="52">
        <f>IFERROR(_xll.qlIndexFixing(ONIndex6M,I1137,TRUE,_xll.ohTrigger(RecalcTrigger,Trigger6M)),NA())</f>
        <v>2.1312293232691459E-2</v>
      </c>
      <c r="P1137" s="52">
        <f>IFERROR(_xll.qlIndexFixing(Index1Y,$H1137,TRUE,_xll.ohTrigger(RecalcTrigger,Trigger1Y)),NA())</f>
        <v>2.3569298084832439E-2</v>
      </c>
      <c r="Q1137" s="52">
        <f>IFERROR(_xll.qlIndexFixing(ONIndex1Y,I1137,TRUE,_xll.ohTrigger(RecalcTrigger,Trigger1Y)),NA())</f>
        <v>2.333938509106126E-2</v>
      </c>
    </row>
    <row r="1138" spans="2:17" x14ac:dyDescent="0.2">
      <c r="B1138" s="46" t="s">
        <v>51</v>
      </c>
      <c r="D1138" s="49">
        <f>_xll.qlCalendarAdvance(LocalCalendar,$D1137,B1138,"f",FALSE)</f>
        <v>47732</v>
      </c>
      <c r="E1138" s="49">
        <f>_xll.qlInterestRateIndexValueDate(IndexON,D1138)</f>
        <v>47732</v>
      </c>
      <c r="F1138" s="52">
        <f>IFERROR(_xll.qlIndexFixing(IndexON,D1138,TRUE,_xll.ohTrigger(RecalcTrigger,TriggerON)),NA())</f>
        <v>1.5309512820405047E-2</v>
      </c>
      <c r="H1138" s="49">
        <f>_xll.qlCalendarAdvance(IborCalendar,$H1137,B1138,"f",FALSE)</f>
        <v>47717</v>
      </c>
      <c r="I1138" s="49">
        <f>_xll.qlInterestRateIndexValueDate(Index1M,$H1138)</f>
        <v>47722</v>
      </c>
      <c r="J1138" s="52">
        <f>IFERROR(_xll.qlIndexFixing(Index1M,$H1138,TRUE,_xll.ohTrigger(RecalcTrigger,Trigger1M)),NA())</f>
        <v>1.8721729080988739E-2</v>
      </c>
      <c r="K1138" s="52">
        <f>IFERROR(_xll.qlIndexFixing(ONIndex1M,I1138,TRUE,_xll.ohTrigger(RecalcTrigger,Trigger1M)),NA())</f>
        <v>1.8708989903224449E-2</v>
      </c>
      <c r="L1138" s="52">
        <f>IFERROR(_xll.qlIndexFixing(Index3M,H1138,TRUE,_xll.ohTrigger(RecalcTrigger,Trigger3M)),NA())</f>
        <v>1.9466758983757836E-2</v>
      </c>
      <c r="M1138" s="52">
        <f>IFERROR(_xll.qlIndexFixing(ONIndex3M,I1138,TRUE,_xll.ohTrigger(RecalcTrigger,Trigger3M)),NA())</f>
        <v>1.940562765399001E-2</v>
      </c>
      <c r="N1138" s="52">
        <f>IFERROR(_xll.qlIndexFixing(Index6M,$H1138,TRUE,_xll.ohTrigger(RecalcTrigger,Trigger6M)),NA())</f>
        <v>2.1450101852640003E-2</v>
      </c>
      <c r="O1138" s="52">
        <f>IFERROR(_xll.qlIndexFixing(ONIndex6M,I1138,TRUE,_xll.ohTrigger(RecalcTrigger,Trigger6M)),NA())</f>
        <v>2.1314129876168764E-2</v>
      </c>
      <c r="P1138" s="52">
        <f>IFERROR(_xll.qlIndexFixing(Index1Y,$H1138,TRUE,_xll.ohTrigger(RecalcTrigger,Trigger1Y)),NA())</f>
        <v>2.3567132906125648E-2</v>
      </c>
      <c r="Q1138" s="52">
        <f>IFERROR(_xll.qlIndexFixing(ONIndex1Y,I1138,TRUE,_xll.ohTrigger(RecalcTrigger,Trigger1Y)),NA())</f>
        <v>2.3338703387407733E-2</v>
      </c>
    </row>
    <row r="1139" spans="2:17" x14ac:dyDescent="0.2">
      <c r="B1139" s="46" t="s">
        <v>51</v>
      </c>
      <c r="D1139" s="49">
        <f>_xll.qlCalendarAdvance(LocalCalendar,$D1138,B1139,"f",FALSE)</f>
        <v>47739</v>
      </c>
      <c r="E1139" s="49">
        <f>_xll.qlInterestRateIndexValueDate(IndexON,D1139)</f>
        <v>47739</v>
      </c>
      <c r="F1139" s="52">
        <f>IFERROR(_xll.qlIndexFixing(IndexON,D1139,TRUE,_xll.ohTrigger(RecalcTrigger,TriggerON)),NA())</f>
        <v>1.5311578324279651E-2</v>
      </c>
      <c r="H1139" s="49">
        <f>_xll.qlCalendarAdvance(IborCalendar,$H1138,B1139,"f",FALSE)</f>
        <v>47724</v>
      </c>
      <c r="I1139" s="49">
        <f>_xll.qlInterestRateIndexValueDate(Index1M,$H1139)</f>
        <v>47729</v>
      </c>
      <c r="J1139" s="52">
        <f>IFERROR(_xll.qlIndexFixing(Index1M,$H1139,TRUE,_xll.ohTrigger(RecalcTrigger,Trigger1M)),NA())</f>
        <v>1.8720406568546899E-2</v>
      </c>
      <c r="K1139" s="52">
        <f>IFERROR(_xll.qlIndexFixing(ONIndex1M,I1139,TRUE,_xll.ohTrigger(RecalcTrigger,Trigger1M)),NA())</f>
        <v>1.8708157679254711E-2</v>
      </c>
      <c r="L1139" s="52">
        <f>IFERROR(_xll.qlIndexFixing(Index3M,H1139,TRUE,_xll.ohTrigger(RecalcTrigger,Trigger3M)),NA())</f>
        <v>1.9468180998106852E-2</v>
      </c>
      <c r="M1139" s="52">
        <f>IFERROR(_xll.qlIndexFixing(ONIndex3M,I1139,TRUE,_xll.ohTrigger(RecalcTrigger,Trigger3M)),NA())</f>
        <v>1.9407646012270519E-2</v>
      </c>
      <c r="N1139" s="52">
        <f>IFERROR(_xll.qlIndexFixing(Index6M,$H1139,TRUE,_xll.ohTrigger(RecalcTrigger,Trigger6M)),NA())</f>
        <v>2.144937303942061E-2</v>
      </c>
      <c r="O1139" s="52">
        <f>IFERROR(_xll.qlIndexFixing(ONIndex6M,I1139,TRUE,_xll.ohTrigger(RecalcTrigger,Trigger6M)),NA())</f>
        <v>2.1315726963671011E-2</v>
      </c>
      <c r="P1139" s="52">
        <f>IFERROR(_xll.qlIndexFixing(Index1Y,$H1139,TRUE,_xll.ohTrigger(RecalcTrigger,Trigger1Y)),NA())</f>
        <v>2.3565215194563276E-2</v>
      </c>
      <c r="Q1139" s="52">
        <f>IFERROR(_xll.qlIndexFixing(ONIndex1Y,I1139,TRUE,_xll.ohTrigger(RecalcTrigger,Trigger1Y)),NA())</f>
        <v>2.3337824054241452E-2</v>
      </c>
    </row>
    <row r="1140" spans="2:17" x14ac:dyDescent="0.2">
      <c r="B1140" s="46" t="s">
        <v>51</v>
      </c>
      <c r="D1140" s="49">
        <f>_xll.qlCalendarAdvance(LocalCalendar,$D1139,B1140,"f",FALSE)</f>
        <v>47746</v>
      </c>
      <c r="E1140" s="49">
        <f>_xll.qlInterestRateIndexValueDate(IndexON,D1140)</f>
        <v>47746</v>
      </c>
      <c r="F1140" s="52">
        <f>IFERROR(_xll.qlIndexFixing(IndexON,D1140,TRUE,_xll.ohTrigger(RecalcTrigger,TriggerON)),NA())</f>
        <v>1.531364773473598E-2</v>
      </c>
      <c r="H1140" s="49">
        <f>_xll.qlCalendarAdvance(IborCalendar,$H1139,B1140,"f",FALSE)</f>
        <v>47731</v>
      </c>
      <c r="I1140" s="49">
        <f>_xll.qlInterestRateIndexValueDate(Index1M,$H1140)</f>
        <v>47735</v>
      </c>
      <c r="J1140" s="52">
        <f>IFERROR(_xll.qlIndexFixing(Index1M,$H1140,TRUE,_xll.ohTrigger(RecalcTrigger,Trigger1M)),NA())</f>
        <v>1.8719608420806999E-2</v>
      </c>
      <c r="K1140" s="52">
        <f>IFERROR(_xll.qlIndexFixing(ONIndex1M,I1140,TRUE,_xll.ohTrigger(RecalcTrigger,Trigger1M)),NA())</f>
        <v>1.8707418464805059E-2</v>
      </c>
      <c r="L1140" s="52">
        <f>IFERROR(_xll.qlIndexFixing(Index3M,H1140,TRUE,_xll.ohTrigger(RecalcTrigger,Trigger3M)),NA())</f>
        <v>1.9469988627044812E-2</v>
      </c>
      <c r="M1140" s="52">
        <f>IFERROR(_xll.qlIndexFixing(ONIndex3M,I1140,TRUE,_xll.ohTrigger(RecalcTrigger,Trigger3M)),NA())</f>
        <v>1.9409384723685363E-2</v>
      </c>
      <c r="N1140" s="52">
        <f>IFERROR(_xll.qlIndexFixing(Index6M,$H1140,TRUE,_xll.ohTrigger(RecalcTrigger,Trigger6M)),NA())</f>
        <v>2.1451385077995353E-2</v>
      </c>
      <c r="O1140" s="52">
        <f>IFERROR(_xll.qlIndexFixing(ONIndex6M,I1140,TRUE,_xll.ohTrigger(RecalcTrigger,Trigger6M)),NA())</f>
        <v>2.1317088485366398E-2</v>
      </c>
      <c r="P1140" s="52">
        <f>IFERROR(_xll.qlIndexFixing(Index1Y,$H1140,TRUE,_xll.ohTrigger(RecalcTrigger,Trigger1Y)),NA())</f>
        <v>2.3563558411629087E-2</v>
      </c>
      <c r="Q1140" s="52">
        <f>IFERROR(_xll.qlIndexFixing(ONIndex1Y,I1140,TRUE,_xll.ohTrigger(RecalcTrigger,Trigger1Y)),NA())</f>
        <v>2.3336860228662104E-2</v>
      </c>
    </row>
    <row r="1141" spans="2:17" x14ac:dyDescent="0.2">
      <c r="B1141" s="46" t="s">
        <v>51</v>
      </c>
      <c r="D1141" s="49">
        <f>_xll.qlCalendarAdvance(LocalCalendar,$D1140,B1141,"f",FALSE)</f>
        <v>47753</v>
      </c>
      <c r="E1141" s="49">
        <f>_xll.qlInterestRateIndexValueDate(IndexON,D1141)</f>
        <v>47753</v>
      </c>
      <c r="F1141" s="52">
        <f>IFERROR(_xll.qlIndexFixing(IndexON,D1141,TRUE,_xll.ohTrigger(RecalcTrigger,TriggerON)),NA())</f>
        <v>1.5315721051800679E-2</v>
      </c>
      <c r="H1141" s="49">
        <f>_xll.qlCalendarAdvance(IborCalendar,$H1140,B1141,"f",FALSE)</f>
        <v>47738</v>
      </c>
      <c r="I1141" s="49">
        <f>_xll.qlInterestRateIndexValueDate(Index1M,$H1141)</f>
        <v>47742</v>
      </c>
      <c r="J1141" s="52">
        <f>IFERROR(_xll.qlIndexFixing(Index1M,$H1141,TRUE,_xll.ohTrigger(RecalcTrigger,Trigger1M)),NA())</f>
        <v>1.8718647010069311E-2</v>
      </c>
      <c r="K1141" s="52">
        <f>IFERROR(_xll.qlIndexFixing(ONIndex1M,I1141,TRUE,_xll.ohTrigger(RecalcTrigger,Trigger1M)),NA())</f>
        <v>1.8706525854979006E-2</v>
      </c>
      <c r="L1141" s="52">
        <f>IFERROR(_xll.qlIndexFixing(Index3M,H1141,TRUE,_xll.ohTrigger(RecalcTrigger,Trigger3M)),NA())</f>
        <v>1.9472107716292625E-2</v>
      </c>
      <c r="M1141" s="52">
        <f>IFERROR(_xll.qlIndexFixing(ONIndex3M,I1141,TRUE,_xll.ohTrigger(RecalcTrigger,Trigger3M)),NA())</f>
        <v>1.9411423358706159E-2</v>
      </c>
      <c r="N1141" s="52">
        <f>IFERROR(_xll.qlIndexFixing(Index6M,$H1141,TRUE,_xll.ohTrigger(RecalcTrigger,Trigger6M)),NA())</f>
        <v>2.1452860242981122E-2</v>
      </c>
      <c r="O1141" s="52">
        <f>IFERROR(_xll.qlIndexFixing(ONIndex6M,I1141,TRUE,_xll.ohTrigger(RecalcTrigger,Trigger6M)),NA())</f>
        <v>2.1318668281899988E-2</v>
      </c>
      <c r="P1141" s="52">
        <f>IFERROR(_xll.qlIndexFixing(Index1Y,$H1141,TRUE,_xll.ohTrigger(RecalcTrigger,Trigger1Y)),NA())</f>
        <v>2.3561614951204825E-2</v>
      </c>
      <c r="Q1141" s="52">
        <f>IFERROR(_xll.qlIndexFixing(ONIndex1Y,I1141,TRUE,_xll.ohTrigger(RecalcTrigger,Trigger1Y)),NA())</f>
        <v>2.3335490635343348E-2</v>
      </c>
    </row>
    <row r="1142" spans="2:17" x14ac:dyDescent="0.2">
      <c r="B1142" s="46" t="s">
        <v>51</v>
      </c>
      <c r="D1142" s="49">
        <f>_xll.qlCalendarAdvance(LocalCalendar,$D1141,B1142,"f",FALSE)</f>
        <v>47760</v>
      </c>
      <c r="E1142" s="49">
        <f>_xll.qlInterestRateIndexValueDate(IndexON,D1142)</f>
        <v>47760</v>
      </c>
      <c r="F1142" s="52">
        <f>IFERROR(_xll.qlIndexFixing(IndexON,D1142,TRUE,_xll.ohTrigger(RecalcTrigger,TriggerON)),NA())</f>
        <v>1.5317798275473749E-2</v>
      </c>
      <c r="H1142" s="49">
        <f>_xll.qlCalendarAdvance(IborCalendar,$H1141,B1142,"f",FALSE)</f>
        <v>47745</v>
      </c>
      <c r="I1142" s="49">
        <f>_xll.qlInterestRateIndexValueDate(Index1M,$H1142)</f>
        <v>47749</v>
      </c>
      <c r="J1142" s="52">
        <f>IFERROR(_xll.qlIndexFixing(Index1M,$H1142,TRUE,_xll.ohTrigger(RecalcTrigger,Trigger1M)),NA())</f>
        <v>1.8717653034929782E-2</v>
      </c>
      <c r="K1142" s="52">
        <f>IFERROR(_xll.qlIndexFixing(ONIndex1M,I1142,TRUE,_xll.ohTrigger(RecalcTrigger,Trigger1M)),NA())</f>
        <v>1.8705600729722605E-2</v>
      </c>
      <c r="L1142" s="52">
        <f>IFERROR(_xll.qlIndexFixing(Index3M,H1142,TRUE,_xll.ohTrigger(RecalcTrigger,Trigger3M)),NA())</f>
        <v>1.9474237778132064E-2</v>
      </c>
      <c r="M1142" s="52">
        <f>IFERROR(_xll.qlIndexFixing(ONIndex3M,I1142,TRUE,_xll.ohTrigger(RecalcTrigger,Trigger3M)),NA())</f>
        <v>1.941347291211315E-2</v>
      </c>
      <c r="N1142" s="52">
        <f>IFERROR(_xll.qlIndexFixing(Index6M,$H1142,TRUE,_xll.ohTrigger(RecalcTrigger,Trigger6M)),NA())</f>
        <v>2.145432599808874E-2</v>
      </c>
      <c r="O1142" s="52">
        <f>IFERROR(_xll.qlIndexFixing(ONIndex6M,I1142,TRUE,_xll.ohTrigger(RecalcTrigger,Trigger6M)),NA())</f>
        <v>2.1320238767801314E-2</v>
      </c>
      <c r="P1142" s="52">
        <f>IFERROR(_xll.qlIndexFixing(Index1Y,$H1142,TRUE,_xll.ohTrigger(RecalcTrigger,Trigger1Y)),NA())</f>
        <v>2.3559665145362126E-2</v>
      </c>
      <c r="Q1142" s="52">
        <f>IFERROR(_xll.qlIndexFixing(ONIndex1Y,I1142,TRUE,_xll.ohTrigger(RecalcTrigger,Trigger1Y)),NA())</f>
        <v>2.3333857055911622E-2</v>
      </c>
    </row>
    <row r="1143" spans="2:17" x14ac:dyDescent="0.2">
      <c r="B1143" s="46" t="s">
        <v>51</v>
      </c>
      <c r="D1143" s="49">
        <f>_xll.qlCalendarAdvance(LocalCalendar,$D1142,B1143,"f",FALSE)</f>
        <v>47767</v>
      </c>
      <c r="E1143" s="49">
        <f>_xll.qlInterestRateIndexValueDate(IndexON,D1143)</f>
        <v>47767</v>
      </c>
      <c r="F1143" s="52">
        <f>IFERROR(_xll.qlIndexFixing(IndexON,D1143,TRUE,_xll.ohTrigger(RecalcTrigger,TriggerON)),NA())</f>
        <v>1.5320354198167241E-2</v>
      </c>
      <c r="H1143" s="49">
        <f>_xll.qlCalendarAdvance(IborCalendar,$H1142,B1143,"f",FALSE)</f>
        <v>47752</v>
      </c>
      <c r="I1143" s="49">
        <f>_xll.qlInterestRateIndexValueDate(Index1M,$H1143)</f>
        <v>47756</v>
      </c>
      <c r="J1143" s="52">
        <f>IFERROR(_xll.qlIndexFixing(Index1M,$H1143,TRUE,_xll.ohTrigger(RecalcTrigger,Trigger1M)),NA())</f>
        <v>1.8717036532213377E-2</v>
      </c>
      <c r="K1143" s="52">
        <f>IFERROR(_xll.qlIndexFixing(ONIndex1M,I1143,TRUE,_xll.ohTrigger(RecalcTrigger,Trigger1M)),NA())</f>
        <v>1.8704643089035855E-2</v>
      </c>
      <c r="L1143" s="52">
        <f>IFERROR(_xll.qlIndexFixing(Index3M,H1143,TRUE,_xll.ohTrigger(RecalcTrigger,Trigger3M)),NA())</f>
        <v>1.9477059872439004E-2</v>
      </c>
      <c r="M1143" s="52">
        <f>IFERROR(_xll.qlIndexFixing(ONIndex3M,I1143,TRUE,_xll.ohTrigger(RecalcTrigger,Trigger3M)),NA())</f>
        <v>1.94155333838264E-2</v>
      </c>
      <c r="N1143" s="52">
        <f>IFERROR(_xll.qlIndexFixing(Index6M,$H1143,TRUE,_xll.ohTrigger(RecalcTrigger,Trigger6M)),NA())</f>
        <v>2.145578234329756E-2</v>
      </c>
      <c r="O1143" s="52">
        <f>IFERROR(_xll.qlIndexFixing(ONIndex6M,I1143,TRUE,_xll.ohTrigger(RecalcTrigger,Trigger6M)),NA())</f>
        <v>2.1321799943230246E-2</v>
      </c>
      <c r="P1143" s="52">
        <f>IFERROR(_xll.qlIndexFixing(Index1Y,$H1143,TRUE,_xll.ohTrigger(RecalcTrigger,Trigger1Y)),NA())</f>
        <v>2.3557714257596053E-2</v>
      </c>
      <c r="Q1143" s="52">
        <f>IFERROR(_xll.qlIndexFixing(ONIndex1Y,I1143,TRUE,_xll.ohTrigger(RecalcTrigger,Trigger1Y)),NA())</f>
        <v>2.333196040195773E-2</v>
      </c>
    </row>
    <row r="1144" spans="2:17" x14ac:dyDescent="0.2">
      <c r="B1144" s="46" t="s">
        <v>51</v>
      </c>
      <c r="D1144" s="49">
        <f>_xll.qlCalendarAdvance(LocalCalendar,$D1143,B1144,"f",FALSE)</f>
        <v>47774</v>
      </c>
      <c r="E1144" s="49">
        <f>_xll.qlInterestRateIndexValueDate(IndexON,D1144)</f>
        <v>47774</v>
      </c>
      <c r="F1144" s="52">
        <f>IFERROR(_xll.qlIndexFixing(IndexON,D1144,TRUE,_xll.ohTrigger(RecalcTrigger,TriggerON)),NA())</f>
        <v>1.5321964442671643E-2</v>
      </c>
      <c r="H1144" s="49">
        <f>_xll.qlCalendarAdvance(IborCalendar,$H1143,B1144,"f",FALSE)</f>
        <v>47759</v>
      </c>
      <c r="I1144" s="49">
        <f>_xll.qlInterestRateIndexValueDate(Index1M,$H1144)</f>
        <v>47763</v>
      </c>
      <c r="J1144" s="52">
        <f>IFERROR(_xll.qlIndexFixing(Index1M,$H1144,TRUE,_xll.ohTrigger(RecalcTrigger,Trigger1M)),NA())</f>
        <v>1.8715975047138057E-2</v>
      </c>
      <c r="K1144" s="52">
        <f>IFERROR(_xll.qlIndexFixing(ONIndex1M,I1144,TRUE,_xll.ohTrigger(RecalcTrigger,Trigger1M)),NA())</f>
        <v>1.8703652932918757E-2</v>
      </c>
      <c r="L1144" s="52">
        <f>IFERROR(_xll.qlIndexFixing(Index3M,H1144,TRUE,_xll.ohTrigger(RecalcTrigger,Trigger3M)),NA())</f>
        <v>1.9479212779468177E-2</v>
      </c>
      <c r="M1144" s="52">
        <f>IFERROR(_xll.qlIndexFixing(ONIndex3M,I1144,TRUE,_xll.ohTrigger(RecalcTrigger,Trigger3M)),NA())</f>
        <v>1.9417604773845909E-2</v>
      </c>
      <c r="N1144" s="52">
        <f>IFERROR(_xll.qlIndexFixing(Index6M,$H1144,TRUE,_xll.ohTrigger(RecalcTrigger,Trigger6M)),NA())</f>
        <v>2.1457229278586946E-2</v>
      </c>
      <c r="O1144" s="52">
        <f>IFERROR(_xll.qlIndexFixing(ONIndex6M,I1144,TRUE,_xll.ohTrigger(RecalcTrigger,Trigger6M)),NA())</f>
        <v>2.1323351808186786E-2</v>
      </c>
      <c r="P1144" s="52">
        <f>IFERROR(_xll.qlIndexFixing(Index1Y,$H1144,TRUE,_xll.ohTrigger(RecalcTrigger,Trigger1Y)),NA())</f>
        <v>2.355576665192129E-2</v>
      </c>
      <c r="Q1144" s="52">
        <f>IFERROR(_xll.qlIndexFixing(ONIndex1Y,I1144,TRUE,_xll.ohTrigger(RecalcTrigger,Trigger1Y)),NA())</f>
        <v>2.3329952031048151E-2</v>
      </c>
    </row>
    <row r="1145" spans="2:17" x14ac:dyDescent="0.2">
      <c r="B1145" s="46" t="s">
        <v>51</v>
      </c>
      <c r="D1145" s="49">
        <f>_xll.qlCalendarAdvance(LocalCalendar,$D1144,B1145,"f",FALSE)</f>
        <v>47781</v>
      </c>
      <c r="E1145" s="49">
        <f>_xll.qlInterestRateIndexValueDate(IndexON,D1145)</f>
        <v>47781</v>
      </c>
      <c r="F1145" s="52">
        <f>IFERROR(_xll.qlIndexFixing(IndexON,D1145,TRUE,_xll.ohTrigger(RecalcTrigger,TriggerON)),NA())</f>
        <v>1.5324053386196468E-2</v>
      </c>
      <c r="H1145" s="49">
        <f>_xll.qlCalendarAdvance(IborCalendar,$H1144,B1145,"f",FALSE)</f>
        <v>47766</v>
      </c>
      <c r="I1145" s="49">
        <f>_xll.qlInterestRateIndexValueDate(Index1M,$H1145)</f>
        <v>47771</v>
      </c>
      <c r="J1145" s="52">
        <f>IFERROR(_xll.qlIndexFixing(Index1M,$H1145,TRUE,_xll.ohTrigger(RecalcTrigger,Trigger1M)),NA())</f>
        <v>1.8714722044525421E-2</v>
      </c>
      <c r="K1145" s="52">
        <f>IFERROR(_xll.qlIndexFixing(ONIndex1M,I1145,TRUE,_xll.ohTrigger(RecalcTrigger,Trigger1M)),NA())</f>
        <v>1.8702481511079228E-2</v>
      </c>
      <c r="L1145" s="52">
        <f>IFERROR(_xll.qlIndexFixing(Index3M,H1145,TRUE,_xll.ohTrigger(RecalcTrigger,Trigger3M)),NA())</f>
        <v>1.9481686681278542E-2</v>
      </c>
      <c r="M1145" s="52">
        <f>IFERROR(_xll.qlIndexFixing(ONIndex3M,I1145,TRUE,_xll.ohTrigger(RecalcTrigger,Trigger3M)),NA())</f>
        <v>1.9419985446145205E-2</v>
      </c>
      <c r="N1145" s="52">
        <f>IFERROR(_xll.qlIndexFixing(Index6M,$H1145,TRUE,_xll.ohTrigger(RecalcTrigger,Trigger6M)),NA())</f>
        <v>2.1458871396541089E-2</v>
      </c>
      <c r="O1145" s="52">
        <f>IFERROR(_xll.qlIndexFixing(ONIndex6M,I1145,TRUE,_xll.ohTrigger(RecalcTrigger,Trigger6M)),NA())</f>
        <v>2.1325113967405329E-2</v>
      </c>
      <c r="P1145" s="52">
        <f>IFERROR(_xll.qlIndexFixing(Index1Y,$H1145,TRUE,_xll.ohTrigger(RecalcTrigger,Trigger1Y)),NA())</f>
        <v>2.3553545766221286E-2</v>
      </c>
      <c r="Q1145" s="52">
        <f>IFERROR(_xll.qlIndexFixing(ONIndex1Y,I1145,TRUE,_xll.ohTrigger(RecalcTrigger,Trigger1Y)),NA())</f>
        <v>2.332766174668599E-2</v>
      </c>
    </row>
    <row r="1146" spans="2:17" x14ac:dyDescent="0.2">
      <c r="B1146" s="46" t="s">
        <v>51</v>
      </c>
      <c r="D1146" s="49">
        <f>_xll.qlCalendarAdvance(LocalCalendar,$D1145,B1146,"f",FALSE)</f>
        <v>47788</v>
      </c>
      <c r="E1146" s="49">
        <f>_xll.qlInterestRateIndexValueDate(IndexON,D1146)</f>
        <v>47788</v>
      </c>
      <c r="F1146" s="52">
        <f>IFERROR(_xll.qlIndexFixing(IndexON,D1146,TRUE,_xll.ohTrigger(RecalcTrigger,TriggerON)),NA())</f>
        <v>1.5326146236303018E-2</v>
      </c>
      <c r="H1146" s="49">
        <f>_xll.qlCalendarAdvance(IborCalendar,$H1145,B1146,"f",FALSE)</f>
        <v>47773</v>
      </c>
      <c r="I1146" s="49">
        <f>_xll.qlInterestRateIndexValueDate(Index1M,$H1146)</f>
        <v>47777</v>
      </c>
      <c r="J1146" s="52">
        <f>IFERROR(_xll.qlIndexFixing(Index1M,$H1146,TRUE,_xll.ohTrigger(RecalcTrigger,Trigger1M)),NA())</f>
        <v>1.8713754378807543E-2</v>
      </c>
      <c r="K1146" s="52">
        <f>IFERROR(_xll.qlIndexFixing(ONIndex1M,I1146,TRUE,_xll.ohTrigger(RecalcTrigger,Trigger1M)),NA())</f>
        <v>1.8701575074313581E-2</v>
      </c>
      <c r="L1146" s="52">
        <f>IFERROR(_xll.qlIndexFixing(Index3M,H1146,TRUE,_xll.ohTrigger(RecalcTrigger,Trigger3M)),NA())</f>
        <v>1.948355151329691E-2</v>
      </c>
      <c r="M1146" s="52">
        <f>IFERROR(_xll.qlIndexFixing(ONIndex3M,I1146,TRUE,_xll.ohTrigger(RecalcTrigger,Trigger3M)),NA())</f>
        <v>1.942178030888364E-2</v>
      </c>
      <c r="N1146" s="52">
        <f>IFERROR(_xll.qlIndexFixing(Index6M,$H1146,TRUE,_xll.ohTrigger(RecalcTrigger,Trigger6M)),NA())</f>
        <v>2.1460094919325715E-2</v>
      </c>
      <c r="O1146" s="52">
        <f>IFERROR(_xll.qlIndexFixing(ONIndex6M,I1146,TRUE,_xll.ohTrigger(RecalcTrigger,Trigger6M)),NA())</f>
        <v>2.1326427606362941E-2</v>
      </c>
      <c r="P1146" s="52">
        <f>IFERROR(_xll.qlIndexFixing(Index1Y,$H1146,TRUE,_xll.ohTrigger(RecalcTrigger,Trigger1Y)),NA())</f>
        <v>2.3551883452311531E-2</v>
      </c>
      <c r="Q1146" s="52">
        <f>IFERROR(_xll.qlIndexFixing(ONIndex1Y,I1146,TRUE,_xll.ohTrigger(RecalcTrigger,Trigger1Y)),NA())</f>
        <v>2.3325947531036562E-2</v>
      </c>
    </row>
    <row r="1147" spans="2:17" x14ac:dyDescent="0.2">
      <c r="B1147" s="46" t="s">
        <v>51</v>
      </c>
      <c r="D1147" s="49">
        <f>_xll.qlCalendarAdvance(LocalCalendar,$D1146,B1147,"f",FALSE)</f>
        <v>47795</v>
      </c>
      <c r="E1147" s="49">
        <f>_xll.qlInterestRateIndexValueDate(IndexON,D1147)</f>
        <v>47795</v>
      </c>
      <c r="F1147" s="52">
        <f>IFERROR(_xll.qlIndexFixing(IndexON,D1147,TRUE,_xll.ohTrigger(RecalcTrigger,TriggerON)),NA())</f>
        <v>1.5328719257672319E-2</v>
      </c>
      <c r="H1147" s="49">
        <f>_xll.qlCalendarAdvance(IborCalendar,$H1146,B1147,"f",FALSE)</f>
        <v>47780</v>
      </c>
      <c r="I1147" s="49">
        <f>_xll.qlInterestRateIndexValueDate(Index1M,$H1147)</f>
        <v>47784</v>
      </c>
      <c r="J1147" s="52">
        <f>IFERROR(_xll.qlIndexFixing(Index1M,$H1147,TRUE,_xll.ohTrigger(RecalcTrigger,Trigger1M)),NA())</f>
        <v>1.871299548398403E-2</v>
      </c>
      <c r="K1147" s="52">
        <f>IFERROR(_xll.qlIndexFixing(ONIndex1M,I1147,TRUE,_xll.ohTrigger(RecalcTrigger,Trigger1M)),NA())</f>
        <v>1.8700487371825503E-2</v>
      </c>
      <c r="L1147" s="52">
        <f>IFERROR(_xll.qlIndexFixing(Index3M,H1147,TRUE,_xll.ohTrigger(RecalcTrigger,Trigger3M)),NA())</f>
        <v>1.9485737340133834E-2</v>
      </c>
      <c r="M1147" s="52">
        <f>IFERROR(_xll.qlIndexFixing(ONIndex3M,I1147,TRUE,_xll.ohTrigger(RecalcTrigger,Trigger3M)),NA())</f>
        <v>1.9423884453821927E-2</v>
      </c>
      <c r="N1147" s="52">
        <f>IFERROR(_xll.qlIndexFixing(Index6M,$H1147,TRUE,_xll.ohTrigger(RecalcTrigger,Trigger6M)),NA())</f>
        <v>2.1461513624734693E-2</v>
      </c>
      <c r="O1147" s="52">
        <f>IFERROR(_xll.qlIndexFixing(ONIndex6M,I1147,TRUE,_xll.ohTrigger(RecalcTrigger,Trigger6M)),NA())</f>
        <v>2.1327951539582557E-2</v>
      </c>
      <c r="P1147" s="52">
        <f>IFERROR(_xll.qlIndexFixing(Index1Y,$H1147,TRUE,_xll.ohTrigger(RecalcTrigger,Trigger1Y)),NA())</f>
        <v>2.3549947591947246E-2</v>
      </c>
      <c r="Q1147" s="52">
        <f>IFERROR(_xll.qlIndexFixing(ONIndex1Y,I1147,TRUE,_xll.ohTrigger(RecalcTrigger,Trigger1Y)),NA())</f>
        <v>2.3323951401934551E-2</v>
      </c>
    </row>
    <row r="1148" spans="2:17" x14ac:dyDescent="0.2">
      <c r="B1148" s="46" t="s">
        <v>51</v>
      </c>
      <c r="D1148" s="49">
        <f>_xll.qlCalendarAdvance(LocalCalendar,$D1147,B1148,"f",FALSE)</f>
        <v>47802</v>
      </c>
      <c r="E1148" s="49">
        <f>_xll.qlInterestRateIndexValueDate(IndexON,D1148)</f>
        <v>47802</v>
      </c>
      <c r="F1148" s="52">
        <f>IFERROR(_xll.qlIndexFixing(IndexON,D1148,TRUE,_xll.ohTrigger(RecalcTrigger,TriggerON)),NA())</f>
        <v>1.5330343656367873E-2</v>
      </c>
      <c r="H1148" s="49">
        <f>_xll.qlCalendarAdvance(IborCalendar,$H1147,B1148,"f",FALSE)</f>
        <v>47787</v>
      </c>
      <c r="I1148" s="49">
        <f>_xll.qlInterestRateIndexValueDate(Index1M,$H1148)</f>
        <v>47791</v>
      </c>
      <c r="J1148" s="52">
        <f>IFERROR(_xll.qlIndexFixing(Index1M,$H1148,TRUE,_xll.ohTrigger(RecalcTrigger,Trigger1M)),NA())</f>
        <v>1.8711005332210817E-2</v>
      </c>
      <c r="K1148" s="52">
        <f>IFERROR(_xll.qlIndexFixing(ONIndex1M,I1148,TRUE,_xll.ohTrigger(RecalcTrigger,Trigger1M)),NA())</f>
        <v>1.8699367153907076E-2</v>
      </c>
      <c r="L1148" s="52">
        <f>IFERROR(_xll.qlIndexFixing(Index3M,H1148,TRUE,_xll.ohTrigger(RecalcTrigger,Trigger3M)),NA())</f>
        <v>1.9487934140276497E-2</v>
      </c>
      <c r="M1148" s="52">
        <f>IFERROR(_xll.qlIndexFixing(ONIndex3M,I1148,TRUE,_xll.ohTrigger(RecalcTrigger,Trigger3M)),NA())</f>
        <v>1.9425999517146408E-2</v>
      </c>
      <c r="N1148" s="52">
        <f>IFERROR(_xll.qlIndexFixing(Index6M,$H1148,TRUE,_xll.ohTrigger(RecalcTrigger,Trigger6M)),NA())</f>
        <v>2.14636578213259E-2</v>
      </c>
      <c r="O1148" s="52">
        <f>IFERROR(_xll.qlIndexFixing(ONIndex6M,I1148,TRUE,_xll.ohTrigger(RecalcTrigger,Trigger6M)),NA())</f>
        <v>2.1329466162409716E-2</v>
      </c>
      <c r="P1148" s="52">
        <f>IFERROR(_xll.qlIndexFixing(Index1Y,$H1148,TRUE,_xll.ohTrigger(RecalcTrigger,Trigger1Y)),NA())</f>
        <v>2.3548015380258407E-2</v>
      </c>
      <c r="Q1148" s="52">
        <f>IFERROR(_xll.qlIndexFixing(ONIndex1Y,I1148,TRUE,_xll.ohTrigger(RecalcTrigger,Trigger1Y)),NA())</f>
        <v>2.3321959353328481E-2</v>
      </c>
    </row>
    <row r="1149" spans="2:17" x14ac:dyDescent="0.2">
      <c r="B1149" s="46" t="s">
        <v>51</v>
      </c>
      <c r="D1149" s="49">
        <f>_xll.qlCalendarAdvance(LocalCalendar,$D1148,B1149,"f",FALSE)</f>
        <v>47809</v>
      </c>
      <c r="E1149" s="49">
        <f>_xll.qlInterestRateIndexValueDate(IndexON,D1149)</f>
        <v>47809</v>
      </c>
      <c r="F1149" s="52">
        <f>IFERROR(_xll.qlIndexFixing(IndexON,D1149,TRUE,_xll.ohTrigger(RecalcTrigger,TriggerON)),NA())</f>
        <v>1.5332448226352824E-2</v>
      </c>
      <c r="H1149" s="49">
        <f>_xll.qlCalendarAdvance(IborCalendar,$H1148,B1149,"f",FALSE)</f>
        <v>47794</v>
      </c>
      <c r="I1149" s="49">
        <f>_xll.qlInterestRateIndexValueDate(Index1M,$H1149)</f>
        <v>47799</v>
      </c>
      <c r="J1149" s="52">
        <f>IFERROR(_xll.qlIndexFixing(Index1M,$H1149,TRUE,_xll.ohTrigger(RecalcTrigger,Trigger1M)),NA())</f>
        <v>1.8709606187402805E-2</v>
      </c>
      <c r="K1149" s="52">
        <f>IFERROR(_xll.qlIndexFixing(ONIndex1M,I1149,TRUE,_xll.ohTrigger(RecalcTrigger,Trigger1M)),NA())</f>
        <v>1.8698047090088821E-2</v>
      </c>
      <c r="L1149" s="52">
        <f>IFERROR(_xll.qlIndexFixing(Index3M,H1149,TRUE,_xll.ohTrigger(RecalcTrigger,Trigger3M)),NA())</f>
        <v>1.949045820573575E-2</v>
      </c>
      <c r="M1149" s="52">
        <f>IFERROR(_xll.qlIndexFixing(ONIndex3M,I1149,TRUE,_xll.ohTrigger(RecalcTrigger,Trigger3M)),NA())</f>
        <v>1.9428430101759986E-2</v>
      </c>
      <c r="N1149" s="52">
        <f>IFERROR(_xll.qlIndexFixing(Index6M,$H1149,TRUE,_xll.ohTrigger(RecalcTrigger,Trigger6M)),NA())</f>
        <v>2.1463787765870431E-2</v>
      </c>
      <c r="O1149" s="52">
        <f>IFERROR(_xll.qlIndexFixing(ONIndex6M,I1149,TRUE,_xll.ohTrigger(RecalcTrigger,Trigger6M)),NA())</f>
        <v>2.1331185759194682E-2</v>
      </c>
      <c r="P1149" s="52">
        <f>IFERROR(_xll.qlIndexFixing(Index1Y,$H1149,TRUE,_xll.ohTrigger(RecalcTrigger,Trigger1Y)),NA())</f>
        <v>2.3545811435210028E-2</v>
      </c>
      <c r="Q1149" s="52">
        <f>IFERROR(_xll.qlIndexFixing(ONIndex1Y,I1149,TRUE,_xll.ohTrigger(RecalcTrigger,Trigger1Y)),NA())</f>
        <v>2.331968772308457E-2</v>
      </c>
    </row>
    <row r="1150" spans="2:17" x14ac:dyDescent="0.2">
      <c r="B1150" s="46" t="s">
        <v>51</v>
      </c>
      <c r="D1150" s="49">
        <f>_xll.qlCalendarAdvance(LocalCalendar,$D1149,B1150,"f",FALSE)</f>
        <v>47816</v>
      </c>
      <c r="E1150" s="49">
        <f>_xll.qlInterestRateIndexValueDate(IndexON,D1150)</f>
        <v>47816</v>
      </c>
      <c r="F1150" s="52">
        <f>IFERROR(_xll.qlIndexFixing(IndexON,D1150,TRUE,_xll.ohTrigger(RecalcTrigger,TriggerON)),NA())</f>
        <v>1.5334556702892854E-2</v>
      </c>
      <c r="H1150" s="49">
        <f>_xll.qlCalendarAdvance(IborCalendar,$H1149,B1150,"f",FALSE)</f>
        <v>47801</v>
      </c>
      <c r="I1150" s="49">
        <f>_xll.qlInterestRateIndexValueDate(Index1M,$H1150)</f>
        <v>47805</v>
      </c>
      <c r="J1150" s="52">
        <f>IFERROR(_xll.qlIndexFixing(Index1M,$H1150,TRUE,_xll.ohTrigger(RecalcTrigger,Trigger1M)),NA())</f>
        <v>1.8708528916514311E-2</v>
      </c>
      <c r="K1150" s="52">
        <f>IFERROR(_xll.qlIndexFixing(ONIndex1M,I1150,TRUE,_xll.ohTrigger(RecalcTrigger,Trigger1M)),NA())</f>
        <v>1.8697029171779178E-2</v>
      </c>
      <c r="L1150" s="52">
        <f>IFERROR(_xll.qlIndexFixing(Index3M,H1150,TRUE,_xll.ohTrigger(RecalcTrigger,Trigger3M)),NA())</f>
        <v>1.9492360660553779E-2</v>
      </c>
      <c r="M1150" s="52">
        <f>IFERROR(_xll.qlIndexFixing(ONIndex3M,I1150,TRUE,_xll.ohTrigger(RecalcTrigger,Trigger3M)),NA())</f>
        <v>1.9430262398794085E-2</v>
      </c>
      <c r="N1150" s="52">
        <f>IFERROR(_xll.qlIndexFixing(Index6M,$H1150,TRUE,_xll.ohTrigger(RecalcTrigger,Trigger6M)),NA())</f>
        <v>2.1465713280880171E-2</v>
      </c>
      <c r="O1150" s="52">
        <f>IFERROR(_xll.qlIndexFixing(ONIndex6M,I1150,TRUE,_xll.ohTrigger(RecalcTrigger,Trigger6M)),NA())</f>
        <v>2.133246747632711E-2</v>
      </c>
      <c r="P1150" s="52">
        <f>IFERROR(_xll.qlIndexFixing(Index1Y,$H1150,TRUE,_xll.ohTrigger(RecalcTrigger,Trigger1Y)),NA())</f>
        <v>2.3544161370060306E-2</v>
      </c>
      <c r="Q1150" s="52">
        <f>IFERROR(_xll.qlIndexFixing(ONIndex1Y,I1150,TRUE,_xll.ohTrigger(RecalcTrigger,Trigger1Y)),NA())</f>
        <v>2.3317987498003845E-2</v>
      </c>
    </row>
    <row r="1151" spans="2:17" x14ac:dyDescent="0.2">
      <c r="B1151" s="46" t="s">
        <v>51</v>
      </c>
      <c r="D1151" s="49">
        <f>_xll.qlCalendarAdvance(LocalCalendar,$D1150,B1151,"f",FALSE)</f>
        <v>47823</v>
      </c>
      <c r="E1151" s="49">
        <f>_xll.qlInterestRateIndexValueDate(IndexON,D1151)</f>
        <v>47823</v>
      </c>
      <c r="F1151" s="52">
        <f>IFERROR(_xll.qlIndexFixing(IndexON,D1151,TRUE,_xll.ohTrigger(RecalcTrigger,TriggerON)),NA())</f>
        <v>1.53366690860679E-2</v>
      </c>
      <c r="H1151" s="49">
        <f>_xll.qlCalendarAdvance(IborCalendar,$H1150,B1151,"f",FALSE)</f>
        <v>47808</v>
      </c>
      <c r="I1151" s="49">
        <f>_xll.qlInterestRateIndexValueDate(Index1M,$H1151)</f>
        <v>47812</v>
      </c>
      <c r="J1151" s="52">
        <f>IFERROR(_xll.qlIndexFixing(Index1M,$H1151,TRUE,_xll.ohTrigger(RecalcTrigger,Trigger1M)),NA())</f>
        <v>1.8708023528062057E-2</v>
      </c>
      <c r="K1151" s="52">
        <f>IFERROR(_xll.qlIndexFixing(ONIndex1M,I1151,TRUE,_xll.ohTrigger(RecalcTrigger,Trigger1M)),NA())</f>
        <v>1.8695811407489771E-2</v>
      </c>
      <c r="L1151" s="52">
        <f>IFERROR(_xll.qlIndexFixing(Index3M,H1151,TRUE,_xll.ohTrigger(RecalcTrigger,Trigger3M)),NA())</f>
        <v>1.9494590380724885E-2</v>
      </c>
      <c r="M1151" s="52">
        <f>IFERROR(_xll.qlIndexFixing(ONIndex3M,I1151,TRUE,_xll.ohTrigger(RecalcTrigger,Trigger3M)),NA())</f>
        <v>1.9432410217037344E-2</v>
      </c>
      <c r="N1151" s="52">
        <f>IFERROR(_xll.qlIndexFixing(Index6M,$H1151,TRUE,_xll.ohTrigger(RecalcTrigger,Trigger6M)),NA())</f>
        <v>2.1467827478176514E-2</v>
      </c>
      <c r="O1151" s="52">
        <f>IFERROR(_xll.qlIndexFixing(ONIndex6M,I1151,TRUE,_xll.ohTrigger(RecalcTrigger,Trigger6M)),NA())</f>
        <v>2.1333954167497282E-2</v>
      </c>
      <c r="P1151" s="52">
        <f>IFERROR(_xll.qlIndexFixing(Index1Y,$H1151,TRUE,_xll.ohTrigger(RecalcTrigger,Trigger1Y)),NA())</f>
        <v>2.3542239305129418E-2</v>
      </c>
      <c r="Q1151" s="52">
        <f>IFERROR(_xll.qlIndexFixing(ONIndex1Y,I1151,TRUE,_xll.ohTrigger(RecalcTrigger,Trigger1Y)),NA())</f>
        <v>2.3316007691205343E-2</v>
      </c>
    </row>
    <row r="1152" spans="2:17" x14ac:dyDescent="0.2">
      <c r="B1152" s="46" t="s">
        <v>51</v>
      </c>
      <c r="D1152" s="49">
        <f>_xll.qlCalendarAdvance(LocalCalendar,$D1151,B1152,"f",FALSE)</f>
        <v>47830</v>
      </c>
      <c r="E1152" s="49">
        <f>_xll.qlInterestRateIndexValueDate(IndexON,D1152)</f>
        <v>47830</v>
      </c>
      <c r="F1152" s="52">
        <f>IFERROR(_xll.qlIndexFixing(IndexON,D1152,TRUE,_xll.ohTrigger(RecalcTrigger,TriggerON)),NA())</f>
        <v>1.5338785375877961E-2</v>
      </c>
      <c r="H1152" s="49">
        <f>_xll.qlCalendarAdvance(IborCalendar,$H1151,B1152,"f",FALSE)</f>
        <v>47815</v>
      </c>
      <c r="I1152" s="49">
        <f>_xll.qlInterestRateIndexValueDate(Index1M,$H1152)</f>
        <v>47819</v>
      </c>
      <c r="J1152" s="52">
        <f>IFERROR(_xll.qlIndexFixing(Index1M,$H1152,TRUE,_xll.ohTrigger(RecalcTrigger,Trigger1M)),NA())</f>
        <v>1.870631078911969E-2</v>
      </c>
      <c r="K1152" s="52">
        <f>IFERROR(_xll.qlIndexFixing(ONIndex1M,I1152,TRUE,_xll.ohTrigger(RecalcTrigger,Trigger1M)),NA())</f>
        <v>1.8694561127770015E-2</v>
      </c>
      <c r="L1152" s="52">
        <f>IFERROR(_xll.qlIndexFixing(Index3M,H1152,TRUE,_xll.ohTrigger(RecalcTrigger,Trigger3M)),NA())</f>
        <v>1.9496141892985416E-2</v>
      </c>
      <c r="M1152" s="52">
        <f>IFERROR(_xll.qlIndexFixing(ONIndex3M,I1152,TRUE,_xll.ohTrigger(RecalcTrigger,Trigger3M)),NA())</f>
        <v>1.9434568953586862E-2</v>
      </c>
      <c r="N1152" s="52">
        <f>IFERROR(_xll.qlIndexFixing(Index6M,$H1152,TRUE,_xll.ohTrigger(RecalcTrigger,Trigger6M)),NA())</f>
        <v>2.146846600137875E-2</v>
      </c>
      <c r="O1152" s="52">
        <f>IFERROR(_xll.qlIndexFixing(ONIndex6M,I1152,TRUE,_xll.ohTrigger(RecalcTrigger,Trigger6M)),NA())</f>
        <v>2.1335431548195061E-2</v>
      </c>
      <c r="P1152" s="52">
        <f>IFERROR(_xll.qlIndexFixing(Index1Y,$H1152,TRUE,_xll.ohTrigger(RecalcTrigger,Trigger1Y)),NA())</f>
        <v>2.3540320356032259E-2</v>
      </c>
      <c r="Q1152" s="52">
        <f>IFERROR(_xll.qlIndexFixing(ONIndex1Y,I1152,TRUE,_xll.ohTrigger(RecalcTrigger,Trigger1Y)),NA())</f>
        <v>2.3314031965062654E-2</v>
      </c>
    </row>
    <row r="1153" spans="2:17" x14ac:dyDescent="0.2">
      <c r="B1153" s="46" t="s">
        <v>51</v>
      </c>
      <c r="D1153" s="49">
        <f>_xll.qlCalendarAdvance(LocalCalendar,$D1152,B1153,"f",FALSE)</f>
        <v>47837</v>
      </c>
      <c r="E1153" s="49">
        <f>_xll.qlInterestRateIndexValueDate(IndexON,D1153)</f>
        <v>47837</v>
      </c>
      <c r="F1153" s="52">
        <f>IFERROR(_xll.qlIndexFixing(IndexON,D1153,TRUE,_xll.ohTrigger(RecalcTrigger,TriggerON)),NA())</f>
        <v>1.5340905572269747E-2</v>
      </c>
      <c r="H1153" s="49">
        <f>_xll.qlCalendarAdvance(IborCalendar,$H1152,B1153,"f",FALSE)</f>
        <v>47822</v>
      </c>
      <c r="I1153" s="49">
        <f>_xll.qlInterestRateIndexValueDate(Index1M,$H1153)</f>
        <v>47826</v>
      </c>
      <c r="J1153" s="52">
        <f>IFERROR(_xll.qlIndexFixing(Index1M,$H1153,TRUE,_xll.ohTrigger(RecalcTrigger,Trigger1M)),NA())</f>
        <v>1.8704956209845136E-2</v>
      </c>
      <c r="K1153" s="52">
        <f>IFERROR(_xll.qlIndexFixing(ONIndex1M,I1153,TRUE,_xll.ohTrigger(RecalcTrigger,Trigger1M)),NA())</f>
        <v>1.8693278332619911E-2</v>
      </c>
      <c r="L1153" s="52">
        <f>IFERROR(_xll.qlIndexFixing(Index3M,H1153,TRUE,_xll.ohTrigger(RecalcTrigger,Trigger3M)),NA())</f>
        <v>1.9498392654515976E-2</v>
      </c>
      <c r="M1153" s="52">
        <f>IFERROR(_xll.qlIndexFixing(ONIndex3M,I1153,TRUE,_xll.ohTrigger(RecalcTrigger,Trigger3M)),NA())</f>
        <v>1.9436738608522575E-2</v>
      </c>
      <c r="N1153" s="52">
        <f>IFERROR(_xll.qlIndexFixing(Index6M,$H1153,TRUE,_xll.ohTrigger(RecalcTrigger,Trigger6M)),NA())</f>
        <v>2.1469828246489311E-2</v>
      </c>
      <c r="O1153" s="52">
        <f>IFERROR(_xll.qlIndexFixing(ONIndex6M,I1153,TRUE,_xll.ohTrigger(RecalcTrigger,Trigger6M)),NA())</f>
        <v>2.1336899618260574E-2</v>
      </c>
      <c r="P1153" s="52">
        <f>IFERROR(_xll.qlIndexFixing(Index1Y,$H1153,TRUE,_xll.ohTrigger(RecalcTrigger,Trigger1Y)),NA())</f>
        <v>2.3538404389560535E-2</v>
      </c>
      <c r="Q1153" s="52">
        <f>IFERROR(_xll.qlIndexFixing(ONIndex1Y,I1153,TRUE,_xll.ohTrigger(RecalcTrigger,Trigger1Y)),NA())</f>
        <v>2.3312060319415906E-2</v>
      </c>
    </row>
    <row r="1154" spans="2:17" x14ac:dyDescent="0.2">
      <c r="B1154" s="46" t="s">
        <v>51</v>
      </c>
      <c r="D1154" s="49">
        <f>_xll.qlCalendarAdvance(LocalCalendar,$D1153,B1154,"f",FALSE)</f>
        <v>47844</v>
      </c>
      <c r="E1154" s="49">
        <f>_xll.qlInterestRateIndexValueDate(IndexON,D1154)</f>
        <v>47844</v>
      </c>
      <c r="F1154" s="52">
        <f>IFERROR(_xll.qlIndexFixing(IndexON,D1154,TRUE,_xll.ohTrigger(RecalcTrigger,TriggerON)),NA())</f>
        <v>1.5343029675296549E-2</v>
      </c>
      <c r="H1154" s="49">
        <f>_xll.qlCalendarAdvance(IborCalendar,$H1153,B1154,"f",FALSE)</f>
        <v>47829</v>
      </c>
      <c r="I1154" s="49">
        <f>_xll.qlInterestRateIndexValueDate(Index1M,$H1154)</f>
        <v>47833</v>
      </c>
      <c r="J1154" s="52">
        <f>IFERROR(_xll.qlIndexFixing(Index1M,$H1154,TRUE,_xll.ohTrigger(RecalcTrigger,Trigger1M)),NA())</f>
        <v>1.8703569064600016E-2</v>
      </c>
      <c r="K1154" s="52">
        <f>IFERROR(_xll.qlIndexFixing(ONIndex1M,I1154,TRUE,_xll.ohTrigger(RecalcTrigger,Trigger1M)),NA())</f>
        <v>1.8691963022039459E-2</v>
      </c>
      <c r="L1154" s="52">
        <f>IFERROR(_xll.qlIndexFixing(Index3M,H1154,TRUE,_xll.ohTrigger(RecalcTrigger,Trigger3M)),NA())</f>
        <v>1.9500654388856009E-2</v>
      </c>
      <c r="M1154" s="52">
        <f>IFERROR(_xll.qlIndexFixing(ONIndex3M,I1154,TRUE,_xll.ohTrigger(RecalcTrigger,Trigger3M)),NA())</f>
        <v>1.9438919181764547E-2</v>
      </c>
      <c r="N1154" s="52">
        <f>IFERROR(_xll.qlIndexFixing(Index6M,$H1154,TRUE,_xll.ohTrigger(RecalcTrigger,Trigger6M)),NA())</f>
        <v>2.1471181081483229E-2</v>
      </c>
      <c r="O1154" s="52">
        <f>IFERROR(_xll.qlIndexFixing(ONIndex6M,I1154,TRUE,_xll.ohTrigger(RecalcTrigger,Trigger6M)),NA())</f>
        <v>2.1338358377853694E-2</v>
      </c>
      <c r="P1154" s="52">
        <f>IFERROR(_xll.qlIndexFixing(Index1Y,$H1154,TRUE,_xll.ohTrigger(RecalcTrigger,Trigger1Y)),NA())</f>
        <v>2.3536491272507048E-2</v>
      </c>
      <c r="Q1154" s="52">
        <f>IFERROR(_xll.qlIndexFixing(ONIndex1Y,I1154,TRUE,_xll.ohTrigger(RecalcTrigger,Trigger1Y)),NA())</f>
        <v>2.3310092754424971E-2</v>
      </c>
    </row>
    <row r="1155" spans="2:17" x14ac:dyDescent="0.2">
      <c r="B1155" s="46" t="s">
        <v>51</v>
      </c>
      <c r="D1155" s="49">
        <f>_xll.qlCalendarAdvance(LocalCalendar,$D1154,B1155,"f",FALSE)</f>
        <v>47851</v>
      </c>
      <c r="E1155" s="49">
        <f>_xll.qlInterestRateIndexValueDate(IndexON,D1155)</f>
        <v>47851</v>
      </c>
      <c r="F1155" s="52">
        <f>IFERROR(_xll.qlIndexFixing(IndexON,D1155,TRUE,_xll.ohTrigger(RecalcTrigger,TriggerON)),NA())</f>
        <v>1.5345157684905075E-2</v>
      </c>
      <c r="H1155" s="49">
        <f>_xll.qlCalendarAdvance(IborCalendar,$H1154,B1155,"f",FALSE)</f>
        <v>47836</v>
      </c>
      <c r="I1155" s="49">
        <f>_xll.qlInterestRateIndexValueDate(Index1M,$H1155)</f>
        <v>47840</v>
      </c>
      <c r="J1155" s="52">
        <f>IFERROR(_xll.qlIndexFixing(Index1M,$H1155,TRUE,_xll.ohTrigger(RecalcTrigger,Trigger1M)),NA())</f>
        <v>1.87021493533998E-2</v>
      </c>
      <c r="K1155" s="52">
        <f>IFERROR(_xll.qlIndexFixing(ONIndex1M,I1155,TRUE,_xll.ohTrigger(RecalcTrigger,Trigger1M)),NA())</f>
        <v>1.8690615196028659E-2</v>
      </c>
      <c r="L1155" s="52">
        <f>IFERROR(_xll.qlIndexFixing(Index3M,H1155,TRUE,_xll.ohTrigger(RecalcTrigger,Trigger3M)),NA())</f>
        <v>1.9502927096023963E-2</v>
      </c>
      <c r="M1155" s="52">
        <f>IFERROR(_xll.qlIndexFixing(ONIndex3M,I1155,TRUE,_xll.ohTrigger(RecalcTrigger,Trigger3M)),NA())</f>
        <v>1.9441110673232842E-2</v>
      </c>
      <c r="N1155" s="52">
        <f>IFERROR(_xll.qlIndexFixing(Index6M,$H1155,TRUE,_xll.ohTrigger(RecalcTrigger,Trigger6M)),NA())</f>
        <v>2.1472524506339422E-2</v>
      </c>
      <c r="O1155" s="52">
        <f>IFERROR(_xll.qlIndexFixing(ONIndex6M,I1155,TRUE,_xll.ohTrigger(RecalcTrigger,Trigger6M)),NA())</f>
        <v>2.1339807826894486E-2</v>
      </c>
      <c r="P1155" s="52">
        <f>IFERROR(_xll.qlIndexFixing(Index1Y,$H1155,TRUE,_xll.ohTrigger(RecalcTrigger,Trigger1Y)),NA())</f>
        <v>2.3534580871665912E-2</v>
      </c>
      <c r="Q1155" s="52">
        <f>IFERROR(_xll.qlIndexFixing(ONIndex1Y,I1155,TRUE,_xll.ohTrigger(RecalcTrigger,Trigger1Y)),NA())</f>
        <v>2.3308129269929978E-2</v>
      </c>
    </row>
    <row r="1156" spans="2:17" x14ac:dyDescent="0.2">
      <c r="B1156" s="46" t="s">
        <v>51</v>
      </c>
      <c r="D1156" s="49">
        <f>_xll.qlCalendarAdvance(LocalCalendar,$D1155,B1156,"f",FALSE)</f>
        <v>47858</v>
      </c>
      <c r="E1156" s="49">
        <f>_xll.qlInterestRateIndexValueDate(IndexON,D1156)</f>
        <v>47858</v>
      </c>
      <c r="F1156" s="52">
        <f>IFERROR(_xll.qlIndexFixing(IndexON,D1156,TRUE,_xll.ohTrigger(RecalcTrigger,TriggerON)),NA())</f>
        <v>1.5347289601148617E-2</v>
      </c>
      <c r="H1156" s="49">
        <f>_xll.qlCalendarAdvance(IborCalendar,$H1155,B1156,"f",FALSE)</f>
        <v>47844</v>
      </c>
      <c r="I1156" s="49">
        <f>_xll.qlInterestRateIndexValueDate(Index1M,$H1156)</f>
        <v>47848</v>
      </c>
      <c r="J1156" s="52">
        <f>IFERROR(_xll.qlIndexFixing(Index1M,$H1156,TRUE,_xll.ohTrigger(RecalcTrigger,Trigger1M)),NA())</f>
        <v>1.8700486949647082E-2</v>
      </c>
      <c r="K1156" s="52">
        <f>IFERROR(_xll.qlIndexFixing(ONIndex1M,I1156,TRUE,_xll.ohTrigger(RecalcTrigger,Trigger1M)),NA())</f>
        <v>1.8689419859758694E-2</v>
      </c>
      <c r="L1156" s="52">
        <f>IFERROR(_xll.qlIndexFixing(Index3M,H1156,TRUE,_xll.ohTrigger(RecalcTrigger,Trigger3M)),NA())</f>
        <v>1.9504845087043421E-2</v>
      </c>
      <c r="M1156" s="52">
        <f>IFERROR(_xll.qlIndexFixing(ONIndex3M,I1156,TRUE,_xll.ohTrigger(RecalcTrigger,Trigger3M)),NA())</f>
        <v>1.9444311560987693E-2</v>
      </c>
      <c r="N1156" s="52">
        <f>IFERROR(_xll.qlIndexFixing(Index6M,$H1156,TRUE,_xll.ohTrigger(RecalcTrigger,Trigger6M)),NA())</f>
        <v>2.147331821101996E-2</v>
      </c>
      <c r="O1156" s="52">
        <f>IFERROR(_xll.qlIndexFixing(ONIndex6M,I1156,TRUE,_xll.ohTrigger(RecalcTrigger,Trigger6M)),NA())</f>
        <v>2.1342187917539057E-2</v>
      </c>
      <c r="P1156" s="52">
        <f>IFERROR(_xll.qlIndexFixing(Index1Y,$H1156,TRUE,_xll.ohTrigger(RecalcTrigger,Trigger1Y)),NA())</f>
        <v>2.3532400711518811E-2</v>
      </c>
      <c r="Q1156" s="52">
        <f>IFERROR(_xll.qlIndexFixing(ONIndex1Y,I1156,TRUE,_xll.ohTrigger(RecalcTrigger,Trigger1Y)),NA())</f>
        <v>2.3306504921234428E-2</v>
      </c>
    </row>
    <row r="1157" spans="2:17" x14ac:dyDescent="0.2">
      <c r="B1157" s="46" t="s">
        <v>51</v>
      </c>
      <c r="D1157" s="49">
        <f>_xll.qlCalendarAdvance(LocalCalendar,$D1156,B1157,"f",FALSE)</f>
        <v>47865</v>
      </c>
      <c r="E1157" s="49">
        <f>_xll.qlInterestRateIndexValueDate(IndexON,D1157)</f>
        <v>47865</v>
      </c>
      <c r="F1157" s="52">
        <f>IFERROR(_xll.qlIndexFixing(IndexON,D1157,TRUE,_xll.ohTrigger(RecalcTrigger,TriggerON)),NA())</f>
        <v>1.534990538170744E-2</v>
      </c>
      <c r="H1157" s="49">
        <f>_xll.qlCalendarAdvance(IborCalendar,$H1156,B1157,"f",FALSE)</f>
        <v>47851</v>
      </c>
      <c r="I1157" s="49">
        <f>_xll.qlInterestRateIndexValueDate(Index1M,$H1157)</f>
        <v>47855</v>
      </c>
      <c r="J1157" s="52">
        <f>IFERROR(_xll.qlIndexFixing(Index1M,$H1157,TRUE,_xll.ohTrigger(RecalcTrigger,Trigger1M)),NA())</f>
        <v>1.8698997454294219E-2</v>
      </c>
      <c r="K1157" s="52">
        <f>IFERROR(_xll.qlIndexFixing(ONIndex1M,I1157,TRUE,_xll.ohTrigger(RecalcTrigger,Trigger1M)),NA())</f>
        <v>1.8687617506571996E-2</v>
      </c>
      <c r="L1157" s="52">
        <f>IFERROR(_xll.qlIndexFixing(Index3M,H1157,TRUE,_xll.ohTrigger(RecalcTrigger,Trigger3M)),NA())</f>
        <v>1.9507140399631417E-2</v>
      </c>
      <c r="M1157" s="52">
        <f>IFERROR(_xll.qlIndexFixing(ONIndex3M,I1157,TRUE,_xll.ohTrigger(RecalcTrigger,Trigger3M)),NA())</f>
        <v>1.9445843492329473E-2</v>
      </c>
      <c r="N1157" s="52">
        <f>IFERROR(_xll.qlIndexFixing(Index6M,$H1157,TRUE,_xll.ohTrigger(RecalcTrigger,Trigger6M)),NA())</f>
        <v>2.1474642064844753E-2</v>
      </c>
      <c r="O1157" s="52">
        <f>IFERROR(_xll.qlIndexFixing(ONIndex6M,I1157,TRUE,_xll.ohTrigger(RecalcTrigger,Trigger6M)),NA())</f>
        <v>2.1342882437300759E-2</v>
      </c>
      <c r="P1157" s="52">
        <f>IFERROR(_xll.qlIndexFixing(Index1Y,$H1157,TRUE,_xll.ohTrigger(RecalcTrigger,Trigger1Y)),NA())</f>
        <v>2.3530495682587714E-2</v>
      </c>
      <c r="Q1157" s="52">
        <f>IFERROR(_xll.qlIndexFixing(ONIndex1Y,I1157,TRUE,_xll.ohTrigger(RecalcTrigger,Trigger1Y)),NA())</f>
        <v>2.3303935544003451E-2</v>
      </c>
    </row>
    <row r="1158" spans="2:17" x14ac:dyDescent="0.2">
      <c r="B1158" s="46" t="s">
        <v>51</v>
      </c>
      <c r="D1158" s="49">
        <f>_xll.qlCalendarAdvance(LocalCalendar,$D1157,B1158,"f",FALSE)</f>
        <v>47872</v>
      </c>
      <c r="E1158" s="49">
        <f>_xll.qlInterestRateIndexValueDate(IndexON,D1158)</f>
        <v>47872</v>
      </c>
      <c r="F1158" s="52">
        <f>IFERROR(_xll.qlIndexFixing(IndexON,D1158,TRUE,_xll.ohTrigger(RecalcTrigger,TriggerON)),NA())</f>
        <v>1.5351565153460811E-2</v>
      </c>
      <c r="H1158" s="49">
        <f>_xll.qlCalendarAdvance(IborCalendar,$H1157,B1158,"f",FALSE)</f>
        <v>47858</v>
      </c>
      <c r="I1158" s="49">
        <f>_xll.qlInterestRateIndexValueDate(Index1M,$H1158)</f>
        <v>47862</v>
      </c>
      <c r="J1158" s="52">
        <f>IFERROR(_xll.qlIndexFixing(Index1M,$H1158,TRUE,_xll.ohTrigger(RecalcTrigger,Trigger1M)),NA())</f>
        <v>1.8697475393022359E-2</v>
      </c>
      <c r="K1158" s="52">
        <f>IFERROR(_xll.qlIndexFixing(ONIndex1M,I1158,TRUE,_xll.ohTrigger(RecalcTrigger,Trigger1M)),NA())</f>
        <v>1.868616748926577E-2</v>
      </c>
      <c r="L1158" s="52">
        <f>IFERROR(_xll.qlIndexFixing(Index3M,H1158,TRUE,_xll.ohTrigger(RecalcTrigger,Trigger3M)),NA())</f>
        <v>1.9510141325540156E-2</v>
      </c>
      <c r="M1158" s="52">
        <f>IFERROR(_xll.qlIndexFixing(ONIndex3M,I1158,TRUE,_xll.ohTrigger(RecalcTrigger,Trigger3M)),NA())</f>
        <v>1.9448069298668713E-2</v>
      </c>
      <c r="N1158" s="52">
        <f>IFERROR(_xll.qlIndexFixing(Index6M,$H1158,TRUE,_xll.ohTrigger(RecalcTrigger,Trigger6M)),NA())</f>
        <v>2.1475956509028307E-2</v>
      </c>
      <c r="O1158" s="52">
        <f>IFERROR(_xll.qlIndexFixing(ONIndex6M,I1158,TRUE,_xll.ohTrigger(RecalcTrigger,Trigger6M)),NA())</f>
        <v>2.1344302624708433E-2</v>
      </c>
      <c r="P1158" s="52">
        <f>IFERROR(_xll.qlIndexFixing(Index1Y,$H1158,TRUE,_xll.ohTrigger(RecalcTrigger,Trigger1Y)),NA())</f>
        <v>2.3528592951228725E-2</v>
      </c>
      <c r="Q1158" s="52">
        <f>IFERROR(_xll.qlIndexFixing(ONIndex1Y,I1158,TRUE,_xll.ohTrigger(RecalcTrigger,Trigger1Y)),NA())</f>
        <v>2.3301984884289695E-2</v>
      </c>
    </row>
    <row r="1159" spans="2:17" x14ac:dyDescent="0.2">
      <c r="B1159" s="46" t="s">
        <v>51</v>
      </c>
      <c r="D1159" s="49">
        <f>_xll.qlCalendarAdvance(LocalCalendar,$D1158,B1159,"f",FALSE)</f>
        <v>47879</v>
      </c>
      <c r="E1159" s="49">
        <f>_xll.qlInterestRateIndexValueDate(IndexON,D1159)</f>
        <v>47879</v>
      </c>
      <c r="F1159" s="52">
        <f>IFERROR(_xll.qlIndexFixing(IndexON,D1159,TRUE,_xll.ohTrigger(RecalcTrigger,TriggerON)),NA())</f>
        <v>1.5353708789556109E-2</v>
      </c>
      <c r="H1159" s="49">
        <f>_xll.qlCalendarAdvance(IborCalendar,$H1158,B1159,"f",FALSE)</f>
        <v>47865</v>
      </c>
      <c r="I1159" s="49">
        <f>_xll.qlInterestRateIndexValueDate(Index1M,$H1159)</f>
        <v>47869</v>
      </c>
      <c r="J1159" s="52">
        <f>IFERROR(_xll.qlIndexFixing(Index1M,$H1159,TRUE,_xll.ohTrigger(RecalcTrigger,Trigger1M)),NA())</f>
        <v>1.86959207658444E-2</v>
      </c>
      <c r="K1159" s="52">
        <f>IFERROR(_xll.qlIndexFixing(ONIndex1M,I1159,TRUE,_xll.ohTrigger(RecalcTrigger,Trigger1M)),NA())</f>
        <v>1.8684684956369324E-2</v>
      </c>
      <c r="L1159" s="52">
        <f>IFERROR(_xll.qlIndexFixing(Index3M,H1159,TRUE,_xll.ohTrigger(RecalcTrigger,Trigger3M)),NA())</f>
        <v>1.9511763941659765E-2</v>
      </c>
      <c r="M1159" s="52">
        <f>IFERROR(_xll.qlIndexFixing(ONIndex3M,I1159,TRUE,_xll.ohTrigger(RecalcTrigger,Trigger3M)),NA())</f>
        <v>1.9450306023234276E-2</v>
      </c>
      <c r="N1159" s="52">
        <f>IFERROR(_xll.qlIndexFixing(Index6M,$H1159,TRUE,_xll.ohTrigger(RecalcTrigger,Trigger6M)),NA())</f>
        <v>2.1477261543552954E-2</v>
      </c>
      <c r="O1159" s="52">
        <f>IFERROR(_xll.qlIndexFixing(ONIndex6M,I1159,TRUE,_xll.ohTrigger(RecalcTrigger,Trigger6M)),NA())</f>
        <v>2.1345713501483843E-2</v>
      </c>
      <c r="P1159" s="52">
        <f>IFERROR(_xll.qlIndexFixing(Index1Y,$H1159,TRUE,_xll.ohTrigger(RecalcTrigger,Trigger1Y)),NA())</f>
        <v>2.3526692384240551E-2</v>
      </c>
      <c r="Q1159" s="52">
        <f>IFERROR(_xll.qlIndexFixing(ONIndex1Y,I1159,TRUE,_xll.ohTrigger(RecalcTrigger,Trigger1Y)),NA())</f>
        <v>2.3300038305151816E-2</v>
      </c>
    </row>
    <row r="1160" spans="2:17" x14ac:dyDescent="0.2">
      <c r="B1160" s="46" t="s">
        <v>51</v>
      </c>
      <c r="D1160" s="49">
        <f>_xll.qlCalendarAdvance(LocalCalendar,$D1159,B1160,"f",FALSE)</f>
        <v>47886</v>
      </c>
      <c r="E1160" s="49">
        <f>_xll.qlInterestRateIndexValueDate(IndexON,D1160)</f>
        <v>47886</v>
      </c>
      <c r="F1160" s="52">
        <f>IFERROR(_xll.qlIndexFixing(IndexON,D1160,TRUE,_xll.ohTrigger(RecalcTrigger,TriggerON)),NA())</f>
        <v>1.5355856332259776E-2</v>
      </c>
      <c r="H1160" s="49">
        <f>_xll.qlCalendarAdvance(IborCalendar,$H1159,B1160,"f",FALSE)</f>
        <v>47872</v>
      </c>
      <c r="I1160" s="49">
        <f>_xll.qlInterestRateIndexValueDate(Index1M,$H1160)</f>
        <v>47876</v>
      </c>
      <c r="J1160" s="52">
        <f>IFERROR(_xll.qlIndexFixing(Index1M,$H1160,TRUE,_xll.ohTrigger(RecalcTrigger,Trigger1M)),NA())</f>
        <v>1.8694333572773236E-2</v>
      </c>
      <c r="K1160" s="52">
        <f>IFERROR(_xll.qlIndexFixing(ONIndex1M,I1160,TRUE,_xll.ohTrigger(RecalcTrigger,Trigger1M)),NA())</f>
        <v>1.868316990804253E-2</v>
      </c>
      <c r="L1160" s="52">
        <f>IFERROR(_xll.qlIndexFixing(Index3M,H1160,TRUE,_xll.ohTrigger(RecalcTrigger,Trigger3M)),NA())</f>
        <v>1.9514092171139197E-2</v>
      </c>
      <c r="M1160" s="52">
        <f>IFERROR(_xll.qlIndexFixing(ONIndex3M,I1160,TRUE,_xll.ohTrigger(RecalcTrigger,Trigger3M)),NA())</f>
        <v>1.9452553666186034E-2</v>
      </c>
      <c r="N1160" s="52">
        <f>IFERROR(_xll.qlIndexFixing(Index6M,$H1160,TRUE,_xll.ohTrigger(RecalcTrigger,Trigger6M)),NA())</f>
        <v>2.1478557168399255E-2</v>
      </c>
      <c r="O1160" s="52">
        <f>IFERROR(_xll.qlIndexFixing(ONIndex6M,I1160,TRUE,_xll.ohTrigger(RecalcTrigger,Trigger6M)),NA())</f>
        <v>2.1347115067866795E-2</v>
      </c>
      <c r="P1160" s="52">
        <f>IFERROR(_xll.qlIndexFixing(Index1Y,$H1160,TRUE,_xll.ohTrigger(RecalcTrigger,Trigger1Y)),NA())</f>
        <v>2.3524793848422133E-2</v>
      </c>
      <c r="Q1160" s="52">
        <f>IFERROR(_xll.qlIndexFixing(ONIndex1Y,I1160,TRUE,_xll.ohTrigger(RecalcTrigger,Trigger1Y)),NA())</f>
        <v>2.3298095806589814E-2</v>
      </c>
    </row>
    <row r="1161" spans="2:17" x14ac:dyDescent="0.2">
      <c r="B1161" s="46" t="s">
        <v>51</v>
      </c>
      <c r="D1161" s="49">
        <f>_xll.qlCalendarAdvance(LocalCalendar,$D1160,B1161,"f",FALSE)</f>
        <v>47893</v>
      </c>
      <c r="E1161" s="49">
        <f>_xll.qlInterestRateIndexValueDate(IndexON,D1161)</f>
        <v>47893</v>
      </c>
      <c r="F1161" s="52">
        <f>IFERROR(_xll.qlIndexFixing(IndexON,D1161,TRUE,_xll.ohTrigger(RecalcTrigger,TriggerON)),NA())</f>
        <v>1.53584892215064E-2</v>
      </c>
      <c r="H1161" s="49">
        <f>_xll.qlCalendarAdvance(IborCalendar,$H1160,B1161,"f",FALSE)</f>
        <v>47879</v>
      </c>
      <c r="I1161" s="49">
        <f>_xll.qlInterestRateIndexValueDate(Index1M,$H1161)</f>
        <v>47883</v>
      </c>
      <c r="J1161" s="52">
        <f>IFERROR(_xll.qlIndexFixing(Index1M,$H1161,TRUE,_xll.ohTrigger(RecalcTrigger,Trigger1M)),NA())</f>
        <v>1.869161344244847E-2</v>
      </c>
      <c r="K1161" s="52">
        <f>IFERROR(_xll.qlIndexFixing(ONIndex1M,I1161,TRUE,_xll.ohTrigger(RecalcTrigger,Trigger1M)),NA())</f>
        <v>1.8681622344285387E-2</v>
      </c>
      <c r="L1161" s="52">
        <f>IFERROR(_xll.qlIndexFixing(Index3M,H1161,TRUE,_xll.ohTrigger(RecalcTrigger,Trigger3M)),NA())</f>
        <v>1.9517128743020817E-2</v>
      </c>
      <c r="M1161" s="52">
        <f>IFERROR(_xll.qlIndexFixing(ONIndex3M,I1161,TRUE,_xll.ohTrigger(RecalcTrigger,Trigger3M)),NA())</f>
        <v>1.9454812227364116E-2</v>
      </c>
      <c r="N1161" s="52">
        <f>IFERROR(_xll.qlIndexFixing(Index6M,$H1161,TRUE,_xll.ohTrigger(RecalcTrigger,Trigger6M)),NA())</f>
        <v>2.1479843383549115E-2</v>
      </c>
      <c r="O1161" s="52">
        <f>IFERROR(_xll.qlIndexFixing(ONIndex6M,I1161,TRUE,_xll.ohTrigger(RecalcTrigger,Trigger6M)),NA())</f>
        <v>2.1348507323617483E-2</v>
      </c>
      <c r="P1161" s="52">
        <f>IFERROR(_xll.qlIndexFixing(Index1Y,$H1161,TRUE,_xll.ohTrigger(RecalcTrigger,Trigger1Y)),NA())</f>
        <v>2.3522897210573931E-2</v>
      </c>
      <c r="Q1161" s="52">
        <f>IFERROR(_xll.qlIndexFixing(ONIndex1Y,I1161,TRUE,_xll.ohTrigger(RecalcTrigger,Trigger1Y)),NA())</f>
        <v>2.3296157388683625E-2</v>
      </c>
    </row>
    <row r="1162" spans="2:17" x14ac:dyDescent="0.2">
      <c r="B1162" s="46" t="s">
        <v>51</v>
      </c>
      <c r="D1162" s="49">
        <f>_xll.qlCalendarAdvance(LocalCalendar,$D1161,B1162,"f",FALSE)</f>
        <v>47900</v>
      </c>
      <c r="E1162" s="49">
        <f>_xll.qlInterestRateIndexValueDate(IndexON,D1162)</f>
        <v>47900</v>
      </c>
      <c r="F1162" s="52">
        <f>IFERROR(_xll.qlIndexFixing(IndexON,D1162,TRUE,_xll.ohTrigger(RecalcTrigger,TriggerON)),NA())</f>
        <v>1.5360163137465577E-2</v>
      </c>
      <c r="H1162" s="49">
        <f>_xll.qlCalendarAdvance(IborCalendar,$H1161,B1162,"f",FALSE)</f>
        <v>47886</v>
      </c>
      <c r="I1162" s="49">
        <f>_xll.qlInterestRateIndexValueDate(Index1M,$H1162)</f>
        <v>47890</v>
      </c>
      <c r="J1162" s="52">
        <f>IFERROR(_xll.qlIndexFixing(Index1M,$H1162,TRUE,_xll.ohTrigger(RecalcTrigger,Trigger1M)),NA())</f>
        <v>1.8689968352095958E-2</v>
      </c>
      <c r="K1162" s="52">
        <f>IFERROR(_xll.qlIndexFixing(ONIndex1M,I1162,TRUE,_xll.ohTrigger(RecalcTrigger,Trigger1M)),NA())</f>
        <v>1.8680042265097896E-2</v>
      </c>
      <c r="L1162" s="52">
        <f>IFERROR(_xll.qlIndexFixing(Index3M,H1162,TRUE,_xll.ohTrigger(RecalcTrigger,Trigger3M)),NA())</f>
        <v>1.9518781547122721E-2</v>
      </c>
      <c r="M1162" s="52">
        <f>IFERROR(_xll.qlIndexFixing(ONIndex3M,I1162,TRUE,_xll.ohTrigger(RecalcTrigger,Trigger3M)),NA())</f>
        <v>1.9457081706928392E-2</v>
      </c>
      <c r="N1162" s="52">
        <f>IFERROR(_xll.qlIndexFixing(Index6M,$H1162,TRUE,_xll.ohTrigger(RecalcTrigger,Trigger6M)),NA())</f>
        <v>2.1481120188984858E-2</v>
      </c>
      <c r="O1162" s="52">
        <f>IFERROR(_xll.qlIndexFixing(ONIndex6M,I1162,TRUE,_xll.ohTrigger(RecalcTrigger,Trigger6M)),NA())</f>
        <v>2.1349890268735905E-2</v>
      </c>
      <c r="P1162" s="52">
        <f>IFERROR(_xll.qlIndexFixing(Index1Y,$H1162,TRUE,_xll.ohTrigger(RecalcTrigger,Trigger1Y)),NA())</f>
        <v>2.352100233749773E-2</v>
      </c>
      <c r="Q1162" s="52">
        <f>IFERROR(_xll.qlIndexFixing(ONIndex1Y,I1162,TRUE,_xll.ohTrigger(RecalcTrigger,Trigger1Y)),NA())</f>
        <v>2.3294223051273377E-2</v>
      </c>
    </row>
    <row r="1163" spans="2:17" x14ac:dyDescent="0.2">
      <c r="B1163" s="46" t="s">
        <v>51</v>
      </c>
      <c r="D1163" s="49">
        <f>_xll.qlCalendarAdvance(LocalCalendar,$D1162,B1163,"f",FALSE)</f>
        <v>47907</v>
      </c>
      <c r="E1163" s="49">
        <f>_xll.qlInterestRateIndexValueDate(IndexON,D1163)</f>
        <v>47907</v>
      </c>
      <c r="F1163" s="52">
        <f>IFERROR(_xll.qlIndexFixing(IndexON,D1163,TRUE,_xll.ohTrigger(RecalcTrigger,TriggerON)),NA())</f>
        <v>1.5362322400021E-2</v>
      </c>
      <c r="H1163" s="49">
        <f>_xll.qlCalendarAdvance(IborCalendar,$H1162,B1163,"f",FALSE)</f>
        <v>47893</v>
      </c>
      <c r="I1163" s="49">
        <f>_xll.qlInterestRateIndexValueDate(Index1M,$H1163)</f>
        <v>47897</v>
      </c>
      <c r="J1163" s="52">
        <f>IFERROR(_xll.qlIndexFixing(Index1M,$H1163,TRUE,_xll.ohTrigger(RecalcTrigger,Trigger1M)),NA())</f>
        <v>1.8688290700932253E-2</v>
      </c>
      <c r="K1163" s="52">
        <f>IFERROR(_xll.qlIndexFixing(ONIndex1M,I1163,TRUE,_xll.ohTrigger(RecalcTrigger,Trigger1M)),NA())</f>
        <v>1.8678429670400121E-2</v>
      </c>
      <c r="L1163" s="52">
        <f>IFERROR(_xll.qlIndexFixing(Index3M,H1163,TRUE,_xll.ohTrigger(RecalcTrigger,Trigger3M)),NA())</f>
        <v>1.9521142693665006E-2</v>
      </c>
      <c r="M1163" s="52">
        <f>IFERROR(_xll.qlIndexFixing(ONIndex3M,I1163,TRUE,_xll.ohTrigger(RecalcTrigger,Trigger3M)),NA())</f>
        <v>1.9459362104798927E-2</v>
      </c>
      <c r="N1163" s="52">
        <f>IFERROR(_xll.qlIndexFixing(Index6M,$H1163,TRUE,_xll.ohTrigger(RecalcTrigger,Trigger6M)),NA())</f>
        <v>2.1482387584688824E-2</v>
      </c>
      <c r="O1163" s="52">
        <f>IFERROR(_xll.qlIndexFixing(ONIndex6M,I1163,TRUE,_xll.ohTrigger(RecalcTrigger,Trigger6M)),NA())</f>
        <v>2.135126390346187E-2</v>
      </c>
      <c r="P1163" s="52">
        <f>IFERROR(_xll.qlIndexFixing(Index1Y,$H1163,TRUE,_xll.ohTrigger(RecalcTrigger,Trigger1Y)),NA())</f>
        <v>2.3519109095995312E-2</v>
      </c>
      <c r="Q1163" s="52">
        <f>IFERROR(_xll.qlIndexFixing(ONIndex1Y,I1163,TRUE,_xll.ohTrigger(RecalcTrigger,Trigger1Y)),NA())</f>
        <v>2.3292292794439007E-2</v>
      </c>
    </row>
    <row r="1164" spans="2:17" x14ac:dyDescent="0.2">
      <c r="B1164" s="46" t="s">
        <v>51</v>
      </c>
      <c r="D1164" s="49">
        <f>_xll.qlCalendarAdvance(LocalCalendar,$D1163,B1164,"f",FALSE)</f>
        <v>47914</v>
      </c>
      <c r="E1164" s="49">
        <f>_xll.qlInterestRateIndexValueDate(IndexON,D1164)</f>
        <v>47914</v>
      </c>
      <c r="F1164" s="52">
        <f>IFERROR(_xll.qlIndexFixing(IndexON,D1164,TRUE,_xll.ohTrigger(RecalcTrigger,TriggerON)),NA())</f>
        <v>1.5364485569184794E-2</v>
      </c>
      <c r="H1164" s="49">
        <f>_xll.qlCalendarAdvance(IborCalendar,$H1163,B1164,"f",FALSE)</f>
        <v>47900</v>
      </c>
      <c r="I1164" s="49">
        <f>_xll.qlInterestRateIndexValueDate(Index1M,$H1164)</f>
        <v>47904</v>
      </c>
      <c r="J1164" s="52">
        <f>IFERROR(_xll.qlIndexFixing(Index1M,$H1164,TRUE,_xll.ohTrigger(RecalcTrigger,Trigger1M)),NA())</f>
        <v>1.8686580488977343E-2</v>
      </c>
      <c r="K1164" s="52">
        <f>IFERROR(_xll.qlIndexFixing(ONIndex1M,I1164,TRUE,_xll.ohTrigger(RecalcTrigger,Trigger1M)),NA())</f>
        <v>1.8676784560351933E-2</v>
      </c>
      <c r="L1164" s="52">
        <f>IFERROR(_xll.qlIndexFixing(Index3M,H1164,TRUE,_xll.ohTrigger(RecalcTrigger,Trigger3M)),NA())</f>
        <v>1.9524214917180798E-2</v>
      </c>
      <c r="M1164" s="52">
        <f>IFERROR(_xll.qlIndexFixing(ONIndex3M,I1164,TRUE,_xll.ohTrigger(RecalcTrigger,Trigger3M)),NA())</f>
        <v>1.9461653421055658E-2</v>
      </c>
      <c r="N1164" s="52">
        <f>IFERROR(_xll.qlIndexFixing(Index6M,$H1164,TRUE,_xll.ohTrigger(RecalcTrigger,Trigger6M)),NA())</f>
        <v>2.1484370921583795E-2</v>
      </c>
      <c r="O1164" s="52">
        <f>IFERROR(_xll.qlIndexFixing(ONIndex6M,I1164,TRUE,_xll.ohTrigger(RecalcTrigger,Trigger6M)),NA())</f>
        <v>2.1352628227715442E-2</v>
      </c>
      <c r="P1164" s="52">
        <f>IFERROR(_xll.qlIndexFixing(Index1Y,$H1164,TRUE,_xll.ohTrigger(RecalcTrigger,Trigger1Y)),NA())</f>
        <v>2.3517217352870642E-2</v>
      </c>
      <c r="Q1164" s="52">
        <f>IFERROR(_xll.qlIndexFixing(ONIndex1Y,I1164,TRUE,_xll.ohTrigger(RecalcTrigger,Trigger1Y)),NA())</f>
        <v>2.329036661826045E-2</v>
      </c>
    </row>
    <row r="1165" spans="2:17" x14ac:dyDescent="0.2">
      <c r="B1165" s="46" t="s">
        <v>51</v>
      </c>
      <c r="D1165" s="49">
        <f>_xll.qlCalendarAdvance(LocalCalendar,$D1164,B1165,"f",FALSE)</f>
        <v>47921</v>
      </c>
      <c r="E1165" s="49">
        <f>_xll.qlInterestRateIndexValueDate(IndexON,D1165)</f>
        <v>47921</v>
      </c>
      <c r="F1165" s="52">
        <f>IFERROR(_xll.qlIndexFixing(IndexON,D1165,TRUE,_xll.ohTrigger(RecalcTrigger,TriggerON)),NA())</f>
        <v>1.5366652644930312E-2</v>
      </c>
      <c r="H1165" s="49">
        <f>_xll.qlCalendarAdvance(IborCalendar,$H1164,B1165,"f",FALSE)</f>
        <v>47907</v>
      </c>
      <c r="I1165" s="49">
        <f>_xll.qlInterestRateIndexValueDate(Index1M,$H1165)</f>
        <v>47911</v>
      </c>
      <c r="J1165" s="52">
        <f>IFERROR(_xll.qlIndexFixing(Index1M,$H1165,TRUE,_xll.ohTrigger(RecalcTrigger,Trigger1M)),NA())</f>
        <v>1.8685909119504057E-2</v>
      </c>
      <c r="K1165" s="52">
        <f>IFERROR(_xll.qlIndexFixing(ONIndex1M,I1165,TRUE,_xll.ohTrigger(RecalcTrigger,Trigger1M)),NA())</f>
        <v>1.8675106934873398E-2</v>
      </c>
      <c r="L1165" s="52">
        <f>IFERROR(_xll.qlIndexFixing(Index3M,H1165,TRUE,_xll.ohTrigger(RecalcTrigger,Trigger3M)),NA())</f>
        <v>1.9527300050939028E-2</v>
      </c>
      <c r="M1165" s="52">
        <f>IFERROR(_xll.qlIndexFixing(ONIndex3M,I1165,TRUE,_xll.ohTrigger(RecalcTrigger,Trigger3M)),NA())</f>
        <v>1.9463955655618648E-2</v>
      </c>
      <c r="N1165" s="52">
        <f>IFERROR(_xll.qlIndexFixing(Index6M,$H1165,TRUE,_xll.ohTrigger(RecalcTrigger,Trigger6M)),NA())</f>
        <v>2.1487068319937665E-2</v>
      </c>
      <c r="O1165" s="52">
        <f>IFERROR(_xll.qlIndexFixing(ONIndex6M,I1165,TRUE,_xll.ohTrigger(RecalcTrigger,Trigger6M)),NA())</f>
        <v>2.1353983241256813E-2</v>
      </c>
      <c r="P1165" s="52">
        <f>IFERROR(_xll.qlIndexFixing(Index1Y,$H1165,TRUE,_xll.ohTrigger(RecalcTrigger,Trigger1Y)),NA())</f>
        <v>2.3515954900456739E-2</v>
      </c>
      <c r="Q1165" s="52">
        <f>IFERROR(_xll.qlIndexFixing(ONIndex1Y,I1165,TRUE,_xll.ohTrigger(RecalcTrigger,Trigger1Y)),NA())</f>
        <v>2.328844452265777E-2</v>
      </c>
    </row>
    <row r="1166" spans="2:17" x14ac:dyDescent="0.2">
      <c r="B1166" s="46" t="s">
        <v>51</v>
      </c>
      <c r="D1166" s="49">
        <f>_xll.qlCalendarAdvance(LocalCalendar,$D1165,B1166,"f",FALSE)</f>
        <v>47928</v>
      </c>
      <c r="E1166" s="49">
        <f>_xll.qlInterestRateIndexValueDate(IndexON,D1166)</f>
        <v>47928</v>
      </c>
      <c r="F1166" s="52">
        <f>IFERROR(_xll.qlIndexFixing(IndexON,D1166,TRUE,_xll.ohTrigger(RecalcTrigger,TriggerON)),NA())</f>
        <v>1.5368823627310846E-2</v>
      </c>
      <c r="H1166" s="49">
        <f>_xll.qlCalendarAdvance(IborCalendar,$H1165,B1166,"f",FALSE)</f>
        <v>47914</v>
      </c>
      <c r="I1166" s="49">
        <f>_xll.qlInterestRateIndexValueDate(Index1M,$H1166)</f>
        <v>47918</v>
      </c>
      <c r="J1166" s="52">
        <f>IFERROR(_xll.qlIndexFixing(Index1M,$H1166,TRUE,_xll.ohTrigger(RecalcTrigger,Trigger1M)),NA())</f>
        <v>1.8685542340067078E-2</v>
      </c>
      <c r="K1166" s="52">
        <f>IFERROR(_xll.qlIndexFixing(ONIndex1M,I1166,TRUE,_xll.ohTrigger(RecalcTrigger,Trigger1M)),NA())</f>
        <v>1.8673396793964514E-2</v>
      </c>
      <c r="L1166" s="52">
        <f>IFERROR(_xll.qlIndexFixing(Index3M,H1166,TRUE,_xll.ohTrigger(RecalcTrigger,Trigger3M)),NA())</f>
        <v>1.9529695941485858E-2</v>
      </c>
      <c r="M1166" s="52">
        <f>IFERROR(_xll.qlIndexFixing(ONIndex3M,I1166,TRUE,_xll.ohTrigger(RecalcTrigger,Trigger3M)),NA())</f>
        <v>1.946626880840796E-2</v>
      </c>
      <c r="N1166" s="52">
        <f>IFERROR(_xll.qlIndexFixing(Index6M,$H1166,TRUE,_xll.ohTrigger(RecalcTrigger,Trigger6M)),NA())</f>
        <v>2.1488305690289498E-2</v>
      </c>
      <c r="O1166" s="52">
        <f>IFERROR(_xll.qlIndexFixing(ONIndex6M,I1166,TRUE,_xll.ohTrigger(RecalcTrigger,Trigger6M)),NA())</f>
        <v>2.1355328944325791E-2</v>
      </c>
      <c r="P1166" s="52">
        <f>IFERROR(_xll.qlIndexFixing(Index1Y,$H1166,TRUE,_xll.ohTrigger(RecalcTrigger,Trigger1Y)),NA())</f>
        <v>2.3514065593501922E-2</v>
      </c>
      <c r="Q1166" s="52">
        <f>IFERROR(_xll.qlIndexFixing(ONIndex1Y,I1166,TRUE,_xll.ohTrigger(RecalcTrigger,Trigger1Y)),NA())</f>
        <v>2.3286526507630967E-2</v>
      </c>
    </row>
    <row r="1167" spans="2:17" x14ac:dyDescent="0.2">
      <c r="B1167" s="46" t="s">
        <v>51</v>
      </c>
      <c r="D1167" s="49">
        <f>_xll.qlCalendarAdvance(LocalCalendar,$D1166,B1167,"f",FALSE)</f>
        <v>47935</v>
      </c>
      <c r="E1167" s="49">
        <f>_xll.qlInterestRateIndexValueDate(IndexON,D1167)</f>
        <v>47935</v>
      </c>
      <c r="F1167" s="52">
        <f>IFERROR(_xll.qlIndexFixing(IndexON,D1167,TRUE,_xll.ohTrigger(RecalcTrigger,TriggerON)),NA())</f>
        <v>1.5370998516326395E-2</v>
      </c>
      <c r="H1167" s="49">
        <f>_xll.qlCalendarAdvance(IborCalendar,$H1166,B1167,"f",FALSE)</f>
        <v>47921</v>
      </c>
      <c r="I1167" s="49">
        <f>_xll.qlInterestRateIndexValueDate(Index1M,$H1167)</f>
        <v>47925</v>
      </c>
      <c r="J1167" s="52">
        <f>IFERROR(_xll.qlIndexFixing(Index1M,$H1167,TRUE,_xll.ohTrigger(RecalcTrigger,Trigger1M)),NA())</f>
        <v>1.8682311377435923E-2</v>
      </c>
      <c r="K1167" s="52">
        <f>IFERROR(_xll.qlIndexFixing(ONIndex1M,I1167,TRUE,_xll.ohTrigger(RecalcTrigger,Trigger1M)),NA())</f>
        <v>1.8671654137545346E-2</v>
      </c>
      <c r="L1167" s="52">
        <f>IFERROR(_xll.qlIndexFixing(Index3M,H1167,TRUE,_xll.ohTrigger(RecalcTrigger,Trigger3M)),NA())</f>
        <v>1.9532102805706827E-2</v>
      </c>
      <c r="M1167" s="52">
        <f>IFERROR(_xll.qlIndexFixing(ONIndex3M,I1167,TRUE,_xll.ohTrigger(RecalcTrigger,Trigger3M)),NA())</f>
        <v>1.9468592879663404E-2</v>
      </c>
      <c r="N1167" s="52">
        <f>IFERROR(_xll.qlIndexFixing(Index6M,$H1167,TRUE,_xll.ohTrigger(RecalcTrigger,Trigger6M)),NA())</f>
        <v>2.1489533649171902E-2</v>
      </c>
      <c r="O1167" s="52">
        <f>IFERROR(_xll.qlIndexFixing(ONIndex6M,I1167,TRUE,_xll.ohTrigger(RecalcTrigger,Trigger6M)),NA())</f>
        <v>2.1356665336922376E-2</v>
      </c>
      <c r="P1167" s="52">
        <f>IFERROR(_xll.qlIndexFixing(Index1Y,$H1167,TRUE,_xll.ohTrigger(RecalcTrigger,Trigger1Y)),NA())</f>
        <v>2.3512177374868014E-2</v>
      </c>
      <c r="Q1167" s="52">
        <f>IFERROR(_xll.qlIndexFixing(ONIndex1Y,I1167,TRUE,_xll.ohTrigger(RecalcTrigger,Trigger1Y)),NA())</f>
        <v>2.3284612573180041E-2</v>
      </c>
    </row>
    <row r="1168" spans="2:17" x14ac:dyDescent="0.2">
      <c r="B1168" s="46" t="s">
        <v>51</v>
      </c>
      <c r="D1168" s="49">
        <f>_xll.qlCalendarAdvance(LocalCalendar,$D1167,B1168,"f",FALSE)</f>
        <v>47942</v>
      </c>
      <c r="E1168" s="49">
        <f>_xll.qlInterestRateIndexValueDate(IndexON,D1168)</f>
        <v>47942</v>
      </c>
      <c r="F1168" s="52">
        <f>IFERROR(_xll.qlIndexFixing(IndexON,D1168,TRUE,_xll.ohTrigger(RecalcTrigger,TriggerON)),NA())</f>
        <v>1.5373177311923669E-2</v>
      </c>
      <c r="H1168" s="49">
        <f>_xll.qlCalendarAdvance(IborCalendar,$H1167,B1168,"f",FALSE)</f>
        <v>47928</v>
      </c>
      <c r="I1168" s="49">
        <f>_xll.qlInterestRateIndexValueDate(Index1M,$H1168)</f>
        <v>47932</v>
      </c>
      <c r="J1168" s="52">
        <f>IFERROR(_xll.qlIndexFixing(Index1M,$H1168,TRUE,_xll.ohTrigger(RecalcTrigger,Trigger1M)),NA())</f>
        <v>1.8680463657724494E-2</v>
      </c>
      <c r="K1168" s="52">
        <f>IFERROR(_xll.qlIndexFixing(ONIndex1M,I1168,TRUE,_xll.ohTrigger(RecalcTrigger,Trigger1M)),NA())</f>
        <v>1.8669878965775766E-2</v>
      </c>
      <c r="L1168" s="52">
        <f>IFERROR(_xll.qlIndexFixing(Index3M,H1168,TRUE,_xll.ohTrigger(RecalcTrigger,Trigger3M)),NA())</f>
        <v>1.9534520643621055E-2</v>
      </c>
      <c r="M1168" s="52">
        <f>IFERROR(_xll.qlIndexFixing(ONIndex3M,I1168,TRUE,_xll.ohTrigger(RecalcTrigger,Trigger3M)),NA())</f>
        <v>1.9470927869065235E-2</v>
      </c>
      <c r="N1168" s="52">
        <f>IFERROR(_xll.qlIndexFixing(Index6M,$H1168,TRUE,_xll.ohTrigger(RecalcTrigger,Trigger6M)),NA())</f>
        <v>2.1490752196566629E-2</v>
      </c>
      <c r="O1168" s="52">
        <f>IFERROR(_xll.qlIndexFixing(ONIndex6M,I1168,TRUE,_xll.ohTrigger(RecalcTrigger,Trigger6M)),NA())</f>
        <v>2.1357992418966631E-2</v>
      </c>
      <c r="P1168" s="52">
        <f>IFERROR(_xll.qlIndexFixing(Index1Y,$H1168,TRUE,_xll.ohTrigger(RecalcTrigger,Trigger1Y)),NA())</f>
        <v>2.3510290111717447E-2</v>
      </c>
      <c r="Q1168" s="52">
        <f>IFERROR(_xll.qlIndexFixing(ONIndex1Y,I1168,TRUE,_xll.ohTrigger(RecalcTrigger,Trigger1Y)),NA())</f>
        <v>2.3282702719304993E-2</v>
      </c>
    </row>
    <row r="1169" spans="2:17" x14ac:dyDescent="0.2">
      <c r="B1169" s="46" t="s">
        <v>51</v>
      </c>
      <c r="D1169" s="49">
        <f>_xll.qlCalendarAdvance(LocalCalendar,$D1168,B1169,"f",FALSE)</f>
        <v>47949</v>
      </c>
      <c r="E1169" s="49">
        <f>_xll.qlInterestRateIndexValueDate(IndexON,D1169)</f>
        <v>47949</v>
      </c>
      <c r="F1169" s="52">
        <f>IFERROR(_xll.qlIndexFixing(IndexON,D1169,TRUE,_xll.ohTrigger(RecalcTrigger,TriggerON)),NA())</f>
        <v>1.5375360014155959E-2</v>
      </c>
      <c r="H1169" s="49">
        <f>_xll.qlCalendarAdvance(IborCalendar,$H1168,B1169,"f",FALSE)</f>
        <v>47935</v>
      </c>
      <c r="I1169" s="49">
        <f>_xll.qlInterestRateIndexValueDate(Index1M,$H1169)</f>
        <v>47939</v>
      </c>
      <c r="J1169" s="52">
        <f>IFERROR(_xll.qlIndexFixing(Index1M,$H1169,TRUE,_xll.ohTrigger(RecalcTrigger,Trigger1M)),NA())</f>
        <v>1.8678236139704651E-2</v>
      </c>
      <c r="K1169" s="52">
        <f>IFERROR(_xll.qlIndexFixing(ONIndex1M,I1169,TRUE,_xll.ohTrigger(RecalcTrigger,Trigger1M)),NA())</f>
        <v>1.8668071278415965E-2</v>
      </c>
      <c r="L1169" s="52">
        <f>IFERROR(_xll.qlIndexFixing(Index3M,H1169,TRUE,_xll.ohTrigger(RecalcTrigger,Trigger3M)),NA())</f>
        <v>1.9536244668174829E-2</v>
      </c>
      <c r="M1169" s="52">
        <f>IFERROR(_xll.qlIndexFixing(ONIndex3M,I1169,TRUE,_xll.ohTrigger(RecalcTrigger,Trigger3M)),NA())</f>
        <v>1.9473273776933198E-2</v>
      </c>
      <c r="N1169" s="52">
        <f>IFERROR(_xll.qlIndexFixing(Index6M,$H1169,TRUE,_xll.ohTrigger(RecalcTrigger,Trigger6M)),NA())</f>
        <v>2.1491239034829166E-2</v>
      </c>
      <c r="O1169" s="52">
        <f>IFERROR(_xll.qlIndexFixing(ONIndex6M,I1169,TRUE,_xll.ohTrigger(RecalcTrigger,Trigger6M)),NA())</f>
        <v>2.1359310190458558E-2</v>
      </c>
      <c r="P1169" s="52">
        <f>IFERROR(_xll.qlIndexFixing(Index1Y,$H1169,TRUE,_xll.ohTrigger(RecalcTrigger,Trigger1Y)),NA())</f>
        <v>2.3508403671214408E-2</v>
      </c>
      <c r="Q1169" s="52">
        <f>IFERROR(_xll.qlIndexFixing(ONIndex1Y,I1169,TRUE,_xll.ohTrigger(RecalcTrigger,Trigger1Y)),NA())</f>
        <v>2.3280796946005822E-2</v>
      </c>
    </row>
    <row r="1170" spans="2:17" x14ac:dyDescent="0.2">
      <c r="B1170" s="46" t="s">
        <v>51</v>
      </c>
      <c r="D1170" s="49">
        <f>_xll.qlCalendarAdvance(LocalCalendar,$D1169,B1170,"f",FALSE)</f>
        <v>47956</v>
      </c>
      <c r="E1170" s="49">
        <f>_xll.qlInterestRateIndexValueDate(IndexON,D1170)</f>
        <v>47956</v>
      </c>
      <c r="F1170" s="52">
        <f>IFERROR(_xll.qlIndexFixing(IndexON,D1170,TRUE,_xll.ohTrigger(RecalcTrigger,TriggerON)),NA())</f>
        <v>1.5377546622996618E-2</v>
      </c>
      <c r="H1170" s="49">
        <f>_xll.qlCalendarAdvance(IborCalendar,$H1169,B1170,"f",FALSE)</f>
        <v>47942</v>
      </c>
      <c r="I1170" s="49">
        <f>_xll.qlInterestRateIndexValueDate(Index1M,$H1170)</f>
        <v>47946</v>
      </c>
      <c r="J1170" s="52">
        <f>IFERROR(_xll.qlIndexFixing(Index1M,$H1170,TRUE,_xll.ohTrigger(RecalcTrigger,Trigger1M)),NA())</f>
        <v>1.8676325713649966E-2</v>
      </c>
      <c r="K1170" s="52">
        <f>IFERROR(_xll.qlIndexFixing(ONIndex1M,I1170,TRUE,_xll.ohTrigger(RecalcTrigger,Trigger1M)),NA())</f>
        <v>1.8666231075865625E-2</v>
      </c>
      <c r="L1170" s="52">
        <f>IFERROR(_xll.qlIndexFixing(Index3M,H1170,TRUE,_xll.ohTrigger(RecalcTrigger,Trigger3M)),NA())</f>
        <v>1.9538683537662731E-2</v>
      </c>
      <c r="M1170" s="52">
        <f>IFERROR(_xll.qlIndexFixing(ONIndex3M,I1170,TRUE,_xll.ohTrigger(RecalcTrigger,Trigger3M)),NA())</f>
        <v>1.9475630603107419E-2</v>
      </c>
      <c r="N1170" s="52">
        <f>IFERROR(_xll.qlIndexFixing(Index6M,$H1170,TRUE,_xll.ohTrigger(RecalcTrigger,Trigger6M)),NA())</f>
        <v>2.1492439284692379E-2</v>
      </c>
      <c r="O1170" s="52">
        <f>IFERROR(_xll.qlIndexFixing(ONIndex6M,I1170,TRUE,_xll.ohTrigger(RecalcTrigger,Trigger6M)),NA())</f>
        <v>2.1360618651398156E-2</v>
      </c>
      <c r="P1170" s="52">
        <f>IFERROR(_xll.qlIndexFixing(Index1Y,$H1170,TRUE,_xll.ohTrigger(RecalcTrigger,Trigger1Y)),NA())</f>
        <v>2.3506517920523506E-2</v>
      </c>
      <c r="Q1170" s="52">
        <f>IFERROR(_xll.qlIndexFixing(ONIndex1Y,I1170,TRUE,_xll.ohTrigger(RecalcTrigger,Trigger1Y)),NA())</f>
        <v>2.3278895253282528E-2</v>
      </c>
    </row>
    <row r="1171" spans="2:17" x14ac:dyDescent="0.2">
      <c r="B1171" s="46" t="s">
        <v>51</v>
      </c>
      <c r="D1171" s="49">
        <f>_xll.qlCalendarAdvance(LocalCalendar,$D1170,B1171,"f",FALSE)</f>
        <v>47963</v>
      </c>
      <c r="E1171" s="49">
        <f>_xll.qlInterestRateIndexValueDate(IndexON,D1171)</f>
        <v>47963</v>
      </c>
      <c r="F1171" s="52">
        <f>IFERROR(_xll.qlIndexFixing(IndexON,D1171,TRUE,_xll.ohTrigger(RecalcTrigger,TriggerON)),NA())</f>
        <v>1.5379737138445648E-2</v>
      </c>
      <c r="H1171" s="49">
        <f>_xll.qlCalendarAdvance(IborCalendar,$H1170,B1171,"f",FALSE)</f>
        <v>47953</v>
      </c>
      <c r="I1171" s="49">
        <f>_xll.qlInterestRateIndexValueDate(Index1M,$H1171)</f>
        <v>47955</v>
      </c>
      <c r="J1171" s="52">
        <f>IFERROR(_xll.qlIndexFixing(Index1M,$H1171,TRUE,_xll.ohTrigger(RecalcTrigger,Trigger1M)),NA())</f>
        <v>1.8674504756476251E-2</v>
      </c>
      <c r="K1171" s="52">
        <f>IFERROR(_xll.qlIndexFixing(ONIndex1M,I1171,TRUE,_xll.ohTrigger(RecalcTrigger,Trigger1M)),NA())</f>
        <v>1.8663817323067988E-2</v>
      </c>
      <c r="L1171" s="52">
        <f>IFERROR(_xll.qlIndexFixing(Index3M,H1171,TRUE,_xll.ohTrigger(RecalcTrigger,Trigger3M)),NA())</f>
        <v>1.9541835350806391E-2</v>
      </c>
      <c r="M1171" s="52">
        <f>IFERROR(_xll.qlIndexFixing(ONIndex3M,I1171,TRUE,_xll.ohTrigger(RecalcTrigger,Trigger3M)),NA())</f>
        <v>1.9478676851401033E-2</v>
      </c>
      <c r="N1171" s="52">
        <f>IFERROR(_xll.qlIndexFixing(Index6M,$H1171,TRUE,_xll.ohTrigger(RecalcTrigger,Trigger6M)),NA())</f>
        <v>2.149396808162711E-2</v>
      </c>
      <c r="O1171" s="52">
        <f>IFERROR(_xll.qlIndexFixing(ONIndex6M,I1171,TRUE,_xll.ohTrigger(RecalcTrigger,Trigger6M)),NA())</f>
        <v>2.1362287277515435E-2</v>
      </c>
      <c r="P1171" s="52">
        <f>IFERROR(_xll.qlIndexFixing(Index1Y,$H1171,TRUE,_xll.ohTrigger(RecalcTrigger,Trigger1Y)),NA())</f>
        <v>2.3505347682841279E-2</v>
      </c>
      <c r="Q1171" s="52">
        <f>IFERROR(_xll.qlIndexFixing(ONIndex1Y,I1171,TRUE,_xll.ohTrigger(RecalcTrigger,Trigger1Y)),NA())</f>
        <v>2.3276456215830521E-2</v>
      </c>
    </row>
    <row r="1172" spans="2:17" x14ac:dyDescent="0.2">
      <c r="B1172" s="46" t="s">
        <v>51</v>
      </c>
      <c r="D1172" s="49">
        <f>_xll.qlCalendarAdvance(LocalCalendar,$D1171,B1172,"f",FALSE)</f>
        <v>47970</v>
      </c>
      <c r="E1172" s="49">
        <f>_xll.qlInterestRateIndexValueDate(IndexON,D1172)</f>
        <v>47970</v>
      </c>
      <c r="F1172" s="52">
        <f>IFERROR(_xll.qlIndexFixing(IndexON,D1172,TRUE,_xll.ohTrigger(RecalcTrigger,TriggerON)),NA())</f>
        <v>1.5381931560529694E-2</v>
      </c>
      <c r="H1172" s="49">
        <f>_xll.qlCalendarAdvance(IborCalendar,$H1171,B1172,"f",FALSE)</f>
        <v>47960</v>
      </c>
      <c r="I1172" s="49">
        <f>_xll.qlInterestRateIndexValueDate(Index1M,$H1172)</f>
        <v>47962</v>
      </c>
      <c r="J1172" s="52">
        <f>IFERROR(_xll.qlIndexFixing(Index1M,$H1172,TRUE,_xll.ohTrigger(RecalcTrigger,Trigger1M)),NA())</f>
        <v>1.8672853858248736E-2</v>
      </c>
      <c r="K1172" s="52">
        <f>IFERROR(_xll.qlIndexFixing(ONIndex1M,I1172,TRUE,_xll.ohTrigger(RecalcTrigger,Trigger1M)),NA())</f>
        <v>1.8661902799408381E-2</v>
      </c>
      <c r="L1172" s="52">
        <f>IFERROR(_xll.qlIndexFixing(Index3M,H1172,TRUE,_xll.ohTrigger(RecalcTrigger,Trigger3M)),NA())</f>
        <v>1.9544299301792491E-2</v>
      </c>
      <c r="M1172" s="52">
        <f>IFERROR(_xll.qlIndexFixing(ONIndex3M,I1172,TRUE,_xll.ohTrigger(RecalcTrigger,Trigger3M)),NA())</f>
        <v>1.9481058633692427E-2</v>
      </c>
      <c r="N1172" s="52">
        <f>IFERROR(_xll.qlIndexFixing(Index6M,$H1172,TRUE,_xll.ohTrigger(RecalcTrigger,Trigger6M)),NA())</f>
        <v>2.1495145579771564E-2</v>
      </c>
      <c r="O1172" s="52">
        <f>IFERROR(_xll.qlIndexFixing(ONIndex6M,I1172,TRUE,_xll.ohTrigger(RecalcTrigger,Trigger6M)),NA())</f>
        <v>2.136357445731818E-2</v>
      </c>
      <c r="P1172" s="52">
        <f>IFERROR(_xll.qlIndexFixing(Index1Y,$H1172,TRUE,_xll.ohTrigger(RecalcTrigger,Trigger1Y)),NA())</f>
        <v>2.3503462566549085E-2</v>
      </c>
      <c r="Q1172" s="52">
        <f>IFERROR(_xll.qlIndexFixing(ONIndex1Y,I1172,TRUE,_xll.ohTrigger(RecalcTrigger,Trigger1Y)),NA())</f>
        <v>2.327456385020632E-2</v>
      </c>
    </row>
    <row r="1173" spans="2:17" x14ac:dyDescent="0.2">
      <c r="B1173" s="46" t="s">
        <v>51</v>
      </c>
      <c r="D1173" s="49">
        <f>_xll.qlCalendarAdvance(LocalCalendar,$D1172,B1173,"f",FALSE)</f>
        <v>47977</v>
      </c>
      <c r="E1173" s="49">
        <f>_xll.qlInterestRateIndexValueDate(IndexON,D1173)</f>
        <v>47977</v>
      </c>
      <c r="F1173" s="52">
        <f>IFERROR(_xll.qlIndexFixing(IndexON,D1173,TRUE,_xll.ohTrigger(RecalcTrigger,TriggerON)),NA())</f>
        <v>1.5384129889222109E-2</v>
      </c>
      <c r="H1173" s="49">
        <f>_xll.qlCalendarAdvance(IborCalendar,$H1172,B1173,"f",FALSE)</f>
        <v>47967</v>
      </c>
      <c r="I1173" s="49">
        <f>_xll.qlInterestRateIndexValueDate(Index1M,$H1173)</f>
        <v>47969</v>
      </c>
      <c r="J1173" s="52">
        <f>IFERROR(_xll.qlIndexFixing(Index1M,$H1173,TRUE,_xll.ohTrigger(RecalcTrigger,Trigger1M)),NA())</f>
        <v>1.8670492756319157E-2</v>
      </c>
      <c r="K1173" s="52">
        <f>IFERROR(_xll.qlIndexFixing(ONIndex1M,I1173,TRUE,_xll.ohTrigger(RecalcTrigger,Trigger1M)),NA())</f>
        <v>1.8659955760318425E-2</v>
      </c>
      <c r="L1173" s="52">
        <f>IFERROR(_xll.qlIndexFixing(Index3M,H1173,TRUE,_xll.ohTrigger(RecalcTrigger,Trigger3M)),NA())</f>
        <v>1.9547482942540502E-2</v>
      </c>
      <c r="M1173" s="52">
        <f>IFERROR(_xll.qlIndexFixing(ONIndex3M,I1173,TRUE,_xll.ohTrigger(RecalcTrigger,Trigger3M)),NA())</f>
        <v>1.9483451334290081E-2</v>
      </c>
      <c r="N1173" s="52">
        <f>IFERROR(_xll.qlIndexFixing(Index6M,$H1173,TRUE,_xll.ohTrigger(RecalcTrigger,Trigger6M)),NA())</f>
        <v>2.1498470378200341E-2</v>
      </c>
      <c r="O1173" s="52">
        <f>IFERROR(_xll.qlIndexFixing(ONIndex6M,I1173,TRUE,_xll.ohTrigger(RecalcTrigger,Trigger6M)),NA())</f>
        <v>2.1364852326488659E-2</v>
      </c>
      <c r="P1173" s="52">
        <f>IFERROR(_xll.qlIndexFixing(Index1Y,$H1173,TRUE,_xll.ohTrigger(RecalcTrigger,Trigger1Y)),NA())</f>
        <v>2.3502203985043723E-2</v>
      </c>
      <c r="Q1173" s="52">
        <f>IFERROR(_xll.qlIndexFixing(ONIndex1Y,I1173,TRUE,_xll.ohTrigger(RecalcTrigger,Trigger1Y)),NA())</f>
        <v>2.3272675565237932E-2</v>
      </c>
    </row>
    <row r="1174" spans="2:17" x14ac:dyDescent="0.2">
      <c r="B1174" s="46" t="s">
        <v>51</v>
      </c>
      <c r="D1174" s="49">
        <f>_xll.qlCalendarAdvance(LocalCalendar,$D1173,B1174,"f",FALSE)</f>
        <v>47984</v>
      </c>
      <c r="E1174" s="49">
        <f>_xll.qlInterestRateIndexValueDate(IndexON,D1174)</f>
        <v>47984</v>
      </c>
      <c r="F1174" s="52">
        <f>IFERROR(_xll.qlIndexFixing(IndexON,D1174,TRUE,_xll.ohTrigger(RecalcTrigger,TriggerON)),NA())</f>
        <v>1.5386332124522895E-2</v>
      </c>
      <c r="H1174" s="49">
        <f>_xll.qlCalendarAdvance(IborCalendar,$H1173,B1174,"f",FALSE)</f>
        <v>47974</v>
      </c>
      <c r="I1174" s="49">
        <f>_xll.qlInterestRateIndexValueDate(Index1M,$H1174)</f>
        <v>47976</v>
      </c>
      <c r="J1174" s="52">
        <f>IFERROR(_xll.qlIndexFixing(Index1M,$H1174,TRUE,_xll.ohTrigger(RecalcTrigger,Trigger1M)),NA())</f>
        <v>1.8668437905202395E-2</v>
      </c>
      <c r="K1174" s="52">
        <f>IFERROR(_xll.qlIndexFixing(ONIndex1M,I1174,TRUE,_xll.ohTrigger(RecalcTrigger,Trigger1M)),NA())</f>
        <v>1.8657976205718185E-2</v>
      </c>
      <c r="L1174" s="52">
        <f>IFERROR(_xll.qlIndexFixing(Index3M,H1174,TRUE,_xll.ohTrigger(RecalcTrigger,Trigger3M)),NA())</f>
        <v>1.9549969758426759E-2</v>
      </c>
      <c r="M1174" s="52">
        <f>IFERROR(_xll.qlIndexFixing(ONIndex3M,I1174,TRUE,_xll.ohTrigger(RecalcTrigger,Trigger3M)),NA())</f>
        <v>1.9485854953273929E-2</v>
      </c>
      <c r="N1174" s="52">
        <f>IFERROR(_xll.qlIndexFixing(Index6M,$H1174,TRUE,_xll.ohTrigger(RecalcTrigger,Trigger6M)),NA())</f>
        <v>2.1499624254994455E-2</v>
      </c>
      <c r="O1174" s="52">
        <f>IFERROR(_xll.qlIndexFixing(ONIndex6M,I1174,TRUE,_xll.ohTrigger(RecalcTrigger,Trigger6M)),NA())</f>
        <v>2.1366120885026874E-2</v>
      </c>
      <c r="P1174" s="52">
        <f>IFERROR(_xll.qlIndexFixing(Index1Y,$H1174,TRUE,_xll.ohTrigger(RecalcTrigger,Trigger1Y)),NA())</f>
        <v>2.3499692912880735E-2</v>
      </c>
      <c r="Q1174" s="52">
        <f>IFERROR(_xll.qlIndexFixing(ONIndex1Y,I1174,TRUE,_xll.ohTrigger(RecalcTrigger,Trigger1Y)),NA())</f>
        <v>2.3270791360765486E-2</v>
      </c>
    </row>
    <row r="1175" spans="2:17" x14ac:dyDescent="0.2">
      <c r="B1175" s="46" t="s">
        <v>51</v>
      </c>
      <c r="D1175" s="49">
        <f>_xll.qlCalendarAdvance(LocalCalendar,$D1174,B1175,"f",FALSE)</f>
        <v>47991</v>
      </c>
      <c r="E1175" s="49">
        <f>_xll.qlInterestRateIndexValueDate(IndexON,D1175)</f>
        <v>47991</v>
      </c>
      <c r="F1175" s="52">
        <f>IFERROR(_xll.qlIndexFixing(IndexON,D1175,TRUE,_xll.ohTrigger(RecalcTrigger,TriggerON)),NA())</f>
        <v>1.5389024916898641E-2</v>
      </c>
      <c r="H1175" s="49">
        <f>_xll.qlCalendarAdvance(IborCalendar,$H1174,B1175,"f",FALSE)</f>
        <v>47981</v>
      </c>
      <c r="I1175" s="49">
        <f>_xll.qlInterestRateIndexValueDate(Index1M,$H1175)</f>
        <v>47983</v>
      </c>
      <c r="J1175" s="52">
        <f>IFERROR(_xll.qlIndexFixing(Index1M,$H1175,TRUE,_xll.ohTrigger(RecalcTrigger,Trigger1M)),NA())</f>
        <v>1.86663504867568E-2</v>
      </c>
      <c r="K1175" s="52">
        <f>IFERROR(_xll.qlIndexFixing(ONIndex1M,I1175,TRUE,_xll.ohTrigger(RecalcTrigger,Trigger1M)),NA())</f>
        <v>1.8655964135767533E-2</v>
      </c>
      <c r="L1175" s="52">
        <f>IFERROR(_xll.qlIndexFixing(Index3M,H1175,TRUE,_xll.ohTrigger(RecalcTrigger,Trigger3M)),NA())</f>
        <v>1.9552467548157461E-2</v>
      </c>
      <c r="M1175" s="52">
        <f>IFERROR(_xll.qlIndexFixing(ONIndex3M,I1175,TRUE,_xll.ohTrigger(RecalcTrigger,Trigger3M)),NA())</f>
        <v>1.9488269490643972E-2</v>
      </c>
      <c r="N1175" s="52">
        <f>IFERROR(_xll.qlIndexFixing(Index6M,$H1175,TRUE,_xll.ohTrigger(RecalcTrigger,Trigger6M)),NA())</f>
        <v>2.1500766966808228E-2</v>
      </c>
      <c r="O1175" s="52">
        <f>IFERROR(_xll.qlIndexFixing(ONIndex6M,I1175,TRUE,_xll.ohTrigger(RecalcTrigger,Trigger6M)),NA())</f>
        <v>2.1367380133252567E-2</v>
      </c>
      <c r="P1175" s="52">
        <f>IFERROR(_xll.qlIndexFixing(Index1Y,$H1175,TRUE,_xll.ohTrigger(RecalcTrigger,Trigger1Y)),NA())</f>
        <v>2.3497808111253356E-2</v>
      </c>
      <c r="Q1175" s="52">
        <f>IFERROR(_xll.qlIndexFixing(ONIndex1Y,I1175,TRUE,_xll.ohTrigger(RecalcTrigger,Trigger1Y)),NA())</f>
        <v>2.3268911236868917E-2</v>
      </c>
    </row>
    <row r="1176" spans="2:17" x14ac:dyDescent="0.2">
      <c r="B1176" s="46" t="s">
        <v>51</v>
      </c>
      <c r="D1176" s="49">
        <f>_xll.qlCalendarAdvance(LocalCalendar,$D1175,B1176,"f",FALSE)</f>
        <v>47998</v>
      </c>
      <c r="E1176" s="49">
        <f>_xll.qlInterestRateIndexValueDate(IndexON,D1176)</f>
        <v>47998</v>
      </c>
      <c r="F1176" s="52">
        <f>IFERROR(_xll.qlIndexFixing(IndexON,D1176,TRUE,_xll.ohTrigger(RecalcTrigger,TriggerON)),NA())</f>
        <v>1.5390748315002867E-2</v>
      </c>
      <c r="H1176" s="49">
        <f>_xll.qlCalendarAdvance(IborCalendar,$H1175,B1176,"f",FALSE)</f>
        <v>47988</v>
      </c>
      <c r="I1176" s="49">
        <f>_xll.qlInterestRateIndexValueDate(Index1M,$H1176)</f>
        <v>47990</v>
      </c>
      <c r="J1176" s="52">
        <f>IFERROR(_xll.qlIndexFixing(Index1M,$H1176,TRUE,_xll.ohTrigger(RecalcTrigger,Trigger1M)),NA())</f>
        <v>1.8664230500994861E-2</v>
      </c>
      <c r="K1176" s="52">
        <f>IFERROR(_xll.qlIndexFixing(ONIndex1M,I1176,TRUE,_xll.ohTrigger(RecalcTrigger,Trigger1M)),NA())</f>
        <v>1.8653919550306597E-2</v>
      </c>
      <c r="L1176" s="52">
        <f>IFERROR(_xll.qlIndexFixing(Index3M,H1176,TRUE,_xll.ohTrigger(RecalcTrigger,Trigger3M)),NA())</f>
        <v>1.955497631175172E-2</v>
      </c>
      <c r="M1176" s="52">
        <f>IFERROR(_xll.qlIndexFixing(ONIndex3M,I1176,TRUE,_xll.ohTrigger(RecalcTrigger,Trigger3M)),NA())</f>
        <v>1.9490694946240339E-2</v>
      </c>
      <c r="N1176" s="52">
        <f>IFERROR(_xll.qlIndexFixing(Index6M,$H1176,TRUE,_xll.ohTrigger(RecalcTrigger,Trigger6M)),NA())</f>
        <v>2.1501898214456045E-2</v>
      </c>
      <c r="O1176" s="52">
        <f>IFERROR(_xll.qlIndexFixing(ONIndex6M,I1176,TRUE,_xll.ohTrigger(RecalcTrigger,Trigger6M)),NA())</f>
        <v>2.1368630070845995E-2</v>
      </c>
      <c r="P1176" s="52">
        <f>IFERROR(_xll.qlIndexFixing(Index1Y,$H1176,TRUE,_xll.ohTrigger(RecalcTrigger,Trigger1Y)),NA())</f>
        <v>2.3495923150264754E-2</v>
      </c>
      <c r="Q1176" s="52">
        <f>IFERROR(_xll.qlIndexFixing(ONIndex1Y,I1176,TRUE,_xll.ohTrigger(RecalcTrigger,Trigger1Y)),NA())</f>
        <v>2.3267035193628161E-2</v>
      </c>
    </row>
    <row r="1177" spans="2:17" x14ac:dyDescent="0.2">
      <c r="B1177" s="46" t="s">
        <v>51</v>
      </c>
      <c r="D1177" s="49">
        <f>_xll.qlCalendarAdvance(LocalCalendar,$D1176,B1177,"f",FALSE)</f>
        <v>48005</v>
      </c>
      <c r="E1177" s="49">
        <f>_xll.qlInterestRateIndexValueDate(IndexON,D1177)</f>
        <v>48005</v>
      </c>
      <c r="F1177" s="52">
        <f>IFERROR(_xll.qlIndexFixing(IndexON,D1177,TRUE,_xll.ohTrigger(RecalcTrigger,TriggerON)),NA())</f>
        <v>1.5392962270155408E-2</v>
      </c>
      <c r="H1177" s="49">
        <f>_xll.qlCalendarAdvance(IborCalendar,$H1176,B1177,"f",FALSE)</f>
        <v>47995</v>
      </c>
      <c r="I1177" s="49">
        <f>_xll.qlInterestRateIndexValueDate(Index1M,$H1177)</f>
        <v>47997</v>
      </c>
      <c r="J1177" s="52">
        <f>IFERROR(_xll.qlIndexFixing(Index1M,$H1177,TRUE,_xll.ohTrigger(RecalcTrigger,Trigger1M)),NA())</f>
        <v>1.8662077947934064E-2</v>
      </c>
      <c r="K1177" s="52">
        <f>IFERROR(_xll.qlIndexFixing(ONIndex1M,I1177,TRUE,_xll.ohTrigger(RecalcTrigger,Trigger1M)),NA())</f>
        <v>1.8651842449495248E-2</v>
      </c>
      <c r="L1177" s="52">
        <f>IFERROR(_xll.qlIndexFixing(Index3M,H1177,TRUE,_xll.ohTrigger(RecalcTrigger,Trigger3M)),NA())</f>
        <v>1.9557496049232126E-2</v>
      </c>
      <c r="M1177" s="52">
        <f>IFERROR(_xll.qlIndexFixing(ONIndex3M,I1177,TRUE,_xll.ohTrigger(RecalcTrigger,Trigger3M)),NA())</f>
        <v>1.9493131320142965E-2</v>
      </c>
      <c r="N1177" s="52">
        <f>IFERROR(_xll.qlIndexFixing(Index6M,$H1177,TRUE,_xll.ohTrigger(RecalcTrigger,Trigger6M)),NA())</f>
        <v>2.1500870189427819E-2</v>
      </c>
      <c r="O1177" s="52">
        <f>IFERROR(_xll.qlIndexFixing(ONIndex6M,I1177,TRUE,_xll.ohTrigger(RecalcTrigger,Trigger6M)),NA())</f>
        <v>2.1369870697967031E-2</v>
      </c>
      <c r="P1177" s="52">
        <f>IFERROR(_xll.qlIndexFixing(Index1Y,$H1177,TRUE,_xll.ohTrigger(RecalcTrigger,Trigger1Y)),NA())</f>
        <v>2.3492161984921267E-2</v>
      </c>
      <c r="Q1177" s="52">
        <f>IFERROR(_xll.qlIndexFixing(ONIndex1Y,I1177,TRUE,_xll.ohTrigger(RecalcTrigger,Trigger1Y)),NA())</f>
        <v>2.3265163230883346E-2</v>
      </c>
    </row>
    <row r="1178" spans="2:17" x14ac:dyDescent="0.2">
      <c r="B1178" s="46" t="s">
        <v>51</v>
      </c>
      <c r="D1178" s="49">
        <f>_xll.qlCalendarAdvance(LocalCalendar,$D1177,B1178,"f",FALSE)</f>
        <v>48012</v>
      </c>
      <c r="E1178" s="49">
        <f>_xll.qlInterestRateIndexValueDate(IndexON,D1178)</f>
        <v>48012</v>
      </c>
      <c r="F1178" s="52">
        <f>IFERROR(_xll.qlIndexFixing(IndexON,D1178,TRUE,_xll.ohTrigger(RecalcTrigger,TriggerON)),NA())</f>
        <v>1.539518013191632E-2</v>
      </c>
      <c r="H1178" s="49">
        <f>_xll.qlCalendarAdvance(IborCalendar,$H1177,B1178,"f",FALSE)</f>
        <v>48002</v>
      </c>
      <c r="I1178" s="49">
        <f>_xll.qlInterestRateIndexValueDate(Index1M,$H1178)</f>
        <v>48004</v>
      </c>
      <c r="J1178" s="52">
        <f>IFERROR(_xll.qlIndexFixing(Index1M,$H1178,TRUE,_xll.ohTrigger(RecalcTrigger,Trigger1M)),NA())</f>
        <v>1.8659892827594393E-2</v>
      </c>
      <c r="K1178" s="52">
        <f>IFERROR(_xll.qlIndexFixing(ONIndex1M,I1178,TRUE,_xll.ohTrigger(RecalcTrigger,Trigger1M)),NA())</f>
        <v>1.864973283309368E-2</v>
      </c>
      <c r="L1178" s="52">
        <f>IFERROR(_xll.qlIndexFixing(Index3M,H1178,TRUE,_xll.ohTrigger(RecalcTrigger,Trigger3M)),NA())</f>
        <v>1.9560026760617792E-2</v>
      </c>
      <c r="M1178" s="52">
        <f>IFERROR(_xll.qlIndexFixing(ONIndex3M,I1178,TRUE,_xll.ohTrigger(RecalcTrigger,Trigger3M)),NA())</f>
        <v>1.9495578612431785E-2</v>
      </c>
      <c r="N1178" s="52">
        <f>IFERROR(_xll.qlIndexFixing(Index6M,$H1178,TRUE,_xll.ohTrigger(RecalcTrigger,Trigger6M)),NA())</f>
        <v>2.1501980406904677E-2</v>
      </c>
      <c r="O1178" s="52">
        <f>IFERROR(_xll.qlIndexFixing(ONIndex6M,I1178,TRUE,_xll.ohTrigger(RecalcTrigger,Trigger6M)),NA())</f>
        <v>2.1371102014375865E-2</v>
      </c>
      <c r="P1178" s="52">
        <f>IFERROR(_xll.qlIndexFixing(Index1Y,$H1178,TRUE,_xll.ohTrigger(RecalcTrigger,Trigger1Y)),NA())</f>
        <v>2.3492152221713383E-2</v>
      </c>
      <c r="Q1178" s="52">
        <f>IFERROR(_xll.qlIndexFixing(ONIndex1Y,I1178,TRUE,_xll.ohTrigger(RecalcTrigger,Trigger1Y)),NA())</f>
        <v>2.3263295348794344E-2</v>
      </c>
    </row>
    <row r="1179" spans="2:17" x14ac:dyDescent="0.2">
      <c r="B1179" s="46" t="s">
        <v>51</v>
      </c>
      <c r="D1179" s="49">
        <f>_xll.qlCalendarAdvance(LocalCalendar,$D1178,B1179,"f",FALSE)</f>
        <v>48019</v>
      </c>
      <c r="E1179" s="49">
        <f>_xll.qlInterestRateIndexValueDate(IndexON,D1179)</f>
        <v>48019</v>
      </c>
      <c r="F1179" s="52">
        <f>IFERROR(_xll.qlIndexFixing(IndexON,D1179,TRUE,_xll.ohTrigger(RecalcTrigger,TriggerON)),NA())</f>
        <v>1.5397401900312246E-2</v>
      </c>
      <c r="H1179" s="49">
        <f>_xll.qlCalendarAdvance(IborCalendar,$H1178,B1179,"f",FALSE)</f>
        <v>48009</v>
      </c>
      <c r="I1179" s="49">
        <f>_xll.qlInterestRateIndexValueDate(Index1M,$H1179)</f>
        <v>48011</v>
      </c>
      <c r="J1179" s="52">
        <f>IFERROR(_xll.qlIndexFixing(Index1M,$H1179,TRUE,_xll.ohTrigger(RecalcTrigger,Trigger1M)),NA())</f>
        <v>1.8657675139998331E-2</v>
      </c>
      <c r="K1179" s="52">
        <f>IFERROR(_xll.qlIndexFixing(ONIndex1M,I1179,TRUE,_xll.ohTrigger(RecalcTrigger,Trigger1M)),NA())</f>
        <v>1.8647590701421635E-2</v>
      </c>
      <c r="L1179" s="52">
        <f>IFERROR(_xll.qlIndexFixing(Index3M,H1179,TRUE,_xll.ohTrigger(RecalcTrigger,Trigger3M)),NA())</f>
        <v>1.9562568445932182E-2</v>
      </c>
      <c r="M1179" s="52">
        <f>IFERROR(_xll.qlIndexFixing(ONIndex3M,I1179,TRUE,_xll.ohTrigger(RecalcTrigger,Trigger3M)),NA())</f>
        <v>1.9498036823026865E-2</v>
      </c>
      <c r="N1179" s="52">
        <f>IFERROR(_xll.qlIndexFixing(Index6M,$H1179,TRUE,_xll.ohTrigger(RecalcTrigger,Trigger6M)),NA())</f>
        <v>2.1503078346814596E-2</v>
      </c>
      <c r="O1179" s="52">
        <f>IFERROR(_xll.qlIndexFixing(ONIndex6M,I1179,TRUE,_xll.ohTrigger(RecalcTrigger,Trigger6M)),NA())</f>
        <v>2.1372324020392242E-2</v>
      </c>
      <c r="P1179" s="52">
        <f>IFERROR(_xll.qlIndexFixing(Index1Y,$H1179,TRUE,_xll.ohTrigger(RecalcTrigger,Trigger1Y)),NA())</f>
        <v>2.349026598990785E-2</v>
      </c>
      <c r="Q1179" s="52">
        <f>IFERROR(_xll.qlIndexFixing(ONIndex1Y,I1179,TRUE,_xll.ohTrigger(RecalcTrigger,Trigger1Y)),NA())</f>
        <v>2.3261431547281219E-2</v>
      </c>
    </row>
    <row r="1180" spans="2:17" x14ac:dyDescent="0.2">
      <c r="B1180" s="46" t="s">
        <v>51</v>
      </c>
      <c r="D1180" s="49">
        <f>_xll.qlCalendarAdvance(LocalCalendar,$D1179,B1180,"f",FALSE)</f>
        <v>48026</v>
      </c>
      <c r="E1180" s="49">
        <f>_xll.qlInterestRateIndexValueDate(IndexON,D1180)</f>
        <v>48026</v>
      </c>
      <c r="F1180" s="52">
        <f>IFERROR(_xll.qlIndexFixing(IndexON,D1180,TRUE,_xll.ohTrigger(RecalcTrigger,TriggerON)),NA())</f>
        <v>1.5399627575343189E-2</v>
      </c>
      <c r="H1180" s="49">
        <f>_xll.qlCalendarAdvance(IborCalendar,$H1179,B1180,"f",FALSE)</f>
        <v>48016</v>
      </c>
      <c r="I1180" s="49">
        <f>_xll.qlInterestRateIndexValueDate(Index1M,$H1180)</f>
        <v>48018</v>
      </c>
      <c r="J1180" s="52">
        <f>IFERROR(_xll.qlIndexFixing(Index1M,$H1180,TRUE,_xll.ohTrigger(RecalcTrigger,Trigger1M)),NA())</f>
        <v>1.8655424885160865E-2</v>
      </c>
      <c r="K1180" s="52">
        <f>IFERROR(_xll.qlIndexFixing(ONIndex1M,I1180,TRUE,_xll.ohTrigger(RecalcTrigger,Trigger1M)),NA())</f>
        <v>1.8645416054239305E-2</v>
      </c>
      <c r="L1180" s="52">
        <f>IFERROR(_xll.qlIndexFixing(Index3M,H1180,TRUE,_xll.ohTrigger(RecalcTrigger,Trigger3M)),NA())</f>
        <v>1.9565121105195281E-2</v>
      </c>
      <c r="M1180" s="52">
        <f>IFERROR(_xll.qlIndexFixing(ONIndex3M,I1180,TRUE,_xll.ohTrigger(RecalcTrigger,Trigger3M)),NA())</f>
        <v>1.9500505951928204E-2</v>
      </c>
      <c r="N1180" s="52">
        <f>IFERROR(_xll.qlIndexFixing(Index6M,$H1180,TRUE,_xll.ohTrigger(RecalcTrigger,Trigger6M)),NA())</f>
        <v>2.1504163705120996E-2</v>
      </c>
      <c r="O1180" s="52">
        <f>IFERROR(_xll.qlIndexFixing(ONIndex6M,I1180,TRUE,_xll.ohTrigger(RecalcTrigger,Trigger6M)),NA())</f>
        <v>2.1373536715856289E-2</v>
      </c>
      <c r="P1180" s="52">
        <f>IFERROR(_xll.qlIndexFixing(Index1Y,$H1180,TRUE,_xll.ohTrigger(RecalcTrigger,Trigger1Y)),NA())</f>
        <v>2.3488379070255149E-2</v>
      </c>
      <c r="Q1180" s="52">
        <f>IFERROR(_xll.qlIndexFixing(ONIndex1Y,I1180,TRUE,_xll.ohTrigger(RecalcTrigger,Trigger1Y)),NA())</f>
        <v>2.3259571826343972E-2</v>
      </c>
    </row>
    <row r="1181" spans="2:17" x14ac:dyDescent="0.2">
      <c r="B1181" s="46" t="s">
        <v>51</v>
      </c>
      <c r="D1181" s="49">
        <f>_xll.qlCalendarAdvance(LocalCalendar,$D1180,B1181,"f",FALSE)</f>
        <v>48036</v>
      </c>
      <c r="E1181" s="49">
        <f>_xll.qlInterestRateIndexValueDate(IndexON,D1181)</f>
        <v>48036</v>
      </c>
      <c r="F1181" s="52">
        <f>IFERROR(_xll.qlIndexFixing(IndexON,D1181,TRUE,_xll.ohTrigger(RecalcTrigger,TriggerON)),NA())</f>
        <v>1.5401835927031371E-2</v>
      </c>
      <c r="H1181" s="49">
        <f>_xll.qlCalendarAdvance(IborCalendar,$H1180,B1181,"f",FALSE)</f>
        <v>48023</v>
      </c>
      <c r="I1181" s="49">
        <f>_xll.qlInterestRateIndexValueDate(Index1M,$H1181)</f>
        <v>48025</v>
      </c>
      <c r="J1181" s="52">
        <f>IFERROR(_xll.qlIndexFixing(Index1M,$H1181,TRUE,_xll.ohTrigger(RecalcTrigger,Trigger1M)),NA())</f>
        <v>1.865314206310198E-2</v>
      </c>
      <c r="K1181" s="52">
        <f>IFERROR(_xll.qlIndexFixing(ONIndex1M,I1181,TRUE,_xll.ohTrigger(RecalcTrigger,Trigger1M)),NA())</f>
        <v>1.8643208891626628E-2</v>
      </c>
      <c r="L1181" s="52">
        <f>IFERROR(_xll.qlIndexFixing(Index3M,H1181,TRUE,_xll.ohTrigger(RecalcTrigger,Trigger3M)),NA())</f>
        <v>1.9567684738428806E-2</v>
      </c>
      <c r="M1181" s="52">
        <f>IFERROR(_xll.qlIndexFixing(ONIndex3M,I1181,TRUE,_xll.ohTrigger(RecalcTrigger,Trigger3M)),NA())</f>
        <v>1.9502985999135802E-2</v>
      </c>
      <c r="N1181" s="52">
        <f>IFERROR(_xll.qlIndexFixing(Index6M,$H1181,TRUE,_xll.ohTrigger(RecalcTrigger,Trigger6M)),NA())</f>
        <v>2.1507372018705482E-2</v>
      </c>
      <c r="O1181" s="52">
        <f>IFERROR(_xll.qlIndexFixing(ONIndex6M,I1181,TRUE,_xll.ohTrigger(RecalcTrigger,Trigger6M)),NA())</f>
        <v>2.1374740100768008E-2</v>
      </c>
      <c r="P1181" s="52">
        <f>IFERROR(_xll.qlIndexFixing(Index1Y,$H1181,TRUE,_xll.ohTrigger(RecalcTrigger,Trigger1Y)),NA())</f>
        <v>2.3486491330636398E-2</v>
      </c>
      <c r="Q1181" s="52">
        <f>IFERROR(_xll.qlIndexFixing(ONIndex1Y,I1181,TRUE,_xll.ohTrigger(RecalcTrigger,Trigger1Y)),NA())</f>
        <v>2.3257716185902666E-2</v>
      </c>
    </row>
    <row r="1182" spans="2:17" x14ac:dyDescent="0.2">
      <c r="B1182" s="46" t="s">
        <v>51</v>
      </c>
      <c r="D1182" s="49">
        <f>_xll.qlCalendarAdvance(LocalCalendar,$D1181,B1182,"f",FALSE)</f>
        <v>48043</v>
      </c>
      <c r="E1182" s="49">
        <f>_xll.qlInterestRateIndexValueDate(IndexON,D1182)</f>
        <v>48043</v>
      </c>
      <c r="F1182" s="52">
        <f>IFERROR(_xll.qlIndexFixing(IndexON,D1182,TRUE,_xll.ohTrigger(RecalcTrigger,TriggerON)),NA())</f>
        <v>1.5404070340245823E-2</v>
      </c>
      <c r="H1182" s="49">
        <f>_xll.qlCalendarAdvance(IborCalendar,$H1181,B1182,"f",FALSE)</f>
        <v>48030</v>
      </c>
      <c r="I1182" s="49">
        <f>_xll.qlInterestRateIndexValueDate(Index1M,$H1182)</f>
        <v>48032</v>
      </c>
      <c r="J1182" s="52">
        <f>IFERROR(_xll.qlIndexFixing(Index1M,$H1182,TRUE,_xll.ohTrigger(RecalcTrigger,Trigger1M)),NA())</f>
        <v>1.8650826673844156E-2</v>
      </c>
      <c r="K1182" s="52">
        <f>IFERROR(_xll.qlIndexFixing(ONIndex1M,I1182,TRUE,_xll.ohTrigger(RecalcTrigger,Trigger1M)),NA())</f>
        <v>1.8641932469498634E-2</v>
      </c>
      <c r="L1182" s="52">
        <f>IFERROR(_xll.qlIndexFixing(Index3M,H1182,TRUE,_xll.ohTrigger(RecalcTrigger,Trigger3M)),NA())</f>
        <v>1.9570259307998515E-2</v>
      </c>
      <c r="M1182" s="52">
        <f>IFERROR(_xll.qlIndexFixing(ONIndex3M,I1182,TRUE,_xll.ohTrigger(RecalcTrigger,Trigger3M)),NA())</f>
        <v>1.9507597712247193E-2</v>
      </c>
      <c r="N1182" s="52">
        <f>IFERROR(_xll.qlIndexFixing(Index6M,$H1182,TRUE,_xll.ohTrigger(RecalcTrigger,Trigger6M)),NA())</f>
        <v>2.1508428198451723E-2</v>
      </c>
      <c r="O1182" s="52">
        <f>IFERROR(_xll.qlIndexFixing(ONIndex6M,I1182,TRUE,_xll.ohTrigger(RecalcTrigger,Trigger6M)),NA())</f>
        <v>2.1378092716193287E-2</v>
      </c>
      <c r="P1182" s="52">
        <f>IFERROR(_xll.qlIndexFixing(Index1Y,$H1182,TRUE,_xll.ohTrigger(RecalcTrigger,Trigger1Y)),NA())</f>
        <v>2.3485226553366205E-2</v>
      </c>
      <c r="Q1182" s="52">
        <f>IFERROR(_xll.qlIndexFixing(ONIndex1Y,I1182,TRUE,_xll.ohTrigger(RecalcTrigger,Trigger1Y)),NA())</f>
        <v>2.3257721946754462E-2</v>
      </c>
    </row>
    <row r="1183" spans="2:17" x14ac:dyDescent="0.2">
      <c r="B1183" s="46" t="s">
        <v>51</v>
      </c>
      <c r="D1183" s="49">
        <f>_xll.qlCalendarAdvance(LocalCalendar,$D1182,B1183,"f",FALSE)</f>
        <v>48050</v>
      </c>
      <c r="E1183" s="49">
        <f>_xll.qlInterestRateIndexValueDate(IndexON,D1183)</f>
        <v>48050</v>
      </c>
      <c r="F1183" s="52">
        <f>IFERROR(_xll.qlIndexFixing(IndexON,D1183,TRUE,_xll.ohTrigger(RecalcTrigger,TriggerON)),NA())</f>
        <v>1.5406308659695611E-2</v>
      </c>
      <c r="H1183" s="49">
        <f>_xll.qlCalendarAdvance(IborCalendar,$H1182,B1183,"f",FALSE)</f>
        <v>48037</v>
      </c>
      <c r="I1183" s="49">
        <f>_xll.qlInterestRateIndexValueDate(Index1M,$H1183)</f>
        <v>48039</v>
      </c>
      <c r="J1183" s="52">
        <f>IFERROR(_xll.qlIndexFixing(Index1M,$H1183,TRUE,_xll.ohTrigger(RecalcTrigger,Trigger1M)),NA())</f>
        <v>1.8648478717402384E-2</v>
      </c>
      <c r="K1183" s="52">
        <f>IFERROR(_xll.qlIndexFixing(ONIndex1M,I1183,TRUE,_xll.ohTrigger(RecalcTrigger,Trigger1M)),NA())</f>
        <v>1.8638697020190165E-2</v>
      </c>
      <c r="L1183" s="52">
        <f>IFERROR(_xll.qlIndexFixing(Index3M,H1183,TRUE,_xll.ohTrigger(RecalcTrigger,Trigger3M)),NA())</f>
        <v>1.9572843532253102E-2</v>
      </c>
      <c r="M1183" s="52">
        <f>IFERROR(_xll.qlIndexFixing(ONIndex3M,I1183,TRUE,_xll.ohTrigger(RecalcTrigger,Trigger3M)),NA())</f>
        <v>1.9507978848629648E-2</v>
      </c>
      <c r="N1183" s="52">
        <f>IFERROR(_xll.qlIndexFixing(Index6M,$H1183,TRUE,_xll.ohTrigger(RecalcTrigger,Trigger6M)),NA())</f>
        <v>2.1509470819725769E-2</v>
      </c>
      <c r="O1183" s="52">
        <f>IFERROR(_xll.qlIndexFixing(ONIndex6M,I1183,TRUE,_xll.ohTrigger(RecalcTrigger,Trigger6M)),NA())</f>
        <v>2.1377118939014395E-2</v>
      </c>
      <c r="P1183" s="52">
        <f>IFERROR(_xll.qlIndexFixing(Index1Y,$H1183,TRUE,_xll.ohTrigger(RecalcTrigger,Trigger1Y)),NA())</f>
        <v>2.3482712863030428E-2</v>
      </c>
      <c r="Q1183" s="52">
        <f>IFERROR(_xll.qlIndexFixing(ONIndex1Y,I1183,TRUE,_xll.ohTrigger(RecalcTrigger,Trigger1Y)),NA())</f>
        <v>2.3254017146987493E-2</v>
      </c>
    </row>
    <row r="1184" spans="2:17" x14ac:dyDescent="0.2">
      <c r="B1184" s="46" t="s">
        <v>51</v>
      </c>
      <c r="D1184" s="49">
        <f>_xll.qlCalendarAdvance(LocalCalendar,$D1183,B1184,"f",FALSE)</f>
        <v>48057</v>
      </c>
      <c r="E1184" s="49">
        <f>_xll.qlInterestRateIndexValueDate(IndexON,D1184)</f>
        <v>48057</v>
      </c>
      <c r="F1184" s="52">
        <f>IFERROR(_xll.qlIndexFixing(IndexON,D1184,TRUE,_xll.ohTrigger(RecalcTrigger,TriggerON)),NA())</f>
        <v>1.540855088546067E-2</v>
      </c>
      <c r="H1184" s="49">
        <f>_xll.qlCalendarAdvance(IborCalendar,$H1183,B1184,"f",FALSE)</f>
        <v>48044</v>
      </c>
      <c r="I1184" s="49">
        <f>_xll.qlInterestRateIndexValueDate(Index1M,$H1184)</f>
        <v>48046</v>
      </c>
      <c r="J1184" s="52">
        <f>IFERROR(_xll.qlIndexFixing(Index1M,$H1184,TRUE,_xll.ohTrigger(RecalcTrigger,Trigger1M)),NA())</f>
        <v>1.8646098193804139E-2</v>
      </c>
      <c r="K1184" s="52">
        <f>IFERROR(_xll.qlIndexFixing(ONIndex1M,I1184,TRUE,_xll.ohTrigger(RecalcTrigger,Trigger1M)),NA())</f>
        <v>1.8636392311286443E-2</v>
      </c>
      <c r="L1184" s="52">
        <f>IFERROR(_xll.qlIndexFixing(Index3M,H1184,TRUE,_xll.ohTrigger(RecalcTrigger,Trigger3M)),NA())</f>
        <v>1.9575434630297921E-2</v>
      </c>
      <c r="M1184" s="52">
        <f>IFERROR(_xll.qlIndexFixing(ONIndex3M,I1184,TRUE,_xll.ohTrigger(RecalcTrigger,Trigger3M)),NA())</f>
        <v>1.9510491650835959E-2</v>
      </c>
      <c r="N1184" s="52">
        <f>IFERROR(_xll.qlIndexFixing(Index6M,$H1184,TRUE,_xll.ohTrigger(RecalcTrigger,Trigger6M)),NA())</f>
        <v>2.1511208201929775E-2</v>
      </c>
      <c r="O1184" s="52">
        <f>IFERROR(_xll.qlIndexFixing(ONIndex6M,I1184,TRUE,_xll.ohTrigger(RecalcTrigger,Trigger6M)),NA())</f>
        <v>2.1378294392349062E-2</v>
      </c>
      <c r="P1184" s="52">
        <f>IFERROR(_xll.qlIndexFixing(Index1Y,$H1184,TRUE,_xll.ohTrigger(RecalcTrigger,Trigger1Y)),NA())</f>
        <v>2.3480821870810006E-2</v>
      </c>
      <c r="Q1184" s="52">
        <f>IFERROR(_xll.qlIndexFixing(ONIndex1Y,I1184,TRUE,_xll.ohTrigger(RecalcTrigger,Trigger1Y)),NA())</f>
        <v>2.3252173748353755E-2</v>
      </c>
    </row>
    <row r="1185" spans="2:17" x14ac:dyDescent="0.2">
      <c r="B1185" s="46" t="s">
        <v>51</v>
      </c>
      <c r="D1185" s="49">
        <f>_xll.qlCalendarAdvance(LocalCalendar,$D1184,B1185,"f",FALSE)</f>
        <v>48064</v>
      </c>
      <c r="E1185" s="49">
        <f>_xll.qlInterestRateIndexValueDate(IndexON,D1185)</f>
        <v>48064</v>
      </c>
      <c r="F1185" s="52">
        <f>IFERROR(_xll.qlIndexFixing(IndexON,D1185,TRUE,_xll.ohTrigger(RecalcTrigger,TriggerON)),NA())</f>
        <v>1.5410797017381128E-2</v>
      </c>
      <c r="H1185" s="49">
        <f>_xll.qlCalendarAdvance(IborCalendar,$H1184,B1185,"f",FALSE)</f>
        <v>48051</v>
      </c>
      <c r="I1185" s="49">
        <f>_xll.qlInterestRateIndexValueDate(Index1M,$H1185)</f>
        <v>48053</v>
      </c>
      <c r="J1185" s="52">
        <f>IFERROR(_xll.qlIndexFixing(Index1M,$H1185,TRUE,_xll.ohTrigger(RecalcTrigger,Trigger1M)),NA())</f>
        <v>1.8643992185669589E-2</v>
      </c>
      <c r="K1185" s="52">
        <f>IFERROR(_xll.qlIndexFixing(ONIndex1M,I1185,TRUE,_xll.ohTrigger(RecalcTrigger,Trigger1M)),NA())</f>
        <v>1.8634055086952372E-2</v>
      </c>
      <c r="L1185" s="52">
        <f>IFERROR(_xll.qlIndexFixing(Index3M,H1185,TRUE,_xll.ohTrigger(RecalcTrigger,Trigger3M)),NA())</f>
        <v>1.9578029731974082E-2</v>
      </c>
      <c r="M1185" s="52">
        <f>IFERROR(_xll.qlIndexFixing(ONIndex3M,I1185,TRUE,_xll.ohTrigger(RecalcTrigger,Trigger3M)),NA())</f>
        <v>1.951301537134853E-2</v>
      </c>
      <c r="N1185" s="52">
        <f>IFERROR(_xll.qlIndexFixing(Index6M,$H1185,TRUE,_xll.ohTrigger(RecalcTrigger,Trigger6M)),NA())</f>
        <v>2.1511514190105767E-2</v>
      </c>
      <c r="O1185" s="52">
        <f>IFERROR(_xll.qlIndexFixing(ONIndex6M,I1185,TRUE,_xll.ohTrigger(RecalcTrigger,Trigger6M)),NA())</f>
        <v>2.1379460535051464E-2</v>
      </c>
      <c r="P1185" s="52">
        <f>IFERROR(_xll.qlIndexFixing(Index1Y,$H1185,TRUE,_xll.ohTrigger(RecalcTrigger,Trigger1Y)),NA())</f>
        <v>2.3478929530157788E-2</v>
      </c>
      <c r="Q1185" s="52">
        <f>IFERROR(_xll.qlIndexFixing(ONIndex1Y,I1185,TRUE,_xll.ohTrigger(RecalcTrigger,Trigger1Y)),NA())</f>
        <v>2.3250334430455766E-2</v>
      </c>
    </row>
    <row r="1186" spans="2:17" x14ac:dyDescent="0.2">
      <c r="B1186" s="46" t="s">
        <v>51</v>
      </c>
      <c r="D1186" s="49">
        <f>_xll.qlCalendarAdvance(LocalCalendar,$D1185,B1186,"f",FALSE)</f>
        <v>48071</v>
      </c>
      <c r="E1186" s="49">
        <f>_xll.qlInterestRateIndexValueDate(IndexON,D1186)</f>
        <v>48071</v>
      </c>
      <c r="F1186" s="52">
        <f>IFERROR(_xll.qlIndexFixing(IndexON,D1186,TRUE,_xll.ohTrigger(RecalcTrigger,TriggerON)),NA())</f>
        <v>1.5413047055696794E-2</v>
      </c>
      <c r="H1186" s="49">
        <f>_xll.qlCalendarAdvance(IborCalendar,$H1185,B1186,"f",FALSE)</f>
        <v>48058</v>
      </c>
      <c r="I1186" s="49">
        <f>_xll.qlInterestRateIndexValueDate(Index1M,$H1186)</f>
        <v>48060</v>
      </c>
      <c r="J1186" s="52">
        <f>IFERROR(_xll.qlIndexFixing(Index1M,$H1186,TRUE,_xll.ohTrigger(RecalcTrigger,Trigger1M)),NA())</f>
        <v>1.8640324216476843E-2</v>
      </c>
      <c r="K1186" s="52">
        <f>IFERROR(_xll.qlIndexFixing(ONIndex1M,I1186,TRUE,_xll.ohTrigger(RecalcTrigger,Trigger1M)),NA())</f>
        <v>1.863168534726789E-2</v>
      </c>
      <c r="L1186" s="52">
        <f>IFERROR(_xll.qlIndexFixing(Index3M,H1186,TRUE,_xll.ohTrigger(RecalcTrigger,Trigger3M)),NA())</f>
        <v>1.9580625967118341E-2</v>
      </c>
      <c r="M1186" s="52">
        <f>IFERROR(_xll.qlIndexFixing(ONIndex3M,I1186,TRUE,_xll.ohTrigger(RecalcTrigger,Trigger3M)),NA())</f>
        <v>1.9515550010327232E-2</v>
      </c>
      <c r="N1186" s="52">
        <f>IFERROR(_xll.qlIndexFixing(Index6M,$H1186,TRUE,_xll.ohTrigger(RecalcTrigger,Trigger6M)),NA())</f>
        <v>2.1510394615197419E-2</v>
      </c>
      <c r="O1186" s="52">
        <f>IFERROR(_xll.qlIndexFixing(ONIndex6M,I1186,TRUE,_xll.ohTrigger(RecalcTrigger,Trigger6M)),NA())</f>
        <v>2.138061736736141E-2</v>
      </c>
      <c r="P1186" s="52">
        <f>IFERROR(_xll.qlIndexFixing(Index1Y,$H1186,TRUE,_xll.ohTrigger(RecalcTrigger,Trigger1Y)),NA())</f>
        <v>2.3475167527520043E-2</v>
      </c>
      <c r="Q1186" s="52">
        <f>IFERROR(_xll.qlIndexFixing(ONIndex1Y,I1186,TRUE,_xll.ohTrigger(RecalcTrigger,Trigger1Y)),NA())</f>
        <v>2.3248499193053718E-2</v>
      </c>
    </row>
    <row r="1187" spans="2:17" x14ac:dyDescent="0.2">
      <c r="B1187" s="46" t="s">
        <v>51</v>
      </c>
      <c r="D1187" s="49">
        <f>_xll.qlCalendarAdvance(LocalCalendar,$D1186,B1187,"f",FALSE)</f>
        <v>48078</v>
      </c>
      <c r="E1187" s="49">
        <f>_xll.qlInterestRateIndexValueDate(IndexON,D1187)</f>
        <v>48078</v>
      </c>
      <c r="F1187" s="52">
        <f>IFERROR(_xll.qlIndexFixing(IndexON,D1187,TRUE,_xll.ohTrigger(RecalcTrigger,TriggerON)),NA())</f>
        <v>1.5415301000167858E-2</v>
      </c>
      <c r="H1187" s="49">
        <f>_xll.qlCalendarAdvance(IborCalendar,$H1186,B1187,"f",FALSE)</f>
        <v>48065</v>
      </c>
      <c r="I1187" s="49">
        <f>_xll.qlInterestRateIndexValueDate(Index1M,$H1187)</f>
        <v>48067</v>
      </c>
      <c r="J1187" s="52">
        <f>IFERROR(_xll.qlIndexFixing(Index1M,$H1187,TRUE,_xll.ohTrigger(RecalcTrigger,Trigger1M)),NA())</f>
        <v>1.8638761220250433E-2</v>
      </c>
      <c r="K1187" s="52">
        <f>IFERROR(_xll.qlIndexFixing(ONIndex1M,I1187,TRUE,_xll.ohTrigger(RecalcTrigger,Trigger1M)),NA())</f>
        <v>1.8629283092073123E-2</v>
      </c>
      <c r="L1187" s="52">
        <f>IFERROR(_xll.qlIndexFixing(Index3M,H1187,TRUE,_xll.ohTrigger(RecalcTrigger,Trigger3M)),NA())</f>
        <v>1.9583220465554434E-2</v>
      </c>
      <c r="M1187" s="52">
        <f>IFERROR(_xll.qlIndexFixing(ONIndex3M,I1187,TRUE,_xll.ohTrigger(RecalcTrigger,Trigger3M)),NA())</f>
        <v>1.9518095567532256E-2</v>
      </c>
      <c r="N1187" s="52">
        <f>IFERROR(_xll.qlIndexFixing(Index6M,$H1187,TRUE,_xll.ohTrigger(RecalcTrigger,Trigger6M)),NA())</f>
        <v>2.1513499736335567E-2</v>
      </c>
      <c r="O1187" s="52">
        <f>IFERROR(_xll.qlIndexFixing(ONIndex6M,I1187,TRUE,_xll.ohTrigger(RecalcTrigger,Trigger6M)),NA())</f>
        <v>2.138176488903909E-2</v>
      </c>
      <c r="P1187" s="52">
        <f>IFERROR(_xll.qlIndexFixing(Index1Y,$H1187,TRUE,_xll.ohTrigger(RecalcTrigger,Trigger1Y)),NA())</f>
        <v>2.3475140275102623E-2</v>
      </c>
      <c r="Q1187" s="52">
        <f>IFERROR(_xll.qlIndexFixing(ONIndex1Y,I1187,TRUE,_xll.ohTrigger(RecalcTrigger,Trigger1Y)),NA())</f>
        <v>2.3246668036147611E-2</v>
      </c>
    </row>
    <row r="1188" spans="2:17" x14ac:dyDescent="0.2">
      <c r="B1188" s="46" t="s">
        <v>51</v>
      </c>
      <c r="D1188" s="49">
        <f>_xll.qlCalendarAdvance(LocalCalendar,$D1187,B1188,"f",FALSE)</f>
        <v>48085</v>
      </c>
      <c r="E1188" s="49">
        <f>_xll.qlInterestRateIndexValueDate(IndexON,D1188)</f>
        <v>48085</v>
      </c>
      <c r="F1188" s="52">
        <f>IFERROR(_xll.qlIndexFixing(IndexON,D1188,TRUE,_xll.ohTrigger(RecalcTrigger,TriggerON)),NA())</f>
        <v>1.5417558850874258E-2</v>
      </c>
      <c r="H1188" s="49">
        <f>_xll.qlCalendarAdvance(IborCalendar,$H1187,B1188,"f",FALSE)</f>
        <v>48072</v>
      </c>
      <c r="I1188" s="49">
        <f>_xll.qlInterestRateIndexValueDate(Index1M,$H1188)</f>
        <v>48074</v>
      </c>
      <c r="J1188" s="52">
        <f>IFERROR(_xll.qlIndexFixing(Index1M,$H1188,TRUE,_xll.ohTrigger(RecalcTrigger,Trigger1M)),NA())</f>
        <v>1.8636250428218648E-2</v>
      </c>
      <c r="K1188" s="52">
        <f>IFERROR(_xll.qlIndexFixing(ONIndex1M,I1188,TRUE,_xll.ohTrigger(RecalcTrigger,Trigger1M)),NA())</f>
        <v>1.8626848321448009E-2</v>
      </c>
      <c r="L1188" s="52">
        <f>IFERROR(_xll.qlIndexFixing(Index3M,H1188,TRUE,_xll.ohTrigger(RecalcTrigger,Trigger3M)),NA())</f>
        <v>1.9585810357102613E-2</v>
      </c>
      <c r="M1188" s="52">
        <f>IFERROR(_xll.qlIndexFixing(ONIndex3M,I1188,TRUE,_xll.ohTrigger(RecalcTrigger,Trigger3M)),NA())</f>
        <v>1.952065204304354E-2</v>
      </c>
      <c r="N1188" s="52">
        <f>IFERROR(_xll.qlIndexFixing(Index6M,$H1188,TRUE,_xll.ohTrigger(RecalcTrigger,Trigger6M)),NA())</f>
        <v>2.1515174218284035E-2</v>
      </c>
      <c r="O1188" s="52">
        <f>IFERROR(_xll.qlIndexFixing(ONIndex6M,I1188,TRUE,_xll.ohTrigger(RecalcTrigger,Trigger6M)),NA())</f>
        <v>2.1382903100084505E-2</v>
      </c>
      <c r="P1188" s="52">
        <f>IFERROR(_xll.qlIndexFixing(Index1Y,$H1188,TRUE,_xll.ohTrigger(RecalcTrigger,Trigger1Y)),NA())</f>
        <v>2.3473243096474947E-2</v>
      </c>
      <c r="Q1188" s="52">
        <f>IFERROR(_xll.qlIndexFixing(ONIndex1Y,I1188,TRUE,_xll.ohTrigger(RecalcTrigger,Trigger1Y)),NA())</f>
        <v>2.3244840959897317E-2</v>
      </c>
    </row>
    <row r="1189" spans="2:17" x14ac:dyDescent="0.2">
      <c r="B1189" s="46" t="s">
        <v>51</v>
      </c>
      <c r="D1189" s="49">
        <f>_xll.qlCalendarAdvance(LocalCalendar,$D1188,B1189,"f",FALSE)</f>
        <v>48093</v>
      </c>
      <c r="E1189" s="49">
        <f>_xll.qlInterestRateIndexValueDate(IndexON,D1189)</f>
        <v>48093</v>
      </c>
      <c r="F1189" s="52">
        <f>IFERROR(_xll.qlIndexFixing(IndexON,D1189,TRUE,_xll.ohTrigger(RecalcTrigger,TriggerON)),NA())</f>
        <v>1.5420144034941075E-2</v>
      </c>
      <c r="H1189" s="49">
        <f>_xll.qlCalendarAdvance(IborCalendar,$H1188,B1189,"f",FALSE)</f>
        <v>48079</v>
      </c>
      <c r="I1189" s="49">
        <f>_xll.qlInterestRateIndexValueDate(Index1M,$H1189)</f>
        <v>48081</v>
      </c>
      <c r="J1189" s="52">
        <f>IFERROR(_xll.qlIndexFixing(Index1M,$H1189,TRUE,_xll.ohTrigger(RecalcTrigger,Trigger1M)),NA())</f>
        <v>1.863370706913281E-2</v>
      </c>
      <c r="K1189" s="52">
        <f>IFERROR(_xll.qlIndexFixing(ONIndex1M,I1189,TRUE,_xll.ohTrigger(RecalcTrigger,Trigger1M)),NA())</f>
        <v>1.8624381035472481E-2</v>
      </c>
      <c r="L1189" s="52">
        <f>IFERROR(_xll.qlIndexFixing(Index3M,H1189,TRUE,_xll.ohTrigger(RecalcTrigger,Trigger3M)),NA())</f>
        <v>1.958839277157531E-2</v>
      </c>
      <c r="M1189" s="52">
        <f>IFERROR(_xll.qlIndexFixing(ONIndex3M,I1189,TRUE,_xll.ohTrigger(RecalcTrigger,Trigger3M)),NA())</f>
        <v>1.9523219436861083E-2</v>
      </c>
      <c r="N1189" s="52">
        <f>IFERROR(_xll.qlIndexFixing(Index6M,$H1189,TRUE,_xll.ohTrigger(RecalcTrigger,Trigger6M)),NA())</f>
        <v>2.1515425064901391E-2</v>
      </c>
      <c r="O1189" s="52">
        <f>IFERROR(_xll.qlIndexFixing(ONIndex6M,I1189,TRUE,_xll.ohTrigger(RecalcTrigger,Trigger6M)),NA())</f>
        <v>2.1384032000817399E-2</v>
      </c>
      <c r="P1189" s="52">
        <f>IFERROR(_xll.qlIndexFixing(Index1Y,$H1189,TRUE,_xll.ohTrigger(RecalcTrigger,Trigger1Y)),NA())</f>
        <v>2.3471344040965143E-2</v>
      </c>
      <c r="Q1189" s="52">
        <f>IFERROR(_xll.qlIndexFixing(ONIndex1Y,I1189,TRUE,_xll.ohTrigger(RecalcTrigger,Trigger1Y)),NA())</f>
        <v>2.3243017964222901E-2</v>
      </c>
    </row>
    <row r="1190" spans="2:17" x14ac:dyDescent="0.2">
      <c r="B1190" s="46" t="s">
        <v>51</v>
      </c>
      <c r="D1190" s="49">
        <f>_xll.qlCalendarAdvance(LocalCalendar,$D1189,B1190,"f",FALSE)</f>
        <v>48100</v>
      </c>
      <c r="E1190" s="49">
        <f>_xll.qlInterestRateIndexValueDate(IndexON,D1190)</f>
        <v>48100</v>
      </c>
      <c r="F1190" s="52">
        <f>IFERROR(_xll.qlIndexFixing(IndexON,D1190,TRUE,_xll.ohTrigger(RecalcTrigger,TriggerON)),NA())</f>
        <v>1.5422410256311636E-2</v>
      </c>
      <c r="H1190" s="49">
        <f>_xll.qlCalendarAdvance(IborCalendar,$H1189,B1190,"f",FALSE)</f>
        <v>48086</v>
      </c>
      <c r="I1190" s="49">
        <f>_xll.qlInterestRateIndexValueDate(Index1M,$H1190)</f>
        <v>48088</v>
      </c>
      <c r="J1190" s="52">
        <f>IFERROR(_xll.qlIndexFixing(Index1M,$H1190,TRUE,_xll.ohTrigger(RecalcTrigger,Trigger1M)),NA())</f>
        <v>1.86311311430154E-2</v>
      </c>
      <c r="K1190" s="52">
        <f>IFERROR(_xll.qlIndexFixing(ONIndex1M,I1190,TRUE,_xll.ohTrigger(RecalcTrigger,Trigger1M)),NA())</f>
        <v>1.8621881234066606E-2</v>
      </c>
      <c r="L1190" s="52">
        <f>IFERROR(_xll.qlIndexFixing(Index3M,H1190,TRUE,_xll.ohTrigger(RecalcTrigger,Trigger3M)),NA())</f>
        <v>1.9590964838775402E-2</v>
      </c>
      <c r="M1190" s="52">
        <f>IFERROR(_xll.qlIndexFixing(ONIndex3M,I1190,TRUE,_xll.ohTrigger(RecalcTrigger,Trigger3M)),NA())</f>
        <v>1.9525797749144758E-2</v>
      </c>
      <c r="N1190" s="52">
        <f>IFERROR(_xll.qlIndexFixing(Index6M,$H1190,TRUE,_xll.ohTrigger(RecalcTrigger,Trigger6M)),NA())</f>
        <v>2.1514258411712502E-2</v>
      </c>
      <c r="O1190" s="52">
        <f>IFERROR(_xll.qlIndexFixing(ONIndex6M,I1190,TRUE,_xll.ohTrigger(RecalcTrigger,Trigger6M)),NA())</f>
        <v>2.1385151590918028E-2</v>
      </c>
      <c r="P1190" s="52">
        <f>IFERROR(_xll.qlIndexFixing(Index1Y,$H1190,TRUE,_xll.ohTrigger(RecalcTrigger,Trigger1Y)),NA())</f>
        <v>2.347006445082123E-2</v>
      </c>
      <c r="Q1190" s="52">
        <f>IFERROR(_xll.qlIndexFixing(ONIndex1Y,I1190,TRUE,_xll.ohTrigger(RecalcTrigger,Trigger1Y)),NA())</f>
        <v>2.3241199049124361E-2</v>
      </c>
    </row>
    <row r="1191" spans="2:17" x14ac:dyDescent="0.2">
      <c r="B1191" s="46" t="s">
        <v>51</v>
      </c>
      <c r="D1191" s="49">
        <f>_xll.qlCalendarAdvance(LocalCalendar,$D1190,B1191,"f",FALSE)</f>
        <v>48107</v>
      </c>
      <c r="E1191" s="49">
        <f>_xll.qlInterestRateIndexValueDate(IndexON,D1191)</f>
        <v>48107</v>
      </c>
      <c r="F1191" s="52">
        <f>IFERROR(_xll.qlIndexFixing(IndexON,D1191,TRUE,_xll.ohTrigger(RecalcTrigger,TriggerON)),NA())</f>
        <v>1.5424680383837597E-2</v>
      </c>
      <c r="H1191" s="49">
        <f>_xll.qlCalendarAdvance(IborCalendar,$H1190,B1191,"f",FALSE)</f>
        <v>48093</v>
      </c>
      <c r="I1191" s="49">
        <f>_xll.qlInterestRateIndexValueDate(Index1M,$H1191)</f>
        <v>48095</v>
      </c>
      <c r="J1191" s="52">
        <f>IFERROR(_xll.qlIndexFixing(Index1M,$H1191,TRUE,_xll.ohTrigger(RecalcTrigger,Trigger1M)),NA())</f>
        <v>1.8628523131218877E-2</v>
      </c>
      <c r="K1191" s="52">
        <f>IFERROR(_xll.qlIndexFixing(ONIndex1M,I1191,TRUE,_xll.ohTrigger(RecalcTrigger,Trigger1M)),NA())</f>
        <v>1.8619348917150447E-2</v>
      </c>
      <c r="L1191" s="52">
        <f>IFERROR(_xll.qlIndexFixing(Index3M,H1191,TRUE,_xll.ohTrigger(RecalcTrigger,Trigger3M)),NA())</f>
        <v>1.9592812107591406E-2</v>
      </c>
      <c r="M1191" s="52">
        <f>IFERROR(_xll.qlIndexFixing(ONIndex3M,I1191,TRUE,_xll.ohTrigger(RecalcTrigger,Trigger3M)),NA())</f>
        <v>1.9528386979574819E-2</v>
      </c>
      <c r="N1191" s="52">
        <f>IFERROR(_xll.qlIndexFixing(Index6M,$H1191,TRUE,_xll.ohTrigger(RecalcTrigger,Trigger6M)),NA())</f>
        <v>2.151448430966757E-2</v>
      </c>
      <c r="O1191" s="52">
        <f>IFERROR(_xll.qlIndexFixing(ONIndex6M,I1191,TRUE,_xll.ohTrigger(RecalcTrigger,Trigger6M)),NA())</f>
        <v>2.1386261870386392E-2</v>
      </c>
      <c r="P1191" s="52">
        <f>IFERROR(_xll.qlIndexFixing(Index1Y,$H1191,TRUE,_xll.ohTrigger(RecalcTrigger,Trigger1Y)),NA())</f>
        <v>2.346816092837067E-2</v>
      </c>
      <c r="Q1191" s="52">
        <f>IFERROR(_xll.qlIndexFixing(ONIndex1Y,I1191,TRUE,_xll.ohTrigger(RecalcTrigger,Trigger1Y)),NA())</f>
        <v>2.3239384214601699E-2</v>
      </c>
    </row>
    <row r="1192" spans="2:17" x14ac:dyDescent="0.2">
      <c r="B1192" s="46" t="s">
        <v>51</v>
      </c>
      <c r="D1192" s="49">
        <f>_xll.qlCalendarAdvance(LocalCalendar,$D1191,B1192,"f",FALSE)</f>
        <v>48114</v>
      </c>
      <c r="E1192" s="49">
        <f>_xll.qlInterestRateIndexValueDate(IndexON,D1192)</f>
        <v>48114</v>
      </c>
      <c r="F1192" s="52">
        <f>IFERROR(_xll.qlIndexFixing(IndexON,D1192,TRUE,_xll.ohTrigger(RecalcTrigger,TriggerON)),NA())</f>
        <v>1.5426954417678829E-2</v>
      </c>
      <c r="H1192" s="49">
        <f>_xll.qlCalendarAdvance(IborCalendar,$H1191,B1192,"f",FALSE)</f>
        <v>48100</v>
      </c>
      <c r="I1192" s="49">
        <f>_xll.qlInterestRateIndexValueDate(Index1M,$H1192)</f>
        <v>48102</v>
      </c>
      <c r="J1192" s="52">
        <f>IFERROR(_xll.qlIndexFixing(Index1M,$H1192,TRUE,_xll.ohTrigger(RecalcTrigger,Trigger1M)),NA())</f>
        <v>1.8626177396936911E-2</v>
      </c>
      <c r="K1192" s="52">
        <f>IFERROR(_xll.qlIndexFixing(ONIndex1M,I1192,TRUE,_xll.ohTrigger(RecalcTrigger,Trigger1M)),NA())</f>
        <v>1.8616784084883875E-2</v>
      </c>
      <c r="L1192" s="52">
        <f>IFERROR(_xll.qlIndexFixing(Index3M,H1192,TRUE,_xll.ohTrigger(RecalcTrigger,Trigger3M)),NA())</f>
        <v>1.9595356477837327E-2</v>
      </c>
      <c r="M1192" s="52">
        <f>IFERROR(_xll.qlIndexFixing(ONIndex3M,I1192,TRUE,_xll.ohTrigger(RecalcTrigger,Trigger3M)),NA())</f>
        <v>1.9530987128471011E-2</v>
      </c>
      <c r="N1192" s="52">
        <f>IFERROR(_xll.qlIndexFixing(Index6M,$H1192,TRUE,_xll.ohTrigger(RecalcTrigger,Trigger6M)),NA())</f>
        <v>2.1515396150811262E-2</v>
      </c>
      <c r="O1192" s="52">
        <f>IFERROR(_xll.qlIndexFixing(ONIndex6M,I1192,TRUE,_xll.ohTrigger(RecalcTrigger,Trigger6M)),NA())</f>
        <v>2.1387362839382362E-2</v>
      </c>
      <c r="P1192" s="52">
        <f>IFERROR(_xll.qlIndexFixing(Index1Y,$H1192,TRUE,_xll.ohTrigger(RecalcTrigger,Trigger1Y)),NA())</f>
        <v>2.3465634292051035E-2</v>
      </c>
      <c r="Q1192" s="52">
        <f>IFERROR(_xll.qlIndexFixing(ONIndex1Y,I1192,TRUE,_xll.ohTrigger(RecalcTrigger,Trigger1Y)),NA())</f>
        <v>2.3237573460654914E-2</v>
      </c>
    </row>
    <row r="1193" spans="2:17" x14ac:dyDescent="0.2">
      <c r="B1193" s="46" t="s">
        <v>51</v>
      </c>
      <c r="D1193" s="49">
        <f>_xll.qlCalendarAdvance(LocalCalendar,$D1192,B1193,"f",FALSE)</f>
        <v>48121</v>
      </c>
      <c r="E1193" s="49">
        <f>_xll.qlInterestRateIndexValueDate(IndexON,D1193)</f>
        <v>48121</v>
      </c>
      <c r="F1193" s="52">
        <f>IFERROR(_xll.qlIndexFixing(IndexON,D1193,TRUE,_xll.ohTrigger(RecalcTrigger,TriggerON)),NA())</f>
        <v>1.5429232253678649E-2</v>
      </c>
      <c r="H1193" s="49">
        <f>_xll.qlCalendarAdvance(IborCalendar,$H1192,B1193,"f",FALSE)</f>
        <v>48107</v>
      </c>
      <c r="I1193" s="49">
        <f>_xll.qlInterestRateIndexValueDate(Index1M,$H1193)</f>
        <v>48109</v>
      </c>
      <c r="J1193" s="52">
        <f>IFERROR(_xll.qlIndexFixing(Index1M,$H1193,TRUE,_xll.ohTrigger(RecalcTrigger,Trigger1M)),NA())</f>
        <v>1.8623225789893283E-2</v>
      </c>
      <c r="K1193" s="52">
        <f>IFERROR(_xll.qlIndexFixing(ONIndex1M,I1193,TRUE,_xll.ohTrigger(RecalcTrigger,Trigger1M)),NA())</f>
        <v>1.8614186737186955E-2</v>
      </c>
      <c r="L1193" s="52">
        <f>IFERROR(_xll.qlIndexFixing(Index3M,H1193,TRUE,_xll.ohTrigger(RecalcTrigger,Trigger3M)),NA())</f>
        <v>1.9597881976798057E-2</v>
      </c>
      <c r="M1193" s="52">
        <f>IFERROR(_xll.qlIndexFixing(ONIndex3M,I1193,TRUE,_xll.ohTrigger(RecalcTrigger,Trigger3M)),NA())</f>
        <v>1.9533598195593527E-2</v>
      </c>
      <c r="N1193" s="52">
        <f>IFERROR(_xll.qlIndexFixing(Index6M,$H1193,TRUE,_xll.ohTrigger(RecalcTrigger,Trigger6M)),NA())</f>
        <v>2.1516291463364149E-2</v>
      </c>
      <c r="O1193" s="52">
        <f>IFERROR(_xll.qlIndexFixing(ONIndex6M,I1193,TRUE,_xll.ohTrigger(RecalcTrigger,Trigger6M)),NA())</f>
        <v>2.1388454497826004E-2</v>
      </c>
      <c r="P1193" s="52">
        <f>IFERROR(_xll.qlIndexFixing(Index1Y,$H1193,TRUE,_xll.ohTrigger(RecalcTrigger,Trigger1Y)),NA())</f>
        <v>2.3463726407925135E-2</v>
      </c>
      <c r="Q1193" s="52">
        <f>IFERROR(_xll.qlIndexFixing(ONIndex1Y,I1193,TRUE,_xll.ohTrigger(RecalcTrigger,Trigger1Y)),NA())</f>
        <v>2.3235766787284007E-2</v>
      </c>
    </row>
    <row r="1194" spans="2:17" x14ac:dyDescent="0.2">
      <c r="B1194" s="46" t="s">
        <v>51</v>
      </c>
      <c r="D1194" s="49">
        <f>_xll.qlCalendarAdvance(LocalCalendar,$D1193,B1194,"f",FALSE)</f>
        <v>48128</v>
      </c>
      <c r="E1194" s="49">
        <f>_xll.qlInterestRateIndexValueDate(IndexON,D1194)</f>
        <v>48128</v>
      </c>
      <c r="F1194" s="52">
        <f>IFERROR(_xll.qlIndexFixing(IndexON,D1194,TRUE,_xll.ohTrigger(RecalcTrigger,TriggerON)),NA())</f>
        <v>1.5431496612139384E-2</v>
      </c>
      <c r="H1194" s="49">
        <f>_xll.qlCalendarAdvance(IborCalendar,$H1193,B1194,"f",FALSE)</f>
        <v>48114</v>
      </c>
      <c r="I1194" s="49">
        <f>_xll.qlInterestRateIndexValueDate(Index1M,$H1194)</f>
        <v>48116</v>
      </c>
      <c r="J1194" s="52">
        <f>IFERROR(_xll.qlIndexFixing(Index1M,$H1194,TRUE,_xll.ohTrigger(RecalcTrigger,Trigger1M)),NA())</f>
        <v>1.8620545630264052E-2</v>
      </c>
      <c r="K1194" s="52">
        <f>IFERROR(_xll.qlIndexFixing(ONIndex1M,I1194,TRUE,_xll.ohTrigger(RecalcTrigger,Trigger1M)),NA())</f>
        <v>1.8611556874059687E-2</v>
      </c>
      <c r="L1194" s="52">
        <f>IFERROR(_xll.qlIndexFixing(Index3M,H1194,TRUE,_xll.ohTrigger(RecalcTrigger,Trigger3M)),NA())</f>
        <v>1.9603210951447132E-2</v>
      </c>
      <c r="M1194" s="52">
        <f>IFERROR(_xll.qlIndexFixing(ONIndex3M,I1194,TRUE,_xll.ohTrigger(RecalcTrigger,Trigger3M)),NA())</f>
        <v>1.9536220181182173E-2</v>
      </c>
      <c r="N1194" s="52">
        <f>IFERROR(_xll.qlIndexFixing(Index6M,$H1194,TRUE,_xll.ohTrigger(RecalcTrigger,Trigger6M)),NA())</f>
        <v>2.1517169941632299E-2</v>
      </c>
      <c r="O1194" s="52">
        <f>IFERROR(_xll.qlIndexFixing(ONIndex6M,I1194,TRUE,_xll.ohTrigger(RecalcTrigger,Trigger6M)),NA())</f>
        <v>2.1389536845877188E-2</v>
      </c>
      <c r="P1194" s="52">
        <f>IFERROR(_xll.qlIndexFixing(Index1Y,$H1194,TRUE,_xll.ohTrigger(RecalcTrigger,Trigger1Y)),NA())</f>
        <v>2.3461815986377872E-2</v>
      </c>
      <c r="Q1194" s="52">
        <f>IFERROR(_xll.qlIndexFixing(ONIndex1Y,I1194,TRUE,_xll.ohTrigger(RecalcTrigger,Trigger1Y)),NA())</f>
        <v>2.3233964194648848E-2</v>
      </c>
    </row>
    <row r="1195" spans="2:17" x14ac:dyDescent="0.2">
      <c r="B1195" s="46" t="s">
        <v>51</v>
      </c>
      <c r="D1195" s="49">
        <f>_xll.qlCalendarAdvance(LocalCalendar,$D1194,B1195,"f",FALSE)</f>
        <v>48135</v>
      </c>
      <c r="E1195" s="49">
        <f>_xll.qlInterestRateIndexValueDate(IndexON,D1195)</f>
        <v>48135</v>
      </c>
      <c r="F1195" s="52">
        <f>IFERROR(_xll.qlIndexFixing(IndexON,D1195,TRUE,_xll.ohTrigger(RecalcTrigger,TriggerON)),NA())</f>
        <v>1.5433734273315736E-2</v>
      </c>
      <c r="H1195" s="49">
        <f>_xll.qlCalendarAdvance(IborCalendar,$H1194,B1195,"f",FALSE)</f>
        <v>48121</v>
      </c>
      <c r="I1195" s="49">
        <f>_xll.qlInterestRateIndexValueDate(Index1M,$H1195)</f>
        <v>48123</v>
      </c>
      <c r="J1195" s="52">
        <f>IFERROR(_xll.qlIndexFixing(Index1M,$H1195,TRUE,_xll.ohTrigger(RecalcTrigger,Trigger1M)),NA())</f>
        <v>1.8617850574912664E-2</v>
      </c>
      <c r="K1195" s="52">
        <f>IFERROR(_xll.qlIndexFixing(ONIndex1M,I1195,TRUE,_xll.ohTrigger(RecalcTrigger,Trigger1M)),NA())</f>
        <v>1.860889584818004E-2</v>
      </c>
      <c r="L1195" s="52">
        <f>IFERROR(_xll.qlIndexFixing(Index3M,H1195,TRUE,_xll.ohTrigger(RecalcTrigger,Trigger3M)),NA())</f>
        <v>1.9603569519473726E-2</v>
      </c>
      <c r="M1195" s="52">
        <f>IFERROR(_xll.qlIndexFixing(ONIndex3M,I1195,TRUE,_xll.ohTrigger(RecalcTrigger,Trigger3M)),NA())</f>
        <v>1.9538850659097662E-2</v>
      </c>
      <c r="N1195" s="52">
        <f>IFERROR(_xll.qlIndexFixing(Index6M,$H1195,TRUE,_xll.ohTrigger(RecalcTrigger,Trigger6M)),NA())</f>
        <v>2.1518727542623094E-2</v>
      </c>
      <c r="O1195" s="52">
        <f>IFERROR(_xll.qlIndexFixing(ONIndex6M,I1195,TRUE,_xll.ohTrigger(RecalcTrigger,Trigger6M)),NA())</f>
        <v>2.1390609375142589E-2</v>
      </c>
      <c r="P1195" s="52">
        <f>IFERROR(_xll.qlIndexFixing(Index1Y,$H1195,TRUE,_xll.ohTrigger(RecalcTrigger,Trigger1Y)),NA())</f>
        <v>2.3459902895817772E-2</v>
      </c>
      <c r="Q1195" s="52">
        <f>IFERROR(_xll.qlIndexFixing(ONIndex1Y,I1195,TRUE,_xll.ohTrigger(RecalcTrigger,Trigger1Y)),NA())</f>
        <v>2.323216524414029E-2</v>
      </c>
    </row>
    <row r="1196" spans="2:17" x14ac:dyDescent="0.2">
      <c r="B1196" s="46" t="s">
        <v>51</v>
      </c>
      <c r="D1196" s="49">
        <f>_xll.qlCalendarAdvance(LocalCalendar,$D1195,B1196,"f",FALSE)</f>
        <v>48142</v>
      </c>
      <c r="E1196" s="49">
        <f>_xll.qlInterestRateIndexValueDate(IndexON,D1196)</f>
        <v>48142</v>
      </c>
      <c r="F1196" s="52">
        <f>IFERROR(_xll.qlIndexFixing(IndexON,D1196,TRUE,_xll.ohTrigger(RecalcTrigger,TriggerON)),NA())</f>
        <v>1.5435945236967896E-2</v>
      </c>
      <c r="H1196" s="49">
        <f>_xll.qlCalendarAdvance(IborCalendar,$H1195,B1196,"f",FALSE)</f>
        <v>48128</v>
      </c>
      <c r="I1196" s="49">
        <f>_xll.qlInterestRateIndexValueDate(Index1M,$H1196)</f>
        <v>48130</v>
      </c>
      <c r="J1196" s="52">
        <f>IFERROR(_xll.qlIndexFixing(Index1M,$H1196,TRUE,_xll.ohTrigger(RecalcTrigger,Trigger1M)),NA())</f>
        <v>1.8615143638872345E-2</v>
      </c>
      <c r="K1196" s="52">
        <f>IFERROR(_xll.qlIndexFixing(ONIndex1M,I1196,TRUE,_xll.ohTrigger(RecalcTrigger,Trigger1M)),NA())</f>
        <v>1.8606218895280691E-2</v>
      </c>
      <c r="L1196" s="52">
        <f>IFERROR(_xll.qlIndexFixing(Index3M,H1196,TRUE,_xll.ohTrigger(RecalcTrigger,Trigger3M)),NA())</f>
        <v>1.9606020234059773E-2</v>
      </c>
      <c r="M1196" s="52">
        <f>IFERROR(_xll.qlIndexFixing(ONIndex3M,I1196,TRUE,_xll.ohTrigger(RecalcTrigger,Trigger3M)),NA())</f>
        <v>1.9541462307195445E-2</v>
      </c>
      <c r="N1196" s="52">
        <f>IFERROR(_xll.qlIndexFixing(Index6M,$H1196,TRUE,_xll.ohTrigger(RecalcTrigger,Trigger6M)),NA())</f>
        <v>2.1519570352553793E-2</v>
      </c>
      <c r="O1196" s="52">
        <f>IFERROR(_xll.qlIndexFixing(ONIndex6M,I1196,TRUE,_xll.ohTrigger(RecalcTrigger,Trigger6M)),NA())</f>
        <v>2.1391666362839956E-2</v>
      </c>
      <c r="P1196" s="52">
        <f>IFERROR(_xll.qlIndexFixing(Index1Y,$H1196,TRUE,_xll.ohTrigger(RecalcTrigger,Trigger1Y)),NA())</f>
        <v>2.3458606607552154E-2</v>
      </c>
      <c r="Q1196" s="52">
        <f>IFERROR(_xll.qlIndexFixing(ONIndex1Y,I1196,TRUE,_xll.ohTrigger(RecalcTrigger,Trigger1Y)),NA())</f>
        <v>2.3230364998108044E-2</v>
      </c>
    </row>
    <row r="1197" spans="2:17" x14ac:dyDescent="0.2">
      <c r="B1197" s="46" t="s">
        <v>51</v>
      </c>
      <c r="D1197" s="49">
        <f>_xll.qlCalendarAdvance(LocalCalendar,$D1196,B1197,"f",FALSE)</f>
        <v>48149</v>
      </c>
      <c r="E1197" s="49">
        <f>_xll.qlInterestRateIndexValueDate(IndexON,D1197)</f>
        <v>48149</v>
      </c>
      <c r="F1197" s="52">
        <f>IFERROR(_xll.qlIndexFixing(IndexON,D1197,TRUE,_xll.ohTrigger(RecalcTrigger,TriggerON)),NA())</f>
        <v>1.5438129503255738E-2</v>
      </c>
      <c r="H1197" s="49">
        <f>_xll.qlCalendarAdvance(IborCalendar,$H1196,B1197,"f",FALSE)</f>
        <v>48135</v>
      </c>
      <c r="I1197" s="49">
        <f>_xll.qlInterestRateIndexValueDate(Index1M,$H1197)</f>
        <v>48137</v>
      </c>
      <c r="J1197" s="52">
        <f>IFERROR(_xll.qlIndexFixing(Index1M,$H1197,TRUE,_xll.ohTrigger(RecalcTrigger,Trigger1M)),NA())</f>
        <v>1.8612425100700269E-2</v>
      </c>
      <c r="K1197" s="52">
        <f>IFERROR(_xll.qlIndexFixing(ONIndex1M,I1197,TRUE,_xll.ohTrigger(RecalcTrigger,Trigger1M)),NA())</f>
        <v>1.860353035820772E-2</v>
      </c>
      <c r="L1197" s="52">
        <f>IFERROR(_xll.qlIndexFixing(Index3M,H1197,TRUE,_xll.ohTrigger(RecalcTrigger,Trigger3M)),NA())</f>
        <v>1.9608444200049441E-2</v>
      </c>
      <c r="M1197" s="52">
        <f>IFERROR(_xll.qlIndexFixing(ONIndex3M,I1197,TRUE,_xll.ohTrigger(RecalcTrigger,Trigger3M)),NA())</f>
        <v>1.9544047337065606E-2</v>
      </c>
      <c r="N1197" s="52">
        <f>IFERROR(_xll.qlIndexFixing(Index6M,$H1197,TRUE,_xll.ohTrigger(RecalcTrigger,Trigger6M)),NA())</f>
        <v>2.1520395803096247E-2</v>
      </c>
      <c r="O1197" s="52">
        <f>IFERROR(_xll.qlIndexFixing(ONIndex6M,I1197,TRUE,_xll.ohTrigger(RecalcTrigger,Trigger6M)),NA())</f>
        <v>2.1392706177634224E-2</v>
      </c>
      <c r="P1197" s="52">
        <f>IFERROR(_xll.qlIndexFixing(Index1Y,$H1197,TRUE,_xll.ohTrigger(RecalcTrigger,Trigger1Y)),NA())</f>
        <v>2.3456068439118224E-2</v>
      </c>
      <c r="Q1197" s="52">
        <f>IFERROR(_xll.qlIndexFixing(ONIndex1Y,I1197,TRUE,_xll.ohTrigger(RecalcTrigger,Trigger1Y)),NA())</f>
        <v>2.3228562049277812E-2</v>
      </c>
    </row>
    <row r="1198" spans="2:17" x14ac:dyDescent="0.2">
      <c r="B1198" s="46" t="s">
        <v>51</v>
      </c>
      <c r="D1198" s="49">
        <f>_xll.qlCalendarAdvance(LocalCalendar,$D1197,B1198,"f",FALSE)</f>
        <v>48156</v>
      </c>
      <c r="E1198" s="49">
        <f>_xll.qlInterestRateIndexValueDate(IndexON,D1198)</f>
        <v>48156</v>
      </c>
      <c r="F1198" s="52">
        <f>IFERROR(_xll.qlIndexFixing(IndexON,D1198,TRUE,_xll.ohTrigger(RecalcTrigger,TriggerON)),NA())</f>
        <v>1.5440287072099323E-2</v>
      </c>
      <c r="H1198" s="49">
        <f>_xll.qlCalendarAdvance(IborCalendar,$H1197,B1198,"f",FALSE)</f>
        <v>48142</v>
      </c>
      <c r="I1198" s="49">
        <f>_xll.qlInterestRateIndexValueDate(Index1M,$H1198)</f>
        <v>48144</v>
      </c>
      <c r="J1198" s="52">
        <f>IFERROR(_xll.qlIndexFixing(Index1M,$H1198,TRUE,_xll.ohTrigger(RecalcTrigger,Trigger1M)),NA())</f>
        <v>1.8609694960406431E-2</v>
      </c>
      <c r="K1198" s="52">
        <f>IFERROR(_xll.qlIndexFixing(ONIndex1M,I1198,TRUE,_xll.ohTrigger(RecalcTrigger,Trigger1M)),NA())</f>
        <v>1.8600830236801258E-2</v>
      </c>
      <c r="L1198" s="52">
        <f>IFERROR(_xll.qlIndexFixing(Index3M,H1198,TRUE,_xll.ohTrigger(RecalcTrigger,Trigger3M)),NA())</f>
        <v>1.9610841417393204E-2</v>
      </c>
      <c r="M1198" s="52">
        <f>IFERROR(_xll.qlIndexFixing(ONIndex3M,I1198,TRUE,_xll.ohTrigger(RecalcTrigger,Trigger3M)),NA())</f>
        <v>1.9546605748708146E-2</v>
      </c>
      <c r="N1198" s="52">
        <f>IFERROR(_xll.qlIndexFixing(Index6M,$H1198,TRUE,_xll.ohTrigger(RecalcTrigger,Trigger6M)),NA())</f>
        <v>2.1521203894228617E-2</v>
      </c>
      <c r="O1198" s="52">
        <f>IFERROR(_xll.qlIndexFixing(ONIndex6M,I1198,TRUE,_xll.ohTrigger(RecalcTrigger,Trigger6M)),NA())</f>
        <v>2.1393728819445457E-2</v>
      </c>
      <c r="P1198" s="52">
        <f>IFERROR(_xll.qlIndexFixing(Index1Y,$H1198,TRUE,_xll.ohTrigger(RecalcTrigger,Trigger1Y)),NA())</f>
        <v>2.3454147064985383E-2</v>
      </c>
      <c r="Q1198" s="52">
        <f>IFERROR(_xll.qlIndexFixing(ONIndex1Y,I1198,TRUE,_xll.ohTrigger(RecalcTrigger,Trigger1Y)),NA())</f>
        <v>2.3226756397489723E-2</v>
      </c>
    </row>
    <row r="1199" spans="2:17" x14ac:dyDescent="0.2">
      <c r="B1199" s="46" t="s">
        <v>51</v>
      </c>
      <c r="D1199" s="49">
        <f>_xll.qlCalendarAdvance(LocalCalendar,$D1198,B1199,"f",FALSE)</f>
        <v>48164</v>
      </c>
      <c r="E1199" s="49">
        <f>_xll.qlInterestRateIndexValueDate(IndexON,D1199)</f>
        <v>48164</v>
      </c>
      <c r="F1199" s="52">
        <f>IFERROR(_xll.qlIndexFixing(IndexON,D1199,TRUE,_xll.ohTrigger(RecalcTrigger,TriggerON)),NA())</f>
        <v>1.5442720174378977E-2</v>
      </c>
      <c r="H1199" s="49">
        <f>_xll.qlCalendarAdvance(IborCalendar,$H1198,B1199,"f",FALSE)</f>
        <v>48149</v>
      </c>
      <c r="I1199" s="49">
        <f>_xll.qlInterestRateIndexValueDate(Index1M,$H1199)</f>
        <v>48151</v>
      </c>
      <c r="J1199" s="52">
        <f>IFERROR(_xll.qlIndexFixing(Index1M,$H1199,TRUE,_xll.ohTrigger(RecalcTrigger,Trigger1M)),NA())</f>
        <v>1.8606101716200456E-2</v>
      </c>
      <c r="K1199" s="52">
        <f>IFERROR(_xll.qlIndexFixing(ONIndex1M,I1199,TRUE,_xll.ohTrigger(RecalcTrigger,Trigger1M)),NA())</f>
        <v>1.8598118531301111E-2</v>
      </c>
      <c r="L1199" s="52">
        <f>IFERROR(_xll.qlIndexFixing(Index3M,H1199,TRUE,_xll.ohTrigger(RecalcTrigger,Trigger3M)),NA())</f>
        <v>1.9613211886044139E-2</v>
      </c>
      <c r="M1199" s="52">
        <f>IFERROR(_xll.qlIndexFixing(ONIndex3M,I1199,TRUE,_xll.ohTrigger(RecalcTrigger,Trigger3M)),NA())</f>
        <v>1.9549137542202999E-2</v>
      </c>
      <c r="N1199" s="52">
        <f>IFERROR(_xll.qlIndexFixing(Index6M,$H1199,TRUE,_xll.ohTrigger(RecalcTrigger,Trigger6M)),NA())</f>
        <v>2.1521994625929936E-2</v>
      </c>
      <c r="O1199" s="52">
        <f>IFERROR(_xll.qlIndexFixing(ONIndex6M,I1199,TRUE,_xll.ohTrigger(RecalcTrigger,Trigger6M)),NA())</f>
        <v>2.1394734288433526E-2</v>
      </c>
      <c r="P1199" s="52">
        <f>IFERROR(_xll.qlIndexFixing(Index1Y,$H1199,TRUE,_xll.ohTrigger(RecalcTrigger,Trigger1Y)),NA())</f>
        <v>2.3450367117912232E-2</v>
      </c>
      <c r="Q1199" s="52">
        <f>IFERROR(_xll.qlIndexFixing(ONIndex1Y,I1199,TRUE,_xll.ohTrigger(RecalcTrigger,Trigger1Y)),NA())</f>
        <v>2.3224948042823712E-2</v>
      </c>
    </row>
    <row r="1200" spans="2:17" x14ac:dyDescent="0.2">
      <c r="B1200" s="46" t="s">
        <v>51</v>
      </c>
      <c r="D1200" s="49">
        <f>_xll.qlCalendarAdvance(LocalCalendar,$D1199,B1200,"f",FALSE)</f>
        <v>48171</v>
      </c>
      <c r="E1200" s="49">
        <f>_xll.qlInterestRateIndexValueDate(IndexON,D1200)</f>
        <v>48171</v>
      </c>
      <c r="F1200" s="52">
        <f>IFERROR(_xll.qlIndexFixing(IndexON,D1200,TRUE,_xll.ohTrigger(RecalcTrigger,TriggerON)),NA())</f>
        <v>1.5444820534424863E-2</v>
      </c>
      <c r="H1200" s="49">
        <f>_xll.qlCalendarAdvance(IborCalendar,$H1199,B1200,"f",FALSE)</f>
        <v>48156</v>
      </c>
      <c r="I1200" s="49">
        <f>_xll.qlInterestRateIndexValueDate(Index1M,$H1200)</f>
        <v>48158</v>
      </c>
      <c r="J1200" s="52">
        <f>IFERROR(_xll.qlIndexFixing(Index1M,$H1200,TRUE,_xll.ohTrigger(RecalcTrigger,Trigger1M)),NA())</f>
        <v>1.8604199873485938E-2</v>
      </c>
      <c r="K1200" s="52">
        <f>IFERROR(_xll.qlIndexFixing(ONIndex1M,I1200,TRUE,_xll.ohTrigger(RecalcTrigger,Trigger1M)),NA())</f>
        <v>1.8595395241627344E-2</v>
      </c>
      <c r="L1200" s="52">
        <f>IFERROR(_xll.qlIndexFixing(Index3M,H1200,TRUE,_xll.ohTrigger(RecalcTrigger,Trigger3M)),NA())</f>
        <v>1.9615555605952722E-2</v>
      </c>
      <c r="M1200" s="52">
        <f>IFERROR(_xll.qlIndexFixing(ONIndex3M,I1200,TRUE,_xll.ohTrigger(RecalcTrigger,Trigger3M)),NA())</f>
        <v>1.9551642717550166E-2</v>
      </c>
      <c r="N1200" s="52">
        <f>IFERROR(_xll.qlIndexFixing(Index6M,$H1200,TRUE,_xll.ohTrigger(RecalcTrigger,Trigger6M)),NA())</f>
        <v>2.1522077695884524E-2</v>
      </c>
      <c r="O1200" s="52">
        <f>IFERROR(_xll.qlIndexFixing(ONIndex6M,I1200,TRUE,_xll.ohTrigger(RecalcTrigger,Trigger6M)),NA())</f>
        <v>2.1395722584438559E-2</v>
      </c>
      <c r="P1200" s="52">
        <f>IFERROR(_xll.qlIndexFixing(Index1Y,$H1200,TRUE,_xll.ohTrigger(RecalcTrigger,Trigger1Y)),NA())</f>
        <v>2.3450296025233946E-2</v>
      </c>
      <c r="Q1200" s="52">
        <f>IFERROR(_xll.qlIndexFixing(ONIndex1Y,I1200,TRUE,_xll.ohTrigger(RecalcTrigger,Trigger1Y)),NA())</f>
        <v>2.3223136985359716E-2</v>
      </c>
    </row>
    <row r="1201" spans="2:17" x14ac:dyDescent="0.2">
      <c r="B1201" s="46" t="s">
        <v>51</v>
      </c>
      <c r="D1201" s="49">
        <f>_xll.qlCalendarAdvance(LocalCalendar,$D1200,B1201,"f",FALSE)</f>
        <v>48178</v>
      </c>
      <c r="E1201" s="49">
        <f>_xll.qlInterestRateIndexValueDate(IndexON,D1201)</f>
        <v>48178</v>
      </c>
      <c r="F1201" s="52">
        <f>IFERROR(_xll.qlIndexFixing(IndexON,D1201,TRUE,_xll.ohTrigger(RecalcTrigger,TriggerON)),NA())</f>
        <v>1.5447372630439382E-2</v>
      </c>
      <c r="H1201" s="49">
        <f>_xll.qlCalendarAdvance(IborCalendar,$H1200,B1201,"f",FALSE)</f>
        <v>48163</v>
      </c>
      <c r="I1201" s="49">
        <f>_xll.qlInterestRateIndexValueDate(Index1M,$H1201)</f>
        <v>48165</v>
      </c>
      <c r="J1201" s="52">
        <f>IFERROR(_xll.qlIndexFixing(Index1M,$H1201,TRUE,_xll.ohTrigger(RecalcTrigger,Trigger1M)),NA())</f>
        <v>1.860143492687677E-2</v>
      </c>
      <c r="K1201" s="52">
        <f>IFERROR(_xll.qlIndexFixing(ONIndex1M,I1201,TRUE,_xll.ohTrigger(RecalcTrigger,Trigger1M)),NA())</f>
        <v>1.859266036770002E-2</v>
      </c>
      <c r="L1201" s="52">
        <f>IFERROR(_xll.qlIndexFixing(Index3M,H1201,TRUE,_xll.ohTrigger(RecalcTrigger,Trigger3M)),NA())</f>
        <v>1.9617872577070296E-2</v>
      </c>
      <c r="M1201" s="52">
        <f>IFERROR(_xll.qlIndexFixing(ONIndex3M,I1201,TRUE,_xll.ohTrigger(RecalcTrigger,Trigger3M)),NA())</f>
        <v>1.9554121274669711E-2</v>
      </c>
      <c r="N1201" s="52">
        <f>IFERROR(_xll.qlIndexFixing(Index6M,$H1201,TRUE,_xll.ohTrigger(RecalcTrigger,Trigger6M)),NA())</f>
        <v>2.1522834903599953E-2</v>
      </c>
      <c r="O1201" s="52">
        <f>IFERROR(_xll.qlIndexFixing(ONIndex6M,I1201,TRUE,_xll.ohTrigger(RecalcTrigger,Trigger6M)),NA())</f>
        <v>2.1396693707620429E-2</v>
      </c>
      <c r="P1201" s="52">
        <f>IFERROR(_xll.qlIndexFixing(Index1Y,$H1201,TRUE,_xll.ohTrigger(RecalcTrigger,Trigger1Y)),NA())</f>
        <v>2.3448366359646845E-2</v>
      </c>
      <c r="Q1201" s="52">
        <f>IFERROR(_xll.qlIndexFixing(ONIndex1Y,I1201,TRUE,_xll.ohTrigger(RecalcTrigger,Trigger1Y)),NA())</f>
        <v>2.3221323224857926E-2</v>
      </c>
    </row>
    <row r="1202" spans="2:17" x14ac:dyDescent="0.2">
      <c r="B1202" s="46" t="s">
        <v>51</v>
      </c>
      <c r="D1202" s="49">
        <f>_xll.qlCalendarAdvance(LocalCalendar,$D1201,B1202,"f",FALSE)</f>
        <v>48185</v>
      </c>
      <c r="E1202" s="49">
        <f>_xll.qlInterestRateIndexValueDate(IndexON,D1202)</f>
        <v>48185</v>
      </c>
      <c r="F1202" s="52">
        <f>IFERROR(_xll.qlIndexFixing(IndexON,D1202,TRUE,_xll.ohTrigger(RecalcTrigger,TriggerON)),NA())</f>
        <v>1.5448941162343743E-2</v>
      </c>
      <c r="H1202" s="49">
        <f>_xll.qlCalendarAdvance(IborCalendar,$H1201,B1202,"f",FALSE)</f>
        <v>48170</v>
      </c>
      <c r="I1202" s="49">
        <f>_xll.qlInterestRateIndexValueDate(Index1M,$H1202)</f>
        <v>48172</v>
      </c>
      <c r="J1202" s="52">
        <f>IFERROR(_xll.qlIndexFixing(Index1M,$H1202,TRUE,_xll.ohTrigger(RecalcTrigger,Trigger1M)),NA())</f>
        <v>1.859865837818081E-2</v>
      </c>
      <c r="K1202" s="52">
        <f>IFERROR(_xll.qlIndexFixing(ONIndex1M,I1202,TRUE,_xll.ohTrigger(RecalcTrigger,Trigger1M)),NA())</f>
        <v>1.8589913909599076E-2</v>
      </c>
      <c r="L1202" s="52">
        <f>IFERROR(_xll.qlIndexFixing(Index3M,H1202,TRUE,_xll.ohTrigger(RecalcTrigger,Trigger3M)),NA())</f>
        <v>1.9620162799351682E-2</v>
      </c>
      <c r="M1202" s="52">
        <f>IFERROR(_xll.qlIndexFixing(ONIndex3M,I1202,TRUE,_xll.ohTrigger(RecalcTrigger,Trigger3M)),NA())</f>
        <v>1.955657321364157E-2</v>
      </c>
      <c r="N1202" s="52">
        <f>IFERROR(_xll.qlIndexFixing(Index6M,$H1202,TRUE,_xll.ohTrigger(RecalcTrigger,Trigger6M)),NA())</f>
        <v>2.1523574752855219E-2</v>
      </c>
      <c r="O1202" s="52">
        <f>IFERROR(_xll.qlIndexFixing(ONIndex6M,I1202,TRUE,_xll.ohTrigger(RecalcTrigger,Trigger6M)),NA())</f>
        <v>2.1397647657819263E-2</v>
      </c>
      <c r="P1202" s="52">
        <f>IFERROR(_xll.qlIndexFixing(Index1Y,$H1202,TRUE,_xll.ohTrigger(RecalcTrigger,Trigger1Y)),NA())</f>
        <v>2.344643393027402E-2</v>
      </c>
      <c r="Q1202" s="52">
        <f>IFERROR(_xll.qlIndexFixing(ONIndex1Y,I1202,TRUE,_xll.ohTrigger(RecalcTrigger,Trigger1Y)),NA())</f>
        <v>2.3219506761558151E-2</v>
      </c>
    </row>
    <row r="1203" spans="2:17" x14ac:dyDescent="0.2">
      <c r="B1203" s="46" t="s">
        <v>51</v>
      </c>
      <c r="D1203" s="49">
        <f>_xll.qlCalendarAdvance(LocalCalendar,$D1202,B1203,"f",FALSE)</f>
        <v>48192</v>
      </c>
      <c r="E1203" s="49">
        <f>_xll.qlInterestRateIndexValueDate(IndexON,D1203)</f>
        <v>48192</v>
      </c>
      <c r="F1203" s="52">
        <f>IFERROR(_xll.qlIndexFixing(IndexON,D1203,TRUE,_xll.ohTrigger(RecalcTrigger,TriggerON)),NA())</f>
        <v>1.54509614301368E-2</v>
      </c>
      <c r="H1203" s="49">
        <f>_xll.qlCalendarAdvance(IborCalendar,$H1202,B1203,"f",FALSE)</f>
        <v>48177</v>
      </c>
      <c r="I1203" s="49">
        <f>_xll.qlInterestRateIndexValueDate(Index1M,$H1203)</f>
        <v>48180</v>
      </c>
      <c r="J1203" s="52">
        <f>IFERROR(_xll.qlIndexFixing(Index1M,$H1203,TRUE,_xll.ohTrigger(RecalcTrigger,Trigger1M)),NA())</f>
        <v>1.8595750615311765E-2</v>
      </c>
      <c r="K1203" s="52">
        <f>IFERROR(_xll.qlIndexFixing(ONIndex1M,I1203,TRUE,_xll.ohTrigger(RecalcTrigger,Trigger1M)),NA())</f>
        <v>1.858732525689355E-2</v>
      </c>
      <c r="L1203" s="52">
        <f>IFERROR(_xll.qlIndexFixing(Index3M,H1203,TRUE,_xll.ohTrigger(RecalcTrigger,Trigger3M)),NA())</f>
        <v>1.9622057203671613E-2</v>
      </c>
      <c r="M1203" s="52">
        <f>IFERROR(_xll.qlIndexFixing(ONIndex3M,I1203,TRUE,_xll.ohTrigger(RecalcTrigger,Trigger3M)),NA())</f>
        <v>1.9560749158378243E-2</v>
      </c>
      <c r="N1203" s="52">
        <f>IFERROR(_xll.qlIndexFixing(Index6M,$H1203,TRUE,_xll.ohTrigger(RecalcTrigger,Trigger6M)),NA())</f>
        <v>2.1524399039579371E-2</v>
      </c>
      <c r="O1203" s="52">
        <f>IFERROR(_xll.qlIndexFixing(ONIndex6M,I1203,TRUE,_xll.ohTrigger(RecalcTrigger,Trigger6M)),NA())</f>
        <v>2.1400120814218937E-2</v>
      </c>
      <c r="P1203" s="52">
        <f>IFERROR(_xll.qlIndexFixing(Index1Y,$H1203,TRUE,_xll.ohTrigger(RecalcTrigger,Trigger1Y)),NA())</f>
        <v>2.3444222055354492E-2</v>
      </c>
      <c r="Q1203" s="52">
        <f>IFERROR(_xll.qlIndexFixing(ONIndex1Y,I1203,TRUE,_xll.ohTrigger(RecalcTrigger,Trigger1Y)),NA())</f>
        <v>2.3218664675477285E-2</v>
      </c>
    </row>
    <row r="1204" spans="2:17" x14ac:dyDescent="0.2">
      <c r="B1204" s="46" t="s">
        <v>51</v>
      </c>
      <c r="D1204" s="49">
        <f>_xll.qlCalendarAdvance(LocalCalendar,$D1203,B1204,"f",FALSE)</f>
        <v>48199</v>
      </c>
      <c r="E1204" s="49">
        <f>_xll.qlInterestRateIndexValueDate(IndexON,D1204)</f>
        <v>48199</v>
      </c>
      <c r="F1204" s="52">
        <f>IFERROR(_xll.qlIndexFixing(IndexON,D1204,TRUE,_xll.ohTrigger(RecalcTrigger,TriggerON)),NA())</f>
        <v>1.5452955000485602E-2</v>
      </c>
      <c r="H1204" s="49">
        <f>_xll.qlCalendarAdvance(IborCalendar,$H1203,B1204,"f",FALSE)</f>
        <v>48184</v>
      </c>
      <c r="I1204" s="49">
        <f>_xll.qlInterestRateIndexValueDate(Index1M,$H1204)</f>
        <v>48186</v>
      </c>
      <c r="J1204" s="52">
        <f>IFERROR(_xll.qlIndexFixing(Index1M,$H1204,TRUE,_xll.ohTrigger(RecalcTrigger,Trigger1M)),NA())</f>
        <v>1.8593070474558493E-2</v>
      </c>
      <c r="K1204" s="52">
        <f>IFERROR(_xll.qlIndexFixing(ONIndex1M,I1204,TRUE,_xll.ohTrigger(RecalcTrigger,Trigger1M)),NA())</f>
        <v>1.8584386240876327E-2</v>
      </c>
      <c r="L1204" s="52">
        <f>IFERROR(_xll.qlIndexFixing(Index3M,H1204,TRUE,_xll.ohTrigger(RecalcTrigger,Trigger3M)),NA())</f>
        <v>1.9623974291831919E-2</v>
      </c>
      <c r="M1204" s="52">
        <f>IFERROR(_xll.qlIndexFixing(ONIndex3M,I1204,TRUE,_xll.ohTrigger(RecalcTrigger,Trigger3M)),NA())</f>
        <v>1.9561397237222167E-2</v>
      </c>
      <c r="N1204" s="52">
        <f>IFERROR(_xll.qlIndexFixing(Index6M,$H1204,TRUE,_xll.ohTrigger(RecalcTrigger,Trigger6M)),NA())</f>
        <v>2.1525687892255708E-2</v>
      </c>
      <c r="O1204" s="52">
        <f>IFERROR(_xll.qlIndexFixing(ONIndex6M,I1204,TRUE,_xll.ohTrigger(RecalcTrigger,Trigger6M)),NA())</f>
        <v>2.1399504039507633E-2</v>
      </c>
      <c r="P1204" s="52">
        <f>IFERROR(_xll.qlIndexFixing(Index1Y,$H1204,TRUE,_xll.ohTrigger(RecalcTrigger,Trigger1Y)),NA())</f>
        <v>2.3442560780233549E-2</v>
      </c>
      <c r="Q1204" s="52">
        <f>IFERROR(_xll.qlIndexFixing(ONIndex1Y,I1204,TRUE,_xll.ohTrigger(RecalcTrigger,Trigger1Y)),NA())</f>
        <v>2.32158657262449E-2</v>
      </c>
    </row>
    <row r="1205" spans="2:17" x14ac:dyDescent="0.2">
      <c r="B1205" s="46" t="s">
        <v>51</v>
      </c>
      <c r="D1205" s="49">
        <f>_xll.qlCalendarAdvance(LocalCalendar,$D1204,B1205,"f",FALSE)</f>
        <v>48206</v>
      </c>
      <c r="E1205" s="49">
        <f>_xll.qlInterestRateIndexValueDate(IndexON,D1205)</f>
        <v>48206</v>
      </c>
      <c r="F1205" s="52">
        <f>IFERROR(_xll.qlIndexFixing(IndexON,D1205,TRUE,_xll.ohTrigger(RecalcTrigger,TriggerON)),NA())</f>
        <v>1.5455393023229291E-2</v>
      </c>
      <c r="H1205" s="49">
        <f>_xll.qlCalendarAdvance(IborCalendar,$H1204,B1205,"f",FALSE)</f>
        <v>48191</v>
      </c>
      <c r="I1205" s="49">
        <f>_xll.qlInterestRateIndexValueDate(Index1M,$H1205)</f>
        <v>48193</v>
      </c>
      <c r="J1205" s="52">
        <f>IFERROR(_xll.qlIndexFixing(Index1M,$H1205,TRUE,_xll.ohTrigger(RecalcTrigger,Trigger1M)),NA())</f>
        <v>1.8590259119647123E-2</v>
      </c>
      <c r="K1205" s="52">
        <f>IFERROR(_xll.qlIndexFixing(ONIndex1M,I1205,TRUE,_xll.ohTrigger(RecalcTrigger,Trigger1M)),NA())</f>
        <v>1.8581605030174586E-2</v>
      </c>
      <c r="L1205" s="52">
        <f>IFERROR(_xll.qlIndexFixing(Index3M,H1205,TRUE,_xll.ohTrigger(RecalcTrigger,Trigger3M)),NA())</f>
        <v>1.9626186057689853E-2</v>
      </c>
      <c r="M1205" s="52">
        <f>IFERROR(_xll.qlIndexFixing(ONIndex3M,I1205,TRUE,_xll.ohTrigger(RecalcTrigger,Trigger3M)),NA())</f>
        <v>1.9563769321671032E-2</v>
      </c>
      <c r="N1205" s="52">
        <f>IFERROR(_xll.qlIndexFixing(Index6M,$H1205,TRUE,_xll.ohTrigger(RecalcTrigger,Trigger6M)),NA())</f>
        <v>2.1526374466950073E-2</v>
      </c>
      <c r="O1205" s="52">
        <f>IFERROR(_xll.qlIndexFixing(ONIndex6M,I1205,TRUE,_xll.ohTrigger(RecalcTrigger,Trigger6M)),NA())</f>
        <v>2.1400406471077105E-2</v>
      </c>
      <c r="P1205" s="52">
        <f>IFERROR(_xll.qlIndexFixing(Index1Y,$H1205,TRUE,_xll.ohTrigger(RecalcTrigger,Trigger1Y)),NA())</f>
        <v>2.3440620059598263E-2</v>
      </c>
      <c r="Q1205" s="52">
        <f>IFERROR(_xll.qlIndexFixing(ONIndex1Y,I1205,TRUE,_xll.ohTrigger(RecalcTrigger,Trigger1Y)),NA())</f>
        <v>2.3214041154231424E-2</v>
      </c>
    </row>
    <row r="1206" spans="2:17" x14ac:dyDescent="0.2">
      <c r="B1206" s="46" t="s">
        <v>51</v>
      </c>
      <c r="D1206" s="49">
        <f>_xll.qlCalendarAdvance(LocalCalendar,$D1205,B1206,"f",FALSE)</f>
        <v>48213</v>
      </c>
      <c r="E1206" s="49">
        <f>_xll.qlInterestRateIndexValueDate(IndexON,D1206)</f>
        <v>48213</v>
      </c>
      <c r="F1206" s="52">
        <f>IFERROR(_xll.qlIndexFixing(IndexON,D1206,TRUE,_xll.ohTrigger(RecalcTrigger,TriggerON)),NA())</f>
        <v>1.545733137502836E-2</v>
      </c>
      <c r="H1206" s="49">
        <f>_xll.qlCalendarAdvance(IborCalendar,$H1205,B1206,"f",FALSE)</f>
        <v>48198</v>
      </c>
      <c r="I1206" s="49">
        <f>_xll.qlInterestRateIndexValueDate(Index1M,$H1206)</f>
        <v>48200</v>
      </c>
      <c r="J1206" s="52">
        <f>IFERROR(_xll.qlIndexFixing(Index1M,$H1206,TRUE,_xll.ohTrigger(RecalcTrigger,Trigger1M)),NA())</f>
        <v>1.8587713022461084E-2</v>
      </c>
      <c r="K1206" s="52">
        <f>IFERROR(_xll.qlIndexFixing(ONIndex1M,I1206,TRUE,_xll.ohTrigger(RecalcTrigger,Trigger1M)),NA())</f>
        <v>1.8578812235299225E-2</v>
      </c>
      <c r="L1206" s="52">
        <f>IFERROR(_xll.qlIndexFixing(Index3M,H1206,TRUE,_xll.ohTrigger(RecalcTrigger,Trigger3M)),NA())</f>
        <v>1.9628371075971329E-2</v>
      </c>
      <c r="M1206" s="52">
        <f>IFERROR(_xll.qlIndexFixing(ONIndex3M,I1206,TRUE,_xll.ohTrigger(RecalcTrigger,Trigger3M)),NA())</f>
        <v>1.9566114787892275E-2</v>
      </c>
      <c r="N1206" s="52">
        <f>IFERROR(_xll.qlIndexFixing(Index6M,$H1206,TRUE,_xll.ohTrigger(RecalcTrigger,Trigger6M)),NA())</f>
        <v>2.1527043682077539E-2</v>
      </c>
      <c r="O1206" s="52">
        <f>IFERROR(_xll.qlIndexFixing(ONIndex6M,I1206,TRUE,_xll.ohTrigger(RecalcTrigger,Trigger6M)),NA())</f>
        <v>2.1401291729663541E-2</v>
      </c>
      <c r="P1206" s="52">
        <f>IFERROR(_xll.qlIndexFixing(Index1Y,$H1206,TRUE,_xll.ohTrigger(RecalcTrigger,Trigger1Y)),NA())</f>
        <v>2.3438676575241121E-2</v>
      </c>
      <c r="Q1206" s="52">
        <f>IFERROR(_xll.qlIndexFixing(ONIndex1Y,I1206,TRUE,_xll.ohTrigger(RecalcTrigger,Trigger1Y)),NA())</f>
        <v>2.3212213879340027E-2</v>
      </c>
    </row>
    <row r="1207" spans="2:17" x14ac:dyDescent="0.2">
      <c r="B1207" s="46" t="s">
        <v>51</v>
      </c>
      <c r="D1207" s="49">
        <f>_xll.qlCalendarAdvance(LocalCalendar,$D1206,B1207,"f",FALSE)</f>
        <v>48220</v>
      </c>
      <c r="E1207" s="49">
        <f>_xll.qlInterestRateIndexValueDate(IndexON,D1207)</f>
        <v>48220</v>
      </c>
      <c r="F1207" s="52">
        <f>IFERROR(_xll.qlIndexFixing(IndexON,D1207,TRUE,_xll.ohTrigger(RecalcTrigger,TriggerON)),NA())</f>
        <v>1.5458775527186219E-2</v>
      </c>
      <c r="H1207" s="49">
        <f>_xll.qlCalendarAdvance(IborCalendar,$H1206,B1207,"f",FALSE)</f>
        <v>48205</v>
      </c>
      <c r="I1207" s="49">
        <f>_xll.qlInterestRateIndexValueDate(Index1M,$H1207)</f>
        <v>48211</v>
      </c>
      <c r="J1207" s="52">
        <f>IFERROR(_xll.qlIndexFixing(Index1M,$H1207,TRUE,_xll.ohTrigger(RecalcTrigger,Trigger1M)),NA())</f>
        <v>1.8582701235711253E-2</v>
      </c>
      <c r="K1207" s="52">
        <f>IFERROR(_xll.qlIndexFixing(ONIndex1M,I1207,TRUE,_xll.ohTrigger(RecalcTrigger,Trigger1M)),NA())</f>
        <v>1.8574400152839843E-2</v>
      </c>
      <c r="L1207" s="52">
        <f>IFERROR(_xll.qlIndexFixing(Index3M,H1207,TRUE,_xll.ohTrigger(RecalcTrigger,Trigger3M)),NA())</f>
        <v>1.9632432939579895E-2</v>
      </c>
      <c r="M1207" s="52">
        <f>IFERROR(_xll.qlIndexFixing(ONIndex3M,I1207,TRUE,_xll.ohTrigger(RecalcTrigger,Trigger3M)),NA())</f>
        <v>1.9569746741030514E-2</v>
      </c>
      <c r="N1207" s="52">
        <f>IFERROR(_xll.qlIndexFixing(Index6M,$H1207,TRUE,_xll.ohTrigger(RecalcTrigger,Trigger6M)),NA())</f>
        <v>2.1528060232396871E-2</v>
      </c>
      <c r="O1207" s="52">
        <f>IFERROR(_xll.qlIndexFixing(ONIndex6M,I1207,TRUE,_xll.ohTrigger(RecalcTrigger,Trigger6M)),NA())</f>
        <v>2.1402648153916459E-2</v>
      </c>
      <c r="P1207" s="52">
        <f>IFERROR(_xll.qlIndexFixing(Index1Y,$H1207,TRUE,_xll.ohTrigger(RecalcTrigger,Trigger1Y)),NA())</f>
        <v>2.3434385263557553E-2</v>
      </c>
      <c r="Q1207" s="52">
        <f>IFERROR(_xll.qlIndexFixing(ONIndex1Y,I1207,TRUE,_xll.ohTrigger(RecalcTrigger,Trigger1Y)),NA())</f>
        <v>2.3209336986376172E-2</v>
      </c>
    </row>
    <row r="1208" spans="2:17" x14ac:dyDescent="0.2">
      <c r="B1208" s="46" t="s">
        <v>51</v>
      </c>
      <c r="D1208" s="49">
        <f>_xll.qlCalendarAdvance(LocalCalendar,$D1207,B1208,"f",FALSE)</f>
        <v>48227</v>
      </c>
      <c r="E1208" s="49">
        <f>_xll.qlInterestRateIndexValueDate(IndexON,D1208)</f>
        <v>48227</v>
      </c>
      <c r="F1208" s="52">
        <f>IFERROR(_xll.qlIndexFixing(IndexON,D1208,TRUE,_xll.ohTrigger(RecalcTrigger,TriggerON)),NA())</f>
        <v>1.5460662307917872E-2</v>
      </c>
      <c r="H1208" s="49">
        <f>_xll.qlCalendarAdvance(IborCalendar,$H1207,B1208,"f",FALSE)</f>
        <v>48212</v>
      </c>
      <c r="I1208" s="49">
        <f>_xll.qlInterestRateIndexValueDate(Index1M,$H1208)</f>
        <v>48215</v>
      </c>
      <c r="J1208" s="52">
        <f>IFERROR(_xll.qlIndexFixing(Index1M,$H1208,TRUE,_xll.ohTrigger(RecalcTrigger,Trigger1M)),NA())</f>
        <v>1.8581073047739708E-2</v>
      </c>
      <c r="K1208" s="52">
        <f>IFERROR(_xll.qlIndexFixing(ONIndex1M,I1208,TRUE,_xll.ohTrigger(RecalcTrigger,Trigger1M)),NA())</f>
        <v>1.8573343290642086E-2</v>
      </c>
      <c r="L1208" s="52">
        <f>IFERROR(_xll.qlIndexFixing(Index3M,H1208,TRUE,_xll.ohTrigger(RecalcTrigger,Trigger3M)),NA())</f>
        <v>1.9632963189428292E-2</v>
      </c>
      <c r="M1208" s="52">
        <f>IFERROR(_xll.qlIndexFixing(ONIndex3M,I1208,TRUE,_xll.ohTrigger(RecalcTrigger,Trigger3M)),NA())</f>
        <v>1.9572439734485414E-2</v>
      </c>
      <c r="N1208" s="52">
        <f>IFERROR(_xll.qlIndexFixing(Index6M,$H1208,TRUE,_xll.ohTrigger(RecalcTrigger,Trigger6M)),NA())</f>
        <v>2.1527738716667653E-2</v>
      </c>
      <c r="O1208" s="52">
        <f>IFERROR(_xll.qlIndexFixing(ONIndex6M,I1208,TRUE,_xll.ohTrigger(RecalcTrigger,Trigger6M)),NA())</f>
        <v>2.1404523097743322E-2</v>
      </c>
      <c r="P1208" s="52">
        <f>IFERROR(_xll.qlIndexFixing(Index1Y,$H1208,TRUE,_xll.ohTrigger(RecalcTrigger,Trigger1Y)),NA())</f>
        <v>2.3434502659568465E-2</v>
      </c>
      <c r="Q1208" s="52">
        <f>IFERROR(_xll.qlIndexFixing(ONIndex1Y,I1208,TRUE,_xll.ohTrigger(RecalcTrigger,Trigger1Y)),NA())</f>
        <v>2.3209523260998566E-2</v>
      </c>
    </row>
    <row r="1209" spans="2:17" x14ac:dyDescent="0.2">
      <c r="B1209" s="46" t="s">
        <v>51</v>
      </c>
      <c r="D1209" s="49">
        <f>_xll.qlCalendarAdvance(LocalCalendar,$D1208,B1209,"f",FALSE)</f>
        <v>48234</v>
      </c>
      <c r="E1209" s="49">
        <f>_xll.qlInterestRateIndexValueDate(IndexON,D1209)</f>
        <v>48234</v>
      </c>
      <c r="F1209" s="52">
        <f>IFERROR(_xll.qlIndexFixing(IndexON,D1209,TRUE,_xll.ohTrigger(RecalcTrigger,TriggerON)),NA())</f>
        <v>1.5462522391125333E-2</v>
      </c>
      <c r="H1209" s="49">
        <f>_xll.qlCalendarAdvance(IborCalendar,$H1208,B1209,"f",FALSE)</f>
        <v>48219</v>
      </c>
      <c r="I1209" s="49">
        <f>_xll.qlInterestRateIndexValueDate(Index1M,$H1209)</f>
        <v>48221</v>
      </c>
      <c r="J1209" s="52">
        <f>IFERROR(_xll.qlIndexFixing(Index1M,$H1209,TRUE,_xll.ohTrigger(RecalcTrigger,Trigger1M)),NA())</f>
        <v>1.8578897679565887E-2</v>
      </c>
      <c r="K1209" s="52">
        <f>IFERROR(_xll.qlIndexFixing(ONIndex1M,I1209,TRUE,_xll.ohTrigger(RecalcTrigger,Trigger1M)),NA())</f>
        <v>1.8570364345551482E-2</v>
      </c>
      <c r="L1209" s="52">
        <f>IFERROR(_xll.qlIndexFixing(Index3M,H1209,TRUE,_xll.ohTrigger(RecalcTrigger,Trigger3M)),NA())</f>
        <v>1.963476564491777E-2</v>
      </c>
      <c r="M1209" s="52">
        <f>IFERROR(_xll.qlIndexFixing(ONIndex3M,I1209,TRUE,_xll.ohTrigger(RecalcTrigger,Trigger3M)),NA())</f>
        <v>1.9572991477749824E-2</v>
      </c>
      <c r="N1209" s="52">
        <f>IFERROR(_xll.qlIndexFixing(Index6M,$H1209,TRUE,_xll.ohTrigger(RecalcTrigger,Trigger6M)),NA())</f>
        <v>2.1528267659200066E-2</v>
      </c>
      <c r="O1209" s="52">
        <f>IFERROR(_xll.qlIndexFixing(ONIndex6M,I1209,TRUE,_xll.ohTrigger(RecalcTrigger,Trigger6M)),NA())</f>
        <v>2.1403844467924316E-2</v>
      </c>
      <c r="P1209" s="52">
        <f>IFERROR(_xll.qlIndexFixing(Index1Y,$H1209,TRUE,_xll.ohTrigger(RecalcTrigger,Trigger1Y)),NA())</f>
        <v>2.3432829539998836E-2</v>
      </c>
      <c r="Q1209" s="52">
        <f>IFERROR(_xll.qlIndexFixing(ONIndex1Y,I1209,TRUE,_xll.ohTrigger(RecalcTrigger,Trigger1Y)),NA())</f>
        <v>2.320671583731837E-2</v>
      </c>
    </row>
    <row r="1210" spans="2:17" x14ac:dyDescent="0.2">
      <c r="B1210" s="46" t="s">
        <v>51</v>
      </c>
      <c r="D1210" s="49">
        <f>_xll.qlCalendarAdvance(LocalCalendar,$D1209,B1210,"f",FALSE)</f>
        <v>48241</v>
      </c>
      <c r="E1210" s="49">
        <f>_xll.qlInterestRateIndexValueDate(IndexON,D1210)</f>
        <v>48241</v>
      </c>
      <c r="F1210" s="52">
        <f>IFERROR(_xll.qlIndexFixing(IndexON,D1210,TRUE,_xll.ohTrigger(RecalcTrigger,TriggerON)),NA())</f>
        <v>1.5464355776968475E-2</v>
      </c>
      <c r="H1210" s="49">
        <f>_xll.qlCalendarAdvance(IborCalendar,$H1209,B1210,"f",FALSE)</f>
        <v>48226</v>
      </c>
      <c r="I1210" s="49">
        <f>_xll.qlInterestRateIndexValueDate(Index1M,$H1210)</f>
        <v>48228</v>
      </c>
      <c r="J1210" s="52">
        <f>IFERROR(_xll.qlIndexFixing(Index1M,$H1210,TRUE,_xll.ohTrigger(RecalcTrigger,Trigger1M)),NA())</f>
        <v>1.857630127086406E-2</v>
      </c>
      <c r="K1210" s="52">
        <f>IFERROR(_xll.qlIndexFixing(ONIndex1M,I1210,TRUE,_xll.ohTrigger(RecalcTrigger,Trigger1M)),NA())</f>
        <v>1.8567525213901703E-2</v>
      </c>
      <c r="L1210" s="52">
        <f>IFERROR(_xll.qlIndexFixing(Index3M,H1210,TRUE,_xll.ohTrigger(RecalcTrigger,Trigger3M)),NA())</f>
        <v>1.9636843672456824E-2</v>
      </c>
      <c r="M1210" s="52">
        <f>IFERROR(_xll.qlIndexFixing(ONIndex3M,I1210,TRUE,_xll.ohTrigger(RecalcTrigger,Trigger3M)),NA())</f>
        <v>1.9575230471300387E-2</v>
      </c>
      <c r="N1210" s="52">
        <f>IFERROR(_xll.qlIndexFixing(Index6M,$H1210,TRUE,_xll.ohTrigger(RecalcTrigger,Trigger6M)),NA())</f>
        <v>2.1528868640119603E-2</v>
      </c>
      <c r="O1210" s="52">
        <f>IFERROR(_xll.qlIndexFixing(ONIndex6M,I1210,TRUE,_xll.ohTrigger(RecalcTrigger,Trigger6M)),NA())</f>
        <v>2.1404661034818417E-2</v>
      </c>
      <c r="P1210" s="52">
        <f>IFERROR(_xll.qlIndexFixing(Index1Y,$H1210,TRUE,_xll.ohTrigger(RecalcTrigger,Trigger1Y)),NA())</f>
        <v>2.3431490050331797E-2</v>
      </c>
      <c r="Q1210" s="52">
        <f>IFERROR(_xll.qlIndexFixing(ONIndex1Y,I1210,TRUE,_xll.ohTrigger(RecalcTrigger,Trigger1Y)),NA())</f>
        <v>2.3204877750835351E-2</v>
      </c>
    </row>
    <row r="1211" spans="2:17" x14ac:dyDescent="0.2">
      <c r="B1211" s="46" t="s">
        <v>51</v>
      </c>
      <c r="D1211" s="49">
        <f>_xll.qlCalendarAdvance(LocalCalendar,$D1210,B1211,"f",FALSE)</f>
        <v>48248</v>
      </c>
      <c r="E1211" s="49">
        <f>_xll.qlInterestRateIndexValueDate(IndexON,D1211)</f>
        <v>48248</v>
      </c>
      <c r="F1211" s="52">
        <f>IFERROR(_xll.qlIndexFixing(IndexON,D1211,TRUE,_xll.ohTrigger(RecalcTrigger,TriggerON)),NA())</f>
        <v>1.5466162465367361E-2</v>
      </c>
      <c r="H1211" s="49">
        <f>_xll.qlCalendarAdvance(IborCalendar,$H1210,B1211,"f",FALSE)</f>
        <v>48233</v>
      </c>
      <c r="I1211" s="49">
        <f>_xll.qlInterestRateIndexValueDate(Index1M,$H1211)</f>
        <v>48235</v>
      </c>
      <c r="J1211" s="52">
        <f>IFERROR(_xll.qlIndexFixing(Index1M,$H1211,TRUE,_xll.ohTrigger(RecalcTrigger,Trigger1M)),NA())</f>
        <v>1.8573147347375474E-2</v>
      </c>
      <c r="K1211" s="52">
        <f>IFERROR(_xll.qlIndexFixing(ONIndex1M,I1211,TRUE,_xll.ohTrigger(RecalcTrigger,Trigger1M)),NA())</f>
        <v>1.8564674498078304E-2</v>
      </c>
      <c r="L1211" s="52">
        <f>IFERROR(_xll.qlIndexFixing(Index3M,H1211,TRUE,_xll.ohTrigger(RecalcTrigger,Trigger3M)),NA())</f>
        <v>1.9638894952205083E-2</v>
      </c>
      <c r="M1211" s="52">
        <f>IFERROR(_xll.qlIndexFixing(ONIndex3M,I1211,TRUE,_xll.ohTrigger(RecalcTrigger,Trigger3M)),NA())</f>
        <v>1.9577442846703264E-2</v>
      </c>
      <c r="N1211" s="52">
        <f>IFERROR(_xll.qlIndexFixing(Index6M,$H1211,TRUE,_xll.ohTrigger(RecalcTrigger,Trigger6M)),NA())</f>
        <v>2.1529452262422175E-2</v>
      </c>
      <c r="O1211" s="52">
        <f>IFERROR(_xll.qlIndexFixing(ONIndex6M,I1211,TRUE,_xll.ohTrigger(RecalcTrigger,Trigger6M)),NA())</f>
        <v>2.140546042880942E-2</v>
      </c>
      <c r="P1211" s="52">
        <f>IFERROR(_xll.qlIndexFixing(Index1Y,$H1211,TRUE,_xll.ohTrigger(RecalcTrigger,Trigger1Y)),NA())</f>
        <v>2.3428917698189881E-2</v>
      </c>
      <c r="Q1211" s="52">
        <f>IFERROR(_xll.qlIndexFixing(ONIndex1Y,I1211,TRUE,_xll.ohTrigger(RecalcTrigger,Trigger1Y)),NA())</f>
        <v>2.320303696147441E-2</v>
      </c>
    </row>
    <row r="1212" spans="2:17" x14ac:dyDescent="0.2">
      <c r="B1212" s="46" t="s">
        <v>51</v>
      </c>
      <c r="D1212" s="49">
        <f>_xll.qlCalendarAdvance(LocalCalendar,$D1211,B1212,"f",FALSE)</f>
        <v>48255</v>
      </c>
      <c r="E1212" s="49">
        <f>_xll.qlInterestRateIndexValueDate(IndexON,D1212)</f>
        <v>48255</v>
      </c>
      <c r="F1212" s="52">
        <f>IFERROR(_xll.qlIndexFixing(IndexON,D1212,TRUE,_xll.ohTrigger(RecalcTrigger,TriggerON)),NA())</f>
        <v>1.5467942456321992E-2</v>
      </c>
      <c r="H1212" s="49">
        <f>_xll.qlCalendarAdvance(IborCalendar,$H1211,B1212,"f",FALSE)</f>
        <v>48240</v>
      </c>
      <c r="I1212" s="49">
        <f>_xll.qlInterestRateIndexValueDate(Index1M,$H1212)</f>
        <v>48242</v>
      </c>
      <c r="J1212" s="52">
        <f>IFERROR(_xll.qlIndexFixing(Index1M,$H1212,TRUE,_xll.ohTrigger(RecalcTrigger,Trigger1M)),NA())</f>
        <v>1.8569441271288938E-2</v>
      </c>
      <c r="K1212" s="52">
        <f>IFERROR(_xll.qlIndexFixing(ONIndex1M,I1212,TRUE,_xll.ohTrigger(RecalcTrigger,Trigger1M)),NA())</f>
        <v>1.8561812198081284E-2</v>
      </c>
      <c r="L1212" s="52">
        <f>IFERROR(_xll.qlIndexFixing(Index3M,H1212,TRUE,_xll.ohTrigger(RecalcTrigger,Trigger3M)),NA())</f>
        <v>1.9640919484120382E-2</v>
      </c>
      <c r="M1212" s="52">
        <f>IFERROR(_xll.qlIndexFixing(ONIndex3M,I1212,TRUE,_xll.ohTrigger(RecalcTrigger,Trigger3M)),NA())</f>
        <v>1.9579628603958454E-2</v>
      </c>
      <c r="N1212" s="52">
        <f>IFERROR(_xll.qlIndexFixing(Index6M,$H1212,TRUE,_xll.ohTrigger(RecalcTrigger,Trigger6M)),NA())</f>
        <v>2.1530018526091536E-2</v>
      </c>
      <c r="O1212" s="52">
        <f>IFERROR(_xll.qlIndexFixing(ONIndex6M,I1212,TRUE,_xll.ohTrigger(RecalcTrigger,Trigger6M)),NA())</f>
        <v>2.1406242649897322E-2</v>
      </c>
      <c r="P1212" s="52">
        <f>IFERROR(_xll.qlIndexFixing(Index1Y,$H1212,TRUE,_xll.ohTrigger(RecalcTrigger,Trigger1Y)),NA())</f>
        <v>2.3426957631839784E-2</v>
      </c>
      <c r="Q1212" s="52">
        <f>IFERROR(_xll.qlIndexFixing(ONIndex1Y,I1212,TRUE,_xll.ohTrigger(RecalcTrigger,Trigger1Y)),NA())</f>
        <v>2.3201193469235548E-2</v>
      </c>
    </row>
    <row r="1213" spans="2:17" x14ac:dyDescent="0.2">
      <c r="B1213" s="46" t="s">
        <v>51</v>
      </c>
      <c r="D1213" s="49">
        <f>_xll.qlCalendarAdvance(LocalCalendar,$D1212,B1213,"f",FALSE)</f>
        <v>48262</v>
      </c>
      <c r="E1213" s="49">
        <f>_xll.qlInterestRateIndexValueDate(IndexON,D1213)</f>
        <v>48262</v>
      </c>
      <c r="F1213" s="52">
        <f>IFERROR(_xll.qlIndexFixing(IndexON,D1213,TRUE,_xll.ohTrigger(RecalcTrigger,TriggerON)),NA())</f>
        <v>1.5469695749992241E-2</v>
      </c>
      <c r="H1213" s="49">
        <f>_xll.qlCalendarAdvance(IborCalendar,$H1212,B1213,"f",FALSE)</f>
        <v>48247</v>
      </c>
      <c r="I1213" s="49">
        <f>_xll.qlInterestRateIndexValueDate(Index1M,$H1213)</f>
        <v>48249</v>
      </c>
      <c r="J1213" s="52">
        <f>IFERROR(_xll.qlIndexFixing(Index1M,$H1213,TRUE,_xll.ohTrigger(RecalcTrigger,Trigger1M)),NA())</f>
        <v>1.8566540034956381E-2</v>
      </c>
      <c r="K1213" s="52">
        <f>IFERROR(_xll.qlIndexFixing(ONIndex1M,I1213,TRUE,_xll.ohTrigger(RecalcTrigger,Trigger1M)),NA())</f>
        <v>1.8558938313910645E-2</v>
      </c>
      <c r="L1213" s="52">
        <f>IFERROR(_xll.qlIndexFixing(Index3M,H1213,TRUE,_xll.ohTrigger(RecalcTrigger,Trigger3M)),NA())</f>
        <v>1.9642244580560408E-2</v>
      </c>
      <c r="M1213" s="52">
        <f>IFERROR(_xll.qlIndexFixing(ONIndex3M,I1213,TRUE,_xll.ohTrigger(RecalcTrigger,Trigger3M)),NA())</f>
        <v>1.9581787743065959E-2</v>
      </c>
      <c r="N1213" s="52">
        <f>IFERROR(_xll.qlIndexFixing(Index6M,$H1213,TRUE,_xll.ohTrigger(RecalcTrigger,Trigger6M)),NA())</f>
        <v>2.1530567431114069E-2</v>
      </c>
      <c r="O1213" s="52">
        <f>IFERROR(_xll.qlIndexFixing(ONIndex6M,I1213,TRUE,_xll.ohTrigger(RecalcTrigger,Trigger6M)),NA())</f>
        <v>2.1407007698162062E-2</v>
      </c>
      <c r="P1213" s="52">
        <f>IFERROR(_xll.qlIndexFixing(Index1Y,$H1213,TRUE,_xll.ohTrigger(RecalcTrigger,Trigger1Y)),NA())</f>
        <v>2.3424994801881E-2</v>
      </c>
      <c r="Q1213" s="52">
        <f>IFERROR(_xll.qlIndexFixing(ONIndex1Y,I1213,TRUE,_xll.ohTrigger(RecalcTrigger,Trigger1Y)),NA())</f>
        <v>2.3199347274118765E-2</v>
      </c>
    </row>
    <row r="1214" spans="2:17" x14ac:dyDescent="0.2">
      <c r="B1214" s="46" t="s">
        <v>51</v>
      </c>
      <c r="D1214" s="49">
        <f>_xll.qlCalendarAdvance(LocalCalendar,$D1213,B1214,"f",FALSE)</f>
        <v>48269</v>
      </c>
      <c r="E1214" s="49">
        <f>_xll.qlInterestRateIndexValueDate(IndexON,D1214)</f>
        <v>48269</v>
      </c>
      <c r="F1214" s="52">
        <f>IFERROR(_xll.qlIndexFixing(IndexON,D1214,TRUE,_xll.ohTrigger(RecalcTrigger,TriggerON)),NA())</f>
        <v>1.5471422346138297E-2</v>
      </c>
      <c r="H1214" s="49">
        <f>_xll.qlCalendarAdvance(IborCalendar,$H1213,B1214,"f",FALSE)</f>
        <v>48254</v>
      </c>
      <c r="I1214" s="49">
        <f>_xll.qlInterestRateIndexValueDate(Index1M,$H1214)</f>
        <v>48256</v>
      </c>
      <c r="J1214" s="52">
        <f>IFERROR(_xll.qlIndexFixing(Index1M,$H1214,TRUE,_xll.ohTrigger(RecalcTrigger,Trigger1M)),NA())</f>
        <v>1.8563627198358253E-2</v>
      </c>
      <c r="K1214" s="52">
        <f>IFERROR(_xll.qlIndexFixing(ONIndex1M,I1214,TRUE,_xll.ohTrigger(RecalcTrigger,Trigger1M)),NA())</f>
        <v>1.8556052845486448E-2</v>
      </c>
      <c r="L1214" s="52">
        <f>IFERROR(_xll.qlIndexFixing(Index3M,H1214,TRUE,_xll.ohTrigger(RecalcTrigger,Trigger3M)),NA())</f>
        <v>1.9644217419869214E-2</v>
      </c>
      <c r="M1214" s="52">
        <f>IFERROR(_xll.qlIndexFixing(ONIndex3M,I1214,TRUE,_xll.ohTrigger(RecalcTrigger,Trigger3M)),NA())</f>
        <v>1.9583920263865906E-2</v>
      </c>
      <c r="N1214" s="52">
        <f>IFERROR(_xll.qlIndexFixing(Index6M,$H1214,TRUE,_xll.ohTrigger(RecalcTrigger,Trigger6M)),NA())</f>
        <v>2.1531098977474843E-2</v>
      </c>
      <c r="O1214" s="52">
        <f>IFERROR(_xll.qlIndexFixing(ONIndex6M,I1214,TRUE,_xll.ohTrigger(RecalcTrigger,Trigger6M)),NA())</f>
        <v>2.1407755573443765E-2</v>
      </c>
      <c r="P1214" s="52">
        <f>IFERROR(_xll.qlIndexFixing(Index1Y,$H1214,TRUE,_xll.ohTrigger(RecalcTrigger,Trigger1Y)),NA())</f>
        <v>2.3423029208329598E-2</v>
      </c>
      <c r="Q1214" s="52">
        <f>IFERROR(_xll.qlIndexFixing(ONIndex1Y,I1214,TRUE,_xll.ohTrigger(RecalcTrigger,Trigger1Y)),NA())</f>
        <v>2.3197498376124059E-2</v>
      </c>
    </row>
    <row r="1215" spans="2:17" x14ac:dyDescent="0.2">
      <c r="B1215" s="46" t="s">
        <v>51</v>
      </c>
      <c r="D1215" s="49">
        <f>_xll.qlCalendarAdvance(LocalCalendar,$D1214,B1215,"f",FALSE)</f>
        <v>48276</v>
      </c>
      <c r="E1215" s="49">
        <f>_xll.qlInterestRateIndexValueDate(IndexON,D1215)</f>
        <v>48276</v>
      </c>
      <c r="F1215" s="52">
        <f>IFERROR(_xll.qlIndexFixing(IndexON,D1215,TRUE,_xll.ohTrigger(RecalcTrigger,TriggerON)),NA())</f>
        <v>1.5473122244760162E-2</v>
      </c>
      <c r="H1215" s="49">
        <f>_xll.qlCalendarAdvance(IborCalendar,$H1214,B1215,"f",FALSE)</f>
        <v>48261</v>
      </c>
      <c r="I1215" s="49">
        <f>_xll.qlInterestRateIndexValueDate(Index1M,$H1215)</f>
        <v>48263</v>
      </c>
      <c r="J1215" s="52">
        <f>IFERROR(_xll.qlIndexFixing(Index1M,$H1215,TRUE,_xll.ohTrigger(RecalcTrigger,Trigger1M)),NA())</f>
        <v>1.8560702761511085E-2</v>
      </c>
      <c r="K1215" s="52">
        <f>IFERROR(_xll.qlIndexFixing(ONIndex1M,I1215,TRUE,_xll.ohTrigger(RecalcTrigger,Trigger1M)),NA())</f>
        <v>1.8553155792888631E-2</v>
      </c>
      <c r="L1215" s="52">
        <f>IFERROR(_xll.qlIndexFixing(Index3M,H1215,TRUE,_xll.ohTrigger(RecalcTrigger,Trigger3M)),NA())</f>
        <v>1.9646163512672565E-2</v>
      </c>
      <c r="M1215" s="52">
        <f>IFERROR(_xll.qlIndexFixing(ONIndex3M,I1215,TRUE,_xll.ohTrigger(RecalcTrigger,Trigger3M)),NA())</f>
        <v>1.9586026166598103E-2</v>
      </c>
      <c r="N1215" s="52">
        <f>IFERROR(_xll.qlIndexFixing(Index6M,$H1215,TRUE,_xll.ohTrigger(RecalcTrigger,Trigger6M)),NA())</f>
        <v>2.1531613165160678E-2</v>
      </c>
      <c r="O1215" s="52">
        <f>IFERROR(_xll.qlIndexFixing(ONIndex6M,I1215,TRUE,_xll.ohTrigger(RecalcTrigger,Trigger6M)),NA())</f>
        <v>2.1408486275822369E-2</v>
      </c>
      <c r="P1215" s="52">
        <f>IFERROR(_xll.qlIndexFixing(Index1Y,$H1215,TRUE,_xll.ohTrigger(RecalcTrigger,Trigger1Y)),NA())</f>
        <v>2.3421674282455021E-2</v>
      </c>
      <c r="Q1215" s="52">
        <f>IFERROR(_xll.qlIndexFixing(ONIndex1Y,I1215,TRUE,_xll.ohTrigger(RecalcTrigger,Trigger1Y)),NA())</f>
        <v>2.3195646775251433E-2</v>
      </c>
    </row>
    <row r="1216" spans="2:17" x14ac:dyDescent="0.2">
      <c r="B1216" s="46" t="s">
        <v>51</v>
      </c>
      <c r="D1216" s="49">
        <f>_xll.qlCalendarAdvance(LocalCalendar,$D1215,B1216,"f",FALSE)</f>
        <v>48283</v>
      </c>
      <c r="E1216" s="49">
        <f>_xll.qlInterestRateIndexValueDate(IndexON,D1216)</f>
        <v>48283</v>
      </c>
      <c r="F1216" s="52">
        <f>IFERROR(_xll.qlIndexFixing(IndexON,D1216,TRUE,_xll.ohTrigger(RecalcTrigger,TriggerON)),NA())</f>
        <v>1.5474795446097644E-2</v>
      </c>
      <c r="H1216" s="49">
        <f>_xll.qlCalendarAdvance(IborCalendar,$H1215,B1216,"f",FALSE)</f>
        <v>48268</v>
      </c>
      <c r="I1216" s="49">
        <f>_xll.qlInterestRateIndexValueDate(Index1M,$H1216)</f>
        <v>48270</v>
      </c>
      <c r="J1216" s="52">
        <f>IFERROR(_xll.qlIndexFixing(Index1M,$H1216,TRUE,_xll.ohTrigger(RecalcTrigger,Trigger1M)),NA())</f>
        <v>1.8558835566129455E-2</v>
      </c>
      <c r="K1216" s="52">
        <f>IFERROR(_xll.qlIndexFixing(ONIndex1M,I1216,TRUE,_xll.ohTrigger(RecalcTrigger,Trigger1M)),NA())</f>
        <v>1.8550247156117194E-2</v>
      </c>
      <c r="L1216" s="52">
        <f>IFERROR(_xll.qlIndexFixing(Index3M,H1216,TRUE,_xll.ohTrigger(RecalcTrigger,Trigger3M)),NA())</f>
        <v>1.9648082858929605E-2</v>
      </c>
      <c r="M1216" s="52">
        <f>IFERROR(_xll.qlIndexFixing(ONIndex3M,I1216,TRUE,_xll.ohTrigger(RecalcTrigger,Trigger3M)),NA())</f>
        <v>1.9588105451022741E-2</v>
      </c>
      <c r="N1216" s="52">
        <f>IFERROR(_xll.qlIndexFixing(Index6M,$H1216,TRUE,_xll.ohTrigger(RecalcTrigger,Trigger6M)),NA())</f>
        <v>2.1532109994157961E-2</v>
      </c>
      <c r="O1216" s="52">
        <f>IFERROR(_xll.qlIndexFixing(ONIndex6M,I1216,TRUE,_xll.ohTrigger(RecalcTrigger,Trigger6M)),NA())</f>
        <v>2.1409199805217938E-2</v>
      </c>
      <c r="P1216" s="52">
        <f>IFERROR(_xll.qlIndexFixing(Index1Y,$H1216,TRUE,_xll.ohTrigger(RecalcTrigger,Trigger1Y)),NA())</f>
        <v>2.3419089730514767E-2</v>
      </c>
      <c r="Q1216" s="52">
        <f>IFERROR(_xll.qlIndexFixing(ONIndex1Y,I1216,TRUE,_xll.ohTrigger(RecalcTrigger,Trigger1Y)),NA())</f>
        <v>2.3193792471420949E-2</v>
      </c>
    </row>
    <row r="1217" spans="2:17" x14ac:dyDescent="0.2">
      <c r="B1217" s="46" t="s">
        <v>51</v>
      </c>
      <c r="D1217" s="49">
        <f>_xll.qlCalendarAdvance(LocalCalendar,$D1216,B1217,"f",FALSE)</f>
        <v>48290</v>
      </c>
      <c r="E1217" s="49">
        <f>_xll.qlInterestRateIndexValueDate(IndexON,D1217)</f>
        <v>48290</v>
      </c>
      <c r="F1217" s="52">
        <f>IFERROR(_xll.qlIndexFixing(IndexON,D1217,TRUE,_xll.ohTrigger(RecalcTrigger,TriggerON)),NA())</f>
        <v>1.5476441949910935E-2</v>
      </c>
      <c r="H1217" s="49">
        <f>_xll.qlCalendarAdvance(IborCalendar,$H1216,B1217,"f",FALSE)</f>
        <v>48275</v>
      </c>
      <c r="I1217" s="49">
        <f>_xll.qlInterestRateIndexValueDate(Index1M,$H1217)</f>
        <v>48277</v>
      </c>
      <c r="J1217" s="52">
        <f>IFERROR(_xll.qlIndexFixing(Index1M,$H1217,TRUE,_xll.ohTrigger(RecalcTrigger,Trigger1M)),NA())</f>
        <v>1.8555617903081856E-2</v>
      </c>
      <c r="K1217" s="52">
        <f>IFERROR(_xll.qlIndexFixing(ONIndex1M,I1217,TRUE,_xll.ohTrigger(RecalcTrigger,Trigger1M)),NA())</f>
        <v>1.8547326935172137E-2</v>
      </c>
      <c r="L1217" s="52">
        <f>IFERROR(_xll.qlIndexFixing(Index3M,H1217,TRUE,_xll.ohTrigger(RecalcTrigger,Trigger3M)),NA())</f>
        <v>1.965130624260205E-2</v>
      </c>
      <c r="M1217" s="52">
        <f>IFERROR(_xll.qlIndexFixing(ONIndex3M,I1217,TRUE,_xll.ohTrigger(RecalcTrigger,Trigger3M)),NA())</f>
        <v>1.959015811737963E-2</v>
      </c>
      <c r="N1217" s="52">
        <f>IFERROR(_xll.qlIndexFixing(Index6M,$H1217,TRUE,_xll.ohTrigger(RecalcTrigger,Trigger6M)),NA())</f>
        <v>2.1535937811181273E-2</v>
      </c>
      <c r="O1217" s="52">
        <f>IFERROR(_xll.qlIndexFixing(ONIndex6M,I1217,TRUE,_xll.ohTrigger(RecalcTrigger,Trigger6M)),NA())</f>
        <v>2.1409896161790343E-2</v>
      </c>
      <c r="P1217" s="52">
        <f>IFERROR(_xll.qlIndexFixing(Index1Y,$H1217,TRUE,_xll.ohTrigger(RecalcTrigger,Trigger1Y)),NA())</f>
        <v>2.3415277469487617E-2</v>
      </c>
      <c r="Q1217" s="52">
        <f>IFERROR(_xll.qlIndexFixing(ONIndex1Y,I1217,TRUE,_xll.ohTrigger(RecalcTrigger,Trigger1Y)),NA())</f>
        <v>2.3191935464712543E-2</v>
      </c>
    </row>
    <row r="1218" spans="2:17" x14ac:dyDescent="0.2">
      <c r="B1218" s="46" t="s">
        <v>51</v>
      </c>
      <c r="D1218" s="49">
        <f>_xll.qlCalendarAdvance(LocalCalendar,$D1217,B1218,"f",FALSE)</f>
        <v>48297</v>
      </c>
      <c r="E1218" s="49">
        <f>_xll.qlInterestRateIndexValueDate(IndexON,D1218)</f>
        <v>48297</v>
      </c>
      <c r="F1218" s="52">
        <f>IFERROR(_xll.qlIndexFixing(IndexON,D1218,TRUE,_xll.ohTrigger(RecalcTrigger,TriggerON)),NA())</f>
        <v>1.5478061756359907E-2</v>
      </c>
      <c r="H1218" s="49">
        <f>_xll.qlCalendarAdvance(IborCalendar,$H1217,B1218,"f",FALSE)</f>
        <v>48282</v>
      </c>
      <c r="I1218" s="49">
        <f>_xll.qlInterestRateIndexValueDate(Index1M,$H1218)</f>
        <v>48284</v>
      </c>
      <c r="J1218" s="52">
        <f>IFERROR(_xll.qlIndexFixing(Index1M,$H1218,TRUE,_xll.ohTrigger(RecalcTrigger,Trigger1M)),NA())</f>
        <v>1.85526557221663E-2</v>
      </c>
      <c r="K1218" s="52">
        <f>IFERROR(_xll.qlIndexFixing(ONIndex1M,I1218,TRUE,_xll.ohTrigger(RecalcTrigger,Trigger1M)),NA())</f>
        <v>1.8544395129973523E-2</v>
      </c>
      <c r="L1218" s="52">
        <f>IFERROR(_xll.qlIndexFixing(Index3M,H1218,TRUE,_xll.ohTrigger(RecalcTrigger,Trigger3M)),NA())</f>
        <v>1.9653168477501381E-2</v>
      </c>
      <c r="M1218" s="52">
        <f>IFERROR(_xll.qlIndexFixing(ONIndex3M,I1218,TRUE,_xll.ohTrigger(RecalcTrigger,Trigger3M)),NA())</f>
        <v>1.9592184165508897E-2</v>
      </c>
      <c r="N1218" s="52">
        <f>IFERROR(_xll.qlIndexFixing(Index6M,$H1218,TRUE,_xll.ohTrigger(RecalcTrigger,Trigger6M)),NA())</f>
        <v>2.1535725581202914E-2</v>
      </c>
      <c r="O1218" s="52">
        <f>IFERROR(_xll.qlIndexFixing(ONIndex6M,I1218,TRUE,_xll.ohTrigger(RecalcTrigger,Trigger6M)),NA())</f>
        <v>2.1410575345459648E-2</v>
      </c>
      <c r="P1218" s="52">
        <f>IFERROR(_xll.qlIndexFixing(Index1Y,$H1218,TRUE,_xll.ohTrigger(RecalcTrigger,Trigger1Y)),NA())</f>
        <v>2.3413301794926244E-2</v>
      </c>
      <c r="Q1218" s="52">
        <f>IFERROR(_xll.qlIndexFixing(ONIndex1Y,I1218,TRUE,_xll.ohTrigger(RecalcTrigger,Trigger1Y)),NA())</f>
        <v>2.3190075755126216E-2</v>
      </c>
    </row>
    <row r="1219" spans="2:17" x14ac:dyDescent="0.2">
      <c r="B1219" s="46" t="s">
        <v>51</v>
      </c>
      <c r="D1219" s="49">
        <f>_xll.qlCalendarAdvance(LocalCalendar,$D1218,B1219,"f",FALSE)</f>
        <v>48304</v>
      </c>
      <c r="E1219" s="49">
        <f>_xll.qlInterestRateIndexValueDate(IndexON,D1219)</f>
        <v>48304</v>
      </c>
      <c r="F1219" s="52">
        <f>IFERROR(_xll.qlIndexFixing(IndexON,D1219,TRUE,_xll.ohTrigger(RecalcTrigger,TriggerON)),NA())</f>
        <v>1.5479654865284687E-2</v>
      </c>
      <c r="H1219" s="49">
        <f>_xll.qlCalendarAdvance(IborCalendar,$H1218,B1219,"f",FALSE)</f>
        <v>48289</v>
      </c>
      <c r="I1219" s="49">
        <f>_xll.qlInterestRateIndexValueDate(Index1M,$H1219)</f>
        <v>48291</v>
      </c>
      <c r="J1219" s="52">
        <f>IFERROR(_xll.qlIndexFixing(Index1M,$H1219,TRUE,_xll.ohTrigger(RecalcTrigger,Trigger1M)),NA())</f>
        <v>1.8549681939313833E-2</v>
      </c>
      <c r="K1219" s="52">
        <f>IFERROR(_xll.qlIndexFixing(ONIndex1M,I1219,TRUE,_xll.ohTrigger(RecalcTrigger,Trigger1M)),NA())</f>
        <v>1.8541451740681225E-2</v>
      </c>
      <c r="L1219" s="52">
        <f>IFERROR(_xll.qlIndexFixing(Index3M,H1219,TRUE,_xll.ohTrigger(RecalcTrigger,Trigger3M)),NA())</f>
        <v>1.9655003962842487E-2</v>
      </c>
      <c r="M1219" s="52">
        <f>IFERROR(_xll.qlIndexFixing(ONIndex3M,I1219,TRUE,_xll.ohTrigger(RecalcTrigger,Trigger3M)),NA())</f>
        <v>1.9594183595410541E-2</v>
      </c>
      <c r="N1219" s="52">
        <f>IFERROR(_xll.qlIndexFixing(Index6M,$H1219,TRUE,_xll.ohTrigger(RecalcTrigger,Trigger6M)),NA())</f>
        <v>2.1536165479083616E-2</v>
      </c>
      <c r="O1219" s="52">
        <f>IFERROR(_xll.qlIndexFixing(ONIndex6M,I1219,TRUE,_xll.ohTrigger(RecalcTrigger,Trigger6M)),NA())</f>
        <v>2.1411237356065982E-2</v>
      </c>
      <c r="P1219" s="52">
        <f>IFERROR(_xll.qlIndexFixing(Index1Y,$H1219,TRUE,_xll.ohTrigger(RecalcTrigger,Trigger1Y)),NA())</f>
        <v>2.3411323357351601E-2</v>
      </c>
      <c r="Q1219" s="52">
        <f>IFERROR(_xll.qlIndexFixing(ONIndex1Y,I1219,TRUE,_xll.ohTrigger(RecalcTrigger,Trigger1Y)),NA())</f>
        <v>2.3188213342741903E-2</v>
      </c>
    </row>
    <row r="1220" spans="2:17" x14ac:dyDescent="0.2">
      <c r="B1220" s="46" t="s">
        <v>51</v>
      </c>
      <c r="D1220" s="49">
        <f>_xll.qlCalendarAdvance(LocalCalendar,$D1219,B1220,"f",FALSE)</f>
        <v>48311</v>
      </c>
      <c r="E1220" s="49">
        <f>_xll.qlInterestRateIndexValueDate(IndexON,D1220)</f>
        <v>48311</v>
      </c>
      <c r="F1220" s="52">
        <f>IFERROR(_xll.qlIndexFixing(IndexON,D1220,TRUE,_xll.ohTrigger(RecalcTrigger,TriggerON)),NA())</f>
        <v>1.5481221276845147E-2</v>
      </c>
      <c r="H1220" s="49">
        <f>_xll.qlCalendarAdvance(IborCalendar,$H1219,B1220,"f",FALSE)</f>
        <v>48296</v>
      </c>
      <c r="I1220" s="49">
        <f>_xll.qlInterestRateIndexValueDate(Index1M,$H1220)</f>
        <v>48298</v>
      </c>
      <c r="J1220" s="52">
        <f>IFERROR(_xll.qlIndexFixing(Index1M,$H1220,TRUE,_xll.ohTrigger(RecalcTrigger,Trigger1M)),NA())</f>
        <v>1.8546696554534448E-2</v>
      </c>
      <c r="K1220" s="52">
        <f>IFERROR(_xll.qlIndexFixing(ONIndex1M,I1220,TRUE,_xll.ohTrigger(RecalcTrigger,Trigger1M)),NA())</f>
        <v>1.8539559359149749E-2</v>
      </c>
      <c r="L1220" s="52">
        <f>IFERROR(_xll.qlIndexFixing(Index3M,H1220,TRUE,_xll.ohTrigger(RecalcTrigger,Trigger3M)),NA())</f>
        <v>1.9656812698588013E-2</v>
      </c>
      <c r="M1220" s="52">
        <f>IFERROR(_xll.qlIndexFixing(ONIndex3M,I1220,TRUE,_xll.ohTrigger(RecalcTrigger,Trigger3M)),NA())</f>
        <v>1.9598848258386425E-2</v>
      </c>
      <c r="N1220" s="52">
        <f>IFERROR(_xll.qlIndexFixing(Index6M,$H1220,TRUE,_xll.ohTrigger(RecalcTrigger,Trigger6M)),NA())</f>
        <v>2.1536588014094468E-2</v>
      </c>
      <c r="O1220" s="52">
        <f>IFERROR(_xll.qlIndexFixing(ONIndex6M,I1220,TRUE,_xll.ohTrigger(RecalcTrigger,Trigger6M)),NA())</f>
        <v>2.1414610171420989E-2</v>
      </c>
      <c r="P1220" s="52">
        <f>IFERROR(_xll.qlIndexFixing(Index1Y,$H1220,TRUE,_xll.ohTrigger(RecalcTrigger,Trigger1Y)),NA())</f>
        <v>2.3409342156779672E-2</v>
      </c>
      <c r="Q1220" s="52">
        <f>IFERROR(_xll.qlIndexFixing(ONIndex1Y,I1220,TRUE,_xll.ohTrigger(RecalcTrigger,Trigger1Y)),NA())</f>
        <v>2.3188801544677062E-2</v>
      </c>
    </row>
    <row r="1221" spans="2:17" x14ac:dyDescent="0.2">
      <c r="B1221" s="46" t="s">
        <v>51</v>
      </c>
      <c r="D1221" s="49">
        <f>_xll.qlCalendarAdvance(LocalCalendar,$D1220,B1221,"f",FALSE)</f>
        <v>48318</v>
      </c>
      <c r="E1221" s="49">
        <f>_xll.qlInterestRateIndexValueDate(IndexON,D1221)</f>
        <v>48318</v>
      </c>
      <c r="F1221" s="52">
        <f>IFERROR(_xll.qlIndexFixing(IndexON,D1221,TRUE,_xll.ohTrigger(RecalcTrigger,TriggerON)),NA())</f>
        <v>1.5482760991041289E-2</v>
      </c>
      <c r="H1221" s="49">
        <f>_xll.qlCalendarAdvance(IborCalendar,$H1220,B1221,"f",FALSE)</f>
        <v>48303</v>
      </c>
      <c r="I1221" s="49">
        <f>_xll.qlInterestRateIndexValueDate(Index1M,$H1221)</f>
        <v>48305</v>
      </c>
      <c r="J1221" s="52">
        <f>IFERROR(_xll.qlIndexFixing(Index1M,$H1221,TRUE,_xll.ohTrigger(RecalcTrigger,Trigger1M)),NA())</f>
        <v>1.8543961742567561E-2</v>
      </c>
      <c r="K1221" s="52">
        <f>IFERROR(_xll.qlIndexFixing(ONIndex1M,I1221,TRUE,_xll.ohTrigger(RecalcTrigger,Trigger1M)),NA())</f>
        <v>1.8535530209415896E-2</v>
      </c>
      <c r="L1221" s="52">
        <f>IFERROR(_xll.qlIndexFixing(Index3M,H1221,TRUE,_xll.ohTrigger(RecalcTrigger,Trigger3M)),NA())</f>
        <v>1.9657936612299934E-2</v>
      </c>
      <c r="M1221" s="52">
        <f>IFERROR(_xll.qlIndexFixing(ONIndex3M,I1221,TRUE,_xll.ohTrigger(RecalcTrigger,Trigger3M)),NA())</f>
        <v>1.9598102600770773E-2</v>
      </c>
      <c r="N1221" s="52">
        <f>IFERROR(_xll.qlIndexFixing(Index6M,$H1221,TRUE,_xll.ohTrigger(RecalcTrigger,Trigger6M)),NA())</f>
        <v>2.1534998750145421E-2</v>
      </c>
      <c r="O1221" s="52">
        <f>IFERROR(_xll.qlIndexFixing(ONIndex6M,I1221,TRUE,_xll.ohTrigger(RecalcTrigger,Trigger6M)),NA())</f>
        <v>2.1412509858809159E-2</v>
      </c>
      <c r="P1221" s="52">
        <f>IFERROR(_xll.qlIndexFixing(Index1Y,$H1221,TRUE,_xll.ohTrigger(RecalcTrigger,Trigger1Y)),NA())</f>
        <v>2.3407358193226886E-2</v>
      </c>
      <c r="Q1221" s="52">
        <f>IFERROR(_xll.qlIndexFixing(ONIndex1Y,I1221,TRUE,_xll.ohTrigger(RecalcTrigger,Trigger1Y)),NA())</f>
        <v>2.3184480409099706E-2</v>
      </c>
    </row>
    <row r="1222" spans="2:17" x14ac:dyDescent="0.2">
      <c r="B1222" s="46" t="s">
        <v>51</v>
      </c>
      <c r="D1222" s="49">
        <f>_xll.qlCalendarAdvance(LocalCalendar,$D1221,B1222,"f",FALSE)</f>
        <v>48325</v>
      </c>
      <c r="E1222" s="49">
        <f>_xll.qlInterestRateIndexValueDate(IndexON,D1222)</f>
        <v>48325</v>
      </c>
      <c r="F1222" s="52">
        <f>IFERROR(_xll.qlIndexFixing(IndexON,D1222,TRUE,_xll.ohTrigger(RecalcTrigger,TriggerON)),NA())</f>
        <v>1.5484274007713239E-2</v>
      </c>
      <c r="H1222" s="49">
        <f>_xll.qlCalendarAdvance(IborCalendar,$H1221,B1222,"f",FALSE)</f>
        <v>48310</v>
      </c>
      <c r="I1222" s="49">
        <f>_xll.qlInterestRateIndexValueDate(Index1M,$H1222)</f>
        <v>48312</v>
      </c>
      <c r="J1222" s="52">
        <f>IFERROR(_xll.qlIndexFixing(Index1M,$H1222,TRUE,_xll.ohTrigger(RecalcTrigger,Trigger1M)),NA())</f>
        <v>1.8540690979224894E-2</v>
      </c>
      <c r="K1222" s="52">
        <f>IFERROR(_xll.qlIndexFixing(ONIndex1M,I1222,TRUE,_xll.ohTrigger(RecalcTrigger,Trigger1M)),NA())</f>
        <v>1.8532552067522801E-2</v>
      </c>
      <c r="L1222" s="52">
        <f>IFERROR(_xll.qlIndexFixing(Index3M,H1222,TRUE,_xll.ohTrigger(RecalcTrigger,Trigger3M)),NA())</f>
        <v>1.965969366372473E-2</v>
      </c>
      <c r="M1222" s="52">
        <f>IFERROR(_xll.qlIndexFixing(ONIndex3M,I1222,TRUE,_xll.ohTrigger(RecalcTrigger,Trigger3M)),NA())</f>
        <v>1.9600022176229359E-2</v>
      </c>
      <c r="N1222" s="52">
        <f>IFERROR(_xll.qlIndexFixing(Index6M,$H1222,TRUE,_xll.ohTrigger(RecalcTrigger,Trigger6M)),NA())</f>
        <v>2.153539021013116E-2</v>
      </c>
      <c r="O1222" s="52">
        <f>IFERROR(_xll.qlIndexFixing(ONIndex6M,I1222,TRUE,_xll.ohTrigger(RecalcTrigger,Trigger6M)),NA())</f>
        <v>2.1413120350706194E-2</v>
      </c>
      <c r="P1222" s="52">
        <f>IFERROR(_xll.qlIndexFixing(Index1Y,$H1222,TRUE,_xll.ohTrigger(RecalcTrigger,Trigger1Y)),NA())</f>
        <v>2.3405371466709669E-2</v>
      </c>
      <c r="Q1222" s="52">
        <f>IFERROR(_xll.qlIndexFixing(ONIndex1Y,I1222,TRUE,_xll.ohTrigger(RecalcTrigger,Trigger1Y)),NA())</f>
        <v>2.3182609887921757E-2</v>
      </c>
    </row>
    <row r="1223" spans="2:17" x14ac:dyDescent="0.2">
      <c r="B1223" s="46" t="s">
        <v>51</v>
      </c>
      <c r="D1223" s="49">
        <f>_xll.qlCalendarAdvance(LocalCalendar,$D1222,B1223,"f",FALSE)</f>
        <v>48332</v>
      </c>
      <c r="E1223" s="49">
        <f>_xll.qlInterestRateIndexValueDate(IndexON,D1223)</f>
        <v>48332</v>
      </c>
      <c r="F1223" s="52">
        <f>IFERROR(_xll.qlIndexFixing(IndexON,D1223,TRUE,_xll.ohTrigger(RecalcTrigger,TriggerON)),NA())</f>
        <v>1.548576032702087E-2</v>
      </c>
      <c r="H1223" s="49">
        <f>_xll.qlCalendarAdvance(IborCalendar,$H1222,B1223,"f",FALSE)</f>
        <v>48317</v>
      </c>
      <c r="I1223" s="49">
        <f>_xll.qlInterestRateIndexValueDate(Index1M,$H1223)</f>
        <v>48319</v>
      </c>
      <c r="J1223" s="52">
        <f>IFERROR(_xll.qlIndexFixing(Index1M,$H1223,TRUE,_xll.ohTrigger(RecalcTrigger,Trigger1M)),NA())</f>
        <v>1.8537670788714711E-2</v>
      </c>
      <c r="K1223" s="52">
        <f>IFERROR(_xll.qlIndexFixing(ONIndex1M,I1223,TRUE,_xll.ohTrigger(RecalcTrigger,Trigger1M)),NA())</f>
        <v>1.8529562341456085E-2</v>
      </c>
      <c r="L1223" s="52">
        <f>IFERROR(_xll.qlIndexFixing(Index3M,H1223,TRUE,_xll.ohTrigger(RecalcTrigger,Trigger3M)),NA())</f>
        <v>1.9661423966897559E-2</v>
      </c>
      <c r="M1223" s="52">
        <f>IFERROR(_xll.qlIndexFixing(ONIndex3M,I1223,TRUE,_xll.ohTrigger(RecalcTrigger,Trigger3M)),NA())</f>
        <v>1.960191513354026E-2</v>
      </c>
      <c r="N1223" s="52">
        <f>IFERROR(_xll.qlIndexFixing(Index6M,$H1223,TRUE,_xll.ohTrigger(RecalcTrigger,Trigger6M)),NA())</f>
        <v>2.1535764310314124E-2</v>
      </c>
      <c r="O1223" s="52">
        <f>IFERROR(_xll.qlIndexFixing(ONIndex6M,I1223,TRUE,_xll.ohTrigger(RecalcTrigger,Trigger6M)),NA())</f>
        <v>2.1413713669860002E-2</v>
      </c>
      <c r="P1223" s="52">
        <f>IFERROR(_xll.qlIndexFixing(Index1Y,$H1223,TRUE,_xll.ohTrigger(RecalcTrigger,Trigger1Y)),NA())</f>
        <v>2.3405825340961188E-2</v>
      </c>
      <c r="Q1223" s="52">
        <f>IFERROR(_xll.qlIndexFixing(ONIndex1Y,I1223,TRUE,_xll.ohTrigger(RecalcTrigger,Trigger1Y)),NA())</f>
        <v>2.3180736663945822E-2</v>
      </c>
    </row>
    <row r="1224" spans="2:17" x14ac:dyDescent="0.2">
      <c r="B1224" s="46" t="s">
        <v>51</v>
      </c>
      <c r="D1224" s="49">
        <f>_xll.qlCalendarAdvance(LocalCalendar,$D1223,B1224,"f",FALSE)</f>
        <v>48339</v>
      </c>
      <c r="E1224" s="49">
        <f>_xll.qlInterestRateIndexValueDate(IndexON,D1224)</f>
        <v>48339</v>
      </c>
      <c r="F1224" s="52">
        <f>IFERROR(_xll.qlIndexFixing(IndexON,D1224,TRUE,_xll.ohTrigger(RecalcTrigger,TriggerON)),NA())</f>
        <v>1.5487219948804309E-2</v>
      </c>
      <c r="H1224" s="49">
        <f>_xll.qlCalendarAdvance(IborCalendar,$H1223,B1224,"f",FALSE)</f>
        <v>48324</v>
      </c>
      <c r="I1224" s="49">
        <f>_xll.qlInterestRateIndexValueDate(Index1M,$H1224)</f>
        <v>48326</v>
      </c>
      <c r="J1224" s="52">
        <f>IFERROR(_xll.qlIndexFixing(Index1M,$H1224,TRUE,_xll.ohTrigger(RecalcTrigger,Trigger1M)),NA())</f>
        <v>1.8534638996315078E-2</v>
      </c>
      <c r="K1224" s="52">
        <f>IFERROR(_xll.qlIndexFixing(ONIndex1M,I1224,TRUE,_xll.ohTrigger(RecalcTrigger,Trigger1M)),NA())</f>
        <v>1.8526561031135813E-2</v>
      </c>
      <c r="L1224" s="52">
        <f>IFERROR(_xll.qlIndexFixing(Index3M,H1224,TRUE,_xll.ohTrigger(RecalcTrigger,Trigger3M)),NA())</f>
        <v>1.9663127521782411E-2</v>
      </c>
      <c r="M1224" s="52">
        <f>IFERROR(_xll.qlIndexFixing(ONIndex3M,I1224,TRUE,_xll.ohTrigger(RecalcTrigger,Trigger3M)),NA())</f>
        <v>1.9603781472543602E-2</v>
      </c>
      <c r="N1224" s="52">
        <f>IFERROR(_xll.qlIndexFixing(Index6M,$H1224,TRUE,_xll.ohTrigger(RecalcTrigger,Trigger6M)),NA())</f>
        <v>2.1536121050684264E-2</v>
      </c>
      <c r="O1224" s="52">
        <f>IFERROR(_xll.qlIndexFixing(ONIndex6M,I1224,TRUE,_xll.ohTrigger(RecalcTrigger,Trigger6M)),NA())</f>
        <v>2.1414289815950838E-2</v>
      </c>
      <c r="P1224" s="52">
        <f>IFERROR(_xll.qlIndexFixing(Index1Y,$H1224,TRUE,_xll.ohTrigger(RecalcTrigger,Trigger1Y)),NA())</f>
        <v>2.3401389724846761E-2</v>
      </c>
      <c r="Q1224" s="52">
        <f>IFERROR(_xll.qlIndexFixing(ONIndex1Y,I1224,TRUE,_xll.ohTrigger(RecalcTrigger,Trigger1Y)),NA())</f>
        <v>2.317886073701203E-2</v>
      </c>
    </row>
    <row r="1225" spans="2:17" x14ac:dyDescent="0.2">
      <c r="B1225" s="46" t="s">
        <v>51</v>
      </c>
      <c r="D1225" s="49">
        <f>_xll.qlCalendarAdvance(LocalCalendar,$D1224,B1225,"f",FALSE)</f>
        <v>48346</v>
      </c>
      <c r="E1225" s="49">
        <f>_xll.qlInterestRateIndexValueDate(IndexON,D1225)</f>
        <v>48346</v>
      </c>
      <c r="F1225" s="52">
        <f>IFERROR(_xll.qlIndexFixing(IndexON,D1225,TRUE,_xll.ohTrigger(RecalcTrigger,TriggerON)),NA())</f>
        <v>1.548865287322343E-2</v>
      </c>
      <c r="H1225" s="49">
        <f>_xll.qlCalendarAdvance(IborCalendar,$H1224,B1225,"f",FALSE)</f>
        <v>48331</v>
      </c>
      <c r="I1225" s="49">
        <f>_xll.qlInterestRateIndexValueDate(Index1M,$H1225)</f>
        <v>48333</v>
      </c>
      <c r="J1225" s="52">
        <f>IFERROR(_xll.qlIndexFixing(Index1M,$H1225,TRUE,_xll.ohTrigger(RecalcTrigger,Trigger1M)),NA())</f>
        <v>1.8530820380908006E-2</v>
      </c>
      <c r="K1225" s="52">
        <f>IFERROR(_xll.qlIndexFixing(ONIndex1M,I1225,TRUE,_xll.ohTrigger(RecalcTrigger,Trigger1M)),NA())</f>
        <v>1.8523548136641921E-2</v>
      </c>
      <c r="L1225" s="52">
        <f>IFERROR(_xll.qlIndexFixing(Index3M,H1225,TRUE,_xll.ohTrigger(RecalcTrigger,Trigger3M)),NA())</f>
        <v>1.9664804328345022E-2</v>
      </c>
      <c r="M1225" s="52">
        <f>IFERROR(_xll.qlIndexFixing(ONIndex3M,I1225,TRUE,_xll.ohTrigger(RecalcTrigger,Trigger3M)),NA())</f>
        <v>1.9605621193319323E-2</v>
      </c>
      <c r="N1225" s="52">
        <f>IFERROR(_xll.qlIndexFixing(Index6M,$H1225,TRUE,_xll.ohTrigger(RecalcTrigger,Trigger6M)),NA())</f>
        <v>2.1536460431231974E-2</v>
      </c>
      <c r="O1225" s="52">
        <f>IFERROR(_xll.qlIndexFixing(ONIndex6M,I1225,TRUE,_xll.ohTrigger(RecalcTrigger,Trigger6M)),NA())</f>
        <v>2.141484878921851E-2</v>
      </c>
      <c r="P1225" s="52">
        <f>IFERROR(_xll.qlIndexFixing(Index1Y,$H1225,TRUE,_xll.ohTrigger(RecalcTrigger,Trigger1Y)),NA())</f>
        <v>2.3399394709533918E-2</v>
      </c>
      <c r="Q1225" s="52">
        <f>IFERROR(_xll.qlIndexFixing(ONIndex1Y,I1225,TRUE,_xll.ohTrigger(RecalcTrigger,Trigger1Y)),NA())</f>
        <v>2.3176982107120381E-2</v>
      </c>
    </row>
    <row r="1226" spans="2:17" x14ac:dyDescent="0.2">
      <c r="B1226" s="46" t="s">
        <v>51</v>
      </c>
      <c r="D1226" s="49">
        <f>_xll.qlCalendarAdvance(LocalCalendar,$D1225,B1226,"f",FALSE)</f>
        <v>48353</v>
      </c>
      <c r="E1226" s="49">
        <f>_xll.qlInterestRateIndexValueDate(IndexON,D1226)</f>
        <v>48353</v>
      </c>
      <c r="F1226" s="52">
        <f>IFERROR(_xll.qlIndexFixing(IndexON,D1226,TRUE,_xll.ohTrigger(RecalcTrigger,TriggerON)),NA())</f>
        <v>1.5490059100198295E-2</v>
      </c>
      <c r="H1226" s="49">
        <f>_xll.qlCalendarAdvance(IborCalendar,$H1225,B1226,"f",FALSE)</f>
        <v>48338</v>
      </c>
      <c r="I1226" s="49">
        <f>_xll.qlInterestRateIndexValueDate(Index1M,$H1226)</f>
        <v>48340</v>
      </c>
      <c r="J1226" s="52">
        <f>IFERROR(_xll.qlIndexFixing(Index1M,$H1226,TRUE,_xll.ohTrigger(RecalcTrigger,Trigger1M)),NA())</f>
        <v>1.852854060587994E-2</v>
      </c>
      <c r="K1226" s="52">
        <f>IFERROR(_xll.qlIndexFixing(ONIndex1M,I1226,TRUE,_xll.ohTrigger(RecalcTrigger,Trigger1M)),NA())</f>
        <v>1.8520523657974408E-2</v>
      </c>
      <c r="L1226" s="52">
        <f>IFERROR(_xll.qlIndexFixing(Index3M,H1226,TRUE,_xll.ohTrigger(RecalcTrigger,Trigger3M)),NA())</f>
        <v>1.9667103369538173E-2</v>
      </c>
      <c r="M1226" s="52">
        <f>IFERROR(_xll.qlIndexFixing(ONIndex3M,I1226,TRUE,_xll.ohTrigger(RecalcTrigger,Trigger3M)),NA())</f>
        <v>1.9607434296027293E-2</v>
      </c>
      <c r="N1226" s="52">
        <f>IFERROR(_xll.qlIndexFixing(Index6M,$H1226,TRUE,_xll.ohTrigger(RecalcTrigger,Trigger6M)),NA())</f>
        <v>2.1538758603291019E-2</v>
      </c>
      <c r="O1226" s="52">
        <f>IFERROR(_xll.qlIndexFixing(ONIndex6M,I1226,TRUE,_xll.ohTrigger(RecalcTrigger,Trigger6M)),NA())</f>
        <v>2.1415390589503147E-2</v>
      </c>
      <c r="P1226" s="52">
        <f>IFERROR(_xll.qlIndexFixing(Index1Y,$H1226,TRUE,_xll.ohTrigger(RecalcTrigger,Trigger1Y)),NA())</f>
        <v>2.3397396931322128E-2</v>
      </c>
      <c r="Q1226" s="52">
        <f>IFERROR(_xll.qlIndexFixing(ONIndex1Y,I1226,TRUE,_xll.ohTrigger(RecalcTrigger,Trigger1Y)),NA())</f>
        <v>2.3175100774430746E-2</v>
      </c>
    </row>
    <row r="1227" spans="2:17" x14ac:dyDescent="0.2">
      <c r="B1227" s="46" t="s">
        <v>51</v>
      </c>
      <c r="D1227" s="49">
        <f>_xll.qlCalendarAdvance(LocalCalendar,$D1226,B1227,"f",FALSE)</f>
        <v>48360</v>
      </c>
      <c r="E1227" s="49">
        <f>_xll.qlInterestRateIndexValueDate(IndexON,D1227)</f>
        <v>48360</v>
      </c>
      <c r="F1227" s="52">
        <f>IFERROR(_xll.qlIndexFixing(IndexON,D1227,TRUE,_xll.ohTrigger(RecalcTrigger,TriggerON)),NA())</f>
        <v>1.5491438629728904E-2</v>
      </c>
      <c r="H1227" s="49">
        <f>_xll.qlCalendarAdvance(IborCalendar,$H1226,B1227,"f",FALSE)</f>
        <v>48345</v>
      </c>
      <c r="I1227" s="49">
        <f>_xll.qlInterestRateIndexValueDate(Index1M,$H1227)</f>
        <v>48347</v>
      </c>
      <c r="J1227" s="52">
        <f>IFERROR(_xll.qlIndexFixing(Index1M,$H1227,TRUE,_xll.ohTrigger(RecalcTrigger,Trigger1M)),NA())</f>
        <v>1.852547400786192E-2</v>
      </c>
      <c r="K1227" s="52">
        <f>IFERROR(_xll.qlIndexFixing(ONIndex1M,I1227,TRUE,_xll.ohTrigger(RecalcTrigger,Trigger1M)),NA())</f>
        <v>1.8517487595213211E-2</v>
      </c>
      <c r="L1227" s="52">
        <f>IFERROR(_xll.qlIndexFixing(Index3M,H1227,TRUE,_xll.ohTrigger(RecalcTrigger,Trigger3M)),NA())</f>
        <v>1.9668724857115422E-2</v>
      </c>
      <c r="M1227" s="52">
        <f>IFERROR(_xll.qlIndexFixing(ONIndex3M,I1227,TRUE,_xll.ohTrigger(RecalcTrigger,Trigger3M)),NA())</f>
        <v>1.9609220780427705E-2</v>
      </c>
      <c r="N1227" s="52">
        <f>IFERROR(_xll.qlIndexFixing(Index6M,$H1227,TRUE,_xll.ohTrigger(RecalcTrigger,Trigger6M)),NA())</f>
        <v>2.1539059597922391E-2</v>
      </c>
      <c r="O1227" s="52">
        <f>IFERROR(_xll.qlIndexFixing(ONIndex6M,I1227,TRUE,_xll.ohTrigger(RecalcTrigger,Trigger6M)),NA())</f>
        <v>2.1415915216884684E-2</v>
      </c>
      <c r="P1227" s="52">
        <f>IFERROR(_xll.qlIndexFixing(Index1Y,$H1227,TRUE,_xll.ohTrigger(RecalcTrigger,Trigger1Y)),NA())</f>
        <v>2.3395396390227811E-2</v>
      </c>
      <c r="Q1227" s="52">
        <f>IFERROR(_xll.qlIndexFixing(ONIndex1Y,I1227,TRUE,_xll.ohTrigger(RecalcTrigger,Trigger1Y)),NA())</f>
        <v>2.3173216738943125E-2</v>
      </c>
    </row>
    <row r="1228" spans="2:17" x14ac:dyDescent="0.2">
      <c r="B1228" s="46" t="s">
        <v>51</v>
      </c>
      <c r="D1228" s="49">
        <f>_xll.qlCalendarAdvance(LocalCalendar,$D1227,B1228,"f",FALSE)</f>
        <v>48367</v>
      </c>
      <c r="E1228" s="49">
        <f>_xll.qlInterestRateIndexValueDate(IndexON,D1228)</f>
        <v>48367</v>
      </c>
      <c r="F1228" s="52">
        <f>IFERROR(_xll.qlIndexFixing(IndexON,D1228,TRUE,_xll.ohTrigger(RecalcTrigger,TriggerON)),NA())</f>
        <v>1.5492791461895195E-2</v>
      </c>
      <c r="H1228" s="49">
        <f>_xll.qlCalendarAdvance(IborCalendar,$H1227,B1228,"f",FALSE)</f>
        <v>48352</v>
      </c>
      <c r="I1228" s="49">
        <f>_xll.qlInterestRateIndexValueDate(Index1M,$H1228)</f>
        <v>48354</v>
      </c>
      <c r="J1228" s="52">
        <f>IFERROR(_xll.qlIndexFixing(Index1M,$H1228,TRUE,_xll.ohTrigger(RecalcTrigger,Trigger1M)),NA())</f>
        <v>1.8522395807989422E-2</v>
      </c>
      <c r="K1228" s="52">
        <f>IFERROR(_xll.qlIndexFixing(ONIndex1M,I1228,TRUE,_xll.ohTrigger(RecalcTrigger,Trigger1M)),NA())</f>
        <v>1.8514439948118522E-2</v>
      </c>
      <c r="L1228" s="52">
        <f>IFERROR(_xll.qlIndexFixing(Index3M,H1228,TRUE,_xll.ohTrigger(RecalcTrigger,Trigger3M)),NA())</f>
        <v>1.9670319594819054E-2</v>
      </c>
      <c r="M1228" s="52">
        <f>IFERROR(_xll.qlIndexFixing(ONIndex3M,I1228,TRUE,_xll.ohTrigger(RecalcTrigger,Trigger3M)),NA())</f>
        <v>1.9610980646760368E-2</v>
      </c>
      <c r="N1228" s="52">
        <f>IFERROR(_xll.qlIndexFixing(Index6M,$H1228,TRUE,_xll.ohTrigger(RecalcTrigger,Trigger6M)),NA())</f>
        <v>2.1539343229606982E-2</v>
      </c>
      <c r="O1228" s="52">
        <f>IFERROR(_xll.qlIndexFixing(ONIndex6M,I1228,TRUE,_xll.ohTrigger(RecalcTrigger,Trigger6M)),NA())</f>
        <v>2.1416422671443058E-2</v>
      </c>
      <c r="P1228" s="52">
        <f>IFERROR(_xll.qlIndexFixing(Index1Y,$H1228,TRUE,_xll.ohTrigger(RecalcTrigger,Trigger1Y)),NA())</f>
        <v>2.3393393086266739E-2</v>
      </c>
      <c r="Q1228" s="52">
        <f>IFERROR(_xll.qlIndexFixing(ONIndex1Y,I1228,TRUE,_xll.ohTrigger(RecalcTrigger,Trigger1Y)),NA())</f>
        <v>2.3171330000417711E-2</v>
      </c>
    </row>
    <row r="1229" spans="2:17" x14ac:dyDescent="0.2">
      <c r="B1229" s="46" t="s">
        <v>51</v>
      </c>
      <c r="D1229" s="49">
        <f>_xll.qlCalendarAdvance(LocalCalendar,$D1228,B1229,"f",FALSE)</f>
        <v>48374</v>
      </c>
      <c r="E1229" s="49">
        <f>_xll.qlInterestRateIndexValueDate(IndexON,D1229)</f>
        <v>48374</v>
      </c>
      <c r="F1229" s="52">
        <f>IFERROR(_xll.qlIndexFixing(IndexON,D1229,TRUE,_xll.ohTrigger(RecalcTrigger,TriggerON)),NA())</f>
        <v>1.5494117596537293E-2</v>
      </c>
      <c r="H1229" s="49">
        <f>_xll.qlCalendarAdvance(IborCalendar,$H1228,B1229,"f",FALSE)</f>
        <v>48359</v>
      </c>
      <c r="I1229" s="49">
        <f>_xll.qlInterestRateIndexValueDate(Index1M,$H1229)</f>
        <v>48361</v>
      </c>
      <c r="J1229" s="52">
        <f>IFERROR(_xll.qlIndexFixing(Index1M,$H1229,TRUE,_xll.ohTrigger(RecalcTrigger,Trigger1M)),NA())</f>
        <v>1.8519306006274938E-2</v>
      </c>
      <c r="K1229" s="52">
        <f>IFERROR(_xll.qlIndexFixing(ONIndex1M,I1229,TRUE,_xll.ohTrigger(RecalcTrigger,Trigger1M)),NA())</f>
        <v>1.8511380716930148E-2</v>
      </c>
      <c r="L1229" s="52">
        <f>IFERROR(_xll.qlIndexFixing(Index3M,H1229,TRUE,_xll.ohTrigger(RecalcTrigger,Trigger3M)),NA())</f>
        <v>1.9671887582613443E-2</v>
      </c>
      <c r="M1229" s="52">
        <f>IFERROR(_xll.qlIndexFixing(ONIndex3M,I1229,TRUE,_xll.ohTrigger(RecalcTrigger,Trigger3M)),NA())</f>
        <v>1.9612713894945344E-2</v>
      </c>
      <c r="N1229" s="52">
        <f>IFERROR(_xll.qlIndexFixing(Index6M,$H1229,TRUE,_xll.ohTrigger(RecalcTrigger,Trigger6M)),NA())</f>
        <v>2.1539609498336627E-2</v>
      </c>
      <c r="O1229" s="52">
        <f>IFERROR(_xll.qlIndexFixing(ONIndex6M,I1229,TRUE,_xll.ohTrigger(RecalcTrigger,Trigger6M)),NA())</f>
        <v>2.1416912953018397E-2</v>
      </c>
      <c r="P1229" s="52">
        <f>IFERROR(_xll.qlIndexFixing(Index1Y,$H1229,TRUE,_xll.ohTrigger(RecalcTrigger,Trigger1Y)),NA())</f>
        <v>2.3391387019456426E-2</v>
      </c>
      <c r="Q1229" s="52">
        <f>IFERROR(_xll.qlIndexFixing(ONIndex1Y,I1229,TRUE,_xll.ohTrigger(RecalcTrigger,Trigger1Y)),NA())</f>
        <v>2.3169440559014376E-2</v>
      </c>
    </row>
    <row r="1230" spans="2:17" x14ac:dyDescent="0.2">
      <c r="B1230" s="46" t="s">
        <v>51</v>
      </c>
      <c r="D1230" s="49">
        <f>_xll.qlCalendarAdvance(LocalCalendar,$D1229,B1230,"f",FALSE)</f>
        <v>48381</v>
      </c>
      <c r="E1230" s="49">
        <f>_xll.qlInterestRateIndexValueDate(IndexON,D1230)</f>
        <v>48381</v>
      </c>
      <c r="F1230" s="52">
        <f>IFERROR(_xll.qlIndexFixing(IndexON,D1230,TRUE,_xll.ohTrigger(RecalcTrigger,TriggerON)),NA())</f>
        <v>1.5495417033815073E-2</v>
      </c>
      <c r="H1230" s="49">
        <f>_xll.qlCalendarAdvance(IborCalendar,$H1229,B1230,"f",FALSE)</f>
        <v>48366</v>
      </c>
      <c r="I1230" s="49">
        <f>_xll.qlInterestRateIndexValueDate(Index1M,$H1230)</f>
        <v>48368</v>
      </c>
      <c r="J1230" s="52">
        <f>IFERROR(_xll.qlIndexFixing(Index1M,$H1230,TRUE,_xll.ohTrigger(RecalcTrigger,Trigger1M)),NA())</f>
        <v>1.8516457904654938E-2</v>
      </c>
      <c r="K1230" s="52">
        <f>IFERROR(_xll.qlIndexFixing(ONIndex1M,I1230,TRUE,_xll.ohTrigger(RecalcTrigger,Trigger1M)),NA())</f>
        <v>1.8508309901488218E-2</v>
      </c>
      <c r="L1230" s="52">
        <f>IFERROR(_xll.qlIndexFixing(Index3M,H1230,TRUE,_xll.ohTrigger(RecalcTrigger,Trigger3M)),NA())</f>
        <v>1.9673428820469043E-2</v>
      </c>
      <c r="M1230" s="52">
        <f>IFERROR(_xll.qlIndexFixing(ONIndex3M,I1230,TRUE,_xll.ohTrigger(RecalcTrigger,Trigger3M)),NA())</f>
        <v>1.9614420524822762E-2</v>
      </c>
      <c r="N1230" s="52">
        <f>IFERROR(_xll.qlIndexFixing(Index6M,$H1230,TRUE,_xll.ohTrigger(RecalcTrigger,Trigger6M)),NA())</f>
        <v>2.1537896936347924E-2</v>
      </c>
      <c r="O1230" s="52">
        <f>IFERROR(_xll.qlIndexFixing(ONIndex6M,I1230,TRUE,_xll.ohTrigger(RecalcTrigger,Trigger6M)),NA())</f>
        <v>2.1417386061690635E-2</v>
      </c>
      <c r="P1230" s="52">
        <f>IFERROR(_xll.qlIndexFixing(Index1Y,$H1230,TRUE,_xll.ohTrigger(RecalcTrigger,Trigger1Y)),NA())</f>
        <v>2.3389378189812647E-2</v>
      </c>
      <c r="Q1230" s="52">
        <f>IFERROR(_xll.qlIndexFixing(ONIndex1Y,I1230,TRUE,_xll.ohTrigger(RecalcTrigger,Trigger1Y)),NA())</f>
        <v>2.3167548414813055E-2</v>
      </c>
    </row>
    <row r="1231" spans="2:17" x14ac:dyDescent="0.2">
      <c r="B1231" s="46" t="s">
        <v>51</v>
      </c>
      <c r="D1231" s="49">
        <f>_xll.qlCalendarAdvance(LocalCalendar,$D1230,B1231,"f",FALSE)</f>
        <v>48388</v>
      </c>
      <c r="E1231" s="49">
        <f>_xll.qlInterestRateIndexValueDate(IndexON,D1231)</f>
        <v>48388</v>
      </c>
      <c r="F1231" s="52">
        <f>IFERROR(_xll.qlIndexFixing(IndexON,D1231,TRUE,_xll.ohTrigger(RecalcTrigger,TriggerON)),NA())</f>
        <v>1.5496689773568662E-2</v>
      </c>
      <c r="H1231" s="49">
        <f>_xll.qlCalendarAdvance(IborCalendar,$H1230,B1231,"f",FALSE)</f>
        <v>48373</v>
      </c>
      <c r="I1231" s="49">
        <f>_xll.qlInterestRateIndexValueDate(Index1M,$H1231)</f>
        <v>48375</v>
      </c>
      <c r="J1231" s="52">
        <f>IFERROR(_xll.qlIndexFixing(Index1M,$H1231,TRUE,_xll.ohTrigger(RecalcTrigger,Trigger1M)),NA())</f>
        <v>1.8513091597352482E-2</v>
      </c>
      <c r="K1231" s="52">
        <f>IFERROR(_xll.qlIndexFixing(ONIndex1M,I1231,TRUE,_xll.ohTrigger(RecalcTrigger,Trigger1M)),NA())</f>
        <v>1.8505227501872668E-2</v>
      </c>
      <c r="L1231" s="52">
        <f>IFERROR(_xll.qlIndexFixing(Index3M,H1231,TRUE,_xll.ohTrigger(RecalcTrigger,Trigger3M)),NA())</f>
        <v>1.9674943308353707E-2</v>
      </c>
      <c r="M1231" s="52">
        <f>IFERROR(_xll.qlIndexFixing(ONIndex3M,I1231,TRUE,_xll.ohTrigger(RecalcTrigger,Trigger3M)),NA())</f>
        <v>1.961610053663243E-2</v>
      </c>
      <c r="N1231" s="52">
        <f>IFERROR(_xll.qlIndexFixing(Index6M,$H1231,TRUE,_xll.ohTrigger(RecalcTrigger,Trigger6M)),NA())</f>
        <v>2.1538132157793308E-2</v>
      </c>
      <c r="O1231" s="52">
        <f>IFERROR(_xll.qlIndexFixing(ONIndex6M,I1231,TRUE,_xll.ohTrigger(RecalcTrigger,Trigger6M)),NA())</f>
        <v>2.1417841997459774E-2</v>
      </c>
      <c r="P1231" s="52">
        <f>IFERROR(_xll.qlIndexFixing(Index1Y,$H1231,TRUE,_xll.ohTrigger(RecalcTrigger,Trigger1Y)),NA())</f>
        <v>2.3387366597352043E-2</v>
      </c>
      <c r="Q1231" s="52">
        <f>IFERROR(_xll.qlIndexFixing(ONIndex1Y,I1231,TRUE,_xll.ohTrigger(RecalcTrigger,Trigger1Y)),NA())</f>
        <v>2.3165653567573941E-2</v>
      </c>
    </row>
    <row r="1232" spans="2:17" x14ac:dyDescent="0.2">
      <c r="B1232" s="46" t="s">
        <v>51</v>
      </c>
      <c r="D1232" s="49">
        <f>_xll.qlCalendarAdvance(LocalCalendar,$D1231,B1232,"f",FALSE)</f>
        <v>48395</v>
      </c>
      <c r="E1232" s="49">
        <f>_xll.qlInterestRateIndexValueDate(IndexON,D1232)</f>
        <v>48395</v>
      </c>
      <c r="F1232" s="52">
        <f>IFERROR(_xll.qlIndexFixing(IndexON,D1232,TRUE,_xll.ohTrigger(RecalcTrigger,TriggerON)),NA())</f>
        <v>1.5497935815957931E-2</v>
      </c>
      <c r="H1232" s="49">
        <f>_xll.qlCalendarAdvance(IborCalendar,$H1231,B1232,"f",FALSE)</f>
        <v>48380</v>
      </c>
      <c r="I1232" s="49">
        <f>_xll.qlInterestRateIndexValueDate(Index1M,$H1232)</f>
        <v>48382</v>
      </c>
      <c r="J1232" s="52">
        <f>IFERROR(_xll.qlIndexFixing(Index1M,$H1232,TRUE,_xll.ohTrigger(RecalcTrigger,Trigger1M)),NA())</f>
        <v>1.8509966990161997E-2</v>
      </c>
      <c r="K1232" s="52">
        <f>IFERROR(_xll.qlIndexFixing(ONIndex1M,I1232,TRUE,_xll.ohTrigger(RecalcTrigger,Trigger1M)),NA())</f>
        <v>1.8502133518163433E-2</v>
      </c>
      <c r="L1232" s="52">
        <f>IFERROR(_xll.qlIndexFixing(Index3M,H1232,TRUE,_xll.ohTrigger(RecalcTrigger,Trigger3M)),NA())</f>
        <v>1.9676431046235295E-2</v>
      </c>
      <c r="M1232" s="52">
        <f>IFERROR(_xll.qlIndexFixing(ONIndex3M,I1232,TRUE,_xll.ohTrigger(RecalcTrigger,Trigger3M)),NA())</f>
        <v>1.961775393013454E-2</v>
      </c>
      <c r="N1232" s="52">
        <f>IFERROR(_xll.qlIndexFixing(Index6M,$H1232,TRUE,_xll.ohTrigger(RecalcTrigger,Trigger6M)),NA())</f>
        <v>2.1538350019364275E-2</v>
      </c>
      <c r="O1232" s="52">
        <f>IFERROR(_xll.qlIndexFixing(ONIndex6M,I1232,TRUE,_xll.ohTrigger(RecalcTrigger,Trigger6M)),NA())</f>
        <v>2.1418280760325814E-2</v>
      </c>
      <c r="P1232" s="52">
        <f>IFERROR(_xll.qlIndexFixing(Index1Y,$H1232,TRUE,_xll.ohTrigger(RecalcTrigger,Trigger1Y)),NA())</f>
        <v>2.3385352242091258E-2</v>
      </c>
      <c r="Q1232" s="52">
        <f>IFERROR(_xll.qlIndexFixing(ONIndex1Y,I1232,TRUE,_xll.ohTrigger(RecalcTrigger,Trigger1Y)),NA())</f>
        <v>2.3163756017616777E-2</v>
      </c>
    </row>
    <row r="1233" spans="2:17" x14ac:dyDescent="0.2">
      <c r="B1233" s="46" t="s">
        <v>51</v>
      </c>
      <c r="D1233" s="49">
        <f>_xll.qlCalendarAdvance(LocalCalendar,$D1232,B1233,"f",FALSE)</f>
        <v>48402</v>
      </c>
      <c r="E1233" s="49">
        <f>_xll.qlInterestRateIndexValueDate(IndexON,D1233)</f>
        <v>48402</v>
      </c>
      <c r="F1233" s="52">
        <f>IFERROR(_xll.qlIndexFixing(IndexON,D1233,TRUE,_xll.ohTrigger(RecalcTrigger,TriggerON)),NA())</f>
        <v>1.549915516098288E-2</v>
      </c>
      <c r="H1233" s="49">
        <f>_xll.qlCalendarAdvance(IborCalendar,$H1232,B1233,"f",FALSE)</f>
        <v>48387</v>
      </c>
      <c r="I1233" s="49">
        <f>_xll.qlInterestRateIndexValueDate(Index1M,$H1233)</f>
        <v>48389</v>
      </c>
      <c r="J1233" s="52">
        <f>IFERROR(_xll.qlIndexFixing(Index1M,$H1233,TRUE,_xll.ohTrigger(RecalcTrigger,Trigger1M)),NA())</f>
        <v>1.8506830781169492E-2</v>
      </c>
      <c r="K1233" s="52">
        <f>IFERROR(_xll.qlIndexFixing(ONIndex1M,I1233,TRUE,_xll.ohTrigger(RecalcTrigger,Trigger1M)),NA())</f>
        <v>1.8499027950200642E-2</v>
      </c>
      <c r="L1233" s="52">
        <f>IFERROR(_xll.qlIndexFixing(Index3M,H1233,TRUE,_xll.ohTrigger(RecalcTrigger,Trigger3M)),NA())</f>
        <v>1.9677892034085993E-2</v>
      </c>
      <c r="M1233" s="52">
        <f>IFERROR(_xll.qlIndexFixing(ONIndex3M,I1233,TRUE,_xll.ohTrigger(RecalcTrigger,Trigger3M)),NA())</f>
        <v>1.9619380705488965E-2</v>
      </c>
      <c r="N1233" s="52">
        <f>IFERROR(_xll.qlIndexFixing(Index6M,$H1233,TRUE,_xll.ohTrigger(RecalcTrigger,Trigger6M)),NA())</f>
        <v>2.1541800766904987E-2</v>
      </c>
      <c r="O1233" s="52">
        <f>IFERROR(_xll.qlIndexFixing(ONIndex6M,I1233,TRUE,_xll.ohTrigger(RecalcTrigger,Trigger6M)),NA())</f>
        <v>2.1418702350208818E-2</v>
      </c>
      <c r="P1233" s="52">
        <f>IFERROR(_xll.qlIndexFixing(Index1Y,$H1233,TRUE,_xll.ohTrigger(RecalcTrigger,Trigger1Y)),NA())</f>
        <v>2.3383335124046497E-2</v>
      </c>
      <c r="Q1233" s="52">
        <f>IFERROR(_xll.qlIndexFixing(ONIndex1Y,I1233,TRUE,_xll.ohTrigger(RecalcTrigger,Trigger1Y)),NA())</f>
        <v>2.3161855764701755E-2</v>
      </c>
    </row>
    <row r="1234" spans="2:17" x14ac:dyDescent="0.2">
      <c r="B1234" s="46" t="s">
        <v>51</v>
      </c>
      <c r="D1234" s="49">
        <f>_xll.qlCalendarAdvance(LocalCalendar,$D1233,B1234,"f",FALSE)</f>
        <v>48409</v>
      </c>
      <c r="E1234" s="49">
        <f>_xll.qlInterestRateIndexValueDate(IndexON,D1234)</f>
        <v>48409</v>
      </c>
      <c r="F1234" s="52">
        <f>IFERROR(_xll.qlIndexFixing(IndexON,D1234,TRUE,_xll.ohTrigger(RecalcTrigger,TriggerON)),NA())</f>
        <v>1.5500347808403703E-2</v>
      </c>
      <c r="H1234" s="49">
        <f>_xll.qlCalendarAdvance(IborCalendar,$H1233,B1234,"f",FALSE)</f>
        <v>48394</v>
      </c>
      <c r="I1234" s="49">
        <f>_xll.qlInterestRateIndexValueDate(Index1M,$H1234)</f>
        <v>48396</v>
      </c>
      <c r="J1234" s="52">
        <f>IFERROR(_xll.qlIndexFixing(Index1M,$H1234,TRUE,_xll.ohTrigger(RecalcTrigger,Trigger1M)),NA())</f>
        <v>1.8503682970379964E-2</v>
      </c>
      <c r="K1234" s="52">
        <f>IFERROR(_xll.qlIndexFixing(ONIndex1M,I1234,TRUE,_xll.ohTrigger(RecalcTrigger,Trigger1M)),NA())</f>
        <v>1.849591079806423E-2</v>
      </c>
      <c r="L1234" s="52">
        <f>IFERROR(_xll.qlIndexFixing(Index3M,H1234,TRUE,_xll.ohTrigger(RecalcTrigger,Trigger3M)),NA())</f>
        <v>1.9679326271872789E-2</v>
      </c>
      <c r="M1234" s="52">
        <f>IFERROR(_xll.qlIndexFixing(ONIndex3M,I1234,TRUE,_xll.ohTrigger(RecalcTrigger,Trigger3M)),NA())</f>
        <v>1.9620980862695703E-2</v>
      </c>
      <c r="N1234" s="52">
        <f>IFERROR(_xll.qlIndexFixing(Index6M,$H1234,TRUE,_xll.ohTrigger(RecalcTrigger,Trigger6M)),NA())</f>
        <v>2.1541329125338307E-2</v>
      </c>
      <c r="O1234" s="52">
        <f>IFERROR(_xll.qlIndexFixing(ONIndex6M,I1234,TRUE,_xll.ohTrigger(RecalcTrigger,Trigger6M)),NA())</f>
        <v>2.1419106767268659E-2</v>
      </c>
      <c r="P1234" s="52">
        <f>IFERROR(_xll.qlIndexFixing(Index1Y,$H1234,TRUE,_xll.ohTrigger(RecalcTrigger,Trigger1Y)),NA())</f>
        <v>2.3381315243234627E-2</v>
      </c>
      <c r="Q1234" s="52">
        <f>IFERROR(_xll.qlIndexFixing(ONIndex1Y,I1234,TRUE,_xll.ohTrigger(RecalcTrigger,Trigger1Y)),NA())</f>
        <v>2.3159952808828876E-2</v>
      </c>
    </row>
    <row r="1235" spans="2:17" x14ac:dyDescent="0.2">
      <c r="B1235" s="46" t="s">
        <v>51</v>
      </c>
      <c r="D1235" s="49">
        <f>_xll.qlCalendarAdvance(LocalCalendar,$D1234,B1235,"f",FALSE)</f>
        <v>48416</v>
      </c>
      <c r="E1235" s="49">
        <f>_xll.qlInterestRateIndexValueDate(IndexON,D1235)</f>
        <v>48416</v>
      </c>
      <c r="F1235" s="52">
        <f>IFERROR(_xll.qlIndexFixing(IndexON,D1235,TRUE,_xll.ohTrigger(RecalcTrigger,TriggerON)),NA())</f>
        <v>1.5501513758540142E-2</v>
      </c>
      <c r="H1235" s="49">
        <f>_xll.qlCalendarAdvance(IborCalendar,$H1234,B1235,"f",FALSE)</f>
        <v>48401</v>
      </c>
      <c r="I1235" s="49">
        <f>_xll.qlInterestRateIndexValueDate(Index1M,$H1235)</f>
        <v>48403</v>
      </c>
      <c r="J1235" s="52">
        <f>IFERROR(_xll.qlIndexFixing(Index1M,$H1235,TRUE,_xll.ohTrigger(RecalcTrigger,Trigger1M)),NA())</f>
        <v>1.8500523557800908E-2</v>
      </c>
      <c r="K1235" s="52">
        <f>IFERROR(_xll.qlIndexFixing(ONIndex1M,I1235,TRUE,_xll.ohTrigger(RecalcTrigger,Trigger1M)),NA())</f>
        <v>1.8492782061754198E-2</v>
      </c>
      <c r="L1235" s="52">
        <f>IFERROR(_xll.qlIndexFixing(Index3M,H1235,TRUE,_xll.ohTrigger(RecalcTrigger,Trigger3M)),NA())</f>
        <v>1.9680733759570485E-2</v>
      </c>
      <c r="M1235" s="52">
        <f>IFERROR(_xll.qlIndexFixing(ONIndex3M,I1235,TRUE,_xll.ohTrigger(RecalcTrigger,Trigger3M)),NA())</f>
        <v>1.9622554401674819E-2</v>
      </c>
      <c r="N1235" s="52">
        <f>IFERROR(_xll.qlIndexFixing(Index6M,$H1235,TRUE,_xll.ohTrigger(RecalcTrigger,Trigger6M)),NA())</f>
        <v>2.1540842488303097E-2</v>
      </c>
      <c r="O1235" s="52">
        <f>IFERROR(_xll.qlIndexFixing(ONIndex6M,I1235,TRUE,_xll.ohTrigger(RecalcTrigger,Trigger6M)),NA())</f>
        <v>2.1419494011345463E-2</v>
      </c>
      <c r="P1235" s="52">
        <f>IFERROR(_xll.qlIndexFixing(Index1Y,$H1235,TRUE,_xll.ohTrigger(RecalcTrigger,Trigger1Y)),NA())</f>
        <v>2.3379292599672509E-2</v>
      </c>
      <c r="Q1235" s="52">
        <f>IFERROR(_xll.qlIndexFixing(ONIndex1Y,I1235,TRUE,_xll.ohTrigger(RecalcTrigger,Trigger1Y)),NA())</f>
        <v>2.3158047150158012E-2</v>
      </c>
    </row>
    <row r="1236" spans="2:17" x14ac:dyDescent="0.2">
      <c r="B1236" s="46" t="s">
        <v>51</v>
      </c>
      <c r="D1236" s="49">
        <f>_xll.qlCalendarAdvance(LocalCalendar,$D1235,B1236,"f",FALSE)</f>
        <v>48423</v>
      </c>
      <c r="E1236" s="49">
        <f>_xll.qlInterestRateIndexValueDate(IndexON,D1236)</f>
        <v>48423</v>
      </c>
      <c r="F1236" s="52">
        <f>IFERROR(_xll.qlIndexFixing(IndexON,D1236,TRUE,_xll.ohTrigger(RecalcTrigger,TriggerON)),NA())</f>
        <v>1.550265301115239E-2</v>
      </c>
      <c r="H1236" s="49">
        <f>_xll.qlCalendarAdvance(IborCalendar,$H1235,B1236,"f",FALSE)</f>
        <v>48408</v>
      </c>
      <c r="I1236" s="49">
        <f>_xll.qlInterestRateIndexValueDate(Index1M,$H1236)</f>
        <v>48410</v>
      </c>
      <c r="J1236" s="52">
        <f>IFERROR(_xll.qlIndexFixing(Index1M,$H1236,TRUE,_xll.ohTrigger(RecalcTrigger,Trigger1M)),NA())</f>
        <v>1.849735254344731E-2</v>
      </c>
      <c r="K1236" s="52">
        <f>IFERROR(_xll.qlIndexFixing(ONIndex1M,I1236,TRUE,_xll.ohTrigger(RecalcTrigger,Trigger1M)),NA())</f>
        <v>1.848964174119061E-2</v>
      </c>
      <c r="L1236" s="52">
        <f>IFERROR(_xll.qlIndexFixing(Index3M,H1236,TRUE,_xll.ohTrigger(RecalcTrigger,Trigger3M)),NA())</f>
        <v>1.9682114497146932E-2</v>
      </c>
      <c r="M1236" s="52">
        <f>IFERROR(_xll.qlIndexFixing(ONIndex3M,I1236,TRUE,_xll.ohTrigger(RecalcTrigger,Trigger3M)),NA())</f>
        <v>1.9624101322426313E-2</v>
      </c>
      <c r="N1236" s="52">
        <f>IFERROR(_xll.qlIndexFixing(Index6M,$H1236,TRUE,_xll.ohTrigger(RecalcTrigger,Trigger6M)),NA())</f>
        <v>2.1541633481763717E-2</v>
      </c>
      <c r="O1236" s="52">
        <f>IFERROR(_xll.qlIndexFixing(ONIndex6M,I1236,TRUE,_xll.ohTrigger(RecalcTrigger,Trigger6M)),NA())</f>
        <v>2.1419864082439233E-2</v>
      </c>
      <c r="P1236" s="52">
        <f>IFERROR(_xll.qlIndexFixing(Index1Y,$H1236,TRUE,_xll.ohTrigger(RecalcTrigger,Trigger1Y)),NA())</f>
        <v>2.337726719337635E-2</v>
      </c>
      <c r="Q1236" s="52">
        <f>IFERROR(_xll.qlIndexFixing(ONIndex1Y,I1236,TRUE,_xll.ohTrigger(RecalcTrigger,Trigger1Y)),NA())</f>
        <v>2.315613878852929E-2</v>
      </c>
    </row>
    <row r="1237" spans="2:17" x14ac:dyDescent="0.2">
      <c r="B1237" s="46" t="s">
        <v>51</v>
      </c>
      <c r="D1237" s="49">
        <f>_xll.qlCalendarAdvance(LocalCalendar,$D1236,B1237,"f",FALSE)</f>
        <v>48430</v>
      </c>
      <c r="E1237" s="49">
        <f>_xll.qlInterestRateIndexValueDate(IndexON,D1237)</f>
        <v>48430</v>
      </c>
      <c r="F1237" s="52">
        <f>IFERROR(_xll.qlIndexFixing(IndexON,D1237,TRUE,_xll.ohTrigger(RecalcTrigger,TriggerON)),NA())</f>
        <v>1.5503765566400318E-2</v>
      </c>
      <c r="H1237" s="49">
        <f>_xll.qlCalendarAdvance(IborCalendar,$H1236,B1237,"f",FALSE)</f>
        <v>48415</v>
      </c>
      <c r="I1237" s="49">
        <f>_xll.qlInterestRateIndexValueDate(Index1M,$H1237)</f>
        <v>48417</v>
      </c>
      <c r="J1237" s="52">
        <f>IFERROR(_xll.qlIndexFixing(Index1M,$H1237,TRUE,_xll.ohTrigger(RecalcTrigger,Trigger1M)),NA())</f>
        <v>1.8494169927331661E-2</v>
      </c>
      <c r="K1237" s="52">
        <f>IFERROR(_xll.qlIndexFixing(ONIndex1M,I1237,TRUE,_xll.ohTrigger(RecalcTrigger,Trigger1M)),NA())</f>
        <v>1.8486489836533337E-2</v>
      </c>
      <c r="L1237" s="52">
        <f>IFERROR(_xll.qlIndexFixing(Index3M,H1237,TRUE,_xll.ohTrigger(RecalcTrigger,Trigger3M)),NA())</f>
        <v>1.9683468484575195E-2</v>
      </c>
      <c r="M1237" s="52">
        <f>IFERROR(_xll.qlIndexFixing(ONIndex3M,I1237,TRUE,_xll.ohTrigger(RecalcTrigger,Trigger3M)),NA())</f>
        <v>1.9625621625110057E-2</v>
      </c>
      <c r="N1237" s="52">
        <f>IFERROR(_xll.qlIndexFixing(Index6M,$H1237,TRUE,_xll.ohTrigger(RecalcTrigger,Trigger6M)),NA())</f>
        <v>2.1541114581054007E-2</v>
      </c>
      <c r="O1237" s="52">
        <f>IFERROR(_xll.qlIndexFixing(ONIndex6M,I1237,TRUE,_xll.ohTrigger(RecalcTrigger,Trigger6M)),NA())</f>
        <v>2.1420216980709839E-2</v>
      </c>
      <c r="P1237" s="52">
        <f>IFERROR(_xll.qlIndexFixing(Index1Y,$H1237,TRUE,_xll.ohTrigger(RecalcTrigger,Trigger1Y)),NA())</f>
        <v>2.3375239024363014E-2</v>
      </c>
      <c r="Q1237" s="52">
        <f>IFERROR(_xll.qlIndexFixing(ONIndex1Y,I1237,TRUE,_xll.ohTrigger(RecalcTrigger,Trigger1Y)),NA())</f>
        <v>2.3154227724022647E-2</v>
      </c>
    </row>
    <row r="1238" spans="2:17" x14ac:dyDescent="0.2">
      <c r="B1238" s="46" t="s">
        <v>51</v>
      </c>
      <c r="D1238" s="49">
        <f>_xll.qlCalendarAdvance(LocalCalendar,$D1237,B1238,"f",FALSE)</f>
        <v>48437</v>
      </c>
      <c r="E1238" s="49">
        <f>_xll.qlInterestRateIndexValueDate(IndexON,D1238)</f>
        <v>48437</v>
      </c>
      <c r="F1238" s="52">
        <f>IFERROR(_xll.qlIndexFixing(IndexON,D1238,TRUE,_xll.ohTrigger(RecalcTrigger,TriggerON)),NA())</f>
        <v>1.5504851424124055E-2</v>
      </c>
      <c r="H1238" s="49">
        <f>_xll.qlCalendarAdvance(IborCalendar,$H1237,B1238,"f",FALSE)</f>
        <v>48422</v>
      </c>
      <c r="I1238" s="49">
        <f>_xll.qlInterestRateIndexValueDate(Index1M,$H1238)</f>
        <v>48424</v>
      </c>
      <c r="J1238" s="52">
        <f>IFERROR(_xll.qlIndexFixing(Index1M,$H1238,TRUE,_xll.ohTrigger(RecalcTrigger,Trigger1M)),NA())</f>
        <v>1.8491221085760887E-2</v>
      </c>
      <c r="K1238" s="52">
        <f>IFERROR(_xll.qlIndexFixing(ONIndex1M,I1238,TRUE,_xll.ohTrigger(RecalcTrigger,Trigger1M)),NA())</f>
        <v>1.8483326347622508E-2</v>
      </c>
      <c r="L1238" s="52">
        <f>IFERROR(_xll.qlIndexFixing(Index3M,H1238,TRUE,_xll.ohTrigger(RecalcTrigger,Trigger3M)),NA())</f>
        <v>1.9684795721827471E-2</v>
      </c>
      <c r="M1238" s="52">
        <f>IFERROR(_xll.qlIndexFixing(ONIndex3M,I1238,TRUE,_xll.ohTrigger(RecalcTrigger,Trigger3M)),NA())</f>
        <v>1.9627115309486243E-2</v>
      </c>
      <c r="N1238" s="52">
        <f>IFERROR(_xll.qlIndexFixing(Index6M,$H1238,TRUE,_xll.ohTrigger(RecalcTrigger,Trigger6M)),NA())</f>
        <v>2.1541224582928713E-2</v>
      </c>
      <c r="O1238" s="52">
        <f>IFERROR(_xll.qlIndexFixing(ONIndex6M,I1238,TRUE,_xll.ohTrigger(RecalcTrigger,Trigger6M)),NA())</f>
        <v>2.1420552706077345E-2</v>
      </c>
      <c r="P1238" s="52">
        <f>IFERROR(_xll.qlIndexFixing(Index1Y,$H1238,TRUE,_xll.ohTrigger(RecalcTrigger,Trigger1Y)),NA())</f>
        <v>2.3373208092648923E-2</v>
      </c>
      <c r="Q1238" s="52">
        <f>IFERROR(_xll.qlIndexFixing(ONIndex1Y,I1238,TRUE,_xll.ohTrigger(RecalcTrigger,Trigger1Y)),NA())</f>
        <v>2.3152313956718018E-2</v>
      </c>
    </row>
    <row r="1239" spans="2:17" x14ac:dyDescent="0.2">
      <c r="B1239" s="46" t="s">
        <v>51</v>
      </c>
      <c r="D1239" s="49">
        <f>_xll.qlCalendarAdvance(LocalCalendar,$D1238,B1239,"f",FALSE)</f>
        <v>48444</v>
      </c>
      <c r="E1239" s="49">
        <f>_xll.qlInterestRateIndexValueDate(IndexON,D1239)</f>
        <v>48444</v>
      </c>
      <c r="F1239" s="52">
        <f>IFERROR(_xll.qlIndexFixing(IndexON,D1239,TRUE,_xll.ohTrigger(RecalcTrigger,TriggerON)),NA())</f>
        <v>1.5505910584483473E-2</v>
      </c>
      <c r="H1239" s="49">
        <f>_xll.qlCalendarAdvance(IborCalendar,$H1238,B1239,"f",FALSE)</f>
        <v>48429</v>
      </c>
      <c r="I1239" s="49">
        <f>_xll.qlInterestRateIndexValueDate(Index1M,$H1239)</f>
        <v>48431</v>
      </c>
      <c r="J1239" s="52">
        <f>IFERROR(_xll.qlIndexFixing(Index1M,$H1239,TRUE,_xll.ohTrigger(RecalcTrigger,Trigger1M)),NA())</f>
        <v>1.8488014272885035E-2</v>
      </c>
      <c r="K1239" s="52">
        <f>IFERROR(_xll.qlIndexFixing(ONIndex1M,I1239,TRUE,_xll.ohTrigger(RecalcTrigger,Trigger1M)),NA())</f>
        <v>1.8480151274617995E-2</v>
      </c>
      <c r="L1239" s="52">
        <f>IFERROR(_xll.qlIndexFixing(Index3M,H1239,TRUE,_xll.ohTrigger(RecalcTrigger,Trigger3M)),NA())</f>
        <v>1.9686096208876822E-2</v>
      </c>
      <c r="M1239" s="52">
        <f>IFERROR(_xll.qlIndexFixing(ONIndex3M,I1239,TRUE,_xll.ohTrigger(RecalcTrigger,Trigger3M)),NA())</f>
        <v>1.9628582375714743E-2</v>
      </c>
      <c r="N1239" s="52">
        <f>IFERROR(_xll.qlIndexFixing(Index6M,$H1239,TRUE,_xll.ohTrigger(RecalcTrigger,Trigger6M)),NA())</f>
        <v>2.1541317221798622E-2</v>
      </c>
      <c r="O1239" s="52">
        <f>IFERROR(_xll.qlIndexFixing(ONIndex6M,I1239,TRUE,_xll.ohTrigger(RecalcTrigger,Trigger6M)),NA())</f>
        <v>2.1420871258461816E-2</v>
      </c>
      <c r="P1239" s="52">
        <f>IFERROR(_xll.qlIndexFixing(Index1Y,$H1239,TRUE,_xll.ohTrigger(RecalcTrigger,Trigger1Y)),NA())</f>
        <v>2.3371174398251159E-2</v>
      </c>
      <c r="Q1239" s="52">
        <f>IFERROR(_xll.qlIndexFixing(ONIndex1Y,I1239,TRUE,_xll.ohTrigger(RecalcTrigger,Trigger1Y)),NA())</f>
        <v>2.3150397486375596E-2</v>
      </c>
    </row>
    <row r="1240" spans="2:17" x14ac:dyDescent="0.2">
      <c r="B1240" s="46" t="s">
        <v>51</v>
      </c>
      <c r="D1240" s="49">
        <f>_xll.qlCalendarAdvance(LocalCalendar,$D1239,B1240,"f",FALSE)</f>
        <v>48451</v>
      </c>
      <c r="E1240" s="49">
        <f>_xll.qlInterestRateIndexValueDate(IndexON,D1240)</f>
        <v>48451</v>
      </c>
      <c r="F1240" s="52">
        <f>IFERROR(_xll.qlIndexFixing(IndexON,D1240,TRUE,_xll.ohTrigger(RecalcTrigger,TriggerON)),NA())</f>
        <v>1.55069430473187E-2</v>
      </c>
      <c r="H1240" s="49">
        <f>_xll.qlCalendarAdvance(IborCalendar,$H1239,B1240,"f",FALSE)</f>
        <v>48436</v>
      </c>
      <c r="I1240" s="49">
        <f>_xll.qlInterestRateIndexValueDate(Index1M,$H1240)</f>
        <v>48438</v>
      </c>
      <c r="J1240" s="52">
        <f>IFERROR(_xll.qlIndexFixing(Index1M,$H1240,TRUE,_xll.ohTrigger(RecalcTrigger,Trigger1M)),NA())</f>
        <v>1.8484552468469861E-2</v>
      </c>
      <c r="K1240" s="52">
        <f>IFERROR(_xll.qlIndexFixing(ONIndex1M,I1240,TRUE,_xll.ohTrigger(RecalcTrigger,Trigger1M)),NA())</f>
        <v>1.8476964617359926E-2</v>
      </c>
      <c r="L1240" s="52">
        <f>IFERROR(_xll.qlIndexFixing(Index3M,H1240,TRUE,_xll.ohTrigger(RecalcTrigger,Trigger3M)),NA())</f>
        <v>1.968736994569719E-2</v>
      </c>
      <c r="M1240" s="52">
        <f>IFERROR(_xll.qlIndexFixing(ONIndex3M,I1240,TRUE,_xll.ohTrigger(RecalcTrigger,Trigger3M)),NA())</f>
        <v>1.963002282371562E-2</v>
      </c>
      <c r="N1240" s="52">
        <f>IFERROR(_xll.qlIndexFixing(Index6M,$H1240,TRUE,_xll.ohTrigger(RecalcTrigger,Trigger6M)),NA())</f>
        <v>2.1541392497661585E-2</v>
      </c>
      <c r="O1240" s="52">
        <f>IFERROR(_xll.qlIndexFixing(ONIndex6M,I1240,TRUE,_xll.ohTrigger(RecalcTrigger,Trigger6M)),NA())</f>
        <v>2.1421172638023123E-2</v>
      </c>
      <c r="P1240" s="52">
        <f>IFERROR(_xll.qlIndexFixing(Index1Y,$H1240,TRUE,_xll.ohTrigger(RecalcTrigger,Trigger1Y)),NA())</f>
        <v>2.3369137941185714E-2</v>
      </c>
      <c r="Q1240" s="52">
        <f>IFERROR(_xll.qlIndexFixing(ONIndex1Y,I1240,TRUE,_xll.ohTrigger(RecalcTrigger,Trigger1Y)),NA())</f>
        <v>2.3148478313235188E-2</v>
      </c>
    </row>
    <row r="1241" spans="2:17" x14ac:dyDescent="0.2">
      <c r="B1241" s="46" t="s">
        <v>51</v>
      </c>
      <c r="D1241" s="49">
        <f>_xll.qlCalendarAdvance(LocalCalendar,$D1240,B1241,"f",FALSE)</f>
        <v>48458</v>
      </c>
      <c r="E1241" s="49">
        <f>_xll.qlInterestRateIndexValueDate(IndexON,D1241)</f>
        <v>48458</v>
      </c>
      <c r="F1241" s="52">
        <f>IFERROR(_xll.qlIndexFixing(IndexON,D1241,TRUE,_xll.ohTrigger(RecalcTrigger,TriggerON)),NA())</f>
        <v>1.5507948812869543E-2</v>
      </c>
      <c r="H1241" s="49">
        <f>_xll.qlCalendarAdvance(IborCalendar,$H1240,B1241,"f",FALSE)</f>
        <v>48443</v>
      </c>
      <c r="I1241" s="49">
        <f>_xll.qlInterestRateIndexValueDate(Index1M,$H1241)</f>
        <v>48445</v>
      </c>
      <c r="J1241" s="52">
        <f>IFERROR(_xll.qlIndexFixing(Index1M,$H1241,TRUE,_xll.ohTrigger(RecalcTrigger,Trigger1M)),NA())</f>
        <v>1.8481323445383446E-2</v>
      </c>
      <c r="K1241" s="52">
        <f>IFERROR(_xll.qlIndexFixing(ONIndex1M,I1241,TRUE,_xll.ohTrigger(RecalcTrigger,Trigger1M)),NA())</f>
        <v>1.8473766375928236E-2</v>
      </c>
      <c r="L1241" s="52">
        <f>IFERROR(_xll.qlIndexFixing(Index3M,H1241,TRUE,_xll.ohTrigger(RecalcTrigger,Trigger3M)),NA())</f>
        <v>1.9688616932260761E-2</v>
      </c>
      <c r="M1241" s="52">
        <f>IFERROR(_xll.qlIndexFixing(ONIndex3M,I1241,TRUE,_xll.ohTrigger(RecalcTrigger,Trigger3M)),NA())</f>
        <v>1.9631436653648748E-2</v>
      </c>
      <c r="N1241" s="52">
        <f>IFERROR(_xll.qlIndexFixing(Index6M,$H1241,TRUE,_xll.ohTrigger(RecalcTrigger,Trigger6M)),NA())</f>
        <v>2.1542090502220706E-2</v>
      </c>
      <c r="O1241" s="52">
        <f>IFERROR(_xll.qlIndexFixing(ONIndex6M,I1241,TRUE,_xll.ohTrigger(RecalcTrigger,Trigger6M)),NA())</f>
        <v>2.1421456844601394E-2</v>
      </c>
      <c r="P1241" s="52">
        <f>IFERROR(_xll.qlIndexFixing(Index1Y,$H1241,TRUE,_xll.ohTrigger(RecalcTrigger,Trigger1Y)),NA())</f>
        <v>2.3367098721470324E-2</v>
      </c>
      <c r="Q1241" s="52">
        <f>IFERROR(_xll.qlIndexFixing(ONIndex1Y,I1241,TRUE,_xll.ohTrigger(RecalcTrigger,Trigger1Y)),NA())</f>
        <v>2.3146556437216859E-2</v>
      </c>
    </row>
    <row r="1242" spans="2:17" x14ac:dyDescent="0.2">
      <c r="B1242" s="46" t="s">
        <v>51</v>
      </c>
      <c r="D1242" s="49">
        <f>_xll.qlCalendarAdvance(LocalCalendar,$D1241,B1242,"f",FALSE)</f>
        <v>48465</v>
      </c>
      <c r="E1242" s="49">
        <f>_xll.qlInterestRateIndexValueDate(IndexON,D1242)</f>
        <v>48465</v>
      </c>
      <c r="F1242" s="52">
        <f>IFERROR(_xll.qlIndexFixing(IndexON,D1242,TRUE,_xll.ohTrigger(RecalcTrigger,TriggerON)),NA())</f>
        <v>1.5508927880816259E-2</v>
      </c>
      <c r="H1242" s="49">
        <f>_xll.qlCalendarAdvance(IborCalendar,$H1241,B1242,"f",FALSE)</f>
        <v>48450</v>
      </c>
      <c r="I1242" s="49">
        <f>_xll.qlInterestRateIndexValueDate(Index1M,$H1242)</f>
        <v>48452</v>
      </c>
      <c r="J1242" s="52">
        <f>IFERROR(_xll.qlIndexFixing(Index1M,$H1242,TRUE,_xll.ohTrigger(RecalcTrigger,Trigger1M)),NA())</f>
        <v>1.8478082820579944E-2</v>
      </c>
      <c r="K1242" s="52">
        <f>IFERROR(_xll.qlIndexFixing(ONIndex1M,I1242,TRUE,_xll.ohTrigger(RecalcTrigger,Trigger1M)),NA())</f>
        <v>1.8470556550242989E-2</v>
      </c>
      <c r="L1242" s="52">
        <f>IFERROR(_xll.qlIndexFixing(Index3M,H1242,TRUE,_xll.ohTrigger(RecalcTrigger,Trigger3M)),NA())</f>
        <v>1.9689837168544083E-2</v>
      </c>
      <c r="M1242" s="52">
        <f>IFERROR(_xll.qlIndexFixing(ONIndex3M,I1242,TRUE,_xll.ohTrigger(RecalcTrigger,Trigger3M)),NA())</f>
        <v>1.9632823865274318E-2</v>
      </c>
      <c r="N1242" s="52">
        <f>IFERROR(_xll.qlIndexFixing(Index6M,$H1242,TRUE,_xll.ohTrigger(RecalcTrigger,Trigger6M)),NA())</f>
        <v>2.1541490960357648E-2</v>
      </c>
      <c r="O1242" s="52">
        <f>IFERROR(_xll.qlIndexFixing(ONIndex6M,I1242,TRUE,_xll.ohTrigger(RecalcTrigger,Trigger6M)),NA())</f>
        <v>2.1421723878356502E-2</v>
      </c>
      <c r="P1242" s="52">
        <f>IFERROR(_xll.qlIndexFixing(Index1Y,$H1242,TRUE,_xll.ohTrigger(RecalcTrigger,Trigger1Y)),NA())</f>
        <v>2.3365056739120978E-2</v>
      </c>
      <c r="Q1242" s="52">
        <f>IFERROR(_xll.qlIndexFixing(ONIndex1Y,I1242,TRUE,_xll.ohTrigger(RecalcTrigger,Trigger1Y)),NA())</f>
        <v>2.3144631858320608E-2</v>
      </c>
    </row>
    <row r="1243" spans="2:17" x14ac:dyDescent="0.2">
      <c r="B1243" s="46" t="s">
        <v>51</v>
      </c>
      <c r="D1243" s="49">
        <f>_xll.qlCalendarAdvance(LocalCalendar,$D1242,B1243,"f",FALSE)</f>
        <v>48472</v>
      </c>
      <c r="E1243" s="49">
        <f>_xll.qlInterestRateIndexValueDate(IndexON,D1243)</f>
        <v>48472</v>
      </c>
      <c r="F1243" s="52">
        <f>IFERROR(_xll.qlIndexFixing(IndexON,D1243,TRUE,_xll.ohTrigger(RecalcTrigger,TriggerON)),NA())</f>
        <v>1.5509880251478592E-2</v>
      </c>
      <c r="H1243" s="49">
        <f>_xll.qlCalendarAdvance(IborCalendar,$H1242,B1243,"f",FALSE)</f>
        <v>48457</v>
      </c>
      <c r="I1243" s="49">
        <f>_xll.qlInterestRateIndexValueDate(Index1M,$H1243)</f>
        <v>48459</v>
      </c>
      <c r="J1243" s="52">
        <f>IFERROR(_xll.qlIndexFixing(Index1M,$H1243,TRUE,_xll.ohTrigger(RecalcTrigger,Trigger1M)),NA())</f>
        <v>1.8474830594066849E-2</v>
      </c>
      <c r="K1243" s="52">
        <f>IFERROR(_xll.qlIndexFixing(ONIndex1M,I1243,TRUE,_xll.ohTrigger(RecalcTrigger,Trigger1M)),NA())</f>
        <v>1.8467335140464058E-2</v>
      </c>
      <c r="L1243" s="52">
        <f>IFERROR(_xll.qlIndexFixing(Index3M,H1243,TRUE,_xll.ohTrigger(RecalcTrigger,Trigger3M)),NA())</f>
        <v>1.9690412847408564E-2</v>
      </c>
      <c r="M1243" s="52">
        <f>IFERROR(_xll.qlIndexFixing(ONIndex3M,I1243,TRUE,_xll.ohTrigger(RecalcTrigger,Trigger3M)),NA())</f>
        <v>1.9634184458672266E-2</v>
      </c>
      <c r="N1243" s="52">
        <f>IFERROR(_xll.qlIndexFixing(Index6M,$H1243,TRUE,_xll.ohTrigger(RecalcTrigger,Trigger6M)),NA())</f>
        <v>2.1538324675750915E-2</v>
      </c>
      <c r="O1243" s="52">
        <f>IFERROR(_xll.qlIndexFixing(ONIndex6M,I1243,TRUE,_xll.ohTrigger(RecalcTrigger,Trigger6M)),NA())</f>
        <v>2.1421973739128575E-2</v>
      </c>
      <c r="P1243" s="52">
        <f>IFERROR(_xll.qlIndexFixing(Index1Y,$H1243,TRUE,_xll.ohTrigger(RecalcTrigger,Trigger1Y)),NA())</f>
        <v>2.3363011994154755E-2</v>
      </c>
      <c r="Q1243" s="52">
        <f>IFERROR(_xll.qlIndexFixing(ONIndex1Y,I1243,TRUE,_xll.ohTrigger(RecalcTrigger,Trigger1Y)),NA())</f>
        <v>2.31427045764665E-2</v>
      </c>
    </row>
    <row r="1244" spans="2:17" x14ac:dyDescent="0.2">
      <c r="B1244" s="46" t="s">
        <v>51</v>
      </c>
      <c r="D1244" s="49">
        <f>_xll.qlCalendarAdvance(LocalCalendar,$D1243,B1244,"f",FALSE)</f>
        <v>48479</v>
      </c>
      <c r="E1244" s="49">
        <f>_xll.qlInterestRateIndexValueDate(IndexON,D1244)</f>
        <v>48479</v>
      </c>
      <c r="F1244" s="52">
        <f>IFERROR(_xll.qlIndexFixing(IndexON,D1244,TRUE,_xll.ohTrigger(RecalcTrigger,TriggerON)),NA())</f>
        <v>1.5510805924616733E-2</v>
      </c>
      <c r="H1244" s="49">
        <f>_xll.qlCalendarAdvance(IborCalendar,$H1243,B1244,"f",FALSE)</f>
        <v>48464</v>
      </c>
      <c r="I1244" s="49">
        <f>_xll.qlInterestRateIndexValueDate(Index1M,$H1244)</f>
        <v>48466</v>
      </c>
      <c r="J1244" s="52">
        <f>IFERROR(_xll.qlIndexFixing(Index1M,$H1244,TRUE,_xll.ohTrigger(RecalcTrigger,Trigger1M)),NA())</f>
        <v>1.8471806174162483E-2</v>
      </c>
      <c r="K1244" s="52">
        <f>IFERROR(_xll.qlIndexFixing(ONIndex1M,I1244,TRUE,_xll.ohTrigger(RecalcTrigger,Trigger1M)),NA())</f>
        <v>1.8464102146511507E-2</v>
      </c>
      <c r="L1244" s="52">
        <f>IFERROR(_xll.qlIndexFixing(Index3M,H1244,TRUE,_xll.ohTrigger(RecalcTrigger,Trigger3M)),NA())</f>
        <v>1.9691581430034397E-2</v>
      </c>
      <c r="M1244" s="52">
        <f>IFERROR(_xll.qlIndexFixing(ONIndex3M,I1244,TRUE,_xll.ohTrigger(RecalcTrigger,Trigger3M)),NA())</f>
        <v>1.9635518434002464E-2</v>
      </c>
      <c r="N1244" s="52">
        <f>IFERROR(_xll.qlIndexFixing(Index6M,$H1244,TRUE,_xll.ohTrigger(RecalcTrigger,Trigger6M)),NA())</f>
        <v>2.1538336697068335E-2</v>
      </c>
      <c r="O1244" s="52">
        <f>IFERROR(_xll.qlIndexFixing(ONIndex6M,I1244,TRUE,_xll.ohTrigger(RecalcTrigger,Trigger6M)),NA())</f>
        <v>2.1422206426997548E-2</v>
      </c>
      <c r="P1244" s="52">
        <f>IFERROR(_xll.qlIndexFixing(Index1Y,$H1244,TRUE,_xll.ohTrigger(RecalcTrigger,Trigger1Y)),NA())</f>
        <v>2.3360964486588302E-2</v>
      </c>
      <c r="Q1244" s="52">
        <f>IFERROR(_xll.qlIndexFixing(ONIndex1Y,I1244,TRUE,_xll.ohTrigger(RecalcTrigger,Trigger1Y)),NA())</f>
        <v>2.314077459173447E-2</v>
      </c>
    </row>
    <row r="1245" spans="2:17" x14ac:dyDescent="0.2">
      <c r="B1245" s="46" t="s">
        <v>51</v>
      </c>
      <c r="D1245" s="49">
        <f>_xll.qlCalendarAdvance(LocalCalendar,$D1244,B1245,"f",FALSE)</f>
        <v>48486</v>
      </c>
      <c r="E1245" s="49">
        <f>_xll.qlInterestRateIndexValueDate(IndexON,D1245)</f>
        <v>48486</v>
      </c>
      <c r="F1245" s="52">
        <f>IFERROR(_xll.qlIndexFixing(IndexON,D1245,TRUE,_xll.ohTrigger(RecalcTrigger,TriggerON)),NA())</f>
        <v>1.5511704900310619E-2</v>
      </c>
      <c r="H1245" s="49">
        <f>_xll.qlCalendarAdvance(IborCalendar,$H1244,B1245,"f",FALSE)</f>
        <v>48471</v>
      </c>
      <c r="I1245" s="49">
        <f>_xll.qlInterestRateIndexValueDate(Index1M,$H1245)</f>
        <v>48473</v>
      </c>
      <c r="J1245" s="52">
        <f>IFERROR(_xll.qlIndexFixing(Index1M,$H1245,TRUE,_xll.ohTrigger(RecalcTrigger,Trigger1M)),NA())</f>
        <v>1.8468291335964337E-2</v>
      </c>
      <c r="K1245" s="52">
        <f>IFERROR(_xll.qlIndexFixing(ONIndex1M,I1245,TRUE,_xll.ohTrigger(RecalcTrigger,Trigger1M)),NA())</f>
        <v>1.8460857568385336E-2</v>
      </c>
      <c r="L1245" s="52">
        <f>IFERROR(_xll.qlIndexFixing(Index3M,H1245,TRUE,_xll.ohTrigger(RecalcTrigger,Trigger3M)),NA())</f>
        <v>1.9692723263763503E-2</v>
      </c>
      <c r="M1245" s="52">
        <f>IFERROR(_xll.qlIndexFixing(ONIndex3M,I1245,TRUE,_xll.ohTrigger(RecalcTrigger,Trigger3M)),NA())</f>
        <v>1.9636825791105039E-2</v>
      </c>
      <c r="N1245" s="52">
        <f>IFERROR(_xll.qlIndexFixing(Index6M,$H1245,TRUE,_xll.ohTrigger(RecalcTrigger,Trigger6M)),NA())</f>
        <v>2.1538331360538003E-2</v>
      </c>
      <c r="O1245" s="52">
        <f>IFERROR(_xll.qlIndexFixing(ONIndex6M,I1245,TRUE,_xll.ohTrigger(RecalcTrigger,Trigger6M)),NA())</f>
        <v>2.1422421941883485E-2</v>
      </c>
      <c r="P1245" s="52">
        <f>IFERROR(_xll.qlIndexFixing(Index1Y,$H1245,TRUE,_xll.ohTrigger(RecalcTrigger,Trigger1Y)),NA())</f>
        <v>2.3358914216438702E-2</v>
      </c>
      <c r="Q1245" s="52">
        <f>IFERROR(_xll.qlIndexFixing(ONIndex1Y,I1245,TRUE,_xll.ohTrigger(RecalcTrigger,Trigger1Y)),NA())</f>
        <v>2.3138841904124519E-2</v>
      </c>
    </row>
    <row r="1246" spans="2:17" x14ac:dyDescent="0.2">
      <c r="B1246" s="46" t="s">
        <v>51</v>
      </c>
      <c r="D1246" s="49">
        <f>_xll.qlCalendarAdvance(LocalCalendar,$D1245,B1246,"f",FALSE)</f>
        <v>48493</v>
      </c>
      <c r="E1246" s="49">
        <f>_xll.qlInterestRateIndexValueDate(IndexON,D1246)</f>
        <v>48493</v>
      </c>
      <c r="F1246" s="52">
        <f>IFERROR(_xll.qlIndexFixing(IndexON,D1246,TRUE,_xll.ohTrigger(RecalcTrigger,TriggerON)),NA())</f>
        <v>1.551257717856025E-2</v>
      </c>
      <c r="H1246" s="49">
        <f>_xll.qlCalendarAdvance(IborCalendar,$H1245,B1246,"f",FALSE)</f>
        <v>48478</v>
      </c>
      <c r="I1246" s="49">
        <f>_xll.qlInterestRateIndexValueDate(Index1M,$H1246)</f>
        <v>48480</v>
      </c>
      <c r="J1246" s="52">
        <f>IFERROR(_xll.qlIndexFixing(Index1M,$H1246,TRUE,_xll.ohTrigger(RecalcTrigger,Trigger1M)),NA())</f>
        <v>1.8465004304392407E-2</v>
      </c>
      <c r="K1246" s="52">
        <f>IFERROR(_xll.qlIndexFixing(ONIndex1M,I1246,TRUE,_xll.ohTrigger(RecalcTrigger,Trigger1M)),NA())</f>
        <v>1.8457601406005608E-2</v>
      </c>
      <c r="L1246" s="52">
        <f>IFERROR(_xll.qlIndexFixing(Index3M,H1246,TRUE,_xll.ohTrigger(RecalcTrigger,Trigger3M)),NA())</f>
        <v>1.9693838348573047E-2</v>
      </c>
      <c r="M1246" s="52">
        <f>IFERROR(_xll.qlIndexFixing(ONIndex3M,I1246,TRUE,_xll.ohTrigger(RecalcTrigger,Trigger3M)),NA())</f>
        <v>1.9638106529979993E-2</v>
      </c>
      <c r="N1246" s="52">
        <f>IFERROR(_xll.qlIndexFixing(Index6M,$H1246,TRUE,_xll.ohTrigger(RecalcTrigger,Trigger6M)),NA())</f>
        <v>2.1538308666160355E-2</v>
      </c>
      <c r="O1246" s="52">
        <f>IFERROR(_xll.qlIndexFixing(ONIndex6M,I1246,TRUE,_xll.ohTrigger(RecalcTrigger,Trigger6M)),NA())</f>
        <v>2.1422620283946259E-2</v>
      </c>
      <c r="P1246" s="52">
        <f>IFERROR(_xll.qlIndexFixing(Index1Y,$H1246,TRUE,_xll.ohTrigger(RecalcTrigger,Trigger1Y)),NA())</f>
        <v>2.3356861183722377E-2</v>
      </c>
      <c r="Q1246" s="52">
        <f>IFERROR(_xll.qlIndexFixing(ONIndex1Y,I1246,TRUE,_xll.ohTrigger(RecalcTrigger,Trigger1Y)),NA())</f>
        <v>2.3136906513636646E-2</v>
      </c>
    </row>
    <row r="1247" spans="2:17" x14ac:dyDescent="0.2">
      <c r="B1247" s="46" t="s">
        <v>51</v>
      </c>
      <c r="D1247" s="49">
        <f>_xll.qlCalendarAdvance(LocalCalendar,$D1246,B1247,"f",FALSE)</f>
        <v>48500</v>
      </c>
      <c r="E1247" s="49">
        <f>_xll.qlInterestRateIndexValueDate(IndexON,D1247)</f>
        <v>48500</v>
      </c>
      <c r="F1247" s="52">
        <f>IFERROR(_xll.qlIndexFixing(IndexON,D1247,TRUE,_xll.ohTrigger(RecalcTrigger,TriggerON)),NA())</f>
        <v>1.5513422759445561E-2</v>
      </c>
      <c r="H1247" s="49">
        <f>_xll.qlCalendarAdvance(IborCalendar,$H1246,B1247,"f",FALSE)</f>
        <v>48485</v>
      </c>
      <c r="I1247" s="49">
        <f>_xll.qlInterestRateIndexValueDate(Index1M,$H1247)</f>
        <v>48487</v>
      </c>
      <c r="J1247" s="52">
        <f>IFERROR(_xll.qlIndexFixing(Index1M,$H1247,TRUE,_xll.ohTrigger(RecalcTrigger,Trigger1M)),NA())</f>
        <v>1.8460995899106006E-2</v>
      </c>
      <c r="K1247" s="52">
        <f>IFERROR(_xll.qlIndexFixing(ONIndex1M,I1247,TRUE,_xll.ohTrigger(RecalcTrigger,Trigger1M)),NA())</f>
        <v>1.8454333659532196E-2</v>
      </c>
      <c r="L1247" s="52">
        <f>IFERROR(_xll.qlIndexFixing(Index3M,H1247,TRUE,_xll.ohTrigger(RecalcTrigger,Trigger3M)),NA())</f>
        <v>1.9694926684441068E-2</v>
      </c>
      <c r="M1247" s="52">
        <f>IFERROR(_xll.qlIndexFixing(ONIndex3M,I1247,TRUE,_xll.ohTrigger(RecalcTrigger,Trigger3M)),NA())</f>
        <v>1.9639360650627324E-2</v>
      </c>
      <c r="N1247" s="52">
        <f>IFERROR(_xll.qlIndexFixing(Index6M,$H1247,TRUE,_xll.ohTrigger(RecalcTrigger,Trigger6M)),NA())</f>
        <v>2.1538901731385528E-2</v>
      </c>
      <c r="O1247" s="52">
        <f>IFERROR(_xll.qlIndexFixing(ONIndex6M,I1247,TRUE,_xll.ohTrigger(RecalcTrigger,Trigger6M)),NA())</f>
        <v>2.1422801453025997E-2</v>
      </c>
      <c r="P1247" s="52">
        <f>IFERROR(_xll.qlIndexFixing(Index1Y,$H1247,TRUE,_xll.ohTrigger(RecalcTrigger,Trigger1Y)),NA())</f>
        <v>2.3354805388456631E-2</v>
      </c>
      <c r="Q1247" s="52">
        <f>IFERROR(_xll.qlIndexFixing(ONIndex1Y,I1247,TRUE,_xll.ohTrigger(RecalcTrigger,Trigger1Y)),NA())</f>
        <v>2.3134968420270852E-2</v>
      </c>
    </row>
    <row r="1248" spans="2:17" x14ac:dyDescent="0.2">
      <c r="B1248" s="46" t="s">
        <v>51</v>
      </c>
      <c r="D1248" s="49">
        <f>_xll.qlCalendarAdvance(LocalCalendar,$D1247,B1248,"f",FALSE)</f>
        <v>48507</v>
      </c>
      <c r="E1248" s="49">
        <f>_xll.qlInterestRateIndexValueDate(IndexON,D1248)</f>
        <v>48507</v>
      </c>
      <c r="F1248" s="52">
        <f>IFERROR(_xll.qlIndexFixing(IndexON,D1248,TRUE,_xll.ohTrigger(RecalcTrigger,TriggerON)),NA())</f>
        <v>1.5514241642806681E-2</v>
      </c>
      <c r="H1248" s="49">
        <f>_xll.qlCalendarAdvance(IborCalendar,$H1247,B1248,"f",FALSE)</f>
        <v>48492</v>
      </c>
      <c r="I1248" s="49">
        <f>_xll.qlInterestRateIndexValueDate(Index1M,$H1248)</f>
        <v>48494</v>
      </c>
      <c r="J1248" s="52">
        <f>IFERROR(_xll.qlIndexFixing(Index1M,$H1248,TRUE,_xll.ohTrigger(RecalcTrigger,Trigger1M)),NA())</f>
        <v>1.8458395436262154E-2</v>
      </c>
      <c r="K1248" s="52">
        <f>IFERROR(_xll.qlIndexFixing(ONIndex1M,I1248,TRUE,_xll.ohTrigger(RecalcTrigger,Trigger1M)),NA())</f>
        <v>1.8451054328885164E-2</v>
      </c>
      <c r="L1248" s="52">
        <f>IFERROR(_xll.qlIndexFixing(Index3M,H1248,TRUE,_xll.ohTrigger(RecalcTrigger,Trigger3M)),NA())</f>
        <v>1.9696596828988517E-2</v>
      </c>
      <c r="M1248" s="52">
        <f>IFERROR(_xll.qlIndexFixing(ONIndex3M,I1248,TRUE,_xll.ohTrigger(RecalcTrigger,Trigger3M)),NA())</f>
        <v>1.9640588153206906E-2</v>
      </c>
      <c r="N1248" s="52">
        <f>IFERROR(_xll.qlIndexFixing(Index6M,$H1248,TRUE,_xll.ohTrigger(RecalcTrigger,Trigger6M)),NA())</f>
        <v>2.1538843077979878E-2</v>
      </c>
      <c r="O1248" s="52">
        <f>IFERROR(_xll.qlIndexFixing(ONIndex6M,I1248,TRUE,_xll.ohTrigger(RecalcTrigger,Trigger6M)),NA())</f>
        <v>2.1422965449282572E-2</v>
      </c>
      <c r="P1248" s="52">
        <f>IFERROR(_xll.qlIndexFixing(Index1Y,$H1248,TRUE,_xll.ohTrigger(RecalcTrigger,Trigger1Y)),NA())</f>
        <v>2.3352746830658324E-2</v>
      </c>
      <c r="Q1248" s="52">
        <f>IFERROR(_xll.qlIndexFixing(ONIndex1Y,I1248,TRUE,_xll.ohTrigger(RecalcTrigger,Trigger1Y)),NA())</f>
        <v>2.3133027624027136E-2</v>
      </c>
    </row>
    <row r="1249" spans="2:17" x14ac:dyDescent="0.2">
      <c r="B1249" s="46" t="s">
        <v>51</v>
      </c>
      <c r="D1249" s="49">
        <f>_xll.qlCalendarAdvance(LocalCalendar,$D1248,B1249,"f",FALSE)</f>
        <v>48514</v>
      </c>
      <c r="E1249" s="49">
        <f>_xll.qlInterestRateIndexValueDate(IndexON,D1249)</f>
        <v>48514</v>
      </c>
      <c r="F1249" s="52">
        <f>IFERROR(_xll.qlIndexFixing(IndexON,D1249,TRUE,_xll.ohTrigger(RecalcTrigger,TriggerON)),NA())</f>
        <v>1.5515033828803482E-2</v>
      </c>
      <c r="H1249" s="49">
        <f>_xll.qlCalendarAdvance(IborCalendar,$H1248,B1249,"f",FALSE)</f>
        <v>48499</v>
      </c>
      <c r="I1249" s="49">
        <f>_xll.qlInterestRateIndexValueDate(Index1M,$H1249)</f>
        <v>48501</v>
      </c>
      <c r="J1249" s="52">
        <f>IFERROR(_xll.qlIndexFixing(Index1M,$H1249,TRUE,_xll.ohTrigger(RecalcTrigger,Trigger1M)),NA())</f>
        <v>1.8455073599718819E-2</v>
      </c>
      <c r="K1249" s="52">
        <f>IFERROR(_xll.qlIndexFixing(ONIndex1M,I1249,TRUE,_xll.ohTrigger(RecalcTrigger,Trigger1M)),NA())</f>
        <v>1.8447763413984575E-2</v>
      </c>
      <c r="L1249" s="52">
        <f>IFERROR(_xll.qlIndexFixing(Index3M,H1249,TRUE,_xll.ohTrigger(RecalcTrigger,Trigger3M)),NA())</f>
        <v>1.969762981263757E-2</v>
      </c>
      <c r="M1249" s="52">
        <f>IFERROR(_xll.qlIndexFixing(ONIndex3M,I1249,TRUE,_xll.ohTrigger(RecalcTrigger,Trigger3M)),NA())</f>
        <v>1.9641789037478929E-2</v>
      </c>
      <c r="N1249" s="52">
        <f>IFERROR(_xll.qlIndexFixing(Index6M,$H1249,TRUE,_xll.ohTrigger(RecalcTrigger,Trigger6M)),NA())</f>
        <v>2.1538767065696816E-2</v>
      </c>
      <c r="O1249" s="52">
        <f>IFERROR(_xll.qlIndexFixing(ONIndex6M,I1249,TRUE,_xll.ohTrigger(RecalcTrigger,Trigger6M)),NA())</f>
        <v>2.1423112272556111E-2</v>
      </c>
      <c r="P1249" s="52">
        <f>IFERROR(_xll.qlIndexFixing(Index1Y,$H1249,TRUE,_xll.ohTrigger(RecalcTrigger,Trigger1Y)),NA())</f>
        <v>2.3350685510344103E-2</v>
      </c>
      <c r="Q1249" s="52">
        <f>IFERROR(_xll.qlIndexFixing(ONIndex1Y,I1249,TRUE,_xll.ohTrigger(RecalcTrigger,Trigger1Y)),NA())</f>
        <v>2.3131084124825563E-2</v>
      </c>
    </row>
    <row r="1250" spans="2:17" x14ac:dyDescent="0.2">
      <c r="B1250" s="46" t="s">
        <v>51</v>
      </c>
      <c r="D1250" s="49">
        <f>_xll.qlCalendarAdvance(LocalCalendar,$D1249,B1250,"f",FALSE)</f>
        <v>48521</v>
      </c>
      <c r="E1250" s="49">
        <f>_xll.qlInterestRateIndexValueDate(IndexON,D1250)</f>
        <v>48521</v>
      </c>
      <c r="F1250" s="52">
        <f>IFERROR(_xll.qlIndexFixing(IndexON,D1250,TRUE,_xll.ohTrigger(RecalcTrigger,TriggerON)),NA())</f>
        <v>1.5515799317356027E-2</v>
      </c>
      <c r="H1250" s="49">
        <f>_xll.qlCalendarAdvance(IborCalendar,$H1249,B1250,"f",FALSE)</f>
        <v>48506</v>
      </c>
      <c r="I1250" s="49">
        <f>_xll.qlInterestRateIndexValueDate(Index1M,$H1250)</f>
        <v>48508</v>
      </c>
      <c r="J1250" s="52">
        <f>IFERROR(_xll.qlIndexFixing(Index1M,$H1250,TRUE,_xll.ohTrigger(RecalcTrigger,Trigger1M)),NA())</f>
        <v>1.8451740161540831E-2</v>
      </c>
      <c r="K1250" s="52">
        <f>IFERROR(_xll.qlIndexFixing(ONIndex1M,I1250,TRUE,_xll.ohTrigger(RecalcTrigger,Trigger1M)),NA())</f>
        <v>1.8444460914910366E-2</v>
      </c>
      <c r="L1250" s="52">
        <f>IFERROR(_xll.qlIndexFixing(Index3M,H1250,TRUE,_xll.ohTrigger(RecalcTrigger,Trigger3M)),NA())</f>
        <v>1.9698636045822171E-2</v>
      </c>
      <c r="M1250" s="52">
        <f>IFERROR(_xll.qlIndexFixing(ONIndex3M,I1250,TRUE,_xll.ohTrigger(RecalcTrigger,Trigger3M)),NA())</f>
        <v>1.9642963303603267E-2</v>
      </c>
      <c r="N1250" s="52">
        <f>IFERROR(_xll.qlIndexFixing(Index6M,$H1250,TRUE,_xll.ohTrigger(RecalcTrigger,Trigger6M)),NA())</f>
        <v>2.1538673694538539E-2</v>
      </c>
      <c r="O1250" s="52">
        <f>IFERROR(_xll.qlIndexFixing(ONIndex6M,I1250,TRUE,_xll.ohTrigger(RecalcTrigger,Trigger6M)),NA())</f>
        <v>2.142324192292655E-2</v>
      </c>
      <c r="P1250" s="52">
        <f>IFERROR(_xll.qlIndexFixing(Index1Y,$H1250,TRUE,_xll.ohTrigger(RecalcTrigger,Trigger1Y)),NA())</f>
        <v>2.3348621427530834E-2</v>
      </c>
      <c r="Q1250" s="52">
        <f>IFERROR(_xll.qlIndexFixing(ONIndex1Y,I1250,TRUE,_xll.ohTrigger(RecalcTrigger,Trigger1Y)),NA())</f>
        <v>2.3129137922746068E-2</v>
      </c>
    </row>
    <row r="1251" spans="2:17" x14ac:dyDescent="0.2">
      <c r="B1251" s="46" t="s">
        <v>51</v>
      </c>
      <c r="D1251" s="49">
        <f>_xll.qlCalendarAdvance(LocalCalendar,$D1250,B1251,"f",FALSE)</f>
        <v>48528</v>
      </c>
      <c r="E1251" s="49">
        <f>_xll.qlInterestRateIndexValueDate(IndexON,D1251)</f>
        <v>48528</v>
      </c>
      <c r="F1251" s="52">
        <f>IFERROR(_xll.qlIndexFixing(IndexON,D1251,TRUE,_xll.ohTrigger(RecalcTrigger,TriggerON)),NA())</f>
        <v>1.5516924184755254E-2</v>
      </c>
      <c r="H1251" s="49">
        <f>_xll.qlCalendarAdvance(IborCalendar,$H1250,B1251,"f",FALSE)</f>
        <v>48513</v>
      </c>
      <c r="I1251" s="49">
        <f>_xll.qlInterestRateIndexValueDate(Index1M,$H1251)</f>
        <v>48515</v>
      </c>
      <c r="J1251" s="52">
        <f>IFERROR(_xll.qlIndexFixing(Index1M,$H1251,TRUE,_xll.ohTrigger(RecalcTrigger,Trigger1M)),NA())</f>
        <v>1.8448395121740679E-2</v>
      </c>
      <c r="K1251" s="52">
        <f>IFERROR(_xll.qlIndexFixing(ONIndex1M,I1251,TRUE,_xll.ohTrigger(RecalcTrigger,Trigger1M)),NA())</f>
        <v>1.8441146831662536E-2</v>
      </c>
      <c r="L1251" s="52">
        <f>IFERROR(_xll.qlIndexFixing(Index3M,H1251,TRUE,_xll.ohTrigger(RecalcTrigger,Trigger3M)),NA())</f>
        <v>1.9699615528523205E-2</v>
      </c>
      <c r="M1251" s="52">
        <f>IFERROR(_xll.qlIndexFixing(ONIndex3M,I1251,TRUE,_xll.ohTrigger(RecalcTrigger,Trigger3M)),NA())</f>
        <v>1.9644110951499982E-2</v>
      </c>
      <c r="N1251" s="52">
        <f>IFERROR(_xll.qlIndexFixing(Index6M,$H1251,TRUE,_xll.ohTrigger(RecalcTrigger,Trigger6M)),NA())</f>
        <v>2.153856296450812E-2</v>
      </c>
      <c r="O1251" s="52">
        <f>IFERROR(_xll.qlIndexFixing(ONIndex6M,I1251,TRUE,_xll.ohTrigger(RecalcTrigger,Trigger6M)),NA())</f>
        <v>2.142335440039389E-2</v>
      </c>
      <c r="P1251" s="52">
        <f>IFERROR(_xll.qlIndexFixing(Index1Y,$H1251,TRUE,_xll.ohTrigger(RecalcTrigger,Trigger1Y)),NA())</f>
        <v>2.334655458223581E-2</v>
      </c>
      <c r="Q1251" s="52">
        <f>IFERROR(_xll.qlIndexFixing(ONIndex1Y,I1251,TRUE,_xll.ohTrigger(RecalcTrigger,Trigger1Y)),NA())</f>
        <v>2.3127189017868588E-2</v>
      </c>
    </row>
    <row r="1252" spans="2:17" x14ac:dyDescent="0.2">
      <c r="B1252" s="46" t="s">
        <v>51</v>
      </c>
      <c r="D1252" s="49">
        <f>_xll.qlCalendarAdvance(LocalCalendar,$D1251,B1252,"f",FALSE)</f>
        <v>48535</v>
      </c>
      <c r="E1252" s="49">
        <f>_xll.qlInterestRateIndexValueDate(IndexON,D1252)</f>
        <v>48535</v>
      </c>
      <c r="F1252" s="52">
        <f>IFERROR(_xll.qlIndexFixing(IndexON,D1252,TRUE,_xll.ohTrigger(RecalcTrigger,TriggerON)),NA())</f>
        <v>1.5517250202128352E-2</v>
      </c>
      <c r="H1252" s="49">
        <f>_xll.qlCalendarAdvance(IborCalendar,$H1251,B1252,"f",FALSE)</f>
        <v>48520</v>
      </c>
      <c r="I1252" s="49">
        <f>_xll.qlInterestRateIndexValueDate(Index1M,$H1252)</f>
        <v>48522</v>
      </c>
      <c r="J1252" s="52">
        <f>IFERROR(_xll.qlIndexFixing(Index1M,$H1252,TRUE,_xll.ohTrigger(RecalcTrigger,Trigger1M)),NA())</f>
        <v>1.8445038480320863E-2</v>
      </c>
      <c r="K1252" s="52">
        <f>IFERROR(_xll.qlIndexFixing(ONIndex1M,I1252,TRUE,_xll.ohTrigger(RecalcTrigger,Trigger1M)),NA())</f>
        <v>1.8437821164241086E-2</v>
      </c>
      <c r="L1252" s="52">
        <f>IFERROR(_xll.qlIndexFixing(Index3M,H1252,TRUE,_xll.ohTrigger(RecalcTrigger,Trigger3M)),NA())</f>
        <v>1.970056826071721E-2</v>
      </c>
      <c r="M1252" s="52">
        <f>IFERROR(_xll.qlIndexFixing(ONIndex3M,I1252,TRUE,_xll.ohTrigger(RecalcTrigger,Trigger3M)),NA())</f>
        <v>1.9645231981328948E-2</v>
      </c>
      <c r="N1252" s="52">
        <f>IFERROR(_xll.qlIndexFixing(Index6M,$H1252,TRUE,_xll.ohTrigger(RecalcTrigger,Trigger6M)),NA())</f>
        <v>2.1537807985165792E-2</v>
      </c>
      <c r="O1252" s="52">
        <f>IFERROR(_xll.qlIndexFixing(ONIndex6M,I1252,TRUE,_xll.ohTrigger(RecalcTrigger,Trigger6M)),NA())</f>
        <v>2.1423449704878195E-2</v>
      </c>
      <c r="P1252" s="52">
        <f>IFERROR(_xll.qlIndexFixing(Index1Y,$H1252,TRUE,_xll.ohTrigger(RecalcTrigger,Trigger1Y)),NA())</f>
        <v>2.3344484974475683E-2</v>
      </c>
      <c r="Q1252" s="52">
        <f>IFERROR(_xll.qlIndexFixing(ONIndex1Y,I1252,TRUE,_xll.ohTrigger(RecalcTrigger,Trigger1Y)),NA())</f>
        <v>2.3125237409953314E-2</v>
      </c>
    </row>
    <row r="1253" spans="2:17" x14ac:dyDescent="0.2">
      <c r="B1253" s="46" t="s">
        <v>51</v>
      </c>
      <c r="D1253" s="49">
        <f>_xll.qlCalendarAdvance(LocalCalendar,$D1252,B1253,"f",FALSE)</f>
        <v>48542</v>
      </c>
      <c r="E1253" s="49">
        <f>_xll.qlInterestRateIndexValueDate(IndexON,D1253)</f>
        <v>48542</v>
      </c>
      <c r="F1253" s="52">
        <f>IFERROR(_xll.qlIndexFixing(IndexON,D1253,TRUE,_xll.ohTrigger(RecalcTrigger,TriggerON)),NA())</f>
        <v>1.5518317920801827E-2</v>
      </c>
      <c r="H1253" s="49">
        <f>_xll.qlCalendarAdvance(IborCalendar,$H1252,B1253,"f",FALSE)</f>
        <v>48527</v>
      </c>
      <c r="I1253" s="49">
        <f>_xll.qlInterestRateIndexValueDate(Index1M,$H1253)</f>
        <v>48530</v>
      </c>
      <c r="J1253" s="52">
        <f>IFERROR(_xll.qlIndexFixing(Index1M,$H1253,TRUE,_xll.ohTrigger(RecalcTrigger,Trigger1M)),NA())</f>
        <v>1.8440957749947091E-2</v>
      </c>
      <c r="K1253" s="52">
        <f>IFERROR(_xll.qlIndexFixing(ONIndex1M,I1253,TRUE,_xll.ohTrigger(RecalcTrigger,Trigger1M)),NA())</f>
        <v>1.8434472096684473E-2</v>
      </c>
      <c r="L1253" s="52">
        <f>IFERROR(_xll.qlIndexFixing(Index3M,H1253,TRUE,_xll.ohTrigger(RecalcTrigger,Trigger3M)),NA())</f>
        <v>1.9702821886214712E-2</v>
      </c>
      <c r="M1253" s="52">
        <f>IFERROR(_xll.qlIndexFixing(ONIndex3M,I1253,TRUE,_xll.ohTrigger(RecalcTrigger,Trigger3M)),NA())</f>
        <v>1.9647706226271211E-2</v>
      </c>
      <c r="N1253" s="52">
        <f>IFERROR(_xll.qlIndexFixing(Index6M,$H1253,TRUE,_xll.ohTrigger(RecalcTrigger,Trigger6M)),NA())</f>
        <v>2.1537641769037635E-2</v>
      </c>
      <c r="O1253" s="52">
        <f>IFERROR(_xll.qlIndexFixing(ONIndex6M,I1253,TRUE,_xll.ohTrigger(RecalcTrigger,Trigger6M)),NA())</f>
        <v>2.1424821826254714E-2</v>
      </c>
      <c r="P1253" s="52">
        <f>IFERROR(_xll.qlIndexFixing(Index1Y,$H1253,TRUE,_xll.ohTrigger(RecalcTrigger,Trigger1Y)),NA())</f>
        <v>2.3343318256926631E-2</v>
      </c>
      <c r="Q1253" s="52">
        <f>IFERROR(_xll.qlIndexFixing(ONIndex1Y,I1253,TRUE,_xll.ohTrigger(RecalcTrigger,Trigger1Y)),NA())</f>
        <v>2.3124209409468577E-2</v>
      </c>
    </row>
    <row r="1254" spans="2:17" x14ac:dyDescent="0.2">
      <c r="B1254" s="46" t="s">
        <v>51</v>
      </c>
      <c r="D1254" s="49">
        <f>_xll.qlCalendarAdvance(LocalCalendar,$D1253,B1254,"f",FALSE)</f>
        <v>48549</v>
      </c>
      <c r="E1254" s="49">
        <f>_xll.qlInterestRateIndexValueDate(IndexON,D1254)</f>
        <v>48549</v>
      </c>
      <c r="F1254" s="52">
        <f>IFERROR(_xll.qlIndexFixing(IndexON,D1254,TRUE,_xll.ohTrigger(RecalcTrigger,TriggerON)),NA())</f>
        <v>1.5518594297123656E-2</v>
      </c>
      <c r="H1254" s="49">
        <f>_xll.qlCalendarAdvance(IborCalendar,$H1253,B1254,"f",FALSE)</f>
        <v>48534</v>
      </c>
      <c r="I1254" s="49">
        <f>_xll.qlInterestRateIndexValueDate(Index1M,$H1254)</f>
        <v>48536</v>
      </c>
      <c r="J1254" s="52">
        <f>IFERROR(_xll.qlIndexFixing(Index1M,$H1254,TRUE,_xll.ohTrigger(RecalcTrigger,Trigger1M)),NA())</f>
        <v>1.8438290392682188E-2</v>
      </c>
      <c r="K1254" s="52">
        <f>IFERROR(_xll.qlIndexFixing(ONIndex1M,I1254,TRUE,_xll.ohTrigger(RecalcTrigger,Trigger1M)),NA())</f>
        <v>1.8431135076877325E-2</v>
      </c>
      <c r="L1254" s="52">
        <f>IFERROR(_xll.qlIndexFixing(Index3M,H1254,TRUE,_xll.ohTrigger(RecalcTrigger,Trigger3M)),NA())</f>
        <v>1.9702393473512027E-2</v>
      </c>
      <c r="M1254" s="52">
        <f>IFERROR(_xll.qlIndexFixing(ONIndex3M,I1254,TRUE,_xll.ohTrigger(RecalcTrigger,Trigger3M)),NA())</f>
        <v>1.964739418614414E-2</v>
      </c>
      <c r="N1254" s="52">
        <f>IFERROR(_xll.qlIndexFixing(Index6M,$H1254,TRUE,_xll.ohTrigger(RecalcTrigger,Trigger6M)),NA())</f>
        <v>2.1537502228801474E-2</v>
      </c>
      <c r="O1254" s="52">
        <f>IFERROR(_xll.qlIndexFixing(ONIndex6M,I1254,TRUE,_xll.ohTrigger(RecalcTrigger,Trigger6M)),NA())</f>
        <v>2.1423588795217441E-2</v>
      </c>
      <c r="P1254" s="52">
        <f>IFERROR(_xll.qlIndexFixing(Index1Y,$H1254,TRUE,_xll.ohTrigger(RecalcTrigger,Trigger1Y)),NA())</f>
        <v>2.3340337471629096E-2</v>
      </c>
      <c r="Q1254" s="52">
        <f>IFERROR(_xll.qlIndexFixing(ONIndex1Y,I1254,TRUE,_xll.ohTrigger(RecalcTrigger,Trigger1Y)),NA())</f>
        <v>2.3121326085648874E-2</v>
      </c>
    </row>
    <row r="1255" spans="2:17" x14ac:dyDescent="0.2">
      <c r="B1255" s="46" t="s">
        <v>51</v>
      </c>
      <c r="D1255" s="49">
        <f>_xll.qlCalendarAdvance(LocalCalendar,$D1254,B1255,"f",FALSE)</f>
        <v>48556</v>
      </c>
      <c r="E1255" s="49">
        <f>_xll.qlInterestRateIndexValueDate(IndexON,D1255)</f>
        <v>48556</v>
      </c>
      <c r="F1255" s="52">
        <f>IFERROR(_xll.qlIndexFixing(IndexON,D1255,TRUE,_xll.ohTrigger(RecalcTrigger,TriggerON)),NA())</f>
        <v>1.5519226298374988E-2</v>
      </c>
      <c r="H1255" s="49">
        <f>_xll.qlCalendarAdvance(IborCalendar,$H1254,B1255,"f",FALSE)</f>
        <v>48541</v>
      </c>
      <c r="I1255" s="49">
        <f>_xll.qlInterestRateIndexValueDate(Index1M,$H1255)</f>
        <v>48544</v>
      </c>
      <c r="J1255" s="52">
        <f>IFERROR(_xll.qlIndexFixing(Index1M,$H1255,TRUE,_xll.ohTrigger(RecalcTrigger,Trigger1M)),NA())</f>
        <v>1.8434641778100058E-2</v>
      </c>
      <c r="K1255" s="52">
        <f>IFERROR(_xll.qlIndexFixing(ONIndex1M,I1255,TRUE,_xll.ohTrigger(RecalcTrigger,Trigger1M)),NA())</f>
        <v>1.8427755533778623E-2</v>
      </c>
      <c r="L1255" s="52">
        <f>IFERROR(_xll.qlIndexFixing(Index3M,H1255,TRUE,_xll.ohTrigger(RecalcTrigger,Trigger3M)),NA())</f>
        <v>1.9704578503648353E-2</v>
      </c>
      <c r="M1255" s="52">
        <f>IFERROR(_xll.qlIndexFixing(ONIndex3M,I1255,TRUE,_xll.ohTrigger(RecalcTrigger,Trigger3M)),NA())</f>
        <v>1.964980021290863E-2</v>
      </c>
      <c r="N1255" s="52">
        <f>IFERROR(_xll.qlIndexFixing(Index6M,$H1255,TRUE,_xll.ohTrigger(RecalcTrigger,Trigger6M)),NA())</f>
        <v>2.1537296337638793E-2</v>
      </c>
      <c r="O1255" s="52">
        <f>IFERROR(_xll.qlIndexFixing(ONIndex6M,I1255,TRUE,_xll.ohTrigger(RecalcTrigger,Trigger6M)),NA())</f>
        <v>2.1424916768975066E-2</v>
      </c>
      <c r="P1255" s="52">
        <f>IFERROR(_xll.qlIndexFixing(Index1Y,$H1255,TRUE,_xll.ohTrigger(RecalcTrigger,Trigger1Y)),NA())</f>
        <v>2.3339163118261883E-2</v>
      </c>
      <c r="Q1255" s="52">
        <f>IFERROR(_xll.qlIndexFixing(ONIndex1Y,I1255,TRUE,_xll.ohTrigger(RecalcTrigger,Trigger1Y)),NA())</f>
        <v>2.3120290631553075E-2</v>
      </c>
    </row>
    <row r="1256" spans="2:17" x14ac:dyDescent="0.2">
      <c r="B1256" s="46" t="s">
        <v>51</v>
      </c>
      <c r="D1256" s="49">
        <f>_xll.qlCalendarAdvance(LocalCalendar,$D1255,B1256,"f",FALSE)</f>
        <v>48563</v>
      </c>
      <c r="E1256" s="49">
        <f>_xll.qlInterestRateIndexValueDate(IndexON,D1256)</f>
        <v>48563</v>
      </c>
      <c r="F1256" s="52">
        <f>IFERROR(_xll.qlIndexFixing(IndexON,D1256,TRUE,_xll.ohTrigger(RecalcTrigger,TriggerON)),NA())</f>
        <v>1.5519831602341938E-2</v>
      </c>
      <c r="H1256" s="49">
        <f>_xll.qlCalendarAdvance(IborCalendar,$H1255,B1256,"f",FALSE)</f>
        <v>48548</v>
      </c>
      <c r="I1256" s="49">
        <f>_xll.qlInterestRateIndexValueDate(Index1M,$H1256)</f>
        <v>48550</v>
      </c>
      <c r="J1256" s="52">
        <f>IFERROR(_xll.qlIndexFixing(Index1M,$H1256,TRUE,_xll.ohTrigger(RecalcTrigger,Trigger1M)),NA())</f>
        <v>1.8431723310101882E-2</v>
      </c>
      <c r="K1256" s="52">
        <f>IFERROR(_xll.qlIndexFixing(ONIndex1M,I1256,TRUE,_xll.ohTrigger(RecalcTrigger,Trigger1M)),NA())</f>
        <v>1.8424402652819083E-2</v>
      </c>
      <c r="L1256" s="52">
        <f>IFERROR(_xll.qlIndexFixing(Index3M,H1256,TRUE,_xll.ohTrigger(RecalcTrigger,Trigger3M)),NA())</f>
        <v>1.9702924162448454E-2</v>
      </c>
      <c r="M1256" s="52">
        <f>IFERROR(_xll.qlIndexFixing(ONIndex3M,I1256,TRUE,_xll.ohTrigger(RecalcTrigger,Trigger3M)),NA())</f>
        <v>1.9649449918288653E-2</v>
      </c>
      <c r="N1256" s="52">
        <f>IFERROR(_xll.qlIndexFixing(Index6M,$H1256,TRUE,_xll.ohTrigger(RecalcTrigger,Trigger6M)),NA())</f>
        <v>2.1537748931383695E-2</v>
      </c>
      <c r="O1256" s="52">
        <f>IFERROR(_xll.qlIndexFixing(ONIndex6M,I1256,TRUE,_xll.ohTrigger(RecalcTrigger,Trigger6M)),NA())</f>
        <v>2.1423659193944289E-2</v>
      </c>
      <c r="P1256" s="52">
        <f>IFERROR(_xll.qlIndexFixing(Index1Y,$H1256,TRUE,_xll.ohTrigger(RecalcTrigger,Trigger1Y)),NA())</f>
        <v>2.3336178919127287E-2</v>
      </c>
      <c r="Q1256" s="52">
        <f>IFERROR(_xll.qlIndexFixing(ONIndex1Y,I1256,TRUE,_xll.ohTrigger(RecalcTrigger,Trigger1Y)),NA())</f>
        <v>2.3117403949752813E-2</v>
      </c>
    </row>
    <row r="1257" spans="2:17" x14ac:dyDescent="0.2">
      <c r="B1257" s="46" t="s">
        <v>51</v>
      </c>
      <c r="D1257" s="49">
        <f>_xll.qlCalendarAdvance(LocalCalendar,$D1256,B1257,"f",FALSE)</f>
        <v>48570</v>
      </c>
      <c r="E1257" s="49">
        <f>_xll.qlInterestRateIndexValueDate(IndexON,D1257)</f>
        <v>48570</v>
      </c>
      <c r="F1257" s="52">
        <f>IFERROR(_xll.qlIndexFixing(IndexON,D1257,TRUE,_xll.ohTrigger(RecalcTrigger,TriggerON)),NA())</f>
        <v>1.5520410208784696E-2</v>
      </c>
      <c r="H1257" s="49">
        <f>_xll.qlCalendarAdvance(IborCalendar,$H1256,B1257,"f",FALSE)</f>
        <v>48555</v>
      </c>
      <c r="I1257" s="49">
        <f>_xll.qlInterestRateIndexValueDate(Index1M,$H1257)</f>
        <v>48557</v>
      </c>
      <c r="J1257" s="52">
        <f>IFERROR(_xll.qlIndexFixing(Index1M,$H1257,TRUE,_xll.ohTrigger(RecalcTrigger,Trigger1M)),NA())</f>
        <v>1.8428081249366457E-2</v>
      </c>
      <c r="K1257" s="52">
        <f>IFERROR(_xll.qlIndexFixing(ONIndex1M,I1257,TRUE,_xll.ohTrigger(RecalcTrigger,Trigger1M)),NA())</f>
        <v>1.8421019064529531E-2</v>
      </c>
      <c r="L1257" s="52">
        <f>IFERROR(_xll.qlIndexFixing(Index3M,H1257,TRUE,_xll.ohTrigger(RecalcTrigger,Trigger3M)),NA())</f>
        <v>1.9703746873511285E-2</v>
      </c>
      <c r="M1257" s="52">
        <f>IFERROR(_xll.qlIndexFixing(ONIndex3M,I1257,TRUE,_xll.ohTrigger(RecalcTrigger,Trigger3M)),NA())</f>
        <v>1.9650437857059444E-2</v>
      </c>
      <c r="N1257" s="52">
        <f>IFERROR(_xll.qlIndexFixing(Index6M,$H1257,TRUE,_xll.ohTrigger(RecalcTrigger,Trigger6M)),NA())</f>
        <v>2.153753404819421E-2</v>
      </c>
      <c r="O1257" s="52">
        <f>IFERROR(_xll.qlIndexFixing(ONIndex6M,I1257,TRUE,_xll.ohTrigger(RecalcTrigger,Trigger6M)),NA())</f>
        <v>2.1423668633913096E-2</v>
      </c>
      <c r="P1257" s="52">
        <f>IFERROR(_xll.qlIndexFixing(Index1Y,$H1257,TRUE,_xll.ohTrigger(RecalcTrigger,Trigger1Y)),NA())</f>
        <v>2.3334095499298303E-2</v>
      </c>
      <c r="Q1257" s="52">
        <f>IFERROR(_xll.qlIndexFixing(ONIndex1Y,I1257,TRUE,_xll.ohTrigger(RecalcTrigger,Trigger1Y)),NA())</f>
        <v>2.3115438827527868E-2</v>
      </c>
    </row>
    <row r="1258" spans="2:17" x14ac:dyDescent="0.2">
      <c r="B1258" s="46" t="s">
        <v>51</v>
      </c>
      <c r="D1258" s="49">
        <f>_xll.qlCalendarAdvance(LocalCalendar,$D1257,B1258,"f",FALSE)</f>
        <v>48577</v>
      </c>
      <c r="E1258" s="49">
        <f>_xll.qlInterestRateIndexValueDate(IndexON,D1258)</f>
        <v>48577</v>
      </c>
      <c r="F1258" s="52">
        <f>IFERROR(_xll.qlIndexFixing(IndexON,D1258,TRUE,_xll.ohTrigger(RecalcTrigger,TriggerON)),NA())</f>
        <v>1.5520962117863135E-2</v>
      </c>
      <c r="H1258" s="49">
        <f>_xll.qlCalendarAdvance(IborCalendar,$H1257,B1258,"f",FALSE)</f>
        <v>48562</v>
      </c>
      <c r="I1258" s="49">
        <f>_xll.qlInterestRateIndexValueDate(Index1M,$H1258)</f>
        <v>48564</v>
      </c>
      <c r="J1258" s="52">
        <f>IFERROR(_xll.qlIndexFixing(Index1M,$H1258,TRUE,_xll.ohTrigger(RecalcTrigger,Trigger1M)),NA())</f>
        <v>1.842488040252797E-2</v>
      </c>
      <c r="K1258" s="52">
        <f>IFERROR(_xll.qlIndexFixing(ONIndex1M,I1258,TRUE,_xll.ohTrigger(RecalcTrigger,Trigger1M)),NA())</f>
        <v>1.8417623891986423E-2</v>
      </c>
      <c r="L1258" s="52">
        <f>IFERROR(_xll.qlIndexFixing(Index3M,H1258,TRUE,_xll.ohTrigger(RecalcTrigger,Trigger3M)),NA())</f>
        <v>1.9704542836880279E-2</v>
      </c>
      <c r="M1258" s="52">
        <f>IFERROR(_xll.qlIndexFixing(ONIndex3M,I1258,TRUE,_xll.ohTrigger(RecalcTrigger,Trigger3M)),NA())</f>
        <v>1.9651399177602613E-2</v>
      </c>
      <c r="N1258" s="52">
        <f>IFERROR(_xll.qlIndexFixing(Index6M,$H1258,TRUE,_xll.ohTrigger(RecalcTrigger,Trigger6M)),NA())</f>
        <v>2.153730180616201E-2</v>
      </c>
      <c r="O1258" s="52">
        <f>IFERROR(_xll.qlIndexFixing(ONIndex6M,I1258,TRUE,_xll.ohTrigger(RecalcTrigger,Trigger6M)),NA())</f>
        <v>2.1423660900978803E-2</v>
      </c>
      <c r="P1258" s="52">
        <f>IFERROR(_xll.qlIndexFixing(Index1Y,$H1258,TRUE,_xll.ohTrigger(RecalcTrigger,Trigger1Y)),NA())</f>
        <v>2.3332009317106921E-2</v>
      </c>
      <c r="Q1258" s="52">
        <f>IFERROR(_xll.qlIndexFixing(ONIndex1Y,I1258,TRUE,_xll.ohTrigger(RecalcTrigger,Trigger1Y)),NA())</f>
        <v>2.3113471002345065E-2</v>
      </c>
    </row>
    <row r="1259" spans="2:17" x14ac:dyDescent="0.2">
      <c r="B1259" s="46" t="s">
        <v>51</v>
      </c>
      <c r="D1259" s="49">
        <f>_xll.qlCalendarAdvance(LocalCalendar,$D1258,B1259,"f",FALSE)</f>
        <v>48584</v>
      </c>
      <c r="E1259" s="49">
        <f>_xll.qlInterestRateIndexValueDate(IndexON,D1259)</f>
        <v>48584</v>
      </c>
      <c r="F1259" s="52">
        <f>IFERROR(_xll.qlIndexFixing(IndexON,D1259,TRUE,_xll.ohTrigger(RecalcTrigger,TriggerON)),NA())</f>
        <v>1.5521487329417383E-2</v>
      </c>
      <c r="H1259" s="49">
        <f>_xll.qlCalendarAdvance(IborCalendar,$H1258,B1259,"f",FALSE)</f>
        <v>48569</v>
      </c>
      <c r="I1259" s="49">
        <f>_xll.qlInterestRateIndexValueDate(Index1M,$H1259)</f>
        <v>48571</v>
      </c>
      <c r="J1259" s="52">
        <f>IFERROR(_xll.qlIndexFixing(Index1M,$H1259,TRUE,_xll.ohTrigger(RecalcTrigger,Trigger1M)),NA())</f>
        <v>1.8421217146040725E-2</v>
      </c>
      <c r="K1259" s="52">
        <f>IFERROR(_xll.qlIndexFixing(ONIndex1M,I1259,TRUE,_xll.ohTrigger(RecalcTrigger,Trigger1M)),NA())</f>
        <v>1.841535187876886E-2</v>
      </c>
      <c r="L1259" s="52">
        <f>IFERROR(_xll.qlIndexFixing(Index3M,H1259,TRUE,_xll.ohTrigger(RecalcTrigger,Trigger3M)),NA())</f>
        <v>1.9705312052539448E-2</v>
      </c>
      <c r="M1259" s="52">
        <f>IFERROR(_xll.qlIndexFixing(ONIndex3M,I1259,TRUE,_xll.ohTrigger(RecalcTrigger,Trigger3M)),NA())</f>
        <v>1.965534278680181E-2</v>
      </c>
      <c r="N1259" s="52">
        <f>IFERROR(_xll.qlIndexFixing(Index6M,$H1259,TRUE,_xll.ohTrigger(RecalcTrigger,Trigger6M)),NA())</f>
        <v>2.1537052205292367E-2</v>
      </c>
      <c r="O1259" s="52">
        <f>IFERROR(_xll.qlIndexFixing(ONIndex6M,I1259,TRUE,_xll.ohTrigger(RecalcTrigger,Trigger6M)),NA())</f>
        <v>2.1426809982934003E-2</v>
      </c>
      <c r="P1259" s="52">
        <f>IFERROR(_xll.qlIndexFixing(Index1Y,$H1259,TRUE,_xll.ohTrigger(RecalcTrigger,Trigger1Y)),NA())</f>
        <v>2.3329920372569792E-2</v>
      </c>
      <c r="Q1259" s="52">
        <f>IFERROR(_xll.qlIndexFixing(ONIndex1Y,I1259,TRUE,_xll.ohTrigger(RecalcTrigger,Trigger1Y)),NA())</f>
        <v>2.311450538584392E-2</v>
      </c>
    </row>
    <row r="1260" spans="2:17" x14ac:dyDescent="0.2">
      <c r="B1260" s="46" t="s">
        <v>51</v>
      </c>
      <c r="D1260" s="49">
        <f>_xll.qlCalendarAdvance(LocalCalendar,$D1259,B1260,"f",FALSE)</f>
        <v>48591</v>
      </c>
      <c r="E1260" s="49">
        <f>_xll.qlInterestRateIndexValueDate(IndexON,D1260)</f>
        <v>48591</v>
      </c>
      <c r="F1260" s="52">
        <f>IFERROR(_xll.qlIndexFixing(IndexON,D1260,TRUE,_xll.ohTrigger(RecalcTrigger,TriggerON)),NA())</f>
        <v>1.5521985843607311E-2</v>
      </c>
      <c r="H1260" s="49">
        <f>_xll.qlCalendarAdvance(IborCalendar,$H1259,B1260,"f",FALSE)</f>
        <v>48577</v>
      </c>
      <c r="I1260" s="49">
        <f>_xll.qlInterestRateIndexValueDate(Index1M,$H1260)</f>
        <v>48583</v>
      </c>
      <c r="J1260" s="52">
        <f>IFERROR(_xll.qlIndexFixing(Index1M,$H1260,TRUE,_xll.ohTrigger(RecalcTrigger,Trigger1M)),NA())</f>
        <v>1.8415073928968909E-2</v>
      </c>
      <c r="K1260" s="52">
        <f>IFERROR(_xll.qlIndexFixing(ONIndex1M,I1260,TRUE,_xll.ohTrigger(RecalcTrigger,Trigger1M)),NA())</f>
        <v>1.8408350030147957E-2</v>
      </c>
      <c r="L1260" s="52">
        <f>IFERROR(_xll.qlIndexFixing(Index3M,H1260,TRUE,_xll.ohTrigger(RecalcTrigger,Trigger3M)),NA())</f>
        <v>1.9706568478542685E-2</v>
      </c>
      <c r="M1260" s="52">
        <f>IFERROR(_xll.qlIndexFixing(ONIndex3M,I1260,TRUE,_xll.ohTrigger(RecalcTrigger,Trigger3M)),NA())</f>
        <v>1.9653874298830587E-2</v>
      </c>
      <c r="N1260" s="52">
        <f>IFERROR(_xll.qlIndexFixing(Index6M,$H1260,TRUE,_xll.ohTrigger(RecalcTrigger,Trigger6M)),NA())</f>
        <v>2.1536583932241702E-2</v>
      </c>
      <c r="O1260" s="52">
        <f>IFERROR(_xll.qlIndexFixing(ONIndex6M,I1260,TRUE,_xll.ohTrigger(RecalcTrigger,Trigger6M)),NA())</f>
        <v>2.14235533459739E-2</v>
      </c>
      <c r="P1260" s="52">
        <f>IFERROR(_xll.qlIndexFixing(Index1Y,$H1260,TRUE,_xll.ohTrigger(RecalcTrigger,Trigger1Y)),NA())</f>
        <v>2.3326332898160419E-2</v>
      </c>
      <c r="Q1260" s="52">
        <f>IFERROR(_xll.qlIndexFixing(ONIndex1Y,I1260,TRUE,_xll.ohTrigger(RecalcTrigger,Trigger1Y)),NA())</f>
        <v>2.3108116137873225E-2</v>
      </c>
    </row>
    <row r="1261" spans="2:17" x14ac:dyDescent="0.2">
      <c r="B1261" s="46" t="s">
        <v>51</v>
      </c>
      <c r="D1261" s="49">
        <f>_xll.qlCalendarAdvance(LocalCalendar,$D1260,B1261,"f",FALSE)</f>
        <v>48598</v>
      </c>
      <c r="E1261" s="49">
        <f>_xll.qlInterestRateIndexValueDate(IndexON,D1261)</f>
        <v>48598</v>
      </c>
      <c r="F1261" s="52">
        <f>IFERROR(_xll.qlIndexFixing(IndexON,D1261,TRUE,_xll.ohTrigger(RecalcTrigger,TriggerON)),NA())</f>
        <v>1.5522457660273048E-2</v>
      </c>
      <c r="H1261" s="49">
        <f>_xll.qlCalendarAdvance(IborCalendar,$H1260,B1261,"f",FALSE)</f>
        <v>48584</v>
      </c>
      <c r="I1261" s="49">
        <f>_xll.qlInterestRateIndexValueDate(Index1M,$H1261)</f>
        <v>48586</v>
      </c>
      <c r="J1261" s="52">
        <f>IFERROR(_xll.qlIndexFixing(Index1M,$H1261,TRUE,_xll.ohTrigger(RecalcTrigger,Trigger1M)),NA())</f>
        <v>1.8413588919632764E-2</v>
      </c>
      <c r="K1261" s="52">
        <f>IFERROR(_xll.qlIndexFixing(ONIndex1M,I1261,TRUE,_xll.ohTrigger(RecalcTrigger,Trigger1M)),NA())</f>
        <v>1.8407327797875794E-2</v>
      </c>
      <c r="L1261" s="52">
        <f>IFERROR(_xll.qlIndexFixing(Index3M,H1261,TRUE,_xll.ohTrigger(RecalcTrigger,Trigger3M)),NA())</f>
        <v>1.970687030291618E-2</v>
      </c>
      <c r="M1261" s="52">
        <f>IFERROR(_xll.qlIndexFixing(ONIndex3M,I1261,TRUE,_xll.ohTrigger(RecalcTrigger,Trigger3M)),NA())</f>
        <v>1.9655443266559658E-2</v>
      </c>
      <c r="N1261" s="52">
        <f>IFERROR(_xll.qlIndexFixing(Index6M,$H1261,TRUE,_xll.ohTrigger(RecalcTrigger,Trigger6M)),NA())</f>
        <v>2.1535843455931254E-2</v>
      </c>
      <c r="O1261" s="52">
        <f>IFERROR(_xll.qlIndexFixing(ONIndex6M,I1261,TRUE,_xll.ohTrigger(RecalcTrigger,Trigger6M)),NA())</f>
        <v>2.1424789398087896E-2</v>
      </c>
      <c r="P1261" s="52">
        <f>IFERROR(_xll.qlIndexFixing(Index1Y,$H1261,TRUE,_xll.ohTrigger(RecalcTrigger,Trigger1Y)),NA())</f>
        <v>2.3326631397481454E-2</v>
      </c>
      <c r="Q1261" s="52">
        <f>IFERROR(_xll.qlIndexFixing(ONIndex1Y,I1261,TRUE,_xll.ohTrigger(RecalcTrigger,Trigger1Y)),NA())</f>
        <v>2.3108469420636268E-2</v>
      </c>
    </row>
    <row r="1262" spans="2:17" x14ac:dyDescent="0.2">
      <c r="B1262" s="46" t="s">
        <v>51</v>
      </c>
      <c r="D1262" s="49">
        <f>_xll.qlCalendarAdvance(LocalCalendar,$D1261,B1262,"f",FALSE)</f>
        <v>48605</v>
      </c>
      <c r="E1262" s="49">
        <f>_xll.qlInterestRateIndexValueDate(IndexON,D1262)</f>
        <v>48605</v>
      </c>
      <c r="F1262" s="52">
        <f>IFERROR(_xll.qlIndexFixing(IndexON,D1262,TRUE,_xll.ohTrigger(RecalcTrigger,TriggerON)),NA())</f>
        <v>1.552290277949453E-2</v>
      </c>
      <c r="H1262" s="49">
        <f>_xll.qlCalendarAdvance(IborCalendar,$H1261,B1262,"f",FALSE)</f>
        <v>48591</v>
      </c>
      <c r="I1262" s="49">
        <f>_xll.qlInterestRateIndexValueDate(Index1M,$H1262)</f>
        <v>48593</v>
      </c>
      <c r="J1262" s="52">
        <f>IFERROR(_xll.qlIndexFixing(Index1M,$H1262,TRUE,_xll.ohTrigger(RecalcTrigger,Trigger1M)),NA())</f>
        <v>1.8410115611462656E-2</v>
      </c>
      <c r="K1262" s="52">
        <f>IFERROR(_xll.qlIndexFixing(ONIndex1M,I1262,TRUE,_xll.ohTrigger(RecalcTrigger,Trigger1M)),NA())</f>
        <v>1.8404106422822419E-2</v>
      </c>
      <c r="L1262" s="52">
        <f>IFERROR(_xll.qlIndexFixing(Index3M,H1262,TRUE,_xll.ohTrigger(RecalcTrigger,Trigger3M)),NA())</f>
        <v>1.9707555454244741E-2</v>
      </c>
      <c r="M1262" s="52">
        <f>IFERROR(_xll.qlIndexFixing(ONIndex3M,I1262,TRUE,_xll.ohTrigger(RecalcTrigger,Trigger3M)),NA())</f>
        <v>1.9656886556853603E-2</v>
      </c>
      <c r="N1262" s="52">
        <f>IFERROR(_xll.qlIndexFixing(Index6M,$H1262,TRUE,_xll.ohTrigger(RecalcTrigger,Trigger6M)),NA())</f>
        <v>2.1535540556699369E-2</v>
      </c>
      <c r="O1262" s="52">
        <f>IFERROR(_xll.qlIndexFixing(ONIndex6M,I1262,TRUE,_xll.ohTrigger(RecalcTrigger,Trigger6M)),NA())</f>
        <v>2.1425338987248743E-2</v>
      </c>
      <c r="P1262" s="52">
        <f>IFERROR(_xll.qlIndexFixing(Index1Y,$H1262,TRUE,_xll.ohTrigger(RecalcTrigger,Trigger1Y)),NA())</f>
        <v>2.3325131085349202E-2</v>
      </c>
      <c r="Q1262" s="52">
        <f>IFERROR(_xll.qlIndexFixing(ONIndex1Y,I1262,TRUE,_xll.ohTrigger(RecalcTrigger,Trigger1Y)),NA())</f>
        <v>2.3107089734231145E-2</v>
      </c>
    </row>
    <row r="1263" spans="2:17" x14ac:dyDescent="0.2">
      <c r="B1263" s="46" t="s">
        <v>51</v>
      </c>
      <c r="D1263" s="49">
        <f>_xll.qlCalendarAdvance(LocalCalendar,$D1262,B1263,"f",FALSE)</f>
        <v>48612</v>
      </c>
      <c r="E1263" s="49">
        <f>_xll.qlInterestRateIndexValueDate(IndexON,D1263)</f>
        <v>48612</v>
      </c>
      <c r="F1263" s="52">
        <f>IFERROR(_xll.qlIndexFixing(IndexON,D1263,TRUE,_xll.ohTrigger(RecalcTrigger,TriggerON)),NA())</f>
        <v>1.5523321201351692E-2</v>
      </c>
      <c r="H1263" s="49">
        <f>_xll.qlCalendarAdvance(IborCalendar,$H1262,B1263,"f",FALSE)</f>
        <v>48598</v>
      </c>
      <c r="I1263" s="49">
        <f>_xll.qlInterestRateIndexValueDate(Index1M,$H1263)</f>
        <v>48600</v>
      </c>
      <c r="J1263" s="52">
        <f>IFERROR(_xll.qlIndexFixing(Index1M,$H1263,TRUE,_xll.ohTrigger(RecalcTrigger,Trigger1M)),NA())</f>
        <v>1.8406851022829684E-2</v>
      </c>
      <c r="K1263" s="52">
        <f>IFERROR(_xll.qlIndexFixing(ONIndex1M,I1263,TRUE,_xll.ohTrigger(RecalcTrigger,Trigger1M)),NA())</f>
        <v>1.840042587023305E-2</v>
      </c>
      <c r="L1263" s="52">
        <f>IFERROR(_xll.qlIndexFixing(Index3M,H1263,TRUE,_xll.ohTrigger(RecalcTrigger,Trigger3M)),NA())</f>
        <v>1.9708213857804857E-2</v>
      </c>
      <c r="M1263" s="52">
        <f>IFERROR(_xll.qlIndexFixing(ONIndex3M,I1263,TRUE,_xll.ohTrigger(RecalcTrigger,Trigger3M)),NA())</f>
        <v>1.9657111315671827E-2</v>
      </c>
      <c r="N1263" s="52">
        <f>IFERROR(_xll.qlIndexFixing(Index6M,$H1263,TRUE,_xll.ohTrigger(RecalcTrigger,Trigger6M)),NA())</f>
        <v>2.1535220299692598E-2</v>
      </c>
      <c r="O1263" s="52">
        <f>IFERROR(_xll.qlIndexFixing(ONIndex6M,I1263,TRUE,_xll.ohTrigger(RecalcTrigger,Trigger6M)),NA())</f>
        <v>2.142460954147829E-2</v>
      </c>
      <c r="P1263" s="52">
        <f>IFERROR(_xll.qlIndexFixing(Index1Y,$H1263,TRUE,_xll.ohTrigger(RecalcTrigger,Trigger1Y)),NA())</f>
        <v>2.3322432056086074E-2</v>
      </c>
      <c r="Q1263" s="52">
        <f>IFERROR(_xll.qlIndexFixing(ONIndex1Y,I1263,TRUE,_xll.ohTrigger(RecalcTrigger,Trigger1Y)),NA())</f>
        <v>2.3104507391318307E-2</v>
      </c>
    </row>
    <row r="1264" spans="2:17" x14ac:dyDescent="0.2">
      <c r="B1264" s="46" t="s">
        <v>51</v>
      </c>
      <c r="D1264" s="49">
        <f>_xll.qlCalendarAdvance(LocalCalendar,$D1263,B1264,"f",FALSE)</f>
        <v>48619</v>
      </c>
      <c r="E1264" s="49">
        <f>_xll.qlInterestRateIndexValueDate(IndexON,D1264)</f>
        <v>48619</v>
      </c>
      <c r="F1264" s="52">
        <f>IFERROR(_xll.qlIndexFixing(IndexON,D1264,TRUE,_xll.ohTrigger(RecalcTrigger,TriggerON)),NA())</f>
        <v>1.5523712925764599E-2</v>
      </c>
      <c r="H1264" s="49">
        <f>_xll.qlCalendarAdvance(IborCalendar,$H1263,B1264,"f",FALSE)</f>
        <v>48605</v>
      </c>
      <c r="I1264" s="49">
        <f>_xll.qlInterestRateIndexValueDate(Index1M,$H1264)</f>
        <v>48607</v>
      </c>
      <c r="J1264" s="52">
        <f>IFERROR(_xll.qlIndexFixing(Index1M,$H1264,TRUE,_xll.ohTrigger(RecalcTrigger,Trigger1M)),NA())</f>
        <v>1.8403134192311481E-2</v>
      </c>
      <c r="K1264" s="52">
        <f>IFERROR(_xll.qlIndexFixing(ONIndex1M,I1264,TRUE,_xll.ohTrigger(RecalcTrigger,Trigger1M)),NA())</f>
        <v>1.8396957528459268E-2</v>
      </c>
      <c r="L1264" s="52">
        <f>IFERROR(_xll.qlIndexFixing(Index3M,H1264,TRUE,_xll.ohTrigger(RecalcTrigger,Trigger3M)),NA())</f>
        <v>1.9708845513578765E-2</v>
      </c>
      <c r="M1264" s="52">
        <f>IFERROR(_xll.qlIndexFixing(ONIndex3M,I1264,TRUE,_xll.ohTrigger(RecalcTrigger,Trigger3M)),NA())</f>
        <v>1.9657905408569931E-2</v>
      </c>
      <c r="N1264" s="52">
        <f>IFERROR(_xll.qlIndexFixing(Index6M,$H1264,TRUE,_xll.ohTrigger(RecalcTrigger,Trigger6M)),NA())</f>
        <v>2.153488268491845E-2</v>
      </c>
      <c r="O1264" s="52">
        <f>IFERROR(_xll.qlIndexFixing(ONIndex6M,I1264,TRUE,_xll.ohTrigger(RecalcTrigger,Trigger6M)),NA())</f>
        <v>2.1424493850714654E-2</v>
      </c>
      <c r="P1264" s="52">
        <f>IFERROR(_xll.qlIndexFixing(Index1Y,$H1264,TRUE,_xll.ohTrigger(RecalcTrigger,Trigger1Y)),NA())</f>
        <v>2.3320328241503475E-2</v>
      </c>
      <c r="Q1264" s="52">
        <f>IFERROR(_xll.qlIndexFixing(ONIndex1Y,I1264,TRUE,_xll.ohTrigger(RecalcTrigger,Trigger1Y)),NA())</f>
        <v>2.3102522321796215E-2</v>
      </c>
    </row>
    <row r="1265" spans="2:17" x14ac:dyDescent="0.2">
      <c r="B1265" s="46" t="s">
        <v>51</v>
      </c>
      <c r="D1265" s="49">
        <f>_xll.qlCalendarAdvance(LocalCalendar,$D1264,B1265,"f",FALSE)</f>
        <v>48626</v>
      </c>
      <c r="E1265" s="49">
        <f>_xll.qlInterestRateIndexValueDate(IndexON,D1265)</f>
        <v>48626</v>
      </c>
      <c r="F1265" s="52">
        <f>IFERROR(_xll.qlIndexFixing(IndexON,D1265,TRUE,_xll.ohTrigger(RecalcTrigger,TriggerON)),NA())</f>
        <v>1.5524077952653315E-2</v>
      </c>
      <c r="H1265" s="49">
        <f>_xll.qlCalendarAdvance(IborCalendar,$H1264,B1265,"f",FALSE)</f>
        <v>48612</v>
      </c>
      <c r="I1265" s="49">
        <f>_xll.qlInterestRateIndexValueDate(Index1M,$H1265)</f>
        <v>48614</v>
      </c>
      <c r="J1265" s="52">
        <f>IFERROR(_xll.qlIndexFixing(Index1M,$H1265,TRUE,_xll.ohTrigger(RecalcTrigger,Trigger1M)),NA())</f>
        <v>1.839897063373698E-2</v>
      </c>
      <c r="K1265" s="52">
        <f>IFERROR(_xll.qlIndexFixing(ONIndex1M,I1265,TRUE,_xll.ohTrigger(RecalcTrigger,Trigger1M)),NA())</f>
        <v>1.839347760139276E-2</v>
      </c>
      <c r="L1265" s="52">
        <f>IFERROR(_xll.qlIndexFixing(Index3M,H1265,TRUE,_xll.ohTrigger(RecalcTrigger,Trigger3M)),NA())</f>
        <v>1.9708873536927438E-2</v>
      </c>
      <c r="M1265" s="52">
        <f>IFERROR(_xll.qlIndexFixing(ONIndex3M,I1265,TRUE,_xll.ohTrigger(RecalcTrigger,Trigger3M)),NA())</f>
        <v>1.9658672880362715E-2</v>
      </c>
      <c r="N1265" s="52">
        <f>IFERROR(_xll.qlIndexFixing(Index6M,$H1265,TRUE,_xll.ohTrigger(RecalcTrigger,Trigger6M)),NA())</f>
        <v>2.1534527712387081E-2</v>
      </c>
      <c r="O1265" s="52">
        <f>IFERROR(_xll.qlIndexFixing(ONIndex6M,I1265,TRUE,_xll.ohTrigger(RecalcTrigger,Trigger6M)),NA())</f>
        <v>2.1424360985022872E-2</v>
      </c>
      <c r="P1265" s="52">
        <f>IFERROR(_xll.qlIndexFixing(Index1Y,$H1265,TRUE,_xll.ohTrigger(RecalcTrigger,Trigger1Y)),NA())</f>
        <v>2.3318221664354027E-2</v>
      </c>
      <c r="Q1265" s="52">
        <f>IFERROR(_xll.qlIndexFixing(ONIndex1Y,I1265,TRUE,_xll.ohTrigger(RecalcTrigger,Trigger1Y)),NA())</f>
        <v>2.3100534549103102E-2</v>
      </c>
    </row>
    <row r="1266" spans="2:17" x14ac:dyDescent="0.2">
      <c r="B1266" s="46" t="s">
        <v>51</v>
      </c>
      <c r="D1266" s="49">
        <f>_xll.qlCalendarAdvance(LocalCalendar,$D1265,B1266,"f",FALSE)</f>
        <v>48633</v>
      </c>
      <c r="E1266" s="49">
        <f>_xll.qlInterestRateIndexValueDate(IndexON,D1266)</f>
        <v>48633</v>
      </c>
      <c r="F1266" s="52">
        <f>IFERROR(_xll.qlIndexFixing(IndexON,D1266,TRUE,_xll.ohTrigger(RecalcTrigger,TriggerON)),NA())</f>
        <v>1.5524416282177711E-2</v>
      </c>
      <c r="H1266" s="49">
        <f>_xll.qlCalendarAdvance(IborCalendar,$H1265,B1266,"f",FALSE)</f>
        <v>48619</v>
      </c>
      <c r="I1266" s="49">
        <f>_xll.qlInterestRateIndexValueDate(Index1M,$H1266)</f>
        <v>48621</v>
      </c>
      <c r="J1266" s="52">
        <f>IFERROR(_xll.qlIndexFixing(Index1M,$H1266,TRUE,_xll.ohTrigger(RecalcTrigger,Trigger1M)),NA())</f>
        <v>1.8395453946575505E-2</v>
      </c>
      <c r="K1266" s="52">
        <f>IFERROR(_xll.qlIndexFixing(ONIndex1M,I1266,TRUE,_xll.ohTrigger(RecalcTrigger,Trigger1M)),NA())</f>
        <v>1.8389986089006882E-2</v>
      </c>
      <c r="L1266" s="52">
        <f>IFERROR(_xll.qlIndexFixing(Index3M,H1266,TRUE,_xll.ohTrigger(RecalcTrigger,Trigger3M)),NA())</f>
        <v>1.9709453575977937E-2</v>
      </c>
      <c r="M1266" s="52">
        <f>IFERROR(_xll.qlIndexFixing(ONIndex3M,I1266,TRUE,_xll.ohTrigger(RecalcTrigger,Trigger3M)),NA())</f>
        <v>1.9659413731050179E-2</v>
      </c>
      <c r="N1266" s="52">
        <f>IFERROR(_xll.qlIndexFixing(Index6M,$H1266,TRUE,_xll.ohTrigger(RecalcTrigger,Trigger6M)),NA())</f>
        <v>2.1534155382106443E-2</v>
      </c>
      <c r="O1266" s="52">
        <f>IFERROR(_xll.qlIndexFixing(ONIndex6M,I1266,TRUE,_xll.ohTrigger(RecalcTrigger,Trigger6M)),NA())</f>
        <v>2.1424210944349653E-2</v>
      </c>
      <c r="P1266" s="52">
        <f>IFERROR(_xll.qlIndexFixing(Index1Y,$H1266,TRUE,_xll.ohTrigger(RecalcTrigger,Trigger1Y)),NA())</f>
        <v>2.3316112324655369E-2</v>
      </c>
      <c r="Q1266" s="52">
        <f>IFERROR(_xll.qlIndexFixing(ONIndex1Y,I1266,TRUE,_xll.ohTrigger(RecalcTrigger,Trigger1Y)),NA())</f>
        <v>2.3098544073159033E-2</v>
      </c>
    </row>
    <row r="1267" spans="2:17" x14ac:dyDescent="0.2">
      <c r="B1267" s="46" t="s">
        <v>51</v>
      </c>
      <c r="D1267" s="49">
        <f>_xll.qlCalendarAdvance(LocalCalendar,$D1266,B1267,"f",FALSE)</f>
        <v>48640</v>
      </c>
      <c r="E1267" s="49">
        <f>_xll.qlInterestRateIndexValueDate(IndexON,D1267)</f>
        <v>48640</v>
      </c>
      <c r="F1267" s="52">
        <f>IFERROR(_xll.qlIndexFixing(IndexON,D1267,TRUE,_xll.ohTrigger(RecalcTrigger,TriggerON)),NA())</f>
        <v>1.5524727914337788E-2</v>
      </c>
      <c r="H1267" s="49">
        <f>_xll.qlCalendarAdvance(IborCalendar,$H1266,B1267,"f",FALSE)</f>
        <v>48626</v>
      </c>
      <c r="I1267" s="49">
        <f>_xll.qlInterestRateIndexValueDate(Index1M,$H1267)</f>
        <v>48628</v>
      </c>
      <c r="J1267" s="52">
        <f>IFERROR(_xll.qlIndexFixing(Index1M,$H1267,TRUE,_xll.ohTrigger(RecalcTrigger,Trigger1M)),NA())</f>
        <v>1.8391925660192446E-2</v>
      </c>
      <c r="K1267" s="52">
        <f>IFERROR(_xll.qlIndexFixing(ONIndex1M,I1267,TRUE,_xll.ohTrigger(RecalcTrigger,Trigger1M)),NA())</f>
        <v>1.838670176067092E-2</v>
      </c>
      <c r="L1267" s="52">
        <f>IFERROR(_xll.qlIndexFixing(Index3M,H1267,TRUE,_xll.ohTrigger(RecalcTrigger,Trigger3M)),NA())</f>
        <v>1.97100068686696E-2</v>
      </c>
      <c r="M1267" s="52">
        <f>IFERROR(_xll.qlIndexFixing(ONIndex3M,I1267,TRUE,_xll.ohTrigger(RecalcTrigger,Trigger3M)),NA())</f>
        <v>1.9660714617342201E-2</v>
      </c>
      <c r="N1267" s="52">
        <f>IFERROR(_xll.qlIndexFixing(Index6M,$H1267,TRUE,_xll.ohTrigger(RecalcTrigger,Trigger6M)),NA())</f>
        <v>2.1533765694086687E-2</v>
      </c>
      <c r="O1267" s="52">
        <f>IFERROR(_xll.qlIndexFixing(ONIndex6M,I1267,TRUE,_xll.ohTrigger(RecalcTrigger,Trigger6M)),NA())</f>
        <v>2.142466848487512E-2</v>
      </c>
      <c r="P1267" s="52">
        <f>IFERROR(_xll.qlIndexFixing(Index1Y,$H1267,TRUE,_xll.ohTrigger(RecalcTrigger,Trigger1Y)),NA())</f>
        <v>2.3314596538707447E-2</v>
      </c>
      <c r="Q1267" s="52">
        <f>IFERROR(_xll.qlIndexFixing(ONIndex1Y,I1267,TRUE,_xll.ohTrigger(RecalcTrigger,Trigger1Y)),NA())</f>
        <v>2.3097149267461425E-2</v>
      </c>
    </row>
    <row r="1268" spans="2:17" x14ac:dyDescent="0.2">
      <c r="B1268" s="46" t="s">
        <v>51</v>
      </c>
      <c r="D1268" s="49">
        <f>_xll.qlCalendarAdvance(LocalCalendar,$D1267,B1268,"f",FALSE)</f>
        <v>48647</v>
      </c>
      <c r="E1268" s="49">
        <f>_xll.qlInterestRateIndexValueDate(IndexON,D1268)</f>
        <v>48647</v>
      </c>
      <c r="F1268" s="52">
        <f>IFERROR(_xll.qlIndexFixing(IndexON,D1268,TRUE,_xll.ohTrigger(RecalcTrigger,TriggerON)),NA())</f>
        <v>1.5525012848893738E-2</v>
      </c>
      <c r="H1268" s="49">
        <f>_xll.qlCalendarAdvance(IborCalendar,$H1267,B1268,"f",FALSE)</f>
        <v>48633</v>
      </c>
      <c r="I1268" s="49">
        <f>_xll.qlInterestRateIndexValueDate(Index1M,$H1268)</f>
        <v>48635</v>
      </c>
      <c r="J1268" s="52">
        <f>IFERROR(_xll.qlIndexFixing(Index1M,$H1268,TRUE,_xll.ohTrigger(RecalcTrigger,Trigger1M)),NA())</f>
        <v>1.8388385774590659E-2</v>
      </c>
      <c r="K1268" s="52">
        <f>IFERROR(_xll.qlIndexFixing(ONIndex1M,I1268,TRUE,_xll.ohTrigger(RecalcTrigger,Trigger1M)),NA())</f>
        <v>1.8382968308436887E-2</v>
      </c>
      <c r="L1268" s="52">
        <f>IFERROR(_xll.qlIndexFixing(Index3M,H1268,TRUE,_xll.ohTrigger(RecalcTrigger,Trigger3M)),NA())</f>
        <v>1.9710533414990752E-2</v>
      </c>
      <c r="M1268" s="52">
        <f>IFERROR(_xll.qlIndexFixing(ONIndex3M,I1268,TRUE,_xll.ohTrigger(RecalcTrigger,Trigger3M)),NA())</f>
        <v>1.9660815569162438E-2</v>
      </c>
      <c r="N1268" s="52">
        <f>IFERROR(_xll.qlIndexFixing(Index6M,$H1268,TRUE,_xll.ohTrigger(RecalcTrigger,Trigger6M)),NA())</f>
        <v>2.1533358648337979E-2</v>
      </c>
      <c r="O1268" s="52">
        <f>IFERROR(_xll.qlIndexFixing(ONIndex6M,I1268,TRUE,_xll.ohTrigger(RecalcTrigger,Trigger6M)),NA())</f>
        <v>2.1423859338112194E-2</v>
      </c>
      <c r="P1268" s="52">
        <f>IFERROR(_xll.qlIndexFixing(Index1Y,$H1268,TRUE,_xll.ohTrigger(RecalcTrigger,Trigger1Y)),NA())</f>
        <v>2.3311885357679255E-2</v>
      </c>
      <c r="Q1268" s="52">
        <f>IFERROR(_xll.qlIndexFixing(ONIndex1Y,I1268,TRUE,_xll.ohTrigger(RecalcTrigger,Trigger1Y)),NA())</f>
        <v>2.3094555011704543E-2</v>
      </c>
    </row>
    <row r="1269" spans="2:17" x14ac:dyDescent="0.2">
      <c r="B1269" s="46" t="s">
        <v>51</v>
      </c>
      <c r="D1269" s="49">
        <f>_xll.qlCalendarAdvance(LocalCalendar,$D1268,B1269,"f",FALSE)</f>
        <v>48654</v>
      </c>
      <c r="E1269" s="49">
        <f>_xll.qlInterestRateIndexValueDate(IndexON,D1269)</f>
        <v>48654</v>
      </c>
      <c r="F1269" s="52">
        <f>IFERROR(_xll.qlIndexFixing(IndexON,D1269,TRUE,_xll.ohTrigger(RecalcTrigger,TriggerON)),NA())</f>
        <v>1.5525271086085368E-2</v>
      </c>
      <c r="H1269" s="49">
        <f>_xll.qlCalendarAdvance(IborCalendar,$H1268,B1269,"f",FALSE)</f>
        <v>48640</v>
      </c>
      <c r="I1269" s="49">
        <f>_xll.qlInterestRateIndexValueDate(Index1M,$H1269)</f>
        <v>48642</v>
      </c>
      <c r="J1269" s="52">
        <f>IFERROR(_xll.qlIndexFixing(Index1M,$H1269,TRUE,_xll.ohTrigger(RecalcTrigger,Trigger1M)),NA())</f>
        <v>1.8385477628549446E-2</v>
      </c>
      <c r="K1269" s="52">
        <f>IFERROR(_xll.qlIndexFixing(ONIndex1M,I1269,TRUE,_xll.ohTrigger(RecalcTrigger,Trigger1M)),NA())</f>
        <v>1.8379442040226124E-2</v>
      </c>
      <c r="L1269" s="52">
        <f>IFERROR(_xll.qlIndexFixing(Index3M,H1269,TRUE,_xll.ohTrigger(RecalcTrigger,Trigger3M)),NA())</f>
        <v>1.9713878426410449E-2</v>
      </c>
      <c r="M1269" s="52">
        <f>IFERROR(_xll.qlIndexFixing(ONIndex3M,I1269,TRUE,_xll.ohTrigger(RecalcTrigger,Trigger3M)),NA())</f>
        <v>1.9661476556560586E-2</v>
      </c>
      <c r="N1269" s="52">
        <f>IFERROR(_xll.qlIndexFixing(Index6M,$H1269,TRUE,_xll.ohTrigger(RecalcTrigger,Trigger6M)),NA())</f>
        <v>2.1535959999094894E-2</v>
      </c>
      <c r="O1269" s="52">
        <f>IFERROR(_xll.qlIndexFixing(ONIndex6M,I1269,TRUE,_xll.ohTrigger(RecalcTrigger,Trigger6M)),NA())</f>
        <v>2.14236577725746E-2</v>
      </c>
      <c r="P1269" s="52">
        <f>IFERROR(_xll.qlIndexFixing(Index1Y,$H1269,TRUE,_xll.ohTrigger(RecalcTrigger,Trigger1Y)),NA())</f>
        <v>2.3309767730437084E-2</v>
      </c>
      <c r="Q1269" s="52">
        <f>IFERROR(_xll.qlIndexFixing(ONIndex1Y,I1269,TRUE,_xll.ohTrigger(RecalcTrigger,Trigger1Y)),NA())</f>
        <v>2.3092556426167477E-2</v>
      </c>
    </row>
    <row r="1270" spans="2:17" x14ac:dyDescent="0.2">
      <c r="B1270" s="46" t="s">
        <v>51</v>
      </c>
      <c r="D1270" s="49">
        <f>_xll.qlCalendarAdvance(LocalCalendar,$D1269,B1270,"f",FALSE)</f>
        <v>48661</v>
      </c>
      <c r="E1270" s="49">
        <f>_xll.qlInterestRateIndexValueDate(IndexON,D1270)</f>
        <v>48661</v>
      </c>
      <c r="F1270" s="52">
        <f>IFERROR(_xll.qlIndexFixing(IndexON,D1270,TRUE,_xll.ohTrigger(RecalcTrigger,TriggerON)),NA())</f>
        <v>1.5525502625832743E-2</v>
      </c>
      <c r="H1270" s="49">
        <f>_xll.qlCalendarAdvance(IborCalendar,$H1269,B1270,"f",FALSE)</f>
        <v>48647</v>
      </c>
      <c r="I1270" s="49">
        <f>_xll.qlInterestRateIndexValueDate(Index1M,$H1270)</f>
        <v>48649</v>
      </c>
      <c r="J1270" s="52">
        <f>IFERROR(_xll.qlIndexFixing(Index1M,$H1270,TRUE,_xll.ohTrigger(RecalcTrigger,Trigger1M)),NA())</f>
        <v>1.8381911513156785E-2</v>
      </c>
      <c r="K1270" s="52">
        <f>IFERROR(_xll.qlIndexFixing(ONIndex1M,I1270,TRUE,_xll.ohTrigger(RecalcTrigger,Trigger1M)),NA())</f>
        <v>1.8375904186722636E-2</v>
      </c>
      <c r="L1270" s="52">
        <f>IFERROR(_xll.qlIndexFixing(Index3M,H1270,TRUE,_xll.ohTrigger(RecalcTrigger,Trigger3M)),NA())</f>
        <v>1.9714342054276759E-2</v>
      </c>
      <c r="M1270" s="52">
        <f>IFERROR(_xll.qlIndexFixing(ONIndex3M,I1270,TRUE,_xll.ohTrigger(RecalcTrigger,Trigger3M)),NA())</f>
        <v>1.9662110922880061E-2</v>
      </c>
      <c r="N1270" s="52">
        <f>IFERROR(_xll.qlIndexFixing(Index6M,$H1270,TRUE,_xll.ohTrigger(RecalcTrigger,Trigger6M)),NA())</f>
        <v>2.1534908215389663E-2</v>
      </c>
      <c r="O1270" s="52">
        <f>IFERROR(_xll.qlIndexFixing(ONIndex6M,I1270,TRUE,_xll.ohTrigger(RecalcTrigger,Trigger6M)),NA())</f>
        <v>2.1423439032055569E-2</v>
      </c>
      <c r="P1270" s="52">
        <f>IFERROR(_xll.qlIndexFixing(Index1Y,$H1270,TRUE,_xll.ohTrigger(RecalcTrigger,Trigger1Y)),NA())</f>
        <v>2.3307647340715189E-2</v>
      </c>
      <c r="Q1270" s="52">
        <f>IFERROR(_xll.qlIndexFixing(ONIndex1Y,I1270,TRUE,_xll.ohTrigger(RecalcTrigger,Trigger1Y)),NA())</f>
        <v>2.3090555137379454E-2</v>
      </c>
    </row>
    <row r="1271" spans="2:17" x14ac:dyDescent="0.2">
      <c r="B1271" s="46" t="s">
        <v>51</v>
      </c>
      <c r="D1271" s="49">
        <f>_xll.qlCalendarAdvance(LocalCalendar,$D1270,B1271,"f",FALSE)</f>
        <v>48668</v>
      </c>
      <c r="E1271" s="49">
        <f>_xll.qlInterestRateIndexValueDate(IndexON,D1271)</f>
        <v>48668</v>
      </c>
      <c r="F1271" s="52">
        <f>IFERROR(_xll.qlIndexFixing(IndexON,D1271,TRUE,_xll.ohTrigger(RecalcTrigger,TriggerON)),NA())</f>
        <v>1.5525707468215799E-2</v>
      </c>
      <c r="H1271" s="49">
        <f>_xll.qlCalendarAdvance(IborCalendar,$H1270,B1271,"f",FALSE)</f>
        <v>48654</v>
      </c>
      <c r="I1271" s="49">
        <f>_xll.qlInterestRateIndexValueDate(Index1M,$H1271)</f>
        <v>48656</v>
      </c>
      <c r="J1271" s="52">
        <f>IFERROR(_xll.qlIndexFixing(Index1M,$H1271,TRUE,_xll.ohTrigger(RecalcTrigger,Trigger1M)),NA())</f>
        <v>1.8378546043404387E-2</v>
      </c>
      <c r="K1271" s="52">
        <f>IFERROR(_xll.qlIndexFixing(ONIndex1M,I1271,TRUE,_xll.ohTrigger(RecalcTrigger,Trigger1M)),NA())</f>
        <v>1.8372354747926423E-2</v>
      </c>
      <c r="L1271" s="52">
        <f>IFERROR(_xll.qlIndexFixing(Index3M,H1271,TRUE,_xll.ohTrigger(RecalcTrigger,Trigger3M)),NA())</f>
        <v>1.9714778928437437E-2</v>
      </c>
      <c r="M1271" s="52">
        <f>IFERROR(_xll.qlIndexFixing(ONIndex3M,I1271,TRUE,_xll.ohTrigger(RecalcTrigger,Trigger3M)),NA())</f>
        <v>1.9662718668067569E-2</v>
      </c>
      <c r="N1271" s="52">
        <f>IFERROR(_xll.qlIndexFixing(Index6M,$H1271,TRUE,_xll.ohTrigger(RecalcTrigger,Trigger6M)),NA())</f>
        <v>2.1534444026738903E-2</v>
      </c>
      <c r="O1271" s="52">
        <f>IFERROR(_xll.qlIndexFixing(ONIndex6M,I1271,TRUE,_xll.ohTrigger(RecalcTrigger,Trigger6M)),NA())</f>
        <v>2.1423203116608391E-2</v>
      </c>
      <c r="P1271" s="52">
        <f>IFERROR(_xll.qlIndexFixing(Index1Y,$H1271,TRUE,_xll.ohTrigger(RecalcTrigger,Trigger1Y)),NA())</f>
        <v>2.3305524188531424E-2</v>
      </c>
      <c r="Q1271" s="52">
        <f>IFERROR(_xll.qlIndexFixing(ONIndex1Y,I1271,TRUE,_xll.ohTrigger(RecalcTrigger,Trigger1Y)),NA())</f>
        <v>2.3088551145393765E-2</v>
      </c>
    </row>
    <row r="1272" spans="2:17" x14ac:dyDescent="0.2">
      <c r="B1272" s="46" t="s">
        <v>51</v>
      </c>
      <c r="D1272" s="49">
        <f>_xll.qlCalendarAdvance(LocalCalendar,$D1271,B1272,"f",FALSE)</f>
        <v>48675</v>
      </c>
      <c r="E1272" s="49">
        <f>_xll.qlInterestRateIndexValueDate(IndexON,D1272)</f>
        <v>48675</v>
      </c>
      <c r="F1272" s="52">
        <f>IFERROR(_xll.qlIndexFixing(IndexON,D1272,TRUE,_xll.ohTrigger(RecalcTrigger,TriggerON)),NA())</f>
        <v>1.5525885612994728E-2</v>
      </c>
      <c r="H1272" s="49">
        <f>_xll.qlCalendarAdvance(IborCalendar,$H1271,B1272,"f",FALSE)</f>
        <v>48661</v>
      </c>
      <c r="I1272" s="49">
        <f>_xll.qlInterestRateIndexValueDate(Index1M,$H1272)</f>
        <v>48663</v>
      </c>
      <c r="J1272" s="52">
        <f>IFERROR(_xll.qlIndexFixing(Index1M,$H1272,TRUE,_xll.ohTrigger(RecalcTrigger,Trigger1M)),NA())</f>
        <v>1.8374744479820942E-2</v>
      </c>
      <c r="K1272" s="52">
        <f>IFERROR(_xll.qlIndexFixing(ONIndex1M,I1272,TRUE,_xll.ohTrigger(RecalcTrigger,Trigger1M)),NA())</f>
        <v>1.836879372386413E-2</v>
      </c>
      <c r="L1272" s="52">
        <f>IFERROR(_xll.qlIndexFixing(Index3M,H1272,TRUE,_xll.ohTrigger(RecalcTrigger,Trigger3M)),NA())</f>
        <v>1.9715189048883128E-2</v>
      </c>
      <c r="M1272" s="52">
        <f>IFERROR(_xll.qlIndexFixing(ONIndex3M,I1272,TRUE,_xll.ohTrigger(RecalcTrigger,Trigger3M)),NA())</f>
        <v>1.9663299792149758E-2</v>
      </c>
      <c r="N1272" s="52">
        <f>IFERROR(_xll.qlIndexFixing(Index6M,$H1272,TRUE,_xll.ohTrigger(RecalcTrigger,Trigger6M)),NA())</f>
        <v>2.1533962476279284E-2</v>
      </c>
      <c r="O1272" s="52">
        <f>IFERROR(_xll.qlIndexFixing(ONIndex6M,I1272,TRUE,_xll.ohTrigger(RecalcTrigger,Trigger6M)),NA())</f>
        <v>2.1422950026179777E-2</v>
      </c>
      <c r="P1272" s="52">
        <f>IFERROR(_xll.qlIndexFixing(Index1Y,$H1272,TRUE,_xll.ohTrigger(RecalcTrigger,Trigger1Y)),NA())</f>
        <v>2.3303398273903219E-2</v>
      </c>
      <c r="Q1272" s="52">
        <f>IFERROR(_xll.qlIndexFixing(ONIndex1Y,I1272,TRUE,_xll.ohTrigger(RecalcTrigger,Trigger1Y)),NA())</f>
        <v>2.3086544450183766E-2</v>
      </c>
    </row>
    <row r="1273" spans="2:17" x14ac:dyDescent="0.2">
      <c r="B1273" s="46" t="s">
        <v>51</v>
      </c>
      <c r="D1273" s="49">
        <f>_xll.qlCalendarAdvance(LocalCalendar,$D1272,B1273,"f",FALSE)</f>
        <v>48682</v>
      </c>
      <c r="E1273" s="49">
        <f>_xll.qlInterestRateIndexValueDate(IndexON,D1273)</f>
        <v>48682</v>
      </c>
      <c r="F1273" s="52">
        <f>IFERROR(_xll.qlIndexFixing(IndexON,D1273,TRUE,_xll.ohTrigger(RecalcTrigger,TriggerON)),NA())</f>
        <v>1.5526037060409337E-2</v>
      </c>
      <c r="H1273" s="49">
        <f>_xll.qlCalendarAdvance(IborCalendar,$H1272,B1273,"f",FALSE)</f>
        <v>48668</v>
      </c>
      <c r="I1273" s="49">
        <f>_xll.qlInterestRateIndexValueDate(Index1M,$H1273)</f>
        <v>48670</v>
      </c>
      <c r="J1273" s="52">
        <f>IFERROR(_xll.qlIndexFixing(Index1M,$H1273,TRUE,_xll.ohTrigger(RecalcTrigger,Trigger1M)),NA())</f>
        <v>1.8371353784333577E-2</v>
      </c>
      <c r="K1273" s="52">
        <f>IFERROR(_xll.qlIndexFixing(ONIndex1M,I1273,TRUE,_xll.ohTrigger(RecalcTrigger,Trigger1M)),NA())</f>
        <v>1.8365221114509112E-2</v>
      </c>
      <c r="L1273" s="52">
        <f>IFERROR(_xll.qlIndexFixing(Index3M,H1273,TRUE,_xll.ohTrigger(RecalcTrigger,Trigger3M)),NA())</f>
        <v>1.9713888416265323E-2</v>
      </c>
      <c r="M1273" s="52">
        <f>IFERROR(_xll.qlIndexFixing(ONIndex3M,I1273,TRUE,_xll.ohTrigger(RecalcTrigger,Trigger3M)),NA())</f>
        <v>1.9663854295126626E-2</v>
      </c>
      <c r="N1273" s="52">
        <f>IFERROR(_xll.qlIndexFixing(Index6M,$H1273,TRUE,_xll.ohTrigger(RecalcTrigger,Trigger6M)),NA())</f>
        <v>2.1533463564023775E-2</v>
      </c>
      <c r="O1273" s="52">
        <f>IFERROR(_xll.qlIndexFixing(ONIndex6M,I1273,TRUE,_xll.ohTrigger(RecalcTrigger,Trigger6M)),NA())</f>
        <v>2.1422679760823016E-2</v>
      </c>
      <c r="P1273" s="52">
        <f>IFERROR(_xll.qlIndexFixing(Index1Y,$H1273,TRUE,_xll.ohTrigger(RecalcTrigger,Trigger1Y)),NA())</f>
        <v>2.3301269596847994E-2</v>
      </c>
      <c r="Q1273" s="52">
        <f>IFERROR(_xll.qlIndexFixing(ONIndex1Y,I1273,TRUE,_xll.ohTrigger(RecalcTrigger,Trigger1Y)),NA())</f>
        <v>2.3084535051802746E-2</v>
      </c>
    </row>
    <row r="1274" spans="2:17" x14ac:dyDescent="0.2">
      <c r="B1274" s="46" t="s">
        <v>51</v>
      </c>
      <c r="D1274" s="49">
        <f>_xll.qlCalendarAdvance(LocalCalendar,$D1273,B1274,"f",FALSE)</f>
        <v>48689</v>
      </c>
      <c r="E1274" s="49">
        <f>_xll.qlInterestRateIndexValueDate(IndexON,D1274)</f>
        <v>48689</v>
      </c>
      <c r="F1274" s="52">
        <f>IFERROR(_xll.qlIndexFixing(IndexON,D1274,TRUE,_xll.ohTrigger(RecalcTrigger,TriggerON)),NA())</f>
        <v>1.5526161810459627E-2</v>
      </c>
      <c r="H1274" s="49">
        <f>_xll.qlCalendarAdvance(IborCalendar,$H1273,B1274,"f",FALSE)</f>
        <v>48675</v>
      </c>
      <c r="I1274" s="49">
        <f>_xll.qlInterestRateIndexValueDate(Index1M,$H1274)</f>
        <v>48677</v>
      </c>
      <c r="J1274" s="52">
        <f>IFERROR(_xll.qlIndexFixing(Index1M,$H1274,TRUE,_xll.ohTrigger(RecalcTrigger,Trigger1M)),NA())</f>
        <v>1.8367531043147155E-2</v>
      </c>
      <c r="K1274" s="52">
        <f>IFERROR(_xll.qlIndexFixing(ONIndex1M,I1274,TRUE,_xll.ohTrigger(RecalcTrigger,Trigger1M)),NA())</f>
        <v>1.8361636919861368E-2</v>
      </c>
      <c r="L1274" s="52">
        <f>IFERROR(_xll.qlIndexFixing(Index3M,H1274,TRUE,_xll.ohTrigger(RecalcTrigger,Trigger3M)),NA())</f>
        <v>1.9714250702825634E-2</v>
      </c>
      <c r="M1274" s="52">
        <f>IFERROR(_xll.qlIndexFixing(ONIndex3M,I1274,TRUE,_xll.ohTrigger(RecalcTrigger,Trigger3M)),NA())</f>
        <v>1.9664382176998174E-2</v>
      </c>
      <c r="N1274" s="52">
        <f>IFERROR(_xll.qlIndexFixing(Index6M,$H1274,TRUE,_xll.ohTrigger(RecalcTrigger,Trigger6M)),NA())</f>
        <v>2.1533545902616903E-2</v>
      </c>
      <c r="O1274" s="52">
        <f>IFERROR(_xll.qlIndexFixing(ONIndex6M,I1274,TRUE,_xll.ohTrigger(RecalcTrigger,Trigger6M)),NA())</f>
        <v>2.1422392320484818E-2</v>
      </c>
      <c r="P1274" s="52">
        <f>IFERROR(_xll.qlIndexFixing(Index1Y,$H1274,TRUE,_xll.ohTrigger(RecalcTrigger,Trigger1Y)),NA())</f>
        <v>2.3299732141428532E-2</v>
      </c>
      <c r="Q1274" s="52">
        <f>IFERROR(_xll.qlIndexFixing(ONIndex1Y,I1274,TRUE,_xll.ohTrigger(RecalcTrigger,Trigger1Y)),NA())</f>
        <v>2.308252295017077E-2</v>
      </c>
    </row>
    <row r="1275" spans="2:17" x14ac:dyDescent="0.2">
      <c r="B1275" s="46" t="s">
        <v>51</v>
      </c>
      <c r="D1275" s="49">
        <f>_xll.qlCalendarAdvance(LocalCalendar,$D1274,B1275,"f",FALSE)</f>
        <v>48696</v>
      </c>
      <c r="E1275" s="49">
        <f>_xll.qlInterestRateIndexValueDate(IndexON,D1275)</f>
        <v>48696</v>
      </c>
      <c r="F1275" s="52">
        <f>IFERROR(_xll.qlIndexFixing(IndexON,D1275,TRUE,_xll.ohTrigger(RecalcTrigger,TriggerON)),NA())</f>
        <v>1.5526259862985725E-2</v>
      </c>
      <c r="H1275" s="49">
        <f>_xll.qlCalendarAdvance(IborCalendar,$H1274,B1275,"f",FALSE)</f>
        <v>48682</v>
      </c>
      <c r="I1275" s="49">
        <f>_xll.qlInterestRateIndexValueDate(Index1M,$H1275)</f>
        <v>48688</v>
      </c>
      <c r="J1275" s="52">
        <f>IFERROR(_xll.qlIndexFixing(Index1M,$H1275,TRUE,_xll.ohTrigger(RecalcTrigger,Trigger1M)),NA())</f>
        <v>1.836162308323086E-2</v>
      </c>
      <c r="K1275" s="52">
        <f>IFERROR(_xll.qlIndexFixing(ONIndex1M,I1275,TRUE,_xll.ohTrigger(RecalcTrigger,Trigger1M)),NA())</f>
        <v>1.8355560700600293E-2</v>
      </c>
      <c r="L1275" s="52">
        <f>IFERROR(_xll.qlIndexFixing(Index3M,H1275,TRUE,_xll.ohTrigger(RecalcTrigger,Trigger3M)),NA())</f>
        <v>1.9714765965662868E-2</v>
      </c>
      <c r="M1275" s="52">
        <f>IFERROR(_xll.qlIndexFixing(ONIndex3M,I1275,TRUE,_xll.ohTrigger(RecalcTrigger,Trigger3M)),NA())</f>
        <v>1.9664016182883159E-2</v>
      </c>
      <c r="N1275" s="52">
        <f>IFERROR(_xll.qlIndexFixing(Index6M,$H1275,TRUE,_xll.ohTrigger(RecalcTrigger,Trigger6M)),NA())</f>
        <v>2.1530907403613474E-2</v>
      </c>
      <c r="O1275" s="52">
        <f>IFERROR(_xll.qlIndexFixing(ONIndex6M,I1275,TRUE,_xll.ohTrigger(RecalcTrigger,Trigger6M)),NA())</f>
        <v>2.142067741911724E-2</v>
      </c>
      <c r="P1275" s="52">
        <f>IFERROR(_xll.qlIndexFixing(Index1Y,$H1275,TRUE,_xll.ohTrigger(RecalcTrigger,Trigger1Y)),NA())</f>
        <v>2.3294596232803111E-2</v>
      </c>
      <c r="Q1275" s="52">
        <f>IFERROR(_xll.qlIndexFixing(ONIndex1Y,I1275,TRUE,_xll.ohTrigger(RecalcTrigger,Trigger1Y)),NA())</f>
        <v>2.3078164367769105E-2</v>
      </c>
    </row>
    <row r="1276" spans="2:17" x14ac:dyDescent="0.2">
      <c r="B1276" s="46" t="s">
        <v>51</v>
      </c>
      <c r="D1276" s="49">
        <f>_xll.qlCalendarAdvance(LocalCalendar,$D1275,B1276,"f",FALSE)</f>
        <v>48703</v>
      </c>
      <c r="E1276" s="49">
        <f>_xll.qlInterestRateIndexValueDate(IndexON,D1276)</f>
        <v>48703</v>
      </c>
      <c r="F1276" s="52">
        <f>IFERROR(_xll.qlIndexFixing(IndexON,D1276,TRUE,_xll.ohTrigger(RecalcTrigger,TriggerON)),NA())</f>
        <v>1.5526331218067568E-2</v>
      </c>
      <c r="H1276" s="49">
        <f>_xll.qlCalendarAdvance(IborCalendar,$H1275,B1276,"f",FALSE)</f>
        <v>48689</v>
      </c>
      <c r="I1276" s="49">
        <f>_xll.qlInterestRateIndexValueDate(Index1M,$H1276)</f>
        <v>48691</v>
      </c>
      <c r="J1276" s="52">
        <f>IFERROR(_xll.qlIndexFixing(Index1M,$H1276,TRUE,_xll.ohTrigger(RecalcTrigger,Trigger1M)),NA())</f>
        <v>1.8360271203230829E-2</v>
      </c>
      <c r="K1276" s="52">
        <f>IFERROR(_xll.qlIndexFixing(ONIndex1M,I1276,TRUE,_xll.ohTrigger(RecalcTrigger,Trigger1M)),NA())</f>
        <v>1.8354433774740997E-2</v>
      </c>
      <c r="L1276" s="52">
        <f>IFERROR(_xll.qlIndexFixing(Index3M,H1276,TRUE,_xll.ohTrigger(RecalcTrigger,Trigger3M)),NA())</f>
        <v>1.9714895027878727E-2</v>
      </c>
      <c r="M1276" s="52">
        <f>IFERROR(_xll.qlIndexFixing(ONIndex3M,I1276,TRUE,_xll.ohTrigger(RecalcTrigger,Trigger3M)),NA())</f>
        <v>1.9665358077451955E-2</v>
      </c>
      <c r="N1276" s="52">
        <f>IFERROR(_xll.qlIndexFixing(Index6M,$H1276,TRUE,_xll.ohTrigger(RecalcTrigger,Trigger6M)),NA())</f>
        <v>2.1531862656612815E-2</v>
      </c>
      <c r="O1276" s="52">
        <f>IFERROR(_xll.qlIndexFixing(ONIndex6M,I1276,TRUE,_xll.ohTrigger(RecalcTrigger,Trigger6M)),NA())</f>
        <v>2.1421765914890756E-2</v>
      </c>
      <c r="P1276" s="52">
        <f>IFERROR(_xll.qlIndexFixing(Index1Y,$H1276,TRUE,_xll.ohTrigger(RecalcTrigger,Trigger1Y)),NA())</f>
        <v>2.3294866991296861E-2</v>
      </c>
      <c r="Q1276" s="52">
        <f>IFERROR(_xll.qlIndexFixing(ONIndex1Y,I1276,TRUE,_xll.ohTrigger(RecalcTrigger,Trigger1Y)),NA())</f>
        <v>2.3078490637287175E-2</v>
      </c>
    </row>
    <row r="1277" spans="2:17" x14ac:dyDescent="0.2">
      <c r="B1277" s="46" t="s">
        <v>51</v>
      </c>
      <c r="D1277" s="49">
        <f>_xll.qlCalendarAdvance(LocalCalendar,$D1276,B1277,"f",FALSE)</f>
        <v>48710</v>
      </c>
      <c r="E1277" s="49">
        <f>_xll.qlInterestRateIndexValueDate(IndexON,D1277)</f>
        <v>48710</v>
      </c>
      <c r="F1277" s="52">
        <f>IFERROR(_xll.qlIndexFixing(IndexON,D1277,TRUE,_xll.ohTrigger(RecalcTrigger,TriggerON)),NA())</f>
        <v>1.5526375875785092E-2</v>
      </c>
      <c r="H1277" s="49">
        <f>_xll.qlCalendarAdvance(IborCalendar,$H1276,B1277,"f",FALSE)</f>
        <v>48696</v>
      </c>
      <c r="I1277" s="49">
        <f>_xll.qlInterestRateIndexValueDate(Index1M,$H1277)</f>
        <v>48698</v>
      </c>
      <c r="J1277" s="52">
        <f>IFERROR(_xll.qlIndexFixing(Index1M,$H1277,TRUE,_xll.ohTrigger(RecalcTrigger,Trigger1M)),NA())</f>
        <v>1.8356830049751083E-2</v>
      </c>
      <c r="K1277" s="52">
        <f>IFERROR(_xll.qlIndexFixing(ONIndex1M,I1277,TRUE,_xll.ohTrigger(RecalcTrigger,Trigger1M)),NA())</f>
        <v>1.8351023498086594E-2</v>
      </c>
      <c r="L1277" s="52">
        <f>IFERROR(_xll.qlIndexFixing(Index3M,H1277,TRUE,_xll.ohTrigger(RecalcTrigger,Trigger3M)),NA())</f>
        <v>1.9715177066357451E-2</v>
      </c>
      <c r="M1277" s="52">
        <f>IFERROR(_xll.qlIndexFixing(ONIndex3M,I1277,TRUE,_xll.ohTrigger(RecalcTrigger,Trigger3M)),NA())</f>
        <v>1.9666374046687363E-2</v>
      </c>
      <c r="N1277" s="52">
        <f>IFERROR(_xll.qlIndexFixing(Index6M,$H1277,TRUE,_xll.ohTrigger(RecalcTrigger,Trigger6M)),NA())</f>
        <v>2.1531294297308545E-2</v>
      </c>
      <c r="O1277" s="52">
        <f>IFERROR(_xll.qlIndexFixing(ONIndex6M,I1277,TRUE,_xll.ohTrigger(RecalcTrigger,Trigger6M)),NA())</f>
        <v>2.1422039281600025E-2</v>
      </c>
      <c r="P1277" s="52">
        <f>IFERROR(_xll.qlIndexFixing(Index1Y,$H1277,TRUE,_xll.ohTrigger(RecalcTrigger,Trigger1Y)),NA())</f>
        <v>2.3290948278659858E-2</v>
      </c>
      <c r="Q1277" s="52">
        <f>IFERROR(_xll.qlIndexFixing(ONIndex1Y,I1277,TRUE,_xll.ohTrigger(RecalcTrigger,Trigger1Y)),NA())</f>
        <v>2.3077065580807687E-2</v>
      </c>
    </row>
    <row r="1278" spans="2:17" x14ac:dyDescent="0.2">
      <c r="B1278" s="46" t="s">
        <v>51</v>
      </c>
      <c r="D1278" s="49">
        <f>_xll.qlCalendarAdvance(LocalCalendar,$D1277,B1278,"f",FALSE)</f>
        <v>48717</v>
      </c>
      <c r="E1278" s="49">
        <f>_xll.qlInterestRateIndexValueDate(IndexON,D1278)</f>
        <v>48717</v>
      </c>
      <c r="F1278" s="52">
        <f>IFERROR(_xll.qlIndexFixing(IndexON,D1278,TRUE,_xll.ohTrigger(RecalcTrigger,TriggerON)),NA())</f>
        <v>1.5526393835978425E-2</v>
      </c>
      <c r="H1278" s="49">
        <f>_xll.qlCalendarAdvance(IborCalendar,$H1277,B1278,"f",FALSE)</f>
        <v>48703</v>
      </c>
      <c r="I1278" s="49">
        <f>_xll.qlInterestRateIndexValueDate(Index1M,$H1278)</f>
        <v>48705</v>
      </c>
      <c r="J1278" s="52">
        <f>IFERROR(_xll.qlIndexFixing(Index1M,$H1278,TRUE,_xll.ohTrigger(RecalcTrigger,Trigger1M)),NA())</f>
        <v>1.8352964960149324E-2</v>
      </c>
      <c r="K1278" s="52">
        <f>IFERROR(_xll.qlIndexFixing(ONIndex1M,I1278,TRUE,_xll.ohTrigger(RecalcTrigger,Trigger1M)),NA())</f>
        <v>1.834718428847637E-2</v>
      </c>
      <c r="L1278" s="52">
        <f>IFERROR(_xll.qlIndexFixing(Index3M,H1278,TRUE,_xll.ohTrigger(RecalcTrigger,Trigger3M)),NA())</f>
        <v>1.9717087943113068E-2</v>
      </c>
      <c r="M1278" s="52">
        <f>IFERROR(_xll.qlIndexFixing(ONIndex3M,I1278,TRUE,_xll.ohTrigger(RecalcTrigger,Trigger3M)),NA())</f>
        <v>1.9666227493457811E-2</v>
      </c>
      <c r="N1278" s="52">
        <f>IFERROR(_xll.qlIndexFixing(Index6M,$H1278,TRUE,_xll.ohTrigger(RecalcTrigger,Trigger6M)),NA())</f>
        <v>2.1530708576279246E-2</v>
      </c>
      <c r="O1278" s="52">
        <f>IFERROR(_xll.qlIndexFixing(ONIndex6M,I1278,TRUE,_xll.ohTrigger(RecalcTrigger,Trigger6M)),NA())</f>
        <v>2.1421070809530818E-2</v>
      </c>
      <c r="P1278" s="52">
        <f>IFERROR(_xll.qlIndexFixing(Index1Y,$H1278,TRUE,_xll.ohTrigger(RecalcTrigger,Trigger1Y)),NA())</f>
        <v>2.329058477578454E-2</v>
      </c>
      <c r="Q1278" s="52">
        <f>IFERROR(_xll.qlIndexFixing(ONIndex1Y,I1278,TRUE,_xll.ohTrigger(RecalcTrigger,Trigger1Y)),NA())</f>
        <v>2.3074447511559626E-2</v>
      </c>
    </row>
    <row r="1279" spans="2:17" x14ac:dyDescent="0.2">
      <c r="B1279" s="46" t="s">
        <v>51</v>
      </c>
      <c r="D1279" s="49">
        <f>_xll.qlCalendarAdvance(LocalCalendar,$D1278,B1279,"f",FALSE)</f>
        <v>48724</v>
      </c>
      <c r="E1279" s="49">
        <f>_xll.qlInterestRateIndexValueDate(IndexON,D1279)</f>
        <v>48724</v>
      </c>
      <c r="F1279" s="52">
        <f>IFERROR(_xll.qlIndexFixing(IndexON,D1279,TRUE,_xll.ohTrigger(RecalcTrigger,TriggerON)),NA())</f>
        <v>1.5526385098727502E-2</v>
      </c>
      <c r="H1279" s="49">
        <f>_xll.qlCalendarAdvance(IborCalendar,$H1278,B1279,"f",FALSE)</f>
        <v>48710</v>
      </c>
      <c r="I1279" s="49">
        <f>_xll.qlInterestRateIndexValueDate(Index1M,$H1279)</f>
        <v>48712</v>
      </c>
      <c r="J1279" s="52">
        <f>IFERROR(_xll.qlIndexFixing(Index1M,$H1279,TRUE,_xll.ohTrigger(RecalcTrigger,Trigger1M)),NA())</f>
        <v>1.8349294437453215E-2</v>
      </c>
      <c r="K1279" s="52">
        <f>IFERROR(_xll.qlIndexFixing(ONIndex1M,I1279,TRUE,_xll.ohTrigger(RecalcTrigger,Trigger1M)),NA())</f>
        <v>1.8343542167444937E-2</v>
      </c>
      <c r="L1279" s="52">
        <f>IFERROR(_xll.qlIndexFixing(Index3M,H1279,TRUE,_xll.ohTrigger(RecalcTrigger,Trigger3M)),NA())</f>
        <v>1.971731078734975E-2</v>
      </c>
      <c r="M1279" s="52">
        <f>IFERROR(_xll.qlIndexFixing(ONIndex3M,I1279,TRUE,_xll.ohTrigger(RecalcTrigger,Trigger3M)),NA())</f>
        <v>1.9666622269829404E-2</v>
      </c>
      <c r="N1279" s="52">
        <f>IFERROR(_xll.qlIndexFixing(Index6M,$H1279,TRUE,_xll.ohTrigger(RecalcTrigger,Trigger6M)),NA())</f>
        <v>2.1530105493539606E-2</v>
      </c>
      <c r="O1279" s="52">
        <f>IFERROR(_xll.qlIndexFixing(ONIndex6M,I1279,TRUE,_xll.ohTrigger(RecalcTrigger,Trigger6M)),NA())</f>
        <v>2.1420697494392016E-2</v>
      </c>
      <c r="P1279" s="52">
        <f>IFERROR(_xll.qlIndexFixing(Index1Y,$H1279,TRUE,_xll.ohTrigger(RecalcTrigger,Trigger1Y)),NA())</f>
        <v>2.3288439524537925E-2</v>
      </c>
      <c r="Q1279" s="52">
        <f>IFERROR(_xll.qlIndexFixing(ONIndex1Y,I1279,TRUE,_xll.ohTrigger(RecalcTrigger,Trigger1Y)),NA())</f>
        <v>2.307242189388603E-2</v>
      </c>
    </row>
    <row r="1280" spans="2:17" x14ac:dyDescent="0.2">
      <c r="B1280" s="46" t="s">
        <v>51</v>
      </c>
      <c r="D1280" s="49">
        <f>_xll.qlCalendarAdvance(LocalCalendar,$D1279,B1280,"f",FALSE)</f>
        <v>48731</v>
      </c>
      <c r="E1280" s="49">
        <f>_xll.qlInterestRateIndexValueDate(IndexON,D1280)</f>
        <v>48731</v>
      </c>
      <c r="F1280" s="52">
        <f>IFERROR(_xll.qlIndexFixing(IndexON,D1280,TRUE,_xll.ohTrigger(RecalcTrigger,TriggerON)),NA())</f>
        <v>1.552634966411226E-2</v>
      </c>
      <c r="H1280" s="49">
        <f>_xll.qlCalendarAdvance(IborCalendar,$H1279,B1280,"f",FALSE)</f>
        <v>48717</v>
      </c>
      <c r="I1280" s="49">
        <f>_xll.qlInterestRateIndexValueDate(Index1M,$H1280)</f>
        <v>48719</v>
      </c>
      <c r="J1280" s="52">
        <f>IFERROR(_xll.qlIndexFixing(Index1M,$H1280,TRUE,_xll.ohTrigger(RecalcTrigger,Trigger1M)),NA())</f>
        <v>1.834561231399804E-2</v>
      </c>
      <c r="K1280" s="52">
        <f>IFERROR(_xll.qlIndexFixing(ONIndex1M,I1280,TRUE,_xll.ohTrigger(RecalcTrigger,Trigger1M)),NA())</f>
        <v>1.8339888461120779E-2</v>
      </c>
      <c r="L1280" s="52">
        <f>IFERROR(_xll.qlIndexFixing(Index3M,H1280,TRUE,_xll.ohTrigger(RecalcTrigger,Trigger3M)),NA())</f>
        <v>1.9717506877818716E-2</v>
      </c>
      <c r="M1280" s="52">
        <f>IFERROR(_xll.qlIndexFixing(ONIndex3M,I1280,TRUE,_xll.ohTrigger(RecalcTrigger,Trigger3M)),NA())</f>
        <v>1.9666990425069031E-2</v>
      </c>
      <c r="N1280" s="52">
        <f>IFERROR(_xll.qlIndexFixing(Index6M,$H1280,TRUE,_xll.ohTrigger(RecalcTrigger,Trigger6M)),NA())</f>
        <v>2.1529485049106047E-2</v>
      </c>
      <c r="O1280" s="52">
        <f>IFERROR(_xll.qlIndexFixing(ONIndex6M,I1280,TRUE,_xll.ohTrigger(RecalcTrigger,Trigger6M)),NA())</f>
        <v>2.1420307004325068E-2</v>
      </c>
      <c r="P1280" s="52">
        <f>IFERROR(_xll.qlIndexFixing(Index1Y,$H1280,TRUE,_xll.ohTrigger(RecalcTrigger,Trigger1Y)),NA())</f>
        <v>2.3286291510988225E-2</v>
      </c>
      <c r="Q1280" s="52">
        <f>IFERROR(_xll.qlIndexFixing(ONIndex1Y,I1280,TRUE,_xll.ohTrigger(RecalcTrigger,Trigger1Y)),NA())</f>
        <v>2.3070393573014769E-2</v>
      </c>
    </row>
    <row r="1281" spans="2:17" x14ac:dyDescent="0.2">
      <c r="B1281" s="46" t="s">
        <v>51</v>
      </c>
      <c r="D1281" s="49">
        <f>_xll.qlCalendarAdvance(LocalCalendar,$D1280,B1281,"f",FALSE)</f>
        <v>48738</v>
      </c>
      <c r="E1281" s="49">
        <f>_xll.qlInterestRateIndexValueDate(IndexON,D1281)</f>
        <v>48738</v>
      </c>
      <c r="F1281" s="52">
        <f>IFERROR(_xll.qlIndexFixing(IndexON,D1281,TRUE,_xll.ohTrigger(RecalcTrigger,TriggerON)),NA())</f>
        <v>1.5526287531972827E-2</v>
      </c>
      <c r="H1281" s="49">
        <f>_xll.qlCalendarAdvance(IborCalendar,$H1280,B1281,"f",FALSE)</f>
        <v>48724</v>
      </c>
      <c r="I1281" s="49">
        <f>_xll.qlInterestRateIndexValueDate(Index1M,$H1281)</f>
        <v>48726</v>
      </c>
      <c r="J1281" s="52">
        <f>IFERROR(_xll.qlIndexFixing(Index1M,$H1281,TRUE,_xll.ohTrigger(RecalcTrigger,Trigger1M)),NA())</f>
        <v>1.83419185897967E-2</v>
      </c>
      <c r="K1281" s="52">
        <f>IFERROR(_xll.qlIndexFixing(ONIndex1M,I1281,TRUE,_xll.ohTrigger(RecalcTrigger,Trigger1M)),NA())</f>
        <v>1.8336427789664711E-2</v>
      </c>
      <c r="L1281" s="52">
        <f>IFERROR(_xll.qlIndexFixing(Index3M,H1281,TRUE,_xll.ohTrigger(RecalcTrigger,Trigger3M)),NA())</f>
        <v>1.9718222054012122E-2</v>
      </c>
      <c r="M1281" s="52">
        <f>IFERROR(_xll.qlIndexFixing(ONIndex3M,I1281,TRUE,_xll.ohTrigger(RecalcTrigger,Trigger3M)),NA())</f>
        <v>1.9667892386801E-2</v>
      </c>
      <c r="N1281" s="52">
        <f>IFERROR(_xll.qlIndexFixing(Index6M,$H1281,TRUE,_xll.ohTrigger(RecalcTrigger,Trigger6M)),NA())</f>
        <v>2.1528847242994122E-2</v>
      </c>
      <c r="O1281" s="52">
        <f>IFERROR(_xll.qlIndexFixing(ONIndex6M,I1281,TRUE,_xll.ohTrigger(RecalcTrigger,Trigger6M)),NA())</f>
        <v>2.1420506672880091E-2</v>
      </c>
      <c r="P1281" s="52">
        <f>IFERROR(_xll.qlIndexFixing(Index1Y,$H1281,TRUE,_xll.ohTrigger(RecalcTrigger,Trigger1Y)),NA())</f>
        <v>2.3284732378968595E-2</v>
      </c>
      <c r="Q1281" s="52">
        <f>IFERROR(_xll.qlIndexFixing(ONIndex1Y,I1281,TRUE,_xll.ohTrigger(RecalcTrigger,Trigger1Y)),NA())</f>
        <v>2.3068956411671504E-2</v>
      </c>
    </row>
    <row r="1282" spans="2:17" x14ac:dyDescent="0.2">
      <c r="B1282" s="46" t="s">
        <v>51</v>
      </c>
      <c r="D1282" s="49">
        <f>_xll.qlCalendarAdvance(LocalCalendar,$D1281,B1282,"f",FALSE)</f>
        <v>48745</v>
      </c>
      <c r="E1282" s="49">
        <f>_xll.qlInterestRateIndexValueDate(IndexON,D1282)</f>
        <v>48745</v>
      </c>
      <c r="F1282" s="52">
        <f>IFERROR(_xll.qlIndexFixing(IndexON,D1282,TRUE,_xll.ohTrigger(RecalcTrigger,TriggerON)),NA())</f>
        <v>1.552619870254901E-2</v>
      </c>
      <c r="H1282" s="49">
        <f>_xll.qlCalendarAdvance(IborCalendar,$H1281,B1282,"f",FALSE)</f>
        <v>48731</v>
      </c>
      <c r="I1282" s="49">
        <f>_xll.qlInterestRateIndexValueDate(Index1M,$H1282)</f>
        <v>48733</v>
      </c>
      <c r="J1282" s="52">
        <f>IFERROR(_xll.qlIndexFixing(Index1M,$H1282,TRUE,_xll.ohTrigger(RecalcTrigger,Trigger1M)),NA())</f>
        <v>1.8338414351629639E-2</v>
      </c>
      <c r="K1282" s="52">
        <f>IFERROR(_xll.qlIndexFixing(ONIndex1M,I1282,TRUE,_xll.ohTrigger(RecalcTrigger,Trigger1M)),NA())</f>
        <v>1.8332546292674223E-2</v>
      </c>
      <c r="L1282" s="52">
        <f>IFERROR(_xll.qlIndexFixing(Index3M,H1282,TRUE,_xll.ohTrigger(RecalcTrigger,Trigger3M)),NA())</f>
        <v>1.9718362733635017E-2</v>
      </c>
      <c r="M1282" s="52">
        <f>IFERROR(_xll.qlIndexFixing(ONIndex3M,I1282,TRUE,_xll.ohTrigger(RecalcTrigger,Trigger3M)),NA())</f>
        <v>1.966764687225897E-2</v>
      </c>
      <c r="N1282" s="52">
        <f>IFERROR(_xll.qlIndexFixing(Index6M,$H1282,TRUE,_xll.ohTrigger(RecalcTrigger,Trigger6M)),NA())</f>
        <v>2.152819207522198E-2</v>
      </c>
      <c r="O1282" s="52">
        <f>IFERROR(_xll.qlIndexFixing(ONIndex6M,I1282,TRUE,_xll.ohTrigger(RecalcTrigger,Trigger6M)),NA())</f>
        <v>2.1419474499273505E-2</v>
      </c>
      <c r="P1282" s="52">
        <f>IFERROR(_xll.qlIndexFixing(Index1Y,$H1282,TRUE,_xll.ohTrigger(RecalcTrigger,Trigger1Y)),NA())</f>
        <v>2.3281987197049055E-2</v>
      </c>
      <c r="Q1282" s="52">
        <f>IFERROR(_xll.qlIndexFixing(ONIndex1Y,I1282,TRUE,_xll.ohTrigger(RecalcTrigger,Trigger1Y)),NA())</f>
        <v>2.3066328821572668E-2</v>
      </c>
    </row>
    <row r="1283" spans="2:17" x14ac:dyDescent="0.2">
      <c r="B1283" s="46" t="s">
        <v>51</v>
      </c>
      <c r="D1283" s="49">
        <f>_xll.qlCalendarAdvance(LocalCalendar,$D1282,B1283,"f",FALSE)</f>
        <v>48752</v>
      </c>
      <c r="E1283" s="49">
        <f>_xll.qlInterestRateIndexValueDate(IndexON,D1283)</f>
        <v>48752</v>
      </c>
      <c r="F1283" s="52">
        <f>IFERROR(_xll.qlIndexFixing(IndexON,D1283,TRUE,_xll.ohTrigger(RecalcTrigger,TriggerON)),NA())</f>
        <v>1.5526083175521066E-2</v>
      </c>
      <c r="H1283" s="49">
        <f>_xll.qlCalendarAdvance(IborCalendar,$H1282,B1283,"f",FALSE)</f>
        <v>48738</v>
      </c>
      <c r="I1283" s="49">
        <f>_xll.qlInterestRateIndexValueDate(Index1M,$H1283)</f>
        <v>48740</v>
      </c>
      <c r="J1283" s="52">
        <f>IFERROR(_xll.qlIndexFixing(Index1M,$H1283,TRUE,_xll.ohTrigger(RecalcTrigger,Trigger1M)),NA())</f>
        <v>1.8334496339199341E-2</v>
      </c>
      <c r="K1283" s="52">
        <f>IFERROR(_xll.qlIndexFixing(ONIndex1M,I1283,TRUE,_xll.ohTrigger(RecalcTrigger,Trigger1M)),NA())</f>
        <v>1.8328857830551826E-2</v>
      </c>
      <c r="L1283" s="52">
        <f>IFERROR(_xll.qlIndexFixing(Index3M,H1283,TRUE,_xll.ohTrigger(RecalcTrigger,Trigger3M)),NA())</f>
        <v>1.9717934626581935E-2</v>
      </c>
      <c r="M1283" s="52">
        <f>IFERROR(_xll.qlIndexFixing(ONIndex3M,I1283,TRUE,_xll.ohTrigger(RecalcTrigger,Trigger3M)),NA())</f>
        <v>1.9667935164182637E-2</v>
      </c>
      <c r="N1283" s="52">
        <f>IFERROR(_xll.qlIndexFixing(Index6M,$H1283,TRUE,_xll.ohTrigger(RecalcTrigger,Trigger6M)),NA())</f>
        <v>2.1527519545806038E-2</v>
      </c>
      <c r="O1283" s="52">
        <f>IFERROR(_xll.qlIndexFixing(ONIndex6M,I1283,TRUE,_xll.ohTrigger(RecalcTrigger,Trigger6M)),NA())</f>
        <v>2.1419032484315537E-2</v>
      </c>
      <c r="P1283" s="52">
        <f>IFERROR(_xll.qlIndexFixing(Index1Y,$H1283,TRUE,_xll.ohTrigger(RecalcTrigger,Trigger1Y)),NA())</f>
        <v>2.3279830896695521E-2</v>
      </c>
      <c r="Q1283" s="52">
        <f>IFERROR(_xll.qlIndexFixing(ONIndex1Y,I1283,TRUE,_xll.ohTrigger(RecalcTrigger,Trigger1Y)),NA())</f>
        <v>2.3064292391055119E-2</v>
      </c>
    </row>
    <row r="1284" spans="2:17" x14ac:dyDescent="0.2">
      <c r="B1284" s="46" t="s">
        <v>51</v>
      </c>
      <c r="D1284" s="49">
        <f>_xll.qlCalendarAdvance(LocalCalendar,$D1283,B1284,"f",FALSE)</f>
        <v>48759</v>
      </c>
      <c r="E1284" s="49">
        <f>_xll.qlInterestRateIndexValueDate(IndexON,D1284)</f>
        <v>48759</v>
      </c>
      <c r="F1284" s="52">
        <f>IFERROR(_xll.qlIndexFixing(IndexON,D1284,TRUE,_xll.ohTrigger(RecalcTrigger,TriggerON)),NA())</f>
        <v>1.5525940951128803E-2</v>
      </c>
      <c r="H1284" s="49">
        <f>_xll.qlCalendarAdvance(IborCalendar,$H1283,B1284,"f",FALSE)</f>
        <v>48745</v>
      </c>
      <c r="I1284" s="49">
        <f>_xll.qlInterestRateIndexValueDate(Index1M,$H1284)</f>
        <v>48747</v>
      </c>
      <c r="J1284" s="52">
        <f>IFERROR(_xll.qlIndexFixing(Index1M,$H1284,TRUE,_xll.ohTrigger(RecalcTrigger,Trigger1M)),NA())</f>
        <v>1.833076781282653E-2</v>
      </c>
      <c r="K1284" s="52">
        <f>IFERROR(_xll.qlIndexFixing(ONIndex1M,I1284,TRUE,_xll.ohTrigger(RecalcTrigger,Trigger1M)),NA())</f>
        <v>1.8325157783136703E-2</v>
      </c>
      <c r="L1284" s="52">
        <f>IFERROR(_xll.qlIndexFixing(Index3M,H1284,TRUE,_xll.ohTrigger(RecalcTrigger,Trigger3M)),NA())</f>
        <v>1.9718023701946894E-2</v>
      </c>
      <c r="M1284" s="52">
        <f>IFERROR(_xll.qlIndexFixing(ONIndex3M,I1284,TRUE,_xll.ohTrigger(RecalcTrigger,Trigger3M)),NA())</f>
        <v>1.9668196835027629E-2</v>
      </c>
      <c r="N1284" s="52">
        <f>IFERROR(_xll.qlIndexFixing(Index6M,$H1284,TRUE,_xll.ohTrigger(RecalcTrigger,Trigger6M)),NA())</f>
        <v>2.1526829654764879E-2</v>
      </c>
      <c r="O1284" s="52">
        <f>IFERROR(_xll.qlIndexFixing(ONIndex6M,I1284,TRUE,_xll.ohTrigger(RecalcTrigger,Trigger6M)),NA())</f>
        <v>2.1418573294429422E-2</v>
      </c>
      <c r="P1284" s="52">
        <f>IFERROR(_xll.qlIndexFixing(Index1Y,$H1284,TRUE,_xll.ohTrigger(RecalcTrigger,Trigger1Y)),NA())</f>
        <v>2.3277671834109913E-2</v>
      </c>
      <c r="Q1284" s="52">
        <f>IFERROR(_xll.qlIndexFixing(ONIndex1Y,I1284,TRUE,_xll.ohTrigger(RecalcTrigger,Trigger1Y)),NA())</f>
        <v>2.3062253257313259E-2</v>
      </c>
    </row>
    <row r="1285" spans="2:17" x14ac:dyDescent="0.2">
      <c r="B1285" s="46" t="s">
        <v>51</v>
      </c>
      <c r="D1285" s="49">
        <f>_xll.qlCalendarAdvance(LocalCalendar,$D1284,B1285,"f",FALSE)</f>
        <v>48766</v>
      </c>
      <c r="E1285" s="49">
        <f>_xll.qlInterestRateIndexValueDate(IndexON,D1285)</f>
        <v>48766</v>
      </c>
      <c r="F1285" s="52">
        <f>IFERROR(_xll.qlIndexFixing(IndexON,D1285,TRUE,_xll.ohTrigger(RecalcTrigger,TriggerON)),NA())</f>
        <v>1.5525772029212348E-2</v>
      </c>
      <c r="H1285" s="49">
        <f>_xll.qlCalendarAdvance(IborCalendar,$H1284,B1285,"f",FALSE)</f>
        <v>48752</v>
      </c>
      <c r="I1285" s="49">
        <f>_xll.qlInterestRateIndexValueDate(Index1M,$H1285)</f>
        <v>48754</v>
      </c>
      <c r="J1285" s="52">
        <f>IFERROR(_xll.qlIndexFixing(Index1M,$H1285,TRUE,_xll.ohTrigger(RecalcTrigger,Trigger1M)),NA())</f>
        <v>1.8327027685751385E-2</v>
      </c>
      <c r="K1285" s="52">
        <f>IFERROR(_xll.qlIndexFixing(ONIndex1M,I1285,TRUE,_xll.ohTrigger(RecalcTrigger,Trigger1M)),NA())</f>
        <v>1.83214461504555E-2</v>
      </c>
      <c r="L1285" s="52">
        <f>IFERROR(_xll.qlIndexFixing(Index3M,H1285,TRUE,_xll.ohTrigger(RecalcTrigger,Trigger3M)),NA())</f>
        <v>1.9718086023527981E-2</v>
      </c>
      <c r="M1285" s="52">
        <f>IFERROR(_xll.qlIndexFixing(ONIndex3M,I1285,TRUE,_xll.ohTrigger(RecalcTrigger,Trigger3M)),NA())</f>
        <v>1.966843188471401E-2</v>
      </c>
      <c r="N1285" s="52">
        <f>IFERROR(_xll.qlIndexFixing(Index6M,$H1285,TRUE,_xll.ohTrigger(RecalcTrigger,Trigger6M)),NA())</f>
        <v>2.1527291431882745E-2</v>
      </c>
      <c r="O1285" s="52">
        <f>IFERROR(_xll.qlIndexFixing(ONIndex6M,I1285,TRUE,_xll.ohTrigger(RecalcTrigger,Trigger6M)),NA())</f>
        <v>2.141809692956187E-2</v>
      </c>
      <c r="P1285" s="52">
        <f>IFERROR(_xll.qlIndexFixing(Index1Y,$H1285,TRUE,_xll.ohTrigger(RecalcTrigger,Trigger1Y)),NA())</f>
        <v>2.3275510009310083E-2</v>
      </c>
      <c r="Q1285" s="52">
        <f>IFERROR(_xll.qlIndexFixing(ONIndex1Y,I1285,TRUE,_xll.ohTrigger(RecalcTrigger,Trigger1Y)),NA())</f>
        <v>2.3060211420400378E-2</v>
      </c>
    </row>
    <row r="1286" spans="2:17" x14ac:dyDescent="0.2">
      <c r="B1286" s="46" t="s">
        <v>51</v>
      </c>
      <c r="D1286" s="49">
        <f>_xll.qlCalendarAdvance(LocalCalendar,$D1285,B1286,"f",FALSE)</f>
        <v>48773</v>
      </c>
      <c r="E1286" s="49">
        <f>_xll.qlInterestRateIndexValueDate(IndexON,D1286)</f>
        <v>48773</v>
      </c>
      <c r="F1286" s="52">
        <f>IFERROR(_xll.qlIndexFixing(IndexON,D1286,TRUE,_xll.ohTrigger(RecalcTrigger,TriggerON)),NA())</f>
        <v>1.552557641001151E-2</v>
      </c>
      <c r="H1286" s="49">
        <f>_xll.qlCalendarAdvance(IborCalendar,$H1285,B1286,"f",FALSE)</f>
        <v>48759</v>
      </c>
      <c r="I1286" s="49">
        <f>_xll.qlInterestRateIndexValueDate(Index1M,$H1286)</f>
        <v>48761</v>
      </c>
      <c r="J1286" s="52">
        <f>IFERROR(_xll.qlIndexFixing(Index1M,$H1286,TRUE,_xll.ohTrigger(RecalcTrigger,Trigger1M)),NA())</f>
        <v>1.8323275957984223E-2</v>
      </c>
      <c r="K1286" s="52">
        <f>IFERROR(_xll.qlIndexFixing(ONIndex1M,I1286,TRUE,_xll.ohTrigger(RecalcTrigger,Trigger1M)),NA())</f>
        <v>1.8317922473065629E-2</v>
      </c>
      <c r="L1286" s="52">
        <f>IFERROR(_xll.qlIndexFixing(Index3M,H1286,TRUE,_xll.ohTrigger(RecalcTrigger,Trigger3M)),NA())</f>
        <v>1.9718121591327749E-2</v>
      </c>
      <c r="M1286" s="52">
        <f>IFERROR(_xll.qlIndexFixing(ONIndex3M,I1286,TRUE,_xll.ohTrigger(RecalcTrigger,Trigger3M)),NA())</f>
        <v>1.9669191304354516E-2</v>
      </c>
      <c r="N1286" s="52">
        <f>IFERROR(_xll.qlIndexFixing(Index6M,$H1286,TRUE,_xll.ohTrigger(RecalcTrigger,Trigger6M)),NA())</f>
        <v>2.1525981069193997E-2</v>
      </c>
      <c r="O1286" s="52">
        <f>IFERROR(_xll.qlIndexFixing(ONIndex6M,I1286,TRUE,_xll.ohTrigger(RecalcTrigger,Trigger6M)),NA())</f>
        <v>2.1418204452445799E-2</v>
      </c>
      <c r="P1286" s="52">
        <f>IFERROR(_xll.qlIndexFixing(Index1Y,$H1286,TRUE,_xll.ohTrigger(RecalcTrigger,Trigger1Y)),NA())</f>
        <v>2.3273345422313681E-2</v>
      </c>
      <c r="Q1286" s="52">
        <f>IFERROR(_xll.qlIndexFixing(ONIndex1Y,I1286,TRUE,_xll.ohTrigger(RecalcTrigger,Trigger1Y)),NA())</f>
        <v>2.3058759124376937E-2</v>
      </c>
    </row>
    <row r="1287" spans="2:17" x14ac:dyDescent="0.2">
      <c r="B1287" s="46" t="s">
        <v>51</v>
      </c>
      <c r="D1287" s="49">
        <f>_xll.qlCalendarAdvance(LocalCalendar,$D1286,B1287,"f",FALSE)</f>
        <v>48780</v>
      </c>
      <c r="E1287" s="49">
        <f>_xll.qlInterestRateIndexValueDate(IndexON,D1287)</f>
        <v>48780</v>
      </c>
      <c r="F1287" s="52">
        <f>IFERROR(_xll.qlIndexFixing(IndexON,D1287,TRUE,_xll.ohTrigger(RecalcTrigger,TriggerON)),NA())</f>
        <v>1.5525354093206545E-2</v>
      </c>
      <c r="H1287" s="49">
        <f>_xll.qlCalendarAdvance(IborCalendar,$H1286,B1287,"f",FALSE)</f>
        <v>48766</v>
      </c>
      <c r="I1287" s="49">
        <f>_xll.qlInterestRateIndexValueDate(Index1M,$H1287)</f>
        <v>48768</v>
      </c>
      <c r="J1287" s="52">
        <f>IFERROR(_xll.qlIndexFixing(Index1M,$H1287,TRUE,_xll.ohTrigger(RecalcTrigger,Trigger1M)),NA())</f>
        <v>1.8319512629537932E-2</v>
      </c>
      <c r="K1287" s="52">
        <f>IFERROR(_xll.qlIndexFixing(ONIndex1M,I1287,TRUE,_xll.ohTrigger(RecalcTrigger,Trigger1M)),NA())</f>
        <v>1.8313988129268211E-2</v>
      </c>
      <c r="L1287" s="52">
        <f>IFERROR(_xll.qlIndexFixing(Index3M,H1287,TRUE,_xll.ohTrigger(RecalcTrigger,Trigger3M)),NA())</f>
        <v>1.9718664803118551E-2</v>
      </c>
      <c r="M1287" s="52">
        <f>IFERROR(_xll.qlIndexFixing(ONIndex3M,I1287,TRUE,_xll.ohTrigger(RecalcTrigger,Trigger3M)),NA())</f>
        <v>1.9668822120850749E-2</v>
      </c>
      <c r="N1287" s="52">
        <f>IFERROR(_xll.qlIndexFixing(Index6M,$H1287,TRUE,_xll.ohTrigger(RecalcTrigger,Trigger6M)),NA())</f>
        <v>2.1524655812071997E-2</v>
      </c>
      <c r="O1287" s="52">
        <f>IFERROR(_xll.qlIndexFixing(ONIndex6M,I1287,TRUE,_xll.ohTrigger(RecalcTrigger,Trigger6M)),NA())</f>
        <v>2.141709267496239E-2</v>
      </c>
      <c r="P1287" s="52">
        <f>IFERROR(_xll.qlIndexFixing(Index1Y,$H1287,TRUE,_xll.ohTrigger(RecalcTrigger,Trigger1Y)),NA())</f>
        <v>2.3271178073138565E-2</v>
      </c>
      <c r="Q1287" s="52">
        <f>IFERROR(_xll.qlIndexFixing(ONIndex1Y,I1287,TRUE,_xll.ohTrigger(RecalcTrigger,Trigger1Y)),NA())</f>
        <v>2.3056119636848393E-2</v>
      </c>
    </row>
    <row r="1288" spans="2:17" x14ac:dyDescent="0.2">
      <c r="B1288" s="46" t="s">
        <v>51</v>
      </c>
      <c r="D1288" s="49">
        <f>_xll.qlCalendarAdvance(LocalCalendar,$D1287,B1288,"f",FALSE)</f>
        <v>48787</v>
      </c>
      <c r="E1288" s="49">
        <f>_xll.qlInterestRateIndexValueDate(IndexON,D1288)</f>
        <v>48787</v>
      </c>
      <c r="F1288" s="52">
        <f>IFERROR(_xll.qlIndexFixing(IndexON,D1288,TRUE,_xll.ohTrigger(RecalcTrigger,TriggerON)),NA())</f>
        <v>1.552510507903726E-2</v>
      </c>
      <c r="H1288" s="49">
        <f>_xll.qlCalendarAdvance(IborCalendar,$H1287,B1288,"f",FALSE)</f>
        <v>48773</v>
      </c>
      <c r="I1288" s="49">
        <f>_xll.qlInterestRateIndexValueDate(Index1M,$H1288)</f>
        <v>48775</v>
      </c>
      <c r="J1288" s="52">
        <f>IFERROR(_xll.qlIndexFixing(Index1M,$H1288,TRUE,_xll.ohTrigger(RecalcTrigger,Trigger1M)),NA())</f>
        <v>1.8315737700425407E-2</v>
      </c>
      <c r="K1288" s="52">
        <f>IFERROR(_xll.qlIndexFixing(ONIndex1M,I1288,TRUE,_xll.ohTrigger(RecalcTrigger,Trigger1M)),NA())</f>
        <v>1.8310241740788769E-2</v>
      </c>
      <c r="L1288" s="52">
        <f>IFERROR(_xll.qlIndexFixing(Index3M,H1288,TRUE,_xll.ohTrigger(RecalcTrigger,Trigger3M)),NA())</f>
        <v>1.9718112465571428E-2</v>
      </c>
      <c r="M1288" s="52">
        <f>IFERROR(_xll.qlIndexFixing(ONIndex3M,I1288,TRUE,_xll.ohTrigger(RecalcTrigger,Trigger3M)),NA())</f>
        <v>1.9668977307221169E-2</v>
      </c>
      <c r="N1288" s="52">
        <f>IFERROR(_xll.qlIndexFixing(Index6M,$H1288,TRUE,_xll.ohTrigger(RecalcTrigger,Trigger6M)),NA())</f>
        <v>2.1524477186392051E-2</v>
      </c>
      <c r="O1288" s="52">
        <f>IFERROR(_xll.qlIndexFixing(ONIndex6M,I1288,TRUE,_xll.ohTrigger(RecalcTrigger,Trigger6M)),NA())</f>
        <v>2.1416564785230463E-2</v>
      </c>
      <c r="P1288" s="52">
        <f>IFERROR(_xll.qlIndexFixing(Index1Y,$H1288,TRUE,_xll.ohTrigger(RecalcTrigger,Trigger1Y)),NA())</f>
        <v>2.3269007961802375E-2</v>
      </c>
      <c r="Q1288" s="52">
        <f>IFERROR(_xll.qlIndexFixing(ONIndex1Y,I1288,TRUE,_xll.ohTrigger(RecalcTrigger,Trigger1Y)),NA())</f>
        <v>2.305406969026258E-2</v>
      </c>
    </row>
    <row r="1289" spans="2:17" x14ac:dyDescent="0.2">
      <c r="B1289" s="46" t="s">
        <v>51</v>
      </c>
      <c r="D1289" s="49">
        <f>_xll.qlCalendarAdvance(LocalCalendar,$D1288,B1289,"f",FALSE)</f>
        <v>48794</v>
      </c>
      <c r="E1289" s="49">
        <f>_xll.qlInterestRateIndexValueDate(IndexON,D1289)</f>
        <v>48794</v>
      </c>
      <c r="F1289" s="52">
        <f>IFERROR(_xll.qlIndexFixing(IndexON,D1289,TRUE,_xll.ohTrigger(RecalcTrigger,TriggerON)),NA())</f>
        <v>1.552482936742372E-2</v>
      </c>
      <c r="H1289" s="49">
        <f>_xll.qlCalendarAdvance(IborCalendar,$H1288,B1289,"f",FALSE)</f>
        <v>48780</v>
      </c>
      <c r="I1289" s="49">
        <f>_xll.qlInterestRateIndexValueDate(Index1M,$H1289)</f>
        <v>48782</v>
      </c>
      <c r="J1289" s="52">
        <f>IFERROR(_xll.qlIndexFixing(Index1M,$H1289,TRUE,_xll.ohTrigger(RecalcTrigger,Trigger1M)),NA())</f>
        <v>1.8311951170654386E-2</v>
      </c>
      <c r="K1289" s="52">
        <f>IFERROR(_xll.qlIndexFixing(ONIndex1M,I1289,TRUE,_xll.ohTrigger(RecalcTrigger,Trigger1M)),NA())</f>
        <v>1.8306483767043247E-2</v>
      </c>
      <c r="L1289" s="52">
        <f>IFERROR(_xll.qlIndexFixing(Index3M,H1289,TRUE,_xll.ohTrigger(RecalcTrigger,Trigger3M)),NA())</f>
        <v>1.9718067772017889E-2</v>
      </c>
      <c r="M1289" s="52">
        <f>IFERROR(_xll.qlIndexFixing(ONIndex3M,I1289,TRUE,_xll.ohTrigger(RecalcTrigger,Trigger3M)),NA())</f>
        <v>1.9669105872539561E-2</v>
      </c>
      <c r="N1289" s="52">
        <f>IFERROR(_xll.qlIndexFixing(Index6M,$H1289,TRUE,_xll.ohTrigger(RecalcTrigger,Trigger6M)),NA())</f>
        <v>2.1523119775828502E-2</v>
      </c>
      <c r="O1289" s="52">
        <f>IFERROR(_xll.qlIndexFixing(ONIndex6M,I1289,TRUE,_xll.ohTrigger(RecalcTrigger,Trigger6M)),NA())</f>
        <v>2.1416019720543744E-2</v>
      </c>
      <c r="P1289" s="52">
        <f>IFERROR(_xll.qlIndexFixing(Index1Y,$H1289,TRUE,_xll.ohTrigger(RecalcTrigger,Trigger1Y)),NA())</f>
        <v>2.3266835088323848E-2</v>
      </c>
      <c r="Q1289" s="52">
        <f>IFERROR(_xll.qlIndexFixing(ONIndex1Y,I1289,TRUE,_xll.ohTrigger(RecalcTrigger,Trigger1Y)),NA())</f>
        <v>2.3052017040505746E-2</v>
      </c>
    </row>
    <row r="1290" spans="2:17" x14ac:dyDescent="0.2">
      <c r="B1290" s="46" t="s">
        <v>51</v>
      </c>
      <c r="D1290" s="49">
        <f>_xll.qlCalendarAdvance(LocalCalendar,$D1289,B1290,"f",FALSE)</f>
        <v>48801</v>
      </c>
      <c r="E1290" s="49">
        <f>_xll.qlInterestRateIndexValueDate(IndexON,D1290)</f>
        <v>48801</v>
      </c>
      <c r="F1290" s="52">
        <f>IFERROR(_xll.qlIndexFixing(IndexON,D1290,TRUE,_xll.ohTrigger(RecalcTrigger,TriggerON)),NA())</f>
        <v>1.5524526958365925E-2</v>
      </c>
      <c r="H1290" s="49">
        <f>_xll.qlCalendarAdvance(IborCalendar,$H1289,B1290,"f",FALSE)</f>
        <v>48787</v>
      </c>
      <c r="I1290" s="49">
        <f>_xll.qlInterestRateIndexValueDate(Index1M,$H1290)</f>
        <v>48789</v>
      </c>
      <c r="J1290" s="52">
        <f>IFERROR(_xll.qlIndexFixing(Index1M,$H1290,TRUE,_xll.ohTrigger(RecalcTrigger,Trigger1M)),NA())</f>
        <v>1.8308538806728336E-2</v>
      </c>
      <c r="K1290" s="52">
        <f>IFERROR(_xll.qlIndexFixing(ONIndex1M,I1290,TRUE,_xll.ohTrigger(RecalcTrigger,Trigger1M)),NA())</f>
        <v>1.8302714208031645E-2</v>
      </c>
      <c r="L1290" s="52">
        <f>IFERROR(_xll.qlIndexFixing(Index3M,H1290,TRUE,_xll.ohTrigger(RecalcTrigger,Trigger3M)),NA())</f>
        <v>1.9717996324680482E-2</v>
      </c>
      <c r="M1290" s="52">
        <f>IFERROR(_xll.qlIndexFixing(ONIndex3M,I1290,TRUE,_xll.ohTrigger(RecalcTrigger,Trigger3M)),NA())</f>
        <v>1.9669207816725987E-2</v>
      </c>
      <c r="N1290" s="52">
        <f>IFERROR(_xll.qlIndexFixing(Index6M,$H1290,TRUE,_xll.ohTrigger(RecalcTrigger,Trigger6M)),NA())</f>
        <v>2.1522903853353578E-2</v>
      </c>
      <c r="O1290" s="52">
        <f>IFERROR(_xll.qlIndexFixing(ONIndex6M,I1290,TRUE,_xll.ohTrigger(RecalcTrigger,Trigger6M)),NA())</f>
        <v>2.1415457480875588E-2</v>
      </c>
      <c r="P1290" s="52">
        <f>IFERROR(_xll.qlIndexFixing(Index1Y,$H1290,TRUE,_xll.ohTrigger(RecalcTrigger,Trigger1Y)),NA())</f>
        <v>2.3264659452720403E-2</v>
      </c>
      <c r="Q1290" s="52">
        <f>IFERROR(_xll.qlIndexFixing(ONIndex1Y,I1290,TRUE,_xll.ohTrigger(RecalcTrigger,Trigger1Y)),NA())</f>
        <v>2.3049961687524601E-2</v>
      </c>
    </row>
    <row r="1291" spans="2:17" x14ac:dyDescent="0.2">
      <c r="B1291" s="46" t="s">
        <v>51</v>
      </c>
      <c r="D1291" s="49">
        <f>_xll.qlCalendarAdvance(LocalCalendar,$D1290,B1291,"f",FALSE)</f>
        <v>48808</v>
      </c>
      <c r="E1291" s="49">
        <f>_xll.qlInterestRateIndexValueDate(IndexON,D1291)</f>
        <v>48808</v>
      </c>
      <c r="F1291" s="52">
        <f>IFERROR(_xll.qlIndexFixing(IndexON,D1291,TRUE,_xll.ohTrigger(RecalcTrigger,TriggerON)),NA())</f>
        <v>1.5524197851863875E-2</v>
      </c>
      <c r="H1291" s="49">
        <f>_xll.qlCalendarAdvance(IborCalendar,$H1290,B1291,"f",FALSE)</f>
        <v>48794</v>
      </c>
      <c r="I1291" s="49">
        <f>_xll.qlInterestRateIndexValueDate(Index1M,$H1291)</f>
        <v>48796</v>
      </c>
      <c r="J1291" s="52">
        <f>IFERROR(_xll.qlIndexFixing(Index1M,$H1291,TRUE,_xll.ohTrigger(RecalcTrigger,Trigger1M)),NA())</f>
        <v>1.8304535215620532E-2</v>
      </c>
      <c r="K1291" s="52">
        <f>IFERROR(_xll.qlIndexFixing(ONIndex1M,I1291,TRUE,_xll.ohTrigger(RecalcTrigger,Trigger1M)),NA())</f>
        <v>1.8298933063727318E-2</v>
      </c>
      <c r="L1291" s="52">
        <f>IFERROR(_xll.qlIndexFixing(Index3M,H1291,TRUE,_xll.ohTrigger(RecalcTrigger,Trigger3M)),NA())</f>
        <v>1.9717898123560906E-2</v>
      </c>
      <c r="M1291" s="52">
        <f>IFERROR(_xll.qlIndexFixing(ONIndex3M,I1291,TRUE,_xll.ohTrigger(RecalcTrigger,Trigger3M)),NA())</f>
        <v>1.9669283139780447E-2</v>
      </c>
      <c r="N1291" s="52">
        <f>IFERROR(_xll.qlIndexFixing(Index6M,$H1291,TRUE,_xll.ohTrigger(RecalcTrigger,Trigger6M)),NA())</f>
        <v>2.1521514293549489E-2</v>
      </c>
      <c r="O1291" s="52">
        <f>IFERROR(_xll.qlIndexFixing(ONIndex6M,I1291,TRUE,_xll.ohTrigger(RecalcTrigger,Trigger6M)),NA())</f>
        <v>2.1414878066305931E-2</v>
      </c>
      <c r="P1291" s="52">
        <f>IFERROR(_xll.qlIndexFixing(Index1Y,$H1291,TRUE,_xll.ohTrigger(RecalcTrigger,Trigger1Y)),NA())</f>
        <v>2.3262481055009901E-2</v>
      </c>
      <c r="Q1291" s="52">
        <f>IFERROR(_xll.qlIndexFixing(ONIndex1Y,I1291,TRUE,_xll.ohTrigger(RecalcTrigger,Trigger1Y)),NA())</f>
        <v>2.3047903631319144E-2</v>
      </c>
    </row>
    <row r="1292" spans="2:17" x14ac:dyDescent="0.2">
      <c r="B1292" s="46" t="s">
        <v>51</v>
      </c>
      <c r="D1292" s="49">
        <f>_xll.qlCalendarAdvance(LocalCalendar,$D1291,B1292,"f",FALSE)</f>
        <v>48815</v>
      </c>
      <c r="E1292" s="49">
        <f>_xll.qlInterestRateIndexValueDate(IndexON,D1292)</f>
        <v>48815</v>
      </c>
      <c r="F1292" s="52">
        <f>IFERROR(_xll.qlIndexFixing(IndexON,D1292,TRUE,_xll.ohTrigger(RecalcTrigger,TriggerON)),NA())</f>
        <v>1.5523842047917569E-2</v>
      </c>
      <c r="H1292" s="49">
        <f>_xll.qlCalendarAdvance(IborCalendar,$H1291,B1292,"f",FALSE)</f>
        <v>48801</v>
      </c>
      <c r="I1292" s="49">
        <f>_xll.qlInterestRateIndexValueDate(Index1M,$H1292)</f>
        <v>48803</v>
      </c>
      <c r="J1292" s="52">
        <f>IFERROR(_xll.qlIndexFixing(Index1M,$H1292,TRUE,_xll.ohTrigger(RecalcTrigger,Trigger1M)),NA())</f>
        <v>1.8300521977516675E-2</v>
      </c>
      <c r="K1292" s="52">
        <f>IFERROR(_xll.qlIndexFixing(ONIndex1M,I1292,TRUE,_xll.ohTrigger(RecalcTrigger,Trigger1M)),NA())</f>
        <v>1.8295140334183557E-2</v>
      </c>
      <c r="L1292" s="52">
        <f>IFERROR(_xll.qlIndexFixing(Index3M,H1292,TRUE,_xll.ohTrigger(RecalcTrigger,Trigger3M)),NA())</f>
        <v>1.9717773168663411E-2</v>
      </c>
      <c r="M1292" s="52">
        <f>IFERROR(_xll.qlIndexFixing(ONIndex3M,I1292,TRUE,_xll.ohTrigger(RecalcTrigger,Trigger3M)),NA())</f>
        <v>1.9669331841756232E-2</v>
      </c>
      <c r="N1292" s="52">
        <f>IFERROR(_xll.qlIndexFixing(Index6M,$H1292,TRUE,_xll.ohTrigger(RecalcTrigger,Trigger6M)),NA())</f>
        <v>2.1520685510198784E-2</v>
      </c>
      <c r="O1292" s="52">
        <f>IFERROR(_xll.qlIndexFixing(ONIndex6M,I1292,TRUE,_xll.ohTrigger(RecalcTrigger,Trigger6M)),NA())</f>
        <v>2.1414281476728192E-2</v>
      </c>
      <c r="P1292" s="52">
        <f>IFERROR(_xll.qlIndexFixing(Index1Y,$H1292,TRUE,_xll.ohTrigger(RecalcTrigger,Trigger1Y)),NA())</f>
        <v>2.3260299895210421E-2</v>
      </c>
      <c r="Q1292" s="52">
        <f>IFERROR(_xll.qlIndexFixing(ONIndex1Y,I1292,TRUE,_xll.ohTrigger(RecalcTrigger,Trigger1Y)),NA())</f>
        <v>2.3045842871889377E-2</v>
      </c>
    </row>
    <row r="1293" spans="2:17" x14ac:dyDescent="0.2">
      <c r="B1293" s="46" t="s">
        <v>51</v>
      </c>
      <c r="D1293" s="49">
        <f>_xll.qlCalendarAdvance(LocalCalendar,$D1292,B1293,"f",FALSE)</f>
        <v>48822</v>
      </c>
      <c r="E1293" s="49">
        <f>_xll.qlInterestRateIndexValueDate(IndexON,D1293)</f>
        <v>48822</v>
      </c>
      <c r="F1293" s="52">
        <f>IFERROR(_xll.qlIndexFixing(IndexON,D1293,TRUE,_xll.ohTrigger(RecalcTrigger,TriggerON)),NA())</f>
        <v>1.5523459546527008E-2</v>
      </c>
      <c r="H1293" s="49">
        <f>_xll.qlCalendarAdvance(IborCalendar,$H1292,B1293,"f",FALSE)</f>
        <v>48808</v>
      </c>
      <c r="I1293" s="49">
        <f>_xll.qlInterestRateIndexValueDate(Index1M,$H1293)</f>
        <v>48810</v>
      </c>
      <c r="J1293" s="52">
        <f>IFERROR(_xll.qlIndexFixing(Index1M,$H1293,TRUE,_xll.ohTrigger(RecalcTrigger,Trigger1M)),NA())</f>
        <v>1.8296689045230276E-2</v>
      </c>
      <c r="K1293" s="52">
        <f>IFERROR(_xll.qlIndexFixing(ONIndex1M,I1293,TRUE,_xll.ohTrigger(RecalcTrigger,Trigger1M)),NA())</f>
        <v>1.8291336019400362E-2</v>
      </c>
      <c r="L1293" s="52">
        <f>IFERROR(_xll.qlIndexFixing(Index3M,H1293,TRUE,_xll.ohTrigger(RecalcTrigger,Trigger3M)),NA())</f>
        <v>1.9717621459987154E-2</v>
      </c>
      <c r="M1293" s="52">
        <f>IFERROR(_xll.qlIndexFixing(ONIndex3M,I1293,TRUE,_xll.ohTrigger(RecalcTrigger,Trigger3M)),NA())</f>
        <v>1.9669353922600052E-2</v>
      </c>
      <c r="N1293" s="52">
        <f>IFERROR(_xll.qlIndexFixing(Index6M,$H1293,TRUE,_xll.ohTrigger(RecalcTrigger,Trigger6M)),NA())</f>
        <v>2.1520413634974547E-2</v>
      </c>
      <c r="O1293" s="52">
        <f>IFERROR(_xll.qlIndexFixing(ONIndex6M,I1293,TRUE,_xll.ohTrigger(RecalcTrigger,Trigger6M)),NA())</f>
        <v>2.1413667712222306E-2</v>
      </c>
      <c r="P1293" s="52">
        <f>IFERROR(_xll.qlIndexFixing(Index1Y,$H1293,TRUE,_xll.ohTrigger(RecalcTrigger,Trigger1Y)),NA())</f>
        <v>2.3258115973340047E-2</v>
      </c>
      <c r="Q1293" s="52">
        <f>IFERROR(_xll.qlIndexFixing(ONIndex1Y,I1293,TRUE,_xll.ohTrigger(RecalcTrigger,Trigger1Y)),NA())</f>
        <v>2.3043779409235299E-2</v>
      </c>
    </row>
    <row r="1294" spans="2:17" x14ac:dyDescent="0.2">
      <c r="B1294" s="46" t="s">
        <v>51</v>
      </c>
      <c r="D1294" s="49">
        <f>_xll.qlCalendarAdvance(LocalCalendar,$D1293,B1294,"f",FALSE)</f>
        <v>48829</v>
      </c>
      <c r="E1294" s="49">
        <f>_xll.qlInterestRateIndexValueDate(IndexON,D1294)</f>
        <v>48829</v>
      </c>
      <c r="F1294" s="52">
        <f>IFERROR(_xll.qlIndexFixing(IndexON,D1294,TRUE,_xll.ohTrigger(RecalcTrigger,TriggerON)),NA())</f>
        <v>1.5523050347692191E-2</v>
      </c>
      <c r="H1294" s="49">
        <f>_xll.qlCalendarAdvance(IborCalendar,$H1293,B1294,"f",FALSE)</f>
        <v>48815</v>
      </c>
      <c r="I1294" s="49">
        <f>_xll.qlInterestRateIndexValueDate(Index1M,$H1294)</f>
        <v>48817</v>
      </c>
      <c r="J1294" s="52">
        <f>IFERROR(_xll.qlIndexFixing(Index1M,$H1294,TRUE,_xll.ohTrigger(RecalcTrigger,Trigger1M)),NA())</f>
        <v>1.8292844512344683E-2</v>
      </c>
      <c r="K1294" s="52">
        <f>IFERROR(_xll.qlIndexFixing(ONIndex1M,I1294,TRUE,_xll.ohTrigger(RecalcTrigger,Trigger1M)),NA())</f>
        <v>1.8287711503979232E-2</v>
      </c>
      <c r="L1294" s="52">
        <f>IFERROR(_xll.qlIndexFixing(Index3M,H1294,TRUE,_xll.ohTrigger(RecalcTrigger,Trigger3M)),NA())</f>
        <v>1.9717442997538078E-2</v>
      </c>
      <c r="M1294" s="52">
        <f>IFERROR(_xll.qlIndexFixing(ONIndex3M,I1294,TRUE,_xll.ohTrigger(RecalcTrigger,Trigger3M)),NA())</f>
        <v>1.9669885199196102E-2</v>
      </c>
      <c r="N1294" s="52">
        <f>IFERROR(_xll.qlIndexFixing(Index6M,$H1294,TRUE,_xll.ohTrigger(RecalcTrigger,Trigger6M)),NA())</f>
        <v>2.1518975859186024E-2</v>
      </c>
      <c r="O1294" s="52">
        <f>IFERROR(_xll.qlIndexFixing(ONIndex6M,I1294,TRUE,_xll.ohTrigger(RecalcTrigger,Trigger6M)),NA())</f>
        <v>2.1413627748989583E-2</v>
      </c>
      <c r="P1294" s="52">
        <f>IFERROR(_xll.qlIndexFixing(Index1Y,$H1294,TRUE,_xll.ohTrigger(RecalcTrigger,Trigger1Y)),NA())</f>
        <v>2.3256516565952335E-2</v>
      </c>
      <c r="Q1294" s="52">
        <f>IFERROR(_xll.qlIndexFixing(ONIndex1Y,I1294,TRUE,_xll.ohTrigger(RecalcTrigger,Trigger1Y)),NA())</f>
        <v>2.3042302889362265E-2</v>
      </c>
    </row>
    <row r="1295" spans="2:17" x14ac:dyDescent="0.2">
      <c r="B1295" s="46" t="s">
        <v>51</v>
      </c>
      <c r="D1295" s="49">
        <f>_xll.qlCalendarAdvance(LocalCalendar,$D1294,B1295,"f",FALSE)</f>
        <v>48836</v>
      </c>
      <c r="E1295" s="49">
        <f>_xll.qlInterestRateIndexValueDate(IndexON,D1295)</f>
        <v>48836</v>
      </c>
      <c r="F1295" s="52">
        <f>IFERROR(_xll.qlIndexFixing(IndexON,D1295,TRUE,_xll.ohTrigger(RecalcTrigger,TriggerON)),NA())</f>
        <v>1.5522614451493055E-2</v>
      </c>
      <c r="H1295" s="49">
        <f>_xll.qlCalendarAdvance(IborCalendar,$H1294,B1295,"f",FALSE)</f>
        <v>48822</v>
      </c>
      <c r="I1295" s="49">
        <f>_xll.qlInterestRateIndexValueDate(Index1M,$H1295)</f>
        <v>48824</v>
      </c>
      <c r="J1295" s="52">
        <f>IFERROR(_xll.qlIndexFixing(Index1M,$H1295,TRUE,_xll.ohTrigger(RecalcTrigger,Trigger1M)),NA())</f>
        <v>1.8288988378872793E-2</v>
      </c>
      <c r="K1295" s="52">
        <f>IFERROR(_xll.qlIndexFixing(ONIndex1M,I1295,TRUE,_xll.ohTrigger(RecalcTrigger,Trigger1M)),NA())</f>
        <v>1.8283882996688039E-2</v>
      </c>
      <c r="L1295" s="52">
        <f>IFERROR(_xll.qlIndexFixing(Index3M,H1295,TRUE,_xll.ohTrigger(RecalcTrigger,Trigger3M)),NA())</f>
        <v>1.9715679613335549E-2</v>
      </c>
      <c r="M1295" s="52">
        <f>IFERROR(_xll.qlIndexFixing(ONIndex3M,I1295,TRUE,_xll.ohTrigger(RecalcTrigger,Trigger3M)),NA())</f>
        <v>1.9669852134525101E-2</v>
      </c>
      <c r="N1295" s="52">
        <f>IFERROR(_xll.qlIndexFixing(Index6M,$H1295,TRUE,_xll.ohTrigger(RecalcTrigger,Trigger6M)),NA())</f>
        <v>2.1515807240731575E-2</v>
      </c>
      <c r="O1295" s="52">
        <f>IFERROR(_xll.qlIndexFixing(ONIndex6M,I1295,TRUE,_xll.ohTrigger(RecalcTrigger,Trigger6M)),NA())</f>
        <v>2.1412978369179658E-2</v>
      </c>
      <c r="P1295" s="52">
        <f>IFERROR(_xll.qlIndexFixing(Index1Y,$H1295,TRUE,_xll.ohTrigger(RecalcTrigger,Trigger1Y)),NA())</f>
        <v>2.3254326782913958E-2</v>
      </c>
      <c r="Q1295" s="52">
        <f>IFERROR(_xll.qlIndexFixing(ONIndex1Y,I1295,TRUE,_xll.ohTrigger(RecalcTrigger,Trigger1Y)),NA())</f>
        <v>2.3040233694826551E-2</v>
      </c>
    </row>
    <row r="1296" spans="2:17" x14ac:dyDescent="0.2">
      <c r="B1296" s="46" t="s">
        <v>51</v>
      </c>
      <c r="D1296" s="49">
        <f>_xll.qlCalendarAdvance(LocalCalendar,$D1295,B1296,"f",FALSE)</f>
        <v>48843</v>
      </c>
      <c r="E1296" s="49">
        <f>_xll.qlInterestRateIndexValueDate(IndexON,D1296)</f>
        <v>48843</v>
      </c>
      <c r="F1296" s="52">
        <f>IFERROR(_xll.qlIndexFixing(IndexON,D1296,TRUE,_xll.ohTrigger(RecalcTrigger,TriggerON)),NA())</f>
        <v>1.5522151857849664E-2</v>
      </c>
      <c r="H1296" s="49">
        <f>_xll.qlCalendarAdvance(IborCalendar,$H1295,B1296,"f",FALSE)</f>
        <v>48829</v>
      </c>
      <c r="I1296" s="49">
        <f>_xll.qlInterestRateIndexValueDate(Index1M,$H1296)</f>
        <v>48831</v>
      </c>
      <c r="J1296" s="52">
        <f>IFERROR(_xll.qlIndexFixing(Index1M,$H1296,TRUE,_xll.ohTrigger(RecalcTrigger,Trigger1M)),NA())</f>
        <v>1.8285307431862852E-2</v>
      </c>
      <c r="K1296" s="52">
        <f>IFERROR(_xll.qlIndexFixing(ONIndex1M,I1296,TRUE,_xll.ohTrigger(RecalcTrigger,Trigger1M)),NA())</f>
        <v>1.827985356342765E-2</v>
      </c>
      <c r="L1296" s="52">
        <f>IFERROR(_xll.qlIndexFixing(Index3M,H1296,TRUE,_xll.ohTrigger(RecalcTrigger,Trigger3M)),NA())</f>
        <v>1.9715453413373052E-2</v>
      </c>
      <c r="M1296" s="52">
        <f>IFERROR(_xll.qlIndexFixing(ONIndex3M,I1296,TRUE,_xll.ohTrigger(RecalcTrigger,Trigger3M)),NA())</f>
        <v>1.9669260438526237E-2</v>
      </c>
      <c r="N1296" s="52">
        <f>IFERROR(_xll.qlIndexFixing(Index6M,$H1296,TRUE,_xll.ohTrigger(RecalcTrigger,Trigger6M)),NA())</f>
        <v>2.151491418449223E-2</v>
      </c>
      <c r="O1296" s="52">
        <f>IFERROR(_xll.qlIndexFixing(ONIndex6M,I1296,TRUE,_xll.ohTrigger(RecalcTrigger,Trigger6M)),NA())</f>
        <v>2.1411723368975899E-2</v>
      </c>
      <c r="P1296" s="52">
        <f>IFERROR(_xll.qlIndexFixing(Index1Y,$H1296,TRUE,_xll.ohTrigger(RecalcTrigger,Trigger1Y)),NA())</f>
        <v>2.3251547635484957E-2</v>
      </c>
      <c r="Q1296" s="52">
        <f>IFERROR(_xll.qlIndexFixing(ONIndex1Y,I1296,TRUE,_xll.ohTrigger(RecalcTrigger,Trigger1Y)),NA())</f>
        <v>2.303757280214036E-2</v>
      </c>
    </row>
    <row r="1297" spans="2:17" x14ac:dyDescent="0.2">
      <c r="B1297" s="46" t="s">
        <v>51</v>
      </c>
      <c r="D1297" s="49">
        <f>_xll.qlCalendarAdvance(LocalCalendar,$D1296,B1297,"f",FALSE)</f>
        <v>48850</v>
      </c>
      <c r="E1297" s="49">
        <f>_xll.qlInterestRateIndexValueDate(IndexON,D1297)</f>
        <v>48850</v>
      </c>
      <c r="F1297" s="52">
        <f>IFERROR(_xll.qlIndexFixing(IndexON,D1297,TRUE,_xll.ohTrigger(RecalcTrigger,TriggerON)),NA())</f>
        <v>1.5521662566682082E-2</v>
      </c>
      <c r="H1297" s="49">
        <f>_xll.qlCalendarAdvance(IborCalendar,$H1296,B1297,"f",FALSE)</f>
        <v>48836</v>
      </c>
      <c r="I1297" s="49">
        <f>_xll.qlInterestRateIndexValueDate(Index1M,$H1297)</f>
        <v>48838</v>
      </c>
      <c r="J1297" s="52">
        <f>IFERROR(_xll.qlIndexFixing(Index1M,$H1297,TRUE,_xll.ohTrigger(RecalcTrigger,Trigger1M)),NA())</f>
        <v>1.8281241310208796E-2</v>
      </c>
      <c r="K1297" s="52">
        <f>IFERROR(_xll.qlIndexFixing(ONIndex1M,I1297,TRUE,_xll.ohTrigger(RecalcTrigger,Trigger1M)),NA())</f>
        <v>1.827600290755349E-2</v>
      </c>
      <c r="L1297" s="52">
        <f>IFERROR(_xll.qlIndexFixing(Index3M,H1297,TRUE,_xll.ohTrigger(RecalcTrigger,Trigger3M)),NA())</f>
        <v>1.971520046403246E-2</v>
      </c>
      <c r="M1297" s="52">
        <f>IFERROR(_xll.qlIndexFixing(ONIndex3M,I1297,TRUE,_xll.ohTrigger(RecalcTrigger,Trigger3M)),NA())</f>
        <v>1.9669176034948777E-2</v>
      </c>
      <c r="N1297" s="52">
        <f>IFERROR(_xll.qlIndexFixing(Index6M,$H1297,TRUE,_xll.ohTrigger(RecalcTrigger,Trigger6M)),NA())</f>
        <v>2.1514003771011495E-2</v>
      </c>
      <c r="O1297" s="52">
        <f>IFERROR(_xll.qlIndexFixing(ONIndex6M,I1297,TRUE,_xll.ohTrigger(RecalcTrigger,Trigger6M)),NA())</f>
        <v>2.1411040904650847E-2</v>
      </c>
      <c r="P1297" s="52">
        <f>IFERROR(_xll.qlIndexFixing(Index1Y,$H1297,TRUE,_xll.ohTrigger(RecalcTrigger,Trigger1Y)),NA())</f>
        <v>2.3249352665511768E-2</v>
      </c>
      <c r="Q1297" s="52">
        <f>IFERROR(_xll.qlIndexFixing(ONIndex1Y,I1297,TRUE,_xll.ohTrigger(RecalcTrigger,Trigger1Y)),NA())</f>
        <v>2.3035498526642328E-2</v>
      </c>
    </row>
    <row r="1298" spans="2:17" x14ac:dyDescent="0.2">
      <c r="B1298" s="46" t="s">
        <v>51</v>
      </c>
      <c r="D1298" s="49">
        <f>_xll.qlCalendarAdvance(LocalCalendar,$D1297,B1298,"f",FALSE)</f>
        <v>48857</v>
      </c>
      <c r="E1298" s="49">
        <f>_xll.qlInterestRateIndexValueDate(IndexON,D1298)</f>
        <v>48857</v>
      </c>
      <c r="F1298" s="52">
        <f>IFERROR(_xll.qlIndexFixing(IndexON,D1298,TRUE,_xll.ohTrigger(RecalcTrigger,TriggerON)),NA())</f>
        <v>1.552114657815018E-2</v>
      </c>
      <c r="H1298" s="49">
        <f>_xll.qlCalendarAdvance(IborCalendar,$H1297,B1298,"f",FALSE)</f>
        <v>48843</v>
      </c>
      <c r="I1298" s="49">
        <f>_xll.qlInterestRateIndexValueDate(Index1M,$H1298)</f>
        <v>48845</v>
      </c>
      <c r="J1298" s="52">
        <f>IFERROR(_xll.qlIndexFixing(Index1M,$H1298,TRUE,_xll.ohTrigger(RecalcTrigger,Trigger1M)),NA())</f>
        <v>1.8277350375039896E-2</v>
      </c>
      <c r="K1298" s="52">
        <f>IFERROR(_xll.qlIndexFixing(ONIndex1M,I1298,TRUE,_xll.ohTrigger(RecalcTrigger,Trigger1M)),NA())</f>
        <v>1.8272140666466541E-2</v>
      </c>
      <c r="L1298" s="52">
        <f>IFERROR(_xll.qlIndexFixing(Index3M,H1298,TRUE,_xll.ohTrigger(RecalcTrigger,Trigger3M)),NA())</f>
        <v>1.9714920765319915E-2</v>
      </c>
      <c r="M1298" s="52">
        <f>IFERROR(_xll.qlIndexFixing(ONIndex3M,I1298,TRUE,_xll.ohTrigger(RecalcTrigger,Trigger3M)),NA())</f>
        <v>1.9669065010265996E-2</v>
      </c>
      <c r="N1298" s="52">
        <f>IFERROR(_xll.qlIndexFixing(Index6M,$H1298,TRUE,_xll.ohTrigger(RecalcTrigger,Trigger6M)),NA())</f>
        <v>2.1513076000314098E-2</v>
      </c>
      <c r="O1298" s="52">
        <f>IFERROR(_xll.qlIndexFixing(ONIndex6M,I1298,TRUE,_xll.ohTrigger(RecalcTrigger,Trigger6M)),NA())</f>
        <v>2.1410341265371002E-2</v>
      </c>
      <c r="P1298" s="52">
        <f>IFERROR(_xll.qlIndexFixing(Index1Y,$H1298,TRUE,_xll.ohTrigger(RecalcTrigger,Trigger1Y)),NA())</f>
        <v>2.3247154933558504E-2</v>
      </c>
      <c r="Q1298" s="52">
        <f>IFERROR(_xll.qlIndexFixing(ONIndex1Y,I1298,TRUE,_xll.ohTrigger(RecalcTrigger,Trigger1Y)),NA())</f>
        <v>2.3033421548026567E-2</v>
      </c>
    </row>
    <row r="1299" spans="2:17" x14ac:dyDescent="0.2">
      <c r="B1299" s="46" t="s">
        <v>51</v>
      </c>
      <c r="D1299" s="49">
        <f>_xll.qlCalendarAdvance(LocalCalendar,$D1298,B1299,"f",FALSE)</f>
        <v>48864</v>
      </c>
      <c r="E1299" s="49">
        <f>_xll.qlInterestRateIndexValueDate(IndexON,D1299)</f>
        <v>48864</v>
      </c>
      <c r="F1299" s="52">
        <f>IFERROR(_xll.qlIndexFixing(IndexON,D1299,TRUE,_xll.ohTrigger(RecalcTrigger,TriggerON)),NA())</f>
        <v>1.5520603892094087E-2</v>
      </c>
      <c r="H1299" s="49">
        <f>_xll.qlCalendarAdvance(IborCalendar,$H1298,B1299,"f",FALSE)</f>
        <v>48850</v>
      </c>
      <c r="I1299" s="49">
        <f>_xll.qlInterestRateIndexValueDate(Index1M,$H1299)</f>
        <v>48852</v>
      </c>
      <c r="J1299" s="52">
        <f>IFERROR(_xll.qlIndexFixing(Index1M,$H1299,TRUE,_xll.ohTrigger(RecalcTrigger,Trigger1M)),NA())</f>
        <v>1.8273447839328535E-2</v>
      </c>
      <c r="K1299" s="52">
        <f>IFERROR(_xll.qlIndexFixing(ONIndex1M,I1299,TRUE,_xll.ohTrigger(RecalcTrigger,Trigger1M)),NA())</f>
        <v>1.8268266840113512E-2</v>
      </c>
      <c r="L1299" s="52">
        <f>IFERROR(_xll.qlIndexFixing(Index3M,H1299,TRUE,_xll.ohTrigger(RecalcTrigger,Trigger3M)),NA())</f>
        <v>1.9714614317238061E-2</v>
      </c>
      <c r="M1299" s="52">
        <f>IFERROR(_xll.qlIndexFixing(ONIndex3M,I1299,TRUE,_xll.ohTrigger(RecalcTrigger,Trigger3M)),NA())</f>
        <v>1.966892736450454E-2</v>
      </c>
      <c r="N1299" s="52">
        <f>IFERROR(_xll.qlIndexFixing(Index6M,$H1299,TRUE,_xll.ohTrigger(RecalcTrigger,Trigger6M)),NA())</f>
        <v>2.1512697783380226E-2</v>
      </c>
      <c r="O1299" s="52">
        <f>IFERROR(_xll.qlIndexFixing(ONIndex6M,I1299,TRUE,_xll.ohTrigger(RecalcTrigger,Trigger6M)),NA())</f>
        <v>2.1409624451136366E-2</v>
      </c>
      <c r="P1299" s="52">
        <f>IFERROR(_xll.qlIndexFixing(Index1Y,$H1299,TRUE,_xll.ohTrigger(RecalcTrigger,Trigger1Y)),NA())</f>
        <v>2.3243197627016553E-2</v>
      </c>
      <c r="Q1299" s="52">
        <f>IFERROR(_xll.qlIndexFixing(ONIndex1Y,I1299,TRUE,_xll.ohTrigger(RecalcTrigger,Trigger1Y)),NA())</f>
        <v>2.3031341866133204E-2</v>
      </c>
    </row>
    <row r="1300" spans="2:17" x14ac:dyDescent="0.2">
      <c r="B1300" s="46" t="s">
        <v>51</v>
      </c>
      <c r="D1300" s="49">
        <f>_xll.qlCalendarAdvance(LocalCalendar,$D1299,B1300,"f",FALSE)</f>
        <v>48871</v>
      </c>
      <c r="E1300" s="49">
        <f>_xll.qlInterestRateIndexValueDate(IndexON,D1300)</f>
        <v>48871</v>
      </c>
      <c r="F1300" s="52">
        <f>IFERROR(_xll.qlIndexFixing(IndexON,D1300,TRUE,_xll.ohTrigger(RecalcTrigger,TriggerON)),NA())</f>
        <v>1.5520034508673675E-2</v>
      </c>
      <c r="H1300" s="49">
        <f>_xll.qlCalendarAdvance(IborCalendar,$H1299,B1300,"f",FALSE)</f>
        <v>48857</v>
      </c>
      <c r="I1300" s="49">
        <f>_xll.qlInterestRateIndexValueDate(Index1M,$H1300)</f>
        <v>48859</v>
      </c>
      <c r="J1300" s="52">
        <f>IFERROR(_xll.qlIndexFixing(Index1M,$H1300,TRUE,_xll.ohTrigger(RecalcTrigger,Trigger1M)),NA())</f>
        <v>1.8269533703087606E-2</v>
      </c>
      <c r="K1300" s="52">
        <f>IFERROR(_xll.qlIndexFixing(ONIndex1M,I1300,TRUE,_xll.ohTrigger(RecalcTrigger,Trigger1M)),NA())</f>
        <v>1.8264566673187321E-2</v>
      </c>
      <c r="L1300" s="52">
        <f>IFERROR(_xll.qlIndexFixing(Index3M,H1300,TRUE,_xll.ohTrigger(RecalcTrigger,Trigger3M)),NA())</f>
        <v>1.9715810393841588E-2</v>
      </c>
      <c r="M1300" s="52">
        <f>IFERROR(_xll.qlIndexFixing(ONIndex3M,I1300,TRUE,_xll.ohTrigger(RecalcTrigger,Trigger3M)),NA())</f>
        <v>1.9669287472747765E-2</v>
      </c>
      <c r="N1300" s="52">
        <f>IFERROR(_xll.qlIndexFixing(Index6M,$H1300,TRUE,_xll.ohTrigger(RecalcTrigger,Trigger6M)),NA())</f>
        <v>2.1513995440756304E-2</v>
      </c>
      <c r="O1300" s="52">
        <f>IFERROR(_xll.qlIndexFixing(ONIndex6M,I1300,TRUE,_xll.ohTrigger(RecalcTrigger,Trigger6M)),NA())</f>
        <v>2.1409473830480419E-2</v>
      </c>
      <c r="P1300" s="52">
        <f>IFERROR(_xll.qlIndexFixing(Index1Y,$H1300,TRUE,_xll.ohTrigger(RecalcTrigger,Trigger1Y)),NA())</f>
        <v>2.324333643540559E-2</v>
      </c>
      <c r="Q1300" s="52">
        <f>IFERROR(_xll.qlIndexFixing(ONIndex1Y,I1300,TRUE,_xll.ohTrigger(RecalcTrigger,Trigger1Y)),NA())</f>
        <v>2.3029847171545104E-2</v>
      </c>
    </row>
    <row r="1301" spans="2:17" x14ac:dyDescent="0.2">
      <c r="B1301" s="46" t="s">
        <v>51</v>
      </c>
      <c r="D1301" s="49">
        <f>_xll.qlCalendarAdvance(LocalCalendar,$D1300,B1301,"f",FALSE)</f>
        <v>48878</v>
      </c>
      <c r="E1301" s="49">
        <f>_xll.qlInterestRateIndexValueDate(IndexON,D1301)</f>
        <v>48878</v>
      </c>
      <c r="F1301" s="52">
        <f>IFERROR(_xll.qlIndexFixing(IndexON,D1301,TRUE,_xll.ohTrigger(RecalcTrigger,TriggerON)),NA())</f>
        <v>1.5519438427729071E-2</v>
      </c>
      <c r="H1301" s="49">
        <f>_xll.qlCalendarAdvance(IborCalendar,$H1300,B1301,"f",FALSE)</f>
        <v>48864</v>
      </c>
      <c r="I1301" s="49">
        <f>_xll.qlInterestRateIndexValueDate(Index1M,$H1301)</f>
        <v>48866</v>
      </c>
      <c r="J1301" s="52">
        <f>IFERROR(_xll.qlIndexFixing(Index1M,$H1301,TRUE,_xll.ohTrigger(RecalcTrigger,Trigger1M)),NA())</f>
        <v>1.8265607966330002E-2</v>
      </c>
      <c r="K1301" s="52">
        <f>IFERROR(_xll.qlIndexFixing(ONIndex1M,I1301,TRUE,_xll.ohTrigger(RecalcTrigger,Trigger1M)),NA())</f>
        <v>1.8260484431635859E-2</v>
      </c>
      <c r="L1301" s="52">
        <f>IFERROR(_xll.qlIndexFixing(Index3M,H1301,TRUE,_xll.ohTrigger(RecalcTrigger,Trigger3M)),NA())</f>
        <v>1.9715952150942403E-2</v>
      </c>
      <c r="M1301" s="52">
        <f>IFERROR(_xll.qlIndexFixing(ONIndex3M,I1301,TRUE,_xll.ohTrigger(RecalcTrigger,Trigger3M)),NA())</f>
        <v>1.9668572209585733E-2</v>
      </c>
      <c r="N1301" s="52">
        <f>IFERROR(_xll.qlIndexFixing(Index6M,$H1301,TRUE,_xll.ohTrigger(RecalcTrigger,Trigger6M)),NA())</f>
        <v>2.1510752860942617E-2</v>
      </c>
      <c r="O1301" s="52">
        <f>IFERROR(_xll.qlIndexFixing(ONIndex6M,I1301,TRUE,_xll.ohTrigger(RecalcTrigger,Trigger6M)),NA())</f>
        <v>2.1408139297829365E-2</v>
      </c>
      <c r="P1301" s="52">
        <f>IFERROR(_xll.qlIndexFixing(Index1Y,$H1301,TRUE,_xll.ohTrigger(RecalcTrigger,Trigger1Y)),NA())</f>
        <v>2.3240545165996884E-2</v>
      </c>
      <c r="Q1301" s="52">
        <f>IFERROR(_xll.qlIndexFixing(ONIndex1Y,I1301,TRUE,_xll.ohTrigger(RecalcTrigger,Trigger1Y)),NA())</f>
        <v>2.3027174392726835E-2</v>
      </c>
    </row>
    <row r="1302" spans="2:17" x14ac:dyDescent="0.2">
      <c r="B1302" s="46" t="s">
        <v>51</v>
      </c>
      <c r="D1302" s="49">
        <f>_xll.qlCalendarAdvance(LocalCalendar,$D1301,B1302,"f",FALSE)</f>
        <v>48885</v>
      </c>
      <c r="E1302" s="49">
        <f>_xll.qlInterestRateIndexValueDate(IndexON,D1302)</f>
        <v>48885</v>
      </c>
      <c r="F1302" s="52">
        <f>IFERROR(_xll.qlIndexFixing(IndexON,D1302,TRUE,_xll.ohTrigger(RecalcTrigger,TriggerON)),NA())</f>
        <v>1.5518815649420148E-2</v>
      </c>
      <c r="H1302" s="49">
        <f>_xll.qlCalendarAdvance(IborCalendar,$H1301,B1302,"f",FALSE)</f>
        <v>48871</v>
      </c>
      <c r="I1302" s="49">
        <f>_xll.qlInterestRateIndexValueDate(Index1M,$H1302)</f>
        <v>48873</v>
      </c>
      <c r="J1302" s="52">
        <f>IFERROR(_xll.qlIndexFixing(Index1M,$H1302,TRUE,_xll.ohTrigger(RecalcTrigger,Trigger1M)),NA())</f>
        <v>1.8261670629063455E-2</v>
      </c>
      <c r="K1302" s="52">
        <f>IFERROR(_xll.qlIndexFixing(ONIndex1M,I1302,TRUE,_xll.ohTrigger(RecalcTrigger,Trigger1M)),NA())</f>
        <v>1.8256575849511236E-2</v>
      </c>
      <c r="L1302" s="52">
        <f>IFERROR(_xll.qlIndexFixing(Index3M,H1302,TRUE,_xll.ohTrigger(RecalcTrigger,Trigger3M)),NA())</f>
        <v>1.9715052162652267E-2</v>
      </c>
      <c r="M1302" s="52">
        <f>IFERROR(_xll.qlIndexFixing(ONIndex3M,I1302,TRUE,_xll.ohTrigger(RecalcTrigger,Trigger3M)),NA())</f>
        <v>1.9668354700481672E-2</v>
      </c>
      <c r="N1302" s="52">
        <f>IFERROR(_xll.qlIndexFixing(Index6M,$H1302,TRUE,_xll.ohTrigger(RecalcTrigger,Trigger6M)),NA())</f>
        <v>2.1509754362492983E-2</v>
      </c>
      <c r="O1302" s="52">
        <f>IFERROR(_xll.qlIndexFixing(ONIndex6M,I1302,TRUE,_xll.ohTrigger(RecalcTrigger,Trigger6M)),NA())</f>
        <v>2.1407370958730354E-2</v>
      </c>
      <c r="P1302" s="52">
        <f>IFERROR(_xll.qlIndexFixing(Index1Y,$H1302,TRUE,_xll.ohTrigger(RecalcTrigger,Trigger1Y)),NA())</f>
        <v>2.3238336386303456E-2</v>
      </c>
      <c r="Q1302" s="52">
        <f>IFERROR(_xll.qlIndexFixing(ONIndex1Y,I1302,TRUE,_xll.ohTrigger(RecalcTrigger,Trigger1Y)),NA())</f>
        <v>2.3025086601213829E-2</v>
      </c>
    </row>
    <row r="1303" spans="2:17" x14ac:dyDescent="0.2">
      <c r="B1303" s="46" t="s">
        <v>51</v>
      </c>
      <c r="D1303" s="49">
        <f>_xll.qlCalendarAdvance(LocalCalendar,$D1302,B1303,"f",FALSE)</f>
        <v>48892</v>
      </c>
      <c r="E1303" s="49">
        <f>_xll.qlInterestRateIndexValueDate(IndexON,D1303)</f>
        <v>48892</v>
      </c>
      <c r="F1303" s="52">
        <f>IFERROR(_xll.qlIndexFixing(IndexON,D1303,TRUE,_xll.ohTrigger(RecalcTrigger,TriggerON)),NA())</f>
        <v>1.551816617366697E-2</v>
      </c>
      <c r="H1303" s="49">
        <f>_xll.qlCalendarAdvance(IborCalendar,$H1302,B1303,"f",FALSE)</f>
        <v>48878</v>
      </c>
      <c r="I1303" s="49">
        <f>_xll.qlInterestRateIndexValueDate(Index1M,$H1303)</f>
        <v>48880</v>
      </c>
      <c r="J1303" s="52">
        <f>IFERROR(_xll.qlIndexFixing(Index1M,$H1303,TRUE,_xll.ohTrigger(RecalcTrigger,Trigger1M)),NA())</f>
        <v>1.8257721691300861E-2</v>
      </c>
      <c r="K1303" s="52">
        <f>IFERROR(_xll.qlIndexFixing(ONIndex1M,I1303,TRUE,_xll.ohTrigger(RecalcTrigger,Trigger1M)),NA())</f>
        <v>1.8252655682147179E-2</v>
      </c>
      <c r="L1303" s="52">
        <f>IFERROR(_xll.qlIndexFixing(Index3M,H1303,TRUE,_xll.ohTrigger(RecalcTrigger,Trigger3M)),NA())</f>
        <v>1.9714632916474066E-2</v>
      </c>
      <c r="M1303" s="52">
        <f>IFERROR(_xll.qlIndexFixing(ONIndex3M,I1303,TRUE,_xll.ohTrigger(RecalcTrigger,Trigger3M)),NA())</f>
        <v>1.966811057027229E-2</v>
      </c>
      <c r="N1303" s="52">
        <f>IFERROR(_xll.qlIndexFixing(Index6M,$H1303,TRUE,_xll.ohTrigger(RecalcTrigger,Trigger6M)),NA())</f>
        <v>2.1508738505924007E-2</v>
      </c>
      <c r="O1303" s="52">
        <f>IFERROR(_xll.qlIndexFixing(ONIndex6M,I1303,TRUE,_xll.ohTrigger(RecalcTrigger,Trigger6M)),NA())</f>
        <v>2.1406585444676551E-2</v>
      </c>
      <c r="P1303" s="52">
        <f>IFERROR(_xll.qlIndexFixing(Index1Y,$H1303,TRUE,_xll.ohTrigger(RecalcTrigger,Trigger1Y)),NA())</f>
        <v>2.3236124844720787E-2</v>
      </c>
      <c r="Q1303" s="52">
        <f>IFERROR(_xll.qlIndexFixing(ONIndex1Y,I1303,TRUE,_xll.ohTrigger(RecalcTrigger,Trigger1Y)),NA())</f>
        <v>2.3022996106529803E-2</v>
      </c>
    </row>
    <row r="1304" spans="2:17" x14ac:dyDescent="0.2">
      <c r="B1304" s="46" t="s">
        <v>51</v>
      </c>
      <c r="D1304" s="49">
        <f>_xll.qlCalendarAdvance(LocalCalendar,$D1303,B1304,"f",FALSE)</f>
        <v>48899</v>
      </c>
      <c r="E1304" s="49">
        <f>_xll.qlInterestRateIndexValueDate(IndexON,D1304)</f>
        <v>48899</v>
      </c>
      <c r="F1304" s="52">
        <f>IFERROR(_xll.qlIndexFixing(IndexON,D1304,TRUE,_xll.ohTrigger(RecalcTrigger,TriggerON)),NA())</f>
        <v>1.5517490000469536E-2</v>
      </c>
      <c r="H1304" s="49">
        <f>_xll.qlCalendarAdvance(IborCalendar,$H1303,B1304,"f",FALSE)</f>
        <v>48885</v>
      </c>
      <c r="I1304" s="49">
        <f>_xll.qlInterestRateIndexValueDate(Index1M,$H1304)</f>
        <v>48887</v>
      </c>
      <c r="J1304" s="52">
        <f>IFERROR(_xll.qlIndexFixing(Index1M,$H1304,TRUE,_xll.ohTrigger(RecalcTrigger,Trigger1M)),NA())</f>
        <v>1.8253761153055111E-2</v>
      </c>
      <c r="K1304" s="52">
        <f>IFERROR(_xll.qlIndexFixing(ONIndex1M,I1304,TRUE,_xll.ohTrigger(RecalcTrigger,Trigger1M)),NA())</f>
        <v>1.8248723929517041E-2</v>
      </c>
      <c r="L1304" s="52">
        <f>IFERROR(_xll.qlIndexFixing(Index3M,H1304,TRUE,_xll.ohTrigger(RecalcTrigger,Trigger3M)),NA())</f>
        <v>1.9714186916583429E-2</v>
      </c>
      <c r="M1304" s="52">
        <f>IFERROR(_xll.qlIndexFixing(ONIndex3M,I1304,TRUE,_xll.ohTrigger(RecalcTrigger,Trigger3M)),NA())</f>
        <v>1.9667839818930943E-2</v>
      </c>
      <c r="N1304" s="52">
        <f>IFERROR(_xll.qlIndexFixing(Index6M,$H1304,TRUE,_xll.ohTrigger(RecalcTrigger,Trigger6M)),NA())</f>
        <v>2.1507144875941908E-2</v>
      </c>
      <c r="O1304" s="52">
        <f>IFERROR(_xll.qlIndexFixing(ONIndex6M,I1304,TRUE,_xll.ohTrigger(RecalcTrigger,Trigger6M)),NA())</f>
        <v>2.1405782755694602E-2</v>
      </c>
      <c r="P1304" s="52">
        <f>IFERROR(_xll.qlIndexFixing(Index1Y,$H1304,TRUE,_xll.ohTrigger(RecalcTrigger,Trigger1Y)),NA())</f>
        <v>2.3233910541266733E-2</v>
      </c>
      <c r="Q1304" s="52">
        <f>IFERROR(_xll.qlIndexFixing(ONIndex1Y,I1304,TRUE,_xll.ohTrigger(RecalcTrigger,Trigger1Y)),NA())</f>
        <v>2.302090290859482E-2</v>
      </c>
    </row>
    <row r="1305" spans="2:17" x14ac:dyDescent="0.2">
      <c r="B1305" s="46" t="s">
        <v>51</v>
      </c>
      <c r="D1305" s="49">
        <f>_xll.qlCalendarAdvance(LocalCalendar,$D1304,B1305,"f",FALSE)</f>
        <v>48906</v>
      </c>
      <c r="E1305" s="49">
        <f>_xll.qlInterestRateIndexValueDate(IndexON,D1305)</f>
        <v>48906</v>
      </c>
      <c r="F1305" s="52">
        <f>IFERROR(_xll.qlIndexFixing(IndexON,D1305,TRUE,_xll.ohTrigger(RecalcTrigger,TriggerON)),NA())</f>
        <v>1.5517070236605868E-2</v>
      </c>
      <c r="H1305" s="49">
        <f>_xll.qlCalendarAdvance(IborCalendar,$H1304,B1305,"f",FALSE)</f>
        <v>48892</v>
      </c>
      <c r="I1305" s="49">
        <f>_xll.qlInterestRateIndexValueDate(Index1M,$H1305)</f>
        <v>48897</v>
      </c>
      <c r="J1305" s="52">
        <f>IFERROR(_xll.qlIndexFixing(Index1M,$H1305,TRUE,_xll.ohTrigger(RecalcTrigger,Trigger1M)),NA())</f>
        <v>1.8247905929617225E-2</v>
      </c>
      <c r="K1305" s="52">
        <f>IFERROR(_xll.qlIndexFixing(ONIndex1M,I1305,TRUE,_xll.ohTrigger(RecalcTrigger,Trigger1M)),NA())</f>
        <v>1.8242727422599359E-2</v>
      </c>
      <c r="L1305" s="52">
        <f>IFERROR(_xll.qlIndexFixing(Index3M,H1305,TRUE,_xll.ohTrigger(RecalcTrigger,Trigger3M)),NA())</f>
        <v>1.9712505011426823E-2</v>
      </c>
      <c r="M1305" s="52">
        <f>IFERROR(_xll.qlIndexFixing(ONIndex3M,I1305,TRUE,_xll.ohTrigger(RecalcTrigger,Trigger3M)),NA())</f>
        <v>1.9666378403622176E-2</v>
      </c>
      <c r="N1305" s="52">
        <f>IFERROR(_xll.qlIndexFixing(Index6M,$H1305,TRUE,_xll.ohTrigger(RecalcTrigger,Trigger6M)),NA())</f>
        <v>2.1506199159392714E-2</v>
      </c>
      <c r="O1305" s="52">
        <f>IFERROR(_xll.qlIndexFixing(ONIndex6M,I1305,TRUE,_xll.ohTrigger(RecalcTrigger,Trigger6M)),NA())</f>
        <v>2.1403453060298006E-2</v>
      </c>
      <c r="P1305" s="52">
        <f>IFERROR(_xll.qlIndexFixing(Index1Y,$H1305,TRUE,_xll.ohTrigger(RecalcTrigger,Trigger1Y)),NA())</f>
        <v>2.3229575607902897E-2</v>
      </c>
      <c r="Q1305" s="52">
        <f>IFERROR(_xll.qlIndexFixing(ONIndex1Y,I1305,TRUE,_xll.ohTrigger(RecalcTrigger,Trigger1Y)),NA())</f>
        <v>2.3016736085388345E-2</v>
      </c>
    </row>
    <row r="1306" spans="2:17" x14ac:dyDescent="0.2">
      <c r="B1306" s="46" t="s">
        <v>51</v>
      </c>
      <c r="D1306" s="49">
        <f>_xll.qlCalendarAdvance(LocalCalendar,$D1305,B1306,"f",FALSE)</f>
        <v>48913</v>
      </c>
      <c r="E1306" s="49">
        <f>_xll.qlInterestRateIndexValueDate(IndexON,D1306)</f>
        <v>48913</v>
      </c>
      <c r="F1306" s="52">
        <f>IFERROR(_xll.qlIndexFixing(IndexON,D1306,TRUE,_xll.ohTrigger(RecalcTrigger,TriggerON)),NA())</f>
        <v>1.5516057561741903E-2</v>
      </c>
      <c r="H1306" s="49">
        <f>_xll.qlCalendarAdvance(IborCalendar,$H1305,B1306,"f",FALSE)</f>
        <v>48899</v>
      </c>
      <c r="I1306" s="49">
        <f>_xll.qlInterestRateIndexValueDate(Index1M,$H1306)</f>
        <v>48901</v>
      </c>
      <c r="J1306" s="52">
        <f>IFERROR(_xll.qlIndexFixing(Index1M,$H1306,TRUE,_xll.ohTrigger(RecalcTrigger,Trigger1M)),NA())</f>
        <v>1.8245805275163143E-2</v>
      </c>
      <c r="K1306" s="52">
        <f>IFERROR(_xll.qlIndexFixing(ONIndex1M,I1306,TRUE,_xll.ohTrigger(RecalcTrigger,Trigger1M)),NA())</f>
        <v>1.8240825668565108E-2</v>
      </c>
      <c r="L1306" s="52">
        <f>IFERROR(_xll.qlIndexFixing(Index3M,H1306,TRUE,_xll.ohTrigger(RecalcTrigger,Trigger3M)),NA())</f>
        <v>1.9713712474313826E-2</v>
      </c>
      <c r="M1306" s="52">
        <f>IFERROR(_xll.qlIndexFixing(ONIndex3M,I1306,TRUE,_xll.ohTrigger(RecalcTrigger,Trigger3M)),NA())</f>
        <v>1.966721845298558E-2</v>
      </c>
      <c r="N1306" s="52">
        <f>IFERROR(_xll.qlIndexFixing(Index6M,$H1306,TRUE,_xll.ohTrigger(RecalcTrigger,Trigger6M)),NA())</f>
        <v>2.1505028977888897E-2</v>
      </c>
      <c r="O1306" s="52">
        <f>IFERROR(_xll.qlIndexFixing(ONIndex6M,I1306,TRUE,_xll.ohTrigger(RecalcTrigger,Trigger6M)),NA())</f>
        <v>2.1404125852866329E-2</v>
      </c>
      <c r="P1306" s="52">
        <f>IFERROR(_xll.qlIndexFixing(Index1Y,$H1306,TRUE,_xll.ohTrigger(RecalcTrigger,Trigger1Y)),NA())</f>
        <v>2.3229473648818302E-2</v>
      </c>
      <c r="Q1306" s="52">
        <f>IFERROR(_xll.qlIndexFixing(ONIndex1Y,I1306,TRUE,_xll.ohTrigger(RecalcTrigger,Trigger1Y)),NA())</f>
        <v>2.3016708403131858E-2</v>
      </c>
    </row>
    <row r="1307" spans="2:17" x14ac:dyDescent="0.2">
      <c r="B1307" s="46" t="s">
        <v>51</v>
      </c>
      <c r="D1307" s="49">
        <f>_xll.qlCalendarAdvance(LocalCalendar,$D1306,B1307,"f",FALSE)</f>
        <v>48920</v>
      </c>
      <c r="E1307" s="49">
        <f>_xll.qlInterestRateIndexValueDate(IndexON,D1307)</f>
        <v>48920</v>
      </c>
      <c r="F1307" s="52">
        <f>IFERROR(_xll.qlIndexFixing(IndexON,D1307,TRUE,_xll.ohTrigger(RecalcTrigger,TriggerON)),NA())</f>
        <v>1.5515301296291639E-2</v>
      </c>
      <c r="H1307" s="49">
        <f>_xll.qlCalendarAdvance(IborCalendar,$H1306,B1307,"f",FALSE)</f>
        <v>48906</v>
      </c>
      <c r="I1307" s="49">
        <f>_xll.qlInterestRateIndexValueDate(Index1M,$H1307)</f>
        <v>48908</v>
      </c>
      <c r="J1307" s="52">
        <f>IFERROR(_xll.qlIndexFixing(Index1M,$H1307,TRUE,_xll.ohTrigger(RecalcTrigger,Trigger1M)),NA())</f>
        <v>1.8242160795950729E-2</v>
      </c>
      <c r="K1307" s="52">
        <f>IFERROR(_xll.qlIndexFixing(ONIndex1M,I1307,TRUE,_xll.ohTrigger(RecalcTrigger,Trigger1M)),NA())</f>
        <v>1.8236859160190022E-2</v>
      </c>
      <c r="L1307" s="52">
        <f>IFERROR(_xll.qlIndexFixing(Index3M,H1307,TRUE,_xll.ohTrigger(RecalcTrigger,Trigger3M)),NA())</f>
        <v>1.9712688394738945E-2</v>
      </c>
      <c r="M1307" s="52">
        <f>IFERROR(_xll.qlIndexFixing(ONIndex3M,I1307,TRUE,_xll.ohTrigger(RecalcTrigger,Trigger3M)),NA())</f>
        <v>1.9666867838354918E-2</v>
      </c>
      <c r="N1307" s="52">
        <f>IFERROR(_xll.qlIndexFixing(Index6M,$H1307,TRUE,_xll.ohTrigger(RecalcTrigger,Trigger6M)),NA())</f>
        <v>2.1503944993371722E-2</v>
      </c>
      <c r="O1307" s="52">
        <f>IFERROR(_xll.qlIndexFixing(ONIndex6M,I1307,TRUE,_xll.ohTrigger(RecalcTrigger,Trigger6M)),NA())</f>
        <v>2.140327163904665E-2</v>
      </c>
      <c r="P1307" s="52">
        <f>IFERROR(_xll.qlIndexFixing(Index1Y,$H1307,TRUE,_xll.ohTrigger(RecalcTrigger,Trigger1Y)),NA())</f>
        <v>2.3227251059860735E-2</v>
      </c>
      <c r="Q1307" s="52">
        <f>IFERROR(_xll.qlIndexFixing(ONIndex1Y,I1307,TRUE,_xll.ohTrigger(RecalcTrigger,Trigger1Y)),NA())</f>
        <v>2.3014607095603878E-2</v>
      </c>
    </row>
    <row r="1308" spans="2:17" x14ac:dyDescent="0.2">
      <c r="B1308" s="46" t="s">
        <v>51</v>
      </c>
      <c r="D1308" s="49">
        <f>_xll.qlCalendarAdvance(LocalCalendar,$D1307,B1308,"f",FALSE)</f>
        <v>48927</v>
      </c>
      <c r="E1308" s="49">
        <f>_xll.qlInterestRateIndexValueDate(IndexON,D1308)</f>
        <v>48927</v>
      </c>
      <c r="F1308" s="52">
        <f>IFERROR(_xll.qlIndexFixing(IndexON,D1308,TRUE,_xll.ohTrigger(RecalcTrigger,TriggerON)),NA())</f>
        <v>1.5514518333237248E-2</v>
      </c>
      <c r="H1308" s="49">
        <f>_xll.qlCalendarAdvance(IborCalendar,$H1307,B1308,"f",FALSE)</f>
        <v>48913</v>
      </c>
      <c r="I1308" s="49">
        <f>_xll.qlInterestRateIndexValueDate(Index1M,$H1308)</f>
        <v>48915</v>
      </c>
      <c r="J1308" s="52">
        <f>IFERROR(_xll.qlIndexFixing(Index1M,$H1308,TRUE,_xll.ohTrigger(RecalcTrigger,Trigger1M)),NA())</f>
        <v>1.8237977440351827E-2</v>
      </c>
      <c r="K1308" s="52">
        <f>IFERROR(_xll.qlIndexFixing(ONIndex1M,I1308,TRUE,_xll.ohTrigger(RecalcTrigger,Trigger1M)),NA())</f>
        <v>1.8232881066602147E-2</v>
      </c>
      <c r="L1308" s="52">
        <f>IFERROR(_xll.qlIndexFixing(Index3M,H1308,TRUE,_xll.ohTrigger(RecalcTrigger,Trigger3M)),NA())</f>
        <v>1.9710157957805841E-2</v>
      </c>
      <c r="M1308" s="52">
        <f>IFERROR(_xll.qlIndexFixing(ONIndex3M,I1308,TRUE,_xll.ohTrigger(RecalcTrigger,Trigger3M)),NA())</f>
        <v>1.966649060259229E-2</v>
      </c>
      <c r="N1308" s="52">
        <f>IFERROR(_xll.qlIndexFixing(Index6M,$H1308,TRUE,_xll.ohTrigger(RecalcTrigger,Trigger6M)),NA())</f>
        <v>2.150339885222986E-2</v>
      </c>
      <c r="O1308" s="52">
        <f>IFERROR(_xll.qlIndexFixing(ONIndex6M,I1308,TRUE,_xll.ohTrigger(RecalcTrigger,Trigger6M)),NA())</f>
        <v>2.1402400250245535E-2</v>
      </c>
      <c r="P1308" s="52">
        <f>IFERROR(_xll.qlIndexFixing(Index1Y,$H1308,TRUE,_xll.ohTrigger(RecalcTrigger,Trigger1Y)),NA())</f>
        <v>2.3225025709105184E-2</v>
      </c>
      <c r="Q1308" s="52">
        <f>IFERROR(_xll.qlIndexFixing(ONIndex1Y,I1308,TRUE,_xll.ohTrigger(RecalcTrigger,Trigger1Y)),NA())</f>
        <v>2.3012503084851588E-2</v>
      </c>
    </row>
    <row r="1309" spans="2:17" x14ac:dyDescent="0.2">
      <c r="B1309" s="46" t="s">
        <v>51</v>
      </c>
      <c r="D1309" s="49">
        <f>_xll.qlCalendarAdvance(LocalCalendar,$D1308,B1309,"f",FALSE)</f>
        <v>48934</v>
      </c>
      <c r="E1309" s="49">
        <f>_xll.qlInterestRateIndexValueDate(IndexON,D1309)</f>
        <v>48934</v>
      </c>
      <c r="F1309" s="52">
        <f>IFERROR(_xll.qlIndexFixing(IndexON,D1309,TRUE,_xll.ohTrigger(RecalcTrigger,TriggerON)),NA())</f>
        <v>1.5513708672898474E-2</v>
      </c>
      <c r="H1309" s="49">
        <f>_xll.qlCalendarAdvance(IborCalendar,$H1308,B1309,"f",FALSE)</f>
        <v>48920</v>
      </c>
      <c r="I1309" s="49">
        <f>_xll.qlInterestRateIndexValueDate(Index1M,$H1309)</f>
        <v>48922</v>
      </c>
      <c r="J1309" s="52">
        <f>IFERROR(_xll.qlIndexFixing(Index1M,$H1309,TRUE,_xll.ohTrigger(RecalcTrigger,Trigger1M)),NA())</f>
        <v>1.8233784454999354E-2</v>
      </c>
      <c r="K1309" s="52">
        <f>IFERROR(_xll.qlIndexFixing(ONIndex1M,I1309,TRUE,_xll.ohTrigger(RecalcTrigger,Trigger1M)),NA())</f>
        <v>1.8228891387748192E-2</v>
      </c>
      <c r="L1309" s="52">
        <f>IFERROR(_xll.qlIndexFixing(Index3M,H1309,TRUE,_xll.ohTrigger(RecalcTrigger,Trigger3M)),NA())</f>
        <v>1.9709585958381126E-2</v>
      </c>
      <c r="M1309" s="52">
        <f>IFERROR(_xll.qlIndexFixing(ONIndex3M,I1309,TRUE,_xll.ohTrigger(RecalcTrigger,Trigger3M)),NA())</f>
        <v>1.9666086745750988E-2</v>
      </c>
      <c r="N1309" s="52">
        <f>IFERROR(_xll.qlIndexFixing(Index6M,$H1309,TRUE,_xll.ohTrigger(RecalcTrigger,Trigger6M)),NA())</f>
        <v>2.1502278847516269E-2</v>
      </c>
      <c r="O1309" s="52">
        <f>IFERROR(_xll.qlIndexFixing(ONIndex6M,I1309,TRUE,_xll.ohTrigger(RecalcTrigger,Trigger6M)),NA())</f>
        <v>2.1401511686516272E-2</v>
      </c>
      <c r="P1309" s="52">
        <f>IFERROR(_xll.qlIndexFixing(Index1Y,$H1309,TRUE,_xll.ohTrigger(RecalcTrigger,Trigger1Y)),NA())</f>
        <v>2.3222797596570165E-2</v>
      </c>
      <c r="Q1309" s="52">
        <f>IFERROR(_xll.qlIndexFixing(ONIndex1Y,I1309,TRUE,_xll.ohTrigger(RecalcTrigger,Trigger1Y)),NA())</f>
        <v>2.3010396370901631E-2</v>
      </c>
    </row>
    <row r="1310" spans="2:17" x14ac:dyDescent="0.2">
      <c r="B1310" s="46" t="s">
        <v>51</v>
      </c>
      <c r="D1310" s="49">
        <f>_xll.qlCalendarAdvance(LocalCalendar,$D1309,B1310,"f",FALSE)</f>
        <v>48941</v>
      </c>
      <c r="E1310" s="49">
        <f>_xll.qlInterestRateIndexValueDate(IndexON,D1310)</f>
        <v>48941</v>
      </c>
      <c r="F1310" s="52">
        <f>IFERROR(_xll.qlIndexFixing(IndexON,D1310,TRUE,_xll.ohTrigger(RecalcTrigger,TriggerON)),NA())</f>
        <v>1.5512872315035509E-2</v>
      </c>
      <c r="H1310" s="49">
        <f>_xll.qlCalendarAdvance(IborCalendar,$H1309,B1310,"f",FALSE)</f>
        <v>48927</v>
      </c>
      <c r="I1310" s="49">
        <f>_xll.qlInterestRateIndexValueDate(Index1M,$H1310)</f>
        <v>48929</v>
      </c>
      <c r="J1310" s="52">
        <f>IFERROR(_xll.qlIndexFixing(Index1M,$H1310,TRUE,_xll.ohTrigger(RecalcTrigger,Trigger1M)),NA())</f>
        <v>1.8229926694344478E-2</v>
      </c>
      <c r="K1310" s="52">
        <f>IFERROR(_xll.qlIndexFixing(ONIndex1M,I1310,TRUE,_xll.ohTrigger(RecalcTrigger,Trigger1M)),NA())</f>
        <v>1.8224890123654802E-2</v>
      </c>
      <c r="L1310" s="52">
        <f>IFERROR(_xll.qlIndexFixing(Index3M,H1310,TRUE,_xll.ohTrigger(RecalcTrigger,Trigger3M)),NA())</f>
        <v>1.9708987211146223E-2</v>
      </c>
      <c r="M1310" s="52">
        <f>IFERROR(_xll.qlIndexFixing(ONIndex3M,I1310,TRUE,_xll.ohTrigger(RecalcTrigger,Trigger3M)),NA())</f>
        <v>1.966565626777772E-2</v>
      </c>
      <c r="N1310" s="52">
        <f>IFERROR(_xll.qlIndexFixing(Index6M,$H1310,TRUE,_xll.ohTrigger(RecalcTrigger,Trigger6M)),NA())</f>
        <v>2.1501141484877914E-2</v>
      </c>
      <c r="O1310" s="52">
        <f>IFERROR(_xll.qlIndexFixing(ONIndex6M,I1310,TRUE,_xll.ohTrigger(RecalcTrigger,Trigger6M)),NA())</f>
        <v>2.1400605947832219E-2</v>
      </c>
      <c r="P1310" s="52">
        <f>IFERROR(_xll.qlIndexFixing(Index1Y,$H1310,TRUE,_xll.ohTrigger(RecalcTrigger,Trigger1Y)),NA())</f>
        <v>2.322056672227419E-2</v>
      </c>
      <c r="Q1310" s="52">
        <f>IFERROR(_xll.qlIndexFixing(ONIndex1Y,I1310,TRUE,_xll.ohTrigger(RecalcTrigger,Trigger1Y)),NA())</f>
        <v>2.3008286953727364E-2</v>
      </c>
    </row>
    <row r="1311" spans="2:17" x14ac:dyDescent="0.2">
      <c r="B1311" s="46" t="s">
        <v>51</v>
      </c>
      <c r="D1311" s="49">
        <f>_xll.qlCalendarAdvance(LocalCalendar,$D1310,B1311,"f",FALSE)</f>
        <v>48948</v>
      </c>
      <c r="E1311" s="49">
        <f>_xll.qlInterestRateIndexValueDate(IndexON,D1311)</f>
        <v>48948</v>
      </c>
      <c r="F1311" s="52">
        <f>IFERROR(_xll.qlIndexFixing(IndexON,D1311,TRUE,_xll.ohTrigger(RecalcTrigger,TriggerON)),NA())</f>
        <v>1.5512009259808224E-2</v>
      </c>
      <c r="H1311" s="49">
        <f>_xll.qlCalendarAdvance(IborCalendar,$H1310,B1311,"f",FALSE)</f>
        <v>48934</v>
      </c>
      <c r="I1311" s="49">
        <f>_xll.qlInterestRateIndexValueDate(Index1M,$H1311)</f>
        <v>48936</v>
      </c>
      <c r="J1311" s="52">
        <f>IFERROR(_xll.qlIndexFixing(Index1M,$H1311,TRUE,_xll.ohTrigger(RecalcTrigger,Trigger1M)),NA())</f>
        <v>1.8225712572812181E-2</v>
      </c>
      <c r="K1311" s="52">
        <f>IFERROR(_xll.qlIndexFixing(ONIndex1M,I1311,TRUE,_xll.ohTrigger(RecalcTrigger,Trigger1M)),NA())</f>
        <v>1.8221225056327839E-2</v>
      </c>
      <c r="L1311" s="52">
        <f>IFERROR(_xll.qlIndexFixing(Index3M,H1311,TRUE,_xll.ohTrigger(RecalcTrigger,Trigger3M)),NA())</f>
        <v>1.9708361716110012E-2</v>
      </c>
      <c r="M1311" s="52">
        <f>IFERROR(_xll.qlIndexFixing(ONIndex3M,I1311,TRUE,_xll.ohTrigger(RecalcTrigger,Trigger3M)),NA())</f>
        <v>1.9666205528915626E-2</v>
      </c>
      <c r="N1311" s="52">
        <f>IFERROR(_xll.qlIndexFixing(Index6M,$H1311,TRUE,_xll.ohTrigger(RecalcTrigger,Trigger6M)),NA())</f>
        <v>2.1499986764344219E-2</v>
      </c>
      <c r="O1311" s="52">
        <f>IFERROR(_xll.qlIndexFixing(ONIndex6M,I1311,TRUE,_xll.ohTrigger(RecalcTrigger,Trigger6M)),NA())</f>
        <v>2.1400821586027519E-2</v>
      </c>
      <c r="P1311" s="52">
        <f>IFERROR(_xll.qlIndexFixing(Index1Y,$H1311,TRUE,_xll.ohTrigger(RecalcTrigger,Trigger1Y)),NA())</f>
        <v>2.3219496126831881E-2</v>
      </c>
      <c r="Q1311" s="52">
        <f>IFERROR(_xll.qlIndexFixing(ONIndex1Y,I1311,TRUE,_xll.ohTrigger(RecalcTrigger,Trigger1Y)),NA())</f>
        <v>2.3007343008080383E-2</v>
      </c>
    </row>
    <row r="1312" spans="2:17" x14ac:dyDescent="0.2">
      <c r="B1312" s="46" t="s">
        <v>51</v>
      </c>
      <c r="D1312" s="49">
        <f>_xll.qlCalendarAdvance(LocalCalendar,$D1311,B1312,"f",FALSE)</f>
        <v>48955</v>
      </c>
      <c r="E1312" s="49">
        <f>_xll.qlInterestRateIndexValueDate(IndexON,D1312)</f>
        <v>48955</v>
      </c>
      <c r="F1312" s="52">
        <f>IFERROR(_xll.qlIndexFixing(IndexON,D1312,TRUE,_xll.ohTrigger(RecalcTrigger,TriggerON)),NA())</f>
        <v>1.5511119507056748E-2</v>
      </c>
      <c r="H1312" s="49">
        <f>_xll.qlCalendarAdvance(IborCalendar,$H1311,B1312,"f",FALSE)</f>
        <v>48941</v>
      </c>
      <c r="I1312" s="49">
        <f>_xll.qlInterestRateIndexValueDate(Index1M,$H1312)</f>
        <v>48943</v>
      </c>
      <c r="J1312" s="52">
        <f>IFERROR(_xll.qlIndexFixing(Index1M,$H1312,TRUE,_xll.ohTrigger(RecalcTrigger,Trigger1M)),NA())</f>
        <v>1.8221829544573798E-2</v>
      </c>
      <c r="K1312" s="52">
        <f>IFERROR(_xll.qlIndexFixing(ONIndex1M,I1312,TRUE,_xll.ohTrigger(RecalcTrigger,Trigger1M)),NA())</f>
        <v>1.8217025745712601E-2</v>
      </c>
      <c r="L1312" s="52">
        <f>IFERROR(_xll.qlIndexFixing(Index3M,H1312,TRUE,_xll.ohTrigger(RecalcTrigger,Trigger3M)),NA())</f>
        <v>1.9708196303285682E-2</v>
      </c>
      <c r="M1312" s="52">
        <f>IFERROR(_xll.qlIndexFixing(ONIndex3M,I1312,TRUE,_xll.ohTrigger(RecalcTrigger,Trigger3M)),NA())</f>
        <v>1.966521678324229E-2</v>
      </c>
      <c r="N1312" s="52">
        <f>IFERROR(_xll.qlIndexFixing(Index6M,$H1312,TRUE,_xll.ohTrigger(RecalcTrigger,Trigger6M)),NA())</f>
        <v>2.1498814685945486E-2</v>
      </c>
      <c r="O1312" s="52">
        <f>IFERROR(_xll.qlIndexFixing(ONIndex6M,I1312,TRUE,_xll.ohTrigger(RecalcTrigger,Trigger6M)),NA())</f>
        <v>2.1399310988592379E-2</v>
      </c>
      <c r="P1312" s="52">
        <f>IFERROR(_xll.qlIndexFixing(Index1Y,$H1312,TRUE,_xll.ohTrigger(RecalcTrigger,Trigger1Y)),NA())</f>
        <v>2.3214353088854171E-2</v>
      </c>
      <c r="Q1312" s="52">
        <f>IFERROR(_xll.qlIndexFixing(ONIndex1Y,I1312,TRUE,_xll.ohTrigger(RecalcTrigger,Trigger1Y)),NA())</f>
        <v>2.3004643772077671E-2</v>
      </c>
    </row>
    <row r="1313" spans="2:17" x14ac:dyDescent="0.2">
      <c r="B1313" s="46" t="s">
        <v>51</v>
      </c>
      <c r="D1313" s="49">
        <f>_xll.qlCalendarAdvance(LocalCalendar,$D1312,B1313,"f",FALSE)</f>
        <v>48962</v>
      </c>
      <c r="E1313" s="49">
        <f>_xll.qlInterestRateIndexValueDate(IndexON,D1313)</f>
        <v>48962</v>
      </c>
      <c r="F1313" s="52">
        <f>IFERROR(_xll.qlIndexFixing(IndexON,D1313,TRUE,_xll.ohTrigger(RecalcTrigger,TriggerON)),NA())</f>
        <v>1.5510203056940952E-2</v>
      </c>
      <c r="H1313" s="49">
        <f>_xll.qlCalendarAdvance(IborCalendar,$H1312,B1313,"f",FALSE)</f>
        <v>48948</v>
      </c>
      <c r="I1313" s="49">
        <f>_xll.qlInterestRateIndexValueDate(Index1M,$H1313)</f>
        <v>48950</v>
      </c>
      <c r="J1313" s="52">
        <f>IFERROR(_xll.qlIndexFixing(Index1M,$H1313,TRUE,_xll.ohTrigger(RecalcTrigger,Trigger1M)),NA())</f>
        <v>1.8217594289071444E-2</v>
      </c>
      <c r="K1313" s="52">
        <f>IFERROR(_xll.qlIndexFixing(ONIndex1M,I1313,TRUE,_xll.ohTrigger(RecalcTrigger,Trigger1M)),NA())</f>
        <v>1.8212816819938027E-2</v>
      </c>
      <c r="L1313" s="52">
        <f>IFERROR(_xll.qlIndexFixing(Index3M,H1313,TRUE,_xll.ohTrigger(RecalcTrigger,Trigger3M)),NA())</f>
        <v>1.9707030482694954E-2</v>
      </c>
      <c r="M1313" s="52">
        <f>IFERROR(_xll.qlIndexFixing(ONIndex3M,I1313,TRUE,_xll.ohTrigger(RecalcTrigger,Trigger3M)),NA())</f>
        <v>1.9664205107252641E-2</v>
      </c>
      <c r="N1313" s="52">
        <f>IFERROR(_xll.qlIndexFixing(Index6M,$H1313,TRUE,_xll.ohTrigger(RecalcTrigger,Trigger6M)),NA())</f>
        <v>2.1497076591190132E-2</v>
      </c>
      <c r="O1313" s="52">
        <f>IFERROR(_xll.qlIndexFixing(ONIndex6M,I1313,TRUE,_xll.ohTrigger(RecalcTrigger,Trigger6M)),NA())</f>
        <v>2.1397785682077952E-2</v>
      </c>
      <c r="P1313" s="52">
        <f>IFERROR(_xll.qlIndexFixing(Index1Y,$H1313,TRUE,_xll.ohTrigger(RecalcTrigger,Trigger1Y)),NA())</f>
        <v>2.3213857529003921E-2</v>
      </c>
      <c r="Q1313" s="52">
        <f>IFERROR(_xll.qlIndexFixing(ONIndex1Y,I1313,TRUE,_xll.ohTrigger(RecalcTrigger,Trigger1Y)),NA())</f>
        <v>2.3001942482991922E-2</v>
      </c>
    </row>
    <row r="1314" spans="2:17" x14ac:dyDescent="0.2">
      <c r="B1314" s="46" t="s">
        <v>51</v>
      </c>
      <c r="D1314" s="49">
        <f>_xll.qlCalendarAdvance(LocalCalendar,$D1313,B1314,"f",FALSE)</f>
        <v>48969</v>
      </c>
      <c r="E1314" s="49">
        <f>_xll.qlInterestRateIndexValueDate(IndexON,D1314)</f>
        <v>48969</v>
      </c>
      <c r="F1314" s="52">
        <f>IFERROR(_xll.qlIndexFixing(IndexON,D1314,TRUE,_xll.ohTrigger(RecalcTrigger,TriggerON)),NA())</f>
        <v>1.5509259909380901E-2</v>
      </c>
      <c r="H1314" s="49">
        <f>_xll.qlCalendarAdvance(IborCalendar,$H1313,B1314,"f",FALSE)</f>
        <v>48955</v>
      </c>
      <c r="I1314" s="49">
        <f>_xll.qlInterestRateIndexValueDate(Index1M,$H1314)</f>
        <v>48957</v>
      </c>
      <c r="J1314" s="52">
        <f>IFERROR(_xll.qlIndexFixing(Index1M,$H1314,TRUE,_xll.ohTrigger(RecalcTrigger,Trigger1M)),NA())</f>
        <v>1.8213517746651687E-2</v>
      </c>
      <c r="K1314" s="52">
        <f>IFERROR(_xll.qlIndexFixing(ONIndex1M,I1314,TRUE,_xll.ohTrigger(RecalcTrigger,Trigger1M)),NA())</f>
        <v>1.8208940056774203E-2</v>
      </c>
      <c r="L1314" s="52">
        <f>IFERROR(_xll.qlIndexFixing(Index3M,H1314,TRUE,_xll.ohTrigger(RecalcTrigger,Trigger3M)),NA())</f>
        <v>1.9706324744340087E-2</v>
      </c>
      <c r="M1314" s="52">
        <f>IFERROR(_xll.qlIndexFixing(ONIndex3M,I1314,TRUE,_xll.ohTrigger(RecalcTrigger,Trigger3M)),NA())</f>
        <v>1.9664165619146523E-2</v>
      </c>
      <c r="N1314" s="52">
        <f>IFERROR(_xll.qlIndexFixing(Index6M,$H1314,TRUE,_xll.ohTrigger(RecalcTrigger,Trigger6M)),NA())</f>
        <v>2.1495871108590203E-2</v>
      </c>
      <c r="O1314" s="52">
        <f>IFERROR(_xll.qlIndexFixing(ONIndex6M,I1314,TRUE,_xll.ohTrigger(RecalcTrigger,Trigger6M)),NA())</f>
        <v>2.1397376718048644E-2</v>
      </c>
      <c r="P1314" s="52">
        <f>IFERROR(_xll.qlIndexFixing(Index1Y,$H1314,TRUE,_xll.ohTrigger(RecalcTrigger,Trigger1Y)),NA())</f>
        <v>2.3212196112050651E-2</v>
      </c>
      <c r="Q1314" s="52">
        <f>IFERROR(_xll.qlIndexFixing(ONIndex1Y,I1314,TRUE,_xll.ohTrigger(RecalcTrigger,Trigger1Y)),NA())</f>
        <v>2.3000405358357678E-2</v>
      </c>
    </row>
    <row r="1315" spans="2:17" x14ac:dyDescent="0.2">
      <c r="B1315" s="46" t="s">
        <v>51</v>
      </c>
      <c r="D1315" s="49">
        <f>_xll.qlCalendarAdvance(LocalCalendar,$D1314,B1315,"f",FALSE)</f>
        <v>48976</v>
      </c>
      <c r="E1315" s="49">
        <f>_xll.qlInterestRateIndexValueDate(IndexON,D1315)</f>
        <v>48976</v>
      </c>
      <c r="F1315" s="52">
        <f>IFERROR(_xll.qlIndexFixing(IndexON,D1315,TRUE,_xll.ohTrigger(RecalcTrigger,TriggerON)),NA())</f>
        <v>1.5508290064376595E-2</v>
      </c>
      <c r="H1315" s="49">
        <f>_xll.qlCalendarAdvance(IborCalendar,$H1314,B1315,"f",FALSE)</f>
        <v>48962</v>
      </c>
      <c r="I1315" s="49">
        <f>_xll.qlInterestRateIndexValueDate(Index1M,$H1315)</f>
        <v>48964</v>
      </c>
      <c r="J1315" s="52">
        <f>IFERROR(_xll.qlIndexFixing(Index1M,$H1315,TRUE,_xll.ohTrigger(RecalcTrigger,Trigger1M)),NA())</f>
        <v>1.8209596813086038E-2</v>
      </c>
      <c r="K1315" s="52">
        <f>IFERROR(_xll.qlIndexFixing(ONIndex1M,I1315,TRUE,_xll.ohTrigger(RecalcTrigger,Trigger1M)),NA())</f>
        <v>1.8204710024596338E-2</v>
      </c>
      <c r="L1315" s="52">
        <f>IFERROR(_xll.qlIndexFixing(Index3M,H1315,TRUE,_xll.ohTrigger(RecalcTrigger,Trigger3M)),NA())</f>
        <v>1.9705592258240756E-2</v>
      </c>
      <c r="M1315" s="52">
        <f>IFERROR(_xll.qlIndexFixing(ONIndex3M,I1315,TRUE,_xll.ohTrigger(RecalcTrigger,Trigger3M)),NA())</f>
        <v>1.9663104561411515E-2</v>
      </c>
      <c r="N1315" s="52">
        <f>IFERROR(_xll.qlIndexFixing(Index6M,$H1315,TRUE,_xll.ohTrigger(RecalcTrigger,Trigger6M)),NA())</f>
        <v>2.1494648269243074E-2</v>
      </c>
      <c r="O1315" s="52">
        <f>IFERROR(_xll.qlIndexFixing(ONIndex6M,I1315,TRUE,_xll.ohTrigger(RecalcTrigger,Trigger6M)),NA())</f>
        <v>2.139581963017001E-2</v>
      </c>
      <c r="P1315" s="52">
        <f>IFERROR(_xll.qlIndexFixing(Index1Y,$H1315,TRUE,_xll.ohTrigger(RecalcTrigger,Trigger1Y)),NA())</f>
        <v>2.3209370925023596E-2</v>
      </c>
      <c r="Q1315" s="52">
        <f>IFERROR(_xll.qlIndexFixing(ONIndex1Y,I1315,TRUE,_xll.ohTrigger(RecalcTrigger,Trigger1Y)),NA())</f>
        <v>2.2997699319784459E-2</v>
      </c>
    </row>
    <row r="1316" spans="2:17" x14ac:dyDescent="0.2">
      <c r="B1316" s="46" t="s">
        <v>51</v>
      </c>
      <c r="D1316" s="49">
        <f>_xll.qlCalendarAdvance(LocalCalendar,$D1315,B1316,"f",FALSE)</f>
        <v>48983</v>
      </c>
      <c r="E1316" s="49">
        <f>_xll.qlInterestRateIndexValueDate(IndexON,D1316)</f>
        <v>48983</v>
      </c>
      <c r="F1316" s="52">
        <f>IFERROR(_xll.qlIndexFixing(IndexON,D1316,TRUE,_xll.ohTrigger(RecalcTrigger,TriggerON)),NA())</f>
        <v>1.5507293521928034E-2</v>
      </c>
      <c r="H1316" s="49">
        <f>_xll.qlCalendarAdvance(IborCalendar,$H1315,B1316,"f",FALSE)</f>
        <v>48969</v>
      </c>
      <c r="I1316" s="49">
        <f>_xll.qlInterestRateIndexValueDate(Index1M,$H1316)</f>
        <v>48971</v>
      </c>
      <c r="J1316" s="52">
        <f>IFERROR(_xll.qlIndexFixing(Index1M,$H1316,TRUE,_xll.ohTrigger(RecalcTrigger,Trigger1M)),NA())</f>
        <v>1.8205329860770125E-2</v>
      </c>
      <c r="K1316" s="52">
        <f>IFERROR(_xll.qlIndexFixing(ONIndex1M,I1316,TRUE,_xll.ohTrigger(RecalcTrigger,Trigger1M)),NA())</f>
        <v>1.8200639249066342E-2</v>
      </c>
      <c r="L1316" s="52">
        <f>IFERROR(_xll.qlIndexFixing(Index3M,H1316,TRUE,_xll.ohTrigger(RecalcTrigger,Trigger3M)),NA())</f>
        <v>1.9704833024409396E-2</v>
      </c>
      <c r="M1316" s="52">
        <f>IFERROR(_xll.qlIndexFixing(ONIndex3M,I1316,TRUE,_xll.ohTrigger(RecalcTrigger,Trigger3M)),NA())</f>
        <v>1.9662514356832972E-2</v>
      </c>
      <c r="N1316" s="52">
        <f>IFERROR(_xll.qlIndexFixing(Index6M,$H1316,TRUE,_xll.ohTrigger(RecalcTrigger,Trigger6M)),NA())</f>
        <v>2.1493408073180099E-2</v>
      </c>
      <c r="O1316" s="52">
        <f>IFERROR(_xll.qlIndexFixing(ONIndex6M,I1316,TRUE,_xll.ohTrigger(RecalcTrigger,Trigger6M)),NA())</f>
        <v>2.1394810841783851E-2</v>
      </c>
      <c r="P1316" s="52">
        <f>IFERROR(_xll.qlIndexFixing(Index1Y,$H1316,TRUE,_xll.ohTrigger(RecalcTrigger,Trigger1Y)),NA())</f>
        <v>2.3207123480549149E-2</v>
      </c>
      <c r="Q1316" s="52">
        <f>IFERROR(_xll.qlIndexFixing(ONIndex1Y,I1316,TRUE,_xll.ohTrigger(RecalcTrigger,Trigger1Y)),NA())</f>
        <v>2.2995573683424197E-2</v>
      </c>
    </row>
    <row r="1317" spans="2:17" x14ac:dyDescent="0.2">
      <c r="B1317" s="46" t="s">
        <v>51</v>
      </c>
      <c r="D1317" s="49">
        <f>_xll.qlCalendarAdvance(LocalCalendar,$D1316,B1317,"f",FALSE)</f>
        <v>48990</v>
      </c>
      <c r="E1317" s="49">
        <f>_xll.qlInterestRateIndexValueDate(IndexON,D1317)</f>
        <v>48990</v>
      </c>
      <c r="F1317" s="52">
        <f>IFERROR(_xll.qlIndexFixing(IndexON,D1317,TRUE,_xll.ohTrigger(RecalcTrigger,TriggerON)),NA())</f>
        <v>1.5506270281955281E-2</v>
      </c>
      <c r="H1317" s="49">
        <f>_xll.qlCalendarAdvance(IborCalendar,$H1316,B1317,"f",FALSE)</f>
        <v>48976</v>
      </c>
      <c r="I1317" s="49">
        <f>_xll.qlInterestRateIndexValueDate(Index1M,$H1317)</f>
        <v>48978</v>
      </c>
      <c r="J1317" s="52">
        <f>IFERROR(_xll.qlIndexFixing(Index1M,$H1317,TRUE,_xll.ohTrigger(RecalcTrigger,Trigger1M)),NA())</f>
        <v>1.8200722547124317E-2</v>
      </c>
      <c r="K1317" s="52">
        <f>IFERROR(_xll.qlIndexFixing(ONIndex1M,I1317,TRUE,_xll.ohTrigger(RecalcTrigger,Trigger1M)),NA())</f>
        <v>1.8196556888323556E-2</v>
      </c>
      <c r="L1317" s="52">
        <f>IFERROR(_xll.qlIndexFixing(Index3M,H1317,TRUE,_xll.ohTrigger(RecalcTrigger,Trigger3M)),NA())</f>
        <v>1.9703569797100792E-2</v>
      </c>
      <c r="M1317" s="52">
        <f>IFERROR(_xll.qlIndexFixing(ONIndex3M,I1317,TRUE,_xll.ohTrigger(RecalcTrigger,Trigger3M)),NA())</f>
        <v>1.9661897531122463E-2</v>
      </c>
      <c r="N1317" s="52">
        <f>IFERROR(_xll.qlIndexFixing(Index6M,$H1317,TRUE,_xll.ohTrigger(RecalcTrigger,Trigger6M)),NA())</f>
        <v>2.1492150520433084E-2</v>
      </c>
      <c r="O1317" s="52">
        <f>IFERROR(_xll.qlIndexFixing(ONIndex6M,I1317,TRUE,_xll.ohTrigger(RecalcTrigger,Trigger6M)),NA())</f>
        <v>2.1393784878469546E-2</v>
      </c>
      <c r="P1317" s="52">
        <f>IFERROR(_xll.qlIndexFixing(Index1Y,$H1317,TRUE,_xll.ohTrigger(RecalcTrigger,Trigger1Y)),NA())</f>
        <v>2.3204873274442907E-2</v>
      </c>
      <c r="Q1317" s="52">
        <f>IFERROR(_xll.qlIndexFixing(ONIndex1Y,I1317,TRUE,_xll.ohTrigger(RecalcTrigger,Trigger1Y)),NA())</f>
        <v>2.2993445343786334E-2</v>
      </c>
    </row>
    <row r="1318" spans="2:17" x14ac:dyDescent="0.2">
      <c r="B1318" s="46" t="s">
        <v>51</v>
      </c>
      <c r="D1318" s="49">
        <f>_xll.qlCalendarAdvance(LocalCalendar,$D1317,B1318,"f",FALSE)</f>
        <v>48997</v>
      </c>
      <c r="E1318" s="49">
        <f>_xll.qlInterestRateIndexValueDate(IndexON,D1318)</f>
        <v>48997</v>
      </c>
      <c r="F1318" s="52">
        <f>IFERROR(_xll.qlIndexFixing(IndexON,D1318,TRUE,_xll.ohTrigger(RecalcTrigger,TriggerON)),NA())</f>
        <v>1.5505220344698145E-2</v>
      </c>
      <c r="H1318" s="49">
        <f>_xll.qlCalendarAdvance(IborCalendar,$H1317,B1318,"f",FALSE)</f>
        <v>48983</v>
      </c>
      <c r="I1318" s="49">
        <f>_xll.qlInterestRateIndexValueDate(Index1M,$H1318)</f>
        <v>48985</v>
      </c>
      <c r="J1318" s="52">
        <f>IFERROR(_xll.qlIndexFixing(Index1M,$H1318,TRUE,_xll.ohTrigger(RecalcTrigger,Trigger1M)),NA())</f>
        <v>1.8196602713555735E-2</v>
      </c>
      <c r="K1318" s="52">
        <f>IFERROR(_xll.qlIndexFixing(ONIndex1M,I1318,TRUE,_xll.ohTrigger(RecalcTrigger,Trigger1M)),NA())</f>
        <v>1.8192462942341336E-2</v>
      </c>
      <c r="L1318" s="52">
        <f>IFERROR(_xll.qlIndexFixing(Index3M,H1318,TRUE,_xll.ohTrigger(RecalcTrigger,Trigger3M)),NA())</f>
        <v>1.9702759022670727E-2</v>
      </c>
      <c r="M1318" s="52">
        <f>IFERROR(_xll.qlIndexFixing(ONIndex3M,I1318,TRUE,_xll.ohTrigger(RecalcTrigger,Trigger3M)),NA())</f>
        <v>1.9661254084333279E-2</v>
      </c>
      <c r="N1318" s="52">
        <f>IFERROR(_xll.qlIndexFixing(Index6M,$H1318,TRUE,_xll.ohTrigger(RecalcTrigger,Trigger6M)),NA())</f>
        <v>2.1490875611035583E-2</v>
      </c>
      <c r="O1318" s="52">
        <f>IFERROR(_xll.qlIndexFixing(ONIndex6M,I1318,TRUE,_xll.ohTrigger(RecalcTrigger,Trigger6M)),NA())</f>
        <v>2.1392741740200449E-2</v>
      </c>
      <c r="P1318" s="52">
        <f>IFERROR(_xll.qlIndexFixing(Index1Y,$H1318,TRUE,_xll.ohTrigger(RecalcTrigger,Trigger1Y)),NA())</f>
        <v>2.3202620306723602E-2</v>
      </c>
      <c r="Q1318" s="52">
        <f>IFERROR(_xll.qlIndexFixing(ONIndex1Y,I1318,TRUE,_xll.ohTrigger(RecalcTrigger,Trigger1Y)),NA())</f>
        <v>2.299131430097745E-2</v>
      </c>
    </row>
    <row r="1319" spans="2:17" x14ac:dyDescent="0.2">
      <c r="B1319" s="46" t="s">
        <v>51</v>
      </c>
      <c r="D1319" s="49">
        <f>_xll.qlCalendarAdvance(LocalCalendar,$D1318,B1319,"f",FALSE)</f>
        <v>49004</v>
      </c>
      <c r="E1319" s="49">
        <f>_xll.qlInterestRateIndexValueDate(IndexON,D1319)</f>
        <v>49004</v>
      </c>
      <c r="F1319" s="52">
        <f>IFERROR(_xll.qlIndexFixing(IndexON,D1319,TRUE,_xll.ohTrigger(RecalcTrigger,TriggerON)),NA())</f>
        <v>1.5504143709916818E-2</v>
      </c>
      <c r="H1319" s="49">
        <f>_xll.qlCalendarAdvance(IborCalendar,$H1318,B1319,"f",FALSE)</f>
        <v>48990</v>
      </c>
      <c r="I1319" s="49">
        <f>_xll.qlInterestRateIndexValueDate(Index1M,$H1319)</f>
        <v>48992</v>
      </c>
      <c r="J1319" s="52">
        <f>IFERROR(_xll.qlIndexFixing(Index1M,$H1319,TRUE,_xll.ohTrigger(RecalcTrigger,Trigger1M)),NA())</f>
        <v>1.819247128129943E-2</v>
      </c>
      <c r="K1319" s="52">
        <f>IFERROR(_xll.qlIndexFixing(ONIndex1M,I1319,TRUE,_xll.ohTrigger(RecalcTrigger,Trigger1M)),NA())</f>
        <v>1.818852308344221E-2</v>
      </c>
      <c r="L1319" s="52">
        <f>IFERROR(_xll.qlIndexFixing(Index3M,H1319,TRUE,_xll.ohTrigger(RecalcTrigger,Trigger3M)),NA())</f>
        <v>1.9701921502012956E-2</v>
      </c>
      <c r="M1319" s="52">
        <f>IFERROR(_xll.qlIndexFixing(ONIndex3M,I1319,TRUE,_xll.ohTrigger(RecalcTrigger,Trigger3M)),NA())</f>
        <v>1.9661071814214282E-2</v>
      </c>
      <c r="N1319" s="52">
        <f>IFERROR(_xll.qlIndexFixing(Index6M,$H1319,TRUE,_xll.ohTrigger(RecalcTrigger,Trigger6M)),NA())</f>
        <v>2.1489583345018513E-2</v>
      </c>
      <c r="O1319" s="52">
        <f>IFERROR(_xll.qlIndexFixing(ONIndex6M,I1319,TRUE,_xll.ohTrigger(RecalcTrigger,Trigger6M)),NA())</f>
        <v>2.1392240462327905E-2</v>
      </c>
      <c r="P1319" s="52">
        <f>IFERROR(_xll.qlIndexFixing(Index1Y,$H1319,TRUE,_xll.ohTrigger(RecalcTrigger,Trigger1Y)),NA())</f>
        <v>2.320094337844986E-2</v>
      </c>
      <c r="Q1319" s="52">
        <f>IFERROR(_xll.qlIndexFixing(ONIndex1Y,I1319,TRUE,_xll.ohTrigger(RecalcTrigger,Trigger1Y)),NA())</f>
        <v>2.2989762015150905E-2</v>
      </c>
    </row>
    <row r="1320" spans="2:17" x14ac:dyDescent="0.2">
      <c r="B1320" s="46" t="s">
        <v>51</v>
      </c>
      <c r="D1320" s="49">
        <f>_xll.qlCalendarAdvance(LocalCalendar,$D1319,B1320,"f",FALSE)</f>
        <v>49011</v>
      </c>
      <c r="E1320" s="49">
        <f>_xll.qlInterestRateIndexValueDate(IndexON,D1320)</f>
        <v>49011</v>
      </c>
      <c r="F1320" s="52">
        <f>IFERROR(_xll.qlIndexFixing(IndexON,D1320,TRUE,_xll.ohTrigger(RecalcTrigger,TriggerON)),NA())</f>
        <v>1.5503040377771171E-2</v>
      </c>
      <c r="H1320" s="49">
        <f>_xll.qlCalendarAdvance(IborCalendar,$H1319,B1320,"f",FALSE)</f>
        <v>48997</v>
      </c>
      <c r="I1320" s="49">
        <f>_xll.qlInterestRateIndexValueDate(Index1M,$H1320)</f>
        <v>48999</v>
      </c>
      <c r="J1320" s="52">
        <f>IFERROR(_xll.qlIndexFixing(Index1M,$H1320,TRUE,_xll.ohTrigger(RecalcTrigger,Trigger1M)),NA())</f>
        <v>1.818832825036111E-2</v>
      </c>
      <c r="K1320" s="52">
        <f>IFERROR(_xll.qlIndexFixing(ONIndex1M,I1320,TRUE,_xll.ohTrigger(RecalcTrigger,Trigger1M)),NA())</f>
        <v>1.8184240294631948E-2</v>
      </c>
      <c r="L1320" s="52">
        <f>IFERROR(_xll.qlIndexFixing(Index3M,H1320,TRUE,_xll.ohTrigger(RecalcTrigger,Trigger3M)),NA())</f>
        <v>1.9701057235145446E-2</v>
      </c>
      <c r="M1320" s="52">
        <f>IFERROR(_xll.qlIndexFixing(ONIndex3M,I1320,TRUE,_xll.ohTrigger(RecalcTrigger,Trigger3M)),NA())</f>
        <v>1.9659887327438952E-2</v>
      </c>
      <c r="N1320" s="52">
        <f>IFERROR(_xll.qlIndexFixing(Index6M,$H1320,TRUE,_xll.ohTrigger(RecalcTrigger,Trigger6M)),NA())</f>
        <v>2.1488273722417652E-2</v>
      </c>
      <c r="O1320" s="52">
        <f>IFERROR(_xll.qlIndexFixing(ONIndex6M,I1320,TRUE,_xll.ohTrigger(RecalcTrigger,Trigger6M)),NA())</f>
        <v>2.1390603938824526E-2</v>
      </c>
      <c r="P1320" s="52">
        <f>IFERROR(_xll.qlIndexFixing(Index1Y,$H1320,TRUE,_xll.ohTrigger(RecalcTrigger,Trigger1Y)),NA())</f>
        <v>2.3198106086520724E-2</v>
      </c>
      <c r="Q1320" s="52">
        <f>IFERROR(_xll.qlIndexFixing(ONIndex1Y,I1320,TRUE,_xll.ohTrigger(RecalcTrigger,Trigger1Y)),NA())</f>
        <v>2.2987044105713395E-2</v>
      </c>
    </row>
    <row r="1321" spans="2:17" x14ac:dyDescent="0.2">
      <c r="B1321" s="46" t="s">
        <v>51</v>
      </c>
      <c r="D1321" s="49">
        <f>_xll.qlCalendarAdvance(LocalCalendar,$D1320,B1321,"f",FALSE)</f>
        <v>49018</v>
      </c>
      <c r="E1321" s="49">
        <f>_xll.qlInterestRateIndexValueDate(IndexON,D1321)</f>
        <v>49018</v>
      </c>
      <c r="F1321" s="52">
        <f>IFERROR(_xll.qlIndexFixing(IndexON,D1321,TRUE,_xll.ohTrigger(RecalcTrigger,TriggerON)),NA())</f>
        <v>1.5501910348101333E-2</v>
      </c>
      <c r="H1321" s="49">
        <f>_xll.qlCalendarAdvance(IborCalendar,$H1320,B1321,"f",FALSE)</f>
        <v>49004</v>
      </c>
      <c r="I1321" s="49">
        <f>_xll.qlInterestRateIndexValueDate(Index1M,$H1321)</f>
        <v>49006</v>
      </c>
      <c r="J1321" s="52">
        <f>IFERROR(_xll.qlIndexFixing(Index1M,$H1321,TRUE,_xll.ohTrigger(RecalcTrigger,Trigger1M)),NA())</f>
        <v>1.818465714056864E-2</v>
      </c>
      <c r="K1321" s="52">
        <f>IFERROR(_xll.qlIndexFixing(ONIndex1M,I1321,TRUE,_xll.ohTrigger(RecalcTrigger,Trigger1M)),NA())</f>
        <v>1.818011159295807E-2</v>
      </c>
      <c r="L1321" s="52">
        <f>IFERROR(_xll.qlIndexFixing(Index3M,H1321,TRUE,_xll.ohTrigger(RecalcTrigger,Trigger3M)),NA())</f>
        <v>1.9702511611763472E-2</v>
      </c>
      <c r="M1321" s="52">
        <f>IFERROR(_xll.qlIndexFixing(ONIndex3M,I1321,TRUE,_xll.ohTrigger(RecalcTrigger,Trigger3M)),NA())</f>
        <v>1.9659164017360453E-2</v>
      </c>
      <c r="N1321" s="52">
        <f>IFERROR(_xll.qlIndexFixing(Index6M,$H1321,TRUE,_xll.ohTrigger(RecalcTrigger,Trigger6M)),NA())</f>
        <v>2.1489636387363432E-2</v>
      </c>
      <c r="O1321" s="52">
        <f>IFERROR(_xll.qlIndexFixing(ONIndex6M,I1321,TRUE,_xll.ohTrigger(RecalcTrigger,Trigger6M)),NA())</f>
        <v>2.1389509275744345E-2</v>
      </c>
      <c r="P1321" s="52">
        <f>IFERROR(_xll.qlIndexFixing(Index1Y,$H1321,TRUE,_xll.ohTrigger(RecalcTrigger,Trigger1Y)),NA())</f>
        <v>2.31958448340744E-2</v>
      </c>
      <c r="Q1321" s="52">
        <f>IFERROR(_xll.qlIndexFixing(ONIndex1Y,I1321,TRUE,_xll.ohTrigger(RecalcTrigger,Trigger1Y)),NA())</f>
        <v>2.2984904953284868E-2</v>
      </c>
    </row>
    <row r="1322" spans="2:17" x14ac:dyDescent="0.2">
      <c r="B1322" s="46" t="s">
        <v>51</v>
      </c>
      <c r="D1322" s="49">
        <f>_xll.qlCalendarAdvance(LocalCalendar,$D1321,B1322,"f",FALSE)</f>
        <v>49025</v>
      </c>
      <c r="E1322" s="49">
        <f>_xll.qlInterestRateIndexValueDate(IndexON,D1322)</f>
        <v>49025</v>
      </c>
      <c r="F1322" s="52">
        <f>IFERROR(_xll.qlIndexFixing(IndexON,D1322,TRUE,_xll.ohTrigger(RecalcTrigger,TriggerON)),NA())</f>
        <v>1.5500753621067176E-2</v>
      </c>
      <c r="H1322" s="49">
        <f>_xll.qlCalendarAdvance(IborCalendar,$H1321,B1322,"f",FALSE)</f>
        <v>49011</v>
      </c>
      <c r="I1322" s="49">
        <f>_xll.qlInterestRateIndexValueDate(Index1M,$H1322)</f>
        <v>49013</v>
      </c>
      <c r="J1322" s="52">
        <f>IFERROR(_xll.qlIndexFixing(Index1M,$H1322,TRUE,_xll.ohTrigger(RecalcTrigger,Trigger1M)),NA())</f>
        <v>1.8180647742820077E-2</v>
      </c>
      <c r="K1322" s="52">
        <f>IFERROR(_xll.qlIndexFixing(ONIndex1M,I1322,TRUE,_xll.ohTrigger(RecalcTrigger,Trigger1M)),NA())</f>
        <v>1.8175971306018113E-2</v>
      </c>
      <c r="L1322" s="52">
        <f>IFERROR(_xll.qlIndexFixing(Index3M,H1322,TRUE,_xll.ohTrigger(RecalcTrigger,Trigger3M)),NA())</f>
        <v>1.9701584047197039E-2</v>
      </c>
      <c r="M1322" s="52">
        <f>IFERROR(_xll.qlIndexFixing(ONIndex3M,I1322,TRUE,_xll.ohTrigger(RecalcTrigger,Trigger3M)),NA())</f>
        <v>1.9658414086149989E-2</v>
      </c>
      <c r="N1322" s="52">
        <f>IFERROR(_xll.qlIndexFixing(Index6M,$H1322,TRUE,_xll.ohTrigger(RecalcTrigger,Trigger6M)),NA())</f>
        <v>2.1487749053035861E-2</v>
      </c>
      <c r="O1322" s="52">
        <f>IFERROR(_xll.qlIndexFixing(ONIndex6M,I1322,TRUE,_xll.ohTrigger(RecalcTrigger,Trigger6M)),NA())</f>
        <v>2.1388397437709372E-2</v>
      </c>
      <c r="P1322" s="52">
        <f>IFERROR(_xll.qlIndexFixing(Index1Y,$H1322,TRUE,_xll.ohTrigger(RecalcTrigger,Trigger1Y)),NA())</f>
        <v>2.3193580820089287E-2</v>
      </c>
      <c r="Q1322" s="52">
        <f>IFERROR(_xll.qlIndexFixing(ONIndex1Y,I1322,TRUE,_xll.ohTrigger(RecalcTrigger,Trigger1Y)),NA())</f>
        <v>2.2982763097632031E-2</v>
      </c>
    </row>
    <row r="1323" spans="2:17" x14ac:dyDescent="0.2">
      <c r="B1323" s="46" t="s">
        <v>51</v>
      </c>
      <c r="D1323" s="49">
        <f>_xll.qlCalendarAdvance(LocalCalendar,$D1322,B1323,"f",FALSE)</f>
        <v>49032</v>
      </c>
      <c r="E1323" s="49">
        <f>_xll.qlInterestRateIndexValueDate(IndexON,D1323)</f>
        <v>49032</v>
      </c>
      <c r="F1323" s="52">
        <f>IFERROR(_xll.qlIndexFixing(IndexON,D1323,TRUE,_xll.ohTrigger(RecalcTrigger,TriggerON)),NA())</f>
        <v>1.5499570196588763E-2</v>
      </c>
      <c r="H1323" s="49">
        <f>_xll.qlCalendarAdvance(IborCalendar,$H1322,B1323,"f",FALSE)</f>
        <v>49018</v>
      </c>
      <c r="I1323" s="49">
        <f>_xll.qlInterestRateIndexValueDate(Index1M,$H1323)</f>
        <v>49020</v>
      </c>
      <c r="J1323" s="52">
        <f>IFERROR(_xll.qlIndexFixing(Index1M,$H1323,TRUE,_xll.ohTrigger(RecalcTrigger,Trigger1M)),NA())</f>
        <v>1.817630685054791E-2</v>
      </c>
      <c r="K1323" s="52">
        <f>IFERROR(_xll.qlIndexFixing(ONIndex1M,I1323,TRUE,_xll.ohTrigger(RecalcTrigger,Trigger1M)),NA())</f>
        <v>1.8171819433892011E-2</v>
      </c>
      <c r="L1323" s="52">
        <f>IFERROR(_xll.qlIndexFixing(Index3M,H1323,TRUE,_xll.ohTrigger(RecalcTrigger,Trigger3M)),NA())</f>
        <v>1.9700629729191146E-2</v>
      </c>
      <c r="M1323" s="52">
        <f>IFERROR(_xll.qlIndexFixing(ONIndex3M,I1323,TRUE,_xll.ohTrigger(RecalcTrigger,Trigger3M)),NA())</f>
        <v>1.965763753386085E-2</v>
      </c>
      <c r="N1323" s="52">
        <f>IFERROR(_xll.qlIndexFixing(Index6M,$H1323,TRUE,_xll.ohTrigger(RecalcTrigger,Trigger6M)),NA())</f>
        <v>2.1486382077380597E-2</v>
      </c>
      <c r="O1323" s="52">
        <f>IFERROR(_xll.qlIndexFixing(ONIndex6M,I1323,TRUE,_xll.ohTrigger(RecalcTrigger,Trigger6M)),NA())</f>
        <v>2.1387268424719608E-2</v>
      </c>
      <c r="P1323" s="52">
        <f>IFERROR(_xll.qlIndexFixing(Index1Y,$H1323,TRUE,_xll.ohTrigger(RecalcTrigger,Trigger1Y)),NA())</f>
        <v>2.3191314044584764E-2</v>
      </c>
      <c r="Q1323" s="52">
        <f>IFERROR(_xll.qlIndexFixing(ONIndex1Y,I1323,TRUE,_xll.ohTrigger(RecalcTrigger,Trigger1Y)),NA())</f>
        <v>2.2980618538808173E-2</v>
      </c>
    </row>
    <row r="1324" spans="2:17" x14ac:dyDescent="0.2">
      <c r="B1324" s="46" t="s">
        <v>51</v>
      </c>
      <c r="D1324" s="49">
        <f>_xll.qlCalendarAdvance(LocalCalendar,$D1323,B1324,"f",FALSE)</f>
        <v>49039</v>
      </c>
      <c r="E1324" s="49">
        <f>_xll.qlInterestRateIndexValueDate(IndexON,D1324)</f>
        <v>49039</v>
      </c>
      <c r="F1324" s="52">
        <f>IFERROR(_xll.qlIndexFixing(IndexON,D1324,TRUE,_xll.ohTrigger(RecalcTrigger,TriggerON)),NA())</f>
        <v>1.5498360074586159E-2</v>
      </c>
      <c r="H1324" s="49">
        <f>_xll.qlCalendarAdvance(IborCalendar,$H1323,B1324,"f",FALSE)</f>
        <v>49025</v>
      </c>
      <c r="I1324" s="49">
        <f>_xll.qlInterestRateIndexValueDate(Index1M,$H1324)</f>
        <v>49027</v>
      </c>
      <c r="J1324" s="52">
        <f>IFERROR(_xll.qlIndexFixing(Index1M,$H1324,TRUE,_xll.ohTrigger(RecalcTrigger,Trigger1M)),NA())</f>
        <v>1.8172114305173813E-2</v>
      </c>
      <c r="K1324" s="52">
        <f>IFERROR(_xll.qlIndexFixing(ONIndex1M,I1324,TRUE,_xll.ohTrigger(RecalcTrigger,Trigger1M)),NA())</f>
        <v>1.8167655976526476E-2</v>
      </c>
      <c r="L1324" s="52">
        <f>IFERROR(_xll.qlIndexFixing(Index3M,H1324,TRUE,_xll.ohTrigger(RecalcTrigger,Trigger3M)),NA())</f>
        <v>1.9699648657766196E-2</v>
      </c>
      <c r="M1324" s="52">
        <f>IFERROR(_xll.qlIndexFixing(ONIndex3M,I1324,TRUE,_xll.ohTrigger(RecalcTrigger,Trigger3M)),NA())</f>
        <v>1.9656834360439746E-2</v>
      </c>
      <c r="N1324" s="52">
        <f>IFERROR(_xll.qlIndexFixing(Index6M,$H1324,TRUE,_xll.ohTrigger(RecalcTrigger,Trigger6M)),NA())</f>
        <v>2.1484997741188974E-2</v>
      </c>
      <c r="O1324" s="52">
        <f>IFERROR(_xll.qlIndexFixing(ONIndex6M,I1324,TRUE,_xll.ohTrigger(RecalcTrigger,Trigger6M)),NA())</f>
        <v>2.1386122236775051E-2</v>
      </c>
      <c r="P1324" s="52">
        <f>IFERROR(_xll.qlIndexFixing(Index1Y,$H1324,TRUE,_xll.ohTrigger(RecalcTrigger,Trigger1Y)),NA())</f>
        <v>2.3189621601438084E-2</v>
      </c>
      <c r="Q1324" s="52">
        <f>IFERROR(_xll.qlIndexFixing(ONIndex1Y,I1324,TRUE,_xll.ohTrigger(RecalcTrigger,Trigger1Y)),NA())</f>
        <v>2.2978471276733359E-2</v>
      </c>
    </row>
    <row r="1325" spans="2:17" x14ac:dyDescent="0.2">
      <c r="B1325" s="46" t="s">
        <v>51</v>
      </c>
      <c r="D1325" s="49">
        <f>_xll.qlCalendarAdvance(LocalCalendar,$D1324,B1325,"f",FALSE)</f>
        <v>49046</v>
      </c>
      <c r="E1325" s="49">
        <f>_xll.qlInterestRateIndexValueDate(IndexON,D1325)</f>
        <v>49046</v>
      </c>
      <c r="F1325" s="52">
        <f>IFERROR(_xll.qlIndexFixing(IndexON,D1325,TRUE,_xll.ohTrigger(RecalcTrigger,TriggerON)),NA())</f>
        <v>1.5497123255299172E-2</v>
      </c>
      <c r="H1325" s="49">
        <f>_xll.qlCalendarAdvance(IborCalendar,$H1324,B1325,"f",FALSE)</f>
        <v>49032</v>
      </c>
      <c r="I1325" s="49">
        <f>_xll.qlInterestRateIndexValueDate(Index1M,$H1325)</f>
        <v>49034</v>
      </c>
      <c r="J1325" s="52">
        <f>IFERROR(_xll.qlIndexFixing(Index1M,$H1325,TRUE,_xll.ohTrigger(RecalcTrigger,Trigger1M)),NA())</f>
        <v>1.8167439115918907E-2</v>
      </c>
      <c r="K1325" s="52">
        <f>IFERROR(_xll.qlIndexFixing(ONIndex1M,I1325,TRUE,_xll.ohTrigger(RecalcTrigger,Trigger1M)),NA())</f>
        <v>1.8163480933948151E-2</v>
      </c>
      <c r="L1325" s="52">
        <f>IFERROR(_xll.qlIndexFixing(Index3M,H1325,TRUE,_xll.ohTrigger(RecalcTrigger,Trigger3M)),NA())</f>
        <v>1.9697257670422005E-2</v>
      </c>
      <c r="M1325" s="52">
        <f>IFERROR(_xll.qlIndexFixing(ONIndex3M,I1325,TRUE,_xll.ohTrigger(RecalcTrigger,Trigger3M)),NA())</f>
        <v>1.9656004565939966E-2</v>
      </c>
      <c r="N1325" s="52">
        <f>IFERROR(_xll.qlIndexFixing(Index6M,$H1325,TRUE,_xll.ohTrigger(RecalcTrigger,Trigger6M)),NA())</f>
        <v>2.1481998115553014E-2</v>
      </c>
      <c r="O1325" s="52">
        <f>IFERROR(_xll.qlIndexFixing(ONIndex6M,I1325,TRUE,_xll.ohTrigger(RecalcTrigger,Trigger6M)),NA())</f>
        <v>2.1384958873928994E-2</v>
      </c>
      <c r="P1325" s="52">
        <f>IFERROR(_xll.qlIndexFixing(Index1Y,$H1325,TRUE,_xll.ohTrigger(RecalcTrigger,Trigger1Y)),NA())</f>
        <v>2.3185041904162679E-2</v>
      </c>
      <c r="Q1325" s="52">
        <f>IFERROR(_xll.qlIndexFixing(ONIndex1Y,I1325,TRUE,_xll.ohTrigger(RecalcTrigger,Trigger1Y)),NA())</f>
        <v>2.297632131151417E-2</v>
      </c>
    </row>
    <row r="1326" spans="2:17" x14ac:dyDescent="0.2">
      <c r="B1326" s="46" t="s">
        <v>51</v>
      </c>
      <c r="D1326" s="49">
        <f>_xll.qlCalendarAdvance(LocalCalendar,$D1325,B1326,"f",FALSE)</f>
        <v>49053</v>
      </c>
      <c r="E1326" s="49">
        <f>_xll.qlInterestRateIndexValueDate(IndexON,D1326)</f>
        <v>49053</v>
      </c>
      <c r="F1326" s="52">
        <f>IFERROR(_xll.qlIndexFixing(IndexON,D1326,TRUE,_xll.ohTrigger(RecalcTrigger,TriggerON)),NA())</f>
        <v>1.5495859738487994E-2</v>
      </c>
      <c r="H1326" s="49">
        <f>_xll.qlCalendarAdvance(IborCalendar,$H1325,B1326,"f",FALSE)</f>
        <v>49039</v>
      </c>
      <c r="I1326" s="49">
        <f>_xll.qlInterestRateIndexValueDate(Index1M,$H1326)</f>
        <v>49045</v>
      </c>
      <c r="J1326" s="52">
        <f>IFERROR(_xll.qlIndexFixing(Index1M,$H1326,TRUE,_xll.ohTrigger(RecalcTrigger,Trigger1M)),NA())</f>
        <v>1.8161124923481431E-2</v>
      </c>
      <c r="K1326" s="52">
        <f>IFERROR(_xll.qlIndexFixing(ONIndex1M,I1326,TRUE,_xll.ohTrigger(RecalcTrigger,Trigger1M)),NA())</f>
        <v>1.815658082778171E-2</v>
      </c>
      <c r="L1326" s="52">
        <f>IFERROR(_xll.qlIndexFixing(Index3M,H1326,TRUE,_xll.ohTrigger(RecalcTrigger,Trigger3M)),NA())</f>
        <v>1.9695629168399544E-2</v>
      </c>
      <c r="M1326" s="52">
        <f>IFERROR(_xll.qlIndexFixing(ONIndex3M,I1326,TRUE,_xll.ohTrigger(RecalcTrigger,Trigger3M)),NA())</f>
        <v>1.9653700160926491E-2</v>
      </c>
      <c r="N1326" s="52">
        <f>IFERROR(_xll.qlIndexFixing(Index6M,$H1326,TRUE,_xll.ohTrigger(RecalcTrigger,Trigger6M)),NA())</f>
        <v>2.1480297284832622E-2</v>
      </c>
      <c r="O1326" s="52">
        <f>IFERROR(_xll.qlIndexFixing(ONIndex6M,I1326,TRUE,_xll.ohTrigger(RecalcTrigger,Trigger6M)),NA())</f>
        <v>2.1381997253726581E-2</v>
      </c>
      <c r="P1326" s="52">
        <f>IFERROR(_xll.qlIndexFixing(Index1Y,$H1326,TRUE,_xll.ohTrigger(RecalcTrigger,Trigger1Y)),NA())</f>
        <v>2.3182043421705358E-2</v>
      </c>
      <c r="Q1326" s="52">
        <f>IFERROR(_xll.qlIndexFixing(ONIndex1Y,I1326,TRUE,_xll.ohTrigger(RecalcTrigger,Trigger1Y)),NA())</f>
        <v>2.2971779389822089E-2</v>
      </c>
    </row>
    <row r="1327" spans="2:17" x14ac:dyDescent="0.2">
      <c r="B1327" s="46" t="s">
        <v>51</v>
      </c>
      <c r="D1327" s="49">
        <f>_xll.qlCalendarAdvance(LocalCalendar,$D1326,B1327,"f",FALSE)</f>
        <v>49060</v>
      </c>
      <c r="E1327" s="49">
        <f>_xll.qlInterestRateIndexValueDate(IndexON,D1327)</f>
        <v>49060</v>
      </c>
      <c r="F1327" s="52">
        <f>IFERROR(_xll.qlIndexFixing(IndexON,D1327,TRUE,_xll.ohTrigger(RecalcTrigger,TriggerON)),NA())</f>
        <v>1.549456952423256E-2</v>
      </c>
      <c r="H1327" s="49">
        <f>_xll.qlCalendarAdvance(IborCalendar,$H1326,B1327,"f",FALSE)</f>
        <v>49046</v>
      </c>
      <c r="I1327" s="49">
        <f>_xll.qlInterestRateIndexValueDate(Index1M,$H1327)</f>
        <v>49048</v>
      </c>
      <c r="J1327" s="52">
        <f>IFERROR(_xll.qlIndexFixing(Index1M,$H1327,TRUE,_xll.ohTrigger(RecalcTrigger,Trigger1M)),NA())</f>
        <v>1.8159467067733265E-2</v>
      </c>
      <c r="K1327" s="52">
        <f>IFERROR(_xll.qlIndexFixing(ONIndex1M,I1327,TRUE,_xll.ohTrigger(RecalcTrigger,Trigger1M)),NA())</f>
        <v>1.8155096093073197E-2</v>
      </c>
      <c r="L1327" s="52">
        <f>IFERROR(_xll.qlIndexFixing(Index3M,H1327,TRUE,_xll.ohTrigger(RecalcTrigger,Trigger3M)),NA())</f>
        <v>1.9695173567633638E-2</v>
      </c>
      <c r="M1327" s="52">
        <f>IFERROR(_xll.qlIndexFixing(ONIndex3M,I1327,TRUE,_xll.ohTrigger(RecalcTrigger,Trigger3M)),NA())</f>
        <v>1.9654265113677738E-2</v>
      </c>
      <c r="N1327" s="52">
        <f>IFERROR(_xll.qlIndexFixing(Index6M,$H1327,TRUE,_xll.ohTrigger(RecalcTrigger,Trigger6M)),NA())</f>
        <v>2.148074056976278E-2</v>
      </c>
      <c r="O1327" s="52">
        <f>IFERROR(_xll.qlIndexFixing(ONIndex6M,I1327,TRUE,_xll.ohTrigger(RecalcTrigger,Trigger6M)),NA())</f>
        <v>2.1382580623319214E-2</v>
      </c>
      <c r="P1327" s="52">
        <f>IFERROR(_xll.qlIndexFixing(Index1Y,$H1327,TRUE,_xll.ohTrigger(RecalcTrigger,Trigger1Y)),NA())</f>
        <v>2.3182219327744426E-2</v>
      </c>
      <c r="Q1327" s="52">
        <f>IFERROR(_xll.qlIndexFixing(ONIndex1Y,I1327,TRUE,_xll.ohTrigger(RecalcTrigger,Trigger1Y)),NA())</f>
        <v>2.2972013271376213E-2</v>
      </c>
    </row>
    <row r="1328" spans="2:17" x14ac:dyDescent="0.2">
      <c r="B1328" s="46" t="s">
        <v>51</v>
      </c>
      <c r="D1328" s="49">
        <f>_xll.qlCalendarAdvance(LocalCalendar,$D1327,B1328,"f",FALSE)</f>
        <v>49067</v>
      </c>
      <c r="E1328" s="49">
        <f>_xll.qlInterestRateIndexValueDate(IndexON,D1328)</f>
        <v>49067</v>
      </c>
      <c r="F1328" s="52">
        <f>IFERROR(_xll.qlIndexFixing(IndexON,D1328,TRUE,_xll.ohTrigger(RecalcTrigger,TriggerON)),NA())</f>
        <v>1.5493252612532871E-2</v>
      </c>
      <c r="H1328" s="49">
        <f>_xll.qlCalendarAdvance(IborCalendar,$H1327,B1328,"f",FALSE)</f>
        <v>49053</v>
      </c>
      <c r="I1328" s="49">
        <f>_xll.qlInterestRateIndexValueDate(Index1M,$H1328)</f>
        <v>49055</v>
      </c>
      <c r="J1328" s="52">
        <f>IFERROR(_xll.qlIndexFixing(Index1M,$H1328,TRUE,_xll.ohTrigger(RecalcTrigger,Trigger1M)),NA())</f>
        <v>1.8155228121525025E-2</v>
      </c>
      <c r="K1328" s="52">
        <f>IFERROR(_xll.qlIndexFixing(ONIndex1M,I1328,TRUE,_xll.ohTrigger(RecalcTrigger,Trigger1M)),NA())</f>
        <v>1.815088629482986E-2</v>
      </c>
      <c r="L1328" s="52">
        <f>IFERROR(_xll.qlIndexFixing(Index3M,H1328,TRUE,_xll.ohTrigger(RecalcTrigger,Trigger3M)),NA())</f>
        <v>1.9694091392774022E-2</v>
      </c>
      <c r="M1328" s="52">
        <f>IFERROR(_xll.qlIndexFixing(ONIndex3M,I1328,TRUE,_xll.ohTrigger(RecalcTrigger,Trigger3M)),NA())</f>
        <v>1.9653355455888644E-2</v>
      </c>
      <c r="N1328" s="52">
        <f>IFERROR(_xll.qlIndexFixing(Index6M,$H1328,TRUE,_xll.ohTrigger(RecalcTrigger,Trigger6M)),NA())</f>
        <v>2.1479286791795584E-2</v>
      </c>
      <c r="O1328" s="52">
        <f>IFERROR(_xll.qlIndexFixing(ONIndex6M,I1328,TRUE,_xll.ohTrigger(RecalcTrigger,Trigger6M)),NA())</f>
        <v>2.1381365735635427E-2</v>
      </c>
      <c r="P1328" s="52">
        <f>IFERROR(_xll.qlIndexFixing(Index1Y,$H1328,TRUE,_xll.ohTrigger(RecalcTrigger,Trigger1Y)),NA())</f>
        <v>2.3179938744922544E-2</v>
      </c>
      <c r="Q1328" s="52">
        <f>IFERROR(_xll.qlIndexFixing(ONIndex1Y,I1328,TRUE,_xll.ohTrigger(RecalcTrigger,Trigger1Y)),NA())</f>
        <v>2.2969855196510736E-2</v>
      </c>
    </row>
    <row r="1329" spans="2:17" x14ac:dyDescent="0.2">
      <c r="B1329" s="46" t="s">
        <v>51</v>
      </c>
      <c r="D1329" s="49">
        <f>_xll.qlCalendarAdvance(LocalCalendar,$D1328,B1329,"f",FALSE)</f>
        <v>49074</v>
      </c>
      <c r="E1329" s="49">
        <f>_xll.qlInterestRateIndexValueDate(IndexON,D1329)</f>
        <v>49074</v>
      </c>
      <c r="F1329" s="52">
        <f>IFERROR(_xll.qlIndexFixing(IndexON,D1329,TRUE,_xll.ohTrigger(RecalcTrigger,TriggerON)),NA())</f>
        <v>1.5491909003388926E-2</v>
      </c>
      <c r="H1329" s="49">
        <f>_xll.qlCalendarAdvance(IborCalendar,$H1328,B1329,"f",FALSE)</f>
        <v>49060</v>
      </c>
      <c r="I1329" s="49">
        <f>_xll.qlInterestRateIndexValueDate(Index1M,$H1329)</f>
        <v>49062</v>
      </c>
      <c r="J1329" s="52">
        <f>IFERROR(_xll.qlIndexFixing(Index1M,$H1329,TRUE,_xll.ohTrigger(RecalcTrigger,Trigger1M)),NA())</f>
        <v>1.8151282798469479E-2</v>
      </c>
      <c r="K1329" s="52">
        <f>IFERROR(_xll.qlIndexFixing(ONIndex1M,I1329,TRUE,_xll.ohTrigger(RecalcTrigger,Trigger1M)),NA())</f>
        <v>1.8146820204212322E-2</v>
      </c>
      <c r="L1329" s="52">
        <f>IFERROR(_xll.qlIndexFixing(Index3M,H1329,TRUE,_xll.ohTrigger(RecalcTrigger,Trigger3M)),NA())</f>
        <v>1.9694342000082701E-2</v>
      </c>
      <c r="M1329" s="52">
        <f>IFERROR(_xll.qlIndexFixing(ONIndex3M,I1329,TRUE,_xll.ohTrigger(RecalcTrigger,Trigger3M)),NA())</f>
        <v>1.9652887512877637E-2</v>
      </c>
      <c r="N1329" s="52">
        <f>IFERROR(_xll.qlIndexFixing(Index6M,$H1329,TRUE,_xll.ohTrigger(RecalcTrigger,Trigger6M)),NA())</f>
        <v>2.1478342782250404E-2</v>
      </c>
      <c r="O1329" s="52">
        <f>IFERROR(_xll.qlIndexFixing(ONIndex6M,I1329,TRUE,_xll.ohTrigger(RecalcTrigger,Trigger6M)),NA())</f>
        <v>2.1380679753857379E-2</v>
      </c>
      <c r="P1329" s="52">
        <f>IFERROR(_xll.qlIndexFixing(Index1Y,$H1329,TRUE,_xll.ohTrigger(RecalcTrigger,Trigger1Y)),NA())</f>
        <v>2.3177655400693865E-2</v>
      </c>
      <c r="Q1329" s="52">
        <f>IFERROR(_xll.qlIndexFixing(ONIndex1Y,I1329,TRUE,_xll.ohTrigger(RecalcTrigger,Trigger1Y)),NA())</f>
        <v>2.2968272576302518E-2</v>
      </c>
    </row>
    <row r="1330" spans="2:17" x14ac:dyDescent="0.2">
      <c r="B1330" s="46" t="s">
        <v>51</v>
      </c>
      <c r="D1330" s="49">
        <f>_xll.qlCalendarAdvance(LocalCalendar,$D1329,B1330,"f",FALSE)</f>
        <v>49081</v>
      </c>
      <c r="E1330" s="49">
        <f>_xll.qlInterestRateIndexValueDate(IndexON,D1330)</f>
        <v>49081</v>
      </c>
      <c r="F1330" s="52">
        <f>IFERROR(_xll.qlIndexFixing(IndexON,D1330,TRUE,_xll.ohTrigger(RecalcTrigger,TriggerON)),NA())</f>
        <v>1.5490538696880662E-2</v>
      </c>
      <c r="H1330" s="49">
        <f>_xll.qlCalendarAdvance(IborCalendar,$H1329,B1330,"f",FALSE)</f>
        <v>49067</v>
      </c>
      <c r="I1330" s="49">
        <f>_xll.qlInterestRateIndexValueDate(Index1M,$H1330)</f>
        <v>49069</v>
      </c>
      <c r="J1330" s="52">
        <f>IFERROR(_xll.qlIndexFixing(Index1M,$H1330,TRUE,_xll.ohTrigger(RecalcTrigger,Trigger1M)),NA())</f>
        <v>1.814671542859253E-2</v>
      </c>
      <c r="K1330" s="52">
        <f>IFERROR(_xll.qlIndexFixing(ONIndex1M,I1330,TRUE,_xll.ohTrigger(RecalcTrigger,Trigger1M)),NA())</f>
        <v>1.8142431942651527E-2</v>
      </c>
      <c r="L1330" s="52">
        <f>IFERROR(_xll.qlIndexFixing(Index3M,H1330,TRUE,_xll.ohTrigger(RecalcTrigger,Trigger3M)),NA())</f>
        <v>1.9693200408589025E-2</v>
      </c>
      <c r="M1330" s="52">
        <f>IFERROR(_xll.qlIndexFixing(ONIndex3M,I1330,TRUE,_xll.ohTrigger(RecalcTrigger,Trigger3M)),NA())</f>
        <v>1.9651456276994494E-2</v>
      </c>
      <c r="N1330" s="52">
        <f>IFERROR(_xll.qlIndexFixing(Index6M,$H1330,TRUE,_xll.ohTrigger(RecalcTrigger,Trigger6M)),NA())</f>
        <v>2.1476327154854005E-2</v>
      </c>
      <c r="O1330" s="52">
        <f>IFERROR(_xll.qlIndexFixing(ONIndex6M,I1330,TRUE,_xll.ohTrigger(RecalcTrigger,Trigger6M)),NA())</f>
        <v>2.1378884435430123E-2</v>
      </c>
      <c r="P1330" s="52">
        <f>IFERROR(_xll.qlIndexFixing(Index1Y,$H1330,TRUE,_xll.ohTrigger(RecalcTrigger,Trigger1Y)),NA())</f>
        <v>2.3175944335023648E-2</v>
      </c>
      <c r="Q1330" s="52">
        <f>IFERROR(_xll.qlIndexFixing(ONIndex1Y,I1330,TRUE,_xll.ohTrigger(RecalcTrigger,Trigger1Y)),NA())</f>
        <v>2.2965530937186784E-2</v>
      </c>
    </row>
    <row r="1331" spans="2:17" x14ac:dyDescent="0.2">
      <c r="B1331" s="46" t="s">
        <v>51</v>
      </c>
      <c r="D1331" s="49">
        <f>_xll.qlCalendarAdvance(LocalCalendar,$D1330,B1331,"f",FALSE)</f>
        <v>49088</v>
      </c>
      <c r="E1331" s="49">
        <f>_xll.qlInterestRateIndexValueDate(IndexON,D1331)</f>
        <v>49088</v>
      </c>
      <c r="F1331" s="52">
        <f>IFERROR(_xll.qlIndexFixing(IndexON,D1331,TRUE,_xll.ohTrigger(RecalcTrigger,TriggerON)),NA())</f>
        <v>1.5489141692928143E-2</v>
      </c>
      <c r="H1331" s="49">
        <f>_xll.qlCalendarAdvance(IborCalendar,$H1330,B1331,"f",FALSE)</f>
        <v>49074</v>
      </c>
      <c r="I1331" s="49">
        <f>_xll.qlInterestRateIndexValueDate(Index1M,$H1331)</f>
        <v>49076</v>
      </c>
      <c r="J1331" s="52">
        <f>IFERROR(_xll.qlIndexFixing(Index1M,$H1331,TRUE,_xll.ohTrigger(RecalcTrigger,Trigger1M)),NA())</f>
        <v>1.8142441681888902E-2</v>
      </c>
      <c r="K1331" s="52">
        <f>IFERROR(_xll.qlIndexFixing(ONIndex1M,I1331,TRUE,_xll.ohTrigger(RecalcTrigger,Trigger1M)),NA())</f>
        <v>1.8138187388689886E-2</v>
      </c>
      <c r="L1331" s="52">
        <f>IFERROR(_xll.qlIndexFixing(Index3M,H1331,TRUE,_xll.ohTrigger(RecalcTrigger,Trigger3M)),NA())</f>
        <v>1.9692032063831064E-2</v>
      </c>
      <c r="M1331" s="52">
        <f>IFERROR(_xll.qlIndexFixing(ONIndex3M,I1331,TRUE,_xll.ohTrigger(RecalcTrigger,Trigger3M)),NA())</f>
        <v>1.9650466755916085E-2</v>
      </c>
      <c r="N1331" s="52">
        <f>IFERROR(_xll.qlIndexFixing(Index6M,$H1331,TRUE,_xll.ohTrigger(RecalcTrigger,Trigger6M)),NA())</f>
        <v>2.1474821295957833E-2</v>
      </c>
      <c r="O1331" s="52">
        <f>IFERROR(_xll.qlIndexFixing(ONIndex6M,I1331,TRUE,_xll.ohTrigger(RecalcTrigger,Trigger6M)),NA())</f>
        <v>2.1377618022908607E-2</v>
      </c>
      <c r="P1331" s="52">
        <f>IFERROR(_xll.qlIndexFixing(Index1Y,$H1331,TRUE,_xll.ohTrigger(RecalcTrigger,Trigger1Y)),NA())</f>
        <v>2.3173080428090603E-2</v>
      </c>
      <c r="Q1331" s="52">
        <f>IFERROR(_xll.qlIndexFixing(ONIndex1Y,I1331,TRUE,_xll.ohTrigger(RecalcTrigger,Trigger1Y)),NA())</f>
        <v>2.296336475267502E-2</v>
      </c>
    </row>
    <row r="1332" spans="2:17" x14ac:dyDescent="0.2">
      <c r="B1332" s="46" t="s">
        <v>51</v>
      </c>
      <c r="D1332" s="49">
        <f>_xll.qlCalendarAdvance(LocalCalendar,$D1331,B1332,"f",FALSE)</f>
        <v>49095</v>
      </c>
      <c r="E1332" s="49">
        <f>_xll.qlInterestRateIndexValueDate(IndexON,D1332)</f>
        <v>49095</v>
      </c>
      <c r="F1332" s="52">
        <f>IFERROR(_xll.qlIndexFixing(IndexON,D1332,TRUE,_xll.ohTrigger(RecalcTrigger,TriggerON)),NA())</f>
        <v>1.5487717991531369E-2</v>
      </c>
      <c r="H1332" s="49">
        <f>_xll.qlCalendarAdvance(IborCalendar,$H1331,B1332,"f",FALSE)</f>
        <v>49081</v>
      </c>
      <c r="I1332" s="49">
        <f>_xll.qlInterestRateIndexValueDate(Index1M,$H1332)</f>
        <v>49083</v>
      </c>
      <c r="J1332" s="52">
        <f>IFERROR(_xll.qlIndexFixing(Index1M,$H1332,TRUE,_xll.ohTrigger(RecalcTrigger,Trigger1M)),NA())</f>
        <v>1.8138156335050226E-2</v>
      </c>
      <c r="K1332" s="52">
        <f>IFERROR(_xll.qlIndexFixing(ONIndex1M,I1332,TRUE,_xll.ohTrigger(RecalcTrigger,Trigger1M)),NA())</f>
        <v>1.8133931249568747E-2</v>
      </c>
      <c r="L1332" s="52">
        <f>IFERROR(_xll.qlIndexFixing(Index3M,H1332,TRUE,_xll.ohTrigger(RecalcTrigger,Trigger3M)),NA())</f>
        <v>1.9690836965832629E-2</v>
      </c>
      <c r="M1332" s="52">
        <f>IFERROR(_xll.qlIndexFixing(ONIndex3M,I1332,TRUE,_xll.ohTrigger(RecalcTrigger,Trigger3M)),NA())</f>
        <v>1.9649450613732355E-2</v>
      </c>
      <c r="N1332" s="52">
        <f>IFERROR(_xll.qlIndexFixing(Index6M,$H1332,TRUE,_xll.ohTrigger(RecalcTrigger,Trigger6M)),NA())</f>
        <v>2.1473298076831217E-2</v>
      </c>
      <c r="O1332" s="52">
        <f>IFERROR(_xll.qlIndexFixing(ONIndex6M,I1332,TRUE,_xll.ohTrigger(RecalcTrigger,Trigger6M)),NA())</f>
        <v>2.1376334435458944E-2</v>
      </c>
      <c r="P1332" s="52">
        <f>IFERROR(_xll.qlIndexFixing(Index1Y,$H1332,TRUE,_xll.ohTrigger(RecalcTrigger,Trigger1Y)),NA())</f>
        <v>2.3170788799754136E-2</v>
      </c>
      <c r="Q1332" s="52">
        <f>IFERROR(_xll.qlIndexFixing(ONIndex1Y,I1332,TRUE,_xll.ohTrigger(RecalcTrigger,Trigger1Y)),NA())</f>
        <v>2.2961195864992234E-2</v>
      </c>
    </row>
    <row r="1333" spans="2:17" x14ac:dyDescent="0.2">
      <c r="B1333" s="46" t="s">
        <v>51</v>
      </c>
      <c r="D1333" s="49">
        <f>_xll.qlCalendarAdvance(LocalCalendar,$D1332,B1333,"f",FALSE)</f>
        <v>49102</v>
      </c>
      <c r="E1333" s="49">
        <f>_xll.qlInterestRateIndexValueDate(IndexON,D1333)</f>
        <v>49102</v>
      </c>
      <c r="F1333" s="52">
        <f>IFERROR(_xll.qlIndexFixing(IndexON,D1333,TRUE,_xll.ohTrigger(RecalcTrigger,TriggerON)),NA())</f>
        <v>1.5486267592690339E-2</v>
      </c>
      <c r="H1333" s="49">
        <f>_xll.qlCalendarAdvance(IborCalendar,$H1332,B1333,"f",FALSE)</f>
        <v>49088</v>
      </c>
      <c r="I1333" s="49">
        <f>_xll.qlInterestRateIndexValueDate(Index1M,$H1333)</f>
        <v>49090</v>
      </c>
      <c r="J1333" s="52">
        <f>IFERROR(_xll.qlIndexFixing(Index1M,$H1333,TRUE,_xll.ohTrigger(RecalcTrigger,Trigger1M)),NA())</f>
        <v>1.81338593880894E-2</v>
      </c>
      <c r="K1333" s="52">
        <f>IFERROR(_xll.qlIndexFixing(ONIndex1M,I1333,TRUE,_xll.ohTrigger(RecalcTrigger,Trigger1M)),NA())</f>
        <v>1.8129814651346443E-2</v>
      </c>
      <c r="L1333" s="52">
        <f>IFERROR(_xll.qlIndexFixing(Index3M,H1333,TRUE,_xll.ohTrigger(RecalcTrigger,Trigger3M)),NA())</f>
        <v>1.9690060046227822E-2</v>
      </c>
      <c r="M1333" s="52">
        <f>IFERROR(_xll.qlIndexFixing(ONIndex3M,I1333,TRUE,_xll.ohTrigger(RecalcTrigger,Trigger3M)),NA())</f>
        <v>1.9648868360966354E-2</v>
      </c>
      <c r="N1333" s="52">
        <f>IFERROR(_xll.qlIndexFixing(Index6M,$H1333,TRUE,_xll.ohTrigger(RecalcTrigger,Trigger6M)),NA())</f>
        <v>2.1471757497513913E-2</v>
      </c>
      <c r="O1333" s="52">
        <f>IFERROR(_xll.qlIndexFixing(ONIndex6M,I1333,TRUE,_xll.ohTrigger(RecalcTrigger,Trigger6M)),NA())</f>
        <v>2.137557454366279E-2</v>
      </c>
      <c r="P1333" s="52">
        <f>IFERROR(_xll.qlIndexFixing(Index1Y,$H1333,TRUE,_xll.ohTrigger(RecalcTrigger,Trigger1Y)),NA())</f>
        <v>2.3169068420914044E-2</v>
      </c>
      <c r="Q1333" s="52">
        <f>IFERROR(_xll.qlIndexFixing(ONIndex1Y,I1333,TRUE,_xll.ohTrigger(RecalcTrigger,Trigger1Y)),NA())</f>
        <v>2.2959601106580241E-2</v>
      </c>
    </row>
    <row r="1334" spans="2:17" x14ac:dyDescent="0.2">
      <c r="B1334" s="46" t="s">
        <v>51</v>
      </c>
      <c r="D1334" s="49">
        <f>_xll.qlCalendarAdvance(LocalCalendar,$D1333,B1334,"f",FALSE)</f>
        <v>49109</v>
      </c>
      <c r="E1334" s="49">
        <f>_xll.qlInterestRateIndexValueDate(IndexON,D1334)</f>
        <v>49109</v>
      </c>
      <c r="F1334" s="52">
        <f>IFERROR(_xll.qlIndexFixing(IndexON,D1334,TRUE,_xll.ohTrigger(RecalcTrigger,TriggerON)),NA())</f>
        <v>1.548479049648499E-2</v>
      </c>
      <c r="H1334" s="49">
        <f>_xll.qlCalendarAdvance(IborCalendar,$H1333,B1334,"f",FALSE)</f>
        <v>49095</v>
      </c>
      <c r="I1334" s="49">
        <f>_xll.qlInterestRateIndexValueDate(Index1M,$H1334)</f>
        <v>49097</v>
      </c>
      <c r="J1334" s="52">
        <f>IFERROR(_xll.qlIndexFixing(Index1M,$H1334,TRUE,_xll.ohTrigger(RecalcTrigger,Trigger1M)),NA())</f>
        <v>1.8129550841011574E-2</v>
      </c>
      <c r="K1334" s="52">
        <f>IFERROR(_xll.qlIndexFixing(ONIndex1M,I1334,TRUE,_xll.ohTrigger(RecalcTrigger,Trigger1M)),NA())</f>
        <v>1.8125384215661455E-2</v>
      </c>
      <c r="L1334" s="52">
        <f>IFERROR(_xll.qlIndexFixing(Index3M,H1334,TRUE,_xll.ohTrigger(RecalcTrigger,Trigger3M)),NA())</f>
        <v>1.9688809462666063E-2</v>
      </c>
      <c r="M1334" s="52">
        <f>IFERROR(_xll.qlIndexFixing(ONIndex3M,I1334,TRUE,_xll.ohTrigger(RecalcTrigger,Trigger3M)),NA())</f>
        <v>1.9647338466128872E-2</v>
      </c>
      <c r="N1334" s="52">
        <f>IFERROR(_xll.qlIndexFixing(Index6M,$H1334,TRUE,_xll.ohTrigger(RecalcTrigger,Trigger6M)),NA())</f>
        <v>2.1470199558047829E-2</v>
      </c>
      <c r="O1334" s="52">
        <f>IFERROR(_xll.qlIndexFixing(ONIndex6M,I1334,TRUE,_xll.ohTrigger(RecalcTrigger,Trigger6M)),NA())</f>
        <v>2.1373715735748533E-2</v>
      </c>
      <c r="P1334" s="52">
        <f>IFERROR(_xll.qlIndexFixing(Index1Y,$H1334,TRUE,_xll.ohTrigger(RecalcTrigger,Trigger1Y)),NA())</f>
        <v>2.3166197259105629E-2</v>
      </c>
      <c r="Q1334" s="52">
        <f>IFERROR(_xll.qlIndexFixing(ONIndex1Y,I1334,TRUE,_xll.ohTrigger(RecalcTrigger,Trigger1Y)),NA())</f>
        <v>2.2956849980007021E-2</v>
      </c>
    </row>
    <row r="1335" spans="2:17" x14ac:dyDescent="0.2">
      <c r="B1335" s="46" t="s">
        <v>51</v>
      </c>
      <c r="D1335" s="49">
        <f>_xll.qlCalendarAdvance(LocalCalendar,$D1334,B1335,"f",FALSE)</f>
        <v>49116</v>
      </c>
      <c r="E1335" s="49">
        <f>_xll.qlInterestRateIndexValueDate(IndexON,D1335)</f>
        <v>49116</v>
      </c>
      <c r="F1335" s="52">
        <f>IFERROR(_xll.qlIndexFixing(IndexON,D1335,TRUE,_xll.ohTrigger(RecalcTrigger,TriggerON)),NA())</f>
        <v>1.548328670275545E-2</v>
      </c>
      <c r="H1335" s="49">
        <f>_xll.qlCalendarAdvance(IborCalendar,$H1334,B1335,"f",FALSE)</f>
        <v>49102</v>
      </c>
      <c r="I1335" s="49">
        <f>_xll.qlInterestRateIndexValueDate(Index1M,$H1335)</f>
        <v>49104</v>
      </c>
      <c r="J1335" s="52">
        <f>IFERROR(_xll.qlIndexFixing(Index1M,$H1335,TRUE,_xll.ohTrigger(RecalcTrigger,Trigger1M)),NA())</f>
        <v>1.8125230693834805E-2</v>
      </c>
      <c r="K1335" s="52">
        <f>IFERROR(_xll.qlIndexFixing(ONIndex1M,I1335,TRUE,_xll.ohTrigger(RecalcTrigger,Trigger1M)),NA())</f>
        <v>1.8121093320901949E-2</v>
      </c>
      <c r="L1335" s="52">
        <f>IFERROR(_xll.qlIndexFixing(Index3M,H1335,TRUE,_xll.ohTrigger(RecalcTrigger,Trigger3M)),NA())</f>
        <v>1.9687091152648741E-2</v>
      </c>
      <c r="M1335" s="52">
        <f>IFERROR(_xll.qlIndexFixing(ONIndex3M,I1335,TRUE,_xll.ohTrigger(RecalcTrigger,Trigger3M)),NA())</f>
        <v>1.9646242460629182E-2</v>
      </c>
      <c r="N1335" s="52">
        <f>IFERROR(_xll.qlIndexFixing(Index6M,$H1335,TRUE,_xll.ohTrigger(RecalcTrigger,Trigger6M)),NA())</f>
        <v>2.1468624258473151E-2</v>
      </c>
      <c r="O1335" s="52">
        <f>IFERROR(_xll.qlIndexFixing(ONIndex6M,I1335,TRUE,_xll.ohTrigger(RecalcTrigger,Trigger6M)),NA())</f>
        <v>2.137238062346114E-2</v>
      </c>
      <c r="P1335" s="52">
        <f>IFERROR(_xll.qlIndexFixing(Index1Y,$H1335,TRUE,_xll.ohTrigger(RecalcTrigger,Trigger1Y)),NA())</f>
        <v>2.3163897346831705E-2</v>
      </c>
      <c r="Q1335" s="52">
        <f>IFERROR(_xll.qlIndexFixing(ONIndex1Y,I1335,TRUE,_xll.ohTrigger(RecalcTrigger,Trigger1Y)),NA())</f>
        <v>2.2954672982704594E-2</v>
      </c>
    </row>
    <row r="1336" spans="2:17" x14ac:dyDescent="0.2">
      <c r="B1336" s="46" t="s">
        <v>51</v>
      </c>
      <c r="D1336" s="49">
        <f>_xll.qlCalendarAdvance(LocalCalendar,$D1335,B1336,"f",FALSE)</f>
        <v>49123</v>
      </c>
      <c r="E1336" s="49">
        <f>_xll.qlInterestRateIndexValueDate(IndexON,D1336)</f>
        <v>49123</v>
      </c>
      <c r="F1336" s="52">
        <f>IFERROR(_xll.qlIndexFixing(IndexON,D1336,TRUE,_xll.ohTrigger(RecalcTrigger,TriggerON)),NA())</f>
        <v>1.548175621166159E-2</v>
      </c>
      <c r="H1336" s="49">
        <f>_xll.qlCalendarAdvance(IborCalendar,$H1335,B1336,"f",FALSE)</f>
        <v>49109</v>
      </c>
      <c r="I1336" s="49">
        <f>_xll.qlInterestRateIndexValueDate(Index1M,$H1336)</f>
        <v>49111</v>
      </c>
      <c r="J1336" s="52">
        <f>IFERROR(_xll.qlIndexFixing(Index1M,$H1336,TRUE,_xll.ohTrigger(RecalcTrigger,Trigger1M)),NA())</f>
        <v>1.8120898946571984E-2</v>
      </c>
      <c r="K1336" s="52">
        <f>IFERROR(_xll.qlIndexFixing(ONIndex1M,I1336,TRUE,_xll.ohTrigger(RecalcTrigger,Trigger1M)),NA())</f>
        <v>1.8116790840903008E-2</v>
      </c>
      <c r="L1336" s="52">
        <f>IFERROR(_xll.qlIndexFixing(Index3M,H1336,TRUE,_xll.ohTrigger(RecalcTrigger,Trigger3M)),NA())</f>
        <v>1.9685789041944377E-2</v>
      </c>
      <c r="M1336" s="52">
        <f>IFERROR(_xll.qlIndexFixing(ONIndex3M,I1336,TRUE,_xll.ohTrigger(RecalcTrigger,Trigger3M)),NA())</f>
        <v>1.9645119834104108E-2</v>
      </c>
      <c r="N1336" s="52">
        <f>IFERROR(_xll.qlIndexFixing(Index6M,$H1336,TRUE,_xll.ohTrigger(RecalcTrigger,Trigger6M)),NA())</f>
        <v>2.1467031598832224E-2</v>
      </c>
      <c r="O1336" s="52">
        <f>IFERROR(_xll.qlIndexFixing(ONIndex6M,I1336,TRUE,_xll.ohTrigger(RecalcTrigger,Trigger6M)),NA())</f>
        <v>2.1371028336272246E-2</v>
      </c>
      <c r="P1336" s="52">
        <f>IFERROR(_xll.qlIndexFixing(Index1Y,$H1336,TRUE,_xll.ohTrigger(RecalcTrigger,Trigger1Y)),NA())</f>
        <v>2.3161594673283409E-2</v>
      </c>
      <c r="Q1336" s="52">
        <f>IFERROR(_xll.qlIndexFixing(ONIndex1Y,I1336,TRUE,_xll.ohTrigger(RecalcTrigger,Trigger1Y)),NA())</f>
        <v>2.29524932822045E-2</v>
      </c>
    </row>
    <row r="1337" spans="2:17" x14ac:dyDescent="0.2">
      <c r="B1337" s="46" t="s">
        <v>51</v>
      </c>
      <c r="D1337" s="49">
        <f>_xll.qlCalendarAdvance(LocalCalendar,$D1336,B1337,"f",FALSE)</f>
        <v>49130</v>
      </c>
      <c r="E1337" s="49">
        <f>_xll.qlInterestRateIndexValueDate(IndexON,D1337)</f>
        <v>49130</v>
      </c>
      <c r="F1337" s="52">
        <f>IFERROR(_xll.qlIndexFixing(IndexON,D1337,TRUE,_xll.ohTrigger(RecalcTrigger,TriggerON)),NA())</f>
        <v>1.5480199023123475E-2</v>
      </c>
      <c r="H1337" s="49">
        <f>_xll.qlCalendarAdvance(IborCalendar,$H1336,B1337,"f",FALSE)</f>
        <v>49116</v>
      </c>
      <c r="I1337" s="49">
        <f>_xll.qlInterestRateIndexValueDate(Index1M,$H1337)</f>
        <v>49118</v>
      </c>
      <c r="J1337" s="52">
        <f>IFERROR(_xll.qlIndexFixing(Index1M,$H1337,TRUE,_xll.ohTrigger(RecalcTrigger,Trigger1M)),NA())</f>
        <v>1.8116555599236001E-2</v>
      </c>
      <c r="K1337" s="52">
        <f>IFERROR(_xll.qlIndexFixing(ONIndex1M,I1337,TRUE,_xll.ohTrigger(RecalcTrigger,Trigger1M)),NA())</f>
        <v>1.8112476775717923E-2</v>
      </c>
      <c r="L1337" s="52">
        <f>IFERROR(_xll.qlIndexFixing(Index3M,H1337,TRUE,_xll.ohTrigger(RecalcTrigger,Trigger3M)),NA())</f>
        <v>1.9684460178129644E-2</v>
      </c>
      <c r="M1337" s="52">
        <f>IFERROR(_xll.qlIndexFixing(ONIndex3M,I1337,TRUE,_xll.ohTrigger(RecalcTrigger,Trigger3M)),NA())</f>
        <v>1.9643970586473714E-2</v>
      </c>
      <c r="N1337" s="52">
        <f>IFERROR(_xll.qlIndexFixing(Index6M,$H1337,TRUE,_xll.ohTrigger(RecalcTrigger,Trigger6M)),NA())</f>
        <v>2.146645441779492E-2</v>
      </c>
      <c r="O1337" s="52">
        <f>IFERROR(_xll.qlIndexFixing(ONIndex6M,I1337,TRUE,_xll.ohTrigger(RecalcTrigger,Trigger6M)),NA())</f>
        <v>2.1369658874128561E-2</v>
      </c>
      <c r="P1337" s="52">
        <f>IFERROR(_xll.qlIndexFixing(Index1Y,$H1337,TRUE,_xll.ohTrigger(RecalcTrigger,Trigger1Y)),NA())</f>
        <v>2.3159289238479257E-2</v>
      </c>
      <c r="Q1337" s="52">
        <f>IFERROR(_xll.qlIndexFixing(ONIndex1Y,I1337,TRUE,_xll.ohTrigger(RecalcTrigger,Trigger1Y)),NA())</f>
        <v>2.2950310878506741E-2</v>
      </c>
    </row>
    <row r="1338" spans="2:17" x14ac:dyDescent="0.2">
      <c r="B1338" s="46" t="s">
        <v>51</v>
      </c>
      <c r="D1338" s="49">
        <f>_xll.qlCalendarAdvance(LocalCalendar,$D1337,B1338,"f",FALSE)</f>
        <v>49137</v>
      </c>
      <c r="E1338" s="49">
        <f>_xll.qlInterestRateIndexValueDate(IndexON,D1338)</f>
        <v>49137</v>
      </c>
      <c r="F1338" s="52">
        <f>IFERROR(_xll.qlIndexFixing(IndexON,D1338,TRUE,_xll.ohTrigger(RecalcTrigger,TriggerON)),NA())</f>
        <v>1.5478615137141105E-2</v>
      </c>
      <c r="H1338" s="49">
        <f>_xll.qlCalendarAdvance(IborCalendar,$H1337,B1338,"f",FALSE)</f>
        <v>49123</v>
      </c>
      <c r="I1338" s="49">
        <f>_xll.qlInterestRateIndexValueDate(Index1M,$H1338)</f>
        <v>49125</v>
      </c>
      <c r="J1338" s="52">
        <f>IFERROR(_xll.qlIndexFixing(Index1M,$H1338,TRUE,_xll.ohTrigger(RecalcTrigger,Trigger1M)),NA())</f>
        <v>1.8112200651837173E-2</v>
      </c>
      <c r="K1338" s="52">
        <f>IFERROR(_xll.qlIndexFixing(ONIndex1M,I1338,TRUE,_xll.ohTrigger(RecalcTrigger,Trigger1M)),NA())</f>
        <v>1.8108151125293404E-2</v>
      </c>
      <c r="L1338" s="52">
        <f>IFERROR(_xll.qlIndexFixing(Index3M,H1338,TRUE,_xll.ohTrigger(RecalcTrigger,Trigger3M)),NA())</f>
        <v>1.9681798455963118E-2</v>
      </c>
      <c r="M1338" s="52">
        <f>IFERROR(_xll.qlIndexFixing(ONIndex3M,I1338,TRUE,_xll.ohTrigger(RecalcTrigger,Trigger3M)),NA())</f>
        <v>1.9642794717711354E-2</v>
      </c>
      <c r="N1338" s="52">
        <f>IFERROR(_xll.qlIndexFixing(Index6M,$H1338,TRUE,_xll.ohTrigger(RecalcTrigger,Trigger6M)),NA())</f>
        <v>2.1462248146218329E-2</v>
      </c>
      <c r="O1338" s="52">
        <f>IFERROR(_xll.qlIndexFixing(ONIndex6M,I1338,TRUE,_xll.ohTrigger(RecalcTrigger,Trigger6M)),NA())</f>
        <v>2.1368272237056729E-2</v>
      </c>
      <c r="P1338" s="52">
        <f>IFERROR(_xll.qlIndexFixing(Index1Y,$H1338,TRUE,_xll.ohTrigger(RecalcTrigger,Trigger1Y)),NA())</f>
        <v>2.3155264113528071E-2</v>
      </c>
      <c r="Q1338" s="52">
        <f>IFERROR(_xll.qlIndexFixing(ONIndex1Y,I1338,TRUE,_xll.ohTrigger(RecalcTrigger,Trigger1Y)),NA())</f>
        <v>2.2948125771611316E-2</v>
      </c>
    </row>
    <row r="1339" spans="2:17" x14ac:dyDescent="0.2">
      <c r="B1339" s="46" t="s">
        <v>51</v>
      </c>
      <c r="D1339" s="49">
        <f>_xll.qlCalendarAdvance(LocalCalendar,$D1338,B1339,"f",FALSE)</f>
        <v>49144</v>
      </c>
      <c r="E1339" s="49">
        <f>_xll.qlInterestRateIndexValueDate(IndexON,D1339)</f>
        <v>49144</v>
      </c>
      <c r="F1339" s="52">
        <f>IFERROR(_xll.qlIndexFixing(IndexON,D1339,TRUE,_xll.ohTrigger(RecalcTrigger,TriggerON)),NA())</f>
        <v>1.547700455371448E-2</v>
      </c>
      <c r="H1339" s="49">
        <f>_xll.qlCalendarAdvance(IborCalendar,$H1338,B1339,"f",FALSE)</f>
        <v>49130</v>
      </c>
      <c r="I1339" s="49">
        <f>_xll.qlInterestRateIndexValueDate(Index1M,$H1339)</f>
        <v>49132</v>
      </c>
      <c r="J1339" s="52">
        <f>IFERROR(_xll.qlIndexFixing(Index1M,$H1339,TRUE,_xll.ohTrigger(RecalcTrigger,Trigger1M)),NA())</f>
        <v>1.8107834104388393E-2</v>
      </c>
      <c r="K1339" s="52">
        <f>IFERROR(_xll.qlIndexFixing(ONIndex1M,I1339,TRUE,_xll.ohTrigger(RecalcTrigger,Trigger1M)),NA())</f>
        <v>1.8103813889656095E-2</v>
      </c>
      <c r="L1339" s="52">
        <f>IFERROR(_xll.qlIndexFixing(Index3M,H1339,TRUE,_xll.ohTrigger(RecalcTrigger,Trigger3M)),NA())</f>
        <v>1.9682155226147632E-2</v>
      </c>
      <c r="M1339" s="52">
        <f>IFERROR(_xll.qlIndexFixing(ONIndex3M,I1339,TRUE,_xll.ohTrigger(RecalcTrigger,Trigger3M)),NA())</f>
        <v>1.9641592227896965E-2</v>
      </c>
      <c r="N1339" s="52">
        <f>IFERROR(_xll.qlIndexFixing(Index6M,$H1339,TRUE,_xll.ohTrigger(RecalcTrigger,Trigger6M)),NA())</f>
        <v>2.1462149459933664E-2</v>
      </c>
      <c r="O1339" s="52">
        <f>IFERROR(_xll.qlIndexFixing(ONIndex6M,I1339,TRUE,_xll.ohTrigger(RecalcTrigger,Trigger6M)),NA())</f>
        <v>2.1366868425056751E-2</v>
      </c>
      <c r="P1339" s="52">
        <f>IFERROR(_xll.qlIndexFixing(Index1Y,$H1339,TRUE,_xll.ohTrigger(RecalcTrigger,Trigger1Y)),NA())</f>
        <v>2.3154670085181142E-2</v>
      </c>
      <c r="Q1339" s="52">
        <f>IFERROR(_xll.qlIndexFixing(ONIndex1Y,I1339,TRUE,_xll.ohTrigger(RecalcTrigger,Trigger1Y)),NA())</f>
        <v>2.2945937961518226E-2</v>
      </c>
    </row>
    <row r="1340" spans="2:17" x14ac:dyDescent="0.2">
      <c r="B1340" s="46" t="s">
        <v>51</v>
      </c>
      <c r="D1340" s="49">
        <f>_xll.qlCalendarAdvance(LocalCalendar,$D1339,B1340,"f",FALSE)</f>
        <v>49151</v>
      </c>
      <c r="E1340" s="49">
        <f>_xll.qlInterestRateIndexValueDate(IndexON,D1340)</f>
        <v>49151</v>
      </c>
      <c r="F1340" s="52">
        <f>IFERROR(_xll.qlIndexFixing(IndexON,D1340,TRUE,_xll.ohTrigger(RecalcTrigger,TriggerON)),NA())</f>
        <v>1.5475367272843599E-2</v>
      </c>
      <c r="H1340" s="49">
        <f>_xll.qlCalendarAdvance(IborCalendar,$H1339,B1340,"f",FALSE)</f>
        <v>49137</v>
      </c>
      <c r="I1340" s="49">
        <f>_xll.qlInterestRateIndexValueDate(Index1M,$H1340)</f>
        <v>49139</v>
      </c>
      <c r="J1340" s="52">
        <f>IFERROR(_xll.qlIndexFixing(Index1M,$H1340,TRUE,_xll.ohTrigger(RecalcTrigger,Trigger1M)),NA())</f>
        <v>1.810345595690771E-2</v>
      </c>
      <c r="K1340" s="52">
        <f>IFERROR(_xll.qlIndexFixing(ONIndex1M,I1340,TRUE,_xll.ohTrigger(RecalcTrigger,Trigger1M)),NA())</f>
        <v>1.8099465068832643E-2</v>
      </c>
      <c r="L1340" s="52">
        <f>IFERROR(_xll.qlIndexFixing(Index3M,H1340,TRUE,_xll.ohTrigger(RecalcTrigger,Trigger3M)),NA())</f>
        <v>1.9680313068305585E-2</v>
      </c>
      <c r="M1340" s="52">
        <f>IFERROR(_xll.qlIndexFixing(ONIndex3M,I1340,TRUE,_xll.ohTrigger(RecalcTrigger,Trigger3M)),NA())</f>
        <v>1.9640363117003901E-2</v>
      </c>
      <c r="N1340" s="52">
        <f>IFERROR(_xll.qlIndexFixing(Index6M,$H1340,TRUE,_xll.ohTrigger(RecalcTrigger,Trigger6M)),NA())</f>
        <v>2.1460999820630901E-2</v>
      </c>
      <c r="O1340" s="52">
        <f>IFERROR(_xll.qlIndexFixing(ONIndex6M,I1340,TRUE,_xll.ohTrigger(RecalcTrigger,Trigger6M)),NA())</f>
        <v>2.1365447438101981E-2</v>
      </c>
      <c r="P1340" s="52">
        <f>IFERROR(_xll.qlIndexFixing(Index1Y,$H1340,TRUE,_xll.ohTrigger(RecalcTrigger,Trigger1Y)),NA())</f>
        <v>2.315235636672508E-2</v>
      </c>
      <c r="Q1340" s="52">
        <f>IFERROR(_xll.qlIndexFixing(ONIndex1Y,I1340,TRUE,_xll.ohTrigger(RecalcTrigger,Trigger1Y)),NA())</f>
        <v>2.2943747448174179E-2</v>
      </c>
    </row>
    <row r="1341" spans="2:17" x14ac:dyDescent="0.2">
      <c r="B1341" s="46" t="s">
        <v>51</v>
      </c>
      <c r="D1341" s="49">
        <f>_xll.qlCalendarAdvance(LocalCalendar,$D1340,B1341,"f",FALSE)</f>
        <v>49158</v>
      </c>
      <c r="E1341" s="49">
        <f>_xll.qlInterestRateIndexValueDate(IndexON,D1341)</f>
        <v>49158</v>
      </c>
      <c r="F1341" s="52">
        <f>IFERROR(_xll.qlIndexFixing(IndexON,D1341,TRUE,_xll.ohTrigger(RecalcTrigger,TriggerON)),NA())</f>
        <v>1.5473703294608399E-2</v>
      </c>
      <c r="H1341" s="49">
        <f>_xll.qlCalendarAdvance(IborCalendar,$H1340,B1341,"f",FALSE)</f>
        <v>49144</v>
      </c>
      <c r="I1341" s="49">
        <f>_xll.qlInterestRateIndexValueDate(Index1M,$H1341)</f>
        <v>49146</v>
      </c>
      <c r="J1341" s="52">
        <f>IFERROR(_xll.qlIndexFixing(Index1M,$H1341,TRUE,_xll.ohTrigger(RecalcTrigger,Trigger1M)),NA())</f>
        <v>1.8099066209408016E-2</v>
      </c>
      <c r="K1341" s="52">
        <f>IFERROR(_xll.qlIndexFixing(ONIndex1M,I1341,TRUE,_xll.ohTrigger(RecalcTrigger,Trigger1M)),NA())</f>
        <v>1.8095104662823047E-2</v>
      </c>
      <c r="L1341" s="52">
        <f>IFERROR(_xll.qlIndexFixing(Index3M,H1341,TRUE,_xll.ohTrigger(RecalcTrigger,Trigger3M)),NA())</f>
        <v>1.9678877192333421E-2</v>
      </c>
      <c r="M1341" s="52">
        <f>IFERROR(_xll.qlIndexFixing(ONIndex3M,I1341,TRUE,_xll.ohTrigger(RecalcTrigger,Trigger3M)),NA())</f>
        <v>1.9639107385005516E-2</v>
      </c>
      <c r="N1341" s="52">
        <f>IFERROR(_xll.qlIndexFixing(Index6M,$H1341,TRUE,_xll.ohTrigger(RecalcTrigger,Trigger6M)),NA())</f>
        <v>2.1458807901119797E-2</v>
      </c>
      <c r="O1341" s="52">
        <f>IFERROR(_xll.qlIndexFixing(ONIndex6M,I1341,TRUE,_xll.ohTrigger(RecalcTrigger,Trigger6M)),NA())</f>
        <v>2.136400927624571E-2</v>
      </c>
      <c r="P1341" s="52">
        <f>IFERROR(_xll.qlIndexFixing(Index1Y,$H1341,TRUE,_xll.ohTrigger(RecalcTrigger,Trigger1Y)),NA())</f>
        <v>2.3150039887089829E-2</v>
      </c>
      <c r="Q1341" s="52">
        <f>IFERROR(_xll.qlIndexFixing(ONIndex1Y,I1341,TRUE,_xll.ohTrigger(RecalcTrigger,Trigger1Y)),NA())</f>
        <v>2.2941554231685757E-2</v>
      </c>
    </row>
    <row r="1342" spans="2:17" x14ac:dyDescent="0.2">
      <c r="B1342" s="46" t="s">
        <v>51</v>
      </c>
      <c r="D1342" s="49">
        <f>_xll.qlCalendarAdvance(LocalCalendar,$D1341,B1342,"f",FALSE)</f>
        <v>49165</v>
      </c>
      <c r="E1342" s="49">
        <f>_xll.qlInterestRateIndexValueDate(IndexON,D1342)</f>
        <v>49165</v>
      </c>
      <c r="F1342" s="52">
        <f>IFERROR(_xll.qlIndexFixing(IndexON,D1342,TRUE,_xll.ohTrigger(RecalcTrigger,TriggerON)),NA())</f>
        <v>1.5472012618928943E-2</v>
      </c>
      <c r="H1342" s="49">
        <f>_xll.qlCalendarAdvance(IborCalendar,$H1341,B1342,"f",FALSE)</f>
        <v>49151</v>
      </c>
      <c r="I1342" s="49">
        <f>_xll.qlInterestRateIndexValueDate(Index1M,$H1342)</f>
        <v>49153</v>
      </c>
      <c r="J1342" s="52">
        <f>IFERROR(_xll.qlIndexFixing(Index1M,$H1342,TRUE,_xll.ohTrigger(RecalcTrigger,Trigger1M)),NA())</f>
        <v>1.8094803915988111E-2</v>
      </c>
      <c r="K1342" s="52">
        <f>IFERROR(_xll.qlIndexFixing(ONIndex1M,I1342,TRUE,_xll.ohTrigger(RecalcTrigger,Trigger1M)),NA())</f>
        <v>1.8090732671574017E-2</v>
      </c>
      <c r="L1342" s="52">
        <f>IFERROR(_xll.qlIndexFixing(Index3M,H1342,TRUE,_xll.ohTrigger(RecalcTrigger,Trigger3M)),NA())</f>
        <v>1.9677414563394606E-2</v>
      </c>
      <c r="M1342" s="52">
        <f>IFERROR(_xll.qlIndexFixing(ONIndex3M,I1342,TRUE,_xll.ohTrigger(RecalcTrigger,Trigger3M)),NA())</f>
        <v>1.9637825031901812E-2</v>
      </c>
      <c r="N1342" s="52">
        <f>IFERROR(_xll.qlIndexFixing(Index6M,$H1342,TRUE,_xll.ohTrigger(RecalcTrigger,Trigger6M)),NA())</f>
        <v>2.1457111081981409E-2</v>
      </c>
      <c r="O1342" s="52">
        <f>IFERROR(_xll.qlIndexFixing(ONIndex6M,I1342,TRUE,_xll.ohTrigger(RecalcTrigger,Trigger6M)),NA())</f>
        <v>2.1362553939408002E-2</v>
      </c>
      <c r="P1342" s="52">
        <f>IFERROR(_xll.qlIndexFixing(Index1Y,$H1342,TRUE,_xll.ohTrigger(RecalcTrigger,Trigger1Y)),NA())</f>
        <v>2.314772064629456E-2</v>
      </c>
      <c r="Q1342" s="52">
        <f>IFERROR(_xll.qlIndexFixing(ONIndex1Y,I1342,TRUE,_xll.ohTrigger(RecalcTrigger,Trigger1Y)),NA())</f>
        <v>2.2939358311946378E-2</v>
      </c>
    </row>
    <row r="1343" spans="2:17" x14ac:dyDescent="0.2">
      <c r="B1343" s="46" t="s">
        <v>51</v>
      </c>
      <c r="D1343" s="49">
        <f>_xll.qlCalendarAdvance(LocalCalendar,$D1342,B1343,"f",FALSE)</f>
        <v>49172</v>
      </c>
      <c r="E1343" s="49">
        <f>_xll.qlInterestRateIndexValueDate(IndexON,D1343)</f>
        <v>49172</v>
      </c>
      <c r="F1343" s="52">
        <f>IFERROR(_xll.qlIndexFixing(IndexON,D1343,TRUE,_xll.ohTrigger(RecalcTrigger,TriggerON)),NA())</f>
        <v>1.5470295245805232E-2</v>
      </c>
      <c r="H1343" s="49">
        <f>_xll.qlCalendarAdvance(IborCalendar,$H1342,B1343,"f",FALSE)</f>
        <v>49158</v>
      </c>
      <c r="I1343" s="49">
        <f>_xll.qlInterestRateIndexValueDate(Index1M,$H1343)</f>
        <v>49160</v>
      </c>
      <c r="J1343" s="52">
        <f>IFERROR(_xll.qlIndexFixing(Index1M,$H1343,TRUE,_xll.ohTrigger(RecalcTrigger,Trigger1M)),NA())</f>
        <v>1.8090389918260785E-2</v>
      </c>
      <c r="K1343" s="52">
        <f>IFERROR(_xll.qlIndexFixing(ONIndex1M,I1343,TRUE,_xll.ohTrigger(RecalcTrigger,Trigger1M)),NA())</f>
        <v>1.8086349095138843E-2</v>
      </c>
      <c r="L1343" s="52">
        <f>IFERROR(_xll.qlIndexFixing(Index3M,H1343,TRUE,_xll.ohTrigger(RecalcTrigger,Trigger3M)),NA())</f>
        <v>1.9675925181520604E-2</v>
      </c>
      <c r="M1343" s="52">
        <f>IFERROR(_xll.qlIndexFixing(ONIndex3M,I1343,TRUE,_xll.ohTrigger(RecalcTrigger,Trigger3M)),NA())</f>
        <v>1.9636516057719433E-2</v>
      </c>
      <c r="N1343" s="52">
        <f>IFERROR(_xll.qlIndexFixing(Index6M,$H1343,TRUE,_xll.ohTrigger(RecalcTrigger,Trigger6M)),NA())</f>
        <v>2.1455396903080962E-2</v>
      </c>
      <c r="O1343" s="52">
        <f>IFERROR(_xll.qlIndexFixing(ONIndex6M,I1343,TRUE,_xll.ohTrigger(RecalcTrigger,Trigger6M)),NA())</f>
        <v>2.1361081427668793E-2</v>
      </c>
      <c r="P1343" s="52">
        <f>IFERROR(_xll.qlIndexFixing(Index1Y,$H1343,TRUE,_xll.ohTrigger(RecalcTrigger,Trigger1Y)),NA())</f>
        <v>2.3145398644358217E-2</v>
      </c>
      <c r="Q1343" s="52">
        <f>IFERROR(_xll.qlIndexFixing(ONIndex1Y,I1343,TRUE,_xll.ohTrigger(RecalcTrigger,Trigger1Y)),NA())</f>
        <v>2.293715968903598E-2</v>
      </c>
    </row>
    <row r="1344" spans="2:17" x14ac:dyDescent="0.2">
      <c r="B1344" s="46" t="s">
        <v>51</v>
      </c>
      <c r="D1344" s="49">
        <f>_xll.qlCalendarAdvance(LocalCalendar,$D1343,B1344,"f",FALSE)</f>
        <v>49179</v>
      </c>
      <c r="E1344" s="49">
        <f>_xll.qlInterestRateIndexValueDate(IndexON,D1344)</f>
        <v>49179</v>
      </c>
      <c r="F1344" s="52">
        <f>IFERROR(_xll.qlIndexFixing(IndexON,D1344,TRUE,_xll.ohTrigger(RecalcTrigger,TriggerON)),NA())</f>
        <v>1.5468551175237266E-2</v>
      </c>
      <c r="H1344" s="49">
        <f>_xll.qlCalendarAdvance(IborCalendar,$H1343,B1344,"f",FALSE)</f>
        <v>49165</v>
      </c>
      <c r="I1344" s="49">
        <f>_xll.qlInterestRateIndexValueDate(Index1M,$H1344)</f>
        <v>49167</v>
      </c>
      <c r="J1344" s="52">
        <f>IFERROR(_xll.qlIndexFixing(Index1M,$H1344,TRUE,_xll.ohTrigger(RecalcTrigger,Trigger1M)),NA())</f>
        <v>1.8085827366900595E-2</v>
      </c>
      <c r="K1344" s="52">
        <f>IFERROR(_xll.qlIndexFixing(ONIndex1M,I1344,TRUE,_xll.ohTrigger(RecalcTrigger,Trigger1M)),NA())</f>
        <v>1.8081953933517525E-2</v>
      </c>
      <c r="L1344" s="52">
        <f>IFERROR(_xll.qlIndexFixing(Index3M,H1344,TRUE,_xll.ohTrigger(RecalcTrigger,Trigger3M)),NA())</f>
        <v>1.9674409046742881E-2</v>
      </c>
      <c r="M1344" s="52">
        <f>IFERROR(_xll.qlIndexFixing(ONIndex3M,I1344,TRUE,_xll.ohTrigger(RecalcTrigger,Trigger3M)),NA())</f>
        <v>1.9635180462485025E-2</v>
      </c>
      <c r="N1344" s="52">
        <f>IFERROR(_xll.qlIndexFixing(Index6M,$H1344,TRUE,_xll.ohTrigger(RecalcTrigger,Trigger6M)),NA())</f>
        <v>2.1453665364463827E-2</v>
      </c>
      <c r="O1344" s="52">
        <f>IFERROR(_xll.qlIndexFixing(ONIndex6M,I1344,TRUE,_xll.ohTrigger(RecalcTrigger,Trigger6M)),NA())</f>
        <v>2.1359591740974793E-2</v>
      </c>
      <c r="P1344" s="52">
        <f>IFERROR(_xll.qlIndexFixing(Index1Y,$H1344,TRUE,_xll.ohTrigger(RecalcTrigger,Trigger1Y)),NA())</f>
        <v>2.3143073881300408E-2</v>
      </c>
      <c r="Q1344" s="52">
        <f>IFERROR(_xll.qlIndexFixing(ONIndex1Y,I1344,TRUE,_xll.ohTrigger(RecalcTrigger,Trigger1Y)),NA())</f>
        <v>2.293495836290127E-2</v>
      </c>
    </row>
    <row r="1345" spans="2:17" x14ac:dyDescent="0.2">
      <c r="B1345" s="46" t="s">
        <v>51</v>
      </c>
      <c r="D1345" s="49">
        <f>_xll.qlCalendarAdvance(LocalCalendar,$D1344,B1345,"f",FALSE)</f>
        <v>49186</v>
      </c>
      <c r="E1345" s="49">
        <f>_xll.qlInterestRateIndexValueDate(IndexON,D1345)</f>
        <v>49186</v>
      </c>
      <c r="F1345" s="52">
        <f>IFERROR(_xll.qlIndexFixing(IndexON,D1345,TRUE,_xll.ohTrigger(RecalcTrigger,TriggerON)),NA())</f>
        <v>1.5466780407225045E-2</v>
      </c>
      <c r="H1345" s="49">
        <f>_xll.qlCalendarAdvance(IborCalendar,$H1344,B1345,"f",FALSE)</f>
        <v>49172</v>
      </c>
      <c r="I1345" s="49">
        <f>_xll.qlInterestRateIndexValueDate(Index1M,$H1345)</f>
        <v>49174</v>
      </c>
      <c r="J1345" s="52">
        <f>IFERROR(_xll.qlIndexFixing(Index1M,$H1345,TRUE,_xll.ohTrigger(RecalcTrigger,Trigger1M)),NA())</f>
        <v>1.8081391219443479E-2</v>
      </c>
      <c r="K1345" s="52">
        <f>IFERROR(_xll.qlIndexFixing(ONIndex1M,I1345,TRUE,_xll.ohTrigger(RecalcTrigger,Trigger1M)),NA())</f>
        <v>1.8077547186683418E-2</v>
      </c>
      <c r="L1345" s="52">
        <f>IFERROR(_xll.qlIndexFixing(Index3M,H1345,TRUE,_xll.ohTrigger(RecalcTrigger,Trigger3M)),NA())</f>
        <v>1.9672866159092049E-2</v>
      </c>
      <c r="M1345" s="52">
        <f>IFERROR(_xll.qlIndexFixing(ONIndex3M,I1345,TRUE,_xll.ohTrigger(RecalcTrigger,Trigger3M)),NA())</f>
        <v>1.9633818246145296E-2</v>
      </c>
      <c r="N1345" s="52">
        <f>IFERROR(_xll.qlIndexFixing(Index6M,$H1345,TRUE,_xll.ohTrigger(RecalcTrigger,Trigger6M)),NA())</f>
        <v>2.1452422218059021E-2</v>
      </c>
      <c r="O1345" s="52">
        <f>IFERROR(_xll.qlIndexFixing(ONIndex6M,I1345,TRUE,_xll.ohTrigger(RecalcTrigger,Trigger6M)),NA())</f>
        <v>2.1358084879405936E-2</v>
      </c>
      <c r="P1345" s="52">
        <f>IFERROR(_xll.qlIndexFixing(Index1Y,$H1345,TRUE,_xll.ohTrigger(RecalcTrigger,Trigger1Y)),NA())</f>
        <v>2.31407463571403E-2</v>
      </c>
      <c r="Q1345" s="52">
        <f>IFERROR(_xll.qlIndexFixing(ONIndex1Y,I1345,TRUE,_xll.ohTrigger(RecalcTrigger,Trigger1Y)),NA())</f>
        <v>2.293275433359554E-2</v>
      </c>
    </row>
    <row r="1346" spans="2:17" x14ac:dyDescent="0.2">
      <c r="B1346" s="46" t="s">
        <v>51</v>
      </c>
      <c r="D1346" s="49">
        <f>_xll.qlCalendarAdvance(LocalCalendar,$D1345,B1346,"f",FALSE)</f>
        <v>49193</v>
      </c>
      <c r="E1346" s="49">
        <f>_xll.qlInterestRateIndexValueDate(IndexON,D1346)</f>
        <v>49193</v>
      </c>
      <c r="F1346" s="52">
        <f>IFERROR(_xll.qlIndexFixing(IndexON,D1346,TRUE,_xll.ohTrigger(RecalcTrigger,TriggerON)),NA())</f>
        <v>1.5464982941848504E-2</v>
      </c>
      <c r="H1346" s="49">
        <f>_xll.qlCalendarAdvance(IborCalendar,$H1345,B1346,"f",FALSE)</f>
        <v>49179</v>
      </c>
      <c r="I1346" s="49">
        <f>_xll.qlInterestRateIndexValueDate(Index1M,$H1346)</f>
        <v>49181</v>
      </c>
      <c r="J1346" s="52">
        <f>IFERROR(_xll.qlIndexFixing(Index1M,$H1346,TRUE,_xll.ohTrigger(RecalcTrigger,Trigger1M)),NA())</f>
        <v>1.8076943472031815E-2</v>
      </c>
      <c r="K1346" s="52">
        <f>IFERROR(_xll.qlIndexFixing(ONIndex1M,I1346,TRUE,_xll.ohTrigger(RecalcTrigger,Trigger1M)),NA())</f>
        <v>1.807326638004092E-2</v>
      </c>
      <c r="L1346" s="52">
        <f>IFERROR(_xll.qlIndexFixing(Index3M,H1346,TRUE,_xll.ohTrigger(RecalcTrigger,Trigger3M)),NA())</f>
        <v>1.9671296518599571E-2</v>
      </c>
      <c r="M1346" s="52">
        <f>IFERROR(_xll.qlIndexFixing(ONIndex3M,I1346,TRUE,_xll.ohTrigger(RecalcTrigger,Trigger3M)),NA())</f>
        <v>1.9632864326588617E-2</v>
      </c>
      <c r="N1346" s="52">
        <f>IFERROR(_xll.qlIndexFixing(Index6M,$H1346,TRUE,_xll.ohTrigger(RecalcTrigger,Trigger6M)),NA())</f>
        <v>2.1450150208264844E-2</v>
      </c>
      <c r="O1346" s="52">
        <f>IFERROR(_xll.qlIndexFixing(ONIndex6M,I1346,TRUE,_xll.ohTrigger(RecalcTrigger,Trigger6M)),NA())</f>
        <v>2.1357084668072179E-2</v>
      </c>
      <c r="P1346" s="52">
        <f>IFERROR(_xll.qlIndexFixing(Index1Y,$H1346,TRUE,_xll.ohTrigger(RecalcTrigger,Trigger1Y)),NA())</f>
        <v>2.3138985606590536E-2</v>
      </c>
      <c r="Q1346" s="52">
        <f>IFERROR(_xll.qlIndexFixing(ONIndex1Y,I1346,TRUE,_xll.ohTrigger(RecalcTrigger,Trigger1Y)),NA())</f>
        <v>2.2931120108420355E-2</v>
      </c>
    </row>
    <row r="1347" spans="2:17" x14ac:dyDescent="0.2">
      <c r="B1347" s="46" t="s">
        <v>51</v>
      </c>
      <c r="D1347" s="49">
        <f>_xll.qlCalendarAdvance(LocalCalendar,$D1346,B1347,"f",FALSE)</f>
        <v>49200</v>
      </c>
      <c r="E1347" s="49">
        <f>_xll.qlInterestRateIndexValueDate(IndexON,D1347)</f>
        <v>49200</v>
      </c>
      <c r="F1347" s="52">
        <f>IFERROR(_xll.qlIndexFixing(IndexON,D1347,TRUE,_xll.ohTrigger(RecalcTrigger,TriggerON)),NA())</f>
        <v>1.5463158779027708E-2</v>
      </c>
      <c r="H1347" s="49">
        <f>_xll.qlCalendarAdvance(IborCalendar,$H1346,B1347,"f",FALSE)</f>
        <v>49186</v>
      </c>
      <c r="I1347" s="49">
        <f>_xll.qlInterestRateIndexValueDate(Index1M,$H1347)</f>
        <v>49188</v>
      </c>
      <c r="J1347" s="52">
        <f>IFERROR(_xll.qlIndexFixing(Index1M,$H1347,TRUE,_xll.ohTrigger(RecalcTrigger,Trigger1M)),NA())</f>
        <v>1.8072484124675919E-2</v>
      </c>
      <c r="K1347" s="52">
        <f>IFERROR(_xll.qlIndexFixing(ONIndex1M,I1347,TRUE,_xll.ohTrigger(RecalcTrigger,Trigger1M)),NA())</f>
        <v>1.8068835412907713E-2</v>
      </c>
      <c r="L1347" s="52">
        <f>IFERROR(_xll.qlIndexFixing(Index3M,H1347,TRUE,_xll.ohTrigger(RecalcTrigger,Trigger3M)),NA())</f>
        <v>1.9668447798624786E-2</v>
      </c>
      <c r="M1347" s="52">
        <f>IFERROR(_xll.qlIndexFixing(ONIndex3M,I1347,TRUE,_xll.ohTrigger(RecalcTrigger,Trigger3M)),NA())</f>
        <v>1.963144688928109E-2</v>
      </c>
      <c r="N1347" s="52">
        <f>IFERROR(_xll.qlIndexFixing(Index6M,$H1347,TRUE,_xll.ohTrigger(RecalcTrigger,Trigger6M)),NA())</f>
        <v>2.1446353257785253E-2</v>
      </c>
      <c r="O1347" s="52">
        <f>IFERROR(_xll.qlIndexFixing(ONIndex6M,I1347,TRUE,_xll.ohTrigger(RecalcTrigger,Trigger6M)),NA())</f>
        <v>2.1355542138348227E-2</v>
      </c>
      <c r="P1347" s="52">
        <f>IFERROR(_xll.qlIndexFixing(Index1Y,$H1347,TRUE,_xll.ohTrigger(RecalcTrigger,Trigger1Y)),NA())</f>
        <v>2.3136652214848751E-2</v>
      </c>
      <c r="Q1347" s="52">
        <f>IFERROR(_xll.qlIndexFixing(ONIndex1Y,I1347,TRUE,_xll.ohTrigger(RecalcTrigger,Trigger1Y)),NA())</f>
        <v>2.2928910338892994E-2</v>
      </c>
    </row>
    <row r="1348" spans="2:17" x14ac:dyDescent="0.2">
      <c r="B1348" s="46" t="s">
        <v>51</v>
      </c>
      <c r="D1348" s="49">
        <f>_xll.qlCalendarAdvance(LocalCalendar,$D1347,B1348,"f",FALSE)</f>
        <v>49207</v>
      </c>
      <c r="E1348" s="49">
        <f>_xll.qlInterestRateIndexValueDate(IndexON,D1348)</f>
        <v>49207</v>
      </c>
      <c r="F1348" s="52">
        <f>IFERROR(_xll.qlIndexFixing(IndexON,D1348,TRUE,_xll.ohTrigger(RecalcTrigger,TriggerON)),NA())</f>
        <v>1.5461307918762657E-2</v>
      </c>
      <c r="H1348" s="49">
        <f>_xll.qlCalendarAdvance(IborCalendar,$H1347,B1348,"f",FALSE)</f>
        <v>49193</v>
      </c>
      <c r="I1348" s="49">
        <f>_xll.qlInterestRateIndexValueDate(Index1M,$H1348)</f>
        <v>49195</v>
      </c>
      <c r="J1348" s="52">
        <f>IFERROR(_xll.qlIndexFixing(Index1M,$H1348,TRUE,_xll.ohTrigger(RecalcTrigger,Trigger1M)),NA())</f>
        <v>1.8068145922253143E-2</v>
      </c>
      <c r="K1348" s="52">
        <f>IFERROR(_xll.qlIndexFixing(ONIndex1M,I1348,TRUE,_xll.ohTrigger(RecalcTrigger,Trigger1M)),NA())</f>
        <v>1.8064257434957653E-2</v>
      </c>
      <c r="L1348" s="52">
        <f>IFERROR(_xll.qlIndexFixing(Index3M,H1348,TRUE,_xll.ohTrigger(RecalcTrigger,Trigger3M)),NA())</f>
        <v>1.9666830649690464E-2</v>
      </c>
      <c r="M1348" s="52">
        <f>IFERROR(_xll.qlIndexFixing(ONIndex3M,I1348,TRUE,_xll.ohTrigger(RecalcTrigger,Trigger3M)),NA())</f>
        <v>1.962957187060077E-2</v>
      </c>
      <c r="N1348" s="52">
        <f>IFERROR(_xll.qlIndexFixing(Index6M,$H1348,TRUE,_xll.ohTrigger(RecalcTrigger,Trigger6M)),NA())</f>
        <v>2.1444557666226056E-2</v>
      </c>
      <c r="O1348" s="52">
        <f>IFERROR(_xll.qlIndexFixing(ONIndex6M,I1348,TRUE,_xll.ohTrigger(RecalcTrigger,Trigger6M)),NA())</f>
        <v>2.1353461245023908E-2</v>
      </c>
      <c r="P1348" s="52">
        <f>IFERROR(_xll.qlIndexFixing(Index1Y,$H1348,TRUE,_xll.ohTrigger(RecalcTrigger,Trigger1Y)),NA())</f>
        <v>2.3133747218236533E-2</v>
      </c>
      <c r="Q1348" s="52">
        <f>IFERROR(_xll.qlIndexFixing(ONIndex1Y,I1348,TRUE,_xll.ohTrigger(RecalcTrigger,Trigger1Y)),NA())</f>
        <v>2.2926126026412419E-2</v>
      </c>
    </row>
    <row r="1349" spans="2:17" x14ac:dyDescent="0.2">
      <c r="B1349" s="46" t="s">
        <v>51</v>
      </c>
      <c r="D1349" s="49">
        <f>_xll.qlCalendarAdvance(LocalCalendar,$D1348,B1349,"f",FALSE)</f>
        <v>49214</v>
      </c>
      <c r="E1349" s="49">
        <f>_xll.qlInterestRateIndexValueDate(IndexON,D1349)</f>
        <v>49214</v>
      </c>
      <c r="F1349" s="52">
        <f>IFERROR(_xll.qlIndexFixing(IndexON,D1349,TRUE,_xll.ohTrigger(RecalcTrigger,TriggerON)),NA())</f>
        <v>1.545943036105335E-2</v>
      </c>
      <c r="H1349" s="49">
        <f>_xll.qlCalendarAdvance(IborCalendar,$H1348,B1349,"f",FALSE)</f>
        <v>49200</v>
      </c>
      <c r="I1349" s="49">
        <f>_xll.qlInterestRateIndexValueDate(Index1M,$H1349)</f>
        <v>49202</v>
      </c>
      <c r="J1349" s="52">
        <f>IFERROR(_xll.qlIndexFixing(Index1M,$H1349,TRUE,_xll.ohTrigger(RecalcTrigger,Trigger1M)),NA())</f>
        <v>1.8063530630190745E-2</v>
      </c>
      <c r="K1349" s="52">
        <f>IFERROR(_xll.qlIndexFixing(ONIndex1M,I1349,TRUE,_xll.ohTrigger(RecalcTrigger,Trigger1M)),NA())</f>
        <v>1.8059804347325681E-2</v>
      </c>
      <c r="L1349" s="52">
        <f>IFERROR(_xll.qlIndexFixing(Index3M,H1349,TRUE,_xll.ohTrigger(RecalcTrigger,Trigger3M)),NA())</f>
        <v>1.9665186752359235E-2</v>
      </c>
      <c r="M1349" s="52">
        <f>IFERROR(_xll.qlIndexFixing(ONIndex3M,I1349,TRUE,_xll.ohTrigger(RecalcTrigger,Trigger3M)),NA())</f>
        <v>1.9628103169919697E-2</v>
      </c>
      <c r="N1349" s="52">
        <f>IFERROR(_xll.qlIndexFixing(Index6M,$H1349,TRUE,_xll.ohTrigger(RecalcTrigger,Trigger6M)),NA())</f>
        <v>2.1442744719248542E-2</v>
      </c>
      <c r="O1349" s="52">
        <f>IFERROR(_xll.qlIndexFixing(ONIndex6M,I1349,TRUE,_xll.ohTrigger(RecalcTrigger,Trigger6M)),NA())</f>
        <v>2.1351885683689176E-2</v>
      </c>
      <c r="P1349" s="52">
        <f>IFERROR(_xll.qlIndexFixing(Index1Y,$H1349,TRUE,_xll.ohTrigger(RecalcTrigger,Trigger1Y)),NA())</f>
        <v>2.3131408649858895E-2</v>
      </c>
      <c r="Q1349" s="52">
        <f>IFERROR(_xll.qlIndexFixing(ONIndex1Y,I1349,TRUE,_xll.ohTrigger(RecalcTrigger,Trigger1Y)),NA())</f>
        <v>2.2923911184289381E-2</v>
      </c>
    </row>
    <row r="1350" spans="2:17" x14ac:dyDescent="0.2">
      <c r="B1350" s="46" t="s">
        <v>51</v>
      </c>
      <c r="D1350" s="49">
        <f>_xll.qlCalendarAdvance(LocalCalendar,$D1349,B1350,"f",FALSE)</f>
        <v>49221</v>
      </c>
      <c r="E1350" s="49">
        <f>_xll.qlInterestRateIndexValueDate(IndexON,D1350)</f>
        <v>49221</v>
      </c>
      <c r="F1350" s="52">
        <f>IFERROR(_xll.qlIndexFixing(IndexON,D1350,TRUE,_xll.ohTrigger(RecalcTrigger,TriggerON)),NA())</f>
        <v>1.5457526105979724E-2</v>
      </c>
      <c r="H1350" s="49">
        <f>_xll.qlCalendarAdvance(IborCalendar,$H1349,B1350,"f",FALSE)</f>
        <v>49207</v>
      </c>
      <c r="I1350" s="49">
        <f>_xll.qlInterestRateIndexValueDate(Index1M,$H1350)</f>
        <v>49209</v>
      </c>
      <c r="J1350" s="52">
        <f>IFERROR(_xll.qlIndexFixing(Index1M,$H1350,TRUE,_xll.ohTrigger(RecalcTrigger,Trigger1M)),NA())</f>
        <v>1.8059036483089829E-2</v>
      </c>
      <c r="K1350" s="52">
        <f>IFERROR(_xll.qlIndexFixing(ONIndex1M,I1350,TRUE,_xll.ohTrigger(RecalcTrigger,Trigger1M)),NA())</f>
        <v>1.805533967453421E-2</v>
      </c>
      <c r="L1350" s="52">
        <f>IFERROR(_xll.qlIndexFixing(Index3M,H1350,TRUE,_xll.ohTrigger(RecalcTrigger,Trigger3M)),NA())</f>
        <v>1.9663516106664485E-2</v>
      </c>
      <c r="M1350" s="52">
        <f>IFERROR(_xll.qlIndexFixing(ONIndex3M,I1350,TRUE,_xll.ohTrigger(RecalcTrigger,Trigger3M)),NA())</f>
        <v>1.9626607848159949E-2</v>
      </c>
      <c r="N1350" s="52">
        <f>IFERROR(_xll.qlIndexFixing(Index6M,$H1350,TRUE,_xll.ohTrigger(RecalcTrigger,Trigger6M)),NA())</f>
        <v>2.1440914416898639E-2</v>
      </c>
      <c r="O1350" s="52">
        <f>IFERROR(_xll.qlIndexFixing(ONIndex6M,I1350,TRUE,_xll.ohTrigger(RecalcTrigger,Trigger6M)),NA())</f>
        <v>2.1350292947426297E-2</v>
      </c>
      <c r="P1350" s="52">
        <f>IFERROR(_xll.qlIndexFixing(Index1Y,$H1350,TRUE,_xll.ohTrigger(RecalcTrigger,Trigger1Y)),NA())</f>
        <v>2.3129067320475011E-2</v>
      </c>
      <c r="Q1350" s="52">
        <f>IFERROR(_xll.qlIndexFixing(ONIndex1Y,I1350,TRUE,_xll.ohTrigger(RecalcTrigger,Trigger1Y)),NA())</f>
        <v>2.2921693638968677E-2</v>
      </c>
    </row>
    <row r="1351" spans="2:17" x14ac:dyDescent="0.2">
      <c r="B1351" s="46" t="s">
        <v>51</v>
      </c>
      <c r="D1351" s="49">
        <f>_xll.qlCalendarAdvance(LocalCalendar,$D1350,B1351,"f",FALSE)</f>
        <v>49228</v>
      </c>
      <c r="E1351" s="49">
        <f>_xll.qlInterestRateIndexValueDate(IndexON,D1351)</f>
        <v>49228</v>
      </c>
      <c r="F1351" s="52">
        <f>IFERROR(_xll.qlIndexFixing(IndexON,D1351,TRUE,_xll.ohTrigger(RecalcTrigger,TriggerON)),NA())</f>
        <v>1.5455595153381907E-2</v>
      </c>
      <c r="H1351" s="49">
        <f>_xll.qlCalendarAdvance(IborCalendar,$H1350,B1351,"f",FALSE)</f>
        <v>49214</v>
      </c>
      <c r="I1351" s="49">
        <f>_xll.qlInterestRateIndexValueDate(Index1M,$H1351)</f>
        <v>49216</v>
      </c>
      <c r="J1351" s="52">
        <f>IFERROR(_xll.qlIndexFixing(Index1M,$H1351,TRUE,_xll.ohTrigger(RecalcTrigger,Trigger1M)),NA())</f>
        <v>1.8054660319246352E-2</v>
      </c>
      <c r="K1351" s="52">
        <f>IFERROR(_xll.qlIndexFixing(ONIndex1M,I1351,TRUE,_xll.ohTrigger(RecalcTrigger,Trigger1M)),NA())</f>
        <v>1.8050863416503304E-2</v>
      </c>
      <c r="L1351" s="52">
        <f>IFERROR(_xll.qlIndexFixing(Index3M,H1351,TRUE,_xll.ohTrigger(RecalcTrigger,Trigger3M)),NA())</f>
        <v>1.9661818712639587E-2</v>
      </c>
      <c r="M1351" s="52">
        <f>IFERROR(_xll.qlIndexFixing(ONIndex3M,I1351,TRUE,_xll.ohTrigger(RecalcTrigger,Trigger3M)),NA())</f>
        <v>1.9625085905294881E-2</v>
      </c>
      <c r="N1351" s="52">
        <f>IFERROR(_xll.qlIndexFixing(Index6M,$H1351,TRUE,_xll.ohTrigger(RecalcTrigger,Trigger6M)),NA())</f>
        <v>2.143956486486838E-2</v>
      </c>
      <c r="O1351" s="52">
        <f>IFERROR(_xll.qlIndexFixing(ONIndex6M,I1351,TRUE,_xll.ohTrigger(RecalcTrigger,Trigger6M)),NA())</f>
        <v>2.1348683036261917E-2</v>
      </c>
      <c r="P1351" s="52">
        <f>IFERROR(_xll.qlIndexFixing(Index1Y,$H1351,TRUE,_xll.ohTrigger(RecalcTrigger,Trigger1Y)),NA())</f>
        <v>2.3125019758181983E-2</v>
      </c>
      <c r="Q1351" s="52">
        <f>IFERROR(_xll.qlIndexFixing(ONIndex1Y,I1351,TRUE,_xll.ohTrigger(RecalcTrigger,Trigger1Y)),NA())</f>
        <v>2.2919473390423661E-2</v>
      </c>
    </row>
    <row r="1352" spans="2:17" x14ac:dyDescent="0.2">
      <c r="B1352" s="46" t="s">
        <v>51</v>
      </c>
      <c r="D1352" s="49">
        <f>_xll.qlCalendarAdvance(LocalCalendar,$D1351,B1352,"f",FALSE)</f>
        <v>49235</v>
      </c>
      <c r="E1352" s="49">
        <f>_xll.qlInterestRateIndexValueDate(IndexON,D1352)</f>
        <v>49235</v>
      </c>
      <c r="F1352" s="52">
        <f>IFERROR(_xll.qlIndexFixing(IndexON,D1352,TRUE,_xll.ohTrigger(RecalcTrigger,TriggerON)),NA())</f>
        <v>1.5453637503499706E-2</v>
      </c>
      <c r="H1352" s="49">
        <f>_xll.qlCalendarAdvance(IborCalendar,$H1351,B1352,"f",FALSE)</f>
        <v>49221</v>
      </c>
      <c r="I1352" s="49">
        <f>_xll.qlInterestRateIndexValueDate(Index1M,$H1352)</f>
        <v>49223</v>
      </c>
      <c r="J1352" s="52">
        <f>IFERROR(_xll.qlIndexFixing(Index1M,$H1352,TRUE,_xll.ohTrigger(RecalcTrigger,Trigger1M)),NA())</f>
        <v>1.8050013389233226E-2</v>
      </c>
      <c r="K1352" s="52">
        <f>IFERROR(_xll.qlIndexFixing(ONIndex1M,I1352,TRUE,_xll.ohTrigger(RecalcTrigger,Trigger1M)),NA())</f>
        <v>1.8046506791355998E-2</v>
      </c>
      <c r="L1352" s="52">
        <f>IFERROR(_xll.qlIndexFixing(Index3M,H1352,TRUE,_xll.ohTrigger(RecalcTrigger,Trigger3M)),NA())</f>
        <v>1.9661316867868244E-2</v>
      </c>
      <c r="M1352" s="52">
        <f>IFERROR(_xll.qlIndexFixing(ONIndex3M,I1352,TRUE,_xll.ohTrigger(RecalcTrigger,Trigger3M)),NA())</f>
        <v>1.9623960364860693E-2</v>
      </c>
      <c r="N1352" s="52">
        <f>IFERROR(_xll.qlIndexFixing(Index6M,$H1352,TRUE,_xll.ohTrigger(RecalcTrigger,Trigger6M)),NA())</f>
        <v>2.1437698501719078E-2</v>
      </c>
      <c r="O1352" s="52">
        <f>IFERROR(_xll.qlIndexFixing(ONIndex6M,I1352,TRUE,_xll.ohTrigger(RecalcTrigger,Trigger6M)),NA())</f>
        <v>2.1347571850558467E-2</v>
      </c>
      <c r="P1352" s="52">
        <f>IFERROR(_xll.qlIndexFixing(Index1Y,$H1352,TRUE,_xll.ohTrigger(RecalcTrigger,Trigger1Y)),NA())</f>
        <v>2.3124943838466631E-2</v>
      </c>
      <c r="Q1352" s="52">
        <f>IFERROR(_xll.qlIndexFixing(ONIndex1Y,I1352,TRUE,_xll.ohTrigger(RecalcTrigger,Trigger1Y)),NA())</f>
        <v>2.2917820940793199E-2</v>
      </c>
    </row>
    <row r="1353" spans="2:17" x14ac:dyDescent="0.2">
      <c r="B1353" s="46" t="s">
        <v>51</v>
      </c>
      <c r="D1353" s="49">
        <f>_xll.qlCalendarAdvance(LocalCalendar,$D1352,B1353,"f",FALSE)</f>
        <v>49242</v>
      </c>
      <c r="E1353" s="49">
        <f>_xll.qlInterestRateIndexValueDate(IndexON,D1353)</f>
        <v>49242</v>
      </c>
      <c r="F1353" s="52">
        <f>IFERROR(_xll.qlIndexFixing(IndexON,D1353,TRUE,_xll.ohTrigger(RecalcTrigger,TriggerON)),NA())</f>
        <v>1.5451653156013379E-2</v>
      </c>
      <c r="H1353" s="49">
        <f>_xll.qlCalendarAdvance(IborCalendar,$H1352,B1353,"f",FALSE)</f>
        <v>49228</v>
      </c>
      <c r="I1353" s="49">
        <f>_xll.qlInterestRateIndexValueDate(Index1M,$H1353)</f>
        <v>49230</v>
      </c>
      <c r="J1353" s="52">
        <f>IFERROR(_xll.qlIndexFixing(Index1M,$H1353,TRUE,_xll.ohTrigger(RecalcTrigger,Trigger1M)),NA())</f>
        <v>1.8045484442503326E-2</v>
      </c>
      <c r="K1353" s="52">
        <f>IFERROR(_xll.qlIndexFixing(ONIndex1M,I1353,TRUE,_xll.ohTrigger(RecalcTrigger,Trigger1M)),NA())</f>
        <v>1.8041876144909708E-2</v>
      </c>
      <c r="L1353" s="52">
        <f>IFERROR(_xll.qlIndexFixing(Index3M,H1353,TRUE,_xll.ohTrigger(RecalcTrigger,Trigger3M)),NA())</f>
        <v>1.9659965031184425E-2</v>
      </c>
      <c r="M1353" s="52">
        <f>IFERROR(_xll.qlIndexFixing(ONIndex3M,I1353,TRUE,_xll.ohTrigger(RecalcTrigger,Trigger3M)),NA())</f>
        <v>1.9621962156435302E-2</v>
      </c>
      <c r="N1353" s="52">
        <f>IFERROR(_xll.qlIndexFixing(Index6M,$H1353,TRUE,_xll.ohTrigger(RecalcTrigger,Trigger6M)),NA())</f>
        <v>2.1435814782326302E-2</v>
      </c>
      <c r="O1353" s="52">
        <f>IFERROR(_xll.qlIndexFixing(ONIndex6M,I1353,TRUE,_xll.ohTrigger(RecalcTrigger,Trigger6M)),NA())</f>
        <v>2.1345411689122074E-2</v>
      </c>
      <c r="P1353" s="52">
        <f>IFERROR(_xll.qlIndexFixing(Index1Y,$H1353,TRUE,_xll.ohTrigger(RecalcTrigger,Trigger1Y)),NA())</f>
        <v>2.3122026766479724E-2</v>
      </c>
      <c r="Q1353" s="52">
        <f>IFERROR(_xll.qlIndexFixing(ONIndex1Y,I1353,TRUE,_xll.ohTrigger(RecalcTrigger,Trigger1Y)),NA())</f>
        <v>2.2915024783740634E-2</v>
      </c>
    </row>
    <row r="1354" spans="2:17" x14ac:dyDescent="0.2">
      <c r="B1354" s="46" t="s">
        <v>51</v>
      </c>
      <c r="D1354" s="49">
        <f>_xll.qlCalendarAdvance(LocalCalendar,$D1353,B1354,"f",FALSE)</f>
        <v>49249</v>
      </c>
      <c r="E1354" s="49">
        <f>_xll.qlInterestRateIndexValueDate(IndexON,D1354)</f>
        <v>49249</v>
      </c>
      <c r="F1354" s="52">
        <f>IFERROR(_xll.qlIndexFixing(IndexON,D1354,TRUE,_xll.ohTrigger(RecalcTrigger,TriggerON)),NA())</f>
        <v>1.5449642111242667E-2</v>
      </c>
      <c r="H1354" s="49">
        <f>_xll.qlCalendarAdvance(IborCalendar,$H1353,B1354,"f",FALSE)</f>
        <v>49235</v>
      </c>
      <c r="I1354" s="49">
        <f>_xll.qlInterestRateIndexValueDate(Index1M,$H1354)</f>
        <v>49237</v>
      </c>
      <c r="J1354" s="52">
        <f>IFERROR(_xll.qlIndexFixing(Index1M,$H1354,TRUE,_xll.ohTrigger(RecalcTrigger,Trigger1M)),NA())</f>
        <v>1.804094389592718E-2</v>
      </c>
      <c r="K1354" s="52">
        <f>IFERROR(_xll.qlIndexFixing(ONIndex1M,I1354,TRUE,_xll.ohTrigger(RecalcTrigger,Trigger1M)),NA())</f>
        <v>1.8037365131320371E-2</v>
      </c>
      <c r="L1354" s="52">
        <f>IFERROR(_xll.qlIndexFixing(Index3M,H1354,TRUE,_xll.ohTrigger(RecalcTrigger,Trigger3M)),NA())</f>
        <v>1.9657776296447518E-2</v>
      </c>
      <c r="M1354" s="52">
        <f>IFERROR(_xll.qlIndexFixing(ONIndex3M,I1354,TRUE,_xll.ohTrigger(RecalcTrigger,Trigger3M)),NA())</f>
        <v>1.9620360350360855E-2</v>
      </c>
      <c r="N1354" s="52">
        <f>IFERROR(_xll.qlIndexFixing(Index6M,$H1354,TRUE,_xll.ohTrigger(RecalcTrigger,Trigger6M)),NA())</f>
        <v>2.1433913706740994E-2</v>
      </c>
      <c r="O1354" s="52">
        <f>IFERROR(_xll.qlIndexFixing(ONIndex6M,I1354,TRUE,_xll.ohTrigger(RecalcTrigger,Trigger6M)),NA())</f>
        <v>2.13437502531999E-2</v>
      </c>
      <c r="P1354" s="52">
        <f>IFERROR(_xll.qlIndexFixing(Index1Y,$H1354,TRUE,_xll.ohTrigger(RecalcTrigger,Trigger1Y)),NA())</f>
        <v>2.3119674393265139E-2</v>
      </c>
      <c r="Q1354" s="52">
        <f>IFERROR(_xll.qlIndexFixing(ONIndex1Y,I1354,TRUE,_xll.ohTrigger(RecalcTrigger,Trigger1Y)),NA())</f>
        <v>2.2912796425629267E-2</v>
      </c>
    </row>
    <row r="1355" spans="2:17" x14ac:dyDescent="0.2">
      <c r="B1355" s="46" t="s">
        <v>51</v>
      </c>
      <c r="D1355" s="49">
        <f>_xll.qlCalendarAdvance(LocalCalendar,$D1354,B1355,"f",FALSE)</f>
        <v>49256</v>
      </c>
      <c r="E1355" s="49">
        <f>_xll.qlInterestRateIndexValueDate(IndexON,D1355)</f>
        <v>49256</v>
      </c>
      <c r="F1355" s="52">
        <f>IFERROR(_xll.qlIndexFixing(IndexON,D1355,TRUE,_xll.ohTrigger(RecalcTrigger,TriggerON)),NA())</f>
        <v>1.5447604369027701E-2</v>
      </c>
      <c r="H1355" s="49">
        <f>_xll.qlCalendarAdvance(IborCalendar,$H1354,B1355,"f",FALSE)</f>
        <v>49242</v>
      </c>
      <c r="I1355" s="49">
        <f>_xll.qlInterestRateIndexValueDate(Index1M,$H1355)</f>
        <v>49244</v>
      </c>
      <c r="J1355" s="52">
        <f>IFERROR(_xll.qlIndexFixing(Index1M,$H1355,TRUE,_xll.ohTrigger(RecalcTrigger,Trigger1M)),NA())</f>
        <v>1.8036391749517683E-2</v>
      </c>
      <c r="K1355" s="52">
        <f>IFERROR(_xll.qlIndexFixing(ONIndex1M,I1355,TRUE,_xll.ohTrigger(RecalcTrigger,Trigger1M)),NA())</f>
        <v>1.803284253254489E-2</v>
      </c>
      <c r="L1355" s="52">
        <f>IFERROR(_xll.qlIndexFixing(Index3M,H1355,TRUE,_xll.ohTrigger(RecalcTrigger,Trigger3M)),NA())</f>
        <v>1.9655965881929645E-2</v>
      </c>
      <c r="M1355" s="52">
        <f>IFERROR(_xll.qlIndexFixing(ONIndex3M,I1355,TRUE,_xll.ohTrigger(RecalcTrigger,Trigger3M)),NA())</f>
        <v>1.9618731923207733E-2</v>
      </c>
      <c r="N1355" s="52">
        <f>IFERROR(_xll.qlIndexFixing(Index6M,$H1355,TRUE,_xll.ohTrigger(RecalcTrigger,Trigger6M)),NA())</f>
        <v>2.1431995275010159E-2</v>
      </c>
      <c r="O1355" s="52">
        <f>IFERROR(_xll.qlIndexFixing(ONIndex6M,I1355,TRUE,_xll.ohTrigger(RecalcTrigger,Trigger6M)),NA())</f>
        <v>2.134207164229629E-2</v>
      </c>
      <c r="P1355" s="52">
        <f>IFERROR(_xll.qlIndexFixing(Index1Y,$H1355,TRUE,_xll.ohTrigger(RecalcTrigger,Trigger1Y)),NA())</f>
        <v>2.3117319259141015E-2</v>
      </c>
      <c r="Q1355" s="52">
        <f>IFERROR(_xll.qlIndexFixing(ONIndex1Y,I1355,TRUE,_xll.ohTrigger(RecalcTrigger,Trigger1Y)),NA())</f>
        <v>2.2910565364293589E-2</v>
      </c>
    </row>
    <row r="1356" spans="2:17" x14ac:dyDescent="0.2">
      <c r="B1356" s="46" t="s">
        <v>51</v>
      </c>
      <c r="D1356" s="49">
        <f>_xll.qlCalendarAdvance(LocalCalendar,$D1355,B1356,"f",FALSE)</f>
        <v>49263</v>
      </c>
      <c r="E1356" s="49">
        <f>_xll.qlInterestRateIndexValueDate(IndexON,D1356)</f>
        <v>49263</v>
      </c>
      <c r="F1356" s="52">
        <f>IFERROR(_xll.qlIndexFixing(IndexON,D1356,TRUE,_xll.ohTrigger(RecalcTrigger,TriggerON)),NA())</f>
        <v>1.5445539929288543E-2</v>
      </c>
      <c r="H1356" s="49">
        <f>_xll.qlCalendarAdvance(IborCalendar,$H1355,B1356,"f",FALSE)</f>
        <v>49249</v>
      </c>
      <c r="I1356" s="49">
        <f>_xll.qlInterestRateIndexValueDate(Index1M,$H1356)</f>
        <v>49251</v>
      </c>
      <c r="J1356" s="52">
        <f>IFERROR(_xll.qlIndexFixing(Index1M,$H1356,TRUE,_xll.ohTrigger(RecalcTrigger,Trigger1M)),NA())</f>
        <v>1.8031828003287727E-2</v>
      </c>
      <c r="K1356" s="52">
        <f>IFERROR(_xll.qlIndexFixing(ONIndex1M,I1356,TRUE,_xll.ohTrigger(RecalcTrigger,Trigger1M)),NA())</f>
        <v>1.8028308348609912E-2</v>
      </c>
      <c r="L1356" s="52">
        <f>IFERROR(_xll.qlIndexFixing(Index3M,H1356,TRUE,_xll.ohTrigger(RecalcTrigger,Trigger3M)),NA())</f>
        <v>1.9654128714923034E-2</v>
      </c>
      <c r="M1356" s="52">
        <f>IFERROR(_xll.qlIndexFixing(ONIndex3M,I1356,TRUE,_xll.ohTrigger(RecalcTrigger,Trigger3M)),NA())</f>
        <v>1.9617076875002581E-2</v>
      </c>
      <c r="N1356" s="52">
        <f>IFERROR(_xll.qlIndexFixing(Index6M,$H1356,TRUE,_xll.ohTrigger(RecalcTrigger,Trigger6M)),NA())</f>
        <v>2.1429568142685866E-2</v>
      </c>
      <c r="O1356" s="52">
        <f>IFERROR(_xll.qlIndexFixing(ONIndex6M,I1356,TRUE,_xll.ohTrigger(RecalcTrigger,Trigger6M)),NA())</f>
        <v>2.1340375856491178E-2</v>
      </c>
      <c r="P1356" s="52">
        <f>IFERROR(_xll.qlIndexFixing(Index1Y,$H1356,TRUE,_xll.ohTrigger(RecalcTrigger,Trigger1Y)),NA())</f>
        <v>2.3114961364127391E-2</v>
      </c>
      <c r="Q1356" s="52">
        <f>IFERROR(_xll.qlIndexFixing(ONIndex1Y,I1356,TRUE,_xll.ohTrigger(RecalcTrigger,Trigger1Y)),NA())</f>
        <v>2.2908331599760245E-2</v>
      </c>
    </row>
    <row r="1357" spans="2:17" x14ac:dyDescent="0.2">
      <c r="B1357" s="46" t="s">
        <v>51</v>
      </c>
      <c r="D1357" s="49">
        <f>_xll.qlCalendarAdvance(LocalCalendar,$D1356,B1357,"f",FALSE)</f>
        <v>49270</v>
      </c>
      <c r="E1357" s="49">
        <f>_xll.qlInterestRateIndexValueDate(IndexON,D1357)</f>
        <v>49270</v>
      </c>
      <c r="F1357" s="52">
        <f>IFERROR(_xll.qlIndexFixing(IndexON,D1357,TRUE,_xll.ohTrigger(RecalcTrigger,TriggerON)),NA())</f>
        <v>1.5443629579370288E-2</v>
      </c>
      <c r="H1357" s="49">
        <f>_xll.qlCalendarAdvance(IborCalendar,$H1356,B1357,"f",FALSE)</f>
        <v>49256</v>
      </c>
      <c r="I1357" s="49">
        <f>_xll.qlInterestRateIndexValueDate(Index1M,$H1357)</f>
        <v>49261</v>
      </c>
      <c r="J1357" s="52">
        <f>IFERROR(_xll.qlIndexFixing(Index1M,$H1357,TRUE,_xll.ohTrigger(RecalcTrigger,Trigger1M)),NA())</f>
        <v>1.8025165354800698E-2</v>
      </c>
      <c r="K1357" s="52">
        <f>IFERROR(_xll.qlIndexFixing(ONIndex1M,I1357,TRUE,_xll.ohTrigger(RecalcTrigger,Trigger1M)),NA())</f>
        <v>1.8021559566889778E-2</v>
      </c>
      <c r="L1357" s="52">
        <f>IFERROR(_xll.qlIndexFixing(Index3M,H1357,TRUE,_xll.ohTrigger(RecalcTrigger,Trigger3M)),NA())</f>
        <v>1.9650664913188995E-2</v>
      </c>
      <c r="M1357" s="52">
        <f>IFERROR(_xll.qlIndexFixing(ONIndex3M,I1357,TRUE,_xll.ohTrigger(RecalcTrigger,Trigger3M)),NA())</f>
        <v>1.9613841382009056E-2</v>
      </c>
      <c r="N1357" s="52">
        <f>IFERROR(_xll.qlIndexFixing(Index6M,$H1357,TRUE,_xll.ohTrigger(RecalcTrigger,Trigger6M)),NA())</f>
        <v>2.1427263968597132E-2</v>
      </c>
      <c r="O1357" s="52">
        <f>IFERROR(_xll.qlIndexFixing(ONIndex6M,I1357,TRUE,_xll.ohTrigger(RecalcTrigger,Trigger6M)),NA())</f>
        <v>2.1336905794759886E-2</v>
      </c>
      <c r="P1357" s="52">
        <f>IFERROR(_xll.qlIndexFixing(Index1Y,$H1357,TRUE,_xll.ohTrigger(RecalcTrigger,Trigger1Y)),NA())</f>
        <v>2.3110456970938362E-2</v>
      </c>
      <c r="Q1357" s="52">
        <f>IFERROR(_xll.qlIndexFixing(ONIndex1Y,I1357,TRUE,_xll.ohTrigger(RecalcTrigger,Trigger1Y)),NA())</f>
        <v>2.2903998429057992E-2</v>
      </c>
    </row>
    <row r="1358" spans="2:17" x14ac:dyDescent="0.2">
      <c r="B1358" s="46" t="s">
        <v>51</v>
      </c>
      <c r="D1358" s="49">
        <f>_xll.qlCalendarAdvance(LocalCalendar,$D1357,B1358,"f",FALSE)</f>
        <v>49277</v>
      </c>
      <c r="E1358" s="49">
        <f>_xll.qlInterestRateIndexValueDate(IndexON,D1358)</f>
        <v>49277</v>
      </c>
      <c r="F1358" s="52">
        <f>IFERROR(_xll.qlIndexFixing(IndexON,D1358,TRUE,_xll.ohTrigger(RecalcTrigger,TriggerON)),NA())</f>
        <v>1.544133095771727E-2</v>
      </c>
      <c r="H1358" s="49">
        <f>_xll.qlCalendarAdvance(IborCalendar,$H1357,B1358,"f",FALSE)</f>
        <v>49263</v>
      </c>
      <c r="I1358" s="49">
        <f>_xll.qlInterestRateIndexValueDate(Index1M,$H1358)</f>
        <v>49265</v>
      </c>
      <c r="J1358" s="52">
        <f>IFERROR(_xll.qlIndexFixing(Index1M,$H1358,TRUE,_xll.ohTrigger(RecalcTrigger,Trigger1M)),NA())</f>
        <v>1.802266571141543E-2</v>
      </c>
      <c r="K1358" s="52">
        <f>IFERROR(_xll.qlIndexFixing(ONIndex1M,I1358,TRUE,_xll.ohTrigger(RecalcTrigger,Trigger1M)),NA())</f>
        <v>1.8019205225128232E-2</v>
      </c>
      <c r="L1358" s="52">
        <f>IFERROR(_xll.qlIndexFixing(Index3M,H1358,TRUE,_xll.ohTrigger(RecalcTrigger,Trigger3M)),NA())</f>
        <v>1.9650769141133301E-2</v>
      </c>
      <c r="M1358" s="52">
        <f>IFERROR(_xll.qlIndexFixing(ONIndex3M,I1358,TRUE,_xll.ohTrigger(RecalcTrigger,Trigger3M)),NA())</f>
        <v>1.9613686915356254E-2</v>
      </c>
      <c r="N1358" s="52">
        <f>IFERROR(_xll.qlIndexFixing(Index6M,$H1358,TRUE,_xll.ohTrigger(RecalcTrigger,Trigger6M)),NA())</f>
        <v>2.1425647210510244E-2</v>
      </c>
      <c r="O1358" s="52">
        <f>IFERROR(_xll.qlIndexFixing(ONIndex6M,I1358,TRUE,_xll.ohTrigger(RecalcTrigger,Trigger6M)),NA())</f>
        <v>2.1336932760123162E-2</v>
      </c>
      <c r="P1358" s="52">
        <f>IFERROR(_xll.qlIndexFixing(Index1Y,$H1358,TRUE,_xll.ohTrigger(RecalcTrigger,Trigger1Y)),NA())</f>
        <v>2.3110237291508524E-2</v>
      </c>
      <c r="Q1358" s="52">
        <f>IFERROR(_xll.qlIndexFixing(ONIndex1Y,I1358,TRUE,_xll.ohTrigger(RecalcTrigger,Trigger1Y)),NA())</f>
        <v>2.2903855961073916E-2</v>
      </c>
    </row>
    <row r="1359" spans="2:17" x14ac:dyDescent="0.2">
      <c r="B1359" s="46" t="s">
        <v>51</v>
      </c>
      <c r="D1359" s="49">
        <f>_xll.qlCalendarAdvance(LocalCalendar,$D1358,B1359,"f",FALSE)</f>
        <v>49284</v>
      </c>
      <c r="E1359" s="49">
        <f>_xll.qlInterestRateIndexValueDate(IndexON,D1359)</f>
        <v>49284</v>
      </c>
      <c r="F1359" s="52">
        <f>IFERROR(_xll.qlIndexFixing(IndexON,D1359,TRUE,_xll.ohTrigger(RecalcTrigger,TriggerON)),NA())</f>
        <v>1.5439186425885154E-2</v>
      </c>
      <c r="H1359" s="49">
        <f>_xll.qlCalendarAdvance(IborCalendar,$H1358,B1359,"f",FALSE)</f>
        <v>49270</v>
      </c>
      <c r="I1359" s="49">
        <f>_xll.qlInterestRateIndexValueDate(Index1M,$H1359)</f>
        <v>49272</v>
      </c>
      <c r="J1359" s="52">
        <f>IFERROR(_xll.qlIndexFixing(Index1M,$H1359,TRUE,_xll.ohTrigger(RecalcTrigger,Trigger1M)),NA())</f>
        <v>1.8018309326742452E-2</v>
      </c>
      <c r="K1359" s="52">
        <f>IFERROR(_xll.qlIndexFixing(ONIndex1M,I1359,TRUE,_xll.ohTrigger(RecalcTrigger,Trigger1M)),NA())</f>
        <v>1.8014636285608177E-2</v>
      </c>
      <c r="L1359" s="52">
        <f>IFERROR(_xll.qlIndexFixing(Index3M,H1359,TRUE,_xll.ohTrigger(RecalcTrigger,Trigger3M)),NA())</f>
        <v>1.9648456699360273E-2</v>
      </c>
      <c r="M1359" s="52">
        <f>IFERROR(_xll.qlIndexFixing(ONIndex3M,I1359,TRUE,_xll.ohTrigger(RecalcTrigger,Trigger3M)),NA())</f>
        <v>1.9611952003915079E-2</v>
      </c>
      <c r="N1359" s="52">
        <f>IFERROR(_xll.qlIndexFixing(Index6M,$H1359,TRUE,_xll.ohTrigger(RecalcTrigger,Trigger6M)),NA())</f>
        <v>2.1423660712003779E-2</v>
      </c>
      <c r="O1359" s="52">
        <f>IFERROR(_xll.qlIndexFixing(ONIndex6M,I1359,TRUE,_xll.ohTrigger(RecalcTrigger,Trigger6M)),NA())</f>
        <v>2.1335185449560257E-2</v>
      </c>
      <c r="P1359" s="52">
        <f>IFERROR(_xll.qlIndexFixing(Index1Y,$H1359,TRUE,_xll.ohTrigger(RecalcTrigger,Trigger1Y)),NA())</f>
        <v>2.3107871113942489E-2</v>
      </c>
      <c r="Q1359" s="52">
        <f>IFERROR(_xll.qlIndexFixing(ONIndex1Y,I1359,TRUE,_xll.ohTrigger(RecalcTrigger,Trigger1Y)),NA())</f>
        <v>2.290161408697422E-2</v>
      </c>
    </row>
    <row r="1360" spans="2:17" x14ac:dyDescent="0.2">
      <c r="B1360" s="46" t="s">
        <v>51</v>
      </c>
      <c r="D1360" s="49">
        <f>_xll.qlCalendarAdvance(LocalCalendar,$D1359,B1360,"f",FALSE)</f>
        <v>49291</v>
      </c>
      <c r="E1360" s="49">
        <f>_xll.qlInterestRateIndexValueDate(IndexON,D1360)</f>
        <v>49291</v>
      </c>
      <c r="F1360" s="52">
        <f>IFERROR(_xll.qlIndexFixing(IndexON,D1360,TRUE,_xll.ohTrigger(RecalcTrigger,TriggerON)),NA())</f>
        <v>1.5437015196528847E-2</v>
      </c>
      <c r="H1360" s="49">
        <f>_xll.qlCalendarAdvance(IborCalendar,$H1359,B1360,"f",FALSE)</f>
        <v>49277</v>
      </c>
      <c r="I1360" s="49">
        <f>_xll.qlInterestRateIndexValueDate(Index1M,$H1360)</f>
        <v>49279</v>
      </c>
      <c r="J1360" s="52">
        <f>IFERROR(_xll.qlIndexFixing(Index1M,$H1360,TRUE,_xll.ohTrigger(RecalcTrigger,Trigger1M)),NA())</f>
        <v>1.8013577090195132E-2</v>
      </c>
      <c r="K1360" s="52">
        <f>IFERROR(_xll.qlIndexFixing(ONIndex1M,I1360,TRUE,_xll.ohTrigger(RecalcTrigger,Trigger1M)),NA())</f>
        <v>1.8010055760928623E-2</v>
      </c>
      <c r="L1360" s="52">
        <f>IFERROR(_xll.qlIndexFixing(Index3M,H1360,TRUE,_xll.ohTrigger(RecalcTrigger,Trigger3M)),NA())</f>
        <v>1.9644946799239449E-2</v>
      </c>
      <c r="M1360" s="52">
        <f>IFERROR(_xll.qlIndexFixing(ONIndex3M,I1360,TRUE,_xll.ohTrigger(RecalcTrigger,Trigger3M)),NA())</f>
        <v>1.9610190471421873E-2</v>
      </c>
      <c r="N1360" s="52">
        <f>IFERROR(_xll.qlIndexFixing(Index6M,$H1360,TRUE,_xll.ohTrigger(RecalcTrigger,Trigger6M)),NA())</f>
        <v>2.1422142775959264E-2</v>
      </c>
      <c r="O1360" s="52">
        <f>IFERROR(_xll.qlIndexFixing(ONIndex6M,I1360,TRUE,_xll.ohTrigger(RecalcTrigger,Trigger6M)),NA())</f>
        <v>2.1333420964069205E-2</v>
      </c>
      <c r="P1360" s="52">
        <f>IFERROR(_xll.qlIndexFixing(Index1Y,$H1360,TRUE,_xll.ohTrigger(RecalcTrigger,Trigger1Y)),NA())</f>
        <v>2.3105502175564493E-2</v>
      </c>
      <c r="Q1360" s="52">
        <f>IFERROR(_xll.qlIndexFixing(ONIndex1Y,I1360,TRUE,_xll.ohTrigger(RecalcTrigger,Trigger1Y)),NA())</f>
        <v>2.2899369509623568E-2</v>
      </c>
    </row>
    <row r="1361" spans="2:17" x14ac:dyDescent="0.2">
      <c r="B1361" s="46" t="s">
        <v>51</v>
      </c>
      <c r="D1361" s="49">
        <f>_xll.qlCalendarAdvance(LocalCalendar,$D1360,B1361,"f",FALSE)</f>
        <v>49298</v>
      </c>
      <c r="E1361" s="49">
        <f>_xll.qlInterestRateIndexValueDate(IndexON,D1361)</f>
        <v>49298</v>
      </c>
      <c r="F1361" s="52">
        <f>IFERROR(_xll.qlIndexFixing(IndexON,D1361,TRUE,_xll.ohTrigger(RecalcTrigger,TriggerON)),NA())</f>
        <v>1.5434817269808221E-2</v>
      </c>
      <c r="H1361" s="49">
        <f>_xll.qlCalendarAdvance(IborCalendar,$H1360,B1361,"f",FALSE)</f>
        <v>49284</v>
      </c>
      <c r="I1361" s="49">
        <f>_xll.qlInterestRateIndexValueDate(Index1M,$H1361)</f>
        <v>49286</v>
      </c>
      <c r="J1361" s="52">
        <f>IFERROR(_xll.qlIndexFixing(Index1M,$H1361,TRUE,_xll.ohTrigger(RecalcTrigger,Trigger1M)),NA())</f>
        <v>1.8008835275290049E-2</v>
      </c>
      <c r="K1361" s="52">
        <f>IFERROR(_xll.qlIndexFixing(ONIndex1M,I1361,TRUE,_xll.ohTrigger(RecalcTrigger,Trigger1M)),NA())</f>
        <v>1.8005463651062925E-2</v>
      </c>
      <c r="L1361" s="52">
        <f>IFERROR(_xll.qlIndexFixing(Index3M,H1361,TRUE,_xll.ohTrigger(RecalcTrigger,Trigger3M)),NA())</f>
        <v>1.9642983941300152E-2</v>
      </c>
      <c r="M1361" s="52">
        <f>IFERROR(_xll.qlIndexFixing(ONIndex3M,I1361,TRUE,_xll.ohTrigger(RecalcTrigger,Trigger3M)),NA())</f>
        <v>1.9608402317876639E-2</v>
      </c>
      <c r="N1361" s="52">
        <f>IFERROR(_xll.qlIndexFixing(Index6M,$H1361,TRUE,_xll.ohTrigger(RecalcTrigger,Trigger6M)),NA())</f>
        <v>2.1420120208428661E-2</v>
      </c>
      <c r="O1361" s="52">
        <f>IFERROR(_xll.qlIndexFixing(ONIndex6M,I1361,TRUE,_xll.ohTrigger(RecalcTrigger,Trigger6M)),NA())</f>
        <v>2.1331639303650007E-2</v>
      </c>
      <c r="P1361" s="52">
        <f>IFERROR(_xll.qlIndexFixing(Index1Y,$H1361,TRUE,_xll.ohTrigger(RecalcTrigger,Trigger1Y)),NA())</f>
        <v>2.3103130476394795E-2</v>
      </c>
      <c r="Q1361" s="52">
        <f>IFERROR(_xll.qlIndexFixing(ONIndex1Y,I1361,TRUE,_xll.ohTrigger(RecalcTrigger,Trigger1Y)),NA())</f>
        <v>2.2897122229101896E-2</v>
      </c>
    </row>
    <row r="1362" spans="2:17" x14ac:dyDescent="0.2">
      <c r="B1362" s="46" t="s">
        <v>51</v>
      </c>
      <c r="D1362" s="49">
        <f>_xll.qlCalendarAdvance(LocalCalendar,$D1361,B1362,"f",FALSE)</f>
        <v>49305</v>
      </c>
      <c r="E1362" s="49">
        <f>_xll.qlInterestRateIndexValueDate(IndexON,D1362)</f>
        <v>49305</v>
      </c>
      <c r="F1362" s="52">
        <f>IFERROR(_xll.qlIndexFixing(IndexON,D1362,TRUE,_xll.ohTrigger(RecalcTrigger,TriggerON)),NA())</f>
        <v>1.5432592645563403E-2</v>
      </c>
      <c r="H1362" s="49">
        <f>_xll.qlCalendarAdvance(IborCalendar,$H1361,B1362,"f",FALSE)</f>
        <v>49291</v>
      </c>
      <c r="I1362" s="49">
        <f>_xll.qlInterestRateIndexValueDate(Index1M,$H1362)</f>
        <v>49293</v>
      </c>
      <c r="J1362" s="52">
        <f>IFERROR(_xll.qlIndexFixing(Index1M,$H1362,TRUE,_xll.ohTrigger(RecalcTrigger,Trigger1M)),NA())</f>
        <v>1.8004319880378927E-2</v>
      </c>
      <c r="K1362" s="52">
        <f>IFERROR(_xll.qlIndexFixing(ONIndex1M,I1362,TRUE,_xll.ohTrigger(RecalcTrigger,Trigger1M)),NA())</f>
        <v>1.8000859956011084E-2</v>
      </c>
      <c r="L1362" s="52">
        <f>IFERROR(_xll.qlIndexFixing(Index3M,H1362,TRUE,_xll.ohTrigger(RecalcTrigger,Trigger3M)),NA())</f>
        <v>1.9640994336880269E-2</v>
      </c>
      <c r="M1362" s="52">
        <f>IFERROR(_xll.qlIndexFixing(ONIndex3M,I1362,TRUE,_xll.ohTrigger(RecalcTrigger,Trigger3M)),NA())</f>
        <v>1.9606587543226084E-2</v>
      </c>
      <c r="N1362" s="52">
        <f>IFERROR(_xll.qlIndexFixing(Index6M,$H1362,TRUE,_xll.ohTrigger(RecalcTrigger,Trigger6M)),NA())</f>
        <v>2.1418080285112683E-2</v>
      </c>
      <c r="O1362" s="52">
        <f>IFERROR(_xll.qlIndexFixing(ONIndex6M,I1362,TRUE,_xll.ohTrigger(RecalcTrigger,Trigger6M)),NA())</f>
        <v>2.1329840468329309E-2</v>
      </c>
      <c r="P1362" s="52">
        <f>IFERROR(_xll.qlIndexFixing(Index1Y,$H1362,TRUE,_xll.ohTrigger(RecalcTrigger,Trigger1Y)),NA())</f>
        <v>2.3100756016452124E-2</v>
      </c>
      <c r="Q1362" s="52">
        <f>IFERROR(_xll.qlIndexFixing(ONIndex1Y,I1362,TRUE,_xll.ohTrigger(RecalcTrigger,Trigger1Y)),NA())</f>
        <v>2.2894872245355913E-2</v>
      </c>
    </row>
    <row r="1363" spans="2:17" x14ac:dyDescent="0.2">
      <c r="B1363" s="46" t="s">
        <v>51</v>
      </c>
      <c r="D1363" s="49">
        <f>_xll.qlCalendarAdvance(LocalCalendar,$D1362,B1363,"f",FALSE)</f>
        <v>49312</v>
      </c>
      <c r="E1363" s="49">
        <f>_xll.qlInterestRateIndexValueDate(IndexON,D1363)</f>
        <v>49312</v>
      </c>
      <c r="F1363" s="52">
        <f>IFERROR(_xll.qlIndexFixing(IndexON,D1363,TRUE,_xll.ohTrigger(RecalcTrigger,TriggerON)),NA())</f>
        <v>1.5430341324034202E-2</v>
      </c>
      <c r="H1363" s="49">
        <f>_xll.qlCalendarAdvance(IborCalendar,$H1362,B1363,"f",FALSE)</f>
        <v>49298</v>
      </c>
      <c r="I1363" s="49">
        <f>_xll.qlInterestRateIndexValueDate(Index1M,$H1363)</f>
        <v>49300</v>
      </c>
      <c r="J1363" s="52">
        <f>IFERROR(_xll.qlIndexFixing(Index1M,$H1363,TRUE,_xll.ohTrigger(RecalcTrigger,Trigger1M)),NA())</f>
        <v>1.7999556985826864E-2</v>
      </c>
      <c r="K1363" s="52">
        <f>IFERROR(_xll.qlIndexFixing(ONIndex1M,I1363,TRUE,_xll.ohTrigger(RecalcTrigger,Trigger1M)),NA())</f>
        <v>1.7996483790186701E-2</v>
      </c>
      <c r="L1363" s="52">
        <f>IFERROR(_xll.qlIndexFixing(Index3M,H1363,TRUE,_xll.ohTrigger(RecalcTrigger,Trigger3M)),NA())</f>
        <v>1.9638977986017991E-2</v>
      </c>
      <c r="M1363" s="52">
        <f>IFERROR(_xll.qlIndexFixing(ONIndex3M,I1363,TRUE,_xll.ohTrigger(RecalcTrigger,Trigger3M)),NA())</f>
        <v>1.9605548135327666E-2</v>
      </c>
      <c r="N1363" s="52">
        <f>IFERROR(_xll.qlIndexFixing(Index6M,$H1363,TRUE,_xll.ohTrigger(RecalcTrigger,Trigger6M)),NA())</f>
        <v>2.1416023006065342E-2</v>
      </c>
      <c r="O1363" s="52">
        <f>IFERROR(_xll.qlIndexFixing(ONIndex6M,I1363,TRUE,_xll.ohTrigger(RecalcTrigger,Trigger6M)),NA())</f>
        <v>2.1329026904883364E-2</v>
      </c>
      <c r="P1363" s="52">
        <f>IFERROR(_xll.qlIndexFixing(Index1Y,$H1363,TRUE,_xll.ohTrigger(RecalcTrigger,Trigger1Y)),NA())</f>
        <v>2.3098378795757171E-2</v>
      </c>
      <c r="Q1363" s="52">
        <f>IFERROR(_xll.qlIndexFixing(ONIndex1Y,I1363,TRUE,_xll.ohTrigger(RecalcTrigger,Trigger1Y)),NA())</f>
        <v>2.2893753172382958E-2</v>
      </c>
    </row>
    <row r="1364" spans="2:17" x14ac:dyDescent="0.2">
      <c r="B1364" s="46" t="s">
        <v>51</v>
      </c>
      <c r="D1364" s="49">
        <f>_xll.qlCalendarAdvance(LocalCalendar,$D1363,B1364,"f",FALSE)</f>
        <v>49319</v>
      </c>
      <c r="E1364" s="49">
        <f>_xll.qlInterestRateIndexValueDate(IndexON,D1364)</f>
        <v>49319</v>
      </c>
      <c r="F1364" s="52">
        <f>IFERROR(_xll.qlIndexFixing(IndexON,D1364,TRUE,_xll.ohTrigger(RecalcTrigger,TriggerON)),NA())</f>
        <v>1.542806330498081E-2</v>
      </c>
      <c r="H1364" s="49">
        <f>_xll.qlCalendarAdvance(IborCalendar,$H1363,B1364,"f",FALSE)</f>
        <v>49305</v>
      </c>
      <c r="I1364" s="49">
        <f>_xll.qlInterestRateIndexValueDate(Index1M,$H1364)</f>
        <v>49307</v>
      </c>
      <c r="J1364" s="52">
        <f>IFERROR(_xll.qlIndexFixing(Index1M,$H1364,TRUE,_xll.ohTrigger(RecalcTrigger,Trigger1M)),NA())</f>
        <v>1.799513200037401E-2</v>
      </c>
      <c r="K1364" s="52">
        <f>IFERROR(_xll.qlIndexFixing(ONIndex1M,I1364,TRUE,_xll.ohTrigger(RecalcTrigger,Trigger1M)),NA())</f>
        <v>1.7991736357207966E-2</v>
      </c>
      <c r="L1364" s="52">
        <f>IFERROR(_xll.qlIndexFixing(Index3M,H1364,TRUE,_xll.ohTrigger(RecalcTrigger,Trigger3M)),NA())</f>
        <v>1.9637318508607882E-2</v>
      </c>
      <c r="M1364" s="52">
        <f>IFERROR(_xll.qlIndexFixing(ONIndex3M,I1364,TRUE,_xll.ohTrigger(RecalcTrigger,Trigger3M)),NA())</f>
        <v>1.9603277209432335E-2</v>
      </c>
      <c r="N1364" s="52">
        <f>IFERROR(_xll.qlIndexFixing(Index6M,$H1364,TRUE,_xll.ohTrigger(RecalcTrigger,Trigger6M)),NA())</f>
        <v>2.1413948371339354E-2</v>
      </c>
      <c r="O1364" s="52">
        <f>IFERROR(_xll.qlIndexFixing(ONIndex6M,I1364,TRUE,_xll.ohTrigger(RecalcTrigger,Trigger6M)),NA())</f>
        <v>2.1326691214578197E-2</v>
      </c>
      <c r="P1364" s="52">
        <f>IFERROR(_xll.qlIndexFixing(Index1Y,$H1364,TRUE,_xll.ohTrigger(RecalcTrigger,Trigger1Y)),NA())</f>
        <v>2.3095998814328233E-2</v>
      </c>
      <c r="Q1364" s="52">
        <f>IFERROR(_xll.qlIndexFixing(ONIndex1Y,I1364,TRUE,_xll.ohTrigger(RecalcTrigger,Trigger1Y)),NA())</f>
        <v>2.2890930642784912E-2</v>
      </c>
    </row>
    <row r="1365" spans="2:17" x14ac:dyDescent="0.2">
      <c r="B1365" s="46" t="s">
        <v>51</v>
      </c>
      <c r="D1365" s="49">
        <f>_xll.qlCalendarAdvance(LocalCalendar,$D1364,B1365,"f",FALSE)</f>
        <v>49326</v>
      </c>
      <c r="E1365" s="49">
        <f>_xll.qlInterestRateIndexValueDate(IndexON,D1365)</f>
        <v>49326</v>
      </c>
      <c r="F1365" s="52">
        <f>IFERROR(_xll.qlIndexFixing(IndexON,D1365,TRUE,_xll.ohTrigger(RecalcTrigger,TriggerON)),NA())</f>
        <v>1.5425758588483163E-2</v>
      </c>
      <c r="H1365" s="49">
        <f>_xll.qlCalendarAdvance(IborCalendar,$H1364,B1365,"f",FALSE)</f>
        <v>49312</v>
      </c>
      <c r="I1365" s="49">
        <f>_xll.qlInterestRateIndexValueDate(Index1M,$H1365)</f>
        <v>49314</v>
      </c>
      <c r="J1365" s="52">
        <f>IFERROR(_xll.qlIndexFixing(Index1M,$H1365,TRUE,_xll.ohTrigger(RecalcTrigger,Trigger1M)),NA())</f>
        <v>1.7990232297517623E-2</v>
      </c>
      <c r="K1365" s="52">
        <f>IFERROR(_xll.qlIndexFixing(ONIndex1M,I1365,TRUE,_xll.ohTrigger(RecalcTrigger,Trigger1M)),NA())</f>
        <v>1.7986979359818633E-2</v>
      </c>
      <c r="L1365" s="52">
        <f>IFERROR(_xll.qlIndexFixing(Index3M,H1365,TRUE,_xll.ohTrigger(RecalcTrigger,Trigger3M)),NA())</f>
        <v>1.9634865045130567E-2</v>
      </c>
      <c r="M1365" s="52">
        <f>IFERROR(_xll.qlIndexFixing(ONIndex3M,I1365,TRUE,_xll.ohTrigger(RecalcTrigger,Trigger3M)),NA())</f>
        <v>1.9600983492935597E-2</v>
      </c>
      <c r="N1365" s="52">
        <f>IFERROR(_xll.qlIndexFixing(Index6M,$H1365,TRUE,_xll.ohTrigger(RecalcTrigger,Trigger6M)),NA())</f>
        <v>2.1411377270373746E-2</v>
      </c>
      <c r="O1365" s="52">
        <f>IFERROR(_xll.qlIndexFixing(ONIndex6M,I1365,TRUE,_xll.ohTrigger(RecalcTrigger,Trigger6M)),NA())</f>
        <v>2.1324340912851625E-2</v>
      </c>
      <c r="P1365" s="52">
        <f>IFERROR(_xll.qlIndexFixing(Index1Y,$H1365,TRUE,_xll.ohTrigger(RecalcTrigger,Trigger1Y)),NA())</f>
        <v>2.3093616072185782E-2</v>
      </c>
      <c r="Q1365" s="52">
        <f>IFERROR(_xll.qlIndexFixing(ONIndex1Y,I1365,TRUE,_xll.ohTrigger(RecalcTrigger,Trigger1Y)),NA())</f>
        <v>2.2888106074958614E-2</v>
      </c>
    </row>
    <row r="1366" spans="2:17" x14ac:dyDescent="0.2">
      <c r="B1366" s="46" t="s">
        <v>51</v>
      </c>
      <c r="D1366" s="49">
        <f>_xll.qlCalendarAdvance(LocalCalendar,$D1365,B1366,"f",FALSE)</f>
        <v>49333</v>
      </c>
      <c r="E1366" s="49">
        <f>_xll.qlInterestRateIndexValueDate(IndexON,D1366)</f>
        <v>49333</v>
      </c>
      <c r="F1366" s="52">
        <f>IFERROR(_xll.qlIndexFixing(IndexON,D1366,TRUE,_xll.ohTrigger(RecalcTrigger,TriggerON)),NA())</f>
        <v>1.5423427174621196E-2</v>
      </c>
      <c r="H1366" s="49">
        <f>_xll.qlCalendarAdvance(IborCalendar,$H1365,B1366,"f",FALSE)</f>
        <v>49319</v>
      </c>
      <c r="I1366" s="49">
        <f>_xll.qlInterestRateIndexValueDate(Index1M,$H1366)</f>
        <v>49321</v>
      </c>
      <c r="J1366" s="52">
        <f>IFERROR(_xll.qlIndexFixing(Index1M,$H1366,TRUE,_xll.ohTrigger(RecalcTrigger,Trigger1M)),NA())</f>
        <v>1.7985552553833446E-2</v>
      </c>
      <c r="K1366" s="52">
        <f>IFERROR(_xll.qlIndexFixing(ONIndex1M,I1366,TRUE,_xll.ohTrigger(RecalcTrigger,Trigger1M)),NA())</f>
        <v>1.7982445751723031E-2</v>
      </c>
      <c r="L1366" s="52">
        <f>IFERROR(_xll.qlIndexFixing(Index3M,H1366,TRUE,_xll.ohTrigger(RecalcTrigger,Trigger3M)),NA())</f>
        <v>1.9632768455188021E-2</v>
      </c>
      <c r="M1366" s="52">
        <f>IFERROR(_xll.qlIndexFixing(ONIndex3M,I1366,TRUE,_xll.ohTrigger(RecalcTrigger,Trigger3M)),NA())</f>
        <v>1.9599457301762158E-2</v>
      </c>
      <c r="N1366" s="52">
        <f>IFERROR(_xll.qlIndexFixing(Index6M,$H1366,TRUE,_xll.ohTrigger(RecalcTrigger,Trigger6M)),NA())</f>
        <v>2.1409269288831499E-2</v>
      </c>
      <c r="O1366" s="52">
        <f>IFERROR(_xll.qlIndexFixing(ONIndex6M,I1366,TRUE,_xll.ohTrigger(RecalcTrigger,Trigger6M)),NA())</f>
        <v>2.1322970645585304E-2</v>
      </c>
      <c r="P1366" s="52">
        <f>IFERROR(_xll.qlIndexFixing(Index1Y,$H1366,TRUE,_xll.ohTrigger(RecalcTrigger,Trigger1Y)),NA())</f>
        <v>2.3091230569349645E-2</v>
      </c>
      <c r="Q1366" s="52">
        <f>IFERROR(_xll.qlIndexFixing(ONIndex1Y,I1366,TRUE,_xll.ohTrigger(RecalcTrigger,Trigger1Y)),NA())</f>
        <v>2.2886411079421354E-2</v>
      </c>
    </row>
    <row r="1367" spans="2:17" x14ac:dyDescent="0.2">
      <c r="B1367" s="46" t="s">
        <v>51</v>
      </c>
      <c r="D1367" s="49">
        <f>_xll.qlCalendarAdvance(LocalCalendar,$D1366,B1367,"f",FALSE)</f>
        <v>49340</v>
      </c>
      <c r="E1367" s="49">
        <f>_xll.qlInterestRateIndexValueDate(IndexON,D1367)</f>
        <v>49340</v>
      </c>
      <c r="F1367" s="52">
        <f>IFERROR(_xll.qlIndexFixing(IndexON,D1367,TRUE,_xll.ohTrigger(RecalcTrigger,TriggerON)),NA())</f>
        <v>1.542106906339491E-2</v>
      </c>
      <c r="H1367" s="49">
        <f>_xll.qlCalendarAdvance(IborCalendar,$H1366,B1367,"f",FALSE)</f>
        <v>49326</v>
      </c>
      <c r="I1367" s="49">
        <f>_xll.qlInterestRateIndexValueDate(Index1M,$H1367)</f>
        <v>49328</v>
      </c>
      <c r="J1367" s="52">
        <f>IFERROR(_xll.qlIndexFixing(Index1M,$H1367,TRUE,_xll.ohTrigger(RecalcTrigger,Trigger1M)),NA())</f>
        <v>1.7980973851828563E-2</v>
      </c>
      <c r="K1367" s="52">
        <f>IFERROR(_xll.qlIndexFixing(ONIndex1M,I1367,TRUE,_xll.ohTrigger(RecalcTrigger,Trigger1M)),NA())</f>
        <v>1.7977667703146238E-2</v>
      </c>
      <c r="L1367" s="52">
        <f>IFERROR(_xll.qlIndexFixing(Index3M,H1367,TRUE,_xll.ohTrigger(RecalcTrigger,Trigger3M)),NA())</f>
        <v>1.9630645118966505E-2</v>
      </c>
      <c r="M1367" s="52">
        <f>IFERROR(_xll.qlIndexFixing(ONIndex3M,I1367,TRUE,_xll.ohTrigger(RecalcTrigger,Trigger3M)),NA())</f>
        <v>1.9597114354086287E-2</v>
      </c>
      <c r="N1367" s="52">
        <f>IFERROR(_xll.qlIndexFixing(Index6M,$H1367,TRUE,_xll.ohTrigger(RecalcTrigger,Trigger6M)),NA())</f>
        <v>2.1407143952785115E-2</v>
      </c>
      <c r="O1367" s="52">
        <f>IFERROR(_xll.qlIndexFixing(ONIndex6M,I1367,TRUE,_xll.ohTrigger(RecalcTrigger,Trigger6M)),NA())</f>
        <v>2.1320588667936846E-2</v>
      </c>
      <c r="P1367" s="52">
        <f>IFERROR(_xll.qlIndexFixing(Index1Y,$H1367,TRUE,_xll.ohTrigger(RecalcTrigger,Trigger1Y)),NA())</f>
        <v>2.3089404553049687E-2</v>
      </c>
      <c r="Q1367" s="52">
        <f>IFERROR(_xll.qlIndexFixing(ONIndex1Y,I1367,TRUE,_xll.ohTrigger(RecalcTrigger,Trigger1Y)),NA())</f>
        <v>2.2883581778687656E-2</v>
      </c>
    </row>
    <row r="1368" spans="2:17" x14ac:dyDescent="0.2">
      <c r="B1368" s="46" t="s">
        <v>51</v>
      </c>
      <c r="D1368" s="49">
        <f>_xll.qlCalendarAdvance(LocalCalendar,$D1367,B1368,"f",FALSE)</f>
        <v>49347</v>
      </c>
      <c r="E1368" s="49">
        <f>_xll.qlInterestRateIndexValueDate(IndexON,D1368)</f>
        <v>49347</v>
      </c>
      <c r="F1368" s="52">
        <f>IFERROR(_xll.qlIndexFixing(IndexON,D1368,TRUE,_xll.ohTrigger(RecalcTrigger,TriggerON)),NA())</f>
        <v>1.5418684254724369E-2</v>
      </c>
      <c r="H1368" s="49">
        <f>_xll.qlCalendarAdvance(IborCalendar,$H1367,B1368,"f",FALSE)</f>
        <v>49333</v>
      </c>
      <c r="I1368" s="49">
        <f>_xll.qlInterestRateIndexValueDate(Index1M,$H1368)</f>
        <v>49335</v>
      </c>
      <c r="J1368" s="52">
        <f>IFERROR(_xll.qlIndexFixing(Index1M,$H1368,TRUE,_xll.ohTrigger(RecalcTrigger,Trigger1M)),NA())</f>
        <v>1.7976158267470434E-2</v>
      </c>
      <c r="K1368" s="52">
        <f>IFERROR(_xll.qlIndexFixing(ONIndex1M,I1368,TRUE,_xll.ohTrigger(RecalcTrigger,Trigger1M)),NA())</f>
        <v>1.7972994497084116E-2</v>
      </c>
      <c r="L1368" s="52">
        <f>IFERROR(_xll.qlIndexFixing(Index3M,H1368,TRUE,_xll.ohTrigger(RecalcTrigger,Trigger3M)),NA())</f>
        <v>1.9628495036511318E-2</v>
      </c>
      <c r="M1368" s="52">
        <f>IFERROR(_xll.qlIndexFixing(ONIndex3M,I1368,TRUE,_xll.ohTrigger(RecalcTrigger,Trigger3M)),NA())</f>
        <v>1.959513985309691E-2</v>
      </c>
      <c r="N1368" s="52">
        <f>IFERROR(_xll.qlIndexFixing(Index6M,$H1368,TRUE,_xll.ohTrigger(RecalcTrigger,Trigger6M)),NA())</f>
        <v>2.1405001262288923E-2</v>
      </c>
      <c r="O1368" s="52">
        <f>IFERROR(_xll.qlIndexFixing(ONIndex6M,I1368,TRUE,_xll.ohTrigger(RecalcTrigger,Trigger6M)),NA())</f>
        <v>2.1318686783153851E-2</v>
      </c>
      <c r="P1368" s="52">
        <f>IFERROR(_xll.qlIndexFixing(Index1Y,$H1368,TRUE,_xll.ohTrigger(RecalcTrigger,Trigger1Y)),NA())</f>
        <v>2.3086451281674056E-2</v>
      </c>
      <c r="Q1368" s="52">
        <f>IFERROR(_xll.qlIndexFixing(ONIndex1Y,I1368,TRUE,_xll.ohTrigger(RecalcTrigger,Trigger1Y)),NA())</f>
        <v>2.2881315575782324E-2</v>
      </c>
    </row>
    <row r="1369" spans="2:17" x14ac:dyDescent="0.2">
      <c r="B1369" s="46" t="s">
        <v>51</v>
      </c>
      <c r="D1369" s="49">
        <f>_xll.qlCalendarAdvance(LocalCalendar,$D1368,B1369,"f",FALSE)</f>
        <v>49354</v>
      </c>
      <c r="E1369" s="49">
        <f>_xll.qlInterestRateIndexValueDate(IndexON,D1369)</f>
        <v>49354</v>
      </c>
      <c r="F1369" s="52">
        <f>IFERROR(_xll.qlIndexFixing(IndexON,D1369,TRUE,_xll.ohTrigger(RecalcTrigger,TriggerON)),NA())</f>
        <v>1.5416272748609572E-2</v>
      </c>
      <c r="H1369" s="49">
        <f>_xll.qlCalendarAdvance(IborCalendar,$H1368,B1369,"f",FALSE)</f>
        <v>49340</v>
      </c>
      <c r="I1369" s="49">
        <f>_xll.qlInterestRateIndexValueDate(Index1M,$H1369)</f>
        <v>49342</v>
      </c>
      <c r="J1369" s="52">
        <f>IFERROR(_xll.qlIndexFixing(Index1M,$H1369,TRUE,_xll.ohTrigger(RecalcTrigger,Trigger1M)),NA())</f>
        <v>1.7971111595820637E-2</v>
      </c>
      <c r="K1369" s="52">
        <f>IFERROR(_xll.qlIndexFixing(ONIndex1M,I1369,TRUE,_xll.ohTrigger(RecalcTrigger,Trigger1M)),NA())</f>
        <v>1.7968309705809205E-2</v>
      </c>
      <c r="L1369" s="52">
        <f>IFERROR(_xll.qlIndexFixing(Index3M,H1369,TRUE,_xll.ohTrigger(RecalcTrigger,Trigger3M)),NA())</f>
        <v>1.9625944538262455E-2</v>
      </c>
      <c r="M1369" s="52">
        <f>IFERROR(_xll.qlIndexFixing(ONIndex3M,I1369,TRUE,_xll.ohTrigger(RecalcTrigger,Trigger3M)),NA())</f>
        <v>1.9593138731002213E-2</v>
      </c>
      <c r="N1369" s="52">
        <f>IFERROR(_xll.qlIndexFixing(Index6M,$H1369,TRUE,_xll.ohTrigger(RecalcTrigger,Trigger6M)),NA())</f>
        <v>2.1402841217399007E-2</v>
      </c>
      <c r="O1369" s="52">
        <f>IFERROR(_xll.qlIndexFixing(ONIndex6M,I1369,TRUE,_xll.ohTrigger(RecalcTrigger,Trigger6M)),NA())</f>
        <v>2.1316767723389418E-2</v>
      </c>
      <c r="P1369" s="52">
        <f>IFERROR(_xll.qlIndexFixing(Index1Y,$H1369,TRUE,_xll.ohTrigger(RecalcTrigger,Trigger1Y)),NA())</f>
        <v>2.3084057496874248E-2</v>
      </c>
      <c r="Q1369" s="52">
        <f>IFERROR(_xll.qlIndexFixing(ONIndex1Y,I1369,TRUE,_xll.ohTrigger(RecalcTrigger,Trigger1Y)),NA())</f>
        <v>2.2879046669652681E-2</v>
      </c>
    </row>
    <row r="1370" spans="2:17" x14ac:dyDescent="0.2">
      <c r="B1370" s="46" t="s">
        <v>51</v>
      </c>
      <c r="D1370" s="49">
        <f>_xll.qlCalendarAdvance(LocalCalendar,$D1369,B1370,"f",FALSE)</f>
        <v>49361</v>
      </c>
      <c r="E1370" s="49">
        <f>_xll.qlInterestRateIndexValueDate(IndexON,D1370)</f>
        <v>49361</v>
      </c>
      <c r="F1370" s="52">
        <f>IFERROR(_xll.qlIndexFixing(IndexON,D1370,TRUE,_xll.ohTrigger(RecalcTrigger,TriggerON)),NA())</f>
        <v>1.541383454505052E-2</v>
      </c>
      <c r="H1370" s="49">
        <f>_xll.qlCalendarAdvance(IborCalendar,$H1369,B1370,"f",FALSE)</f>
        <v>49347</v>
      </c>
      <c r="I1370" s="49">
        <f>_xll.qlInterestRateIndexValueDate(Index1M,$H1370)</f>
        <v>49349</v>
      </c>
      <c r="J1370" s="52">
        <f>IFERROR(_xll.qlIndexFixing(Index1M,$H1370,TRUE,_xll.ohTrigger(RecalcTrigger,Trigger1M)),NA())</f>
        <v>1.7966388645949443E-2</v>
      </c>
      <c r="K1370" s="52">
        <f>IFERROR(_xll.qlIndexFixing(ONIndex1M,I1370,TRUE,_xll.ohTrigger(RecalcTrigger,Trigger1M)),NA())</f>
        <v>1.796361332940144E-2</v>
      </c>
      <c r="L1370" s="52">
        <f>IFERROR(_xll.qlIndexFixing(Index3M,H1370,TRUE,_xll.ohTrigger(RecalcTrigger,Trigger3M)),NA())</f>
        <v>1.9623742993628669E-2</v>
      </c>
      <c r="M1370" s="52">
        <f>IFERROR(_xll.qlIndexFixing(ONIndex3M,I1370,TRUE,_xll.ohTrigger(RecalcTrigger,Trigger3M)),NA())</f>
        <v>1.9591110987882132E-2</v>
      </c>
      <c r="N1370" s="52">
        <f>IFERROR(_xll.qlIndexFixing(Index6M,$H1370,TRUE,_xll.ohTrigger(RecalcTrigger,Trigger6M)),NA())</f>
        <v>2.1400663818170573E-2</v>
      </c>
      <c r="O1370" s="52">
        <f>IFERROR(_xll.qlIndexFixing(ONIndex6M,I1370,TRUE,_xll.ohTrigger(RecalcTrigger,Trigger6M)),NA())</f>
        <v>2.1314831488776775E-2</v>
      </c>
      <c r="P1370" s="52">
        <f>IFERROR(_xll.qlIndexFixing(Index1Y,$H1370,TRUE,_xll.ohTrigger(RecalcTrigger,Trigger1Y)),NA())</f>
        <v>2.3081660951459596E-2</v>
      </c>
      <c r="Q1370" s="52">
        <f>IFERROR(_xll.qlIndexFixing(ONIndex1Y,I1370,TRUE,_xll.ohTrigger(RecalcTrigger,Trigger1Y)),NA())</f>
        <v>2.2876775060325372E-2</v>
      </c>
    </row>
    <row r="1371" spans="2:17" x14ac:dyDescent="0.2">
      <c r="B1371" s="46" t="s">
        <v>51</v>
      </c>
      <c r="D1371" s="49">
        <f>_xll.qlCalendarAdvance(LocalCalendar,$D1370,B1371,"f",FALSE)</f>
        <v>49368</v>
      </c>
      <c r="E1371" s="49">
        <f>_xll.qlInterestRateIndexValueDate(IndexON,D1371)</f>
        <v>49368</v>
      </c>
      <c r="F1371" s="52">
        <f>IFERROR(_xll.qlIndexFixing(IndexON,D1371,TRUE,_xll.ohTrigger(RecalcTrigger,TriggerON)),NA())</f>
        <v>1.5411369644127149E-2</v>
      </c>
      <c r="H1371" s="49">
        <f>_xll.qlCalendarAdvance(IborCalendar,$H1370,B1371,"f",FALSE)</f>
        <v>49354</v>
      </c>
      <c r="I1371" s="49">
        <f>_xll.qlInterestRateIndexValueDate(Index1M,$H1371)</f>
        <v>49356</v>
      </c>
      <c r="J1371" s="52">
        <f>IFERROR(_xll.qlIndexFixing(Index1M,$H1371,TRUE,_xll.ohTrigger(RecalcTrigger,Trigger1M)),NA())</f>
        <v>1.7961654098010031E-2</v>
      </c>
      <c r="K1371" s="52">
        <f>IFERROR(_xll.qlIndexFixing(ONIndex1M,I1371,TRUE,_xll.ohTrigger(RecalcTrigger,Trigger1M)),NA())</f>
        <v>1.7959016488473534E-2</v>
      </c>
      <c r="L1371" s="52">
        <f>IFERROR(_xll.qlIndexFixing(Index3M,H1371,TRUE,_xll.ohTrigger(RecalcTrigger,Trigger3M)),NA())</f>
        <v>1.9621514704327277E-2</v>
      </c>
      <c r="M1371" s="52">
        <f>IFERROR(_xll.qlIndexFixing(ONIndex3M,I1371,TRUE,_xll.ohTrigger(RecalcTrigger,Trigger3M)),NA())</f>
        <v>1.9589441638803162E-2</v>
      </c>
      <c r="N1371" s="52">
        <f>IFERROR(_xll.qlIndexFixing(Index6M,$H1371,TRUE,_xll.ohTrigger(RecalcTrigger,Trigger6M)),NA())</f>
        <v>2.1398469064661033E-2</v>
      </c>
      <c r="O1371" s="52">
        <f>IFERROR(_xll.qlIndexFixing(ONIndex6M,I1371,TRUE,_xll.ohTrigger(RecalcTrigger,Trigger6M)),NA())</f>
        <v>2.1313368644471087E-2</v>
      </c>
      <c r="P1371" s="52">
        <f>IFERROR(_xll.qlIndexFixing(Index1Y,$H1371,TRUE,_xll.ohTrigger(RecalcTrigger,Trigger1Y)),NA())</f>
        <v>2.3079822496647438E-2</v>
      </c>
      <c r="Q1371" s="52">
        <f>IFERROR(_xll.qlIndexFixing(ONIndex1Y,I1371,TRUE,_xll.ohTrigger(RecalcTrigger,Trigger1Y)),NA())</f>
        <v>2.2875064862355465E-2</v>
      </c>
    </row>
    <row r="1372" spans="2:17" x14ac:dyDescent="0.2">
      <c r="B1372" s="46" t="s">
        <v>51</v>
      </c>
      <c r="D1372" s="49">
        <f>_xll.qlCalendarAdvance(LocalCalendar,$D1371,B1372,"f",FALSE)</f>
        <v>49375</v>
      </c>
      <c r="E1372" s="49">
        <f>_xll.qlInterestRateIndexValueDate(IndexON,D1372)</f>
        <v>49375</v>
      </c>
      <c r="F1372" s="52">
        <f>IFERROR(_xll.qlIndexFixing(IndexON,D1372,TRUE,_xll.ohTrigger(RecalcTrigger,TriggerON)),NA())</f>
        <v>1.5408878045759522E-2</v>
      </c>
      <c r="H1372" s="49">
        <f>_xll.qlCalendarAdvance(IborCalendar,$H1371,B1372,"f",FALSE)</f>
        <v>49361</v>
      </c>
      <c r="I1372" s="49">
        <f>_xll.qlInterestRateIndexValueDate(Index1M,$H1372)</f>
        <v>49363</v>
      </c>
      <c r="J1372" s="52">
        <f>IFERROR(_xll.qlIndexFixing(Index1M,$H1372,TRUE,_xll.ohTrigger(RecalcTrigger,Trigger1M)),NA())</f>
        <v>1.7957337818992614E-2</v>
      </c>
      <c r="K1372" s="52">
        <f>IFERROR(_xll.qlIndexFixing(ONIndex1M,I1372,TRUE,_xll.ohTrigger(RecalcTrigger,Trigger1M)),NA())</f>
        <v>1.795418582102748E-2</v>
      </c>
      <c r="L1372" s="52">
        <f>IFERROR(_xll.qlIndexFixing(Index3M,H1372,TRUE,_xll.ohTrigger(RecalcTrigger,Trigger3M)),NA())</f>
        <v>1.9619259670404086E-2</v>
      </c>
      <c r="M1372" s="52">
        <f>IFERROR(_xll.qlIndexFixing(ONIndex3M,I1372,TRUE,_xll.ohTrigger(RecalcTrigger,Trigger3M)),NA())</f>
        <v>1.9586975638459236E-2</v>
      </c>
      <c r="N1372" s="52">
        <f>IFERROR(_xll.qlIndexFixing(Index6M,$H1372,TRUE,_xll.ohTrigger(RecalcTrigger,Trigger6M)),NA())</f>
        <v>2.1396256956926034E-2</v>
      </c>
      <c r="O1372" s="52">
        <f>IFERROR(_xll.qlIndexFixing(ONIndex6M,I1372,TRUE,_xll.ohTrigger(RecalcTrigger,Trigger6M)),NA())</f>
        <v>2.1310907494740405E-2</v>
      </c>
      <c r="P1372" s="52">
        <f>IFERROR(_xll.qlIndexFixing(Index1Y,$H1372,TRUE,_xll.ohTrigger(RecalcTrigger,Trigger1Y)),NA())</f>
        <v>2.3076859578864174E-2</v>
      </c>
      <c r="Q1372" s="52">
        <f>IFERROR(_xll.qlIndexFixing(ONIndex1Y,I1372,TRUE,_xll.ohTrigger(RecalcTrigger,Trigger1Y)),NA())</f>
        <v>2.2872223732077757E-2</v>
      </c>
    </row>
    <row r="1373" spans="2:17" x14ac:dyDescent="0.2">
      <c r="B1373" s="46" t="s">
        <v>51</v>
      </c>
      <c r="D1373" s="49">
        <f>_xll.qlCalendarAdvance(LocalCalendar,$D1372,B1373,"f",FALSE)</f>
        <v>49382</v>
      </c>
      <c r="E1373" s="49">
        <f>_xll.qlInterestRateIndexValueDate(IndexON,D1373)</f>
        <v>49382</v>
      </c>
      <c r="F1373" s="52">
        <f>IFERROR(_xll.qlIndexFixing(IndexON,D1373,TRUE,_xll.ohTrigger(RecalcTrigger,TriggerON)),NA())</f>
        <v>1.5406359750027576E-2</v>
      </c>
      <c r="H1373" s="49">
        <f>_xll.qlCalendarAdvance(IborCalendar,$H1372,B1373,"f",FALSE)</f>
        <v>49368</v>
      </c>
      <c r="I1373" s="49">
        <f>_xll.qlInterestRateIndexValueDate(Index1M,$H1373)</f>
        <v>49370</v>
      </c>
      <c r="J1373" s="52">
        <f>IFERROR(_xll.qlIndexFixing(Index1M,$H1373,TRUE,_xll.ohTrigger(RecalcTrigger,Trigger1M)),NA())</f>
        <v>1.7952469558099576E-2</v>
      </c>
      <c r="K1373" s="52">
        <f>IFERROR(_xll.qlIndexFixing(ONIndex1M,I1373,TRUE,_xll.ohTrigger(RecalcTrigger,Trigger1M)),NA())</f>
        <v>1.794945468914122E-2</v>
      </c>
      <c r="L1373" s="52">
        <f>IFERROR(_xll.qlIndexFixing(Index3M,H1373,TRUE,_xll.ohTrigger(RecalcTrigger,Trigger3M)),NA())</f>
        <v>1.9618803784386584E-2</v>
      </c>
      <c r="M1373" s="52">
        <f>IFERROR(_xll.qlIndexFixing(ONIndex3M,I1373,TRUE,_xll.ohTrigger(RecalcTrigger,Trigger3M)),NA())</f>
        <v>1.9584868032156422E-2</v>
      </c>
      <c r="N1373" s="52">
        <f>IFERROR(_xll.qlIndexFixing(Index6M,$H1373,TRUE,_xll.ohTrigger(RecalcTrigger,Trigger6M)),NA())</f>
        <v>2.1396367205148058E-2</v>
      </c>
      <c r="O1373" s="52">
        <f>IFERROR(_xll.qlIndexFixing(ONIndex6M,I1373,TRUE,_xll.ohTrigger(RecalcTrigger,Trigger6M)),NA())</f>
        <v>2.1308919735343324E-2</v>
      </c>
      <c r="P1373" s="52">
        <f>IFERROR(_xll.qlIndexFixing(Index1Y,$H1373,TRUE,_xll.ohTrigger(RecalcTrigger,Trigger1Y)),NA())</f>
        <v>2.3074454751723046E-2</v>
      </c>
      <c r="Q1373" s="52">
        <f>IFERROR(_xll.qlIndexFixing(ONIndex1Y,I1373,TRUE,_xll.ohTrigger(RecalcTrigger,Trigger1Y)),NA())</f>
        <v>2.2869944013157451E-2</v>
      </c>
    </row>
    <row r="1374" spans="2:17" x14ac:dyDescent="0.2">
      <c r="B1374" s="46" t="s">
        <v>51</v>
      </c>
      <c r="D1374" s="49">
        <f>_xll.qlCalendarAdvance(LocalCalendar,$D1373,B1374,"f",FALSE)</f>
        <v>49389</v>
      </c>
      <c r="E1374" s="49">
        <f>_xll.qlInterestRateIndexValueDate(IndexON,D1374)</f>
        <v>49389</v>
      </c>
      <c r="F1374" s="52">
        <f>IFERROR(_xll.qlIndexFixing(IndexON,D1374,TRUE,_xll.ohTrigger(RecalcTrigger,TriggerON)),NA())</f>
        <v>1.5403814756851375E-2</v>
      </c>
      <c r="H1374" s="49">
        <f>_xll.qlCalendarAdvance(IborCalendar,$H1373,B1374,"f",FALSE)</f>
        <v>49375</v>
      </c>
      <c r="I1374" s="49">
        <f>_xll.qlInterestRateIndexValueDate(Index1M,$H1374)</f>
        <v>49377</v>
      </c>
      <c r="J1374" s="52">
        <f>IFERROR(_xll.qlIndexFixing(Index1M,$H1374,TRUE,_xll.ohTrigger(RecalcTrigger,Trigger1M)),NA())</f>
        <v>1.7947697017458179E-2</v>
      </c>
      <c r="K1374" s="52">
        <f>IFERROR(_xll.qlIndexFixing(ONIndex1M,I1374,TRUE,_xll.ohTrigger(RecalcTrigger,Trigger1M)),NA())</f>
        <v>1.7944711972068816E-2</v>
      </c>
      <c r="L1374" s="52">
        <f>IFERROR(_xll.qlIndexFixing(Index3M,H1374,TRUE,_xll.ohTrigger(RecalcTrigger,Trigger3M)),NA())</f>
        <v>1.9616485079681747E-2</v>
      </c>
      <c r="M1374" s="52">
        <f>IFERROR(_xll.qlIndexFixing(ONIndex3M,I1374,TRUE,_xll.ohTrigger(RecalcTrigger,Trigger3M)),NA())</f>
        <v>1.9582733804828223E-2</v>
      </c>
      <c r="N1374" s="52">
        <f>IFERROR(_xll.qlIndexFixing(Index6M,$H1374,TRUE,_xll.ohTrigger(RecalcTrigger,Trigger6M)),NA())</f>
        <v>2.1393647181735677E-2</v>
      </c>
      <c r="O1374" s="52">
        <f>IFERROR(_xll.qlIndexFixing(ONIndex6M,I1374,TRUE,_xll.ohTrigger(RecalcTrigger,Trigger6M)),NA())</f>
        <v>2.1306914801044741E-2</v>
      </c>
      <c r="P1374" s="52">
        <f>IFERROR(_xll.qlIndexFixing(Index1Y,$H1374,TRUE,_xll.ohTrigger(RecalcTrigger,Trigger1Y)),NA())</f>
        <v>2.3072047164046792E-2</v>
      </c>
      <c r="Q1374" s="52">
        <f>IFERROR(_xll.qlIndexFixing(ONIndex1Y,I1374,TRUE,_xll.ohTrigger(RecalcTrigger,Trigger1Y)),NA())</f>
        <v>2.2867661591066124E-2</v>
      </c>
    </row>
    <row r="1375" spans="2:17" x14ac:dyDescent="0.2">
      <c r="B1375" s="46" t="s">
        <v>51</v>
      </c>
      <c r="D1375" s="49">
        <f>_xll.qlCalendarAdvance(LocalCalendar,$D1374,B1375,"f",FALSE)</f>
        <v>49396</v>
      </c>
      <c r="E1375" s="49">
        <f>_xll.qlInterestRateIndexValueDate(IndexON,D1375)</f>
        <v>49396</v>
      </c>
      <c r="F1375" s="52">
        <f>IFERROR(_xll.qlIndexFixing(IndexON,D1375,TRUE,_xll.ohTrigger(RecalcTrigger,TriggerON)),NA())</f>
        <v>1.5401243066230919E-2</v>
      </c>
      <c r="H1375" s="49">
        <f>_xll.qlCalendarAdvance(IborCalendar,$H1374,B1375,"f",FALSE)</f>
        <v>49382</v>
      </c>
      <c r="I1375" s="49">
        <f>_xll.qlInterestRateIndexValueDate(Index1M,$H1375)</f>
        <v>49384</v>
      </c>
      <c r="J1375" s="52">
        <f>IFERROR(_xll.qlIndexFixing(Index1M,$H1375,TRUE,_xll.ohTrigger(RecalcTrigger,Trigger1M)),NA())</f>
        <v>1.7942912877259343E-2</v>
      </c>
      <c r="K1375" s="52">
        <f>IFERROR(_xll.qlIndexFixing(ONIndex1M,I1375,TRUE,_xll.ohTrigger(RecalcTrigger,Trigger1M)),NA())</f>
        <v>1.7939957669810269E-2</v>
      </c>
      <c r="L1375" s="52">
        <f>IFERROR(_xll.qlIndexFixing(Index3M,H1375,TRUE,_xll.ohTrigger(RecalcTrigger,Trigger3M)),NA())</f>
        <v>1.9614139623311346E-2</v>
      </c>
      <c r="M1375" s="52">
        <f>IFERROR(_xll.qlIndexFixing(ONIndex3M,I1375,TRUE,_xll.ohTrigger(RecalcTrigger,Trigger3M)),NA())</f>
        <v>1.9580572956421349E-2</v>
      </c>
      <c r="N1375" s="52">
        <f>IFERROR(_xll.qlIndexFixing(Index6M,$H1375,TRUE,_xll.ohTrigger(RecalcTrigger,Trigger6M)),NA())</f>
        <v>2.1391377516926716E-2</v>
      </c>
      <c r="O1375" s="52">
        <f>IFERROR(_xll.qlIndexFixing(ONIndex6M,I1375,TRUE,_xll.ohTrigger(RecalcTrigger,Trigger6M)),NA())</f>
        <v>2.1304892691844657E-2</v>
      </c>
      <c r="P1375" s="52">
        <f>IFERROR(_xll.qlIndexFixing(Index1Y,$H1375,TRUE,_xll.ohTrigger(RecalcTrigger,Trigger1Y)),NA())</f>
        <v>2.3069636815854364E-2</v>
      </c>
      <c r="Q1375" s="52">
        <f>IFERROR(_xll.qlIndexFixing(ONIndex1Y,I1375,TRUE,_xll.ohTrigger(RecalcTrigger,Trigger1Y)),NA())</f>
        <v>2.2865376465723841E-2</v>
      </c>
    </row>
    <row r="1376" spans="2:17" x14ac:dyDescent="0.2">
      <c r="B1376" s="46" t="s">
        <v>51</v>
      </c>
      <c r="D1376" s="49">
        <f>_xll.qlCalendarAdvance(LocalCalendar,$D1375,B1376,"f",FALSE)</f>
        <v>49403</v>
      </c>
      <c r="E1376" s="49">
        <f>_xll.qlInterestRateIndexValueDate(IndexON,D1376)</f>
        <v>49403</v>
      </c>
      <c r="F1376" s="52">
        <f>IFERROR(_xll.qlIndexFixing(IndexON,D1376,TRUE,_xll.ohTrigger(RecalcTrigger,TriggerON)),NA())</f>
        <v>1.5398644678246143E-2</v>
      </c>
      <c r="H1376" s="49">
        <f>_xll.qlCalendarAdvance(IborCalendar,$H1375,B1376,"f",FALSE)</f>
        <v>49389</v>
      </c>
      <c r="I1376" s="49">
        <f>_xll.qlInterestRateIndexValueDate(Index1M,$H1376)</f>
        <v>49395</v>
      </c>
      <c r="J1376" s="52">
        <f>IFERROR(_xll.qlIndexFixing(Index1M,$H1376,TRUE,_xll.ohTrigger(RecalcTrigger,Trigger1M)),NA())</f>
        <v>1.7935371506864087E-2</v>
      </c>
      <c r="K1376" s="52">
        <f>IFERROR(_xll.qlIndexFixing(ONIndex1M,I1376,TRUE,_xll.ohTrigger(RecalcTrigger,Trigger1M)),NA())</f>
        <v>1.7932252538717108E-2</v>
      </c>
      <c r="L1376" s="52">
        <f>IFERROR(_xll.qlIndexFixing(Index3M,H1376,TRUE,_xll.ohTrigger(RecalcTrigger,Trigger3M)),NA())</f>
        <v>1.9609684603498961E-2</v>
      </c>
      <c r="M1376" s="52">
        <f>IFERROR(_xll.qlIndexFixing(ONIndex3M,I1376,TRUE,_xll.ohTrigger(RecalcTrigger,Trigger3M)),NA())</f>
        <v>1.9576375472434293E-2</v>
      </c>
      <c r="N1376" s="52">
        <f>IFERROR(_xll.qlIndexFixing(Index6M,$H1376,TRUE,_xll.ohTrigger(RecalcTrigger,Trigger6M)),NA())</f>
        <v>2.1387312909021215E-2</v>
      </c>
      <c r="O1376" s="52">
        <f>IFERROR(_xll.qlIndexFixing(ONIndex6M,I1376,TRUE,_xll.ohTrigger(RecalcTrigger,Trigger6M)),NA())</f>
        <v>2.1300713928695814E-2</v>
      </c>
      <c r="P1376" s="52">
        <f>IFERROR(_xll.qlIndexFixing(Index1Y,$H1376,TRUE,_xll.ohTrigger(RecalcTrigger,Trigger1Y)),NA())</f>
        <v>2.3065284636124617E-2</v>
      </c>
      <c r="Q1376" s="52">
        <f>IFERROR(_xll.qlIndexFixing(ONIndex1Y,I1376,TRUE,_xll.ohTrigger(RecalcTrigger,Trigger1Y)),NA())</f>
        <v>2.2860655606207203E-2</v>
      </c>
    </row>
    <row r="1377" spans="2:17" x14ac:dyDescent="0.2">
      <c r="B1377" s="46" t="s">
        <v>51</v>
      </c>
      <c r="D1377" s="49">
        <f>_xll.qlCalendarAdvance(LocalCalendar,$D1376,B1377,"f",FALSE)</f>
        <v>49410</v>
      </c>
      <c r="E1377" s="49">
        <f>_xll.qlInterestRateIndexValueDate(IndexON,D1377)</f>
        <v>49410</v>
      </c>
      <c r="F1377" s="52">
        <f>IFERROR(_xll.qlIndexFixing(IndexON,D1377,TRUE,_xll.ohTrigger(RecalcTrigger,TriggerON)),NA())</f>
        <v>1.5396019592817112E-2</v>
      </c>
      <c r="H1377" s="49">
        <f>_xll.qlCalendarAdvance(IborCalendar,$H1376,B1377,"f",FALSE)</f>
        <v>49396</v>
      </c>
      <c r="I1377" s="49">
        <f>_xll.qlInterestRateIndexValueDate(Index1M,$H1377)</f>
        <v>49398</v>
      </c>
      <c r="J1377" s="52">
        <f>IFERROR(_xll.qlIndexFixing(Index1M,$H1377,TRUE,_xll.ohTrigger(RecalcTrigger,Trigger1M)),NA())</f>
        <v>1.7933309798258957E-2</v>
      </c>
      <c r="K1377" s="52">
        <f>IFERROR(_xll.qlIndexFixing(ONIndex1M,I1377,TRUE,_xll.ohTrigger(RecalcTrigger,Trigger1M)),NA())</f>
        <v>1.793041430986797E-2</v>
      </c>
      <c r="L1377" s="52">
        <f>IFERROR(_xll.qlIndexFixing(Index3M,H1377,TRUE,_xll.ohTrigger(RecalcTrigger,Trigger3M)),NA())</f>
        <v>1.9608297927438952E-2</v>
      </c>
      <c r="M1377" s="52">
        <f>IFERROR(_xll.qlIndexFixing(ONIndex3M,I1377,TRUE,_xll.ohTrigger(RecalcTrigger,Trigger3M)),NA())</f>
        <v>1.9576171396504805E-2</v>
      </c>
      <c r="N1377" s="52">
        <f>IFERROR(_xll.qlIndexFixing(Index6M,$H1377,TRUE,_xll.ohTrigger(RecalcTrigger,Trigger6M)),NA())</f>
        <v>2.1385398778375784E-2</v>
      </c>
      <c r="O1377" s="52">
        <f>IFERROR(_xll.qlIndexFixing(ONIndex6M,I1377,TRUE,_xll.ohTrigger(RecalcTrigger,Trigger6M)),NA())</f>
        <v>2.1300796948739986E-2</v>
      </c>
      <c r="P1377" s="52">
        <f>IFERROR(_xll.qlIndexFixing(Index1Y,$H1377,TRUE,_xll.ohTrigger(RecalcTrigger,Trigger1Y)),NA())</f>
        <v>2.3064807838001571E-2</v>
      </c>
      <c r="Q1377" s="52">
        <f>IFERROR(_xll.qlIndexFixing(ONIndex1Y,I1377,TRUE,_xll.ohTrigger(RecalcTrigger,Trigger1Y)),NA())</f>
        <v>2.2860798105499569E-2</v>
      </c>
    </row>
    <row r="1378" spans="2:17" x14ac:dyDescent="0.2">
      <c r="B1378" s="46" t="s">
        <v>51</v>
      </c>
      <c r="D1378" s="49">
        <f>_xll.qlCalendarAdvance(LocalCalendar,$D1377,B1378,"f",FALSE)</f>
        <v>49417</v>
      </c>
      <c r="E1378" s="49">
        <f>_xll.qlInterestRateIndexValueDate(IndexON,D1378)</f>
        <v>49417</v>
      </c>
      <c r="F1378" s="52">
        <f>IFERROR(_xll.qlIndexFixing(IndexON,D1378,TRUE,_xll.ohTrigger(RecalcTrigger,TriggerON)),NA())</f>
        <v>1.5393367810023761E-2</v>
      </c>
      <c r="H1378" s="49">
        <f>_xll.qlCalendarAdvance(IborCalendar,$H1377,B1378,"f",FALSE)</f>
        <v>49403</v>
      </c>
      <c r="I1378" s="49">
        <f>_xll.qlInterestRateIndexValueDate(Index1M,$H1378)</f>
        <v>49405</v>
      </c>
      <c r="J1378" s="52">
        <f>IFERROR(_xll.qlIndexFixing(Index1M,$H1378,TRUE,_xll.ohTrigger(RecalcTrigger,Trigger1M)),NA())</f>
        <v>1.7928591776503744E-2</v>
      </c>
      <c r="K1378" s="52">
        <f>IFERROR(_xll.qlIndexFixing(ONIndex1M,I1378,TRUE,_xll.ohTrigger(RecalcTrigger,Trigger1M)),NA())</f>
        <v>1.7925625252130928E-2</v>
      </c>
      <c r="L1378" s="52">
        <f>IFERROR(_xll.qlIndexFixing(Index3M,H1378,TRUE,_xll.ohTrigger(RecalcTrigger,Trigger3M)),NA())</f>
        <v>1.9605878343221573E-2</v>
      </c>
      <c r="M1378" s="52">
        <f>IFERROR(_xll.qlIndexFixing(ONIndex3M,I1378,TRUE,_xll.ohTrigger(RecalcTrigger,Trigger3M)),NA())</f>
        <v>1.9573930684968488E-2</v>
      </c>
      <c r="N1378" s="52">
        <f>IFERROR(_xll.qlIndexFixing(Index6M,$H1378,TRUE,_xll.ohTrigger(RecalcTrigger,Trigger6M)),NA())</f>
        <v>2.1384925215933031E-2</v>
      </c>
      <c r="O1378" s="52">
        <f>IFERROR(_xll.qlIndexFixing(ONIndex6M,I1378,TRUE,_xll.ohTrigger(RecalcTrigger,Trigger6M)),NA())</f>
        <v>2.1298723314782109E-2</v>
      </c>
      <c r="P1378" s="52">
        <f>IFERROR(_xll.qlIndexFixing(Index1Y,$H1378,TRUE,_xll.ohTrigger(RecalcTrigger,Trigger1Y)),NA())</f>
        <v>2.3062389208381502E-2</v>
      </c>
      <c r="Q1378" s="52">
        <f>IFERROR(_xll.qlIndexFixing(ONIndex1Y,I1378,TRUE,_xll.ohTrigger(RecalcTrigger,Trigger1Y)),NA())</f>
        <v>2.285850487061758E-2</v>
      </c>
    </row>
    <row r="1379" spans="2:17" x14ac:dyDescent="0.2">
      <c r="B1379" s="46" t="s">
        <v>51</v>
      </c>
      <c r="D1379" s="49">
        <f>_xll.qlCalendarAdvance(LocalCalendar,$D1378,B1379,"f",FALSE)</f>
        <v>49424</v>
      </c>
      <c r="E1379" s="49">
        <f>_xll.qlInterestRateIndexValueDate(IndexON,D1379)</f>
        <v>49424</v>
      </c>
      <c r="F1379" s="52">
        <f>IFERROR(_xll.qlIndexFixing(IndexON,D1379,TRUE,_xll.ohTrigger(RecalcTrigger,TriggerON)),NA())</f>
        <v>1.539068932970622E-2</v>
      </c>
      <c r="H1379" s="49">
        <f>_xll.qlCalendarAdvance(IborCalendar,$H1378,B1379,"f",FALSE)</f>
        <v>49410</v>
      </c>
      <c r="I1379" s="49">
        <f>_xll.qlInterestRateIndexValueDate(Index1M,$H1379)</f>
        <v>49412</v>
      </c>
      <c r="J1379" s="52">
        <f>IFERROR(_xll.qlIndexFixing(Index1M,$H1379,TRUE,_xll.ohTrigger(RecalcTrigger,Trigger1M)),NA())</f>
        <v>1.7923660321206722E-2</v>
      </c>
      <c r="K1379" s="52">
        <f>IFERROR(_xll.qlIndexFixing(ONIndex1M,I1379,TRUE,_xll.ohTrigger(RecalcTrigger,Trigger1M)),NA())</f>
        <v>1.7920824609261032E-2</v>
      </c>
      <c r="L1379" s="52">
        <f>IFERROR(_xll.qlIndexFixing(Index3M,H1379,TRUE,_xll.ohTrigger(RecalcTrigger,Trigger3M)),NA())</f>
        <v>1.9603432011837955E-2</v>
      </c>
      <c r="M1379" s="52">
        <f>IFERROR(_xll.qlIndexFixing(ONIndex3M,I1379,TRUE,_xll.ohTrigger(RecalcTrigger,Trigger3M)),NA())</f>
        <v>1.9571663352380142E-2</v>
      </c>
      <c r="N1379" s="52">
        <f>IFERROR(_xll.qlIndexFixing(Index6M,$H1379,TRUE,_xll.ohTrigger(RecalcTrigger,Trigger6M)),NA())</f>
        <v>2.1382125278083104E-2</v>
      </c>
      <c r="O1379" s="52">
        <f>IFERROR(_xll.qlIndexFixing(ONIndex6M,I1379,TRUE,_xll.ohTrigger(RecalcTrigger,Trigger6M)),NA())</f>
        <v>2.1296632506002666E-2</v>
      </c>
      <c r="P1379" s="52">
        <f>IFERROR(_xll.qlIndexFixing(Index1Y,$H1379,TRUE,_xll.ohTrigger(RecalcTrigger,Trigger1Y)),NA())</f>
        <v>2.3060525869923975E-2</v>
      </c>
      <c r="Q1379" s="52">
        <f>IFERROR(_xll.qlIndexFixing(ONIndex1Y,I1379,TRUE,_xll.ohTrigger(RecalcTrigger,Trigger1Y)),NA())</f>
        <v>2.2856208932511279E-2</v>
      </c>
    </row>
    <row r="1380" spans="2:17" x14ac:dyDescent="0.2">
      <c r="B1380" s="46" t="s">
        <v>51</v>
      </c>
      <c r="D1380" s="49">
        <f>_xll.qlCalendarAdvance(LocalCalendar,$D1379,B1380,"f",FALSE)</f>
        <v>49431</v>
      </c>
      <c r="E1380" s="49">
        <f>_xll.qlInterestRateIndexValueDate(IndexON,D1380)</f>
        <v>49431</v>
      </c>
      <c r="F1380" s="52">
        <f>IFERROR(_xll.qlIndexFixing(IndexON,D1380,TRUE,_xll.ohTrigger(RecalcTrigger,TriggerON)),NA())</f>
        <v>1.5387984152104295E-2</v>
      </c>
      <c r="H1380" s="49">
        <f>_xll.qlCalendarAdvance(IborCalendar,$H1379,B1380,"f",FALSE)</f>
        <v>49417</v>
      </c>
      <c r="I1380" s="49">
        <f>_xll.qlInterestRateIndexValueDate(Index1M,$H1380)</f>
        <v>49419</v>
      </c>
      <c r="J1380" s="52">
        <f>IFERROR(_xll.qlIndexFixing(Index1M,$H1380,TRUE,_xll.ohTrigger(RecalcTrigger,Trigger1M)),NA())</f>
        <v>1.791881818344758E-2</v>
      </c>
      <c r="K1380" s="52">
        <f>IFERROR(_xll.qlIndexFixing(ONIndex1M,I1380,TRUE,_xll.ohTrigger(RecalcTrigger,Trigger1M)),NA())</f>
        <v>1.7916012381231639E-2</v>
      </c>
      <c r="L1380" s="52">
        <f>IFERROR(_xll.qlIndexFixing(Index3M,H1380,TRUE,_xll.ohTrigger(RecalcTrigger,Trigger3M)),NA())</f>
        <v>1.9600958933337288E-2</v>
      </c>
      <c r="M1380" s="52">
        <f>IFERROR(_xll.qlIndexFixing(ONIndex3M,I1380,TRUE,_xll.ohTrigger(RecalcTrigger,Trigger3M)),NA())</f>
        <v>1.9569369398793057E-2</v>
      </c>
      <c r="N1380" s="52">
        <f>IFERROR(_xll.qlIndexFixing(Index6M,$H1380,TRUE,_xll.ohTrigger(RecalcTrigger,Trigger6M)),NA())</f>
        <v>2.1379768823776176E-2</v>
      </c>
      <c r="O1380" s="52">
        <f>IFERROR(_xll.qlIndexFixing(ONIndex6M,I1380,TRUE,_xll.ohTrigger(RecalcTrigger,Trigger6M)),NA())</f>
        <v>2.1294524522241787E-2</v>
      </c>
      <c r="P1380" s="52">
        <f>IFERROR(_xll.qlIndexFixing(Index1Y,$H1380,TRUE,_xll.ohTrigger(RecalcTrigger,Trigger1Y)),NA())</f>
        <v>2.3057543667852901E-2</v>
      </c>
      <c r="Q1380" s="52">
        <f>IFERROR(_xll.qlIndexFixing(ONIndex1Y,I1380,TRUE,_xll.ohTrigger(RecalcTrigger,Trigger1Y)),NA())</f>
        <v>2.2853910291180668E-2</v>
      </c>
    </row>
    <row r="1381" spans="2:17" x14ac:dyDescent="0.2">
      <c r="B1381" s="46" t="s">
        <v>51</v>
      </c>
      <c r="D1381" s="49">
        <f>_xll.qlCalendarAdvance(LocalCalendar,$D1380,B1381,"f",FALSE)</f>
        <v>49438</v>
      </c>
      <c r="E1381" s="49">
        <f>_xll.qlInterestRateIndexValueDate(IndexON,D1381)</f>
        <v>49438</v>
      </c>
      <c r="F1381" s="52">
        <f>IFERROR(_xll.qlIndexFixing(IndexON,D1381,TRUE,_xll.ohTrigger(RecalcTrigger,TriggerON)),NA())</f>
        <v>1.5385252277058115E-2</v>
      </c>
      <c r="H1381" s="49">
        <f>_xll.qlCalendarAdvance(IborCalendar,$H1380,B1381,"f",FALSE)</f>
        <v>49424</v>
      </c>
      <c r="I1381" s="49">
        <f>_xll.qlInterestRateIndexValueDate(Index1M,$H1381)</f>
        <v>49426</v>
      </c>
      <c r="J1381" s="52">
        <f>IFERROR(_xll.qlIndexFixing(Index1M,$H1381,TRUE,_xll.ohTrigger(RecalcTrigger,Trigger1M)),NA())</f>
        <v>1.7914062154927857E-2</v>
      </c>
      <c r="K1381" s="52">
        <f>IFERROR(_xll.qlIndexFixing(ONIndex1M,I1381,TRUE,_xll.ohTrigger(RecalcTrigger,Trigger1M)),NA())</f>
        <v>1.7911188568069392E-2</v>
      </c>
      <c r="L1381" s="52">
        <f>IFERROR(_xll.qlIndexFixing(Index3M,H1381,TRUE,_xll.ohTrigger(RecalcTrigger,Trigger3M)),NA())</f>
        <v>1.9598459107769639E-2</v>
      </c>
      <c r="M1381" s="52">
        <f>IFERROR(_xll.qlIndexFixing(ONIndex3M,I1381,TRUE,_xll.ohTrigger(RecalcTrigger,Trigger3M)),NA())</f>
        <v>1.9567048824100652E-2</v>
      </c>
      <c r="N1381" s="52">
        <f>IFERROR(_xll.qlIndexFixing(Index6M,$H1381,TRUE,_xll.ohTrigger(RecalcTrigger,Trigger6M)),NA())</f>
        <v>2.1377395011755281E-2</v>
      </c>
      <c r="O1381" s="52">
        <f>IFERROR(_xll.qlIndexFixing(ONIndex6M,I1381,TRUE,_xll.ohTrigger(RecalcTrigger,Trigger6M)),NA())</f>
        <v>2.1292399363632697E-2</v>
      </c>
      <c r="P1381" s="52">
        <f>IFERROR(_xll.qlIndexFixing(Index1Y,$H1381,TRUE,_xll.ohTrigger(RecalcTrigger,Trigger1Y)),NA())</f>
        <v>2.3055116756984882E-2</v>
      </c>
      <c r="Q1381" s="52">
        <f>IFERROR(_xll.qlIndexFixing(ONIndex1Y,I1381,TRUE,_xll.ohTrigger(RecalcTrigger,Trigger1Y)),NA())</f>
        <v>2.2851608946732327E-2</v>
      </c>
    </row>
    <row r="1382" spans="2:17" x14ac:dyDescent="0.2">
      <c r="B1382" s="46" t="s">
        <v>51</v>
      </c>
      <c r="D1382" s="49">
        <f>_xll.qlCalendarAdvance(LocalCalendar,$D1381,B1382,"f",FALSE)</f>
        <v>49445</v>
      </c>
      <c r="E1382" s="49">
        <f>_xll.qlInterestRateIndexValueDate(IndexON,D1382)</f>
        <v>49445</v>
      </c>
      <c r="F1382" s="52">
        <f>IFERROR(_xll.qlIndexFixing(IndexON,D1382,TRUE,_xll.ohTrigger(RecalcTrigger,TriggerON)),NA())</f>
        <v>1.5382493704567679E-2</v>
      </c>
      <c r="H1382" s="49">
        <f>_xll.qlCalendarAdvance(IborCalendar,$H1381,B1382,"f",FALSE)</f>
        <v>49431</v>
      </c>
      <c r="I1382" s="49">
        <f>_xll.qlInterestRateIndexValueDate(Index1M,$H1382)</f>
        <v>49433</v>
      </c>
      <c r="J1382" s="52">
        <f>IFERROR(_xll.qlIndexFixing(Index1M,$H1382,TRUE,_xll.ohTrigger(RecalcTrigger,Trigger1M)),NA())</f>
        <v>1.7909099109532877E-2</v>
      </c>
      <c r="K1382" s="52">
        <f>IFERROR(_xll.qlIndexFixing(ONIndex1M,I1382,TRUE,_xll.ohTrigger(RecalcTrigger,Trigger1M)),NA())</f>
        <v>1.7906452569755871E-2</v>
      </c>
      <c r="L1382" s="52">
        <f>IFERROR(_xll.qlIndexFixing(Index3M,H1382,TRUE,_xll.ohTrigger(RecalcTrigger,Trigger3M)),NA())</f>
        <v>1.9596972386273462E-2</v>
      </c>
      <c r="M1382" s="52">
        <f>IFERROR(_xll.qlIndexFixing(ONIndex3M,I1382,TRUE,_xll.ohTrigger(RecalcTrigger,Trigger3M)),NA())</f>
        <v>1.9565064401514398E-2</v>
      </c>
      <c r="N1382" s="52">
        <f>IFERROR(_xll.qlIndexFixing(Index6M,$H1382,TRUE,_xll.ohTrigger(RecalcTrigger,Trigger6M)),NA())</f>
        <v>2.1375003842082203E-2</v>
      </c>
      <c r="O1382" s="52">
        <f>IFERROR(_xll.qlIndexFixing(ONIndex6M,I1382,TRUE,_xll.ohTrigger(RecalcTrigger,Trigger6M)),NA())</f>
        <v>2.1290732761582998E-2</v>
      </c>
      <c r="P1382" s="52">
        <f>IFERROR(_xll.qlIndexFixing(Index1Y,$H1382,TRUE,_xll.ohTrigger(RecalcTrigger,Trigger1Y)),NA())</f>
        <v>2.3053244084890543E-2</v>
      </c>
      <c r="Q1382" s="52">
        <f>IFERROR(_xll.qlIndexFixing(ONIndex1Y,I1382,TRUE,_xll.ohTrigger(RecalcTrigger,Trigger1Y)),NA())</f>
        <v>2.2849865289547022E-2</v>
      </c>
    </row>
    <row r="1383" spans="2:17" x14ac:dyDescent="0.2">
      <c r="B1383" s="46" t="s">
        <v>51</v>
      </c>
      <c r="D1383" s="49">
        <f>_xll.qlCalendarAdvance(LocalCalendar,$D1382,B1383,"f",FALSE)</f>
        <v>49452</v>
      </c>
      <c r="E1383" s="49">
        <f>_xll.qlInterestRateIndexValueDate(IndexON,D1383)</f>
        <v>49452</v>
      </c>
      <c r="F1383" s="52">
        <f>IFERROR(_xll.qlIndexFixing(IndexON,D1383,TRUE,_xll.ohTrigger(RecalcTrigger,TriggerON)),NA())</f>
        <v>1.5379708434712924E-2</v>
      </c>
      <c r="H1383" s="49">
        <f>_xll.qlCalendarAdvance(IborCalendar,$H1382,B1383,"f",FALSE)</f>
        <v>49438</v>
      </c>
      <c r="I1383" s="49">
        <f>_xll.qlInterestRateIndexValueDate(Index1M,$H1383)</f>
        <v>49440</v>
      </c>
      <c r="J1383" s="52">
        <f>IFERROR(_xll.qlIndexFixing(Index1M,$H1383,TRUE,_xll.ohTrigger(RecalcTrigger,Trigger1M)),NA())</f>
        <v>1.7904222173413413E-2</v>
      </c>
      <c r="K1383" s="52">
        <f>IFERROR(_xll.qlIndexFixing(ONIndex1M,I1383,TRUE,_xll.ohTrigger(RecalcTrigger,Trigger1M)),NA())</f>
        <v>1.7901506186266403E-2</v>
      </c>
      <c r="L1383" s="52">
        <f>IFERROR(_xll.qlIndexFixing(Index3M,H1383,TRUE,_xll.ohTrigger(RecalcTrigger,Trigger3M)),NA())</f>
        <v>1.959441291839072E-2</v>
      </c>
      <c r="M1383" s="52">
        <f>IFERROR(_xll.qlIndexFixing(ONIndex3M,I1383,TRUE,_xll.ohTrigger(RecalcTrigger,Trigger3M)),NA())</f>
        <v>1.9562327811692981E-2</v>
      </c>
      <c r="N1383" s="52">
        <f>IFERROR(_xll.qlIndexFixing(Index6M,$H1383,TRUE,_xll.ohTrigger(RecalcTrigger,Trigger6M)),NA())</f>
        <v>2.137304925562325E-2</v>
      </c>
      <c r="O1383" s="52">
        <f>IFERROR(_xll.qlIndexFixing(ONIndex6M,I1383,TRUE,_xll.ohTrigger(RecalcTrigger,Trigger6M)),NA())</f>
        <v>2.1288097521656724E-2</v>
      </c>
      <c r="P1383" s="52">
        <f>IFERROR(_xll.qlIndexFixing(Index1Y,$H1383,TRUE,_xll.ohTrigger(RecalcTrigger,Trigger1Y)),NA())</f>
        <v>2.3050254654140508E-2</v>
      </c>
      <c r="Q1383" s="52">
        <f>IFERROR(_xll.qlIndexFixing(ONIndex1Y,I1383,TRUE,_xll.ohTrigger(RecalcTrigger,Trigger1Y)),NA())</f>
        <v>2.2846998148136066E-2</v>
      </c>
    </row>
    <row r="1384" spans="2:17" x14ac:dyDescent="0.2">
      <c r="B1384" s="46" t="s">
        <v>51</v>
      </c>
      <c r="D1384" s="49">
        <f>_xll.qlCalendarAdvance(LocalCalendar,$D1383,B1384,"f",FALSE)</f>
        <v>49459</v>
      </c>
      <c r="E1384" s="49">
        <f>_xll.qlInterestRateIndexValueDate(IndexON,D1384)</f>
        <v>49459</v>
      </c>
      <c r="F1384" s="52">
        <f>IFERROR(_xll.qlIndexFixing(IndexON,D1384,TRUE,_xll.ohTrigger(RecalcTrigger,TriggerON)),NA())</f>
        <v>1.5376896467413914E-2</v>
      </c>
      <c r="H1384" s="49">
        <f>_xll.qlCalendarAdvance(IborCalendar,$H1383,B1384,"f",FALSE)</f>
        <v>49445</v>
      </c>
      <c r="I1384" s="49">
        <f>_xll.qlInterestRateIndexValueDate(Index1M,$H1384)</f>
        <v>49447</v>
      </c>
      <c r="J1384" s="52">
        <f>IFERROR(_xll.qlIndexFixing(Index1M,$H1384,TRUE,_xll.ohTrigger(RecalcTrigger,Trigger1M)),NA())</f>
        <v>1.789933363786286E-2</v>
      </c>
      <c r="K1384" s="52">
        <f>IFERROR(_xll.qlIndexFixing(ONIndex1M,I1384,TRUE,_xll.ohTrigger(RecalcTrigger,Trigger1M)),NA())</f>
        <v>1.7896647617652306E-2</v>
      </c>
      <c r="L1384" s="52">
        <f>IFERROR(_xll.qlIndexFixing(Index3M,H1384,TRUE,_xll.ohTrigger(RecalcTrigger,Trigger3M)),NA())</f>
        <v>1.9591826699301623E-2</v>
      </c>
      <c r="M1384" s="52">
        <f>IFERROR(_xll.qlIndexFixing(ONIndex3M,I1384,TRUE,_xll.ohTrigger(RecalcTrigger,Trigger3M)),NA())</f>
        <v>1.9559927373924424E-2</v>
      </c>
      <c r="N1384" s="52">
        <f>IFERROR(_xll.qlIndexFixing(Index6M,$H1384,TRUE,_xll.ohTrigger(RecalcTrigger,Trigger6M)),NA())</f>
        <v>2.1370169430036168E-2</v>
      </c>
      <c r="O1384" s="52">
        <f>IFERROR(_xll.qlIndexFixing(ONIndex6M,I1384,TRUE,_xll.ohTrigger(RecalcTrigger,Trigger6M)),NA())</f>
        <v>2.1285920838316486E-2</v>
      </c>
      <c r="P1384" s="52">
        <f>IFERROR(_xll.qlIndexFixing(Index1Y,$H1384,TRUE,_xll.ohTrigger(RecalcTrigger,Trigger1Y)),NA())</f>
        <v>2.3047819462204671E-2</v>
      </c>
      <c r="Q1384" s="52">
        <f>IFERROR(_xll.qlIndexFixing(ONIndex1Y,I1384,TRUE,_xll.ohTrigger(RecalcTrigger,Trigger1Y)),NA())</f>
        <v>2.2844688694068083E-2</v>
      </c>
    </row>
    <row r="1385" spans="2:17" x14ac:dyDescent="0.2">
      <c r="B1385" s="46" t="s">
        <v>51</v>
      </c>
      <c r="D1385" s="49">
        <f>_xll.qlCalendarAdvance(LocalCalendar,$D1384,B1385,"f",FALSE)</f>
        <v>49466</v>
      </c>
      <c r="E1385" s="49">
        <f>_xll.qlInterestRateIndexValueDate(IndexON,D1385)</f>
        <v>49466</v>
      </c>
      <c r="F1385" s="52">
        <f>IFERROR(_xll.qlIndexFixing(IndexON,D1385,TRUE,_xll.ohTrigger(RecalcTrigger,TriggerON)),NA())</f>
        <v>1.5374057802750585E-2</v>
      </c>
      <c r="H1385" s="49">
        <f>_xll.qlCalendarAdvance(IborCalendar,$H1384,B1385,"f",FALSE)</f>
        <v>49452</v>
      </c>
      <c r="I1385" s="49">
        <f>_xll.qlInterestRateIndexValueDate(Index1M,$H1385)</f>
        <v>49454</v>
      </c>
      <c r="J1385" s="52">
        <f>IFERROR(_xll.qlIndexFixing(Index1M,$H1385,TRUE,_xll.ohTrigger(RecalcTrigger,Trigger1M)),NA())</f>
        <v>1.7894433502904417E-2</v>
      </c>
      <c r="K1385" s="52">
        <f>IFERROR(_xll.qlIndexFixing(ONIndex1M,I1385,TRUE,_xll.ohTrigger(RecalcTrigger,Trigger1M)),NA())</f>
        <v>1.7891873656579182E-2</v>
      </c>
      <c r="L1385" s="52">
        <f>IFERROR(_xll.qlIndexFixing(Index3M,H1385,TRUE,_xll.ohTrigger(RecalcTrigger,Trigger3M)),NA())</f>
        <v>1.9589553826407841E-2</v>
      </c>
      <c r="M1385" s="52">
        <f>IFERROR(_xll.qlIndexFixing(ONIndex3M,I1385,TRUE,_xll.ohTrigger(RecalcTrigger,Trigger3M)),NA())</f>
        <v>1.9557856992105105E-2</v>
      </c>
      <c r="N1385" s="52">
        <f>IFERROR(_xll.qlIndexFixing(Index6M,$H1385,TRUE,_xll.ohTrigger(RecalcTrigger,Trigger6M)),NA())</f>
        <v>2.1367726187790675E-2</v>
      </c>
      <c r="O1385" s="52">
        <f>IFERROR(_xll.qlIndexFixing(ONIndex6M,I1385,TRUE,_xll.ohTrigger(RecalcTrigger,Trigger6M)),NA())</f>
        <v>2.1284198644935248E-2</v>
      </c>
      <c r="P1385" s="52">
        <f>IFERROR(_xll.qlIndexFixing(Index1Y,$H1385,TRUE,_xll.ohTrigger(RecalcTrigger,Trigger1Y)),NA())</f>
        <v>2.3045937455239442E-2</v>
      </c>
      <c r="Q1385" s="52">
        <f>IFERROR(_xll.qlIndexFixing(ONIndex1Y,I1385,TRUE,_xll.ohTrigger(RecalcTrigger,Trigger1Y)),NA())</f>
        <v>2.2842935908358175E-2</v>
      </c>
    </row>
    <row r="1386" spans="2:17" x14ac:dyDescent="0.2">
      <c r="B1386" s="46" t="s">
        <v>51</v>
      </c>
      <c r="D1386" s="49">
        <f>_xll.qlCalendarAdvance(LocalCalendar,$D1385,B1386,"f",FALSE)</f>
        <v>49473</v>
      </c>
      <c r="E1386" s="49">
        <f>_xll.qlInterestRateIndexValueDate(IndexON,D1386)</f>
        <v>49473</v>
      </c>
      <c r="F1386" s="52">
        <f>IFERROR(_xll.qlIndexFixing(IndexON,D1386,TRUE,_xll.ohTrigger(RecalcTrigger,TriggerON)),NA())</f>
        <v>1.5371192440643E-2</v>
      </c>
      <c r="H1386" s="49">
        <f>_xll.qlCalendarAdvance(IborCalendar,$H1385,B1386,"f",FALSE)</f>
        <v>49459</v>
      </c>
      <c r="I1386" s="49">
        <f>_xll.qlInterestRateIndexValueDate(Index1M,$H1386)</f>
        <v>49461</v>
      </c>
      <c r="J1386" s="52">
        <f>IFERROR(_xll.qlIndexFixing(Index1M,$H1386,TRUE,_xll.ohTrigger(RecalcTrigger,Trigger1M)),NA())</f>
        <v>1.7889521768548404E-2</v>
      </c>
      <c r="K1386" s="52">
        <f>IFERROR(_xll.qlIndexFixing(ONIndex1M,I1386,TRUE,_xll.ohTrigger(RecalcTrigger,Trigger1M)),NA())</f>
        <v>1.7886895724972263E-2</v>
      </c>
      <c r="L1386" s="52">
        <f>IFERROR(_xll.qlIndexFixing(Index3M,H1386,TRUE,_xll.ohTrigger(RecalcTrigger,Trigger3M)),NA())</f>
        <v>1.9586912050913903E-2</v>
      </c>
      <c r="M1386" s="52">
        <f>IFERROR(_xll.qlIndexFixing(ONIndex3M,I1386,TRUE,_xll.ohTrigger(RecalcTrigger,Trigger3M)),NA())</f>
        <v>1.9555046635257867E-2</v>
      </c>
      <c r="N1386" s="52">
        <f>IFERROR(_xll.qlIndexFixing(Index6M,$H1386,TRUE,_xll.ohTrigger(RecalcTrigger,Trigger6M)),NA())</f>
        <v>2.1365265588149662E-2</v>
      </c>
      <c r="O1386" s="52">
        <f>IFERROR(_xll.qlIndexFixing(ONIndex6M,I1386,TRUE,_xll.ohTrigger(RecalcTrigger,Trigger6M)),NA())</f>
        <v>2.1281515946958152E-2</v>
      </c>
      <c r="P1386" s="52">
        <f>IFERROR(_xll.qlIndexFixing(Index1Y,$H1386,TRUE,_xll.ohTrigger(RecalcTrigger,Trigger1Y)),NA())</f>
        <v>2.3042940797406094E-2</v>
      </c>
      <c r="Q1386" s="52">
        <f>IFERROR(_xll.qlIndexFixing(ONIndex1Y,I1386,TRUE,_xll.ohTrigger(RecalcTrigger,Trigger1Y)),NA())</f>
        <v>2.2840061676285828E-2</v>
      </c>
    </row>
    <row r="1387" spans="2:17" x14ac:dyDescent="0.2">
      <c r="B1387" s="46" t="s">
        <v>51</v>
      </c>
      <c r="D1387" s="49">
        <f>_xll.qlCalendarAdvance(LocalCalendar,$D1386,B1387,"f",FALSE)</f>
        <v>49480</v>
      </c>
      <c r="E1387" s="49">
        <f>_xll.qlInterestRateIndexValueDate(IndexON,D1387)</f>
        <v>49480</v>
      </c>
      <c r="F1387" s="52">
        <f>IFERROR(_xll.qlIndexFixing(IndexON,D1387,TRUE,_xll.ohTrigger(RecalcTrigger,TriggerON)),NA())</f>
        <v>1.536830038109116E-2</v>
      </c>
      <c r="H1387" s="49">
        <f>_xll.qlCalendarAdvance(IborCalendar,$H1386,B1387,"f",FALSE)</f>
        <v>49466</v>
      </c>
      <c r="I1387" s="49">
        <f>_xll.qlInterestRateIndexValueDate(Index1M,$H1387)</f>
        <v>49468</v>
      </c>
      <c r="J1387" s="52">
        <f>IFERROR(_xll.qlIndexFixing(Index1M,$H1387,TRUE,_xll.ohTrigger(RecalcTrigger,Trigger1M)),NA())</f>
        <v>1.788459843481029E-2</v>
      </c>
      <c r="K1387" s="52">
        <f>IFERROR(_xll.qlIndexFixing(ONIndex1M,I1387,TRUE,_xll.ohTrigger(RecalcTrigger,Trigger1M)),NA())</f>
        <v>1.7882002400906316E-2</v>
      </c>
      <c r="L1387" s="52">
        <f>IFERROR(_xll.qlIndexFixing(Index3M,H1387,TRUE,_xll.ohTrigger(RecalcTrigger,Trigger3M)),NA())</f>
        <v>1.958390753534639E-2</v>
      </c>
      <c r="M1387" s="52">
        <f>IFERROR(_xll.qlIndexFixing(ONIndex3M,I1387,TRUE,_xll.ohTrigger(RecalcTrigger,Trigger3M)),NA())</f>
        <v>1.9552566334386512E-2</v>
      </c>
      <c r="N1387" s="52">
        <f>IFERROR(_xll.qlIndexFixing(Index6M,$H1387,TRUE,_xll.ohTrigger(RecalcTrigger,Trigger6M)),NA())</f>
        <v>2.1362787631178371E-2</v>
      </c>
      <c r="O1387" s="52">
        <f>IFERROR(_xll.qlIndexFixing(ONIndex6M,I1387,TRUE,_xll.ohTrigger(RecalcTrigger,Trigger6M)),NA())</f>
        <v>2.1279287738913411E-2</v>
      </c>
      <c r="P1387" s="52">
        <f>IFERROR(_xll.qlIndexFixing(Index1Y,$H1387,TRUE,_xll.ohTrigger(RecalcTrigger,Trigger1Y)),NA())</f>
        <v>2.3040497324583652E-2</v>
      </c>
      <c r="Q1387" s="52">
        <f>IFERROR(_xll.qlIndexFixing(ONIndex1Y,I1387,TRUE,_xll.ohTrigger(RecalcTrigger,Trigger1Y)),NA())</f>
        <v>2.2837744112624847E-2</v>
      </c>
    </row>
    <row r="1388" spans="2:17" x14ac:dyDescent="0.2">
      <c r="B1388" s="46" t="s">
        <v>51</v>
      </c>
      <c r="D1388" s="49">
        <f>_xll.qlCalendarAdvance(LocalCalendar,$D1387,B1388,"f",FALSE)</f>
        <v>49487</v>
      </c>
      <c r="E1388" s="49">
        <f>_xll.qlInterestRateIndexValueDate(IndexON,D1388)</f>
        <v>49487</v>
      </c>
      <c r="F1388" s="52">
        <f>IFERROR(_xll.qlIndexFixing(IndexON,D1388,TRUE,_xll.ohTrigger(RecalcTrigger,TriggerON)),NA())</f>
        <v>1.5365381624175001E-2</v>
      </c>
      <c r="H1388" s="49">
        <f>_xll.qlCalendarAdvance(IborCalendar,$H1387,B1388,"f",FALSE)</f>
        <v>49473</v>
      </c>
      <c r="I1388" s="49">
        <f>_xll.qlInterestRateIndexValueDate(Index1M,$H1388)</f>
        <v>49475</v>
      </c>
      <c r="J1388" s="52">
        <f>IFERROR(_xll.qlIndexFixing(Index1M,$H1388,TRUE,_xll.ohTrigger(RecalcTrigger,Trigger1M)),NA())</f>
        <v>1.7879663501705549E-2</v>
      </c>
      <c r="K1388" s="52">
        <f>IFERROR(_xll.qlIndexFixing(ONIndex1M,I1388,TRUE,_xll.ohTrigger(RecalcTrigger,Trigger1M)),NA())</f>
        <v>1.7877097491707516E-2</v>
      </c>
      <c r="L1388" s="52">
        <f>IFERROR(_xll.qlIndexFixing(Index3M,H1388,TRUE,_xll.ohTrigger(RecalcTrigger,Trigger3M)),NA())</f>
        <v>1.9581214311982915E-2</v>
      </c>
      <c r="M1388" s="52">
        <f>IFERROR(_xll.qlIndexFixing(ONIndex3M,I1388,TRUE,_xll.ohTrigger(RecalcTrigger,Trigger3M)),NA())</f>
        <v>1.9550059412489773E-2</v>
      </c>
      <c r="N1388" s="52">
        <f>IFERROR(_xll.qlIndexFixing(Index6M,$H1388,TRUE,_xll.ohTrigger(RecalcTrigger,Trigger6M)),NA())</f>
        <v>2.1360292316942052E-2</v>
      </c>
      <c r="O1388" s="52">
        <f>IFERROR(_xll.qlIndexFixing(ONIndex6M,I1388,TRUE,_xll.ohTrigger(RecalcTrigger,Trigger6M)),NA())</f>
        <v>2.1277042356020459E-2</v>
      </c>
      <c r="P1388" s="52">
        <f>IFERROR(_xll.qlIndexFixing(Index1Y,$H1388,TRUE,_xll.ohTrigger(RecalcTrigger,Trigger1Y)),NA())</f>
        <v>2.3038051091506185E-2</v>
      </c>
      <c r="Q1388" s="52">
        <f>IFERROR(_xll.qlIndexFixing(ONIndex1Y,I1388,TRUE,_xll.ohTrigger(RecalcTrigger,Trigger1Y)),NA())</f>
        <v>2.2835423845792846E-2</v>
      </c>
    </row>
    <row r="1389" spans="2:17" x14ac:dyDescent="0.2">
      <c r="B1389" s="46" t="s">
        <v>51</v>
      </c>
      <c r="D1389" s="49">
        <f>_xll.qlCalendarAdvance(LocalCalendar,$D1388,B1389,"f",FALSE)</f>
        <v>49495</v>
      </c>
      <c r="E1389" s="49">
        <f>_xll.qlInterestRateIndexValueDate(IndexON,D1389)</f>
        <v>49495</v>
      </c>
      <c r="F1389" s="52">
        <f>IFERROR(_xll.qlIndexFixing(IndexON,D1389,TRUE,_xll.ohTrigger(RecalcTrigger,TriggerON)),NA())</f>
        <v>1.5362013211346337E-2</v>
      </c>
      <c r="H1389" s="49">
        <f>_xll.qlCalendarAdvance(IborCalendar,$H1388,B1389,"f",FALSE)</f>
        <v>49480</v>
      </c>
      <c r="I1389" s="49">
        <f>_xll.qlInterestRateIndexValueDate(Index1M,$H1389)</f>
        <v>49482</v>
      </c>
      <c r="J1389" s="52">
        <f>IFERROR(_xll.qlIndexFixing(Index1M,$H1389,TRUE,_xll.ohTrigger(RecalcTrigger,Trigger1M)),NA())</f>
        <v>1.7874716969249652E-2</v>
      </c>
      <c r="K1389" s="52">
        <f>IFERROR(_xll.qlIndexFixing(ONIndex1M,I1389,TRUE,_xll.ohTrigger(RecalcTrigger,Trigger1M)),NA())</f>
        <v>1.7872180997349219E-2</v>
      </c>
      <c r="L1389" s="52">
        <f>IFERROR(_xll.qlIndexFixing(Index3M,H1389,TRUE,_xll.ohTrigger(RecalcTrigger,Trigger3M)),NA())</f>
        <v>1.9578494337688608E-2</v>
      </c>
      <c r="M1389" s="52">
        <f>IFERROR(_xll.qlIndexFixing(ONIndex3M,I1389,TRUE,_xll.ohTrigger(RecalcTrigger,Trigger3M)),NA())</f>
        <v>1.9547525869541005E-2</v>
      </c>
      <c r="N1389" s="52">
        <f>IFERROR(_xll.qlIndexFixing(Index6M,$H1389,TRUE,_xll.ohTrigger(RecalcTrigger,Trigger6M)),NA())</f>
        <v>2.1357779645507242E-2</v>
      </c>
      <c r="O1389" s="52">
        <f>IFERROR(_xll.qlIndexFixing(ONIndex6M,I1389,TRUE,_xll.ohTrigger(RecalcTrigger,Trigger6M)),NA())</f>
        <v>2.1274779798172716E-2</v>
      </c>
      <c r="P1389" s="52">
        <f>IFERROR(_xll.qlIndexFixing(Index1Y,$H1389,TRUE,_xll.ohTrigger(RecalcTrigger,Trigger1Y)),NA())</f>
        <v>2.3035602098193522E-2</v>
      </c>
      <c r="Q1389" s="52">
        <f>IFERROR(_xll.qlIndexFixing(ONIndex1Y,I1389,TRUE,_xll.ohTrigger(RecalcTrigger,Trigger1Y)),NA())</f>
        <v>2.2833100875683243E-2</v>
      </c>
    </row>
    <row r="1390" spans="2:17" x14ac:dyDescent="0.2">
      <c r="B1390" s="46" t="s">
        <v>51</v>
      </c>
      <c r="D1390" s="49">
        <f>_xll.qlCalendarAdvance(LocalCalendar,$D1389,B1390,"f",FALSE)</f>
        <v>49502</v>
      </c>
      <c r="E1390" s="49">
        <f>_xll.qlInterestRateIndexValueDate(IndexON,D1390)</f>
        <v>49502</v>
      </c>
      <c r="F1390" s="52">
        <f>IFERROR(_xll.qlIndexFixing(IndexON,D1390,TRUE,_xll.ohTrigger(RecalcTrigger,TriggerON)),NA())</f>
        <v>1.5359037245712415E-2</v>
      </c>
      <c r="H1390" s="49">
        <f>_xll.qlCalendarAdvance(IborCalendar,$H1389,B1390,"f",FALSE)</f>
        <v>49487</v>
      </c>
      <c r="I1390" s="49">
        <f>_xll.qlInterestRateIndexValueDate(Index1M,$H1390)</f>
        <v>49489</v>
      </c>
      <c r="J1390" s="52">
        <f>IFERROR(_xll.qlIndexFixing(Index1M,$H1390,TRUE,_xll.ohTrigger(RecalcTrigger,Trigger1M)),NA())</f>
        <v>1.7869846893725505E-2</v>
      </c>
      <c r="K1390" s="52">
        <f>IFERROR(_xll.qlIndexFixing(ONIndex1M,I1390,TRUE,_xll.ohTrigger(RecalcTrigger,Trigger1M)),NA())</f>
        <v>1.7867252917884713E-2</v>
      </c>
      <c r="L1390" s="52">
        <f>IFERROR(_xll.qlIndexFixing(Index3M,H1390,TRUE,_xll.ohTrigger(RecalcTrigger,Trigger3M)),NA())</f>
        <v>1.9574757068125264E-2</v>
      </c>
      <c r="M1390" s="52">
        <f>IFERROR(_xll.qlIndexFixing(ONIndex3M,I1390,TRUE,_xll.ohTrigger(RecalcTrigger,Trigger3M)),NA())</f>
        <v>1.9544965705593498E-2</v>
      </c>
      <c r="N1390" s="52">
        <f>IFERROR(_xll.qlIndexFixing(Index6M,$H1390,TRUE,_xll.ohTrigger(RecalcTrigger,Trigger6M)),NA())</f>
        <v>2.1355249616940485E-2</v>
      </c>
      <c r="O1390" s="52">
        <f>IFERROR(_xll.qlIndexFixing(ONIndex6M,I1390,TRUE,_xll.ohTrigger(RecalcTrigger,Trigger6M)),NA())</f>
        <v>2.1272500065476763E-2</v>
      </c>
      <c r="P1390" s="52">
        <f>IFERROR(_xll.qlIndexFixing(Index1Y,$H1390,TRUE,_xll.ohTrigger(RecalcTrigger,Trigger1Y)),NA())</f>
        <v>2.3033150344666128E-2</v>
      </c>
      <c r="Q1390" s="52">
        <f>IFERROR(_xll.qlIndexFixing(ONIndex1Y,I1390,TRUE,_xll.ohTrigger(RecalcTrigger,Trigger1Y)),NA())</f>
        <v>2.2830775202455911E-2</v>
      </c>
    </row>
    <row r="1391" spans="2:17" x14ac:dyDescent="0.2">
      <c r="B1391" s="46" t="s">
        <v>51</v>
      </c>
      <c r="D1391" s="49">
        <f>_xll.qlCalendarAdvance(LocalCalendar,$D1390,B1391,"f",FALSE)</f>
        <v>49509</v>
      </c>
      <c r="E1391" s="49">
        <f>_xll.qlInterestRateIndexValueDate(IndexON,D1391)</f>
        <v>49509</v>
      </c>
      <c r="F1391" s="52">
        <f>IFERROR(_xll.qlIndexFixing(IndexON,D1391,TRUE,_xll.ohTrigger(RecalcTrigger,TriggerON)),NA())</f>
        <v>1.5356034582714173E-2</v>
      </c>
      <c r="H1391" s="49">
        <f>_xll.qlCalendarAdvance(IborCalendar,$H1390,B1391,"f",FALSE)</f>
        <v>49494</v>
      </c>
      <c r="I1391" s="49">
        <f>_xll.qlInterestRateIndexValueDate(Index1M,$H1391)</f>
        <v>49496</v>
      </c>
      <c r="J1391" s="52">
        <f>IFERROR(_xll.qlIndexFixing(Index1M,$H1391,TRUE,_xll.ohTrigger(RecalcTrigger,Trigger1M)),NA())</f>
        <v>1.7864789106338531E-2</v>
      </c>
      <c r="K1391" s="52">
        <f>IFERROR(_xll.qlIndexFixing(ONIndex1M,I1391,TRUE,_xll.ohTrigger(RecalcTrigger,Trigger1M)),NA())</f>
        <v>1.7862313253260709E-2</v>
      </c>
      <c r="L1391" s="52">
        <f>IFERROR(_xll.qlIndexFixing(Index3M,H1391,TRUE,_xll.ohTrigger(RecalcTrigger,Trigger3M)),NA())</f>
        <v>1.957330188753191E-2</v>
      </c>
      <c r="M1391" s="52">
        <f>IFERROR(_xll.qlIndexFixing(ONIndex3M,I1391,TRUE,_xll.ohTrigger(RecalcTrigger,Trigger3M)),NA())</f>
        <v>1.9542378920620607E-2</v>
      </c>
      <c r="N1391" s="52">
        <f>IFERROR(_xll.qlIndexFixing(Index6M,$H1391,TRUE,_xll.ohTrigger(RecalcTrigger,Trigger6M)),NA())</f>
        <v>2.1352702231307887E-2</v>
      </c>
      <c r="O1391" s="52">
        <f>IFERROR(_xll.qlIndexFixing(ONIndex6M,I1391,TRUE,_xll.ohTrigger(RecalcTrigger,Trigger6M)),NA())</f>
        <v>2.1270203157852663E-2</v>
      </c>
      <c r="P1391" s="52">
        <f>IFERROR(_xll.qlIndexFixing(Index1Y,$H1391,TRUE,_xll.ohTrigger(RecalcTrigger,Trigger1Y)),NA())</f>
        <v>2.3030695830944265E-2</v>
      </c>
      <c r="Q1391" s="52">
        <f>IFERROR(_xll.qlIndexFixing(ONIndex1Y,I1391,TRUE,_xll.ohTrigger(RecalcTrigger,Trigger1Y)),NA())</f>
        <v>2.2828446826004267E-2</v>
      </c>
    </row>
    <row r="1392" spans="2:17" x14ac:dyDescent="0.2">
      <c r="B1392" s="46" t="s">
        <v>51</v>
      </c>
      <c r="D1392" s="49">
        <f>_xll.qlCalendarAdvance(LocalCalendar,$D1391,B1392,"f",FALSE)</f>
        <v>49516</v>
      </c>
      <c r="E1392" s="49">
        <f>_xll.qlInterestRateIndexValueDate(IndexON,D1392)</f>
        <v>49516</v>
      </c>
      <c r="F1392" s="52">
        <f>IFERROR(_xll.qlIndexFixing(IndexON,D1392,TRUE,_xll.ohTrigger(RecalcTrigger,TriggerON)),NA())</f>
        <v>1.535300522219174E-2</v>
      </c>
      <c r="H1392" s="49">
        <f>_xll.qlCalendarAdvance(IborCalendar,$H1391,B1392,"f",FALSE)</f>
        <v>49501</v>
      </c>
      <c r="I1392" s="49">
        <f>_xll.qlInterestRateIndexValueDate(Index1M,$H1392)</f>
        <v>49503</v>
      </c>
      <c r="J1392" s="52">
        <f>IFERROR(_xll.qlIndexFixing(Index1M,$H1392,TRUE,_xll.ohTrigger(RecalcTrigger,Trigger1M)),NA())</f>
        <v>1.7859807775919414E-2</v>
      </c>
      <c r="K1392" s="52">
        <f>IFERROR(_xll.qlIndexFixing(ONIndex1M,I1392,TRUE,_xll.ohTrigger(RecalcTrigger,Trigger1M)),NA())</f>
        <v>1.7857362003503852E-2</v>
      </c>
      <c r="L1392" s="52">
        <f>IFERROR(_xll.qlIndexFixing(Index3M,H1392,TRUE,_xll.ohTrigger(RecalcTrigger,Trigger3M)),NA())</f>
        <v>1.9570173909799805E-2</v>
      </c>
      <c r="M1392" s="52">
        <f>IFERROR(_xll.qlIndexFixing(ONIndex3M,I1392,TRUE,_xll.ohTrigger(RecalcTrigger,Trigger3M)),NA())</f>
        <v>1.9539765514595686E-2</v>
      </c>
      <c r="N1392" s="52">
        <f>IFERROR(_xll.qlIndexFixing(Index6M,$H1392,TRUE,_xll.ohTrigger(RecalcTrigger,Trigger6M)),NA())</f>
        <v>2.1350137488677721E-2</v>
      </c>
      <c r="O1392" s="52">
        <f>IFERROR(_xll.qlIndexFixing(ONIndex6M,I1392,TRUE,_xll.ohTrigger(RecalcTrigger,Trigger6M)),NA())</f>
        <v>2.1267889075353708E-2</v>
      </c>
      <c r="P1392" s="52">
        <f>IFERROR(_xll.qlIndexFixing(Index1Y,$H1392,TRUE,_xll.ohTrigger(RecalcTrigger,Trigger1Y)),NA())</f>
        <v>2.3028238557048185E-2</v>
      </c>
      <c r="Q1392" s="52">
        <f>IFERROR(_xll.qlIndexFixing(ONIndex1Y,I1392,TRUE,_xll.ohTrigger(RecalcTrigger,Trigger1Y)),NA())</f>
        <v>2.2826115746354958E-2</v>
      </c>
    </row>
    <row r="1393" spans="2:17" x14ac:dyDescent="0.2">
      <c r="B1393" s="46" t="s">
        <v>51</v>
      </c>
      <c r="D1393" s="49">
        <f>_xll.qlCalendarAdvance(LocalCalendar,$D1392,B1393,"f",FALSE)</f>
        <v>49523</v>
      </c>
      <c r="E1393" s="49">
        <f>_xll.qlInterestRateIndexValueDate(IndexON,D1393)</f>
        <v>49523</v>
      </c>
      <c r="F1393" s="52">
        <f>IFERROR(_xll.qlIndexFixing(IndexON,D1393,TRUE,_xll.ohTrigger(RecalcTrigger,TriggerON)),NA())</f>
        <v>1.5349949164384924E-2</v>
      </c>
      <c r="H1393" s="49">
        <f>_xll.qlCalendarAdvance(IborCalendar,$H1392,B1393,"f",FALSE)</f>
        <v>49508</v>
      </c>
      <c r="I1393" s="49">
        <f>_xll.qlInterestRateIndexValueDate(Index1M,$H1393)</f>
        <v>49510</v>
      </c>
      <c r="J1393" s="52">
        <f>IFERROR(_xll.qlIndexFixing(Index1M,$H1393,TRUE,_xll.ohTrigger(RecalcTrigger,Trigger1M)),NA())</f>
        <v>1.7854814846200707E-2</v>
      </c>
      <c r="K1393" s="52">
        <f>IFERROR(_xll.qlIndexFixing(ONIndex1M,I1393,TRUE,_xll.ohTrigger(RecalcTrigger,Trigger1M)),NA())</f>
        <v>1.7852399168614141E-2</v>
      </c>
      <c r="L1393" s="52">
        <f>IFERROR(_xll.qlIndexFixing(Index3M,H1393,TRUE,_xll.ohTrigger(RecalcTrigger,Trigger3M)),NA())</f>
        <v>1.9567346932358731E-2</v>
      </c>
      <c r="M1393" s="52">
        <f>IFERROR(_xll.qlIndexFixing(ONIndex3M,I1393,TRUE,_xll.ohTrigger(RecalcTrigger,Trigger3M)),NA())</f>
        <v>1.9537125487572027E-2</v>
      </c>
      <c r="N1393" s="52">
        <f>IFERROR(_xll.qlIndexFixing(Index6M,$H1393,TRUE,_xll.ohTrigger(RecalcTrigger,Trigger6M)),NA())</f>
        <v>2.1347995453617759E-2</v>
      </c>
      <c r="O1393" s="52">
        <f>IFERROR(_xll.qlIndexFixing(ONIndex6M,I1393,TRUE,_xll.ohTrigger(RecalcTrigger,Trigger6M)),NA())</f>
        <v>2.1265557817953251E-2</v>
      </c>
      <c r="P1393" s="52">
        <f>IFERROR(_xll.qlIndexFixing(Index1Y,$H1393,TRUE,_xll.ohTrigger(RecalcTrigger,Trigger1Y)),NA())</f>
        <v>2.3025778522998148E-2</v>
      </c>
      <c r="Q1393" s="52">
        <f>IFERROR(_xll.qlIndexFixing(ONIndex1Y,I1393,TRUE,_xll.ohTrigger(RecalcTrigger,Trigger1Y)),NA())</f>
        <v>2.2823781963507983E-2</v>
      </c>
    </row>
    <row r="1394" spans="2:17" x14ac:dyDescent="0.2">
      <c r="B1394" s="46" t="s">
        <v>51</v>
      </c>
      <c r="D1394" s="49">
        <f>_xll.qlCalendarAdvance(LocalCalendar,$D1393,B1394,"f",FALSE)</f>
        <v>49530</v>
      </c>
      <c r="E1394" s="49">
        <f>_xll.qlInterestRateIndexValueDate(IndexON,D1394)</f>
        <v>49530</v>
      </c>
      <c r="F1394" s="52">
        <f>IFERROR(_xll.qlIndexFixing(IndexON,D1394,TRUE,_xll.ohTrigger(RecalcTrigger,TriggerON)),NA())</f>
        <v>1.5346866409213789E-2</v>
      </c>
      <c r="H1394" s="49">
        <f>_xll.qlCalendarAdvance(IborCalendar,$H1393,B1394,"f",FALSE)</f>
        <v>49515</v>
      </c>
      <c r="I1394" s="49">
        <f>_xll.qlInterestRateIndexValueDate(Index1M,$H1394)</f>
        <v>49517</v>
      </c>
      <c r="J1394" s="52">
        <f>IFERROR(_xll.qlIndexFixing(Index1M,$H1394,TRUE,_xll.ohTrigger(RecalcTrigger,Trigger1M)),NA())</f>
        <v>1.7849894070329497E-2</v>
      </c>
      <c r="K1394" s="52">
        <f>IFERROR(_xll.qlIndexFixing(ONIndex1M,I1394,TRUE,_xll.ohTrigger(RecalcTrigger,Trigger1M)),NA())</f>
        <v>1.7847424748591578E-2</v>
      </c>
      <c r="L1394" s="52">
        <f>IFERROR(_xll.qlIndexFixing(Index3M,H1394,TRUE,_xll.ohTrigger(RecalcTrigger,Trigger3M)),NA())</f>
        <v>1.9564493204277653E-2</v>
      </c>
      <c r="M1394" s="52">
        <f>IFERROR(_xll.qlIndexFixing(ONIndex3M,I1394,TRUE,_xll.ohTrigger(RecalcTrigger,Trigger3M)),NA())</f>
        <v>1.9534458839522983E-2</v>
      </c>
      <c r="N1394" s="52">
        <f>IFERROR(_xll.qlIndexFixing(Index6M,$H1394,TRUE,_xll.ohTrigger(RecalcTrigger,Trigger6M)),NA())</f>
        <v>2.1344955932696034E-2</v>
      </c>
      <c r="O1394" s="52">
        <f>IFERROR(_xll.qlIndexFixing(ONIndex6M,I1394,TRUE,_xll.ohTrigger(RecalcTrigger,Trigger6M)),NA())</f>
        <v>2.1263209385677939E-2</v>
      </c>
      <c r="P1394" s="52">
        <f>IFERROR(_xll.qlIndexFixing(Index1Y,$H1394,TRUE,_xll.ohTrigger(RecalcTrigger,Trigger1Y)),NA())</f>
        <v>2.3023315728814848E-2</v>
      </c>
      <c r="Q1394" s="52">
        <f>IFERROR(_xll.qlIndexFixing(ONIndex1Y,I1394,TRUE,_xll.ohTrigger(RecalcTrigger,Trigger1Y)),NA())</f>
        <v>2.2821445477489988E-2</v>
      </c>
    </row>
    <row r="1395" spans="2:17" x14ac:dyDescent="0.2">
      <c r="B1395" s="46" t="s">
        <v>51</v>
      </c>
      <c r="D1395" s="49">
        <f>_xll.qlCalendarAdvance(LocalCalendar,$D1394,B1395,"f",FALSE)</f>
        <v>49537</v>
      </c>
      <c r="E1395" s="49">
        <f>_xll.qlInterestRateIndexValueDate(IndexON,D1395)</f>
        <v>49537</v>
      </c>
      <c r="F1395" s="52">
        <f>IFERROR(_xll.qlIndexFixing(IndexON,D1395,TRUE,_xll.ohTrigger(RecalcTrigger,TriggerON)),NA())</f>
        <v>1.5343756956518462E-2</v>
      </c>
      <c r="H1395" s="49">
        <f>_xll.qlCalendarAdvance(IborCalendar,$H1394,B1395,"f",FALSE)</f>
        <v>49522</v>
      </c>
      <c r="I1395" s="49">
        <f>_xll.qlInterestRateIndexValueDate(Index1M,$H1395)</f>
        <v>49524</v>
      </c>
      <c r="J1395" s="52">
        <f>IFERROR(_xll.qlIndexFixing(Index1M,$H1395,TRUE,_xll.ohTrigger(RecalcTrigger,Trigger1M)),NA())</f>
        <v>1.7844876865023285E-2</v>
      </c>
      <c r="K1395" s="52">
        <f>IFERROR(_xll.qlIndexFixing(ONIndex1M,I1395,TRUE,_xll.ohTrigger(RecalcTrigger,Trigger1M)),NA())</f>
        <v>1.7842438743409517E-2</v>
      </c>
      <c r="L1395" s="52">
        <f>IFERROR(_xll.qlIndexFixing(Index3M,H1395,TRUE,_xll.ohTrigger(RecalcTrigger,Trigger3M)),NA())</f>
        <v>1.9561612725616104E-2</v>
      </c>
      <c r="M1395" s="52">
        <f>IFERROR(_xll.qlIndexFixing(ONIndex3M,I1395,TRUE,_xll.ohTrigger(RecalcTrigger,Trigger3M)),NA())</f>
        <v>1.9531765570475201E-2</v>
      </c>
      <c r="N1395" s="52">
        <f>IFERROR(_xll.qlIndexFixing(Index6M,$H1395,TRUE,_xll.ohTrigger(RecalcTrigger,Trigger6M)),NA())</f>
        <v>2.1342339119481916E-2</v>
      </c>
      <c r="O1395" s="52">
        <f>IFERROR(_xll.qlIndexFixing(ONIndex6M,I1395,TRUE,_xll.ohTrigger(RecalcTrigger,Trigger6M)),NA())</f>
        <v>2.1260843778501126E-2</v>
      </c>
      <c r="P1395" s="52">
        <f>IFERROR(_xll.qlIndexFixing(Index1Y,$H1395,TRUE,_xll.ohTrigger(RecalcTrigger,Trigger1Y)),NA())</f>
        <v>2.3020850174517663E-2</v>
      </c>
      <c r="Q1395" s="52">
        <f>IFERROR(_xll.qlIndexFixing(ONIndex1Y,I1395,TRUE,_xll.ohTrigger(RecalcTrigger,Trigger1Y)),NA())</f>
        <v>2.2819106288247681E-2</v>
      </c>
    </row>
    <row r="1396" spans="2:17" x14ac:dyDescent="0.2">
      <c r="B1396" s="46" t="s">
        <v>51</v>
      </c>
      <c r="D1396" s="49">
        <f>_xll.qlCalendarAdvance(LocalCalendar,$D1395,B1396,"f",FALSE)</f>
        <v>49544</v>
      </c>
      <c r="E1396" s="49">
        <f>_xll.qlInterestRateIndexValueDate(IndexON,D1396)</f>
        <v>49544</v>
      </c>
      <c r="F1396" s="52">
        <f>IFERROR(_xll.qlIndexFixing(IndexON,D1396,TRUE,_xll.ohTrigger(RecalcTrigger,TriggerON)),NA())</f>
        <v>1.5340620806458816E-2</v>
      </c>
      <c r="H1396" s="49">
        <f>_xll.qlCalendarAdvance(IborCalendar,$H1395,B1396,"f",FALSE)</f>
        <v>49529</v>
      </c>
      <c r="I1396" s="49">
        <f>_xll.qlInterestRateIndexValueDate(Index1M,$H1396)</f>
        <v>49531</v>
      </c>
      <c r="J1396" s="52">
        <f>IFERROR(_xll.qlIndexFixing(Index1M,$H1396,TRUE,_xll.ohTrigger(RecalcTrigger,Trigger1M)),NA())</f>
        <v>1.7839766461445632E-2</v>
      </c>
      <c r="K1396" s="52">
        <f>IFERROR(_xll.qlIndexFixing(ONIndex1M,I1396,TRUE,_xll.ohTrigger(RecalcTrigger,Trigger1M)),NA())</f>
        <v>1.7837441153147893E-2</v>
      </c>
      <c r="L1396" s="52">
        <f>IFERROR(_xll.qlIndexFixing(Index3M,H1396,TRUE,_xll.ohTrigger(RecalcTrigger,Trigger3M)),NA())</f>
        <v>1.9559022919601338E-2</v>
      </c>
      <c r="M1396" s="52">
        <f>IFERROR(_xll.qlIndexFixing(ONIndex3M,I1396,TRUE,_xll.ohTrigger(RecalcTrigger,Trigger3M)),NA())</f>
        <v>1.952904568037539E-2</v>
      </c>
      <c r="N1396" s="52">
        <f>IFERROR(_xll.qlIndexFixing(Index6M,$H1396,TRUE,_xll.ohTrigger(RecalcTrigger,Trigger6M)),NA())</f>
        <v>2.133970494954374E-2</v>
      </c>
      <c r="O1396" s="52">
        <f>IFERROR(_xll.qlIndexFixing(ONIndex6M,I1396,TRUE,_xll.ohTrigger(RecalcTrigger,Trigger6M)),NA())</f>
        <v>2.1258460996449458E-2</v>
      </c>
      <c r="P1396" s="52">
        <f>IFERROR(_xll.qlIndexFixing(Index1Y,$H1396,TRUE,_xll.ohTrigger(RecalcTrigger,Trigger1Y)),NA())</f>
        <v>2.3018381860127942E-2</v>
      </c>
      <c r="Q1396" s="52">
        <f>IFERROR(_xll.qlIndexFixing(ONIndex1Y,I1396,TRUE,_xll.ohTrigger(RecalcTrigger,Trigger1Y)),NA())</f>
        <v>2.2816764395834355E-2</v>
      </c>
    </row>
    <row r="1397" spans="2:17" x14ac:dyDescent="0.2">
      <c r="B1397" s="46" t="s">
        <v>51</v>
      </c>
      <c r="D1397" s="49">
        <f>_xll.qlCalendarAdvance(LocalCalendar,$D1396,B1397,"f",FALSE)</f>
        <v>49551</v>
      </c>
      <c r="E1397" s="49">
        <f>_xll.qlInterestRateIndexValueDate(IndexON,D1397)</f>
        <v>49551</v>
      </c>
      <c r="F1397" s="52">
        <f>IFERROR(_xll.qlIndexFixing(IndexON,D1397,TRUE,_xll.ohTrigger(RecalcTrigger,TriggerON)),NA())</f>
        <v>1.533745795903485E-2</v>
      </c>
      <c r="H1397" s="49">
        <f>_xll.qlCalendarAdvance(IborCalendar,$H1396,B1397,"f",FALSE)</f>
        <v>49536</v>
      </c>
      <c r="I1397" s="49">
        <f>_xll.qlInterestRateIndexValueDate(Index1M,$H1397)</f>
        <v>49538</v>
      </c>
      <c r="J1397" s="52">
        <f>IFERROR(_xll.qlIndexFixing(Index1M,$H1397,TRUE,_xll.ohTrigger(RecalcTrigger,Trigger1M)),NA())</f>
        <v>1.7834727134709089E-2</v>
      </c>
      <c r="K1397" s="52">
        <f>IFERROR(_xll.qlIndexFixing(ONIndex1M,I1397,TRUE,_xll.ohTrigger(RecalcTrigger,Trigger1M)),NA())</f>
        <v>1.7832431977700125E-2</v>
      </c>
      <c r="L1397" s="52">
        <f>IFERROR(_xll.qlIndexFixing(Index3M,H1397,TRUE,_xll.ohTrigger(RecalcTrigger,Trigger3M)),NA())</f>
        <v>1.9555771516789687E-2</v>
      </c>
      <c r="M1397" s="52">
        <f>IFERROR(_xll.qlIndexFixing(ONIndex3M,I1397,TRUE,_xll.ohTrigger(RecalcTrigger,Trigger3M)),NA())</f>
        <v>1.952629916927684E-2</v>
      </c>
      <c r="N1397" s="52">
        <f>IFERROR(_xll.qlIndexFixing(Index6M,$H1397,TRUE,_xll.ohTrigger(RecalcTrigger,Trigger6M)),NA())</f>
        <v>2.133748790890258E-2</v>
      </c>
      <c r="O1397" s="52">
        <f>IFERROR(_xll.qlIndexFixing(ONIndex6M,I1397,TRUE,_xll.ohTrigger(RecalcTrigger,Trigger6M)),NA())</f>
        <v>2.1256061039496288E-2</v>
      </c>
      <c r="P1397" s="52">
        <f>IFERROR(_xll.qlIndexFixing(Index1Y,$H1397,TRUE,_xll.ohTrigger(RecalcTrigger,Trigger1Y)),NA())</f>
        <v>2.3015910785665505E-2</v>
      </c>
      <c r="Q1397" s="52">
        <f>IFERROR(_xll.qlIndexFixing(ONIndex1Y,I1397,TRUE,_xll.ohTrigger(RecalcTrigger,Trigger1Y)),NA())</f>
        <v>2.2814419800196717E-2</v>
      </c>
    </row>
    <row r="1398" spans="2:17" x14ac:dyDescent="0.2">
      <c r="B1398" s="46" t="s">
        <v>51</v>
      </c>
      <c r="D1398" s="49">
        <f>_xll.qlCalendarAdvance(LocalCalendar,$D1397,B1398,"f",FALSE)</f>
        <v>49558</v>
      </c>
      <c r="E1398" s="49">
        <f>_xll.qlInterestRateIndexValueDate(IndexON,D1398)</f>
        <v>49558</v>
      </c>
      <c r="F1398" s="52">
        <f>IFERROR(_xll.qlIndexFixing(IndexON,D1398,TRUE,_xll.ohTrigger(RecalcTrigger,TriggerON)),NA())</f>
        <v>1.533426841416663E-2</v>
      </c>
      <c r="H1398" s="49">
        <f>_xll.qlCalendarAdvance(IborCalendar,$H1397,B1398,"f",FALSE)</f>
        <v>49543</v>
      </c>
      <c r="I1398" s="49">
        <f>_xll.qlInterestRateIndexValueDate(Index1M,$H1398)</f>
        <v>49545</v>
      </c>
      <c r="J1398" s="52">
        <f>IFERROR(_xll.qlIndexFixing(Index1M,$H1398,TRUE,_xll.ohTrigger(RecalcTrigger,Trigger1M)),NA())</f>
        <v>1.7829676208755474E-2</v>
      </c>
      <c r="K1398" s="52">
        <f>IFERROR(_xll.qlIndexFixing(ONIndex1M,I1398,TRUE,_xll.ohTrigger(RecalcTrigger,Trigger1M)),NA())</f>
        <v>1.7827493458726362E-2</v>
      </c>
      <c r="L1398" s="52">
        <f>IFERROR(_xll.qlIndexFixing(Index3M,H1398,TRUE,_xll.ohTrigger(RecalcTrigger,Trigger3M)),NA())</f>
        <v>1.9552810786747275E-2</v>
      </c>
      <c r="M1398" s="52">
        <f>IFERROR(_xll.qlIndexFixing(ONIndex3M,I1398,TRUE,_xll.ohTrigger(RecalcTrigger,Trigger3M)),NA())</f>
        <v>1.9523856149343821E-2</v>
      </c>
      <c r="N1398" s="52">
        <f>IFERROR(_xll.qlIndexFixing(Index6M,$H1398,TRUE,_xll.ohTrigger(RecalcTrigger,Trigger6M)),NA())</f>
        <v>2.1334384539776936E-2</v>
      </c>
      <c r="O1398" s="52">
        <f>IFERROR(_xll.qlIndexFixing(ONIndex6M,I1398,TRUE,_xll.ohTrigger(RecalcTrigger,Trigger6M)),NA())</f>
        <v>2.1254097846261644E-2</v>
      </c>
      <c r="P1398" s="52">
        <f>IFERROR(_xll.qlIndexFixing(Index1Y,$H1398,TRUE,_xll.ohTrigger(RecalcTrigger,Trigger1Y)),NA())</f>
        <v>2.3013988313380158E-2</v>
      </c>
      <c r="Q1398" s="52">
        <f>IFERROR(_xll.qlIndexFixing(ONIndex1Y,I1398,TRUE,_xll.ohTrigger(RecalcTrigger,Trigger1Y)),NA())</f>
        <v>2.2812627441282096E-2</v>
      </c>
    </row>
    <row r="1399" spans="2:17" x14ac:dyDescent="0.2">
      <c r="B1399" s="46" t="s">
        <v>51</v>
      </c>
      <c r="D1399" s="49">
        <f>_xll.qlCalendarAdvance(LocalCalendar,$D1398,B1399,"f",FALSE)</f>
        <v>49565</v>
      </c>
      <c r="E1399" s="49">
        <f>_xll.qlInterestRateIndexValueDate(IndexON,D1399)</f>
        <v>49565</v>
      </c>
      <c r="F1399" s="52">
        <f>IFERROR(_xll.qlIndexFixing(IndexON,D1399,TRUE,_xll.ohTrigger(RecalcTrigger,TriggerON)),NA())</f>
        <v>1.5331052172014026E-2</v>
      </c>
      <c r="H1399" s="49">
        <f>_xll.qlCalendarAdvance(IborCalendar,$H1398,B1399,"f",FALSE)</f>
        <v>49550</v>
      </c>
      <c r="I1399" s="49">
        <f>_xll.qlInterestRateIndexValueDate(Index1M,$H1399)</f>
        <v>49552</v>
      </c>
      <c r="J1399" s="52">
        <f>IFERROR(_xll.qlIndexFixing(Index1M,$H1399,TRUE,_xll.ohTrigger(RecalcTrigger,Trigger1M)),NA())</f>
        <v>1.7824377993634739E-2</v>
      </c>
      <c r="K1399" s="52">
        <f>IFERROR(_xll.qlIndexFixing(ONIndex1M,I1399,TRUE,_xll.ohTrigger(RecalcTrigger,Trigger1M)),NA())</f>
        <v>1.7822460036347465E-2</v>
      </c>
      <c r="L1399" s="52">
        <f>IFERROR(_xll.qlIndexFixing(Index3M,H1399,TRUE,_xll.ohTrigger(RecalcTrigger,Trigger3M)),NA())</f>
        <v>1.9548888559153436E-2</v>
      </c>
      <c r="M1399" s="52">
        <f>IFERROR(_xll.qlIndexFixing(ONIndex3M,I1399,TRUE,_xll.ohTrigger(RecalcTrigger,Trigger3M)),NA())</f>
        <v>1.9521054342797051E-2</v>
      </c>
      <c r="N1399" s="52">
        <f>IFERROR(_xll.qlIndexFixing(Index6M,$H1399,TRUE,_xll.ohTrigger(RecalcTrigger,Trigger6M)),NA())</f>
        <v>2.1330402528253481E-2</v>
      </c>
      <c r="O1399" s="52">
        <f>IFERROR(_xll.qlIndexFixing(ONIndex6M,I1399,TRUE,_xll.ohTrigger(RecalcTrigger,Trigger6M)),NA())</f>
        <v>2.1251662168981778E-2</v>
      </c>
      <c r="P1399" s="52">
        <f>IFERROR(_xll.qlIndexFixing(Index1Y,$H1399,TRUE,_xll.ohTrigger(RecalcTrigger,Trigger1Y)),NA())</f>
        <v>2.3009307267411749E-2</v>
      </c>
      <c r="Q1399" s="52">
        <f>IFERROR(_xll.qlIndexFixing(ONIndex1Y,I1399,TRUE,_xll.ohTrigger(RecalcTrigger,Trigger1Y)),NA())</f>
        <v>2.2810277097302656E-2</v>
      </c>
    </row>
    <row r="1400" spans="2:17" x14ac:dyDescent="0.2">
      <c r="B1400" s="46" t="s">
        <v>51</v>
      </c>
      <c r="D1400" s="49">
        <f>_xll.qlCalendarAdvance(LocalCalendar,$D1399,B1400,"f",FALSE)</f>
        <v>49572</v>
      </c>
      <c r="E1400" s="49">
        <f>_xll.qlInterestRateIndexValueDate(IndexON,D1400)</f>
        <v>49572</v>
      </c>
      <c r="F1400" s="52">
        <f>IFERROR(_xll.qlIndexFixing(IndexON,D1400,TRUE,_xll.ohTrigger(RecalcTrigger,TriggerON)),NA())</f>
        <v>1.5327809232337231E-2</v>
      </c>
      <c r="H1400" s="49">
        <f>_xll.qlCalendarAdvance(IborCalendar,$H1399,B1400,"f",FALSE)</f>
        <v>49557</v>
      </c>
      <c r="I1400" s="49">
        <f>_xll.qlInterestRateIndexValueDate(Index1M,$H1400)</f>
        <v>49559</v>
      </c>
      <c r="J1400" s="52">
        <f>IFERROR(_xll.qlIndexFixing(Index1M,$H1400,TRUE,_xll.ohTrigger(RecalcTrigger,Trigger1M)),NA())</f>
        <v>1.781961684254707E-2</v>
      </c>
      <c r="K1400" s="52">
        <f>IFERROR(_xll.qlIndexFixing(ONIndex1M,I1400,TRUE,_xll.ohTrigger(RecalcTrigger,Trigger1M)),NA())</f>
        <v>1.781733494069293E-2</v>
      </c>
      <c r="L1400" s="52">
        <f>IFERROR(_xll.qlIndexFixing(Index3M,H1400,TRUE,_xll.ohTrigger(RecalcTrigger,Trigger3M)),NA())</f>
        <v>1.9545880549507236E-2</v>
      </c>
      <c r="M1400" s="52">
        <f>IFERROR(_xll.qlIndexFixing(ONIndex3M,I1400,TRUE,_xll.ohTrigger(RecalcTrigger,Trigger3M)),NA())</f>
        <v>1.951789990990882E-2</v>
      </c>
      <c r="N1400" s="52">
        <f>IFERROR(_xll.qlIndexFixing(Index6M,$H1400,TRUE,_xll.ohTrigger(RecalcTrigger,Trigger6M)),NA())</f>
        <v>2.1327703128603298E-2</v>
      </c>
      <c r="O1400" s="52">
        <f>IFERROR(_xll.qlIndexFixing(ONIndex6M,I1400,TRUE,_xll.ohTrigger(RecalcTrigger,Trigger6M)),NA())</f>
        <v>2.1248758119334354E-2</v>
      </c>
      <c r="P1400" s="52">
        <f>IFERROR(_xll.qlIndexFixing(Index1Y,$H1400,TRUE,_xll.ohTrigger(RecalcTrigger,Trigger1Y)),NA())</f>
        <v>2.3008481002047519E-2</v>
      </c>
      <c r="Q1400" s="52">
        <f>IFERROR(_xll.qlIndexFixing(ONIndex1Y,I1400,TRUE,_xll.ohTrigger(RecalcTrigger,Trigger1Y)),NA())</f>
        <v>2.28073697941511E-2</v>
      </c>
    </row>
    <row r="1401" spans="2:17" x14ac:dyDescent="0.2">
      <c r="B1401" s="46" t="s">
        <v>51</v>
      </c>
      <c r="D1401" s="49">
        <f>_xll.qlCalendarAdvance(LocalCalendar,$D1400,B1401,"f",FALSE)</f>
        <v>49579</v>
      </c>
      <c r="E1401" s="49">
        <f>_xll.qlInterestRateIndexValueDate(IndexON,D1401)</f>
        <v>49579</v>
      </c>
      <c r="F1401" s="52">
        <f>IFERROR(_xll.qlIndexFixing(IndexON,D1401,TRUE,_xll.ohTrigger(RecalcTrigger,TriggerON)),NA())</f>
        <v>1.5324539595376052E-2</v>
      </c>
      <c r="H1401" s="49">
        <f>_xll.qlCalendarAdvance(IborCalendar,$H1400,B1401,"f",FALSE)</f>
        <v>49564</v>
      </c>
      <c r="I1401" s="49">
        <f>_xll.qlInterestRateIndexValueDate(Index1M,$H1401)</f>
        <v>49566</v>
      </c>
      <c r="J1401" s="52">
        <f>IFERROR(_xll.qlIndexFixing(Index1M,$H1401,TRUE,_xll.ohTrigger(RecalcTrigger,Trigger1M)),NA())</f>
        <v>1.781445383573918E-2</v>
      </c>
      <c r="K1401" s="52">
        <f>IFERROR(_xll.qlIndexFixing(ONIndex1M,I1401,TRUE,_xll.ohTrigger(RecalcTrigger,Trigger1M)),NA())</f>
        <v>1.7812279424767041E-2</v>
      </c>
      <c r="L1401" s="52">
        <f>IFERROR(_xll.qlIndexFixing(Index3M,H1401,TRUE,_xll.ohTrigger(RecalcTrigger,Trigger3M)),NA())</f>
        <v>1.9542845793905254E-2</v>
      </c>
      <c r="M1401" s="52">
        <f>IFERROR(_xll.qlIndexFixing(ONIndex3M,I1401,TRUE,_xll.ohTrigger(RecalcTrigger,Trigger3M)),NA())</f>
        <v>1.9515046914815315E-2</v>
      </c>
      <c r="N1401" s="52">
        <f>IFERROR(_xll.qlIndexFixing(Index6M,$H1401,TRUE,_xll.ohTrigger(RecalcTrigger,Trigger6M)),NA())</f>
        <v>2.1324986375575481E-2</v>
      </c>
      <c r="O1401" s="52">
        <f>IFERROR(_xll.qlIndexFixing(ONIndex6M,I1401,TRUE,_xll.ohTrigger(RecalcTrigger,Trigger6M)),NA())</f>
        <v>2.1246289462828472E-2</v>
      </c>
      <c r="P1401" s="52">
        <f>IFERROR(_xll.qlIndexFixing(Index1Y,$H1401,TRUE,_xll.ohTrigger(RecalcTrigger,Trigger1Y)),NA())</f>
        <v>2.3005998887499619E-2</v>
      </c>
      <c r="Q1401" s="52">
        <f>IFERROR(_xll.qlIndexFixing(ONIndex1Y,I1401,TRUE,_xll.ohTrigger(RecalcTrigger,Trigger1Y)),NA())</f>
        <v>2.2805014385802735E-2</v>
      </c>
    </row>
    <row r="1402" spans="2:17" x14ac:dyDescent="0.2">
      <c r="B1402" s="46" t="s">
        <v>51</v>
      </c>
      <c r="D1402" s="49">
        <f>_xll.qlCalendarAdvance(LocalCalendar,$D1401,B1402,"f",FALSE)</f>
        <v>49586</v>
      </c>
      <c r="E1402" s="49">
        <f>_xll.qlInterestRateIndexValueDate(IndexON,D1402)</f>
        <v>49586</v>
      </c>
      <c r="F1402" s="52">
        <f>IFERROR(_xll.qlIndexFixing(IndexON,D1402,TRUE,_xll.ohTrigger(RecalcTrigger,TriggerON)),NA())</f>
        <v>1.5321243260970618E-2</v>
      </c>
      <c r="H1402" s="49">
        <f>_xll.qlCalendarAdvance(IborCalendar,$H1401,B1402,"f",FALSE)</f>
        <v>49571</v>
      </c>
      <c r="I1402" s="49">
        <f>_xll.qlInterestRateIndexValueDate(Index1M,$H1402)</f>
        <v>49573</v>
      </c>
      <c r="J1402" s="52">
        <f>IFERROR(_xll.qlIndexFixing(Index1M,$H1402,TRUE,_xll.ohTrigger(RecalcTrigger,Trigger1M)),NA())</f>
        <v>1.7809356513066837E-2</v>
      </c>
      <c r="K1402" s="52">
        <f>IFERROR(_xll.qlIndexFixing(ONIndex1M,I1402,TRUE,_xll.ohTrigger(RecalcTrigger,Trigger1M)),NA())</f>
        <v>1.7807212323734944E-2</v>
      </c>
      <c r="L1402" s="52">
        <f>IFERROR(_xll.qlIndexFixing(Index3M,H1402,TRUE,_xll.ohTrigger(RecalcTrigger,Trigger3M)),NA())</f>
        <v>1.9539784292408106E-2</v>
      </c>
      <c r="M1402" s="52">
        <f>IFERROR(_xll.qlIndexFixing(ONIndex3M,I1402,TRUE,_xll.ohTrigger(RecalcTrigger,Trigger3M)),NA())</f>
        <v>1.9512167298643135E-2</v>
      </c>
      <c r="N1402" s="52">
        <f>IFERROR(_xll.qlIndexFixing(Index6M,$H1402,TRUE,_xll.ohTrigger(RecalcTrigger,Trigger6M)),NA())</f>
        <v>2.1322252269239863E-2</v>
      </c>
      <c r="O1402" s="52">
        <f>IFERROR(_xll.qlIndexFixing(ONIndex6M,I1402,TRUE,_xll.ohTrigger(RecalcTrigger,Trigger6M)),NA())</f>
        <v>2.1243803631447733E-2</v>
      </c>
      <c r="P1402" s="52">
        <f>IFERROR(_xll.qlIndexFixing(Index1Y,$H1402,TRUE,_xll.ohTrigger(RecalcTrigger,Trigger1Y)),NA())</f>
        <v>2.3003514012981154E-2</v>
      </c>
      <c r="Q1402" s="52">
        <f>IFERROR(_xll.qlIndexFixing(ONIndex1Y,I1402,TRUE,_xll.ohTrigger(RecalcTrigger,Trigger1Y)),NA())</f>
        <v>2.2802656274203414E-2</v>
      </c>
    </row>
    <row r="1403" spans="2:17" x14ac:dyDescent="0.2">
      <c r="B1403" s="46" t="s">
        <v>51</v>
      </c>
      <c r="D1403" s="49">
        <f>_xll.qlCalendarAdvance(LocalCalendar,$D1402,B1403,"f",FALSE)</f>
        <v>49593</v>
      </c>
      <c r="E1403" s="49">
        <f>_xll.qlInterestRateIndexValueDate(IndexON,D1403)</f>
        <v>49593</v>
      </c>
      <c r="F1403" s="52">
        <f>IFERROR(_xll.qlIndexFixing(IndexON,D1403,TRUE,_xll.ohTrigger(RecalcTrigger,TriggerON)),NA())</f>
        <v>1.5317920229120929E-2</v>
      </c>
      <c r="H1403" s="49">
        <f>_xll.qlCalendarAdvance(IborCalendar,$H1402,B1403,"f",FALSE)</f>
        <v>49578</v>
      </c>
      <c r="I1403" s="49">
        <f>_xll.qlInterestRateIndexValueDate(Index1M,$H1403)</f>
        <v>49580</v>
      </c>
      <c r="J1403" s="52">
        <f>IFERROR(_xll.qlIndexFixing(Index1M,$H1403,TRUE,_xll.ohTrigger(RecalcTrigger,Trigger1M)),NA())</f>
        <v>1.7804395573871288E-2</v>
      </c>
      <c r="K1403" s="52">
        <f>IFERROR(_xll.qlIndexFixing(ONIndex1M,I1403,TRUE,_xll.ohTrigger(RecalcTrigger,Trigger1M)),NA())</f>
        <v>1.7802133637543349E-2</v>
      </c>
      <c r="L1403" s="52">
        <f>IFERROR(_xll.qlIndexFixing(Index3M,H1403,TRUE,_xll.ohTrigger(RecalcTrigger,Trigger3M)),NA())</f>
        <v>1.9537605882724619E-2</v>
      </c>
      <c r="M1403" s="52">
        <f>IFERROR(_xll.qlIndexFixing(ONIndex3M,I1403,TRUE,_xll.ohTrigger(RecalcTrigger,Trigger3M)),NA())</f>
        <v>1.9509261061525507E-2</v>
      </c>
      <c r="N1403" s="52">
        <f>IFERROR(_xll.qlIndexFixing(Index6M,$H1403,TRUE,_xll.ohTrigger(RecalcTrigger,Trigger6M)),NA())</f>
        <v>2.1320779777636734E-2</v>
      </c>
      <c r="O1403" s="52">
        <f>IFERROR(_xll.qlIndexFixing(ONIndex6M,I1403,TRUE,_xll.ohTrigger(RecalcTrigger,Trigger6M)),NA())</f>
        <v>2.1241300625218784E-2</v>
      </c>
      <c r="P1403" s="52">
        <f>IFERROR(_xll.qlIndexFixing(Index1Y,$H1403,TRUE,_xll.ohTrigger(RecalcTrigger,Trigger1Y)),NA())</f>
        <v>2.300157597098712E-2</v>
      </c>
      <c r="Q1403" s="52">
        <f>IFERROR(_xll.qlIndexFixing(ONIndex1Y,I1403,TRUE,_xll.ohTrigger(RecalcTrigger,Trigger1Y)),NA())</f>
        <v>2.2800295459406428E-2</v>
      </c>
    </row>
    <row r="1404" spans="2:17" x14ac:dyDescent="0.2">
      <c r="B1404" s="46" t="s">
        <v>51</v>
      </c>
      <c r="D1404" s="49">
        <f>_xll.qlCalendarAdvance(LocalCalendar,$D1403,B1404,"f",FALSE)</f>
        <v>49600</v>
      </c>
      <c r="E1404" s="49">
        <f>_xll.qlInterestRateIndexValueDate(IndexON,D1404)</f>
        <v>49600</v>
      </c>
      <c r="F1404" s="52">
        <f>IFERROR(_xll.qlIndexFixing(IndexON,D1404,TRUE,_xll.ohTrigger(RecalcTrigger,TriggerON)),NA())</f>
        <v>1.5314570499906921E-2</v>
      </c>
      <c r="H1404" s="49">
        <f>_xll.qlCalendarAdvance(IborCalendar,$H1403,B1404,"f",FALSE)</f>
        <v>49585</v>
      </c>
      <c r="I1404" s="49">
        <f>_xll.qlInterestRateIndexValueDate(Index1M,$H1404)</f>
        <v>49587</v>
      </c>
      <c r="J1404" s="52">
        <f>IFERROR(_xll.qlIndexFixing(Index1M,$H1404,TRUE,_xll.ohTrigger(RecalcTrigger,Trigger1M)),NA())</f>
        <v>1.7799127070310752E-2</v>
      </c>
      <c r="K1404" s="52">
        <f>IFERROR(_xll.qlIndexFixing(ONIndex1M,I1404,TRUE,_xll.ohTrigger(RecalcTrigger,Trigger1M)),NA())</f>
        <v>1.7797119140086082E-2</v>
      </c>
      <c r="L1404" s="52">
        <f>IFERROR(_xll.qlIndexFixing(Index3M,H1404,TRUE,_xll.ohTrigger(RecalcTrigger,Trigger3M)),NA())</f>
        <v>1.9534484651601697E-2</v>
      </c>
      <c r="M1404" s="52">
        <f>IFERROR(_xll.qlIndexFixing(ONIndex3M,I1404,TRUE,_xll.ohTrigger(RecalcTrigger,Trigger3M)),NA())</f>
        <v>1.9506645973719206E-2</v>
      </c>
      <c r="N1404" s="52">
        <f>IFERROR(_xll.qlIndexFixing(Index6M,$H1404,TRUE,_xll.ohTrigger(RecalcTrigger,Trigger6M)),NA())</f>
        <v>2.1318006756459725E-2</v>
      </c>
      <c r="O1404" s="52">
        <f>IFERROR(_xll.qlIndexFixing(ONIndex6M,I1404,TRUE,_xll.ohTrigger(RecalcTrigger,Trigger6M)),NA())</f>
        <v>2.1239226144451617E-2</v>
      </c>
      <c r="P1404" s="52">
        <f>IFERROR(_xll.qlIndexFixing(Index1Y,$H1404,TRUE,_xll.ohTrigger(RecalcTrigger,Trigger1Y)),NA())</f>
        <v>2.299853596815488E-2</v>
      </c>
      <c r="Q1404" s="52">
        <f>IFERROR(_xll.qlIndexFixing(ONIndex1Y,I1404,TRUE,_xll.ohTrigger(RecalcTrigger,Trigger1Y)),NA())</f>
        <v>2.2798484827082355E-2</v>
      </c>
    </row>
    <row r="1405" spans="2:17" x14ac:dyDescent="0.2">
      <c r="B1405" s="46" t="s">
        <v>51</v>
      </c>
      <c r="D1405" s="49">
        <f>_xll.qlCalendarAdvance(LocalCalendar,$D1404,B1405,"f",FALSE)</f>
        <v>49607</v>
      </c>
      <c r="E1405" s="49">
        <f>_xll.qlInterestRateIndexValueDate(IndexON,D1405)</f>
        <v>49607</v>
      </c>
      <c r="F1405" s="52">
        <f>IFERROR(_xll.qlIndexFixing(IndexON,D1405,TRUE,_xll.ohTrigger(RecalcTrigger,TriggerON)),NA())</f>
        <v>1.5311194073328593E-2</v>
      </c>
      <c r="H1405" s="49">
        <f>_xll.qlCalendarAdvance(IborCalendar,$H1404,B1405,"f",FALSE)</f>
        <v>49592</v>
      </c>
      <c r="I1405" s="49">
        <f>_xll.qlInterestRateIndexValueDate(Index1M,$H1405)</f>
        <v>49594</v>
      </c>
      <c r="J1405" s="52">
        <f>IFERROR(_xll.qlIndexFixing(Index1M,$H1405,TRUE,_xll.ohTrigger(RecalcTrigger,Trigger1M)),NA())</f>
        <v>1.7794066828240307E-2</v>
      </c>
      <c r="K1405" s="52">
        <f>IFERROR(_xll.qlIndexFixing(ONIndex1M,I1405,TRUE,_xll.ohTrigger(RecalcTrigger,Trigger1M)),NA())</f>
        <v>1.7791941509868181E-2</v>
      </c>
      <c r="L1405" s="52">
        <f>IFERROR(_xll.qlIndexFixing(Index3M,H1405,TRUE,_xll.ohTrigger(RecalcTrigger,Trigger3M)),NA())</f>
        <v>1.9531336670523335E-2</v>
      </c>
      <c r="M1405" s="52">
        <f>IFERROR(_xll.qlIndexFixing(ONIndex3M,I1405,TRUE,_xll.ohTrigger(RecalcTrigger,Trigger3M)),NA())</f>
        <v>1.9503368724214099E-2</v>
      </c>
      <c r="N1405" s="52">
        <f>IFERROR(_xll.qlIndexFixing(Index6M,$H1405,TRUE,_xll.ohTrigger(RecalcTrigger,Trigger6M)),NA())</f>
        <v>2.1315639660148749E-2</v>
      </c>
      <c r="O1405" s="52">
        <f>IFERROR(_xll.qlIndexFixing(ONIndex6M,I1405,TRUE,_xll.ohTrigger(RecalcTrigger,Trigger6M)),NA())</f>
        <v>2.1236243088029738E-2</v>
      </c>
      <c r="P1405" s="52">
        <f>IFERROR(_xll.qlIndexFixing(Index1Y,$H1405,TRUE,_xll.ohTrigger(RecalcTrigger,Trigger1Y)),NA())</f>
        <v>2.29965915110634E-2</v>
      </c>
      <c r="Q1405" s="52">
        <f>IFERROR(_xll.qlIndexFixing(ONIndex1Y,I1405,TRUE,_xll.ohTrigger(RecalcTrigger,Trigger1Y)),NA())</f>
        <v>2.2795565720272748E-2</v>
      </c>
    </row>
    <row r="1406" spans="2:17" x14ac:dyDescent="0.2">
      <c r="B1406" s="46" t="s">
        <v>51</v>
      </c>
      <c r="D1406" s="49">
        <f>_xll.qlCalendarAdvance(LocalCalendar,$D1405,B1406,"f",FALSE)</f>
        <v>49614</v>
      </c>
      <c r="E1406" s="49">
        <f>_xll.qlInterestRateIndexValueDate(IndexON,D1406)</f>
        <v>49614</v>
      </c>
      <c r="F1406" s="52">
        <f>IFERROR(_xll.qlIndexFixing(IndexON,D1406,TRUE,_xll.ohTrigger(RecalcTrigger,TriggerON)),NA())</f>
        <v>1.530779094930601E-2</v>
      </c>
      <c r="H1406" s="49">
        <f>_xll.qlCalendarAdvance(IborCalendar,$H1405,B1406,"f",FALSE)</f>
        <v>49599</v>
      </c>
      <c r="I1406" s="49">
        <f>_xll.qlInterestRateIndexValueDate(Index1M,$H1406)</f>
        <v>49601</v>
      </c>
      <c r="J1406" s="52">
        <f>IFERROR(_xll.qlIndexFixing(Index1M,$H1406,TRUE,_xll.ohTrigger(RecalcTrigger,Trigger1M)),NA())</f>
        <v>1.778885123111185E-2</v>
      </c>
      <c r="K1406" s="52">
        <f>IFERROR(_xll.qlIndexFixing(ONIndex1M,I1406,TRUE,_xll.ohTrigger(RecalcTrigger,Trigger1M)),NA())</f>
        <v>1.7786828068357963E-2</v>
      </c>
      <c r="L1406" s="52">
        <f>IFERROR(_xll.qlIndexFixing(Index3M,H1406,TRUE,_xll.ohTrigger(RecalcTrigger,Trigger3M)),NA())</f>
        <v>1.9528458600539977E-2</v>
      </c>
      <c r="M1406" s="52">
        <f>IFERROR(_xll.qlIndexFixing(ONIndex3M,I1406,TRUE,_xll.ohTrigger(RecalcTrigger,Trigger3M)),NA())</f>
        <v>1.9500382624073609E-2</v>
      </c>
      <c r="N1406" s="52">
        <f>IFERROR(_xll.qlIndexFixing(Index6M,$H1406,TRUE,_xll.ohTrigger(RecalcTrigger,Trigger6M)),NA())</f>
        <v>2.1312408645941444E-2</v>
      </c>
      <c r="O1406" s="52">
        <f>IFERROR(_xll.qlIndexFixing(ONIndex6M,I1406,TRUE,_xll.ohTrigger(RecalcTrigger,Trigger6M)),NA())</f>
        <v>2.1233688557176222E-2</v>
      </c>
      <c r="P1406" s="52">
        <f>IFERROR(_xll.qlIndexFixing(Index1Y,$H1406,TRUE,_xll.ohTrigger(RecalcTrigger,Trigger1Y)),NA())</f>
        <v>2.2993546324468317E-2</v>
      </c>
      <c r="Q1406" s="52">
        <f>IFERROR(_xll.qlIndexFixing(ONIndex1Y,I1406,TRUE,_xll.ohTrigger(RecalcTrigger,Trigger1Y)),NA())</f>
        <v>2.2793196795936055E-2</v>
      </c>
    </row>
    <row r="1407" spans="2:17" x14ac:dyDescent="0.2">
      <c r="B1407" s="46" t="s">
        <v>51</v>
      </c>
      <c r="D1407" s="49">
        <f>_xll.qlCalendarAdvance(LocalCalendar,$D1406,B1407,"f",FALSE)</f>
        <v>49621</v>
      </c>
      <c r="E1407" s="49">
        <f>_xll.qlInterestRateIndexValueDate(IndexON,D1407)</f>
        <v>49621</v>
      </c>
      <c r="F1407" s="52">
        <f>IFERROR(_xll.qlIndexFixing(IndexON,D1407,TRUE,_xll.ohTrigger(RecalcTrigger,TriggerON)),NA())</f>
        <v>1.5304361127919108E-2</v>
      </c>
      <c r="H1407" s="49">
        <f>_xll.qlCalendarAdvance(IborCalendar,$H1406,B1407,"f",FALSE)</f>
        <v>49606</v>
      </c>
      <c r="I1407" s="49">
        <f>_xll.qlInterestRateIndexValueDate(Index1M,$H1407)</f>
        <v>49608</v>
      </c>
      <c r="J1407" s="52">
        <f>IFERROR(_xll.qlIndexFixing(Index1M,$H1407,TRUE,_xll.ohTrigger(RecalcTrigger,Trigger1M)),NA())</f>
        <v>1.7783695912882765E-2</v>
      </c>
      <c r="K1407" s="52">
        <f>IFERROR(_xll.qlIndexFixing(ONIndex1M,I1407,TRUE,_xll.ohTrigger(RecalcTrigger,Trigger1M)),NA())</f>
        <v>1.7781703041714891E-2</v>
      </c>
      <c r="L1407" s="52">
        <f>IFERROR(_xll.qlIndexFixing(Index3M,H1407,TRUE,_xll.ohTrigger(RecalcTrigger,Trigger3M)),NA())</f>
        <v>1.9524960458763049E-2</v>
      </c>
      <c r="M1407" s="52">
        <f>IFERROR(_xll.qlIndexFixing(ONIndex3M,I1407,TRUE,_xll.ohTrigger(RecalcTrigger,Trigger3M)),NA())</f>
        <v>1.9497369902961026E-2</v>
      </c>
      <c r="N1407" s="52">
        <f>IFERROR(_xll.qlIndexFixing(Index6M,$H1407,TRUE,_xll.ohTrigger(RecalcTrigger,Trigger6M)),NA())</f>
        <v>2.130958355674924E-2</v>
      </c>
      <c r="O1407" s="52">
        <f>IFERROR(_xll.qlIndexFixing(ONIndex6M,I1407,TRUE,_xll.ohTrigger(RecalcTrigger,Trigger6M)),NA())</f>
        <v>2.123111685139456E-2</v>
      </c>
      <c r="P1407" s="52">
        <f>IFERROR(_xll.qlIndexFixing(Index1Y,$H1407,TRUE,_xll.ohTrigger(RecalcTrigger,Trigger1Y)),NA())</f>
        <v>2.2991046787112151E-2</v>
      </c>
      <c r="Q1407" s="52">
        <f>IFERROR(_xll.qlIndexFixing(ONIndex1Y,I1407,TRUE,_xll.ohTrigger(RecalcTrigger,Trigger1Y)),NA())</f>
        <v>2.2790825168375051E-2</v>
      </c>
    </row>
    <row r="1408" spans="2:17" x14ac:dyDescent="0.2">
      <c r="B1408" s="46" t="s">
        <v>51</v>
      </c>
      <c r="D1408" s="49">
        <f>_xll.qlCalendarAdvance(LocalCalendar,$D1407,B1408,"f",FALSE)</f>
        <v>49628</v>
      </c>
      <c r="E1408" s="49">
        <f>_xll.qlInterestRateIndexValueDate(IndexON,D1408)</f>
        <v>49628</v>
      </c>
      <c r="F1408" s="52">
        <f>IFERROR(_xll.qlIndexFixing(IndexON,D1408,TRUE,_xll.ohTrigger(RecalcTrigger,TriggerON)),NA())</f>
        <v>1.5300904609167887E-2</v>
      </c>
      <c r="H1408" s="49">
        <f>_xll.qlCalendarAdvance(IborCalendar,$H1407,B1408,"f",FALSE)</f>
        <v>49613</v>
      </c>
      <c r="I1408" s="49">
        <f>_xll.qlInterestRateIndexValueDate(Index1M,$H1408)</f>
        <v>49615</v>
      </c>
      <c r="J1408" s="52">
        <f>IFERROR(_xll.qlIndexFixing(Index1M,$H1408,TRUE,_xll.ohTrigger(RecalcTrigger,Trigger1M)),NA())</f>
        <v>1.7778528995588745E-2</v>
      </c>
      <c r="K1408" s="52">
        <f>IFERROR(_xll.qlIndexFixing(ONIndex1M,I1408,TRUE,_xll.ohTrigger(RecalcTrigger,Trigger1M)),NA())</f>
        <v>1.7776566429992258E-2</v>
      </c>
      <c r="L1408" s="52">
        <f>IFERROR(_xll.qlIndexFixing(Index3M,H1408,TRUE,_xll.ohTrigger(RecalcTrigger,Trigger3M)),NA())</f>
        <v>1.9521732228214635E-2</v>
      </c>
      <c r="M1408" s="52">
        <f>IFERROR(_xll.qlIndexFixing(ONIndex3M,I1408,TRUE,_xll.ohTrigger(RecalcTrigger,Trigger3M)),NA())</f>
        <v>1.9494330560796413E-2</v>
      </c>
      <c r="N1408" s="52">
        <f>IFERROR(_xll.qlIndexFixing(Index6M,$H1408,TRUE,_xll.ohTrigger(RecalcTrigger,Trigger6M)),NA())</f>
        <v>2.1305483215788103E-2</v>
      </c>
      <c r="O1408" s="52">
        <f>IFERROR(_xll.qlIndexFixing(ONIndex6M,I1408,TRUE,_xll.ohTrigger(RecalcTrigger,Trigger6M)),NA())</f>
        <v>2.1228527970738043E-2</v>
      </c>
      <c r="P1408" s="52">
        <f>IFERROR(_xll.qlIndexFixing(Index1Y,$H1408,TRUE,_xll.ohTrigger(RecalcTrigger,Trigger1Y)),NA())</f>
        <v>2.2988543903349888E-2</v>
      </c>
      <c r="Q1408" s="52">
        <f>IFERROR(_xll.qlIndexFixing(ONIndex1Y,I1408,TRUE,_xll.ohTrigger(RecalcTrigger,Trigger1Y)),NA())</f>
        <v>2.2788450837643026E-2</v>
      </c>
    </row>
    <row r="1409" spans="2:17" x14ac:dyDescent="0.2">
      <c r="B1409" s="46" t="s">
        <v>51</v>
      </c>
      <c r="D1409" s="49">
        <f>_xll.qlCalendarAdvance(LocalCalendar,$D1408,B1409,"f",FALSE)</f>
        <v>49636</v>
      </c>
      <c r="E1409" s="49">
        <f>_xll.qlInterestRateIndexValueDate(IndexON,D1409)</f>
        <v>49636</v>
      </c>
      <c r="F1409" s="52">
        <f>IFERROR(_xll.qlIndexFixing(IndexON,D1409,TRUE,_xll.ohTrigger(RecalcTrigger,TriggerON)),NA())</f>
        <v>1.5297071058171241E-2</v>
      </c>
      <c r="H1409" s="49">
        <f>_xll.qlCalendarAdvance(IborCalendar,$H1408,B1409,"f",FALSE)</f>
        <v>49620</v>
      </c>
      <c r="I1409" s="49">
        <f>_xll.qlInterestRateIndexValueDate(Index1M,$H1409)</f>
        <v>49622</v>
      </c>
      <c r="J1409" s="52">
        <f>IFERROR(_xll.qlIndexFixing(Index1M,$H1409,TRUE,_xll.ohTrigger(RecalcTrigger,Trigger1M)),NA())</f>
        <v>1.7773350479245262E-2</v>
      </c>
      <c r="K1409" s="52">
        <f>IFERROR(_xll.qlIndexFixing(ONIndex1M,I1409,TRUE,_xll.ohTrigger(RecalcTrigger,Trigger1M)),NA())</f>
        <v>1.7771488603353092E-2</v>
      </c>
      <c r="L1409" s="52">
        <f>IFERROR(_xll.qlIndexFixing(Index3M,H1409,TRUE,_xll.ohTrigger(RecalcTrigger,Trigger3M)),NA())</f>
        <v>1.9518477247976101E-2</v>
      </c>
      <c r="M1409" s="52">
        <f>IFERROR(_xll.qlIndexFixing(ONIndex3M,I1409,TRUE,_xll.ohTrigger(RecalcTrigger,Trigger3M)),NA())</f>
        <v>1.9491572044194605E-2</v>
      </c>
      <c r="N1409" s="52">
        <f>IFERROR(_xll.qlIndexFixing(Index6M,$H1409,TRUE,_xll.ohTrigger(RecalcTrigger,Trigger6M)),NA())</f>
        <v>2.1302627638318673E-2</v>
      </c>
      <c r="O1409" s="52">
        <f>IFERROR(_xll.qlIndexFixing(ONIndex6M,I1409,TRUE,_xll.ohTrigger(RecalcTrigger,Trigger6M)),NA())</f>
        <v>2.1226360723023419E-2</v>
      </c>
      <c r="P1409" s="52">
        <f>IFERROR(_xll.qlIndexFixing(Index1Y,$H1409,TRUE,_xll.ohTrigger(RecalcTrigger,Trigger1Y)),NA())</f>
        <v>2.298603752113422E-2</v>
      </c>
      <c r="Q1409" s="52">
        <f>IFERROR(_xll.qlIndexFixing(ONIndex1Y,I1409,TRUE,_xll.ohTrigger(RecalcTrigger,Trigger1Y)),NA())</f>
        <v>2.2786624973123448E-2</v>
      </c>
    </row>
    <row r="1410" spans="2:17" x14ac:dyDescent="0.2">
      <c r="B1410" s="46" t="s">
        <v>51</v>
      </c>
      <c r="D1410" s="49">
        <f>_xll.qlCalendarAdvance(LocalCalendar,$D1409,B1410,"f",FALSE)</f>
        <v>49643</v>
      </c>
      <c r="E1410" s="49">
        <f>_xll.qlInterestRateIndexValueDate(IndexON,D1410)</f>
        <v>49643</v>
      </c>
      <c r="F1410" s="52">
        <f>IFERROR(_xll.qlIndexFixing(IndexON,D1410,TRUE,_xll.ohTrigger(RecalcTrigger,TriggerON)),NA())</f>
        <v>1.5293553217885503E-2</v>
      </c>
      <c r="H1410" s="49">
        <f>_xll.qlCalendarAdvance(IborCalendar,$H1409,B1410,"f",FALSE)</f>
        <v>49627</v>
      </c>
      <c r="I1410" s="49">
        <f>_xll.qlInterestRateIndexValueDate(Index1M,$H1410)</f>
        <v>49629</v>
      </c>
      <c r="J1410" s="52">
        <f>IFERROR(_xll.qlIndexFixing(Index1M,$H1410,TRUE,_xll.ohTrigger(RecalcTrigger,Trigger1M)),NA())</f>
        <v>1.7768160363870369E-2</v>
      </c>
      <c r="K1410" s="52">
        <f>IFERROR(_xll.qlIndexFixing(ONIndex1M,I1410,TRUE,_xll.ohTrigger(RecalcTrigger,Trigger1M)),NA())</f>
        <v>1.7766258451148431E-2</v>
      </c>
      <c r="L1410" s="52">
        <f>IFERROR(_xll.qlIndexFixing(Index3M,H1410,TRUE,_xll.ohTrigger(RecalcTrigger,Trigger3M)),NA())</f>
        <v>1.9515483834581085E-2</v>
      </c>
      <c r="M1410" s="52">
        <f>IFERROR(_xll.qlIndexFixing(ONIndex3M,I1410,TRUE,_xll.ohTrigger(RecalcTrigger,Trigger3M)),NA())</f>
        <v>1.9488172013604199E-2</v>
      </c>
      <c r="N1410" s="52">
        <f>IFERROR(_xll.qlIndexFixing(Index6M,$H1410,TRUE,_xll.ohTrigger(RecalcTrigger,Trigger6M)),NA())</f>
        <v>2.1299754708125149E-2</v>
      </c>
      <c r="O1410" s="52">
        <f>IFERROR(_xll.qlIndexFixing(ONIndex6M,I1410,TRUE,_xll.ohTrigger(RecalcTrigger,Trigger6M)),NA())</f>
        <v>2.1223298684853731E-2</v>
      </c>
      <c r="P1410" s="52">
        <f>IFERROR(_xll.qlIndexFixing(Index1Y,$H1410,TRUE,_xll.ohTrigger(RecalcTrigger,Trigger1Y)),NA())</f>
        <v>2.2983527488420447E-2</v>
      </c>
      <c r="Q1410" s="52">
        <f>IFERROR(_xll.qlIndexFixing(ONIndex1Y,I1410,TRUE,_xll.ohTrigger(RecalcTrigger,Trigger1Y)),NA())</f>
        <v>2.2783694066559335E-2</v>
      </c>
    </row>
    <row r="1411" spans="2:17" x14ac:dyDescent="0.2">
      <c r="B1411" s="46" t="s">
        <v>51</v>
      </c>
      <c r="D1411" s="49">
        <f>_xll.qlCalendarAdvance(LocalCalendar,$D1410,B1411,"f",FALSE)</f>
        <v>49650</v>
      </c>
      <c r="E1411" s="49">
        <f>_xll.qlInterestRateIndexValueDate(IndexON,D1411)</f>
        <v>49650</v>
      </c>
      <c r="F1411" s="52">
        <f>IFERROR(_xll.qlIndexFixing(IndexON,D1411,TRUE,_xll.ohTrigger(RecalcTrigger,TriggerON)),NA())</f>
        <v>1.5290008677997236E-2</v>
      </c>
      <c r="H1411" s="49">
        <f>_xll.qlCalendarAdvance(IborCalendar,$H1410,B1411,"f",FALSE)</f>
        <v>49634</v>
      </c>
      <c r="I1411" s="49">
        <f>_xll.qlInterestRateIndexValueDate(Index1M,$H1411)</f>
        <v>49636</v>
      </c>
      <c r="J1411" s="52">
        <f>IFERROR(_xll.qlIndexFixing(Index1M,$H1411,TRUE,_xll.ohTrigger(RecalcTrigger,Trigger1M)),NA())</f>
        <v>1.7762958649474376E-2</v>
      </c>
      <c r="K1411" s="52">
        <f>IFERROR(_xll.qlIndexFixing(ONIndex1M,I1411,TRUE,_xll.ohTrigger(RecalcTrigger,Trigger1M)),NA())</f>
        <v>1.7761087084053884E-2</v>
      </c>
      <c r="L1411" s="52">
        <f>IFERROR(_xll.qlIndexFixing(Index3M,H1411,TRUE,_xll.ohTrigger(RecalcTrigger,Trigger3M)),NA())</f>
        <v>1.9511887038703338E-2</v>
      </c>
      <c r="M1411" s="52">
        <f>IFERROR(_xll.qlIndexFixing(ONIndex3M,I1411,TRUE,_xll.ohTrigger(RecalcTrigger,Trigger3M)),NA())</f>
        <v>1.9485052808496661E-2</v>
      </c>
      <c r="N1411" s="52">
        <f>IFERROR(_xll.qlIndexFixing(Index6M,$H1411,TRUE,_xll.ohTrigger(RecalcTrigger,Trigger6M)),NA())</f>
        <v>2.1296864425280441E-2</v>
      </c>
      <c r="O1411" s="52">
        <f>IFERROR(_xll.qlIndexFixing(ONIndex6M,I1411,TRUE,_xll.ohTrigger(RecalcTrigger,Trigger6M)),NA())</f>
        <v>2.1220658279572646E-2</v>
      </c>
      <c r="P1411" s="52">
        <f>IFERROR(_xll.qlIndexFixing(Index1Y,$H1411,TRUE,_xll.ohTrigger(RecalcTrigger,Trigger1Y)),NA())</f>
        <v>2.2981013653164521E-2</v>
      </c>
      <c r="Q1411" s="52">
        <f>IFERROR(_xll.qlIndexFixing(ONIndex1Y,I1411,TRUE,_xll.ohTrigger(RecalcTrigger,Trigger1Y)),NA())</f>
        <v>2.2781311626260958E-2</v>
      </c>
    </row>
    <row r="1412" spans="2:17" x14ac:dyDescent="0.2">
      <c r="B1412" s="46" t="s">
        <v>51</v>
      </c>
      <c r="D1412" s="49">
        <f>_xll.qlCalendarAdvance(LocalCalendar,$D1411,B1412,"f",FALSE)</f>
        <v>49657</v>
      </c>
      <c r="E1412" s="49">
        <f>_xll.qlInterestRateIndexValueDate(IndexON,D1412)</f>
        <v>49657</v>
      </c>
      <c r="F1412" s="52">
        <f>IFERROR(_xll.qlIndexFixing(IndexON,D1412,TRUE,_xll.ohTrigger(RecalcTrigger,TriggerON)),NA())</f>
        <v>1.5286437438586375E-2</v>
      </c>
      <c r="H1412" s="49">
        <f>_xll.qlCalendarAdvance(IborCalendar,$H1411,B1412,"f",FALSE)</f>
        <v>49641</v>
      </c>
      <c r="I1412" s="49">
        <f>_xll.qlInterestRateIndexValueDate(Index1M,$H1412)</f>
        <v>49643</v>
      </c>
      <c r="J1412" s="52">
        <f>IFERROR(_xll.qlIndexFixing(Index1M,$H1412,TRUE,_xll.ohTrigger(RecalcTrigger,Trigger1M)),NA())</f>
        <v>1.775774533607791E-2</v>
      </c>
      <c r="K1412" s="52">
        <f>IFERROR(_xll.qlIndexFixing(ONIndex1M,I1412,TRUE,_xll.ohTrigger(RecalcTrigger,Trigger1M)),NA())</f>
        <v>1.7755904131853129E-2</v>
      </c>
      <c r="L1412" s="52">
        <f>IFERROR(_xll.qlIndexFixing(Index3M,H1412,TRUE,_xll.ohTrigger(RecalcTrigger,Trigger3M)),NA())</f>
        <v>1.9507698267111191E-2</v>
      </c>
      <c r="M1412" s="52">
        <f>IFERROR(_xll.qlIndexFixing(ONIndex3M,I1412,TRUE,_xll.ohTrigger(RecalcTrigger,Trigger3M)),NA())</f>
        <v>1.948190698241703E-2</v>
      </c>
      <c r="N1412" s="52">
        <f>IFERROR(_xll.qlIndexFixing(Index6M,$H1412,TRUE,_xll.ohTrigger(RecalcTrigger,Trigger6M)),NA())</f>
        <v>2.1293956789860534E-2</v>
      </c>
      <c r="O1412" s="52">
        <f>IFERROR(_xll.qlIndexFixing(ONIndex6M,I1412,TRUE,_xll.ohTrigger(RecalcTrigger,Trigger6M)),NA())</f>
        <v>2.1218000699443351E-2</v>
      </c>
      <c r="P1412" s="52">
        <f>IFERROR(_xll.qlIndexFixing(Index1Y,$H1412,TRUE,_xll.ohTrigger(RecalcTrigger,Trigger1Y)),NA())</f>
        <v>2.2976858918604955E-2</v>
      </c>
      <c r="Q1412" s="52">
        <f>IFERROR(_xll.qlIndexFixing(ONIndex1Y,I1412,TRUE,_xll.ohTrigger(RecalcTrigger,Trigger1Y)),NA())</f>
        <v>2.2778926482738271E-2</v>
      </c>
    </row>
    <row r="1413" spans="2:17" x14ac:dyDescent="0.2">
      <c r="B1413" s="46" t="s">
        <v>51</v>
      </c>
      <c r="D1413" s="49">
        <f>_xll.qlCalendarAdvance(LocalCalendar,$D1412,B1413,"f",FALSE)</f>
        <v>49664</v>
      </c>
      <c r="E1413" s="49">
        <f>_xll.qlInterestRateIndexValueDate(IndexON,D1413)</f>
        <v>49664</v>
      </c>
      <c r="F1413" s="52">
        <f>IFERROR(_xll.qlIndexFixing(IndexON,D1413,TRUE,_xll.ohTrigger(RecalcTrigger,TriggerON)),NA())</f>
        <v>1.5282839499546341E-2</v>
      </c>
      <c r="H1413" s="49">
        <f>_xll.qlCalendarAdvance(IborCalendar,$H1412,B1413,"f",FALSE)</f>
        <v>49648</v>
      </c>
      <c r="I1413" s="49">
        <f>_xll.qlInterestRateIndexValueDate(Index1M,$H1413)</f>
        <v>49650</v>
      </c>
      <c r="J1413" s="52">
        <f>IFERROR(_xll.qlIndexFixing(Index1M,$H1413,TRUE,_xll.ohTrigger(RecalcTrigger,Trigger1M)),NA())</f>
        <v>1.775252042369645E-2</v>
      </c>
      <c r="K1413" s="52">
        <f>IFERROR(_xll.qlIndexFixing(ONIndex1M,I1413,TRUE,_xll.ohTrigger(RecalcTrigger,Trigger1M)),NA())</f>
        <v>1.7750709594572811E-2</v>
      </c>
      <c r="L1413" s="52">
        <f>IFERROR(_xll.qlIndexFixing(Index3M,H1413,TRUE,_xll.ohTrigger(RecalcTrigger,Trigger3M)),NA())</f>
        <v>1.9504342564972171E-2</v>
      </c>
      <c r="M1413" s="52">
        <f>IFERROR(_xll.qlIndexFixing(ONIndex3M,I1413,TRUE,_xll.ohTrigger(RecalcTrigger,Trigger3M)),NA())</f>
        <v>1.947873453533866E-2</v>
      </c>
      <c r="N1413" s="52">
        <f>IFERROR(_xll.qlIndexFixing(Index6M,$H1413,TRUE,_xll.ohTrigger(RecalcTrigger,Trigger6M)),NA())</f>
        <v>2.1292268551257137E-2</v>
      </c>
      <c r="O1413" s="52">
        <f>IFERROR(_xll.qlIndexFixing(ONIndex6M,I1413,TRUE,_xll.ohTrigger(RecalcTrigger,Trigger6M)),NA())</f>
        <v>2.1215325944412555E-2</v>
      </c>
      <c r="P1413" s="52">
        <f>IFERROR(_xll.qlIndexFixing(Index1Y,$H1413,TRUE,_xll.ohTrigger(RecalcTrigger,Trigger1Y)),NA())</f>
        <v>2.2975973966860495E-2</v>
      </c>
      <c r="Q1413" s="52">
        <f>IFERROR(_xll.qlIndexFixing(ONIndex1Y,I1413,TRUE,_xll.ohTrigger(RecalcTrigger,Trigger1Y)),NA())</f>
        <v>2.2776538636044563E-2</v>
      </c>
    </row>
    <row r="1414" spans="2:17" x14ac:dyDescent="0.2">
      <c r="B1414" s="46" t="s">
        <v>51</v>
      </c>
      <c r="D1414" s="49">
        <f>_xll.qlCalendarAdvance(LocalCalendar,$D1413,B1414,"f",FALSE)</f>
        <v>49671</v>
      </c>
      <c r="E1414" s="49">
        <f>_xll.qlInterestRateIndexValueDate(IndexON,D1414)</f>
        <v>49671</v>
      </c>
      <c r="F1414" s="52">
        <f>IFERROR(_xll.qlIndexFixing(IndexON,D1414,TRUE,_xll.ohTrigger(RecalcTrigger,TriggerON)),NA())</f>
        <v>1.5279214860930423E-2</v>
      </c>
      <c r="H1414" s="49">
        <f>_xll.qlCalendarAdvance(IborCalendar,$H1413,B1414,"f",FALSE)</f>
        <v>49655</v>
      </c>
      <c r="I1414" s="49">
        <f>_xll.qlInterestRateIndexValueDate(Index1M,$H1414)</f>
        <v>49657</v>
      </c>
      <c r="J1414" s="52">
        <f>IFERROR(_xll.qlIndexFixing(Index1M,$H1414,TRUE,_xll.ohTrigger(RecalcTrigger,Trigger1M)),NA())</f>
        <v>1.7747283912335148E-2</v>
      </c>
      <c r="K1414" s="52">
        <f>IFERROR(_xll.qlIndexFixing(ONIndex1M,I1414,TRUE,_xll.ohTrigger(RecalcTrigger,Trigger1M)),NA())</f>
        <v>1.7745503472159641E-2</v>
      </c>
      <c r="L1414" s="52">
        <f>IFERROR(_xll.qlIndexFixing(Index3M,H1414,TRUE,_xll.ohTrigger(RecalcTrigger,Trigger3M)),NA())</f>
        <v>1.9500960117716258E-2</v>
      </c>
      <c r="M1414" s="52">
        <f>IFERROR(_xll.qlIndexFixing(ONIndex3M,I1414,TRUE,_xll.ohTrigger(RecalcTrigger,Trigger3M)),NA())</f>
        <v>1.9475535467314842E-2</v>
      </c>
      <c r="N1414" s="52">
        <f>IFERROR(_xll.qlIndexFixing(Index6M,$H1414,TRUE,_xll.ohTrigger(RecalcTrigger,Trigger6M)),NA())</f>
        <v>2.1289321972665635E-2</v>
      </c>
      <c r="O1414" s="52">
        <f>IFERROR(_xll.qlIndexFixing(ONIndex6M,I1414,TRUE,_xll.ohTrigger(RecalcTrigger,Trigger6M)),NA())</f>
        <v>2.1212634014560194E-2</v>
      </c>
      <c r="P1414" s="52">
        <f>IFERROR(_xll.qlIndexFixing(Index1Y,$H1414,TRUE,_xll.ohTrigger(RecalcTrigger,Trigger1Y)),NA())</f>
        <v>2.2973447811732581E-2</v>
      </c>
      <c r="Q1414" s="52">
        <f>IFERROR(_xll.qlIndexFixing(ONIndex1Y,I1414,TRUE,_xll.ohTrigger(RecalcTrigger,Trigger1Y)),NA())</f>
        <v>2.277414808615319E-2</v>
      </c>
    </row>
    <row r="1415" spans="2:17" x14ac:dyDescent="0.2">
      <c r="B1415" s="46" t="s">
        <v>51</v>
      </c>
      <c r="D1415" s="49">
        <f>_xll.qlCalendarAdvance(LocalCalendar,$D1414,B1415,"f",FALSE)</f>
        <v>49678</v>
      </c>
      <c r="E1415" s="49">
        <f>_xll.qlInterestRateIndexValueDate(IndexON,D1415)</f>
        <v>49678</v>
      </c>
      <c r="F1415" s="52">
        <f>IFERROR(_xll.qlIndexFixing(IndexON,D1415,TRUE,_xll.ohTrigger(RecalcTrigger,TriggerON)),NA())</f>
        <v>1.5275563522738622E-2</v>
      </c>
      <c r="H1415" s="49">
        <f>_xll.qlCalendarAdvance(IborCalendar,$H1414,B1415,"f",FALSE)</f>
        <v>49662</v>
      </c>
      <c r="I1415" s="49">
        <f>_xll.qlInterestRateIndexValueDate(Index1M,$H1415)</f>
        <v>49664</v>
      </c>
      <c r="J1415" s="52">
        <f>IFERROR(_xll.qlIndexFixing(Index1M,$H1415,TRUE,_xll.ohTrigger(RecalcTrigger,Trigger1M)),NA())</f>
        <v>1.774209683206629E-2</v>
      </c>
      <c r="K1415" s="52">
        <f>IFERROR(_xll.qlIndexFixing(ONIndex1M,I1415,TRUE,_xll.ohTrigger(RecalcTrigger,Trigger1M)),NA())</f>
        <v>1.7740285764693553E-2</v>
      </c>
      <c r="L1415" s="52">
        <f>IFERROR(_xll.qlIndexFixing(Index3M,H1415,TRUE,_xll.ohTrigger(RecalcTrigger,Trigger3M)),NA())</f>
        <v>1.9497550925412853E-2</v>
      </c>
      <c r="M1415" s="52">
        <f>IFERROR(_xll.qlIndexFixing(ONIndex3M,I1415,TRUE,_xll.ohTrigger(RecalcTrigger,Trigger3M)),NA())</f>
        <v>1.9472309778292285E-2</v>
      </c>
      <c r="N1415" s="52">
        <f>IFERROR(_xll.qlIndexFixing(Index6M,$H1415,TRUE,_xll.ohTrigger(RecalcTrigger,Trigger6M)),NA())</f>
        <v>2.1286358038754359E-2</v>
      </c>
      <c r="O1415" s="52">
        <f>IFERROR(_xll.qlIndexFixing(ONIndex6M,I1415,TRUE,_xll.ohTrigger(RecalcTrigger,Trigger6M)),NA())</f>
        <v>2.1209924909832978E-2</v>
      </c>
      <c r="P1415" s="52">
        <f>IFERROR(_xll.qlIndexFixing(Index1Y,$H1415,TRUE,_xll.ohTrigger(RecalcTrigger,Trigger1Y)),NA())</f>
        <v>2.29709172459042E-2</v>
      </c>
      <c r="Q1415" s="52">
        <f>IFERROR(_xll.qlIndexFixing(ONIndex1Y,I1415,TRUE,_xll.ohTrigger(RecalcTrigger,Trigger1Y)),NA())</f>
        <v>2.2771754833090796E-2</v>
      </c>
    </row>
    <row r="1416" spans="2:17" x14ac:dyDescent="0.2">
      <c r="B1416" s="46" t="s">
        <v>51</v>
      </c>
      <c r="D1416" s="49">
        <f>_xll.qlCalendarAdvance(LocalCalendar,$D1415,B1416,"f",FALSE)</f>
        <v>49685</v>
      </c>
      <c r="E1416" s="49">
        <f>_xll.qlInterestRateIndexValueDate(IndexON,D1416)</f>
        <v>49685</v>
      </c>
      <c r="F1416" s="52">
        <f>IFERROR(_xll.qlIndexFixing(IndexON,D1416,TRUE,_xll.ohTrigger(RecalcTrigger,TriggerON)),NA())</f>
        <v>1.5271885484997583E-2</v>
      </c>
      <c r="H1416" s="49">
        <f>_xll.qlCalendarAdvance(IborCalendar,$H1415,B1416,"f",FALSE)</f>
        <v>49670</v>
      </c>
      <c r="I1416" s="49">
        <f>_xll.qlInterestRateIndexValueDate(Index1M,$H1416)</f>
        <v>49674</v>
      </c>
      <c r="J1416" s="52">
        <f>IFERROR(_xll.qlIndexFixing(Index1M,$H1416,TRUE,_xll.ohTrigger(RecalcTrigger,Trigger1M)),NA())</f>
        <v>1.7734518380972845E-2</v>
      </c>
      <c r="K1416" s="52">
        <f>IFERROR(_xll.qlIndexFixing(ONIndex1M,I1416,TRUE,_xll.ohTrigger(RecalcTrigger,Trigger1M)),NA())</f>
        <v>1.7732749379724133E-2</v>
      </c>
      <c r="L1416" s="52">
        <f>IFERROR(_xll.qlIndexFixing(Index3M,H1416,TRUE,_xll.ohTrigger(RecalcTrigger,Trigger3M)),NA())</f>
        <v>1.9492634256355033E-2</v>
      </c>
      <c r="M1416" s="52">
        <f>IFERROR(_xll.qlIndexFixing(ONIndex3M,I1416,TRUE,_xll.ohTrigger(RecalcTrigger,Trigger3M)),NA())</f>
        <v>1.9467363241512103E-2</v>
      </c>
      <c r="N1416" s="52">
        <f>IFERROR(_xll.qlIndexFixing(Index6M,$H1416,TRUE,_xll.ohTrigger(RecalcTrigger,Trigger6M)),NA())</f>
        <v>2.1280871535640584E-2</v>
      </c>
      <c r="O1416" s="52">
        <f>IFERROR(_xll.qlIndexFixing(ONIndex6M,I1416,TRUE,_xll.ohTrigger(RecalcTrigger,Trigger6M)),NA())</f>
        <v>2.1205596330058363E-2</v>
      </c>
      <c r="P1416" s="52">
        <f>IFERROR(_xll.qlIndexFixing(Index1Y,$H1416,TRUE,_xll.ohTrigger(RecalcTrigger,Trigger1Y)),NA())</f>
        <v>2.2966751111109997E-2</v>
      </c>
      <c r="Q1416" s="52">
        <f>IFERROR(_xll.qlIndexFixing(ONIndex1Y,I1416,TRUE,_xll.ohTrigger(RecalcTrigger,Trigger1Y)),NA())</f>
        <v>2.2767782588690721E-2</v>
      </c>
    </row>
    <row r="1417" spans="2:17" x14ac:dyDescent="0.2">
      <c r="B1417" s="46" t="s">
        <v>51</v>
      </c>
      <c r="D1417" s="49">
        <f>_xll.qlCalendarAdvance(LocalCalendar,$D1416,B1417,"f",FALSE)</f>
        <v>49692</v>
      </c>
      <c r="E1417" s="49">
        <f>_xll.qlInterestRateIndexValueDate(IndexON,D1417)</f>
        <v>49692</v>
      </c>
      <c r="F1417" s="52">
        <f>IFERROR(_xll.qlIndexFixing(IndexON,D1417,TRUE,_xll.ohTrigger(RecalcTrigger,TriggerON)),NA())</f>
        <v>1.5268238696632963E-2</v>
      </c>
      <c r="H1417" s="49">
        <f>_xll.qlCalendarAdvance(IborCalendar,$H1416,B1417,"f",FALSE)</f>
        <v>49677</v>
      </c>
      <c r="I1417" s="49">
        <f>_xll.qlInterestRateIndexValueDate(Index1M,$H1417)</f>
        <v>49681</v>
      </c>
      <c r="J1417" s="52">
        <f>IFERROR(_xll.qlIndexFixing(Index1M,$H1417,TRUE,_xll.ohTrigger(RecalcTrigger,Trigger1M)),NA())</f>
        <v>1.7729242101830217E-2</v>
      </c>
      <c r="K1417" s="52">
        <f>IFERROR(_xll.qlIndexFixing(ONIndex1M,I1417,TRUE,_xll.ohTrigger(RecalcTrigger,Trigger1M)),NA())</f>
        <v>1.7727443186679182E-2</v>
      </c>
      <c r="L1417" s="52">
        <f>IFERROR(_xll.qlIndexFixing(Index3M,H1417,TRUE,_xll.ohTrigger(RecalcTrigger,Trigger3M)),NA())</f>
        <v>1.9489160112076402E-2</v>
      </c>
      <c r="M1417" s="52">
        <f>IFERROR(_xll.qlIndexFixing(ONIndex3M,I1417,TRUE,_xll.ohTrigger(RecalcTrigger,Trigger3M)),NA())</f>
        <v>1.9463784642095305E-2</v>
      </c>
      <c r="N1417" s="52">
        <f>IFERROR(_xll.qlIndexFixing(Index6M,$H1417,TRUE,_xll.ohTrigger(RecalcTrigger,Trigger6M)),NA())</f>
        <v>2.1277869701859919E-2</v>
      </c>
      <c r="O1417" s="52">
        <f>IFERROR(_xll.qlIndexFixing(ONIndex6M,I1417,TRUE,_xll.ohTrigger(RecalcTrigger,Trigger6M)),NA())</f>
        <v>2.1202419539907424E-2</v>
      </c>
      <c r="P1417" s="52">
        <f>IFERROR(_xll.qlIndexFixing(Index1Y,$H1417,TRUE,_xll.ohTrigger(RecalcTrigger,Trigger1Y)),NA())</f>
        <v>2.2964209817228437E-2</v>
      </c>
      <c r="Q1417" s="52">
        <f>IFERROR(_xll.qlIndexFixing(ONIndex1Y,I1417,TRUE,_xll.ohTrigger(RecalcTrigger,Trigger1Y)),NA())</f>
        <v>2.2764834828414848E-2</v>
      </c>
    </row>
    <row r="1418" spans="2:17" x14ac:dyDescent="0.2">
      <c r="B1418" s="46" t="s">
        <v>51</v>
      </c>
      <c r="D1418" s="49">
        <f>_xll.qlCalendarAdvance(LocalCalendar,$D1417,B1418,"f",FALSE)</f>
        <v>49699</v>
      </c>
      <c r="E1418" s="49">
        <f>_xll.qlInterestRateIndexValueDate(IndexON,D1418)</f>
        <v>49699</v>
      </c>
      <c r="F1418" s="52">
        <f>IFERROR(_xll.qlIndexFixing(IndexON,D1418,TRUE,_xll.ohTrigger(RecalcTrigger,TriggerON)),NA())</f>
        <v>1.5264449310734562E-2</v>
      </c>
      <c r="H1418" s="49">
        <f>_xll.qlCalendarAdvance(IborCalendar,$H1417,B1418,"f",FALSE)</f>
        <v>49684</v>
      </c>
      <c r="I1418" s="49">
        <f>_xll.qlInterestRateIndexValueDate(Index1M,$H1418)</f>
        <v>49688</v>
      </c>
      <c r="J1418" s="52">
        <f>IFERROR(_xll.qlIndexFixing(Index1M,$H1418,TRUE,_xll.ohTrigger(RecalcTrigger,Trigger1M)),NA())</f>
        <v>1.7723954223790261E-2</v>
      </c>
      <c r="K1418" s="52">
        <f>IFERROR(_xll.qlIndexFixing(ONIndex1M,I1418,TRUE,_xll.ohTrigger(RecalcTrigger,Trigger1M)),NA())</f>
        <v>1.7722187931408229E-2</v>
      </c>
      <c r="L1418" s="52">
        <f>IFERROR(_xll.qlIndexFixing(Index3M,H1418,TRUE,_xll.ohTrigger(RecalcTrigger,Trigger3M)),NA())</f>
        <v>1.9485930454282853E-2</v>
      </c>
      <c r="M1418" s="52">
        <f>IFERROR(_xll.qlIndexFixing(ONIndex3M,I1418,TRUE,_xll.ohTrigger(RecalcTrigger,Trigger3M)),NA())</f>
        <v>1.9460471842460692E-2</v>
      </c>
      <c r="N1418" s="52">
        <f>IFERROR(_xll.qlIndexFixing(Index6M,$H1418,TRUE,_xll.ohTrigger(RecalcTrigger,Trigger6M)),NA())</f>
        <v>2.1274850515999477E-2</v>
      </c>
      <c r="O1418" s="52">
        <f>IFERROR(_xll.qlIndexFixing(ONIndex6M,I1418,TRUE,_xll.ohTrigger(RecalcTrigger,Trigger6M)),NA())</f>
        <v>2.1199654329207007E-2</v>
      </c>
      <c r="P1418" s="52">
        <f>IFERROR(_xll.qlIndexFixing(Index1Y,$H1418,TRUE,_xll.ohTrigger(RecalcTrigger,Trigger1Y)),NA())</f>
        <v>2.2961663607524375E-2</v>
      </c>
      <c r="Q1418" s="52">
        <f>IFERROR(_xll.qlIndexFixing(ONIndex1Y,I1418,TRUE,_xll.ohTrigger(RecalcTrigger,Trigger1Y)),NA())</f>
        <v>2.2762432997200932E-2</v>
      </c>
    </row>
    <row r="1419" spans="2:17" x14ac:dyDescent="0.2">
      <c r="B1419" s="46" t="s">
        <v>51</v>
      </c>
      <c r="D1419" s="49">
        <f>_xll.qlCalendarAdvance(LocalCalendar,$D1418,B1419,"f",FALSE)</f>
        <v>49706</v>
      </c>
      <c r="E1419" s="49">
        <f>_xll.qlInterestRateIndexValueDate(IndexON,D1419)</f>
        <v>49706</v>
      </c>
      <c r="F1419" s="52">
        <f>IFERROR(_xll.qlIndexFixing(IndexON,D1419,TRUE,_xll.ohTrigger(RecalcTrigger,TriggerON)),NA())</f>
        <v>1.5260691174265872E-2</v>
      </c>
      <c r="H1419" s="49">
        <f>_xll.qlCalendarAdvance(IborCalendar,$H1418,B1419,"f",FALSE)</f>
        <v>49691</v>
      </c>
      <c r="I1419" s="49">
        <f>_xll.qlInterestRateIndexValueDate(Index1M,$H1419)</f>
        <v>49696</v>
      </c>
      <c r="J1419" s="52">
        <f>IFERROR(_xll.qlIndexFixing(Index1M,$H1419,TRUE,_xll.ohTrigger(RecalcTrigger,Trigger1M)),NA())</f>
        <v>1.7717896731886056E-2</v>
      </c>
      <c r="K1419" s="52">
        <f>IFERROR(_xll.qlIndexFixing(ONIndex1M,I1419,TRUE,_xll.ohTrigger(RecalcTrigger,Trigger1M)),NA())</f>
        <v>1.7716167740662314E-2</v>
      </c>
      <c r="L1419" s="52">
        <f>IFERROR(_xll.qlIndexFixing(Index3M,H1419,TRUE,_xll.ohTrigger(RecalcTrigger,Trigger3M)),NA())</f>
        <v>1.9481625458226112E-2</v>
      </c>
      <c r="M1419" s="52">
        <f>IFERROR(_xll.qlIndexFixing(ONIndex3M,I1419,TRUE,_xll.ohTrigger(RecalcTrigger,Trigger3M)),NA())</f>
        <v>1.9456653191864959E-2</v>
      </c>
      <c r="N1419" s="52">
        <f>IFERROR(_xll.qlIndexFixing(Index6M,$H1419,TRUE,_xll.ohTrigger(RecalcTrigger,Trigger6M)),NA())</f>
        <v>2.1271378770528149E-2</v>
      </c>
      <c r="O1419" s="52">
        <f>IFERROR(_xll.qlIndexFixing(ONIndex6M,I1419,TRUE,_xll.ohTrigger(RecalcTrigger,Trigger6M)),NA())</f>
        <v>2.1196473060358656E-2</v>
      </c>
      <c r="P1419" s="52">
        <f>IFERROR(_xll.qlIndexFixing(Index1Y,$H1419,TRUE,_xll.ohTrigger(RecalcTrigger,Trigger1Y)),NA())</f>
        <v>2.2958747438657553E-2</v>
      </c>
      <c r="Q1419" s="52">
        <f>IFERROR(_xll.qlIndexFixing(ONIndex1Y,I1419,TRUE,_xll.ohTrigger(RecalcTrigger,Trigger1Y)),NA())</f>
        <v>2.2759684737581054E-2</v>
      </c>
    </row>
    <row r="1420" spans="2:17" x14ac:dyDescent="0.2">
      <c r="B1420" s="46" t="s">
        <v>51</v>
      </c>
      <c r="D1420" s="49">
        <f>_xll.qlCalendarAdvance(LocalCalendar,$D1419,B1420,"f",FALSE)</f>
        <v>49713</v>
      </c>
      <c r="E1420" s="49">
        <f>_xll.qlInterestRateIndexValueDate(IndexON,D1420)</f>
        <v>49713</v>
      </c>
      <c r="F1420" s="52">
        <f>IFERROR(_xll.qlIndexFixing(IndexON,D1420,TRUE,_xll.ohTrigger(RecalcTrigger,TriggerON)),NA())</f>
        <v>1.5256906338194653E-2</v>
      </c>
      <c r="H1420" s="49">
        <f>_xll.qlCalendarAdvance(IborCalendar,$H1419,B1420,"f",FALSE)</f>
        <v>49698</v>
      </c>
      <c r="I1420" s="49">
        <f>_xll.qlInterestRateIndexValueDate(Index1M,$H1420)</f>
        <v>49702</v>
      </c>
      <c r="J1420" s="52">
        <f>IFERROR(_xll.qlIndexFixing(Index1M,$H1420,TRUE,_xll.ohTrigger(RecalcTrigger,Trigger1M)),NA())</f>
        <v>1.7713343671064787E-2</v>
      </c>
      <c r="K1420" s="52">
        <f>IFERROR(_xll.qlIndexFixing(ONIndex1M,I1420,TRUE,_xll.ohTrigger(RecalcTrigger,Trigger1M)),NA())</f>
        <v>1.7711642668425398E-2</v>
      </c>
      <c r="L1420" s="52">
        <f>IFERROR(_xll.qlIndexFixing(Index3M,H1420,TRUE,_xll.ohTrigger(RecalcTrigger,Trigger3M)),NA())</f>
        <v>1.9478577210657905E-2</v>
      </c>
      <c r="M1420" s="52">
        <f>IFERROR(_xll.qlIndexFixing(ONIndex3M,I1420,TRUE,_xll.ohTrigger(RecalcTrigger,Trigger3M)),NA())</f>
        <v>1.9453766388428662E-2</v>
      </c>
      <c r="N1420" s="52">
        <f>IFERROR(_xll.qlIndexFixing(Index6M,$H1420,TRUE,_xll.ohTrigger(RecalcTrigger,Trigger6M)),NA())</f>
        <v>2.1268760088351112E-2</v>
      </c>
      <c r="O1420" s="52">
        <f>IFERROR(_xll.qlIndexFixing(ONIndex6M,I1420,TRUE,_xll.ohTrigger(RecalcTrigger,Trigger6M)),NA())</f>
        <v>2.1194072389096874E-2</v>
      </c>
      <c r="P1420" s="52">
        <f>IFERROR(_xll.qlIndexFixing(Index1Y,$H1420,TRUE,_xll.ohTrigger(RecalcTrigger,Trigger1Y)),NA())</f>
        <v>2.2956555830905664E-2</v>
      </c>
      <c r="Q1420" s="52">
        <f>IFERROR(_xll.qlIndexFixing(ONIndex1Y,I1420,TRUE,_xll.ohTrigger(RecalcTrigger,Trigger1Y)),NA())</f>
        <v>2.2757621226059399E-2</v>
      </c>
    </row>
    <row r="1421" spans="2:17" x14ac:dyDescent="0.2">
      <c r="B1421" s="46" t="s">
        <v>51</v>
      </c>
      <c r="D1421" s="49">
        <f>_xll.qlCalendarAdvance(LocalCalendar,$D1420,B1421,"f",FALSE)</f>
        <v>49720</v>
      </c>
      <c r="E1421" s="49">
        <f>_xll.qlInterestRateIndexValueDate(IndexON,D1421)</f>
        <v>49720</v>
      </c>
      <c r="F1421" s="52">
        <f>IFERROR(_xll.qlIndexFixing(IndexON,D1421,TRUE,_xll.ohTrigger(RecalcTrigger,TriggerON)),NA())</f>
        <v>1.5253144483353687E-2</v>
      </c>
      <c r="H1421" s="49">
        <f>_xll.qlCalendarAdvance(IborCalendar,$H1420,B1421,"f",FALSE)</f>
        <v>49705</v>
      </c>
      <c r="I1421" s="49">
        <f>_xll.qlInterestRateIndexValueDate(Index1M,$H1421)</f>
        <v>49709</v>
      </c>
      <c r="J1421" s="52">
        <f>IFERROR(_xll.qlIndexFixing(Index1M,$H1421,TRUE,_xll.ohTrigger(RecalcTrigger,Trigger1M)),NA())</f>
        <v>1.7707912629532467E-2</v>
      </c>
      <c r="K1421" s="52">
        <f>IFERROR(_xll.qlIndexFixing(ONIndex1M,I1421,TRUE,_xll.ohTrigger(RecalcTrigger,Trigger1M)),NA())</f>
        <v>1.7706352660793456E-2</v>
      </c>
      <c r="L1421" s="52">
        <f>IFERROR(_xll.qlIndexFixing(Index3M,H1421,TRUE,_xll.ohTrigger(RecalcTrigger,Trigger3M)),NA())</f>
        <v>1.9475261011971463E-2</v>
      </c>
      <c r="M1421" s="52">
        <f>IFERROR(_xll.qlIndexFixing(ONIndex3M,I1421,TRUE,_xll.ohTrigger(RecalcTrigger,Trigger3M)),NA())</f>
        <v>1.9450373734271054E-2</v>
      </c>
      <c r="N1421" s="52">
        <f>IFERROR(_xll.qlIndexFixing(Index6M,$H1421,TRUE,_xll.ohTrigger(RecalcTrigger,Trigger6M)),NA())</f>
        <v>2.1265688846722187E-2</v>
      </c>
      <c r="O1421" s="52">
        <f>IFERROR(_xll.qlIndexFixing(ONIndex6M,I1421,TRUE,_xll.ohTrigger(RecalcTrigger,Trigger6M)),NA())</f>
        <v>2.1191255659607222E-2</v>
      </c>
      <c r="P1421" s="52">
        <f>IFERROR(_xll.qlIndexFixing(Index1Y,$H1421,TRUE,_xll.ohTrigger(RecalcTrigger,Trigger1Y)),NA())</f>
        <v>2.2953993959123408E-2</v>
      </c>
      <c r="Q1421" s="52">
        <f>IFERROR(_xll.qlIndexFixing(ONIndex1Y,I1421,TRUE,_xll.ohTrigger(RecalcTrigger,Trigger1Y)),NA())</f>
        <v>2.2755211286131782E-2</v>
      </c>
    </row>
    <row r="1422" spans="2:17" x14ac:dyDescent="0.2">
      <c r="B1422" s="46" t="s">
        <v>51</v>
      </c>
      <c r="D1422" s="49">
        <f>_xll.qlCalendarAdvance(LocalCalendar,$D1421,B1422,"f",FALSE)</f>
        <v>49727</v>
      </c>
      <c r="E1422" s="49">
        <f>_xll.qlInterestRateIndexValueDate(IndexON,D1422)</f>
        <v>49727</v>
      </c>
      <c r="F1422" s="52">
        <f>IFERROR(_xll.qlIndexFixing(IndexON,D1422,TRUE,_xll.ohTrigger(RecalcTrigger,TriggerON)),NA())</f>
        <v>1.5249256567457792E-2</v>
      </c>
      <c r="H1422" s="49">
        <f>_xll.qlCalendarAdvance(IborCalendar,$H1421,B1422,"f",FALSE)</f>
        <v>49712</v>
      </c>
      <c r="I1422" s="49">
        <f>_xll.qlInterestRateIndexValueDate(Index1M,$H1422)</f>
        <v>49716</v>
      </c>
      <c r="J1422" s="52">
        <f>IFERROR(_xll.qlIndexFixing(Index1M,$H1422,TRUE,_xll.ohTrigger(RecalcTrigger,Trigger1M)),NA())</f>
        <v>1.7702580537145535E-2</v>
      </c>
      <c r="K1422" s="52">
        <f>IFERROR(_xll.qlIndexFixing(ONIndex1M,I1422,TRUE,_xll.ohTrigger(RecalcTrigger,Trigger1M)),NA())</f>
        <v>1.7701051068987894E-2</v>
      </c>
      <c r="L1422" s="52">
        <f>IFERROR(_xll.qlIndexFixing(Index3M,H1422,TRUE,_xll.ohTrigger(RecalcTrigger,Trigger3M)),NA())</f>
        <v>1.947138821994002E-2</v>
      </c>
      <c r="M1422" s="52">
        <f>IFERROR(_xll.qlIndexFixing(ONIndex3M,I1422,TRUE,_xll.ohTrigger(RecalcTrigger,Trigger3M)),NA())</f>
        <v>1.9446954461885824E-2</v>
      </c>
      <c r="N1422" s="52">
        <f>IFERROR(_xll.qlIndexFixing(Index6M,$H1422,TRUE,_xll.ohTrigger(RecalcTrigger,Trigger6M)),NA())</f>
        <v>2.1262600253330155E-2</v>
      </c>
      <c r="O1422" s="52">
        <f>IFERROR(_xll.qlIndexFixing(ONIndex6M,I1422,TRUE,_xll.ohTrigger(RecalcTrigger,Trigger6M)),NA())</f>
        <v>2.1188421757454279E-2</v>
      </c>
      <c r="P1422" s="52">
        <f>IFERROR(_xll.qlIndexFixing(Index1Y,$H1422,TRUE,_xll.ohTrigger(RecalcTrigger,Trigger1Y)),NA())</f>
        <v>2.2951426561782999E-2</v>
      </c>
      <c r="Q1422" s="52">
        <f>IFERROR(_xll.qlIndexFixing(ONIndex1Y,I1422,TRUE,_xll.ohTrigger(RecalcTrigger,Trigger1Y)),NA())</f>
        <v>2.2752798643486116E-2</v>
      </c>
    </row>
    <row r="1423" spans="2:17" x14ac:dyDescent="0.2">
      <c r="B1423" s="46" t="s">
        <v>51</v>
      </c>
      <c r="D1423" s="49">
        <f>_xll.qlCalendarAdvance(LocalCalendar,$D1422,B1423,"f",FALSE)</f>
        <v>49734</v>
      </c>
      <c r="E1423" s="49">
        <f>_xll.qlInterestRateIndexValueDate(IndexON,D1423)</f>
        <v>49734</v>
      </c>
      <c r="F1423" s="52">
        <f>IFERROR(_xll.qlIndexFixing(IndexON,D1423,TRUE,_xll.ohTrigger(RecalcTrigger,TriggerON)),NA())</f>
        <v>1.5245391632738858E-2</v>
      </c>
      <c r="H1423" s="49">
        <f>_xll.qlCalendarAdvance(IborCalendar,$H1422,B1423,"f",FALSE)</f>
        <v>49719</v>
      </c>
      <c r="I1423" s="49">
        <f>_xll.qlInterestRateIndexValueDate(Index1M,$H1423)</f>
        <v>49724</v>
      </c>
      <c r="J1423" s="52">
        <f>IFERROR(_xll.qlIndexFixing(Index1M,$H1423,TRUE,_xll.ohTrigger(RecalcTrigger,Trigger1M)),NA())</f>
        <v>1.7696472515840243E-2</v>
      </c>
      <c r="K1423" s="52">
        <f>IFERROR(_xll.qlIndexFixing(ONIndex1M,I1423,TRUE,_xll.ohTrigger(RecalcTrigger,Trigger1M)),NA())</f>
        <v>1.7694977922362298E-2</v>
      </c>
      <c r="L1423" s="52">
        <f>IFERROR(_xll.qlIndexFixing(Index3M,H1423,TRUE,_xll.ohTrigger(RecalcTrigger,Trigger3M)),NA())</f>
        <v>1.9466971590968996E-2</v>
      </c>
      <c r="M1423" s="52">
        <f>IFERROR(_xll.qlIndexFixing(ONIndex3M,I1423,TRUE,_xll.ohTrigger(RecalcTrigger,Trigger3M)),NA())</f>
        <v>1.9443014128466274E-2</v>
      </c>
      <c r="N1423" s="52">
        <f>IFERROR(_xll.qlIndexFixing(Index6M,$H1423,TRUE,_xll.ohTrigger(RecalcTrigger,Trigger6M)),NA())</f>
        <v>2.1259049185356853E-2</v>
      </c>
      <c r="O1423" s="52">
        <f>IFERROR(_xll.qlIndexFixing(ONIndex6M,I1423,TRUE,_xll.ohTrigger(RecalcTrigger,Trigger6M)),NA())</f>
        <v>2.1185161983963141E-2</v>
      </c>
      <c r="P1423" s="52">
        <f>IFERROR(_xll.qlIndexFixing(Index1Y,$H1423,TRUE,_xll.ohTrigger(RecalcTrigger,Trigger1Y)),NA())</f>
        <v>2.2948485431868303E-2</v>
      </c>
      <c r="Q1423" s="52">
        <f>IFERROR(_xll.qlIndexFixing(ONIndex1Y,I1423,TRUE,_xll.ohTrigger(RecalcTrigger,Trigger1Y)),NA())</f>
        <v>2.2750038027750108E-2</v>
      </c>
    </row>
    <row r="1424" spans="2:17" x14ac:dyDescent="0.2">
      <c r="B1424" s="46" t="s">
        <v>51</v>
      </c>
      <c r="D1424" s="49">
        <f>_xll.qlCalendarAdvance(LocalCalendar,$D1423,B1424,"f",FALSE)</f>
        <v>49741</v>
      </c>
      <c r="E1424" s="49">
        <f>_xll.qlInterestRateIndexValueDate(IndexON,D1424)</f>
        <v>49741</v>
      </c>
      <c r="F1424" s="52">
        <f>IFERROR(_xll.qlIndexFixing(IndexON,D1424,TRUE,_xll.ohTrigger(RecalcTrigger,TriggerON)),NA())</f>
        <v>1.5241499998444041E-2</v>
      </c>
      <c r="H1424" s="49">
        <f>_xll.qlCalendarAdvance(IborCalendar,$H1423,B1424,"f",FALSE)</f>
        <v>49726</v>
      </c>
      <c r="I1424" s="49">
        <f>_xll.qlInterestRateIndexValueDate(Index1M,$H1424)</f>
        <v>49730</v>
      </c>
      <c r="J1424" s="52">
        <f>IFERROR(_xll.qlIndexFixing(Index1M,$H1424,TRUE,_xll.ohTrigger(RecalcTrigger,Trigger1M)),NA())</f>
        <v>1.7691881558860149E-2</v>
      </c>
      <c r="K1424" s="52">
        <f>IFERROR(_xll.qlIndexFixing(ONIndex1M,I1424,TRUE,_xll.ohTrigger(RecalcTrigger,Trigger1M)),NA())</f>
        <v>1.7690413133095717E-2</v>
      </c>
      <c r="L1424" s="52">
        <f>IFERROR(_xll.qlIndexFixing(Index3M,H1424,TRUE,_xll.ohTrigger(RecalcTrigger,Trigger3M)),NA())</f>
        <v>1.9464350856317772E-2</v>
      </c>
      <c r="M1424" s="52">
        <f>IFERROR(_xll.qlIndexFixing(ONIndex3M,I1424,TRUE,_xll.ohTrigger(RecalcTrigger,Trigger3M)),NA())</f>
        <v>1.9440036062752242E-2</v>
      </c>
      <c r="N1424" s="52">
        <f>IFERROR(_xll.qlIndexFixing(Index6M,$H1424,TRUE,_xll.ohTrigger(RecalcTrigger,Trigger6M)),NA())</f>
        <v>2.1256767177139948E-2</v>
      </c>
      <c r="O1424" s="52">
        <f>IFERROR(_xll.qlIndexFixing(ONIndex6M,I1424,TRUE,_xll.ohTrigger(RecalcTrigger,Trigger6M)),NA())</f>
        <v>2.1182702434199285E-2</v>
      </c>
      <c r="P1424" s="52">
        <f>IFERROR(_xll.qlIndexFixing(Index1Y,$H1424,TRUE,_xll.ohTrigger(RecalcTrigger,Trigger1Y)),NA())</f>
        <v>2.2946274580711294E-2</v>
      </c>
      <c r="Q1424" s="52">
        <f>IFERROR(_xll.qlIndexFixing(ONIndex1Y,I1424,TRUE,_xll.ohTrigger(RecalcTrigger,Trigger1Y)),NA())</f>
        <v>2.2747965249241275E-2</v>
      </c>
    </row>
    <row r="1425" spans="2:17" x14ac:dyDescent="0.2">
      <c r="B1425" s="46" t="s">
        <v>51</v>
      </c>
      <c r="D1425" s="49">
        <f>_xll.qlCalendarAdvance(LocalCalendar,$D1424,B1425,"f",FALSE)</f>
        <v>49748</v>
      </c>
      <c r="E1425" s="49">
        <f>_xll.qlInterestRateIndexValueDate(IndexON,D1425)</f>
        <v>49748</v>
      </c>
      <c r="F1425" s="52">
        <f>IFERROR(_xll.qlIndexFixing(IndexON,D1425,TRUE,_xll.ohTrigger(RecalcTrigger,TriggerON)),NA())</f>
        <v>1.5237581664653277E-2</v>
      </c>
      <c r="H1425" s="49">
        <f>_xll.qlCalendarAdvance(IborCalendar,$H1424,B1425,"f",FALSE)</f>
        <v>49733</v>
      </c>
      <c r="I1425" s="49">
        <f>_xll.qlInterestRateIndexValueDate(Index1M,$H1425)</f>
        <v>49737</v>
      </c>
      <c r="J1425" s="52">
        <f>IFERROR(_xll.qlIndexFixing(Index1M,$H1425,TRUE,_xll.ohTrigger(RecalcTrigger,Trigger1M)),NA())</f>
        <v>1.7686614309579317E-2</v>
      </c>
      <c r="K1425" s="52">
        <f>IFERROR(_xll.qlIndexFixing(ONIndex1M,I1425,TRUE,_xll.ohTrigger(RecalcTrigger,Trigger1M)),NA())</f>
        <v>1.7685076789089038E-2</v>
      </c>
      <c r="L1425" s="52">
        <f>IFERROR(_xll.qlIndexFixing(Index3M,H1425,TRUE,_xll.ohTrigger(RecalcTrigger,Trigger3M)),NA())</f>
        <v>1.9460660646257639E-2</v>
      </c>
      <c r="M1425" s="52">
        <f>IFERROR(_xll.qlIndexFixing(ONIndex3M,I1425,TRUE,_xll.ohTrigger(RecalcTrigger,Trigger3M)),NA())</f>
        <v>1.943653693600389E-2</v>
      </c>
      <c r="N1425" s="52">
        <f>IFERROR(_xll.qlIndexFixing(Index6M,$H1425,TRUE,_xll.ohTrigger(RecalcTrigger,Trigger6M)),NA())</f>
        <v>2.1254019726088272E-2</v>
      </c>
      <c r="O1425" s="52">
        <f>IFERROR(_xll.qlIndexFixing(ONIndex6M,I1425,TRUE,_xll.ohTrigger(RecalcTrigger,Trigger6M)),NA())</f>
        <v>2.1179817013337043E-2</v>
      </c>
      <c r="P1425" s="52">
        <f>IFERROR(_xll.qlIndexFixing(Index1Y,$H1425,TRUE,_xll.ohTrigger(RecalcTrigger,Trigger1Y)),NA())</f>
        <v>2.2943152644468494E-2</v>
      </c>
      <c r="Q1425" s="52">
        <f>IFERROR(_xll.qlIndexFixing(ONIndex1Y,I1425,TRUE,_xll.ohTrigger(RecalcTrigger,Trigger1Y)),NA())</f>
        <v>2.2745544497961845E-2</v>
      </c>
    </row>
    <row r="1426" spans="2:17" x14ac:dyDescent="0.2">
      <c r="B1426" s="46" t="s">
        <v>51</v>
      </c>
      <c r="D1426" s="49">
        <f>_xll.qlCalendarAdvance(LocalCalendar,$D1425,B1426,"f",FALSE)</f>
        <v>49755</v>
      </c>
      <c r="E1426" s="49">
        <f>_xll.qlInterestRateIndexValueDate(IndexON,D1426)</f>
        <v>49755</v>
      </c>
      <c r="F1426" s="52">
        <f>IFERROR(_xll.qlIndexFixing(IndexON,D1426,TRUE,_xll.ohTrigger(RecalcTrigger,TriggerON)),NA())</f>
        <v>1.5233636631259984E-2</v>
      </c>
      <c r="H1426" s="49">
        <f>_xll.qlCalendarAdvance(IborCalendar,$H1425,B1426,"f",FALSE)</f>
        <v>49740</v>
      </c>
      <c r="I1426" s="49">
        <f>_xll.qlInterestRateIndexValueDate(Index1M,$H1426)</f>
        <v>49744</v>
      </c>
      <c r="J1426" s="52">
        <f>IFERROR(_xll.qlIndexFixing(Index1M,$H1426,TRUE,_xll.ohTrigger(RecalcTrigger,Trigger1M)),NA())</f>
        <v>1.7681233640894516E-2</v>
      </c>
      <c r="K1426" s="52">
        <f>IFERROR(_xll.qlIndexFixing(ONIndex1M,I1426,TRUE,_xll.ohTrigger(RecalcTrigger,Trigger1M)),NA())</f>
        <v>1.7679728860828803E-2</v>
      </c>
      <c r="L1426" s="52">
        <f>IFERROR(_xll.qlIndexFixing(Index3M,H1426,TRUE,_xll.ohTrigger(RecalcTrigger,Trigger3M)),NA())</f>
        <v>1.9456943690568315E-2</v>
      </c>
      <c r="M1426" s="52">
        <f>IFERROR(_xll.qlIndexFixing(ONIndex3M,I1426,TRUE,_xll.ohTrigger(RecalcTrigger,Trigger3M)),NA())</f>
        <v>1.9433011191027916E-2</v>
      </c>
      <c r="N1426" s="52">
        <f>IFERROR(_xll.qlIndexFixing(Index6M,$H1426,TRUE,_xll.ohTrigger(RecalcTrigger,Trigger6M)),NA())</f>
        <v>2.1250858876534436E-2</v>
      </c>
      <c r="O1426" s="52">
        <f>IFERROR(_xll.qlIndexFixing(ONIndex6M,I1426,TRUE,_xll.ohTrigger(RecalcTrigger,Trigger6M)),NA())</f>
        <v>2.1176914419571702E-2</v>
      </c>
      <c r="P1426" s="52">
        <f>IFERROR(_xll.qlIndexFixing(Index1Y,$H1426,TRUE,_xll.ohTrigger(RecalcTrigger,Trigger1Y)),NA())</f>
        <v>2.294056236675672E-2</v>
      </c>
      <c r="Q1426" s="52">
        <f>IFERROR(_xll.qlIndexFixing(ONIndex1Y,I1426,TRUE,_xll.ohTrigger(RecalcTrigger,Trigger1Y)),NA())</f>
        <v>2.2743121043564685E-2</v>
      </c>
    </row>
    <row r="1427" spans="2:17" x14ac:dyDescent="0.2">
      <c r="B1427" s="46" t="s">
        <v>51</v>
      </c>
      <c r="D1427" s="49">
        <f>_xll.qlCalendarAdvance(LocalCalendar,$D1426,B1427,"f",FALSE)</f>
        <v>49762</v>
      </c>
      <c r="E1427" s="49">
        <f>_xll.qlInterestRateIndexValueDate(IndexON,D1427)</f>
        <v>49762</v>
      </c>
      <c r="F1427" s="52">
        <f>IFERROR(_xll.qlIndexFixing(IndexON,D1427,TRUE,_xll.ohTrigger(RecalcTrigger,TriggerON)),NA())</f>
        <v>1.5229664898344097E-2</v>
      </c>
      <c r="H1427" s="49">
        <f>_xll.qlCalendarAdvance(IborCalendar,$H1426,B1427,"f",FALSE)</f>
        <v>49747</v>
      </c>
      <c r="I1427" s="49">
        <f>_xll.qlInterestRateIndexValueDate(Index1M,$H1427)</f>
        <v>49751</v>
      </c>
      <c r="J1427" s="52">
        <f>IFERROR(_xll.qlIndexFixing(Index1M,$H1427,TRUE,_xll.ohTrigger(RecalcTrigger,Trigger1M)),NA())</f>
        <v>1.7675841373451635E-2</v>
      </c>
      <c r="K1427" s="52">
        <f>IFERROR(_xll.qlIndexFixing(ONIndex1M,I1427,TRUE,_xll.ohTrigger(RecalcTrigger,Trigger1M)),NA())</f>
        <v>1.7674369348634755E-2</v>
      </c>
      <c r="L1427" s="52">
        <f>IFERROR(_xll.qlIndexFixing(Index3M,H1427,TRUE,_xll.ohTrigger(RecalcTrigger,Trigger3M)),NA())</f>
        <v>1.9453199989326261E-2</v>
      </c>
      <c r="M1427" s="52">
        <f>IFERROR(_xll.qlIndexFixing(ONIndex3M,I1427,TRUE,_xll.ohTrigger(RecalcTrigger,Trigger3M)),NA())</f>
        <v>1.9429458827984192E-2</v>
      </c>
      <c r="N1427" s="52">
        <f>IFERROR(_xll.qlIndexFixing(Index6M,$H1427,TRUE,_xll.ohTrigger(RecalcTrigger,Trigger6M)),NA())</f>
        <v>2.1247680673653131E-2</v>
      </c>
      <c r="O1427" s="52">
        <f>IFERROR(_xll.qlIndexFixing(ONIndex6M,I1427,TRUE,_xll.ohTrigger(RecalcTrigger,Trigger6M)),NA())</f>
        <v>2.1173994652823325E-2</v>
      </c>
      <c r="P1427" s="52">
        <f>IFERROR(_xll.qlIndexFixing(Index1Y,$H1427,TRUE,_xll.ohTrigger(RecalcTrigger,Trigger1Y)),NA())</f>
        <v>2.2937965813901253E-2</v>
      </c>
      <c r="Q1427" s="52">
        <f>IFERROR(_xll.qlIndexFixing(ONIndex1Y,I1427,TRUE,_xll.ohTrigger(RecalcTrigger,Trigger1Y)),NA())</f>
        <v>2.2740694886369539E-2</v>
      </c>
    </row>
    <row r="1428" spans="2:17" x14ac:dyDescent="0.2">
      <c r="B1428" s="46" t="s">
        <v>51</v>
      </c>
      <c r="D1428" s="49">
        <f>_xll.qlCalendarAdvance(LocalCalendar,$D1427,B1428,"f",FALSE)</f>
        <v>49769</v>
      </c>
      <c r="E1428" s="49">
        <f>_xll.qlInterestRateIndexValueDate(IndexON,D1428)</f>
        <v>49769</v>
      </c>
      <c r="F1428" s="52">
        <f>IFERROR(_xll.qlIndexFixing(IndexON,D1428,TRUE,_xll.ohTrigger(RecalcTrigger,TriggerON)),NA())</f>
        <v>1.5225666465825682E-2</v>
      </c>
      <c r="H1428" s="49">
        <f>_xll.qlCalendarAdvance(IborCalendar,$H1427,B1428,"f",FALSE)</f>
        <v>49754</v>
      </c>
      <c r="I1428" s="49">
        <f>_xll.qlInterestRateIndexValueDate(Index1M,$H1428)</f>
        <v>49758</v>
      </c>
      <c r="J1428" s="52">
        <f>IFERROR(_xll.qlIndexFixing(Index1M,$H1428,TRUE,_xll.ohTrigger(RecalcTrigger,Trigger1M)),NA())</f>
        <v>1.7670437507266139E-2</v>
      </c>
      <c r="K1428" s="52">
        <f>IFERROR(_xll.qlIndexFixing(ONIndex1M,I1428,TRUE,_xll.ohTrigger(RecalcTrigger,Trigger1M)),NA())</f>
        <v>1.7668998252107215E-2</v>
      </c>
      <c r="L1428" s="52">
        <f>IFERROR(_xll.qlIndexFixing(Index3M,H1428,TRUE,_xll.ohTrigger(RecalcTrigger,Trigger3M)),NA())</f>
        <v>1.9449429542605333E-2</v>
      </c>
      <c r="M1428" s="52">
        <f>IFERROR(_xll.qlIndexFixing(ONIndex3M,I1428,TRUE,_xll.ohTrigger(RecalcTrigger,Trigger3M)),NA())</f>
        <v>1.9425879846712846E-2</v>
      </c>
      <c r="N1428" s="52">
        <f>IFERROR(_xll.qlIndexFixing(Index6M,$H1428,TRUE,_xll.ohTrigger(RecalcTrigger,Trigger6M)),NA())</f>
        <v>2.1244485117528633E-2</v>
      </c>
      <c r="O1428" s="52">
        <f>IFERROR(_xll.qlIndexFixing(ONIndex6M,I1428,TRUE,_xll.ohTrigger(RecalcTrigger,Trigger6M)),NA())</f>
        <v>2.117105771333172E-2</v>
      </c>
      <c r="P1428" s="52">
        <f>IFERROR(_xll.qlIndexFixing(Index1Y,$H1428,TRUE,_xll.ohTrigger(RecalcTrigger,Trigger1Y)),NA())</f>
        <v>2.2935362833072452E-2</v>
      </c>
      <c r="Q1428" s="52">
        <f>IFERROR(_xll.qlIndexFixing(ONIndex1Y,I1428,TRUE,_xll.ohTrigger(RecalcTrigger,Trigger1Y)),NA())</f>
        <v>2.2738266026296472E-2</v>
      </c>
    </row>
    <row r="1429" spans="2:17" x14ac:dyDescent="0.2">
      <c r="B1429" s="46" t="s">
        <v>51</v>
      </c>
      <c r="D1429" s="49">
        <f>_xll.qlCalendarAdvance(LocalCalendar,$D1428,B1429,"f",FALSE)</f>
        <v>49776</v>
      </c>
      <c r="E1429" s="49">
        <f>_xll.qlInterestRateIndexValueDate(IndexON,D1429)</f>
        <v>49776</v>
      </c>
      <c r="F1429" s="52">
        <f>IFERROR(_xll.qlIndexFixing(IndexON,D1429,TRUE,_xll.ohTrigger(RecalcTrigger,TriggerON)),NA())</f>
        <v>1.5221641333837965E-2</v>
      </c>
      <c r="H1429" s="49">
        <f>_xll.qlCalendarAdvance(IborCalendar,$H1428,B1429,"f",FALSE)</f>
        <v>49761</v>
      </c>
      <c r="I1429" s="49">
        <f>_xll.qlInterestRateIndexValueDate(Index1M,$H1429)</f>
        <v>49765</v>
      </c>
      <c r="J1429" s="52">
        <f>IFERROR(_xll.qlIndexFixing(Index1M,$H1429,TRUE,_xll.ohTrigger(RecalcTrigger,Trigger1M)),NA())</f>
        <v>1.766497664840383E-2</v>
      </c>
      <c r="K1429" s="52">
        <f>IFERROR(_xll.qlIndexFixing(ONIndex1M,I1429,TRUE,_xll.ohTrigger(RecalcTrigger,Trigger1M)),NA())</f>
        <v>1.7663615571725799E-2</v>
      </c>
      <c r="L1429" s="52">
        <f>IFERROR(_xll.qlIndexFixing(Index3M,H1429,TRUE,_xll.ohTrigger(RecalcTrigger,Trigger3M)),NA())</f>
        <v>1.9445384306077375E-2</v>
      </c>
      <c r="M1429" s="52">
        <f>IFERROR(_xll.qlIndexFixing(ONIndex3M,I1429,TRUE,_xll.ohTrigger(RecalcTrigger,Trigger3M)),NA())</f>
        <v>1.942227424737375E-2</v>
      </c>
      <c r="N1429" s="52">
        <f>IFERROR(_xll.qlIndexFixing(Index6M,$H1429,TRUE,_xll.ohTrigger(RecalcTrigger,Trigger6M)),NA())</f>
        <v>2.1240883293251332E-2</v>
      </c>
      <c r="O1429" s="52">
        <f>IFERROR(_xll.qlIndexFixing(ONIndex6M,I1429,TRUE,_xll.ohTrigger(RecalcTrigger,Trigger6M)),NA())</f>
        <v>2.116810360085708E-2</v>
      </c>
      <c r="P1429" s="52">
        <f>IFERROR(_xll.qlIndexFixing(Index1Y,$H1429,TRUE,_xll.ohTrigger(RecalcTrigger,Trigger1Y)),NA())</f>
        <v>2.2932753271441779E-2</v>
      </c>
      <c r="Q1429" s="52">
        <f>IFERROR(_xll.qlIndexFixing(ONIndex1Y,I1429,TRUE,_xll.ohTrigger(RecalcTrigger,Trigger1Y)),NA())</f>
        <v>2.2735834463425419E-2</v>
      </c>
    </row>
    <row r="1430" spans="2:17" x14ac:dyDescent="0.2">
      <c r="B1430" s="46" t="s">
        <v>51</v>
      </c>
      <c r="D1430" s="49">
        <f>_xll.qlCalendarAdvance(LocalCalendar,$D1429,B1430,"f",FALSE)</f>
        <v>49783</v>
      </c>
      <c r="E1430" s="49">
        <f>_xll.qlInterestRateIndexValueDate(IndexON,D1430)</f>
        <v>49783</v>
      </c>
      <c r="F1430" s="52">
        <f>IFERROR(_xll.qlIndexFixing(IndexON,D1430,TRUE,_xll.ohTrigger(RecalcTrigger,TriggerON)),NA())</f>
        <v>1.521758950230101E-2</v>
      </c>
      <c r="H1430" s="49">
        <f>_xll.qlCalendarAdvance(IborCalendar,$H1429,B1430,"f",FALSE)</f>
        <v>49768</v>
      </c>
      <c r="I1430" s="49">
        <f>_xll.qlInterestRateIndexValueDate(Index1M,$H1430)</f>
        <v>49772</v>
      </c>
      <c r="J1430" s="52">
        <f>IFERROR(_xll.qlIndexFixing(Index1M,$H1430,TRUE,_xll.ohTrigger(RecalcTrigger,Trigger1M)),NA())</f>
        <v>1.7659550679279157E-2</v>
      </c>
      <c r="K1430" s="52">
        <f>IFERROR(_xll.qlIndexFixing(ONIndex1M,I1430,TRUE,_xll.ohTrigger(RecalcTrigger,Trigger1M)),NA())</f>
        <v>1.7658221307090827E-2</v>
      </c>
      <c r="L1430" s="52">
        <f>IFERROR(_xll.qlIndexFixing(Index3M,H1430,TRUE,_xll.ohTrigger(RecalcTrigger,Trigger3M)),NA())</f>
        <v>1.9441562484922442E-2</v>
      </c>
      <c r="M1430" s="52">
        <f>IFERROR(_xll.qlIndexFixing(ONIndex3M,I1430,TRUE,_xll.ohTrigger(RecalcTrigger,Trigger3M)),NA())</f>
        <v>1.9418642029727096E-2</v>
      </c>
      <c r="N1430" s="52">
        <f>IFERROR(_xll.qlIndexFixing(Index6M,$H1430,TRUE,_xll.ohTrigger(RecalcTrigger,Trigger6M)),NA())</f>
        <v>2.1237654599433674E-2</v>
      </c>
      <c r="O1430" s="52">
        <f>IFERROR(_xll.qlIndexFixing(ONIndex6M,I1430,TRUE,_xll.ohTrigger(RecalcTrigger,Trigger6M)),NA())</f>
        <v>2.1165132315639212E-2</v>
      </c>
      <c r="P1430" s="52">
        <f>IFERROR(_xll.qlIndexFixing(Index1Y,$H1430,TRUE,_xll.ohTrigger(RecalcTrigger,Trigger1Y)),NA())</f>
        <v>2.2930136976183312E-2</v>
      </c>
      <c r="Q1430" s="52">
        <f>IFERROR(_xll.qlIndexFixing(ONIndex1Y,I1430,TRUE,_xll.ohTrigger(RecalcTrigger,Trigger1Y)),NA())</f>
        <v>2.2733400197596509E-2</v>
      </c>
    </row>
    <row r="1431" spans="2:17" x14ac:dyDescent="0.2">
      <c r="B1431" s="46" t="s">
        <v>51</v>
      </c>
      <c r="D1431" s="49">
        <f>_xll.qlCalendarAdvance(LocalCalendar,$D1430,B1431,"f",FALSE)</f>
        <v>49790</v>
      </c>
      <c r="E1431" s="49">
        <f>_xll.qlInterestRateIndexValueDate(IndexON,D1431)</f>
        <v>49790</v>
      </c>
      <c r="F1431" s="52">
        <f>IFERROR(_xll.qlIndexFixing(IndexON,D1431,TRUE,_xll.ohTrigger(RecalcTrigger,TriggerON)),NA())</f>
        <v>1.5213510971188171E-2</v>
      </c>
      <c r="H1431" s="49">
        <f>_xll.qlCalendarAdvance(IborCalendar,$H1430,B1431,"f",FALSE)</f>
        <v>49775</v>
      </c>
      <c r="I1431" s="49">
        <f>_xll.qlInterestRateIndexValueDate(Index1M,$H1431)</f>
        <v>49781</v>
      </c>
      <c r="J1431" s="52">
        <f>IFERROR(_xll.qlIndexFixing(Index1M,$H1431,TRUE,_xll.ohTrigger(RecalcTrigger,Trigger1M)),NA())</f>
        <v>1.7652557391002688E-2</v>
      </c>
      <c r="K1431" s="52">
        <f>IFERROR(_xll.qlIndexFixing(ONIndex1M,I1431,TRUE,_xll.ohTrigger(RecalcTrigger,Trigger1M)),NA())</f>
        <v>1.7651268802438835E-2</v>
      </c>
      <c r="L1431" s="52">
        <f>IFERROR(_xll.qlIndexFixing(Index3M,H1431,TRUE,_xll.ohTrigger(RecalcTrigger,Trigger3M)),NA())</f>
        <v>1.9436609417792374E-2</v>
      </c>
      <c r="M1431" s="52">
        <f>IFERROR(_xll.qlIndexFixing(ONIndex3M,I1431,TRUE,_xll.ohTrigger(RecalcTrigger,Trigger3M)),NA())</f>
        <v>1.9413932923502131E-2</v>
      </c>
      <c r="N1431" s="52">
        <f>IFERROR(_xll.qlIndexFixing(Index6M,$H1431,TRUE,_xll.ohTrigger(RecalcTrigger,Trigger6M)),NA())</f>
        <v>2.1233479272513182E-2</v>
      </c>
      <c r="O1431" s="52">
        <f>IFERROR(_xll.qlIndexFixing(ONIndex6M,I1431,TRUE,_xll.ohTrigger(RecalcTrigger,Trigger6M)),NA())</f>
        <v>2.1161286857926953E-2</v>
      </c>
      <c r="P1431" s="52">
        <f>IFERROR(_xll.qlIndexFixing(Index1Y,$H1431,TRUE,_xll.ohTrigger(RecalcTrigger,Trigger1Y)),NA())</f>
        <v>2.2926763027737971E-2</v>
      </c>
      <c r="Q1431" s="52">
        <f>IFERROR(_xll.qlIndexFixing(ONIndex1Y,I1431,TRUE,_xll.ohTrigger(RecalcTrigger,Trigger1Y)),NA())</f>
        <v>2.2730266455770476E-2</v>
      </c>
    </row>
    <row r="1432" spans="2:17" x14ac:dyDescent="0.2">
      <c r="B1432" s="46" t="s">
        <v>51</v>
      </c>
      <c r="D1432" s="49">
        <f>_xll.qlCalendarAdvance(LocalCalendar,$D1431,B1432,"f",FALSE)</f>
        <v>49797</v>
      </c>
      <c r="E1432" s="49">
        <f>_xll.qlInterestRateIndexValueDate(IndexON,D1432)</f>
        <v>49797</v>
      </c>
      <c r="F1432" s="52">
        <f>IFERROR(_xll.qlIndexFixing(IndexON,D1432,TRUE,_xll.ohTrigger(RecalcTrigger,TriggerON)),NA())</f>
        <v>1.5209405740579385E-2</v>
      </c>
      <c r="H1432" s="49">
        <f>_xll.qlCalendarAdvance(IborCalendar,$H1431,B1432,"f",FALSE)</f>
        <v>49782</v>
      </c>
      <c r="I1432" s="49">
        <f>_xll.qlInterestRateIndexValueDate(Index1M,$H1432)</f>
        <v>49786</v>
      </c>
      <c r="J1432" s="52">
        <f>IFERROR(_xll.qlIndexFixing(Index1M,$H1432,TRUE,_xll.ohTrigger(RecalcTrigger,Trigger1M)),NA())</f>
        <v>1.7648663946422616E-2</v>
      </c>
      <c r="K1432" s="52">
        <f>IFERROR(_xll.qlIndexFixing(ONIndex1M,I1432,TRUE,_xll.ohTrigger(RecalcTrigger,Trigger1M)),NA())</f>
        <v>1.7647398025539829E-2</v>
      </c>
      <c r="L1432" s="52">
        <f>IFERROR(_xll.qlIndexFixing(Index3M,H1432,TRUE,_xll.ohTrigger(RecalcTrigger,Trigger3M)),NA())</f>
        <v>1.9433838611141879E-2</v>
      </c>
      <c r="M1432" s="52">
        <f>IFERROR(_xll.qlIndexFixing(ONIndex3M,I1432,TRUE,_xll.ohTrigger(RecalcTrigger,Trigger3M)),NA())</f>
        <v>1.9411297740310474E-2</v>
      </c>
      <c r="N1432" s="52">
        <f>IFERROR(_xll.qlIndexFixing(Index6M,$H1432,TRUE,_xll.ohTrigger(RecalcTrigger,Trigger6M)),NA())</f>
        <v>2.1231148505477197E-2</v>
      </c>
      <c r="O1432" s="52">
        <f>IFERROR(_xll.qlIndexFixing(ONIndex6M,I1432,TRUE,_xll.ohTrigger(RecalcTrigger,Trigger6M)),NA())</f>
        <v>2.1159138226334306E-2</v>
      </c>
      <c r="P1432" s="52">
        <f>IFERROR(_xll.qlIndexFixing(Index1Y,$H1432,TRUE,_xll.ohTrigger(RecalcTrigger,Trigger1Y)),NA())</f>
        <v>2.2924883573484812E-2</v>
      </c>
      <c r="Q1432" s="52">
        <f>IFERROR(_xll.qlIndexFixing(ONIndex1Y,I1432,TRUE,_xll.ohTrigger(RecalcTrigger,Trigger1Y)),NA())</f>
        <v>2.2728523557384861E-2</v>
      </c>
    </row>
    <row r="1433" spans="2:17" x14ac:dyDescent="0.2">
      <c r="B1433" s="46" t="s">
        <v>51</v>
      </c>
      <c r="D1433" s="49">
        <f>_xll.qlCalendarAdvance(LocalCalendar,$D1432,B1433,"f",FALSE)</f>
        <v>49804</v>
      </c>
      <c r="E1433" s="49">
        <f>_xll.qlInterestRateIndexValueDate(IndexON,D1433)</f>
        <v>49804</v>
      </c>
      <c r="F1433" s="52">
        <f>IFERROR(_xll.qlIndexFixing(IndexON,D1433,TRUE,_xll.ohTrigger(RecalcTrigger,TriggerON)),NA())</f>
        <v>1.520527381042136E-2</v>
      </c>
      <c r="H1433" s="49">
        <f>_xll.qlCalendarAdvance(IborCalendar,$H1432,B1433,"f",FALSE)</f>
        <v>49789</v>
      </c>
      <c r="I1433" s="49">
        <f>_xll.qlInterestRateIndexValueDate(Index1M,$H1433)</f>
        <v>49793</v>
      </c>
      <c r="J1433" s="52">
        <f>IFERROR(_xll.qlIndexFixing(Index1M,$H1433,TRUE,_xll.ohTrigger(RecalcTrigger,Trigger1M)),NA())</f>
        <v>1.7643203182722722E-2</v>
      </c>
      <c r="K1433" s="52">
        <f>IFERROR(_xll.qlIndexFixing(ONIndex1M,I1433,TRUE,_xll.ohTrigger(RecalcTrigger,Trigger1M)),NA())</f>
        <v>1.7641969008623803E-2</v>
      </c>
      <c r="L1433" s="52">
        <f>IFERROR(_xll.qlIndexFixing(Index3M,H1433,TRUE,_xll.ohTrigger(RecalcTrigger,Trigger3M)),NA())</f>
        <v>1.9429936558669973E-2</v>
      </c>
      <c r="M1433" s="52">
        <f>IFERROR(_xll.qlIndexFixing(ONIndex3M,I1433,TRUE,_xll.ohTrigger(RecalcTrigger,Trigger3M)),NA())</f>
        <v>1.9407585668380634E-2</v>
      </c>
      <c r="N1433" s="52">
        <f>IFERROR(_xll.qlIndexFixing(Index6M,$H1433,TRUE,_xll.ohTrigger(RecalcTrigger,Trigger6M)),NA())</f>
        <v>2.1227872780301933E-2</v>
      </c>
      <c r="O1433" s="52">
        <f>IFERROR(_xll.qlIndexFixing(ONIndex6M,I1433,TRUE,_xll.ohTrigger(RecalcTrigger,Trigger6M)),NA())</f>
        <v>2.115611542240714E-2</v>
      </c>
      <c r="P1433" s="52">
        <f>IFERROR(_xll.qlIndexFixing(Index1Y,$H1433,TRUE,_xll.ohTrigger(RecalcTrigger,Trigger1Y)),NA())</f>
        <v>2.292224616040061E-2</v>
      </c>
      <c r="Q1433" s="52">
        <f>IFERROR(_xll.qlIndexFixing(ONIndex1Y,I1433,TRUE,_xll.ohTrigger(RecalcTrigger,Trigger1Y)),NA())</f>
        <v>2.2726081182922186E-2</v>
      </c>
    </row>
    <row r="1434" spans="2:17" x14ac:dyDescent="0.2">
      <c r="B1434" s="46" t="s">
        <v>51</v>
      </c>
      <c r="D1434" s="49">
        <f>_xll.qlCalendarAdvance(LocalCalendar,$D1433,B1434,"f",FALSE)</f>
        <v>49811</v>
      </c>
      <c r="E1434" s="49">
        <f>_xll.qlInterestRateIndexValueDate(IndexON,D1434)</f>
        <v>49811</v>
      </c>
      <c r="F1434" s="52">
        <f>IFERROR(_xll.qlIndexFixing(IndexON,D1434,TRUE,_xll.ohTrigger(RecalcTrigger,TriggerON)),NA())</f>
        <v>1.5201115180767388E-2</v>
      </c>
      <c r="H1434" s="49">
        <f>_xll.qlCalendarAdvance(IborCalendar,$H1433,B1434,"f",FALSE)</f>
        <v>49796</v>
      </c>
      <c r="I1434" s="49">
        <f>_xll.qlInterestRateIndexValueDate(Index1M,$H1434)</f>
        <v>49801</v>
      </c>
      <c r="J1434" s="52">
        <f>IFERROR(_xll.qlIndexFixing(Index1M,$H1434,TRUE,_xll.ohTrigger(RecalcTrigger,Trigger1M)),NA())</f>
        <v>1.763698786803735E-2</v>
      </c>
      <c r="K1434" s="52">
        <f>IFERROR(_xll.qlIndexFixing(ONIndex1M,I1434,TRUE,_xll.ohTrigger(RecalcTrigger,Trigger1M)),NA())</f>
        <v>1.7635750233289116E-2</v>
      </c>
      <c r="L1434" s="52">
        <f>IFERROR(_xll.qlIndexFixing(Index3M,H1434,TRUE,_xll.ohTrigger(RecalcTrigger,Trigger3M)),NA())</f>
        <v>1.9425681468644092E-2</v>
      </c>
      <c r="M1434" s="52">
        <f>IFERROR(_xll.qlIndexFixing(ONIndex3M,I1434,TRUE,_xll.ohTrigger(RecalcTrigger,Trigger3M)),NA())</f>
        <v>1.9403310706795907E-2</v>
      </c>
      <c r="N1434" s="52">
        <f>IFERROR(_xll.qlIndexFixing(Index6M,$H1434,TRUE,_xll.ohTrigger(RecalcTrigger,Trigger6M)),NA())</f>
        <v>2.1224495068799702E-2</v>
      </c>
      <c r="O1434" s="52">
        <f>IFERROR(_xll.qlIndexFixing(ONIndex6M,I1434,TRUE,_xll.ohTrigger(RecalcTrigger,Trigger6M)),NA())</f>
        <v>2.1152639761368164E-2</v>
      </c>
      <c r="P1434" s="52">
        <f>IFERROR(_xll.qlIndexFixing(Index1Y,$H1434,TRUE,_xll.ohTrigger(RecalcTrigger,Trigger1Y)),NA())</f>
        <v>2.2919222971332975E-2</v>
      </c>
      <c r="Q1434" s="52">
        <f>IFERROR(_xll.qlIndexFixing(ONIndex1Y,I1434,TRUE,_xll.ohTrigger(RecalcTrigger,Trigger1Y)),NA())</f>
        <v>2.2723286588206548E-2</v>
      </c>
    </row>
    <row r="1435" spans="2:17" x14ac:dyDescent="0.2">
      <c r="B1435" s="46" t="s">
        <v>51</v>
      </c>
      <c r="D1435" s="49">
        <f>_xll.qlCalendarAdvance(LocalCalendar,$D1434,B1435,"f",FALSE)</f>
        <v>49818</v>
      </c>
      <c r="E1435" s="49">
        <f>_xll.qlInterestRateIndexValueDate(IndexON,D1435)</f>
        <v>49818</v>
      </c>
      <c r="F1435" s="52">
        <f>IFERROR(_xll.qlIndexFixing(IndexON,D1435,TRUE,_xll.ohTrigger(RecalcTrigger,TriggerON)),NA())</f>
        <v>1.5196950456441982E-2</v>
      </c>
      <c r="H1435" s="49">
        <f>_xll.qlCalendarAdvance(IborCalendar,$H1434,B1435,"f",FALSE)</f>
        <v>49803</v>
      </c>
      <c r="I1435" s="49">
        <f>_xll.qlInterestRateIndexValueDate(Index1M,$H1435)</f>
        <v>49807</v>
      </c>
      <c r="J1435" s="52">
        <f>IFERROR(_xll.qlIndexFixing(Index1M,$H1435,TRUE,_xll.ohTrigger(RecalcTrigger,Trigger1M)),NA())</f>
        <v>1.7632285680554093E-2</v>
      </c>
      <c r="K1435" s="52">
        <f>IFERROR(_xll.qlIndexFixing(ONIndex1M,I1435,TRUE,_xll.ohTrigger(RecalcTrigger,Trigger1M)),NA())</f>
        <v>1.76310762225107E-2</v>
      </c>
      <c r="L1435" s="52">
        <f>IFERROR(_xll.qlIndexFixing(Index3M,H1435,TRUE,_xll.ohTrigger(RecalcTrigger,Trigger3M)),NA())</f>
        <v>1.942228754873724E-2</v>
      </c>
      <c r="M1435" s="52">
        <f>IFERROR(_xll.qlIndexFixing(ONIndex3M,I1435,TRUE,_xll.ohTrigger(RecalcTrigger,Trigger3M)),NA())</f>
        <v>1.9400081670077896E-2</v>
      </c>
      <c r="N1435" s="52">
        <f>IFERROR(_xll.qlIndexFixing(Index6M,$H1435,TRUE,_xll.ohTrigger(RecalcTrigger,Trigger6M)),NA())</f>
        <v>2.1221662518397209E-2</v>
      </c>
      <c r="O1435" s="52">
        <f>IFERROR(_xll.qlIndexFixing(ONIndex6M,I1435,TRUE,_xll.ohTrigger(RecalcTrigger,Trigger6M)),NA())</f>
        <v>2.1150018295923445E-2</v>
      </c>
      <c r="P1435" s="52">
        <f>IFERROR(_xll.qlIndexFixing(Index1Y,$H1435,TRUE,_xll.ohTrigger(RecalcTrigger,Trigger1Y)),NA())</f>
        <v>2.2916949146665571E-2</v>
      </c>
      <c r="Q1435" s="52">
        <f>IFERROR(_xll.qlIndexFixing(ONIndex1Y,I1435,TRUE,_xll.ohTrigger(RecalcTrigger,Trigger1Y)),NA())</f>
        <v>2.2721188325443009E-2</v>
      </c>
    </row>
    <row r="1436" spans="2:17" x14ac:dyDescent="0.2">
      <c r="B1436" s="46" t="s">
        <v>51</v>
      </c>
      <c r="D1436" s="49">
        <f>_xll.qlCalendarAdvance(LocalCalendar,$D1435,B1436,"f",FALSE)</f>
        <v>49825</v>
      </c>
      <c r="E1436" s="49">
        <f>_xll.qlInterestRateIndexValueDate(IndexON,D1436)</f>
        <v>49825</v>
      </c>
      <c r="F1436" s="52">
        <f>IFERROR(_xll.qlIndexFixing(IndexON,D1436,TRUE,_xll.ohTrigger(RecalcTrigger,TriggerON)),NA())</f>
        <v>1.519271782281173E-2</v>
      </c>
      <c r="H1436" s="49">
        <f>_xll.qlCalendarAdvance(IborCalendar,$H1435,B1436,"f",FALSE)</f>
        <v>49810</v>
      </c>
      <c r="I1436" s="49">
        <f>_xll.qlInterestRateIndexValueDate(Index1M,$H1436)</f>
        <v>49814</v>
      </c>
      <c r="J1436" s="52">
        <f>IFERROR(_xll.qlIndexFixing(Index1M,$H1436,TRUE,_xll.ohTrigger(RecalcTrigger,Trigger1M)),NA())</f>
        <v>1.7626789025015622E-2</v>
      </c>
      <c r="K1436" s="52">
        <f>IFERROR(_xll.qlIndexFixing(ONIndex1M,I1436,TRUE,_xll.ohTrigger(RecalcTrigger,Trigger1M)),NA())</f>
        <v>1.7625612453313622E-2</v>
      </c>
      <c r="L1436" s="52">
        <f>IFERROR(_xll.qlIndexFixing(Index3M,H1436,TRUE,_xll.ohTrigger(RecalcTrigger,Trigger3M)),NA())</f>
        <v>1.9418303141015222E-2</v>
      </c>
      <c r="M1436" s="52">
        <f>IFERROR(_xll.qlIndexFixing(ONIndex3M,I1436,TRUE,_xll.ohTrigger(RecalcTrigger,Trigger3M)),NA())</f>
        <v>1.9396289743704997E-2</v>
      </c>
      <c r="N1436" s="52">
        <f>IFERROR(_xll.qlIndexFixing(Index6M,$H1436,TRUE,_xll.ohTrigger(RecalcTrigger,Trigger6M)),NA())</f>
        <v>2.1218346550866216E-2</v>
      </c>
      <c r="O1436" s="52">
        <f>IFERROR(_xll.qlIndexFixing(ONIndex6M,I1436,TRUE,_xll.ohTrigger(RecalcTrigger,Trigger6M)),NA())</f>
        <v>2.1146943973366916E-2</v>
      </c>
      <c r="P1436" s="52">
        <f>IFERROR(_xll.qlIndexFixing(Index1Y,$H1436,TRUE,_xll.ohTrigger(RecalcTrigger,Trigger1Y)),NA())</f>
        <v>2.2914289240380425E-2</v>
      </c>
      <c r="Q1436" s="52">
        <f>IFERROR(_xll.qlIndexFixing(ONIndex1Y,I1436,TRUE,_xll.ohTrigger(RecalcTrigger,Trigger1Y)),NA())</f>
        <v>2.271873784234657E-2</v>
      </c>
    </row>
    <row r="1437" spans="2:17" x14ac:dyDescent="0.2">
      <c r="B1437" s="46" t="s">
        <v>51</v>
      </c>
      <c r="D1437" s="49">
        <f>_xll.qlCalendarAdvance(LocalCalendar,$D1436,B1437,"f",FALSE)</f>
        <v>49832</v>
      </c>
      <c r="E1437" s="49">
        <f>_xll.qlInterestRateIndexValueDate(IndexON,D1437)</f>
        <v>49832</v>
      </c>
      <c r="F1437" s="52">
        <f>IFERROR(_xll.qlIndexFixing(IndexON,D1437,TRUE,_xll.ohTrigger(RecalcTrigger,TriggerON)),NA())</f>
        <v>1.5188479094536689E-2</v>
      </c>
      <c r="H1437" s="49">
        <f>_xll.qlCalendarAdvance(IborCalendar,$H1436,B1437,"f",FALSE)</f>
        <v>49817</v>
      </c>
      <c r="I1437" s="49">
        <f>_xll.qlInterestRateIndexValueDate(Index1M,$H1437)</f>
        <v>49822</v>
      </c>
      <c r="J1437" s="52">
        <f>IFERROR(_xll.qlIndexFixing(Index1M,$H1437,TRUE,_xll.ohTrigger(RecalcTrigger,Trigger1M)),NA())</f>
        <v>1.7620492930613657E-2</v>
      </c>
      <c r="K1437" s="52">
        <f>IFERROR(_xll.qlIndexFixing(ONIndex1M,I1437,TRUE,_xll.ohTrigger(RecalcTrigger,Trigger1M)),NA())</f>
        <v>1.7619353961029205E-2</v>
      </c>
      <c r="L1437" s="52">
        <f>IFERROR(_xll.qlIndexFixing(Index3M,H1437,TRUE,_xll.ohTrigger(RecalcTrigger,Trigger3M)),NA())</f>
        <v>1.9413716783504058E-2</v>
      </c>
      <c r="M1437" s="52">
        <f>IFERROR(_xll.qlIndexFixing(ONIndex3M,I1437,TRUE,_xll.ohTrigger(RecalcTrigger,Trigger3M)),NA())</f>
        <v>1.9391923519922472E-2</v>
      </c>
      <c r="N1437" s="52">
        <f>IFERROR(_xll.qlIndexFixing(Index6M,$H1437,TRUE,_xll.ohTrigger(RecalcTrigger,Trigger6M)),NA())</f>
        <v>2.1214923797773542E-2</v>
      </c>
      <c r="O1437" s="52">
        <f>IFERROR(_xll.qlIndexFixing(ONIndex6M,I1437,TRUE,_xll.ohTrigger(RecalcTrigger,Trigger6M)),NA())</f>
        <v>2.114340943374593E-2</v>
      </c>
      <c r="P1437" s="52">
        <f>IFERROR(_xll.qlIndexFixing(Index1Y,$H1437,TRUE,_xll.ohTrigger(RecalcTrigger,Trigger1Y)),NA())</f>
        <v>2.2911239783433304E-2</v>
      </c>
      <c r="Q1437" s="52">
        <f>IFERROR(_xll.qlIndexFixing(ONIndex1Y,I1437,TRUE,_xll.ohTrigger(RecalcTrigger,Trigger1Y)),NA())</f>
        <v>2.2715933980643754E-2</v>
      </c>
    </row>
    <row r="1438" spans="2:17" x14ac:dyDescent="0.2">
      <c r="B1438" s="46" t="s">
        <v>51</v>
      </c>
      <c r="D1438" s="49">
        <f>_xll.qlCalendarAdvance(LocalCalendar,$D1437,B1438,"f",FALSE)</f>
        <v>49839</v>
      </c>
      <c r="E1438" s="49">
        <f>_xll.qlInterestRateIndexValueDate(IndexON,D1438)</f>
        <v>49839</v>
      </c>
      <c r="F1438" s="52">
        <f>IFERROR(_xll.qlIndexFixing(IndexON,D1438,TRUE,_xll.ohTrigger(RecalcTrigger,TriggerON)),NA())</f>
        <v>1.5184213666792346E-2</v>
      </c>
      <c r="H1438" s="49">
        <f>_xll.qlCalendarAdvance(IborCalendar,$H1437,B1438,"f",FALSE)</f>
        <v>49824</v>
      </c>
      <c r="I1438" s="49">
        <f>_xll.qlInterestRateIndexValueDate(Index1M,$H1438)</f>
        <v>49828</v>
      </c>
      <c r="J1438" s="52">
        <f>IFERROR(_xll.qlIndexFixing(Index1M,$H1438,TRUE,_xll.ohTrigger(RecalcTrigger,Trigger1M)),NA())</f>
        <v>1.7615725392130521E-2</v>
      </c>
      <c r="K1438" s="52">
        <f>IFERROR(_xll.qlIndexFixing(ONIndex1M,I1438,TRUE,_xll.ohTrigger(RecalcTrigger,Trigger1M)),NA())</f>
        <v>1.7614650162638412E-2</v>
      </c>
      <c r="L1438" s="52">
        <f>IFERROR(_xll.qlIndexFixing(Index3M,H1438,TRUE,_xll.ohTrigger(RecalcTrigger,Trigger3M)),NA())</f>
        <v>1.9410254091358867E-2</v>
      </c>
      <c r="M1438" s="52">
        <f>IFERROR(_xll.qlIndexFixing(ONIndex3M,I1438,TRUE,_xll.ohTrigger(RecalcTrigger,Trigger3M)),NA())</f>
        <v>1.9388626036516143E-2</v>
      </c>
      <c r="N1438" s="52">
        <f>IFERROR(_xll.qlIndexFixing(Index6M,$H1438,TRUE,_xll.ohTrigger(RecalcTrigger,Trigger6M)),NA())</f>
        <v>2.1211300871271318E-2</v>
      </c>
      <c r="O1438" s="52">
        <f>IFERROR(_xll.qlIndexFixing(ONIndex6M,I1438,TRUE,_xll.ohTrigger(RecalcTrigger,Trigger6M)),NA())</f>
        <v>2.114074380954456E-2</v>
      </c>
      <c r="P1438" s="52">
        <f>IFERROR(_xll.qlIndexFixing(Index1Y,$H1438,TRUE,_xll.ohTrigger(RecalcTrigger,Trigger1Y)),NA())</f>
        <v>2.2908945864905515E-2</v>
      </c>
      <c r="Q1438" s="52">
        <f>IFERROR(_xll.qlIndexFixing(ONIndex1Y,I1438,TRUE,_xll.ohTrigger(RecalcTrigger,Trigger1Y)),NA())</f>
        <v>2.2713828767519928E-2</v>
      </c>
    </row>
    <row r="1439" spans="2:17" x14ac:dyDescent="0.2">
      <c r="B1439" s="46" t="s">
        <v>51</v>
      </c>
      <c r="D1439" s="49">
        <f>_xll.qlCalendarAdvance(LocalCalendar,$D1438,B1439,"f",FALSE)</f>
        <v>49846</v>
      </c>
      <c r="E1439" s="49">
        <f>_xll.qlInterestRateIndexValueDate(IndexON,D1439)</f>
        <v>49846</v>
      </c>
      <c r="F1439" s="52">
        <f>IFERROR(_xll.qlIndexFixing(IndexON,D1439,TRUE,_xll.ohTrigger(RecalcTrigger,TriggerON)),NA())</f>
        <v>1.5179921539498764E-2</v>
      </c>
      <c r="H1439" s="49">
        <f>_xll.qlCalendarAdvance(IborCalendar,$H1438,B1439,"f",FALSE)</f>
        <v>49831</v>
      </c>
      <c r="I1439" s="49">
        <f>_xll.qlInterestRateIndexValueDate(Index1M,$H1439)</f>
        <v>49835</v>
      </c>
      <c r="J1439" s="52">
        <f>IFERROR(_xll.qlIndexFixing(Index1M,$H1439,TRUE,_xll.ohTrigger(RecalcTrigger,Trigger1M)),NA())</f>
        <v>1.7610195039703846E-2</v>
      </c>
      <c r="K1439" s="52">
        <f>IFERROR(_xll.qlIndexFixing(ONIndex1M,I1439,TRUE,_xll.ohTrigger(RecalcTrigger,Trigger1M)),NA())</f>
        <v>1.7609151641080345E-2</v>
      </c>
      <c r="L1439" s="52">
        <f>IFERROR(_xll.qlIndexFixing(Index3M,H1439,TRUE,_xll.ohTrigger(RecalcTrigger,Trigger3M)),NA())</f>
        <v>1.9406189449588749E-2</v>
      </c>
      <c r="M1439" s="52">
        <f>IFERROR(_xll.qlIndexFixing(ONIndex3M,I1439,TRUE,_xll.ohTrigger(RecalcTrigger,Trigger3M)),NA())</f>
        <v>1.9384754255700187E-2</v>
      </c>
      <c r="N1439" s="52">
        <f>IFERROR(_xll.qlIndexFixing(Index6M,$H1439,TRUE,_xll.ohTrigger(RecalcTrigger,Trigger6M)),NA())</f>
        <v>2.1207953695042456E-2</v>
      </c>
      <c r="O1439" s="52">
        <f>IFERROR(_xll.qlIndexFixing(ONIndex6M,I1439,TRUE,_xll.ohTrigger(RecalcTrigger,Trigger6M)),NA())</f>
        <v>2.1137617968358668E-2</v>
      </c>
      <c r="P1439" s="52">
        <f>IFERROR(_xll.qlIndexFixing(Index1Y,$H1439,TRUE,_xll.ohTrigger(RecalcTrigger,Trigger1Y)),NA())</f>
        <v>2.2906262090092392E-2</v>
      </c>
      <c r="Q1439" s="52">
        <f>IFERROR(_xll.qlIndexFixing(ONIndex1Y,I1439,TRUE,_xll.ohTrigger(RecalcTrigger,Trigger1Y)),NA())</f>
        <v>2.2711370175789725E-2</v>
      </c>
    </row>
    <row r="1440" spans="2:17" x14ac:dyDescent="0.2">
      <c r="B1440" s="46" t="s">
        <v>51</v>
      </c>
      <c r="D1440" s="49">
        <f>_xll.qlCalendarAdvance(LocalCalendar,$D1439,B1440,"f",FALSE)</f>
        <v>49853</v>
      </c>
      <c r="E1440" s="49">
        <f>_xll.qlInterestRateIndexValueDate(IndexON,D1440)</f>
        <v>49853</v>
      </c>
      <c r="F1440" s="52">
        <f>IFERROR(_xll.qlIndexFixing(IndexON,D1440,TRUE,_xll.ohTrigger(RecalcTrigger,TriggerON)),NA())</f>
        <v>1.5175602712735881E-2</v>
      </c>
      <c r="H1440" s="49">
        <f>_xll.qlCalendarAdvance(IborCalendar,$H1439,B1440,"f",FALSE)</f>
        <v>49838</v>
      </c>
      <c r="I1440" s="49">
        <f>_xll.qlInterestRateIndexValueDate(Index1M,$H1440)</f>
        <v>49842</v>
      </c>
      <c r="J1440" s="52">
        <f>IFERROR(_xll.qlIndexFixing(Index1M,$H1440,TRUE,_xll.ohTrigger(RecalcTrigger,Trigger1M)),NA())</f>
        <v>1.7604653089215994E-2</v>
      </c>
      <c r="K1440" s="52">
        <f>IFERROR(_xll.qlIndexFixing(ONIndex1M,I1440,TRUE,_xll.ohTrigger(RecalcTrigger,Trigger1M)),NA())</f>
        <v>1.7603641535428594E-2</v>
      </c>
      <c r="L1440" s="52">
        <f>IFERROR(_xll.qlIndexFixing(Index3M,H1440,TRUE,_xll.ohTrigger(RecalcTrigger,Trigger3M)),NA())</f>
        <v>1.9402098063300725E-2</v>
      </c>
      <c r="M1440" s="52">
        <f>IFERROR(_xll.qlIndexFixing(ONIndex3M,I1440,TRUE,_xll.ohTrigger(RecalcTrigger,Trigger3M)),NA())</f>
        <v>1.9380855856816481E-2</v>
      </c>
      <c r="N1440" s="52">
        <f>IFERROR(_xll.qlIndexFixing(Index6M,$H1440,TRUE,_xll.ohTrigger(RecalcTrigger,Trigger6M)),NA())</f>
        <v>2.1204597541382774E-2</v>
      </c>
      <c r="O1440" s="52">
        <f>IFERROR(_xll.qlIndexFixing(ONIndex6M,I1440,TRUE,_xll.ohTrigger(RecalcTrigger,Trigger6M)),NA())</f>
        <v>2.1134474954349614E-2</v>
      </c>
      <c r="P1440" s="52">
        <f>IFERROR(_xll.qlIndexFixing(Index1Y,$H1440,TRUE,_xll.ohTrigger(RecalcTrigger,Trigger1Y)),NA())</f>
        <v>2.2903570053483421E-2</v>
      </c>
      <c r="Q1440" s="52">
        <f>IFERROR(_xll.qlIndexFixing(ONIndex1Y,I1440,TRUE,_xll.ohTrigger(RecalcTrigger,Trigger1Y)),NA())</f>
        <v>2.27089088811816E-2</v>
      </c>
    </row>
    <row r="1441" spans="2:17" x14ac:dyDescent="0.2">
      <c r="B1441" s="46" t="s">
        <v>51</v>
      </c>
      <c r="D1441" s="49">
        <f>_xll.qlCalendarAdvance(LocalCalendar,$D1440,B1441,"f",FALSE)</f>
        <v>49863</v>
      </c>
      <c r="E1441" s="49">
        <f>_xll.qlInterestRateIndexValueDate(IndexON,D1441)</f>
        <v>49863</v>
      </c>
      <c r="F1441" s="52">
        <f>IFERROR(_xll.qlIndexFixing(IndexON,D1441,TRUE,_xll.ohTrigger(RecalcTrigger,TriggerON)),NA())</f>
        <v>1.5169371682217658E-2</v>
      </c>
      <c r="H1441" s="49">
        <f>_xll.qlCalendarAdvance(IborCalendar,$H1440,B1441,"f",FALSE)</f>
        <v>49845</v>
      </c>
      <c r="I1441" s="49">
        <f>_xll.qlInterestRateIndexValueDate(Index1M,$H1441)</f>
        <v>49849</v>
      </c>
      <c r="J1441" s="52">
        <f>IFERROR(_xll.qlIndexFixing(Index1M,$H1441,TRUE,_xll.ohTrigger(RecalcTrigger,Trigger1M)),NA())</f>
        <v>1.7599099540674956E-2</v>
      </c>
      <c r="K1441" s="52">
        <f>IFERROR(_xll.qlIndexFixing(ONIndex1M,I1441,TRUE,_xll.ohTrigger(RecalcTrigger,Trigger1M)),NA())</f>
        <v>1.7598119845683158E-2</v>
      </c>
      <c r="L1441" s="52">
        <f>IFERROR(_xll.qlIndexFixing(Index3M,H1441,TRUE,_xll.ohTrigger(RecalcTrigger,Trigger3M)),NA())</f>
        <v>1.9397979932577337E-2</v>
      </c>
      <c r="M1441" s="52">
        <f>IFERROR(_xll.qlIndexFixing(ONIndex3M,I1441,TRUE,_xll.ohTrigger(RecalcTrigger,Trigger3M)),NA())</f>
        <v>1.9376930839705153E-2</v>
      </c>
      <c r="N1441" s="52">
        <f>IFERROR(_xll.qlIndexFixing(Index6M,$H1441,TRUE,_xll.ohTrigger(RecalcTrigger,Trigger6M)),NA())</f>
        <v>2.120123324772993E-2</v>
      </c>
      <c r="O1441" s="52">
        <f>IFERROR(_xll.qlIndexFixing(ONIndex6M,I1441,TRUE,_xll.ohTrigger(RecalcTrigger,Trigger6M)),NA())</f>
        <v>2.1131314767357523E-2</v>
      </c>
      <c r="P1441" s="52">
        <f>IFERROR(_xll.qlIndexFixing(Index1Y,$H1441,TRUE,_xll.ohTrigger(RecalcTrigger,Trigger1Y)),NA())</f>
        <v>2.2900869602271293E-2</v>
      </c>
      <c r="Q1441" s="52">
        <f>IFERROR(_xll.qlIndexFixing(ONIndex1Y,I1441,TRUE,_xll.ohTrigger(RecalcTrigger,Trigger1Y)),NA())</f>
        <v>2.2706444883695553E-2</v>
      </c>
    </row>
    <row r="1442" spans="2:17" x14ac:dyDescent="0.2">
      <c r="B1442" s="46" t="s">
        <v>51</v>
      </c>
      <c r="D1442" s="49">
        <f>_xll.qlCalendarAdvance(LocalCalendar,$D1441,B1442,"f",FALSE)</f>
        <v>49870</v>
      </c>
      <c r="E1442" s="49">
        <f>_xll.qlInterestRateIndexValueDate(IndexON,D1442)</f>
        <v>49870</v>
      </c>
      <c r="F1442" s="52">
        <f>IFERROR(_xll.qlIndexFixing(IndexON,D1442,TRUE,_xll.ohTrigger(RecalcTrigger,TriggerON)),NA())</f>
        <v>1.5164992196883276E-2</v>
      </c>
      <c r="H1442" s="49">
        <f>_xll.qlCalendarAdvance(IborCalendar,$H1441,B1442,"f",FALSE)</f>
        <v>49852</v>
      </c>
      <c r="I1442" s="49">
        <f>_xll.qlInterestRateIndexValueDate(Index1M,$H1442)</f>
        <v>49856</v>
      </c>
      <c r="J1442" s="52">
        <f>IFERROR(_xll.qlIndexFixing(Index1M,$H1442,TRUE,_xll.ohTrigger(RecalcTrigger,Trigger1M)),NA())</f>
        <v>1.7593565521869598E-2</v>
      </c>
      <c r="K1442" s="52">
        <f>IFERROR(_xll.qlIndexFixing(ONIndex1M,I1442,TRUE,_xll.ohTrigger(RecalcTrigger,Trigger1M)),NA())</f>
        <v>1.7592586571844038E-2</v>
      </c>
      <c r="L1442" s="52">
        <f>IFERROR(_xll.qlIndexFixing(Index3M,H1442,TRUE,_xll.ohTrigger(RecalcTrigger,Trigger3M)),NA())</f>
        <v>1.939383505750374E-2</v>
      </c>
      <c r="M1442" s="52">
        <f>IFERROR(_xll.qlIndexFixing(ONIndex3M,I1442,TRUE,_xll.ohTrigger(RecalcTrigger,Trigger3M)),NA())</f>
        <v>1.9372979204526075E-2</v>
      </c>
      <c r="N1442" s="52">
        <f>IFERROR(_xll.qlIndexFixing(Index6M,$H1442,TRUE,_xll.ohTrigger(RecalcTrigger,Trigger6M)),NA())</f>
        <v>2.1198240429727774E-2</v>
      </c>
      <c r="O1442" s="52">
        <f>IFERROR(_xll.qlIndexFixing(ONIndex6M,I1442,TRUE,_xll.ohTrigger(RecalcTrigger,Trigger6M)),NA())</f>
        <v>2.1128137407462333E-2</v>
      </c>
      <c r="P1442" s="52">
        <f>IFERROR(_xll.qlIndexFixing(Index1Y,$H1442,TRUE,_xll.ohTrigger(RecalcTrigger,Trigger1Y)),NA())</f>
        <v>2.2898160583651565E-2</v>
      </c>
      <c r="Q1442" s="52">
        <f>IFERROR(_xll.qlIndexFixing(ONIndex1Y,I1442,TRUE,_xll.ohTrigger(RecalcTrigger,Trigger1Y)),NA())</f>
        <v>2.2703978183331586E-2</v>
      </c>
    </row>
    <row r="1443" spans="2:17" x14ac:dyDescent="0.2">
      <c r="B1443" s="46" t="s">
        <v>51</v>
      </c>
      <c r="D1443" s="49">
        <f>_xll.qlCalendarAdvance(LocalCalendar,$D1442,B1443,"f",FALSE)</f>
        <v>49877</v>
      </c>
      <c r="E1443" s="49">
        <f>_xll.qlInterestRateIndexValueDate(IndexON,D1443)</f>
        <v>49877</v>
      </c>
      <c r="F1443" s="52">
        <f>IFERROR(_xll.qlIndexFixing(IndexON,D1443,TRUE,_xll.ohTrigger(RecalcTrigger,TriggerON)),NA())</f>
        <v>1.5160586014344446E-2</v>
      </c>
      <c r="H1443" s="49">
        <f>_xll.qlCalendarAdvance(IborCalendar,$H1442,B1443,"f",FALSE)</f>
        <v>49859</v>
      </c>
      <c r="I1443" s="49">
        <f>_xll.qlInterestRateIndexValueDate(Index1M,$H1443)</f>
        <v>49863</v>
      </c>
      <c r="J1443" s="52">
        <f>IFERROR(_xll.qlIndexFixing(Index1M,$H1443,TRUE,_xll.ohTrigger(RecalcTrigger,Trigger1M)),NA())</f>
        <v>1.7587987676509809E-2</v>
      </c>
      <c r="K1443" s="52">
        <f>IFERROR(_xll.qlIndexFixing(ONIndex1M,I1443,TRUE,_xll.ohTrigger(RecalcTrigger,Trigger1M)),NA())</f>
        <v>1.7587041713911233E-2</v>
      </c>
      <c r="L1443" s="52">
        <f>IFERROR(_xll.qlIndexFixing(Index3M,H1443,TRUE,_xll.ohTrigger(RecalcTrigger,Trigger3M)),NA())</f>
        <v>1.938966395319049E-2</v>
      </c>
      <c r="M1443" s="52">
        <f>IFERROR(_xll.qlIndexFixing(ONIndex3M,I1443,TRUE,_xll.ohTrigger(RecalcTrigger,Trigger3M)),NA())</f>
        <v>1.9369000951199311E-2</v>
      </c>
      <c r="N1443" s="52">
        <f>IFERROR(_xll.qlIndexFixing(Index6M,$H1443,TRUE,_xll.ohTrigger(RecalcTrigger,Trigger6M)),NA())</f>
        <v>2.1194862130955307E-2</v>
      </c>
      <c r="O1443" s="52">
        <f>IFERROR(_xll.qlIndexFixing(ONIndex6M,I1443,TRUE,_xll.ohTrigger(RecalcTrigger,Trigger6M)),NA())</f>
        <v>2.1124942874903851E-2</v>
      </c>
      <c r="P1443" s="52">
        <f>IFERROR(_xll.qlIndexFixing(Index1Y,$H1443,TRUE,_xll.ohTrigger(RecalcTrigger,Trigger1Y)),NA())</f>
        <v>2.2895442844820431E-2</v>
      </c>
      <c r="Q1443" s="52">
        <f>IFERROR(_xll.qlIndexFixing(ONIndex1Y,I1443,TRUE,_xll.ohTrigger(RecalcTrigger,Trigger1Y)),NA())</f>
        <v>2.2701508780169632E-2</v>
      </c>
    </row>
    <row r="1444" spans="2:17" x14ac:dyDescent="0.2">
      <c r="B1444" s="46" t="s">
        <v>51</v>
      </c>
      <c r="D1444" s="49">
        <f>_xll.qlCalendarAdvance(LocalCalendar,$D1443,B1444,"f",FALSE)</f>
        <v>49884</v>
      </c>
      <c r="E1444" s="49">
        <f>_xll.qlInterestRateIndexValueDate(IndexON,D1444)</f>
        <v>49884</v>
      </c>
      <c r="F1444" s="52">
        <f>IFERROR(_xll.qlIndexFixing(IndexON,D1444,TRUE,_xll.ohTrigger(RecalcTrigger,TriggerON)),NA())</f>
        <v>1.5156153134441297E-2</v>
      </c>
      <c r="H1444" s="49">
        <f>_xll.qlCalendarAdvance(IborCalendar,$H1443,B1444,"f",FALSE)</f>
        <v>49866</v>
      </c>
      <c r="I1444" s="49">
        <f>_xll.qlInterestRateIndexValueDate(Index1M,$H1444)</f>
        <v>49870</v>
      </c>
      <c r="J1444" s="52">
        <f>IFERROR(_xll.qlIndexFixing(Index1M,$H1444,TRUE,_xll.ohTrigger(RecalcTrigger,Trigger1M)),NA())</f>
        <v>1.7582398232675583E-2</v>
      </c>
      <c r="K1444" s="52">
        <f>IFERROR(_xll.qlIndexFixing(ONIndex1M,I1444,TRUE,_xll.ohTrigger(RecalcTrigger,Trigger1M)),NA())</f>
        <v>1.7581485271964681E-2</v>
      </c>
      <c r="L1444" s="52">
        <f>IFERROR(_xll.qlIndexFixing(Index3M,H1444,TRUE,_xll.ohTrigger(RecalcTrigger,Trigger3M)),NA())</f>
        <v>1.9385469194835907E-2</v>
      </c>
      <c r="M1444" s="52">
        <f>IFERROR(_xll.qlIndexFixing(ONIndex3M,I1444,TRUE,_xll.ohTrigger(RecalcTrigger,Trigger3M)),NA())</f>
        <v>1.9364996079804797E-2</v>
      </c>
      <c r="N1444" s="52">
        <f>IFERROR(_xll.qlIndexFixing(Index6M,$H1444,TRUE,_xll.ohTrigger(RecalcTrigger,Trigger6M)),NA())</f>
        <v>2.1191478259433186E-2</v>
      </c>
      <c r="O1444" s="52">
        <f>IFERROR(_xll.qlIndexFixing(ONIndex6M,I1444,TRUE,_xll.ohTrigger(RecalcTrigger,Trigger6M)),NA())</f>
        <v>2.1121731169282398E-2</v>
      </c>
      <c r="P1444" s="52">
        <f>IFERROR(_xll.qlIndexFixing(Index1Y,$H1444,TRUE,_xll.ohTrigger(RecalcTrigger,Trigger1Y)),NA())</f>
        <v>2.289271623297651E-2</v>
      </c>
      <c r="Q1444" s="52">
        <f>IFERROR(_xll.qlIndexFixing(ONIndex1Y,I1444,TRUE,_xll.ohTrigger(RecalcTrigger,Trigger1Y)),NA())</f>
        <v>2.2699036673969886E-2</v>
      </c>
    </row>
    <row r="1445" spans="2:17" x14ac:dyDescent="0.2">
      <c r="B1445" s="46" t="s">
        <v>51</v>
      </c>
      <c r="D1445" s="49">
        <f>_xll.qlCalendarAdvance(LocalCalendar,$D1444,B1445,"f",FALSE)</f>
        <v>49891</v>
      </c>
      <c r="E1445" s="49">
        <f>_xll.qlInterestRateIndexValueDate(IndexON,D1445)</f>
        <v>49891</v>
      </c>
      <c r="F1445" s="52">
        <f>IFERROR(_xll.qlIndexFixing(IndexON,D1445,TRUE,_xll.ohTrigger(RecalcTrigger,TriggerON)),NA())</f>
        <v>1.5151693557173829E-2</v>
      </c>
      <c r="H1445" s="49">
        <f>_xll.qlCalendarAdvance(IborCalendar,$H1444,B1445,"f",FALSE)</f>
        <v>49873</v>
      </c>
      <c r="I1445" s="49">
        <f>_xll.qlInterestRateIndexValueDate(Index1M,$H1445)</f>
        <v>49877</v>
      </c>
      <c r="J1445" s="52">
        <f>IFERROR(_xll.qlIndexFixing(Index1M,$H1445,TRUE,_xll.ohTrigger(RecalcTrigger,Trigger1M)),NA())</f>
        <v>1.7576797190374652E-2</v>
      </c>
      <c r="K1445" s="52">
        <f>IFERROR(_xll.qlIndexFixing(ONIndex1M,I1445,TRUE,_xll.ohTrigger(RecalcTrigger,Trigger1M)),NA())</f>
        <v>1.7575917245924444E-2</v>
      </c>
      <c r="L1445" s="52">
        <f>IFERROR(_xll.qlIndexFixing(Index3M,H1445,TRUE,_xll.ohTrigger(RecalcTrigger,Trigger3M)),NA())</f>
        <v>1.9381253872655033E-2</v>
      </c>
      <c r="M1445" s="52">
        <f>IFERROR(_xll.qlIndexFixing(ONIndex3M,I1445,TRUE,_xll.ohTrigger(RecalcTrigger,Trigger3M)),NA())</f>
        <v>1.9360964590182661E-2</v>
      </c>
      <c r="N1445" s="52">
        <f>IFERROR(_xll.qlIndexFixing(Index6M,$H1445,TRUE,_xll.ohTrigger(RecalcTrigger,Trigger6M)),NA())</f>
        <v>2.1188089648073415E-2</v>
      </c>
      <c r="O1445" s="52">
        <f>IFERROR(_xll.qlIndexFixing(ONIndex6M,I1445,TRUE,_xll.ohTrigger(RecalcTrigger,Trigger6M)),NA())</f>
        <v>2.1118502290917718E-2</v>
      </c>
      <c r="P1445" s="52">
        <f>IFERROR(_xll.qlIndexFixing(Index1Y,$H1445,TRUE,_xll.ohTrigger(RecalcTrigger,Trigger1Y)),NA())</f>
        <v>2.2889980595320818E-2</v>
      </c>
      <c r="Q1445" s="52">
        <f>IFERROR(_xll.qlIndexFixing(ONIndex1Y,I1445,TRUE,_xll.ohTrigger(RecalcTrigger,Trigger1Y)),NA())</f>
        <v>2.2696561864972153E-2</v>
      </c>
    </row>
    <row r="1446" spans="2:17" x14ac:dyDescent="0.2">
      <c r="B1446" s="46" t="s">
        <v>51</v>
      </c>
      <c r="D1446" s="49">
        <f>_xll.qlCalendarAdvance(LocalCalendar,$D1445,B1446,"f",FALSE)</f>
        <v>49898</v>
      </c>
      <c r="E1446" s="49">
        <f>_xll.qlInterestRateIndexValueDate(IndexON,D1446)</f>
        <v>49898</v>
      </c>
      <c r="F1446" s="52">
        <f>IFERROR(_xll.qlIndexFixing(IndexON,D1446,TRUE,_xll.ohTrigger(RecalcTrigger,TriggerON)),NA())</f>
        <v>1.5147207282462105E-2</v>
      </c>
      <c r="H1446" s="49">
        <f>_xll.qlCalendarAdvance(IborCalendar,$H1445,B1446,"f",FALSE)</f>
        <v>49880</v>
      </c>
      <c r="I1446" s="49">
        <f>_xll.qlInterestRateIndexValueDate(Index1M,$H1446)</f>
        <v>49884</v>
      </c>
      <c r="J1446" s="52">
        <f>IFERROR(_xll.qlIndexFixing(Index1M,$H1446,TRUE,_xll.ohTrigger(RecalcTrigger,Trigger1M)),NA())</f>
        <v>1.7571184549632805E-2</v>
      </c>
      <c r="K1446" s="52">
        <f>IFERROR(_xll.qlIndexFixing(ONIndex1M,I1446,TRUE,_xll.ohTrigger(RecalcTrigger,Trigger1M)),NA())</f>
        <v>1.7570337635710587E-2</v>
      </c>
      <c r="L1446" s="52">
        <f>IFERROR(_xll.qlIndexFixing(Index3M,H1446,TRUE,_xll.ohTrigger(RecalcTrigger,Trigger3M)),NA())</f>
        <v>1.9377021076851606E-2</v>
      </c>
      <c r="M1446" s="52">
        <f>IFERROR(_xll.qlIndexFixing(ONIndex3M,I1446,TRUE,_xll.ohTrigger(RecalcTrigger,Trigger3M)),NA())</f>
        <v>1.9356906482412839E-2</v>
      </c>
      <c r="N1446" s="52">
        <f>IFERROR(_xll.qlIndexFixing(Index6M,$H1446,TRUE,_xll.ohTrigger(RecalcTrigger,Trigger6M)),NA())</f>
        <v>2.1184697129781473E-2</v>
      </c>
      <c r="O1446" s="52">
        <f>IFERROR(_xll.qlIndexFixing(ONIndex6M,I1446,TRUE,_xll.ohTrigger(RecalcTrigger,Trigger6M)),NA())</f>
        <v>2.1115256239570002E-2</v>
      </c>
      <c r="P1446" s="52">
        <f>IFERROR(_xll.qlIndexFixing(Index1Y,$H1446,TRUE,_xll.ohTrigger(RecalcTrigger,Trigger1Y)),NA())</f>
        <v>2.288723577905569E-2</v>
      </c>
      <c r="Q1446" s="52">
        <f>IFERROR(_xll.qlIndexFixing(ONIndex1Y,I1446,TRUE,_xll.ohTrigger(RecalcTrigger,Trigger1Y)),NA())</f>
        <v>2.2694084353016564E-2</v>
      </c>
    </row>
    <row r="1447" spans="2:17" x14ac:dyDescent="0.2">
      <c r="B1447" s="46" t="s">
        <v>51</v>
      </c>
      <c r="D1447" s="49">
        <f>_xll.qlCalendarAdvance(LocalCalendar,$D1446,B1447,"f",FALSE)</f>
        <v>49905</v>
      </c>
      <c r="E1447" s="49">
        <f>_xll.qlInterestRateIndexValueDate(IndexON,D1447)</f>
        <v>49905</v>
      </c>
      <c r="F1447" s="52">
        <f>IFERROR(_xll.qlIndexFixing(IndexON,D1447,TRUE,_xll.ohTrigger(RecalcTrigger,TriggerON)),NA())</f>
        <v>1.5142694310465998E-2</v>
      </c>
      <c r="H1447" s="49">
        <f>_xll.qlCalendarAdvance(IborCalendar,$H1446,B1447,"f",FALSE)</f>
        <v>49887</v>
      </c>
      <c r="I1447" s="49">
        <f>_xll.qlInterestRateIndexValueDate(Index1M,$H1447)</f>
        <v>49891</v>
      </c>
      <c r="J1447" s="52">
        <f>IFERROR(_xll.qlIndexFixing(Index1M,$H1447,TRUE,_xll.ohTrigger(RecalcTrigger,Trigger1M)),NA())</f>
        <v>1.7565560310457775E-2</v>
      </c>
      <c r="K1447" s="52">
        <f>IFERROR(_xll.qlIndexFixing(ONIndex1M,I1447,TRUE,_xll.ohTrigger(RecalcTrigger,Trigger1M)),NA())</f>
        <v>1.7564746441323109E-2</v>
      </c>
      <c r="L1447" s="52">
        <f>IFERROR(_xll.qlIndexFixing(Index3M,H1447,TRUE,_xll.ohTrigger(RecalcTrigger,Trigger3M)),NA())</f>
        <v>1.9372773897611998E-2</v>
      </c>
      <c r="M1447" s="52">
        <f>IFERROR(_xll.qlIndexFixing(ONIndex3M,I1447,TRUE,_xll.ohTrigger(RecalcTrigger,Trigger3M)),NA())</f>
        <v>1.9352821756655203E-2</v>
      </c>
      <c r="N1447" s="52">
        <f>IFERROR(_xll.qlIndexFixing(Index6M,$H1447,TRUE,_xll.ohTrigger(RecalcTrigger,Trigger6M)),NA())</f>
        <v>2.1181301537457634E-2</v>
      </c>
      <c r="O1447" s="52">
        <f>IFERROR(_xll.qlIndexFixing(ONIndex6M,I1447,TRUE,_xll.ohTrigger(RecalcTrigger,Trigger6M)),NA())</f>
        <v>2.1111993015399122E-2</v>
      </c>
      <c r="P1447" s="52">
        <f>IFERROR(_xll.qlIndexFixing(Index1Y,$H1447,TRUE,_xll.ohTrigger(RecalcTrigger,Trigger1Y)),NA())</f>
        <v>2.2884481631385439E-2</v>
      </c>
      <c r="Q1447" s="52">
        <f>IFERROR(_xll.qlIndexFixing(ONIndex1Y,I1447,TRUE,_xll.ohTrigger(RecalcTrigger,Trigger1Y)),NA())</f>
        <v>2.2691604138342925E-2</v>
      </c>
    </row>
    <row r="1448" spans="2:17" x14ac:dyDescent="0.2">
      <c r="B1448" s="46" t="s">
        <v>51</v>
      </c>
      <c r="D1448" s="49">
        <f>_xll.qlCalendarAdvance(LocalCalendar,$D1447,B1448,"f",FALSE)</f>
        <v>49912</v>
      </c>
      <c r="E1448" s="49">
        <f>_xll.qlInterestRateIndexValueDate(IndexON,D1448)</f>
        <v>49912</v>
      </c>
      <c r="F1448" s="52">
        <f>IFERROR(_xll.qlIndexFixing(IndexON,D1448,TRUE,_xll.ohTrigger(RecalcTrigger,TriggerON)),NA())</f>
        <v>1.5138154641185508E-2</v>
      </c>
      <c r="H1448" s="49">
        <f>_xll.qlCalendarAdvance(IborCalendar,$H1447,B1448,"f",FALSE)</f>
        <v>49894</v>
      </c>
      <c r="I1448" s="49">
        <f>_xll.qlInterestRateIndexValueDate(Index1M,$H1448)</f>
        <v>49898</v>
      </c>
      <c r="J1448" s="52">
        <f>IFERROR(_xll.qlIndexFixing(Index1M,$H1448,TRUE,_xll.ohTrigger(RecalcTrigger,Trigger1M)),NA())</f>
        <v>1.7559924472870195E-2</v>
      </c>
      <c r="K1448" s="52">
        <f>IFERROR(_xll.qlIndexFixing(ONIndex1M,I1448,TRUE,_xll.ohTrigger(RecalcTrigger,Trigger1M)),NA())</f>
        <v>1.7559143663001819E-2</v>
      </c>
      <c r="L1448" s="52">
        <f>IFERROR(_xll.qlIndexFixing(Index3M,H1448,TRUE,_xll.ohTrigger(RecalcTrigger,Trigger3M)),NA())</f>
        <v>1.936872968498294E-2</v>
      </c>
      <c r="M1448" s="52">
        <f>IFERROR(_xll.qlIndexFixing(ONIndex3M,I1448,TRUE,_xll.ohTrigger(RecalcTrigger,Trigger3M)),NA())</f>
        <v>1.9348710412669945E-2</v>
      </c>
      <c r="N1448" s="52">
        <f>IFERROR(_xll.qlIndexFixing(Index6M,$H1448,TRUE,_xll.ohTrigger(RecalcTrigger,Trigger6M)),NA())</f>
        <v>2.1177903703997386E-2</v>
      </c>
      <c r="O1448" s="52">
        <f>IFERROR(_xll.qlIndexFixing(ONIndex6M,I1448,TRUE,_xll.ohTrigger(RecalcTrigger,Trigger6M)),NA())</f>
        <v>2.1108712618325143E-2</v>
      </c>
      <c r="P1448" s="52">
        <f>IFERROR(_xll.qlIndexFixing(Index1Y,$H1448,TRUE,_xll.ohTrigger(RecalcTrigger,Trigger1Y)),NA())</f>
        <v>2.2881717999515893E-2</v>
      </c>
      <c r="Q1448" s="52">
        <f>IFERROR(_xll.qlIndexFixing(ONIndex1Y,I1448,TRUE,_xll.ohTrigger(RecalcTrigger,Trigger1Y)),NA())</f>
        <v>2.2689121220711428E-2</v>
      </c>
    </row>
    <row r="1449" spans="2:17" x14ac:dyDescent="0.2">
      <c r="B1449" s="46" t="s">
        <v>51</v>
      </c>
      <c r="D1449" s="49">
        <f>_xll.qlCalendarAdvance(LocalCalendar,$D1448,B1449,"f",FALSE)</f>
        <v>49920</v>
      </c>
      <c r="E1449" s="49">
        <f>_xll.qlInterestRateIndexValueDate(IndexON,D1449)</f>
        <v>49920</v>
      </c>
      <c r="F1449" s="52">
        <f>IFERROR(_xll.qlIndexFixing(IndexON,D1449,TRUE,_xll.ohTrigger(RecalcTrigger,TriggerON)),NA())</f>
        <v>1.5132933757060485E-2</v>
      </c>
      <c r="H1449" s="49">
        <f>_xll.qlCalendarAdvance(IborCalendar,$H1448,B1449,"f",FALSE)</f>
        <v>49901</v>
      </c>
      <c r="I1449" s="49">
        <f>_xll.qlInterestRateIndexValueDate(Index1M,$H1449)</f>
        <v>49905</v>
      </c>
      <c r="J1449" s="52">
        <f>IFERROR(_xll.qlIndexFixing(Index1M,$H1449,TRUE,_xll.ohTrigger(RecalcTrigger,Trigger1M)),NA())</f>
        <v>1.7554277036888111E-2</v>
      </c>
      <c r="K1449" s="52">
        <f>IFERROR(_xll.qlIndexFixing(ONIndex1M,I1449,TRUE,_xll.ohTrigger(RecalcTrigger,Trigger1M)),NA())</f>
        <v>1.7553529300506909E-2</v>
      </c>
      <c r="L1449" s="52">
        <f>IFERROR(_xll.qlIndexFixing(Index3M,H1449,TRUE,_xll.ohTrigger(RecalcTrigger,Trigger3M)),NA())</f>
        <v>1.9364248749514104E-2</v>
      </c>
      <c r="M1449" s="52">
        <f>IFERROR(_xll.qlIndexFixing(ONIndex3M,I1449,TRUE,_xll.ohTrigger(RecalcTrigger,Trigger3M)),NA())</f>
        <v>1.9344572450457065E-2</v>
      </c>
      <c r="N1449" s="52">
        <f>IFERROR(_xll.qlIndexFixing(Index6M,$H1449,TRUE,_xll.ohTrigger(RecalcTrigger,Trigger6M)),NA())</f>
        <v>2.1174504462287969E-2</v>
      </c>
      <c r="O1449" s="52">
        <f>IFERROR(_xll.qlIndexFixing(ONIndex6M,I1449,TRUE,_xll.ohTrigger(RecalcTrigger,Trigger6M)),NA())</f>
        <v>2.1105415048428E-2</v>
      </c>
      <c r="P1449" s="52">
        <f>IFERROR(_xll.qlIndexFixing(Index1Y,$H1449,TRUE,_xll.ohTrigger(RecalcTrigger,Trigger1Y)),NA())</f>
        <v>2.2878944730655749E-2</v>
      </c>
      <c r="Q1449" s="52">
        <f>IFERROR(_xll.qlIndexFixing(ONIndex1Y,I1449,TRUE,_xll.ohTrigger(RecalcTrigger,Trigger1Y)),NA())</f>
        <v>2.268663560020201E-2</v>
      </c>
    </row>
    <row r="1450" spans="2:17" x14ac:dyDescent="0.2">
      <c r="B1450" s="46" t="s">
        <v>51</v>
      </c>
      <c r="D1450" s="49">
        <f>_xll.qlCalendarAdvance(LocalCalendar,$D1449,B1450,"f",FALSE)</f>
        <v>49927</v>
      </c>
      <c r="E1450" s="49">
        <f>_xll.qlInterestRateIndexValueDate(IndexON,D1450)</f>
        <v>49927</v>
      </c>
      <c r="F1450" s="52">
        <f>IFERROR(_xll.qlIndexFixing(IndexON,D1450,TRUE,_xll.ohTrigger(RecalcTrigger,TriggerON)),NA())</f>
        <v>1.5128336879062232E-2</v>
      </c>
      <c r="H1450" s="49">
        <f>_xll.qlCalendarAdvance(IborCalendar,$H1449,B1450,"f",FALSE)</f>
        <v>49908</v>
      </c>
      <c r="I1450" s="49">
        <f>_xll.qlInterestRateIndexValueDate(Index1M,$H1450)</f>
        <v>49913</v>
      </c>
      <c r="J1450" s="52">
        <f>IFERROR(_xll.qlIndexFixing(Index1M,$H1450,TRUE,_xll.ohTrigger(RecalcTrigger,Trigger1M)),NA())</f>
        <v>1.7547808622242908E-2</v>
      </c>
      <c r="K1450" s="52">
        <f>IFERROR(_xll.qlIndexFixing(ONIndex1M,I1450,TRUE,_xll.ohTrigger(RecalcTrigger,Trigger1M)),NA())</f>
        <v>1.7547098701653496E-2</v>
      </c>
      <c r="L1450" s="52">
        <f>IFERROR(_xll.qlIndexFixing(Index3M,H1450,TRUE,_xll.ohTrigger(RecalcTrigger,Trigger3M)),NA())</f>
        <v>1.9359366468258303E-2</v>
      </c>
      <c r="M1450" s="52">
        <f>IFERROR(_xll.qlIndexFixing(ONIndex3M,I1450,TRUE,_xll.ohTrigger(RecalcTrigger,Trigger3M)),NA())</f>
        <v>1.9339810757337261E-2</v>
      </c>
      <c r="N1450" s="52">
        <f>IFERROR(_xll.qlIndexFixing(Index6M,$H1450,TRUE,_xll.ohTrigger(RecalcTrigger,Trigger6M)),NA())</f>
        <v>2.1170618958656521E-2</v>
      </c>
      <c r="O1450" s="52">
        <f>IFERROR(_xll.qlIndexFixing(ONIndex6M,I1450,TRUE,_xll.ohTrigger(RecalcTrigger,Trigger6M)),NA())</f>
        <v>2.1101625369137622E-2</v>
      </c>
      <c r="P1450" s="52">
        <f>IFERROR(_xll.qlIndexFixing(Index1Y,$H1450,TRUE,_xll.ohTrigger(RecalcTrigger,Trigger1Y)),NA())</f>
        <v>2.2875763284134727E-2</v>
      </c>
      <c r="Q1450" s="52">
        <f>IFERROR(_xll.qlIndexFixing(ONIndex1Y,I1450,TRUE,_xll.ohTrigger(RecalcTrigger,Trigger1Y)),NA())</f>
        <v>2.2683791581421531E-2</v>
      </c>
    </row>
    <row r="1451" spans="2:17" x14ac:dyDescent="0.2">
      <c r="B1451" s="46" t="s">
        <v>51</v>
      </c>
      <c r="D1451" s="49">
        <f>_xll.qlCalendarAdvance(LocalCalendar,$D1450,B1451,"f",FALSE)</f>
        <v>49934</v>
      </c>
      <c r="E1451" s="49">
        <f>_xll.qlInterestRateIndexValueDate(IndexON,D1451)</f>
        <v>49934</v>
      </c>
      <c r="F1451" s="52">
        <f>IFERROR(_xll.qlIndexFixing(IndexON,D1451,TRUE,_xll.ohTrigger(RecalcTrigger,TriggerON)),NA())</f>
        <v>1.512371330369966E-2</v>
      </c>
      <c r="H1451" s="49">
        <f>_xll.qlCalendarAdvance(IborCalendar,$H1450,B1451,"f",FALSE)</f>
        <v>49915</v>
      </c>
      <c r="I1451" s="49">
        <f>_xll.qlInterestRateIndexValueDate(Index1M,$H1451)</f>
        <v>49920</v>
      </c>
      <c r="J1451" s="52">
        <f>IFERROR(_xll.qlIndexFixing(Index1M,$H1451,TRUE,_xll.ohTrigger(RecalcTrigger,Trigger1M)),NA())</f>
        <v>1.7542115311438344E-2</v>
      </c>
      <c r="K1451" s="52">
        <f>IFERROR(_xll.qlIndexFixing(ONIndex1M,I1451,TRUE,_xll.ohTrigger(RecalcTrigger,Trigger1M)),NA())</f>
        <v>1.754145951613495E-2</v>
      </c>
      <c r="L1451" s="52">
        <f>IFERROR(_xll.qlIndexFixing(Index3M,H1451,TRUE,_xll.ohTrigger(RecalcTrigger,Trigger3M)),NA())</f>
        <v>1.9354877703085447E-2</v>
      </c>
      <c r="M1451" s="52">
        <f>IFERROR(_xll.qlIndexFixing(ONIndex3M,I1451,TRUE,_xll.ohTrigger(RecalcTrigger,Trigger3M)),NA())</f>
        <v>1.9335615756350677E-2</v>
      </c>
      <c r="N1451" s="52">
        <f>IFERROR(_xll.qlIndexFixing(Index6M,$H1451,TRUE,_xll.ohTrigger(RecalcTrigger,Trigger6M)),NA())</f>
        <v>2.1166084818729097E-2</v>
      </c>
      <c r="O1451" s="52">
        <f>IFERROR(_xll.qlIndexFixing(ONIndex6M,I1451,TRUE,_xll.ohTrigger(RecalcTrigger,Trigger6M)),NA())</f>
        <v>2.1098291000196667E-2</v>
      </c>
      <c r="P1451" s="52">
        <f>IFERROR(_xll.qlIndexFixing(Index1Y,$H1451,TRUE,_xll.ohTrigger(RecalcTrigger,Trigger1Y)),NA())</f>
        <v>2.2872968850086405E-2</v>
      </c>
      <c r="Q1451" s="52">
        <f>IFERROR(_xll.qlIndexFixing(ONIndex1Y,I1451,TRUE,_xll.ohTrigger(RecalcTrigger,Trigger1Y)),NA())</f>
        <v>2.2681300168985175E-2</v>
      </c>
    </row>
    <row r="1452" spans="2:17" x14ac:dyDescent="0.2">
      <c r="B1452" s="46" t="s">
        <v>51</v>
      </c>
      <c r="D1452" s="49">
        <f>_xll.qlCalendarAdvance(LocalCalendar,$D1451,B1452,"f",FALSE)</f>
        <v>49941</v>
      </c>
      <c r="E1452" s="49">
        <f>_xll.qlInterestRateIndexValueDate(IndexON,D1452)</f>
        <v>49941</v>
      </c>
      <c r="F1452" s="52">
        <f>IFERROR(_xll.qlIndexFixing(IndexON,D1452,TRUE,_xll.ohTrigger(RecalcTrigger,TriggerON)),NA())</f>
        <v>1.5119063031052704E-2</v>
      </c>
      <c r="H1452" s="49">
        <f>_xll.qlCalendarAdvance(IborCalendar,$H1451,B1452,"f",FALSE)</f>
        <v>49922</v>
      </c>
      <c r="I1452" s="49">
        <f>_xll.qlInterestRateIndexValueDate(Index1M,$H1452)</f>
        <v>49926</v>
      </c>
      <c r="J1452" s="52">
        <f>IFERROR(_xll.qlIndexFixing(Index1M,$H1452,TRUE,_xll.ohTrigger(RecalcTrigger,Trigger1M)),NA())</f>
        <v>1.753724661841094E-2</v>
      </c>
      <c r="K1452" s="52">
        <f>IFERROR(_xll.qlIndexFixing(ONIndex1M,I1452,TRUE,_xll.ohTrigger(RecalcTrigger,Trigger1M)),NA())</f>
        <v>1.7536616708540009E-2</v>
      </c>
      <c r="L1452" s="52">
        <f>IFERROR(_xll.qlIndexFixing(Index3M,H1452,TRUE,_xll.ohTrigger(RecalcTrigger,Trigger3M)),NA())</f>
        <v>1.9351215022263956E-2</v>
      </c>
      <c r="M1452" s="52">
        <f>IFERROR(_xll.qlIndexFixing(ONIndex3M,I1452,TRUE,_xll.ohTrigger(RecalcTrigger,Trigger3M)),NA())</f>
        <v>1.9331998855331989E-2</v>
      </c>
      <c r="N1452" s="52">
        <f>IFERROR(_xll.qlIndexFixing(Index6M,$H1452,TRUE,_xll.ohTrigger(RecalcTrigger,Trigger6M)),NA())</f>
        <v>2.1163549968442205E-2</v>
      </c>
      <c r="O1452" s="52">
        <f>IFERROR(_xll.qlIndexFixing(ONIndex6M,I1452,TRUE,_xll.ohTrigger(RecalcTrigger,Trigger6M)),NA())</f>
        <v>2.1095419301477847E-2</v>
      </c>
      <c r="P1452" s="52">
        <f>IFERROR(_xll.qlIndexFixing(Index1Y,$H1452,TRUE,_xll.ohTrigger(RecalcTrigger,Trigger1Y)),NA())</f>
        <v>2.2870565574242864E-2</v>
      </c>
      <c r="Q1452" s="52">
        <f>IFERROR(_xll.qlIndexFixing(ONIndex1Y,I1452,TRUE,_xll.ohTrigger(RecalcTrigger,Trigger1Y)),NA())</f>
        <v>2.2679162521406226E-2</v>
      </c>
    </row>
    <row r="1453" spans="2:17" x14ac:dyDescent="0.2">
      <c r="B1453" s="46" t="s">
        <v>51</v>
      </c>
      <c r="D1453" s="49">
        <f>_xll.qlCalendarAdvance(LocalCalendar,$D1452,B1453,"f",FALSE)</f>
        <v>49948</v>
      </c>
      <c r="E1453" s="49">
        <f>_xll.qlInterestRateIndexValueDate(IndexON,D1453)</f>
        <v>49948</v>
      </c>
      <c r="F1453" s="52">
        <f>IFERROR(_xll.qlIndexFixing(IndexON,D1453,TRUE,_xll.ohTrigger(RecalcTrigger,TriggerON)),NA())</f>
        <v>1.5114386202688124E-2</v>
      </c>
      <c r="H1453" s="49">
        <f>_xll.qlCalendarAdvance(IborCalendar,$H1452,B1453,"f",FALSE)</f>
        <v>49929</v>
      </c>
      <c r="I1453" s="49">
        <f>_xll.qlInterestRateIndexValueDate(Index1M,$H1453)</f>
        <v>49933</v>
      </c>
      <c r="J1453" s="52">
        <f>IFERROR(_xll.qlIndexFixing(Index1M,$H1453,TRUE,_xll.ohTrigger(RecalcTrigger,Trigger1M)),NA())</f>
        <v>1.7531562719995009E-2</v>
      </c>
      <c r="K1453" s="52">
        <f>IFERROR(_xll.qlIndexFixing(ONIndex1M,I1453,TRUE,_xll.ohTrigger(RecalcTrigger,Trigger1M)),NA())</f>
        <v>1.7530956009670362E-2</v>
      </c>
      <c r="L1453" s="52">
        <f>IFERROR(_xll.qlIndexFixing(Index3M,H1453,TRUE,_xll.ohTrigger(RecalcTrigger,Trigger3M)),NA())</f>
        <v>1.9346945793882152E-2</v>
      </c>
      <c r="M1453" s="52">
        <f>IFERROR(_xll.qlIndexFixing(ONIndex3M,I1453,TRUE,_xll.ohTrigger(RecalcTrigger,Trigger3M)),NA())</f>
        <v>1.9327754420768173E-2</v>
      </c>
      <c r="N1453" s="52">
        <f>IFERROR(_xll.qlIndexFixing(Index6M,$H1453,TRUE,_xll.ohTrigger(RecalcTrigger,Trigger6M)),NA())</f>
        <v>2.1160153203416469E-2</v>
      </c>
      <c r="O1453" s="52">
        <f>IFERROR(_xll.qlIndexFixing(ONIndex6M,I1453,TRUE,_xll.ohTrigger(RecalcTrigger,Trigger6M)),NA())</f>
        <v>2.1092053040048242E-2</v>
      </c>
      <c r="P1453" s="52">
        <f>IFERROR(_xll.qlIndexFixing(Index1Y,$H1453,TRUE,_xll.ohTrigger(RecalcTrigger,Trigger1Y)),NA())</f>
        <v>2.2867752229541117E-2</v>
      </c>
      <c r="Q1453" s="52">
        <f>IFERROR(_xll.qlIndexFixing(ONIndex1Y,I1453,TRUE,_xll.ohTrigger(RecalcTrigger,Trigger1Y)),NA())</f>
        <v>2.2676666089305186E-2</v>
      </c>
    </row>
    <row r="1454" spans="2:17" x14ac:dyDescent="0.2">
      <c r="B1454" s="46" t="s">
        <v>51</v>
      </c>
      <c r="D1454" s="49">
        <f>_xll.qlCalendarAdvance(LocalCalendar,$D1453,B1454,"f",FALSE)</f>
        <v>49955</v>
      </c>
      <c r="E1454" s="49">
        <f>_xll.qlInterestRateIndexValueDate(IndexON,D1454)</f>
        <v>49955</v>
      </c>
      <c r="F1454" s="52">
        <f>IFERROR(_xll.qlIndexFixing(IndexON,D1454,TRUE,_xll.ohTrigger(RecalcTrigger,TriggerON)),NA())</f>
        <v>1.510970633387565E-2</v>
      </c>
      <c r="H1454" s="49">
        <f>_xll.qlCalendarAdvance(IborCalendar,$H1453,B1454,"f",FALSE)</f>
        <v>49936</v>
      </c>
      <c r="I1454" s="49">
        <f>_xll.qlInterestRateIndexValueDate(Index1M,$H1454)</f>
        <v>49940</v>
      </c>
      <c r="J1454" s="52">
        <f>IFERROR(_xll.qlIndexFixing(Index1M,$H1454,TRUE,_xll.ohTrigger(RecalcTrigger,Trigger1M)),NA())</f>
        <v>1.7525880817947481E-2</v>
      </c>
      <c r="K1454" s="52">
        <f>IFERROR(_xll.qlIndexFixing(ONIndex1M,I1454,TRUE,_xll.ohTrigger(RecalcTrigger,Trigger1M)),NA())</f>
        <v>1.752528372670703E-2</v>
      </c>
      <c r="L1454" s="52">
        <f>IFERROR(_xll.qlIndexFixing(Index3M,H1454,TRUE,_xll.ohTrigger(RecalcTrigger,Trigger3M)),NA())</f>
        <v>1.9342683739812482E-2</v>
      </c>
      <c r="M1454" s="52">
        <f>IFERROR(_xll.qlIndexFixing(ONIndex3M,I1454,TRUE,_xll.ohTrigger(RecalcTrigger,Trigger3M)),NA())</f>
        <v>1.9323483368056671E-2</v>
      </c>
      <c r="N1454" s="52">
        <f>IFERROR(_xll.qlIndexFixing(Index6M,$H1454,TRUE,_xll.ohTrigger(RecalcTrigger,Trigger6M)),NA())</f>
        <v>2.1156759174507558E-2</v>
      </c>
      <c r="O1454" s="52">
        <f>IFERROR(_xll.qlIndexFixing(ONIndex6M,I1454,TRUE,_xll.ohTrigger(RecalcTrigger,Trigger6M)),NA())</f>
        <v>2.1088669605795474E-2</v>
      </c>
      <c r="P1454" s="52">
        <f>IFERROR(_xll.qlIndexFixing(Index1Y,$H1454,TRUE,_xll.ohTrigger(RecalcTrigger,Trigger1Y)),NA())</f>
        <v>2.2864928483919567E-2</v>
      </c>
      <c r="Q1454" s="52">
        <f>IFERROR(_xll.qlIndexFixing(ONIndex1Y,I1454,TRUE,_xll.ohTrigger(RecalcTrigger,Trigger1Y)),NA())</f>
        <v>2.2674166954486097E-2</v>
      </c>
    </row>
    <row r="1455" spans="2:17" x14ac:dyDescent="0.2">
      <c r="B1455" s="46" t="s">
        <v>51</v>
      </c>
      <c r="D1455" s="49">
        <f>_xll.qlCalendarAdvance(LocalCalendar,$D1454,B1455,"f",FALSE)</f>
        <v>49962</v>
      </c>
      <c r="E1455" s="49">
        <f>_xll.qlInterestRateIndexValueDate(IndexON,D1455)</f>
        <v>49962</v>
      </c>
      <c r="F1455" s="52">
        <f>IFERROR(_xll.qlIndexFixing(IndexON,D1455,TRUE,_xll.ohTrigger(RecalcTrigger,TriggerON)),NA())</f>
        <v>1.5105041415264253E-2</v>
      </c>
      <c r="H1455" s="49">
        <f>_xll.qlCalendarAdvance(IborCalendar,$H1454,B1455,"f",FALSE)</f>
        <v>49943</v>
      </c>
      <c r="I1455" s="49">
        <f>_xll.qlInterestRateIndexValueDate(Index1M,$H1455)</f>
        <v>49947</v>
      </c>
      <c r="J1455" s="52">
        <f>IFERROR(_xll.qlIndexFixing(Index1M,$H1455,TRUE,_xll.ohTrigger(RecalcTrigger,Trigger1M)),NA())</f>
        <v>1.7520207256217724E-2</v>
      </c>
      <c r="K1455" s="52">
        <f>IFERROR(_xll.qlIndexFixing(ONIndex1M,I1455,TRUE,_xll.ohTrigger(RecalcTrigger,Trigger1M)),NA())</f>
        <v>1.7519599859650015E-2</v>
      </c>
      <c r="L1455" s="52">
        <f>IFERROR(_xll.qlIndexFixing(Index3M,H1455,TRUE,_xll.ohTrigger(RecalcTrigger,Trigger3M)),NA())</f>
        <v>1.9338431983928851E-2</v>
      </c>
      <c r="M1455" s="52">
        <f>IFERROR(_xll.qlIndexFixing(ONIndex3M,I1455,TRUE,_xll.ohTrigger(RecalcTrigger,Trigger3M)),NA())</f>
        <v>1.9319185697197483E-2</v>
      </c>
      <c r="N1455" s="52">
        <f>IFERROR(_xll.qlIndexFixing(Index6M,$H1455,TRUE,_xll.ohTrigger(RecalcTrigger,Trigger6M)),NA())</f>
        <v>2.1153368723624878E-2</v>
      </c>
      <c r="O1455" s="52">
        <f>IFERROR(_xll.qlIndexFixing(ONIndex6M,I1455,TRUE,_xll.ohTrigger(RecalcTrigger,Trigger6M)),NA())</f>
        <v>2.1085268998719542E-2</v>
      </c>
      <c r="P1455" s="52">
        <f>IFERROR(_xll.qlIndexFixing(Index1Y,$H1455,TRUE,_xll.ohTrigger(RecalcTrigger,Trigger1Y)),NA())</f>
        <v>2.2862094184598079E-2</v>
      </c>
      <c r="Q1455" s="52">
        <f>IFERROR(_xll.qlIndexFixing(ONIndex1Y,I1455,TRUE,_xll.ohTrigger(RecalcTrigger,Trigger1Y)),NA())</f>
        <v>2.2671665116629214E-2</v>
      </c>
    </row>
    <row r="1456" spans="2:17" x14ac:dyDescent="0.2">
      <c r="B1456" s="46" t="s">
        <v>51</v>
      </c>
      <c r="D1456" s="49">
        <f>_xll.qlCalendarAdvance(LocalCalendar,$D1455,B1456,"f",FALSE)</f>
        <v>49969</v>
      </c>
      <c r="E1456" s="49">
        <f>_xll.qlInterestRateIndexValueDate(IndexON,D1456)</f>
        <v>49969</v>
      </c>
      <c r="F1456" s="52">
        <f>IFERROR(_xll.qlIndexFixing(IndexON,D1456,TRUE,_xll.ohTrigger(RecalcTrigger,TriggerON)),NA())</f>
        <v>1.5100391446773997E-2</v>
      </c>
      <c r="H1456" s="49">
        <f>_xll.qlCalendarAdvance(IborCalendar,$H1455,B1456,"f",FALSE)</f>
        <v>49950</v>
      </c>
      <c r="I1456" s="49">
        <f>_xll.qlInterestRateIndexValueDate(Index1M,$H1456)</f>
        <v>49954</v>
      </c>
      <c r="J1456" s="52">
        <f>IFERROR(_xll.qlIndexFixing(Index1M,$H1456,TRUE,_xll.ohTrigger(RecalcTrigger,Trigger1M)),NA())</f>
        <v>1.7514570699622235E-2</v>
      </c>
      <c r="K1456" s="52">
        <f>IFERROR(_xll.qlIndexFixing(ONIndex1M,I1456,TRUE,_xll.ohTrigger(RecalcTrigger,Trigger1M)),NA())</f>
        <v>1.7513916136637775E-2</v>
      </c>
      <c r="L1456" s="52">
        <f>IFERROR(_xll.qlIndexFixing(Index3M,H1456,TRUE,_xll.ohTrigger(RecalcTrigger,Trigger3M)),NA())</f>
        <v>1.9334411580043315E-2</v>
      </c>
      <c r="M1456" s="52">
        <f>IFERROR(_xll.qlIndexFixing(ONIndex3M,I1456,TRUE,_xll.ohTrigger(RecalcTrigger,Trigger3M)),NA())</f>
        <v>1.9314878866465435E-2</v>
      </c>
      <c r="N1456" s="52">
        <f>IFERROR(_xll.qlIndexFixing(Index6M,$H1456,TRUE,_xll.ohTrigger(RecalcTrigger,Trigger6M)),NA())</f>
        <v>2.1150361395395341E-2</v>
      </c>
      <c r="O1456" s="52">
        <f>IFERROR(_xll.qlIndexFixing(ONIndex6M,I1456,TRUE,_xll.ohTrigger(RecalcTrigger,Trigger6M)),NA())</f>
        <v>2.1081860575096201E-2</v>
      </c>
      <c r="P1456" s="52">
        <f>IFERROR(_xll.qlIndexFixing(Index1Y,$H1456,TRUE,_xll.ohTrigger(RecalcTrigger,Trigger1Y)),NA())</f>
        <v>2.2859249194843067E-2</v>
      </c>
      <c r="Q1456" s="52">
        <f>IFERROR(_xll.qlIndexFixing(ONIndex1Y,I1456,TRUE,_xll.ohTrigger(RecalcTrigger,Trigger1Y)),NA())</f>
        <v>2.2669157210586377E-2</v>
      </c>
    </row>
    <row r="1457" spans="2:17" x14ac:dyDescent="0.2">
      <c r="B1457" s="46" t="s">
        <v>51</v>
      </c>
      <c r="D1457" s="49">
        <f>_xll.qlCalendarAdvance(LocalCalendar,$D1456,B1457,"f",FALSE)</f>
        <v>49976</v>
      </c>
      <c r="E1457" s="49">
        <f>_xll.qlInterestRateIndexValueDate(IndexON,D1457)</f>
        <v>49976</v>
      </c>
      <c r="F1457" s="52">
        <f>IFERROR(_xll.qlIndexFixing(IndexON,D1457,TRUE,_xll.ohTrigger(RecalcTrigger,TriggerON)),NA())</f>
        <v>1.5095756428484819E-2</v>
      </c>
      <c r="H1457" s="49">
        <f>_xll.qlCalendarAdvance(IborCalendar,$H1456,B1457,"f",FALSE)</f>
        <v>49957</v>
      </c>
      <c r="I1457" s="49">
        <f>_xll.qlInterestRateIndexValueDate(Index1M,$H1457)</f>
        <v>49962</v>
      </c>
      <c r="J1457" s="52">
        <f>IFERROR(_xll.qlIndexFixing(Index1M,$H1457,TRUE,_xll.ohTrigger(RecalcTrigger,Trigger1M)),NA())</f>
        <v>1.750812269635027E-2</v>
      </c>
      <c r="K1457" s="52">
        <f>IFERROR(_xll.qlIndexFixing(ONIndex1M,I1457,TRUE,_xll.ohTrigger(RecalcTrigger,Trigger1M)),NA())</f>
        <v>1.750743940812427E-2</v>
      </c>
      <c r="L1457" s="52">
        <f>IFERROR(_xll.qlIndexFixing(Index3M,H1457,TRUE,_xll.ohTrigger(RecalcTrigger,Trigger3M)),NA())</f>
        <v>1.9329585248618369E-2</v>
      </c>
      <c r="M1457" s="52">
        <f>IFERROR(_xll.qlIndexFixing(ONIndex3M,I1457,TRUE,_xll.ohTrigger(RecalcTrigger,Trigger3M)),NA())</f>
        <v>1.9309973511623113E-2</v>
      </c>
      <c r="N1457" s="52">
        <f>IFERROR(_xll.qlIndexFixing(Index6M,$H1457,TRUE,_xll.ohTrigger(RecalcTrigger,Trigger6M)),NA())</f>
        <v>2.1146118312593758E-2</v>
      </c>
      <c r="O1457" s="52">
        <f>IFERROR(_xll.qlIndexFixing(ONIndex6M,I1457,TRUE,_xll.ohTrigger(RecalcTrigger,Trigger6M)),NA())</f>
        <v>2.1077970643599286E-2</v>
      </c>
      <c r="P1457" s="52">
        <f>IFERROR(_xll.qlIndexFixing(Index1Y,$H1457,TRUE,_xll.ohTrigger(RecalcTrigger,Trigger1Y)),NA())</f>
        <v>2.2855984641468263E-2</v>
      </c>
      <c r="Q1457" s="52">
        <f>IFERROR(_xll.qlIndexFixing(ONIndex1Y,I1457,TRUE,_xll.ohTrigger(RecalcTrigger,Trigger1Y)),NA())</f>
        <v>2.2666278212906121E-2</v>
      </c>
    </row>
    <row r="1458" spans="2:17" x14ac:dyDescent="0.2">
      <c r="B1458" s="46" t="s">
        <v>51</v>
      </c>
      <c r="D1458" s="49">
        <f>_xll.qlCalendarAdvance(LocalCalendar,$D1457,B1458,"f",FALSE)</f>
        <v>49983</v>
      </c>
      <c r="E1458" s="49">
        <f>_xll.qlInterestRateIndexValueDate(IndexON,D1458)</f>
        <v>49983</v>
      </c>
      <c r="F1458" s="52">
        <f>IFERROR(_xll.qlIndexFixing(IndexON,D1458,TRUE,_xll.ohTrigger(RecalcTrigger,TriggerON)),NA())</f>
        <v>1.5091136360316781E-2</v>
      </c>
      <c r="H1458" s="49">
        <f>_xll.qlCalendarAdvance(IborCalendar,$H1457,B1458,"f",FALSE)</f>
        <v>49964</v>
      </c>
      <c r="I1458" s="49">
        <f>_xll.qlInterestRateIndexValueDate(Index1M,$H1458)</f>
        <v>49968</v>
      </c>
      <c r="J1458" s="52">
        <f>IFERROR(_xll.qlIndexFixing(Index1M,$H1458,TRUE,_xll.ohTrigger(RecalcTrigger,Trigger1M)),NA())</f>
        <v>1.750330005790942E-2</v>
      </c>
      <c r="K1458" s="52">
        <f>IFERROR(_xll.qlIndexFixing(ONIndex1M,I1458,TRUE,_xll.ohTrigger(RecalcTrigger,Trigger1M)),NA())</f>
        <v>1.7502595203886528E-2</v>
      </c>
      <c r="L1458" s="52">
        <f>IFERROR(_xll.qlIndexFixing(Index3M,H1458,TRUE,_xll.ohTrigger(RecalcTrigger,Trigger3M)),NA())</f>
        <v>1.9325977387775244E-2</v>
      </c>
      <c r="M1458" s="52">
        <f>IFERROR(_xll.qlIndexFixing(ONIndex3M,I1458,TRUE,_xll.ohTrigger(RecalcTrigger,Trigger3M)),NA())</f>
        <v>1.9306306321551503E-2</v>
      </c>
      <c r="N1458" s="52">
        <f>IFERROR(_xll.qlIndexFixing(Index6M,$H1458,TRUE,_xll.ohTrigger(RecalcTrigger,Trigger6M)),NA())</f>
        <v>2.1143223985372789E-2</v>
      </c>
      <c r="O1458" s="52">
        <f>IFERROR(_xll.qlIndexFixing(ONIndex6M,I1458,TRUE,_xll.ohTrigger(RecalcTrigger,Trigger6M)),NA())</f>
        <v>2.1075057040880196E-2</v>
      </c>
      <c r="P1458" s="52">
        <f>IFERROR(_xll.qlIndexFixing(Index1Y,$H1458,TRUE,_xll.ohTrigger(RecalcTrigger,Trigger1Y)),NA())</f>
        <v>2.2853527030897106E-2</v>
      </c>
      <c r="Q1458" s="52">
        <f>IFERROR(_xll.qlIndexFixing(ONIndex1Y,I1458,TRUE,_xll.ohTrigger(RecalcTrigger,Trigger1Y)),NA())</f>
        <v>2.2664109970120805E-2</v>
      </c>
    </row>
    <row r="1459" spans="2:17" x14ac:dyDescent="0.2">
      <c r="B1459" s="46" t="s">
        <v>51</v>
      </c>
      <c r="D1459" s="49">
        <f>_xll.qlCalendarAdvance(LocalCalendar,$D1458,B1459,"f",FALSE)</f>
        <v>49991</v>
      </c>
      <c r="E1459" s="49">
        <f>_xll.qlInterestRateIndexValueDate(IndexON,D1459)</f>
        <v>49991</v>
      </c>
      <c r="F1459" s="52">
        <f>IFERROR(_xll.qlIndexFixing(IndexON,D1459,TRUE,_xll.ohTrigger(RecalcTrigger,TriggerON)),NA())</f>
        <v>1.5085874588738335E-2</v>
      </c>
      <c r="H1459" s="49">
        <f>_xll.qlCalendarAdvance(IborCalendar,$H1458,B1459,"f",FALSE)</f>
        <v>49971</v>
      </c>
      <c r="I1459" s="49">
        <f>_xll.qlInterestRateIndexValueDate(Index1M,$H1459)</f>
        <v>49975</v>
      </c>
      <c r="J1459" s="52">
        <f>IFERROR(_xll.qlIndexFixing(Index1M,$H1459,TRUE,_xll.ohTrigger(RecalcTrigger,Trigger1M)),NA())</f>
        <v>1.7497713712265606E-2</v>
      </c>
      <c r="K1459" s="52">
        <f>IFERROR(_xll.qlIndexFixing(ONIndex1M,I1459,TRUE,_xll.ohTrigger(RecalcTrigger,Trigger1M)),NA())</f>
        <v>1.7496958086553605E-2</v>
      </c>
      <c r="L1459" s="52">
        <f>IFERROR(_xll.qlIndexFixing(Index3M,H1459,TRUE,_xll.ohTrigger(RecalcTrigger,Trigger3M)),NA())</f>
        <v>1.9321781095120148E-2</v>
      </c>
      <c r="M1459" s="52">
        <f>IFERROR(_xll.qlIndexFixing(ONIndex3M,I1459,TRUE,_xll.ohTrigger(RecalcTrigger,Trigger3M)),NA())</f>
        <v>1.9302040744859639E-2</v>
      </c>
      <c r="N1459" s="52">
        <f>IFERROR(_xll.qlIndexFixing(Index6M,$H1459,TRUE,_xll.ohTrigger(RecalcTrigger,Trigger6M)),NA())</f>
        <v>2.1139851486120617E-2</v>
      </c>
      <c r="O1459" s="52">
        <f>IFERROR(_xll.qlIndexFixing(ONIndex6M,I1459,TRUE,_xll.ohTrigger(RecalcTrigger,Trigger6M)),NA())</f>
        <v>2.1071662003908642E-2</v>
      </c>
      <c r="P1459" s="52">
        <f>IFERROR(_xll.qlIndexFixing(Index1Y,$H1459,TRUE,_xll.ohTrigger(RecalcTrigger,Trigger1Y)),NA())</f>
        <v>2.2850649856814561E-2</v>
      </c>
      <c r="Q1459" s="52">
        <f>IFERROR(_xll.qlIndexFixing(ONIndex1Y,I1459,TRUE,_xll.ohTrigger(RecalcTrigger,Trigger1Y)),NA())</f>
        <v>2.2661570609399107E-2</v>
      </c>
    </row>
    <row r="1460" spans="2:17" x14ac:dyDescent="0.2">
      <c r="B1460" s="46" t="s">
        <v>51</v>
      </c>
      <c r="D1460" s="49">
        <f>_xll.qlCalendarAdvance(LocalCalendar,$D1459,B1460,"f",FALSE)</f>
        <v>49998</v>
      </c>
      <c r="E1460" s="49">
        <f>_xll.qlInterestRateIndexValueDate(IndexON,D1460)</f>
        <v>49998</v>
      </c>
      <c r="F1460" s="52">
        <f>IFERROR(_xll.qlIndexFixing(IndexON,D1460,TRUE,_xll.ohTrigger(RecalcTrigger,TriggerON)),NA())</f>
        <v>1.5081286556464235E-2</v>
      </c>
      <c r="H1460" s="49">
        <f>_xll.qlCalendarAdvance(IborCalendar,$H1459,B1460,"f",FALSE)</f>
        <v>49978</v>
      </c>
      <c r="I1460" s="49">
        <f>_xll.qlInterestRateIndexValueDate(Index1M,$H1460)</f>
        <v>49982</v>
      </c>
      <c r="J1460" s="52">
        <f>IFERROR(_xll.qlIndexFixing(Index1M,$H1460,TRUE,_xll.ohTrigger(RecalcTrigger,Trigger1M)),NA())</f>
        <v>1.7492065432471726E-2</v>
      </c>
      <c r="K1460" s="52">
        <f>IFERROR(_xll.qlIndexFixing(ONIndex1M,I1460,TRUE,_xll.ohTrigger(RecalcTrigger,Trigger1M)),NA())</f>
        <v>1.7491336535169211E-2</v>
      </c>
      <c r="L1460" s="52">
        <f>IFERROR(_xll.qlIndexFixing(Index3M,H1460,TRUE,_xll.ohTrigger(RecalcTrigger,Trigger3M)),NA())</f>
        <v>1.9317598671392797E-2</v>
      </c>
      <c r="M1460" s="52">
        <f>IFERROR(_xll.qlIndexFixing(ONIndex3M,I1460,TRUE,_xll.ohTrigger(RecalcTrigger,Trigger3M)),NA())</f>
        <v>1.9297788965211282E-2</v>
      </c>
      <c r="N1460" s="52">
        <f>IFERROR(_xll.qlIndexFixing(Index6M,$H1460,TRUE,_xll.ohTrigger(RecalcTrigger,Trigger6M)),NA())</f>
        <v>2.1136862826693623E-2</v>
      </c>
      <c r="O1460" s="52">
        <f>IFERROR(_xll.qlIndexFixing(ONIndex6M,I1460,TRUE,_xll.ohTrigger(RecalcTrigger,Trigger6M)),NA())</f>
        <v>2.1068271453748011E-2</v>
      </c>
      <c r="P1460" s="52">
        <f>IFERROR(_xll.qlIndexFixing(Index1Y,$H1460,TRUE,_xll.ohTrigger(RecalcTrigger,Trigger1Y)),NA())</f>
        <v>2.2847761954781106E-2</v>
      </c>
      <c r="Q1460" s="52">
        <f>IFERROR(_xll.qlIndexFixing(ONIndex1Y,I1460,TRUE,_xll.ohTrigger(RecalcTrigger,Trigger1Y)),NA())</f>
        <v>2.2659020754911552E-2</v>
      </c>
    </row>
    <row r="1461" spans="2:17" x14ac:dyDescent="0.2">
      <c r="B1461" s="46" t="s">
        <v>51</v>
      </c>
      <c r="D1461" s="49">
        <f>_xll.qlCalendarAdvance(LocalCalendar,$D1460,B1461,"f",FALSE)</f>
        <v>50005</v>
      </c>
      <c r="E1461" s="49">
        <f>_xll.qlInterestRateIndexValueDate(IndexON,D1461)</f>
        <v>50005</v>
      </c>
      <c r="F1461" s="52">
        <f>IFERROR(_xll.qlIndexFixing(IndexON,D1461,TRUE,_xll.ohTrigger(RecalcTrigger,TriggerON)),NA())</f>
        <v>1.507670312694831E-2</v>
      </c>
      <c r="H1461" s="49">
        <f>_xll.qlCalendarAdvance(IborCalendar,$H1460,B1461,"f",FALSE)</f>
        <v>49985</v>
      </c>
      <c r="I1461" s="49">
        <f>_xll.qlInterestRateIndexValueDate(Index1M,$H1461)</f>
        <v>49989</v>
      </c>
      <c r="J1461" s="52">
        <f>IFERROR(_xll.qlIndexFixing(Index1M,$H1461,TRUE,_xll.ohTrigger(RecalcTrigger,Trigger1M)),NA())</f>
        <v>1.7486483838516698E-2</v>
      </c>
      <c r="K1461" s="52">
        <f>IFERROR(_xll.qlIndexFixing(ONIndex1M,I1461,TRUE,_xll.ohTrigger(RecalcTrigger,Trigger1M)),NA())</f>
        <v>1.7485755392061542E-2</v>
      </c>
      <c r="L1461" s="52">
        <f>IFERROR(_xll.qlIndexFixing(Index3M,H1461,TRUE,_xll.ohTrigger(RecalcTrigger,Trigger3M)),NA())</f>
        <v>1.9313430116547143E-2</v>
      </c>
      <c r="M1461" s="52">
        <f>IFERROR(_xll.qlIndexFixing(ONIndex3M,I1461,TRUE,_xll.ohTrigger(RecalcTrigger,Trigger3M)),NA())</f>
        <v>1.9293765818155784E-2</v>
      </c>
      <c r="N1461" s="52">
        <f>IFERROR(_xll.qlIndexFixing(Index6M,$H1461,TRUE,_xll.ohTrigger(RecalcTrigger,Trigger6M)),NA())</f>
        <v>2.1133120107930822E-2</v>
      </c>
      <c r="O1461" s="52">
        <f>IFERROR(_xll.qlIndexFixing(ONIndex6M,I1461,TRUE,_xll.ohTrigger(RecalcTrigger,Trigger6M)),NA())</f>
        <v>2.1065259988430896E-2</v>
      </c>
      <c r="P1461" s="52">
        <f>IFERROR(_xll.qlIndexFixing(Index1Y,$H1461,TRUE,_xll.ohTrigger(RecalcTrigger,Trigger1Y)),NA())</f>
        <v>2.2844863324888939E-2</v>
      </c>
      <c r="Q1461" s="52">
        <f>IFERROR(_xll.qlIndexFixing(ONIndex1Y,I1461,TRUE,_xll.ohTrigger(RecalcTrigger,Trigger1Y)),NA())</f>
        <v>2.2656990022569268E-2</v>
      </c>
    </row>
    <row r="1462" spans="2:17" x14ac:dyDescent="0.2">
      <c r="B1462" s="46" t="s">
        <v>51</v>
      </c>
      <c r="D1462" s="49">
        <f>_xll.qlCalendarAdvance(LocalCalendar,$D1461,B1462,"f",FALSE)</f>
        <v>50012</v>
      </c>
      <c r="E1462" s="49">
        <f>_xll.qlInterestRateIndexValueDate(IndexON,D1462)</f>
        <v>50012</v>
      </c>
      <c r="F1462" s="52">
        <f>IFERROR(_xll.qlIndexFixing(IndexON,D1462,TRUE,_xll.ohTrigger(RecalcTrigger,TriggerON)),NA())</f>
        <v>1.5072155342679139E-2</v>
      </c>
      <c r="H1462" s="49">
        <f>_xll.qlCalendarAdvance(IborCalendar,$H1461,B1462,"f",FALSE)</f>
        <v>49992</v>
      </c>
      <c r="I1462" s="49">
        <f>_xll.qlInterestRateIndexValueDate(Index1M,$H1462)</f>
        <v>49996</v>
      </c>
      <c r="J1462" s="52">
        <f>IFERROR(_xll.qlIndexFixing(Index1M,$H1462,TRUE,_xll.ohTrigger(RecalcTrigger,Trigger1M)),NA())</f>
        <v>1.7480917834981291E-2</v>
      </c>
      <c r="K1462" s="52">
        <f>IFERROR(_xll.qlIndexFixing(ONIndex1M,I1462,TRUE,_xll.ohTrigger(RecalcTrigger,Trigger1M)),NA())</f>
        <v>1.7480140130485822E-2</v>
      </c>
      <c r="L1462" s="52">
        <f>IFERROR(_xll.qlIndexFixing(Index3M,H1462,TRUE,_xll.ohTrigger(RecalcTrigger,Trigger3M)),NA())</f>
        <v>1.9309275430540611E-2</v>
      </c>
      <c r="M1462" s="52">
        <f>IFERROR(_xll.qlIndexFixing(ONIndex3M,I1462,TRUE,_xll.ohTrigger(RecalcTrigger,Trigger3M)),NA())</f>
        <v>1.92893267972849E-2</v>
      </c>
      <c r="N1462" s="52">
        <f>IFERROR(_xll.qlIndexFixing(Index6M,$H1462,TRUE,_xll.ohTrigger(RecalcTrigger,Trigger6M)),NA())</f>
        <v>2.1129761228947521E-2</v>
      </c>
      <c r="O1462" s="52">
        <f>IFERROR(_xll.qlIndexFixing(ONIndex6M,I1462,TRUE,_xll.ohTrigger(RecalcTrigger,Trigger6M)),NA())</f>
        <v>2.1061503813699645E-2</v>
      </c>
      <c r="P1462" s="52">
        <f>IFERROR(_xll.qlIndexFixing(Index1Y,$H1462,TRUE,_xll.ohTrigger(RecalcTrigger,Trigger1Y)),NA())</f>
        <v>2.2841953967230259E-2</v>
      </c>
      <c r="Q1462" s="52">
        <f>IFERROR(_xll.qlIndexFixing(ONIndex1Y,I1462,TRUE,_xll.ohTrigger(RecalcTrigger,Trigger1Y)),NA())</f>
        <v>2.265388956471881E-2</v>
      </c>
    </row>
    <row r="1463" spans="2:17" x14ac:dyDescent="0.2">
      <c r="B1463" s="46" t="s">
        <v>51</v>
      </c>
      <c r="D1463" s="49">
        <f>_xll.qlCalendarAdvance(LocalCalendar,$D1462,B1463,"f",FALSE)</f>
        <v>50019</v>
      </c>
      <c r="E1463" s="49">
        <f>_xll.qlInterestRateIndexValueDate(IndexON,D1463)</f>
        <v>50019</v>
      </c>
      <c r="F1463" s="52">
        <f>IFERROR(_xll.qlIndexFixing(IndexON,D1463,TRUE,_xll.ohTrigger(RecalcTrigger,TriggerON)),NA())</f>
        <v>1.506761216100827E-2</v>
      </c>
      <c r="H1463" s="49">
        <f>_xll.qlCalendarAdvance(IborCalendar,$H1462,B1463,"f",FALSE)</f>
        <v>49999</v>
      </c>
      <c r="I1463" s="49">
        <f>_xll.qlInterestRateIndexValueDate(Index1M,$H1463)</f>
        <v>50003</v>
      </c>
      <c r="J1463" s="52">
        <f>IFERROR(_xll.qlIndexFixing(Index1M,$H1463,TRUE,_xll.ohTrigger(RecalcTrigger,Trigger1M)),NA())</f>
        <v>1.7475367421841526E-2</v>
      </c>
      <c r="K1463" s="52">
        <f>IFERROR(_xll.qlIndexFixing(ONIndex1M,I1463,TRUE,_xll.ohTrigger(RecalcTrigger,Trigger1M)),NA())</f>
        <v>1.7474565277026954E-2</v>
      </c>
      <c r="L1463" s="52">
        <f>IFERROR(_xll.qlIndexFixing(Index3M,H1463,TRUE,_xll.ohTrigger(RecalcTrigger,Trigger3M)),NA())</f>
        <v>1.9305134613329753E-2</v>
      </c>
      <c r="M1463" s="52">
        <f>IFERROR(_xll.qlIndexFixing(ONIndex3M,I1463,TRUE,_xll.ohTrigger(RecalcTrigger,Trigger3M)),NA())</f>
        <v>1.9285116409086811E-2</v>
      </c>
      <c r="N1463" s="52">
        <f>IFERROR(_xll.qlIndexFixing(Index6M,$H1463,TRUE,_xll.ohTrigger(RecalcTrigger,Trigger6M)),NA())</f>
        <v>2.112678657428194E-2</v>
      </c>
      <c r="O1463" s="52">
        <f>IFERROR(_xll.qlIndexFixing(ONIndex6M,I1463,TRUE,_xll.ohTrigger(RecalcTrigger,Trigger6M)),NA())</f>
        <v>2.1058126723891846E-2</v>
      </c>
      <c r="P1463" s="52">
        <f>IFERROR(_xll.qlIndexFixing(Index1Y,$H1463,TRUE,_xll.ohTrigger(RecalcTrigger,Trigger1Y)),NA())</f>
        <v>2.2839033881898587E-2</v>
      </c>
      <c r="Q1463" s="52">
        <f>IFERROR(_xll.qlIndexFixing(ONIndex1Y,I1463,TRUE,_xll.ohTrigger(RecalcTrigger,Trigger1Y)),NA())</f>
        <v>2.2651308229093559E-2</v>
      </c>
    </row>
    <row r="1464" spans="2:17" x14ac:dyDescent="0.2">
      <c r="B1464" s="46" t="s">
        <v>51</v>
      </c>
      <c r="D1464" s="49">
        <f>_xll.qlCalendarAdvance(LocalCalendar,$D1463,B1464,"f",FALSE)</f>
        <v>50026</v>
      </c>
      <c r="E1464" s="49">
        <f>_xll.qlInterestRateIndexValueDate(IndexON,D1464)</f>
        <v>50026</v>
      </c>
      <c r="F1464" s="52">
        <f>IFERROR(_xll.qlIndexFixing(IndexON,D1464,TRUE,_xll.ohTrigger(RecalcTrigger,TriggerON)),NA())</f>
        <v>1.5063083929458543E-2</v>
      </c>
      <c r="H1464" s="49">
        <f>_xll.qlCalendarAdvance(IborCalendar,$H1463,B1464,"f",FALSE)</f>
        <v>50006</v>
      </c>
      <c r="I1464" s="49">
        <f>_xll.qlInterestRateIndexValueDate(Index1M,$H1464)</f>
        <v>50010</v>
      </c>
      <c r="J1464" s="52">
        <f>IFERROR(_xll.qlIndexFixing(Index1M,$H1464,TRUE,_xll.ohTrigger(RecalcTrigger,Trigger1M)),NA())</f>
        <v>1.7469892130334841E-2</v>
      </c>
      <c r="K1464" s="52">
        <f>IFERROR(_xll.qlIndexFixing(ONIndex1M,I1464,TRUE,_xll.ohTrigger(RecalcTrigger,Trigger1M)),NA())</f>
        <v>1.7469005989676489E-2</v>
      </c>
      <c r="L1464" s="52">
        <f>IFERROR(_xll.qlIndexFixing(Index3M,H1464,TRUE,_xll.ohTrigger(RecalcTrigger,Trigger3M)),NA())</f>
        <v>1.9300783270440543E-2</v>
      </c>
      <c r="M1464" s="52">
        <f>IFERROR(_xll.qlIndexFixing(ONIndex3M,I1464,TRUE,_xll.ohTrigger(RecalcTrigger,Trigger3M)),NA())</f>
        <v>1.9280919817932229E-2</v>
      </c>
      <c r="N1464" s="52">
        <f>IFERROR(_xll.qlIndexFixing(Index6M,$H1464,TRUE,_xll.ohTrigger(RecalcTrigger,Trigger6M)),NA())</f>
        <v>2.1123057091089036E-2</v>
      </c>
      <c r="O1464" s="52">
        <f>IFERROR(_xll.qlIndexFixing(ONIndex6M,I1464,TRUE,_xll.ohTrigger(RecalcTrigger,Trigger6M)),NA())</f>
        <v>2.1054754120735097E-2</v>
      </c>
      <c r="P1464" s="52">
        <f>IFERROR(_xll.qlIndexFixing(Index1Y,$H1464,TRUE,_xll.ohTrigger(RecalcTrigger,Trigger1Y)),NA())</f>
        <v>2.2836103068986556E-2</v>
      </c>
      <c r="Q1464" s="52">
        <f>IFERROR(_xll.qlIndexFixing(ONIndex1Y,I1464,TRUE,_xll.ohTrigger(RecalcTrigger,Trigger1Y)),NA())</f>
        <v>2.2648716399622515E-2</v>
      </c>
    </row>
    <row r="1465" spans="2:17" x14ac:dyDescent="0.2">
      <c r="B1465" s="46" t="s">
        <v>51</v>
      </c>
      <c r="D1465" s="49">
        <f>_xll.qlCalendarAdvance(LocalCalendar,$D1464,B1465,"f",FALSE)</f>
        <v>50033</v>
      </c>
      <c r="E1465" s="49">
        <f>_xll.qlInterestRateIndexValueDate(IndexON,D1465)</f>
        <v>50033</v>
      </c>
      <c r="F1465" s="52">
        <f>IFERROR(_xll.qlIndexFixing(IndexON,D1465,TRUE,_xll.ohTrigger(RecalcTrigger,TriggerON)),NA())</f>
        <v>1.5058563812777592E-2</v>
      </c>
      <c r="H1465" s="49">
        <f>_xll.qlCalendarAdvance(IborCalendar,$H1464,B1465,"f",FALSE)</f>
        <v>50013</v>
      </c>
      <c r="I1465" s="49">
        <f>_xll.qlInterestRateIndexValueDate(Index1M,$H1465)</f>
        <v>50017</v>
      </c>
      <c r="J1465" s="52">
        <f>IFERROR(_xll.qlIndexFixing(Index1M,$H1465,TRUE,_xll.ohTrigger(RecalcTrigger,Trigger1M)),NA())</f>
        <v>1.7464343937574702E-2</v>
      </c>
      <c r="K1465" s="52">
        <f>IFERROR(_xll.qlIndexFixing(ONIndex1M,I1465,TRUE,_xll.ohTrigger(RecalcTrigger,Trigger1M)),NA())</f>
        <v>1.7463462268274554E-2</v>
      </c>
      <c r="L1465" s="52">
        <f>IFERROR(_xll.qlIndexFixing(Index3M,H1465,TRUE,_xll.ohTrigger(RecalcTrigger,Trigger3M)),NA())</f>
        <v>1.9296669420071612E-2</v>
      </c>
      <c r="M1465" s="52">
        <f>IFERROR(_xll.qlIndexFixing(ONIndex3M,I1465,TRUE,_xll.ohTrigger(RecalcTrigger,Trigger3M)),NA())</f>
        <v>1.9276737023981028E-2</v>
      </c>
      <c r="N1465" s="52">
        <f>IFERROR(_xll.qlIndexFixing(Index6M,$H1465,TRUE,_xll.ohTrigger(RecalcTrigger,Trigger6M)),NA())</f>
        <v>2.1119711832168174E-2</v>
      </c>
      <c r="O1465" s="52">
        <f>IFERROR(_xll.qlIndexFixing(ONIndex6M,I1465,TRUE,_xll.ohTrigger(RecalcTrigger,Trigger6M)),NA())</f>
        <v>2.1051386004469208E-2</v>
      </c>
      <c r="P1465" s="52">
        <f>IFERROR(_xll.qlIndexFixing(Index1Y,$H1465,TRUE,_xll.ohTrigger(RecalcTrigger,Trigger1Y)),NA())</f>
        <v>2.2833161528587897E-2</v>
      </c>
      <c r="Q1465" s="52">
        <f>IFERROR(_xll.qlIndexFixing(ONIndex1Y,I1465,TRUE,_xll.ohTrigger(RecalcTrigger,Trigger1Y)),NA())</f>
        <v>2.2646114076545487E-2</v>
      </c>
    </row>
    <row r="1466" spans="2:17" x14ac:dyDescent="0.2">
      <c r="B1466" s="46" t="s">
        <v>51</v>
      </c>
      <c r="D1466" s="49">
        <f>_xll.qlCalendarAdvance(LocalCalendar,$D1465,B1466,"f",FALSE)</f>
        <v>50040</v>
      </c>
      <c r="E1466" s="49">
        <f>_xll.qlInterestRateIndexValueDate(IndexON,D1466)</f>
        <v>50040</v>
      </c>
      <c r="F1466" s="52">
        <f>IFERROR(_xll.qlIndexFixing(IndexON,D1466,TRUE,_xll.ohTrigger(RecalcTrigger,TriggerON)),NA())</f>
        <v>1.5054066361286367E-2</v>
      </c>
      <c r="H1466" s="49">
        <f>_xll.qlCalendarAdvance(IborCalendar,$H1465,B1466,"f",FALSE)</f>
        <v>50020</v>
      </c>
      <c r="I1466" s="49">
        <f>_xll.qlInterestRateIndexValueDate(Index1M,$H1466)</f>
        <v>50024</v>
      </c>
      <c r="J1466" s="52">
        <f>IFERROR(_xll.qlIndexFixing(Index1M,$H1466,TRUE,_xll.ohTrigger(RecalcTrigger,Trigger1M)),NA())</f>
        <v>1.7458841142390023E-2</v>
      </c>
      <c r="K1466" s="52">
        <f>IFERROR(_xll.qlIndexFixing(ONIndex1M,I1466,TRUE,_xll.ohTrigger(RecalcTrigger,Trigger1M)),NA())</f>
        <v>1.745793411282115E-2</v>
      </c>
      <c r="L1466" s="52">
        <f>IFERROR(_xll.qlIndexFixing(Index3M,H1466,TRUE,_xll.ohTrigger(RecalcTrigger,Trigger3M)),NA())</f>
        <v>1.9292569437580957E-2</v>
      </c>
      <c r="M1466" s="52">
        <f>IFERROR(_xll.qlIndexFixing(ONIndex3M,I1466,TRUE,_xll.ohTrigger(RecalcTrigger,Trigger3M)),NA())</f>
        <v>1.927256802715327E-2</v>
      </c>
      <c r="N1466" s="52">
        <f>IFERROR(_xll.qlIndexFixing(Index6M,$H1466,TRUE,_xll.ohTrigger(RecalcTrigger,Trigger6M)),NA())</f>
        <v>2.1116371113223179E-2</v>
      </c>
      <c r="O1466" s="52">
        <f>IFERROR(_xll.qlIndexFixing(ONIndex6M,I1466,TRUE,_xll.ohTrigger(RecalcTrigger,Trigger6M)),NA())</f>
        <v>2.1048022374934305E-2</v>
      </c>
      <c r="P1466" s="52">
        <f>IFERROR(_xll.qlIndexFixing(Index1Y,$H1466,TRUE,_xll.ohTrigger(RecalcTrigger,Trigger1Y)),NA())</f>
        <v>2.2830209260796128E-2</v>
      </c>
      <c r="Q1466" s="52">
        <f>IFERROR(_xll.qlIndexFixing(ONIndex1Y,I1466,TRUE,_xll.ohTrigger(RecalcTrigger,Trigger1Y)),NA())</f>
        <v>2.2643501259702603E-2</v>
      </c>
    </row>
    <row r="1467" spans="2:17" x14ac:dyDescent="0.2">
      <c r="B1467" s="46" t="s">
        <v>51</v>
      </c>
      <c r="D1467" s="49">
        <f>_xll.qlCalendarAdvance(LocalCalendar,$D1466,B1467,"f",FALSE)</f>
        <v>50047</v>
      </c>
      <c r="E1467" s="49">
        <f>_xll.qlInterestRateIndexValueDate(IndexON,D1467)</f>
        <v>50047</v>
      </c>
      <c r="F1467" s="52">
        <f>IFERROR(_xll.qlIndexFixing(IndexON,D1467,TRUE,_xll.ohTrigger(RecalcTrigger,TriggerON)),NA())</f>
        <v>1.5049588935696079E-2</v>
      </c>
      <c r="H1467" s="49">
        <f>_xll.qlCalendarAdvance(IborCalendar,$H1466,B1467,"f",FALSE)</f>
        <v>50027</v>
      </c>
      <c r="I1467" s="49">
        <f>_xll.qlInterestRateIndexValueDate(Index1M,$H1467)</f>
        <v>50031</v>
      </c>
      <c r="J1467" s="52">
        <f>IFERROR(_xll.qlIndexFixing(Index1M,$H1467,TRUE,_xll.ohTrigger(RecalcTrigger,Trigger1M)),NA())</f>
        <v>1.7453353938354357E-2</v>
      </c>
      <c r="K1467" s="52">
        <f>IFERROR(_xll.qlIndexFixing(ONIndex1M,I1467,TRUE,_xll.ohTrigger(RecalcTrigger,Trigger1M)),NA())</f>
        <v>1.7452421523396211E-2</v>
      </c>
      <c r="L1467" s="52">
        <f>IFERROR(_xll.qlIndexFixing(Index3M,H1467,TRUE,_xll.ohTrigger(RecalcTrigger,Trigger3M)),NA())</f>
        <v>1.9288483322927288E-2</v>
      </c>
      <c r="M1467" s="52">
        <f>IFERROR(_xll.qlIndexFixing(ONIndex3M,I1467,TRUE,_xll.ohTrigger(RecalcTrigger,Trigger3M)),NA())</f>
        <v>1.9268412827369019E-2</v>
      </c>
      <c r="N1467" s="52">
        <f>IFERROR(_xll.qlIndexFixing(Index6M,$H1467,TRUE,_xll.ohTrigger(RecalcTrigger,Trigger6M)),NA())</f>
        <v>2.1113034934230335E-2</v>
      </c>
      <c r="O1467" s="52">
        <f>IFERROR(_xll.qlIndexFixing(ONIndex6M,I1467,TRUE,_xll.ohTrigger(RecalcTrigger,Trigger6M)),NA())</f>
        <v>2.1044663232210326E-2</v>
      </c>
      <c r="P1467" s="52">
        <f>IFERROR(_xll.qlIndexFixing(Index1Y,$H1467,TRUE,_xll.ohTrigger(RecalcTrigger,Trigger1Y)),NA())</f>
        <v>2.2827246265706296E-2</v>
      </c>
      <c r="Q1467" s="52">
        <f>IFERROR(_xll.qlIndexFixing(ONIndex1Y,I1467,TRUE,_xll.ohTrigger(RecalcTrigger,Trigger1Y)),NA())</f>
        <v>2.2640877949173799E-2</v>
      </c>
    </row>
    <row r="1468" spans="2:17" x14ac:dyDescent="0.2">
      <c r="B1468" s="46" t="s">
        <v>51</v>
      </c>
      <c r="D1468" s="49">
        <f>_xll.qlCalendarAdvance(LocalCalendar,$D1467,B1468,"f",FALSE)</f>
        <v>50054</v>
      </c>
      <c r="E1468" s="49">
        <f>_xll.qlInterestRateIndexValueDate(IndexON,D1468)</f>
        <v>50054</v>
      </c>
      <c r="F1468" s="52">
        <f>IFERROR(_xll.qlIndexFixing(IndexON,D1468,TRUE,_xll.ohTrigger(RecalcTrigger,TriggerON)),NA())</f>
        <v>1.5045120504790788E-2</v>
      </c>
      <c r="H1468" s="49">
        <f>_xll.qlCalendarAdvance(IborCalendar,$H1467,B1468,"f",FALSE)</f>
        <v>50038</v>
      </c>
      <c r="I1468" s="49">
        <f>_xll.qlInterestRateIndexValueDate(Index1M,$H1468)</f>
        <v>50040</v>
      </c>
      <c r="J1468" s="52">
        <f>IFERROR(_xll.qlIndexFixing(Index1M,$H1468,TRUE,_xll.ohTrigger(RecalcTrigger,Trigger1M)),NA())</f>
        <v>1.744628851445551E-2</v>
      </c>
      <c r="K1468" s="52">
        <f>IFERROR(_xll.qlIndexFixing(ONIndex1M,I1468,TRUE,_xll.ohTrigger(RecalcTrigger,Trigger1M)),NA())</f>
        <v>1.7445387765500087E-2</v>
      </c>
      <c r="L1468" s="52">
        <f>IFERROR(_xll.qlIndexFixing(Index3M,H1468,TRUE,_xll.ohTrigger(RecalcTrigger,Trigger3M)),NA())</f>
        <v>1.9283022503445935E-2</v>
      </c>
      <c r="M1468" s="52">
        <f>IFERROR(_xll.qlIndexFixing(ONIndex3M,I1468,TRUE,_xll.ohTrigger(RecalcTrigger,Trigger3M)),NA())</f>
        <v>1.9263311085859769E-2</v>
      </c>
      <c r="N1468" s="52">
        <f>IFERROR(_xll.qlIndexFixing(Index6M,$H1468,TRUE,_xll.ohTrigger(RecalcTrigger,Trigger6M)),NA())</f>
        <v>2.1108371891183173E-2</v>
      </c>
      <c r="O1468" s="52">
        <f>IFERROR(_xll.qlIndexFixing(ONIndex6M,I1468,TRUE,_xll.ohTrigger(RecalcTrigger,Trigger6M)),NA())</f>
        <v>2.1040726425689549E-2</v>
      </c>
      <c r="P1468" s="52">
        <f>IFERROR(_xll.qlIndexFixing(Index1Y,$H1468,TRUE,_xll.ohTrigger(RecalcTrigger,Trigger1Y)),NA())</f>
        <v>2.282342093818087E-2</v>
      </c>
      <c r="Q1468" s="52">
        <f>IFERROR(_xll.qlIndexFixing(ONIndex1Y,I1468,TRUE,_xll.ohTrigger(RecalcTrigger,Trigger1Y)),NA())</f>
        <v>2.2638012663085405E-2</v>
      </c>
    </row>
    <row r="1469" spans="2:17" x14ac:dyDescent="0.2">
      <c r="B1469" s="46" t="s">
        <v>51</v>
      </c>
      <c r="D1469" s="49">
        <f>_xll.qlCalendarAdvance(LocalCalendar,$D1468,B1469,"f",FALSE)</f>
        <v>50061</v>
      </c>
      <c r="E1469" s="49">
        <f>_xll.qlInterestRateIndexValueDate(IndexON,D1469)</f>
        <v>50061</v>
      </c>
      <c r="F1469" s="52">
        <f>IFERROR(_xll.qlIndexFixing(IndexON,D1469,TRUE,_xll.ohTrigger(RecalcTrigger,TriggerON)),NA())</f>
        <v>1.5040667024006638E-2</v>
      </c>
      <c r="H1469" s="49">
        <f>_xll.qlCalendarAdvance(IborCalendar,$H1468,B1469,"f",FALSE)</f>
        <v>50045</v>
      </c>
      <c r="I1469" s="49">
        <f>_xll.qlInterestRateIndexValueDate(Index1M,$H1469)</f>
        <v>50047</v>
      </c>
      <c r="J1469" s="52">
        <f>IFERROR(_xll.qlIndexFixing(Index1M,$H1469,TRUE,_xll.ohTrigger(RecalcTrigger,Trigger1M)),NA())</f>
        <v>1.7440938962973718E-2</v>
      </c>
      <c r="K1469" s="52">
        <f>IFERROR(_xll.qlIndexFixing(ONIndex1M,I1469,TRUE,_xll.ohTrigger(RecalcTrigger,Trigger1M)),NA())</f>
        <v>1.7439879770879685E-2</v>
      </c>
      <c r="L1469" s="52">
        <f>IFERROR(_xll.qlIndexFixing(Index3M,H1469,TRUE,_xll.ohTrigger(RecalcTrigger,Trigger3M)),NA())</f>
        <v>1.9278967312665429E-2</v>
      </c>
      <c r="M1469" s="52">
        <f>IFERROR(_xll.qlIndexFixing(ONIndex3M,I1469,TRUE,_xll.ohTrigger(RecalcTrigger,Trigger3M)),NA())</f>
        <v>1.9258967037618646E-2</v>
      </c>
      <c r="N1469" s="52">
        <f>IFERROR(_xll.qlIndexFixing(Index6M,$H1469,TRUE,_xll.ohTrigger(RecalcTrigger,Trigger6M)),NA())</f>
        <v>2.1105045958841263E-2</v>
      </c>
      <c r="O1469" s="52">
        <f>IFERROR(_xll.qlIndexFixing(ONIndex6M,I1469,TRUE,_xll.ohTrigger(RecalcTrigger,Trigger6M)),NA())</f>
        <v>2.1037002039969721E-2</v>
      </c>
      <c r="P1469" s="52">
        <f>IFERROR(_xll.qlIndexFixing(Index1Y,$H1469,TRUE,_xll.ohTrigger(RecalcTrigger,Trigger1Y)),NA())</f>
        <v>2.282043342390655E-2</v>
      </c>
      <c r="Q1469" s="52">
        <f>IFERROR(_xll.qlIndexFixing(ONIndex1Y,I1469,TRUE,_xll.ohTrigger(RecalcTrigger,Trigger1Y)),NA())</f>
        <v>2.2634842405748756E-2</v>
      </c>
    </row>
    <row r="1470" spans="2:17" x14ac:dyDescent="0.2">
      <c r="B1470" s="46" t="s">
        <v>51</v>
      </c>
      <c r="D1470" s="49">
        <f>_xll.qlCalendarAdvance(LocalCalendar,$D1469,B1470,"f",FALSE)</f>
        <v>50068</v>
      </c>
      <c r="E1470" s="49">
        <f>_xll.qlInterestRateIndexValueDate(IndexON,D1470)</f>
        <v>50068</v>
      </c>
      <c r="F1470" s="52">
        <f>IFERROR(_xll.qlIndexFixing(IndexON,D1470,TRUE,_xll.ohTrigger(RecalcTrigger,TriggerON)),NA())</f>
        <v>1.5036228493343629E-2</v>
      </c>
      <c r="H1470" s="49">
        <f>_xll.qlCalendarAdvance(IborCalendar,$H1469,B1470,"f",FALSE)</f>
        <v>50052</v>
      </c>
      <c r="I1470" s="49">
        <f>_xll.qlInterestRateIndexValueDate(Index1M,$H1470)</f>
        <v>50054</v>
      </c>
      <c r="J1470" s="52">
        <f>IFERROR(_xll.qlIndexFixing(Index1M,$H1470,TRUE,_xll.ohTrigger(RecalcTrigger,Trigger1M)),NA())</f>
        <v>1.743553999164724E-2</v>
      </c>
      <c r="K1470" s="52">
        <f>IFERROR(_xll.qlIndexFixing(ONIndex1M,I1470,TRUE,_xll.ohTrigger(RecalcTrigger,Trigger1M)),NA())</f>
        <v>1.7434418326942591E-2</v>
      </c>
      <c r="L1470" s="52">
        <f>IFERROR(_xll.qlIndexFixing(Index3M,H1470,TRUE,_xll.ohTrigger(RecalcTrigger,Trigger3M)),NA())</f>
        <v>1.9274925988797875E-2</v>
      </c>
      <c r="M1470" s="52">
        <f>IFERROR(_xll.qlIndexFixing(ONIndex3M,I1470,TRUE,_xll.ohTrigger(RecalcTrigger,Trigger3M)),NA())</f>
        <v>1.9254857171251416E-2</v>
      </c>
      <c r="N1470" s="52">
        <f>IFERROR(_xll.qlIndexFixing(Index6M,$H1470,TRUE,_xll.ohTrigger(RecalcTrigger,Trigger6M)),NA())</f>
        <v>2.110172456608397E-2</v>
      </c>
      <c r="O1470" s="52">
        <f>IFERROR(_xll.qlIndexFixing(ONIndex6M,I1470,TRUE,_xll.ohTrigger(RecalcTrigger,Trigger6M)),NA())</f>
        <v>2.1033657639533132E-2</v>
      </c>
      <c r="P1470" s="52">
        <f>IFERROR(_xll.qlIndexFixing(Index1Y,$H1470,TRUE,_xll.ohTrigger(RecalcTrigger,Trigger1Y)),NA())</f>
        <v>2.2817435182645583E-2</v>
      </c>
      <c r="Q1470" s="52">
        <f>IFERROR(_xll.qlIndexFixing(ONIndex1Y,I1470,TRUE,_xll.ohTrigger(RecalcTrigger,Trigger1Y)),NA())</f>
        <v>2.2632184615760664E-2</v>
      </c>
    </row>
    <row r="1471" spans="2:17" x14ac:dyDescent="0.2">
      <c r="B1471" s="46" t="s">
        <v>51</v>
      </c>
      <c r="D1471" s="49">
        <f>_xll.qlCalendarAdvance(LocalCalendar,$D1470,B1471,"f",FALSE)</f>
        <v>50075</v>
      </c>
      <c r="E1471" s="49">
        <f>_xll.qlInterestRateIndexValueDate(IndexON,D1471)</f>
        <v>50075</v>
      </c>
      <c r="F1471" s="52">
        <f>IFERROR(_xll.qlIndexFixing(IndexON,D1471,TRUE,_xll.ohTrigger(RecalcTrigger,TriggerON)),NA())</f>
        <v>1.5031804912801761E-2</v>
      </c>
      <c r="H1471" s="49">
        <f>_xll.qlCalendarAdvance(IborCalendar,$H1470,B1471,"f",FALSE)</f>
        <v>50059</v>
      </c>
      <c r="I1471" s="49">
        <f>_xll.qlInterestRateIndexValueDate(Index1M,$H1471)</f>
        <v>50061</v>
      </c>
      <c r="J1471" s="52">
        <f>IFERROR(_xll.qlIndexFixing(Index1M,$H1471,TRUE,_xll.ohTrigger(RecalcTrigger,Trigger1M)),NA())</f>
        <v>1.7430086005989703E-2</v>
      </c>
      <c r="K1471" s="52">
        <f>IFERROR(_xll.qlIndexFixing(ONIndex1M,I1471,TRUE,_xll.ohTrigger(RecalcTrigger,Trigger1M)),NA())</f>
        <v>1.7428972448874092E-2</v>
      </c>
      <c r="L1471" s="52">
        <f>IFERROR(_xll.qlIndexFixing(Index3M,H1471,TRUE,_xll.ohTrigger(RecalcTrigger,Trigger3M)),NA())</f>
        <v>1.927089853180064E-2</v>
      </c>
      <c r="M1471" s="52">
        <f>IFERROR(_xll.qlIndexFixing(ONIndex3M,I1471,TRUE,_xll.ohTrigger(RecalcTrigger,Trigger3M)),NA())</f>
        <v>1.9250761102087566E-2</v>
      </c>
      <c r="N1471" s="52">
        <f>IFERROR(_xll.qlIndexFixing(Index6M,$H1471,TRUE,_xll.ohTrigger(RecalcTrigger,Trigger6M)),NA())</f>
        <v>2.1098407712888775E-2</v>
      </c>
      <c r="O1471" s="52">
        <f>IFERROR(_xll.qlIndexFixing(ONIndex6M,I1471,TRUE,_xll.ohTrigger(RecalcTrigger,Trigger6M)),NA())</f>
        <v>2.103031772582753E-2</v>
      </c>
      <c r="P1471" s="52">
        <f>IFERROR(_xll.qlIndexFixing(Index1Y,$H1471,TRUE,_xll.ohTrigger(RecalcTrigger,Trigger1Y)),NA())</f>
        <v>2.2814426214493463E-2</v>
      </c>
      <c r="Q1471" s="52">
        <f>IFERROR(_xll.qlIndexFixing(ONIndex1Y,I1471,TRUE,_xll.ohTrigger(RecalcTrigger,Trigger1Y)),NA())</f>
        <v>2.2629516332166588E-2</v>
      </c>
    </row>
    <row r="1472" spans="2:17" x14ac:dyDescent="0.2">
      <c r="B1472" s="46" t="s">
        <v>51</v>
      </c>
      <c r="D1472" s="49">
        <f>_xll.qlCalendarAdvance(LocalCalendar,$D1471,B1472,"f",FALSE)</f>
        <v>50082</v>
      </c>
      <c r="E1472" s="49">
        <f>_xll.qlInterestRateIndexValueDate(IndexON,D1472)</f>
        <v>50082</v>
      </c>
      <c r="F1472" s="52">
        <f>IFERROR(_xll.qlIndexFixing(IndexON,D1472,TRUE,_xll.ohTrigger(RecalcTrigger,TriggerON)),NA())</f>
        <v>1.5027396282381034E-2</v>
      </c>
      <c r="H1472" s="49">
        <f>_xll.qlCalendarAdvance(IborCalendar,$H1471,B1472,"f",FALSE)</f>
        <v>50066</v>
      </c>
      <c r="I1472" s="49">
        <f>_xll.qlInterestRateIndexValueDate(Index1M,$H1472)</f>
        <v>50068</v>
      </c>
      <c r="J1472" s="52">
        <f>IFERROR(_xll.qlIndexFixing(Index1M,$H1472,TRUE,_xll.ohTrigger(RecalcTrigger,Trigger1M)),NA())</f>
        <v>1.7424572388438087E-2</v>
      </c>
      <c r="K1472" s="52">
        <f>IFERROR(_xll.qlIndexFixing(ONIndex1M,I1472,TRUE,_xll.ohTrigger(RecalcTrigger,Trigger1M)),NA())</f>
        <v>1.7423542136834058E-2</v>
      </c>
      <c r="L1472" s="52">
        <f>IFERROR(_xll.qlIndexFixing(Index3M,H1472,TRUE,_xll.ohTrigger(RecalcTrigger,Trigger3M)),NA())</f>
        <v>1.9266884941633755E-2</v>
      </c>
      <c r="M1472" s="52">
        <f>IFERROR(_xll.qlIndexFixing(ONIndex3M,I1472,TRUE,_xll.ohTrigger(RecalcTrigger,Trigger3M)),NA())</f>
        <v>1.9246678830047159E-2</v>
      </c>
      <c r="N1472" s="52">
        <f>IFERROR(_xll.qlIndexFixing(Index6M,$H1472,TRUE,_xll.ohTrigger(RecalcTrigger,Trigger6M)),NA())</f>
        <v>2.1095095399233155E-2</v>
      </c>
      <c r="O1472" s="52">
        <f>IFERROR(_xll.qlIndexFixing(ONIndex6M,I1472,TRUE,_xll.ohTrigger(RecalcTrigger,Trigger6M)),NA())</f>
        <v>2.1026982298852914E-2</v>
      </c>
      <c r="P1472" s="52">
        <f>IFERROR(_xll.qlIndexFixing(Index1Y,$H1472,TRUE,_xll.ohTrigger(RecalcTrigger,Trigger1Y)),NA())</f>
        <v>2.2811406519546332E-2</v>
      </c>
      <c r="Q1472" s="52">
        <f>IFERROR(_xll.qlIndexFixing(ONIndex1Y,I1472,TRUE,_xll.ohTrigger(RecalcTrigger,Trigger1Y)),NA())</f>
        <v>2.2626837554886592E-2</v>
      </c>
    </row>
    <row r="1473" spans="2:17" x14ac:dyDescent="0.2">
      <c r="B1473" s="46" t="s">
        <v>51</v>
      </c>
      <c r="D1473" s="49">
        <f>_xll.qlCalendarAdvance(LocalCalendar,$D1472,B1473,"f",FALSE)</f>
        <v>50089</v>
      </c>
      <c r="E1473" s="49">
        <f>_xll.qlInterestRateIndexValueDate(IndexON,D1473)</f>
        <v>50089</v>
      </c>
      <c r="F1473" s="52">
        <f>IFERROR(_xll.qlIndexFixing(IndexON,D1473,TRUE,_xll.ohTrigger(RecalcTrigger,TriggerON)),NA())</f>
        <v>1.5023002602161384E-2</v>
      </c>
      <c r="H1473" s="49">
        <f>_xll.qlCalendarAdvance(IborCalendar,$H1472,B1473,"f",FALSE)</f>
        <v>50073</v>
      </c>
      <c r="I1473" s="49">
        <f>_xll.qlInterestRateIndexValueDate(Index1M,$H1473)</f>
        <v>50075</v>
      </c>
      <c r="J1473" s="52">
        <f>IFERROR(_xll.qlIndexFixing(Index1M,$H1473,TRUE,_xll.ohTrigger(RecalcTrigger,Trigger1M)),NA())</f>
        <v>1.7419107353524903E-2</v>
      </c>
      <c r="K1473" s="52">
        <f>IFERROR(_xll.qlIndexFixing(ONIndex1M,I1473,TRUE,_xll.ohTrigger(RecalcTrigger,Trigger1M)),NA())</f>
        <v>1.7418127390742555E-2</v>
      </c>
      <c r="L1473" s="52">
        <f>IFERROR(_xll.qlIndexFixing(Index3M,H1473,TRUE,_xll.ohTrigger(RecalcTrigger,Trigger3M)),NA())</f>
        <v>1.92628852182537E-2</v>
      </c>
      <c r="M1473" s="52">
        <f>IFERROR(_xll.qlIndexFixing(ONIndex3M,I1473,TRUE,_xll.ohTrigger(RecalcTrigger,Trigger3M)),NA())</f>
        <v>1.9242610355130196E-2</v>
      </c>
      <c r="N1473" s="52">
        <f>IFERROR(_xll.qlIndexFixing(Index6M,$H1473,TRUE,_xll.ohTrigger(RecalcTrigger,Trigger6M)),NA())</f>
        <v>2.1091787625095022E-2</v>
      </c>
      <c r="O1473" s="52">
        <f>IFERROR(_xll.qlIndexFixing(ONIndex6M,I1473,TRUE,_xll.ohTrigger(RecalcTrigger,Trigger6M)),NA())</f>
        <v>2.1023651358769158E-2</v>
      </c>
      <c r="P1473" s="52">
        <f>IFERROR(_xll.qlIndexFixing(Index1Y,$H1473,TRUE,_xll.ohTrigger(RecalcTrigger,Trigger1Y)),NA())</f>
        <v>2.2808376097900325E-2</v>
      </c>
      <c r="Q1473" s="52">
        <f>IFERROR(_xll.qlIndexFixing(ONIndex1Y,I1473,TRUE,_xll.ohTrigger(RecalcTrigger,Trigger1Y)),NA())</f>
        <v>2.2624148283760803E-2</v>
      </c>
    </row>
    <row r="1474" spans="2:17" x14ac:dyDescent="0.2">
      <c r="B1474" s="46" t="s">
        <v>51</v>
      </c>
      <c r="D1474" s="49">
        <f>_xll.qlCalendarAdvance(LocalCalendar,$D1473,B1474,"f",FALSE)</f>
        <v>50096</v>
      </c>
      <c r="E1474" s="49">
        <f>_xll.qlInterestRateIndexValueDate(IndexON,D1474)</f>
        <v>50096</v>
      </c>
      <c r="F1474" s="52">
        <f>IFERROR(_xll.qlIndexFixing(IndexON,D1474,TRUE,_xll.ohTrigger(RecalcTrigger,TriggerON)),NA())</f>
        <v>1.5018623872062875E-2</v>
      </c>
      <c r="H1474" s="49">
        <f>_xll.qlCalendarAdvance(IborCalendar,$H1473,B1474,"f",FALSE)</f>
        <v>50080</v>
      </c>
      <c r="I1474" s="49">
        <f>_xll.qlInterestRateIndexValueDate(Index1M,$H1474)</f>
        <v>50082</v>
      </c>
      <c r="J1474" s="52">
        <f>IFERROR(_xll.qlIndexFixing(Index1M,$H1474,TRUE,_xll.ohTrigger(RecalcTrigger,Trigger1M)),NA())</f>
        <v>1.7413731180372531E-2</v>
      </c>
      <c r="K1474" s="52">
        <f>IFERROR(_xll.qlIndexFixing(ONIndex1M,I1474,TRUE,_xll.ohTrigger(RecalcTrigger,Trigger1M)),NA())</f>
        <v>1.7412728210679518E-2</v>
      </c>
      <c r="L1474" s="52">
        <f>IFERROR(_xll.qlIndexFixing(Index3M,H1474,TRUE,_xll.ohTrigger(RecalcTrigger,Trigger3M)),NA())</f>
        <v>1.9258667168491363E-2</v>
      </c>
      <c r="M1474" s="52">
        <f>IFERROR(_xll.qlIndexFixing(ONIndex3M,I1474,TRUE,_xll.ohTrigger(RecalcTrigger,Trigger3M)),NA())</f>
        <v>1.9238555677256741E-2</v>
      </c>
      <c r="N1474" s="52">
        <f>IFERROR(_xll.qlIndexFixing(Index6M,$H1474,TRUE,_xll.ohTrigger(RecalcTrigger,Trigger6M)),NA())</f>
        <v>2.1088484390451419E-2</v>
      </c>
      <c r="O1474" s="52">
        <f>IFERROR(_xll.qlIndexFixing(ONIndex6M,I1474,TRUE,_xll.ohTrigger(RecalcTrigger,Trigger6M)),NA())</f>
        <v>2.1020324905256516E-2</v>
      </c>
      <c r="P1474" s="52">
        <f>IFERROR(_xll.qlIndexFixing(Index1Y,$H1474,TRUE,_xll.ohTrigger(RecalcTrigger,Trigger1Y)),NA())</f>
        <v>2.2805334949652686E-2</v>
      </c>
      <c r="Q1474" s="52">
        <f>IFERROR(_xll.qlIndexFixing(ONIndex1Y,I1474,TRUE,_xll.ohTrigger(RecalcTrigger,Trigger1Y)),NA())</f>
        <v>2.2621448518949094E-2</v>
      </c>
    </row>
    <row r="1475" spans="2:17" x14ac:dyDescent="0.2">
      <c r="B1475" s="46" t="s">
        <v>51</v>
      </c>
      <c r="D1475" s="49">
        <f>_xll.qlCalendarAdvance(LocalCalendar,$D1474,B1475,"f",FALSE)</f>
        <v>50103</v>
      </c>
      <c r="E1475" s="49">
        <f>_xll.qlInterestRateIndexValueDate(IndexON,D1475)</f>
        <v>50103</v>
      </c>
      <c r="F1475" s="52">
        <f>IFERROR(_xll.qlIndexFixing(IndexON,D1475,TRUE,_xll.ohTrigger(RecalcTrigger,TriggerON)),NA())</f>
        <v>1.5014260092085507E-2</v>
      </c>
      <c r="H1475" s="49">
        <f>_xll.qlCalendarAdvance(IborCalendar,$H1474,B1475,"f",FALSE)</f>
        <v>50087</v>
      </c>
      <c r="I1475" s="49">
        <f>_xll.qlInterestRateIndexValueDate(Index1M,$H1475)</f>
        <v>50089</v>
      </c>
      <c r="J1475" s="52">
        <f>IFERROR(_xll.qlIndexFixing(Index1M,$H1475,TRUE,_xll.ohTrigger(RecalcTrigger,Trigger1M)),NA())</f>
        <v>1.7408370595693525E-2</v>
      </c>
      <c r="K1475" s="52">
        <f>IFERROR(_xll.qlIndexFixing(ONIndex1M,I1475,TRUE,_xll.ohTrigger(RecalcTrigger,Trigger1M)),NA())</f>
        <v>1.7407344596565011E-2</v>
      </c>
      <c r="L1475" s="52">
        <f>IFERROR(_xll.qlIndexFixing(Index3M,H1475,TRUE,_xll.ohTrigger(RecalcTrigger,Trigger3M)),NA())</f>
        <v>1.9254694400094863E-2</v>
      </c>
      <c r="M1475" s="52">
        <f>IFERROR(_xll.qlIndexFixing(ONIndex3M,I1475,TRUE,_xll.ohTrigger(RecalcTrigger,Trigger3M)),NA())</f>
        <v>1.923451479650673E-2</v>
      </c>
      <c r="N1475" s="52">
        <f>IFERROR(_xll.qlIndexFixing(Index6M,$H1475,TRUE,_xll.ohTrigger(RecalcTrigger,Trigger6M)),NA())</f>
        <v>2.10851856952807E-2</v>
      </c>
      <c r="O1475" s="52">
        <f>IFERROR(_xll.qlIndexFixing(ONIndex6M,I1475,TRUE,_xll.ohTrigger(RecalcTrigger,Trigger6M)),NA())</f>
        <v>2.1017002938714668E-2</v>
      </c>
      <c r="P1475" s="52">
        <f>IFERROR(_xll.qlIndexFixing(Index1Y,$H1475,TRUE,_xll.ohTrigger(RecalcTrigger,Trigger1Y)),NA())</f>
        <v>2.2802283074899992E-2</v>
      </c>
      <c r="Q1475" s="52">
        <f>IFERROR(_xll.qlIndexFixing(ONIndex1Y,I1475,TRUE,_xll.ohTrigger(RecalcTrigger,Trigger1Y)),NA())</f>
        <v>2.2618738260451465E-2</v>
      </c>
    </row>
    <row r="1476" spans="2:17" x14ac:dyDescent="0.2">
      <c r="B1476" s="46" t="s">
        <v>51</v>
      </c>
      <c r="D1476" s="49">
        <f>_xll.qlCalendarAdvance(LocalCalendar,$D1475,B1476,"f",FALSE)</f>
        <v>50110</v>
      </c>
      <c r="E1476" s="49">
        <f>_xll.qlInterestRateIndexValueDate(IndexON,D1476)</f>
        <v>50110</v>
      </c>
      <c r="F1476" s="52">
        <f>IFERROR(_xll.qlIndexFixing(IndexON,D1476,TRUE,_xll.ohTrigger(RecalcTrigger,TriggerON)),NA())</f>
        <v>1.5009911262389153E-2</v>
      </c>
      <c r="H1476" s="49">
        <f>_xll.qlCalendarAdvance(IborCalendar,$H1475,B1476,"f",FALSE)</f>
        <v>50094</v>
      </c>
      <c r="I1476" s="49">
        <f>_xll.qlInterestRateIndexValueDate(Index1M,$H1476)</f>
        <v>50096</v>
      </c>
      <c r="J1476" s="52">
        <f>IFERROR(_xll.qlIndexFixing(Index1M,$H1476,TRUE,_xll.ohTrigger(RecalcTrigger,Trigger1M)),NA())</f>
        <v>1.740302559946505E-2</v>
      </c>
      <c r="K1476" s="52">
        <f>IFERROR(_xll.qlIndexFixing(ONIndex1M,I1476,TRUE,_xll.ohTrigger(RecalcTrigger,Trigger1M)),NA())</f>
        <v>1.740197654847897E-2</v>
      </c>
      <c r="L1476" s="52">
        <f>IFERROR(_xll.qlIndexFixing(Index3M,H1476,TRUE,_xll.ohTrigger(RecalcTrigger,Trigger3M)),NA())</f>
        <v>1.9250969248425953E-2</v>
      </c>
      <c r="M1476" s="52">
        <f>IFERROR(_xll.qlIndexFixing(ONIndex3M,I1476,TRUE,_xll.ohTrigger(RecalcTrigger,Trigger3M)),NA())</f>
        <v>1.9230487712960098E-2</v>
      </c>
      <c r="N1476" s="52">
        <f>IFERROR(_xll.qlIndexFixing(Index6M,$H1476,TRUE,_xll.ohTrigger(RecalcTrigger,Trigger6M)),NA())</f>
        <v>2.1081891539559902E-2</v>
      </c>
      <c r="O1476" s="52">
        <f>IFERROR(_xll.qlIndexFixing(ONIndex6M,I1476,TRUE,_xll.ohTrigger(RecalcTrigger,Trigger6M)),NA())</f>
        <v>2.1013685458823872E-2</v>
      </c>
      <c r="P1476" s="52">
        <f>IFERROR(_xll.qlIndexFixing(Index1Y,$H1476,TRUE,_xll.ohTrigger(RecalcTrigger,Trigger1Y)),NA())</f>
        <v>2.2799220473739262E-2</v>
      </c>
      <c r="Q1476" s="52">
        <f>IFERROR(_xll.qlIndexFixing(ONIndex1Y,I1476,TRUE,_xll.ohTrigger(RecalcTrigger,Trigger1Y)),NA())</f>
        <v>2.2616017508108044E-2</v>
      </c>
    </row>
    <row r="1477" spans="2:17" x14ac:dyDescent="0.2">
      <c r="B1477" s="46" t="s">
        <v>51</v>
      </c>
      <c r="D1477" s="49">
        <f>_xll.qlCalendarAdvance(LocalCalendar,$D1476,B1477,"f",FALSE)</f>
        <v>50117</v>
      </c>
      <c r="E1477" s="49">
        <f>_xll.qlInterestRateIndexValueDate(IndexON,D1477)</f>
        <v>50117</v>
      </c>
      <c r="F1477" s="52">
        <f>IFERROR(_xll.qlIndexFixing(IndexON,D1477,TRUE,_xll.ohTrigger(RecalcTrigger,TriggerON)),NA())</f>
        <v>1.5005577382654067E-2</v>
      </c>
      <c r="H1477" s="49">
        <f>_xll.qlCalendarAdvance(IborCalendar,$H1476,B1477,"f",FALSE)</f>
        <v>50101</v>
      </c>
      <c r="I1477" s="49">
        <f>_xll.qlInterestRateIndexValueDate(Index1M,$H1477)</f>
        <v>50103</v>
      </c>
      <c r="J1477" s="52">
        <f>IFERROR(_xll.qlIndexFixing(Index1M,$H1477,TRUE,_xll.ohTrigger(RecalcTrigger,Trigger1M)),NA())</f>
        <v>1.7397942641552831E-2</v>
      </c>
      <c r="K1477" s="52">
        <f>IFERROR(_xll.qlIndexFixing(ONIndex1M,I1477,TRUE,_xll.ohTrigger(RecalcTrigger,Trigger1M)),NA())</f>
        <v>1.739662406634146E-2</v>
      </c>
      <c r="L1477" s="52">
        <f>IFERROR(_xll.qlIndexFixing(Index3M,H1477,TRUE,_xll.ohTrigger(RecalcTrigger,Trigger3M)),NA())</f>
        <v>1.9247494302009293E-2</v>
      </c>
      <c r="M1477" s="52">
        <f>IFERROR(_xll.qlIndexFixing(ONIndex3M,I1477,TRUE,_xll.ohTrigger(RecalcTrigger,Trigger3M)),NA())</f>
        <v>1.922647442653691E-2</v>
      </c>
      <c r="N1477" s="52">
        <f>IFERROR(_xll.qlIndexFixing(Index6M,$H1477,TRUE,_xll.ohTrigger(RecalcTrigger,Trigger6M)),NA())</f>
        <v>2.1079746578664817E-2</v>
      </c>
      <c r="O1477" s="52">
        <f>IFERROR(_xll.qlIndexFixing(ONIndex6M,I1477,TRUE,_xll.ohTrigger(RecalcTrigger,Trigger6M)),NA())</f>
        <v>2.1010372465823934E-2</v>
      </c>
      <c r="P1477" s="52">
        <f>IFERROR(_xll.qlIndexFixing(Index1Y,$H1477,TRUE,_xll.ohTrigger(RecalcTrigger,Trigger1Y)),NA())</f>
        <v>2.2796147146269267E-2</v>
      </c>
      <c r="Q1477" s="52">
        <f>IFERROR(_xll.qlIndexFixing(ONIndex1Y,I1477,TRUE,_xll.ohTrigger(RecalcTrigger,Trigger1Y)),NA())</f>
        <v>2.2613286262238574E-2</v>
      </c>
    </row>
    <row r="1478" spans="2:17" x14ac:dyDescent="0.2">
      <c r="B1478" s="46" t="s">
        <v>51</v>
      </c>
      <c r="D1478" s="49">
        <f>_xll.qlCalendarAdvance(LocalCalendar,$D1477,B1478,"f",FALSE)</f>
        <v>50124</v>
      </c>
      <c r="E1478" s="49">
        <f>_xll.qlInterestRateIndexValueDate(IndexON,D1478)</f>
        <v>50124</v>
      </c>
      <c r="F1478" s="52">
        <f>IFERROR(_xll.qlIndexFixing(IndexON,D1478,TRUE,_xll.ohTrigger(RecalcTrigger,TriggerON)),NA())</f>
        <v>1.5001258453199995E-2</v>
      </c>
      <c r="H1478" s="49">
        <f>_xll.qlCalendarAdvance(IborCalendar,$H1477,B1478,"f",FALSE)</f>
        <v>50108</v>
      </c>
      <c r="I1478" s="49">
        <f>_xll.qlInterestRateIndexValueDate(Index1M,$H1478)</f>
        <v>50110</v>
      </c>
      <c r="J1478" s="52">
        <f>IFERROR(_xll.qlIndexFixing(Index1M,$H1478,TRUE,_xll.ohTrigger(RecalcTrigger,Trigger1M)),NA())</f>
        <v>1.7392591825417275E-2</v>
      </c>
      <c r="K1478" s="52">
        <f>IFERROR(_xll.qlIndexFixing(ONIndex1M,I1478,TRUE,_xll.ohTrigger(RecalcTrigger,Trigger1M)),NA())</f>
        <v>1.7391287150232415E-2</v>
      </c>
      <c r="L1478" s="52">
        <f>IFERROR(_xll.qlIndexFixing(Index3M,H1478,TRUE,_xll.ohTrigger(RecalcTrigger,Trigger3M)),NA())</f>
        <v>1.9243565473864736E-2</v>
      </c>
      <c r="M1478" s="52">
        <f>IFERROR(_xll.qlIndexFixing(ONIndex3M,I1478,TRUE,_xll.ohTrigger(RecalcTrigger,Trigger3M)),NA())</f>
        <v>1.9222474937237166E-2</v>
      </c>
      <c r="N1478" s="52">
        <f>IFERROR(_xll.qlIndexFixing(Index6M,$H1478,TRUE,_xll.ohTrigger(RecalcTrigger,Trigger6M)),NA())</f>
        <v>2.1076461900677388E-2</v>
      </c>
      <c r="O1478" s="52">
        <f>IFERROR(_xll.qlIndexFixing(ONIndex6M,I1478,TRUE,_xll.ohTrigger(RecalcTrigger,Trigger6M)),NA())</f>
        <v>2.1007063959475047E-2</v>
      </c>
      <c r="P1478" s="52">
        <f>IFERROR(_xll.qlIndexFixing(Index1Y,$H1478,TRUE,_xll.ohTrigger(RecalcTrigger,Trigger1Y)),NA())</f>
        <v>2.2793063092587024E-2</v>
      </c>
      <c r="Q1478" s="52">
        <f>IFERROR(_xll.qlIndexFixing(ONIndex1Y,I1478,TRUE,_xll.ohTrigger(RecalcTrigger,Trigger1Y)),NA())</f>
        <v>2.2610544522523313E-2</v>
      </c>
    </row>
    <row r="1479" spans="2:17" x14ac:dyDescent="0.2">
      <c r="B1479" s="46" t="s">
        <v>51</v>
      </c>
      <c r="D1479" s="49">
        <f>_xll.qlCalendarAdvance(LocalCalendar,$D1478,B1479,"f",FALSE)</f>
        <v>50131</v>
      </c>
      <c r="E1479" s="49">
        <f>_xll.qlInterestRateIndexValueDate(IndexON,D1479)</f>
        <v>50131</v>
      </c>
      <c r="F1479" s="52">
        <f>IFERROR(_xll.qlIndexFixing(IndexON,D1479,TRUE,_xll.ohTrigger(RecalcTrigger,TriggerON)),NA())</f>
        <v>1.4996954473787127E-2</v>
      </c>
      <c r="H1479" s="49">
        <f>_xll.qlCalendarAdvance(IborCalendar,$H1478,B1479,"f",FALSE)</f>
        <v>50115</v>
      </c>
      <c r="I1479" s="49">
        <f>_xll.qlInterestRateIndexValueDate(Index1M,$H1479)</f>
        <v>50117</v>
      </c>
      <c r="J1479" s="52">
        <f>IFERROR(_xll.qlIndexFixing(Index1M,$H1479,TRUE,_xll.ohTrigger(RecalcTrigger,Trigger1M)),NA())</f>
        <v>1.7387297884255467E-2</v>
      </c>
      <c r="K1479" s="52">
        <f>IFERROR(_xll.qlIndexFixing(ONIndex1M,I1479,TRUE,_xll.ohTrigger(RecalcTrigger,Trigger1M)),NA())</f>
        <v>1.7385965800071901E-2</v>
      </c>
      <c r="L1479" s="52">
        <f>IFERROR(_xll.qlIndexFixing(Index3M,H1479,TRUE,_xll.ohTrigger(RecalcTrigger,Trigger3M)),NA())</f>
        <v>1.923965051381989E-2</v>
      </c>
      <c r="M1479" s="52">
        <f>IFERROR(_xll.qlIndexFixing(ONIndex3M,I1479,TRUE,_xll.ohTrigger(RecalcTrigger,Trigger3M)),NA())</f>
        <v>1.9218489244900994E-2</v>
      </c>
      <c r="N1479" s="52">
        <f>IFERROR(_xll.qlIndexFixing(Index6M,$H1479,TRUE,_xll.ohTrigger(RecalcTrigger,Trigger6M)),NA())</f>
        <v>2.1073181762949433E-2</v>
      </c>
      <c r="O1479" s="52">
        <f>IFERROR(_xll.qlIndexFixing(ONIndex6M,I1479,TRUE,_xll.ohTrigger(RecalcTrigger,Trigger6M)),NA())</f>
        <v>2.1003759940017019E-2</v>
      </c>
      <c r="P1479" s="52">
        <f>IFERROR(_xll.qlIndexFixing(Index1Y,$H1479,TRUE,_xll.ohTrigger(RecalcTrigger,Trigger1Y)),NA())</f>
        <v>2.2789968312791745E-2</v>
      </c>
      <c r="Q1479" s="52">
        <f>IFERROR(_xll.qlIndexFixing(ONIndex1Y,I1479,TRUE,_xll.ohTrigger(RecalcTrigger,Trigger1Y)),NA())</f>
        <v>2.2607792289122131E-2</v>
      </c>
    </row>
    <row r="1480" spans="2:17" x14ac:dyDescent="0.2">
      <c r="B1480" s="46" t="s">
        <v>51</v>
      </c>
      <c r="D1480" s="49">
        <f>_xll.qlCalendarAdvance(LocalCalendar,$D1479,B1480,"f",FALSE)</f>
        <v>50138</v>
      </c>
      <c r="E1480" s="49">
        <f>_xll.qlInterestRateIndexValueDate(IndexON,D1480)</f>
        <v>50138</v>
      </c>
      <c r="F1480" s="52">
        <f>IFERROR(_xll.qlIndexFixing(IndexON,D1480,TRUE,_xll.ohTrigger(RecalcTrigger,TriggerON)),NA())</f>
        <v>1.4992665444495401E-2</v>
      </c>
      <c r="H1480" s="49">
        <f>_xll.qlCalendarAdvance(IborCalendar,$H1479,B1480,"f",FALSE)</f>
        <v>50122</v>
      </c>
      <c r="I1480" s="49">
        <f>_xll.qlInterestRateIndexValueDate(Index1M,$H1480)</f>
        <v>50124</v>
      </c>
      <c r="J1480" s="52">
        <f>IFERROR(_xll.qlIndexFixing(Index1M,$H1480,TRUE,_xll.ohTrigger(RecalcTrigger,Trigger1M)),NA())</f>
        <v>1.7382019535607605E-2</v>
      </c>
      <c r="K1480" s="52">
        <f>IFERROR(_xll.qlIndexFixing(ONIndex1M,I1480,TRUE,_xll.ohTrigger(RecalcTrigger,Trigger1M)),NA())</f>
        <v>1.7380660015939853E-2</v>
      </c>
      <c r="L1480" s="52">
        <f>IFERROR(_xll.qlIndexFixing(Index3M,H1480,TRUE,_xll.ohTrigger(RecalcTrigger,Trigger3M)),NA())</f>
        <v>1.9235749421833922E-2</v>
      </c>
      <c r="M1480" s="52">
        <f>IFERROR(_xll.qlIndexFixing(ONIndex3M,I1480,TRUE,_xll.ohTrigger(RecalcTrigger,Trigger3M)),NA())</f>
        <v>1.9214517349848137E-2</v>
      </c>
      <c r="N1480" s="52">
        <f>IFERROR(_xll.qlIndexFixing(Index6M,$H1480,TRUE,_xll.ohTrigger(RecalcTrigger,Trigger6M)),NA())</f>
        <v>2.1069906165460096E-2</v>
      </c>
      <c r="O1480" s="52">
        <f>IFERROR(_xll.qlIndexFixing(ONIndex6M,I1480,TRUE,_xll.ohTrigger(RecalcTrigger,Trigger6M)),NA())</f>
        <v>2.1000460407210042E-2</v>
      </c>
      <c r="P1480" s="52">
        <f>IFERROR(_xll.qlIndexFixing(Index1Y,$H1480,TRUE,_xll.ohTrigger(RecalcTrigger,Trigger1Y)),NA())</f>
        <v>2.2786862806981757E-2</v>
      </c>
      <c r="Q1480" s="52">
        <f>IFERROR(_xll.qlIndexFixing(ONIndex1Y,I1480,TRUE,_xll.ohTrigger(RecalcTrigger,Trigger1Y)),NA())</f>
        <v>2.2605029562035028E-2</v>
      </c>
    </row>
    <row r="1481" spans="2:17" x14ac:dyDescent="0.2">
      <c r="B1481" s="46" t="s">
        <v>51</v>
      </c>
      <c r="D1481" s="49">
        <f>_xll.qlCalendarAdvance(LocalCalendar,$D1480,B1481,"f",FALSE)</f>
        <v>50145</v>
      </c>
      <c r="E1481" s="49">
        <f>_xll.qlInterestRateIndexValueDate(IndexON,D1481)</f>
        <v>50145</v>
      </c>
      <c r="F1481" s="52">
        <f>IFERROR(_xll.qlIndexFixing(IndexON,D1481,TRUE,_xll.ohTrigger(RecalcTrigger,TriggerON)),NA())</f>
        <v>1.4988391365404752E-2</v>
      </c>
      <c r="H1481" s="49">
        <f>_xll.qlCalendarAdvance(IborCalendar,$H1480,B1481,"f",FALSE)</f>
        <v>50129</v>
      </c>
      <c r="I1481" s="49">
        <f>_xll.qlInterestRateIndexValueDate(Index1M,$H1481)</f>
        <v>50131</v>
      </c>
      <c r="J1481" s="52">
        <f>IFERROR(_xll.qlIndexFixing(Index1M,$H1481,TRUE,_xll.ohTrigger(RecalcTrigger,Trigger1M)),NA())</f>
        <v>1.7376623128294355E-2</v>
      </c>
      <c r="K1481" s="52">
        <f>IFERROR(_xll.qlIndexFixing(ONIndex1M,I1481,TRUE,_xll.ohTrigger(RecalcTrigger,Trigger1M)),NA())</f>
        <v>1.7375369797676399E-2</v>
      </c>
      <c r="L1481" s="52">
        <f>IFERROR(_xll.qlIndexFixing(Index3M,H1481,TRUE,_xll.ohTrigger(RecalcTrigger,Trigger3M)),NA())</f>
        <v>1.9231624372628466E-2</v>
      </c>
      <c r="M1481" s="52">
        <f>IFERROR(_xll.qlIndexFixing(ONIndex3M,I1481,TRUE,_xll.ohTrigger(RecalcTrigger,Trigger3M)),NA())</f>
        <v>1.9210559251918724E-2</v>
      </c>
      <c r="N1481" s="52">
        <f>IFERROR(_xll.qlIndexFixing(Index6M,$H1481,TRUE,_xll.ohTrigger(RecalcTrigger,Trigger6M)),NA())</f>
        <v>2.1066252995058207E-2</v>
      </c>
      <c r="O1481" s="52">
        <f>IFERROR(_xll.qlIndexFixing(ONIndex6M,I1481,TRUE,_xll.ohTrigger(RecalcTrigger,Trigger6M)),NA())</f>
        <v>2.0997165361293924E-2</v>
      </c>
      <c r="P1481" s="52">
        <f>IFERROR(_xll.qlIndexFixing(Index1Y,$H1481,TRUE,_xll.ohTrigger(RecalcTrigger,Trigger1Y)),NA())</f>
        <v>2.278374657525627E-2</v>
      </c>
      <c r="Q1481" s="52">
        <f>IFERROR(_xll.qlIndexFixing(ONIndex1Y,I1481,TRUE,_xll.ohTrigger(RecalcTrigger,Trigger1Y)),NA())</f>
        <v>2.260225634118207E-2</v>
      </c>
    </row>
    <row r="1482" spans="2:17" x14ac:dyDescent="0.2">
      <c r="B1482" s="46" t="s">
        <v>51</v>
      </c>
      <c r="D1482" s="49">
        <f>_xll.qlCalendarAdvance(LocalCalendar,$D1481,B1482,"f",FALSE)</f>
        <v>50152</v>
      </c>
      <c r="E1482" s="49">
        <f>_xll.qlInterestRateIndexValueDate(IndexON,D1482)</f>
        <v>50152</v>
      </c>
      <c r="F1482" s="52">
        <f>IFERROR(_xll.qlIndexFixing(IndexON,D1482,TRUE,_xll.ohTrigger(RecalcTrigger,TriggerON)),NA())</f>
        <v>1.4984132236435244E-2</v>
      </c>
      <c r="H1482" s="49">
        <f>_xll.qlCalendarAdvance(IborCalendar,$H1481,B1482,"f",FALSE)</f>
        <v>50137</v>
      </c>
      <c r="I1482" s="49">
        <f>_xll.qlInterestRateIndexValueDate(Index1M,$H1482)</f>
        <v>50139</v>
      </c>
      <c r="J1482" s="52">
        <f>IFERROR(_xll.qlIndexFixing(Index1M,$H1482,TRUE,_xll.ohTrigger(RecalcTrigger,Trigger1M)),NA())</f>
        <v>1.7370715676353066E-2</v>
      </c>
      <c r="K1482" s="52">
        <f>IFERROR(_xll.qlIndexFixing(ONIndex1M,I1482,TRUE,_xll.ohTrigger(RecalcTrigger,Trigger1M)),NA())</f>
        <v>1.7369342894539841E-2</v>
      </c>
      <c r="L1482" s="52">
        <f>IFERROR(_xll.qlIndexFixing(Index3M,H1482,TRUE,_xll.ohTrigger(RecalcTrigger,Trigger3M)),NA())</f>
        <v>1.9227197915939805E-2</v>
      </c>
      <c r="M1482" s="52">
        <f>IFERROR(_xll.qlIndexFixing(ONIndex3M,I1482,TRUE,_xll.ohTrigger(RecalcTrigger,Trigger3M)),NA())</f>
        <v>1.9206052605902357E-2</v>
      </c>
      <c r="N1482" s="52">
        <f>IFERROR(_xll.qlIndexFixing(Index6M,$H1482,TRUE,_xll.ohTrigger(RecalcTrigger,Trigger6M)),NA())</f>
        <v>2.1062520049949768E-2</v>
      </c>
      <c r="O1482" s="52">
        <f>IFERROR(_xll.qlIndexFixing(ONIndex6M,I1482,TRUE,_xll.ohTrigger(RecalcTrigger,Trigger6M)),NA())</f>
        <v>2.0993405088480799E-2</v>
      </c>
      <c r="P1482" s="52">
        <f>IFERROR(_xll.qlIndexFixing(Index1Y,$H1482,TRUE,_xll.ohTrigger(RecalcTrigger,Trigger1Y)),NA())</f>
        <v>2.2780172033922876E-2</v>
      </c>
      <c r="Q1482" s="52">
        <f>IFERROR(_xll.qlIndexFixing(ONIndex1Y,I1482,TRUE,_xll.ohTrigger(RecalcTrigger,Trigger1Y)),NA())</f>
        <v>2.2599074096474325E-2</v>
      </c>
    </row>
    <row r="1483" spans="2:17" x14ac:dyDescent="0.2">
      <c r="B1483" s="46" t="s">
        <v>51</v>
      </c>
      <c r="D1483" s="49">
        <f>_xll.qlCalendarAdvance(LocalCalendar,$D1482,B1483,"f",FALSE)</f>
        <v>50159</v>
      </c>
      <c r="E1483" s="49">
        <f>_xll.qlInterestRateIndexValueDate(IndexON,D1483)</f>
        <v>50159</v>
      </c>
      <c r="F1483" s="52">
        <f>IFERROR(_xll.qlIndexFixing(IndexON,D1483,TRUE,_xll.ohTrigger(RecalcTrigger,TriggerON)),NA())</f>
        <v>1.4979888057586876E-2</v>
      </c>
      <c r="H1483" s="49">
        <f>_xll.qlCalendarAdvance(IborCalendar,$H1482,B1483,"f",FALSE)</f>
        <v>50144</v>
      </c>
      <c r="I1483" s="49">
        <f>_xll.qlInterestRateIndexValueDate(Index1M,$H1483)</f>
        <v>50146</v>
      </c>
      <c r="J1483" s="52">
        <f>IFERROR(_xll.qlIndexFixing(Index1M,$H1483,TRUE,_xll.ohTrigger(RecalcTrigger,Trigger1M)),NA())</f>
        <v>1.7365485471011743E-2</v>
      </c>
      <c r="K1483" s="52">
        <f>IFERROR(_xll.qlIndexFixing(ONIndex1M,I1483,TRUE,_xll.ohTrigger(RecalcTrigger,Trigger1M)),NA())</f>
        <v>1.7364086031994574E-2</v>
      </c>
      <c r="L1483" s="52">
        <f>IFERROR(_xll.qlIndexFixing(Index3M,H1483,TRUE,_xll.ohTrigger(RecalcTrigger,Trigger3M)),NA())</f>
        <v>1.9223339624001554E-2</v>
      </c>
      <c r="M1483" s="52">
        <f>IFERROR(_xll.qlIndexFixing(ONIndex3M,I1483,TRUE,_xll.ohTrigger(RecalcTrigger,Trigger3M)),NA())</f>
        <v>1.9202124073123272E-2</v>
      </c>
      <c r="N1483" s="52">
        <f>IFERROR(_xll.qlIndexFixing(Index6M,$H1483,TRUE,_xll.ohTrigger(RecalcTrigger,Trigger6M)),NA())</f>
        <v>2.1059258587133669E-2</v>
      </c>
      <c r="O1483" s="52">
        <f>IFERROR(_xll.qlIndexFixing(ONIndex6M,I1483,TRUE,_xll.ohTrigger(RecalcTrigger,Trigger6M)),NA())</f>
        <v>2.0990119657033901E-2</v>
      </c>
      <c r="P1483" s="52">
        <f>IFERROR(_xll.qlIndexFixing(Index1Y,$H1483,TRUE,_xll.ohTrigger(RecalcTrigger,Trigger1Y)),NA())</f>
        <v>2.2777032818427981E-2</v>
      </c>
      <c r="Q1483" s="52">
        <f>IFERROR(_xll.qlIndexFixing(ONIndex1Y,I1483,TRUE,_xll.ohTrigger(RecalcTrigger,Trigger1Y)),NA())</f>
        <v>2.2596278389128699E-2</v>
      </c>
    </row>
    <row r="1484" spans="2:17" x14ac:dyDescent="0.2">
      <c r="B1484" s="46" t="s">
        <v>51</v>
      </c>
      <c r="D1484" s="49">
        <f>_xll.qlCalendarAdvance(LocalCalendar,$D1483,B1484,"f",FALSE)</f>
        <v>50166</v>
      </c>
      <c r="E1484" s="49">
        <f>_xll.qlInterestRateIndexValueDate(IndexON,D1484)</f>
        <v>50166</v>
      </c>
      <c r="F1484" s="52">
        <f>IFERROR(_xll.qlIndexFixing(IndexON,D1484,TRUE,_xll.ohTrigger(RecalcTrigger,TriggerON)),NA())</f>
        <v>1.497565882885965E-2</v>
      </c>
      <c r="H1484" s="49">
        <f>_xll.qlCalendarAdvance(IborCalendar,$H1483,B1484,"f",FALSE)</f>
        <v>50151</v>
      </c>
      <c r="I1484" s="49">
        <f>_xll.qlInterestRateIndexValueDate(Index1M,$H1484)</f>
        <v>50153</v>
      </c>
      <c r="J1484" s="52">
        <f>IFERROR(_xll.qlIndexFixing(Index1M,$H1484,TRUE,_xll.ohTrigger(RecalcTrigger,Trigger1M)),NA())</f>
        <v>1.7360318198775815E-2</v>
      </c>
      <c r="K1484" s="52">
        <f>IFERROR(_xll.qlIndexFixing(ONIndex1M,I1484,TRUE,_xll.ohTrigger(RecalcTrigger,Trigger1M)),NA())</f>
        <v>1.7358844735397838E-2</v>
      </c>
      <c r="L1484" s="52">
        <f>IFERROR(_xll.qlIndexFixing(Index3M,H1484,TRUE,_xll.ohTrigger(RecalcTrigger,Trigger3M)),NA())</f>
        <v>1.9219495199173844E-2</v>
      </c>
      <c r="M1484" s="52">
        <f>IFERROR(_xll.qlIndexFixing(ONIndex3M,I1484,TRUE,_xll.ohTrigger(RecalcTrigger,Trigger3M)),NA())</f>
        <v>1.9198209337467631E-2</v>
      </c>
      <c r="N1484" s="52">
        <f>IFERROR(_xll.qlIndexFixing(Index6M,$H1484,TRUE,_xll.ohTrigger(RecalcTrigger,Trigger6M)),NA())</f>
        <v>2.1056001664170213E-2</v>
      </c>
      <c r="O1484" s="52">
        <f>IFERROR(_xll.qlIndexFixing(ONIndex6M,I1484,TRUE,_xll.ohTrigger(RecalcTrigger,Trigger6M)),NA())</f>
        <v>2.0986838712397926E-2</v>
      </c>
      <c r="P1484" s="52">
        <f>IFERROR(_xll.qlIndexFixing(Index1Y,$H1484,TRUE,_xll.ohTrigger(RecalcTrigger,Trigger1Y)),NA())</f>
        <v>2.2775813591571326E-2</v>
      </c>
      <c r="Q1484" s="52">
        <f>IFERROR(_xll.qlIndexFixing(ONIndex1Y,I1484,TRUE,_xll.ohTrigger(RecalcTrigger,Trigger1Y)),NA())</f>
        <v>2.2593472188017216E-2</v>
      </c>
    </row>
    <row r="1485" spans="2:17" x14ac:dyDescent="0.2">
      <c r="B1485" s="46" t="s">
        <v>51</v>
      </c>
      <c r="D1485" s="49">
        <f>_xll.qlCalendarAdvance(LocalCalendar,$D1484,B1485,"f",FALSE)</f>
        <v>50173</v>
      </c>
      <c r="E1485" s="49">
        <f>_xll.qlInterestRateIndexValueDate(IndexON,D1485)</f>
        <v>50173</v>
      </c>
      <c r="F1485" s="52">
        <f>IFERROR(_xll.qlIndexFixing(IndexON,D1485,TRUE,_xll.ohTrigger(RecalcTrigger,TriggerON)),NA())</f>
        <v>1.4971444550413437E-2</v>
      </c>
      <c r="H1485" s="49">
        <f>_xll.qlCalendarAdvance(IborCalendar,$H1484,B1485,"f",FALSE)</f>
        <v>50158</v>
      </c>
      <c r="I1485" s="49">
        <f>_xll.qlInterestRateIndexValueDate(Index1M,$H1485)</f>
        <v>50160</v>
      </c>
      <c r="J1485" s="52">
        <f>IFERROR(_xll.qlIndexFixing(Index1M,$H1485,TRUE,_xll.ohTrigger(RecalcTrigger,Trigger1M)),NA())</f>
        <v>1.7354927723866157E-2</v>
      </c>
      <c r="K1485" s="52">
        <f>IFERROR(_xll.qlIndexFixing(ONIndex1M,I1485,TRUE,_xll.ohTrigger(RecalcTrigger,Trigger1M)),NA())</f>
        <v>1.7353619004829568E-2</v>
      </c>
      <c r="L1485" s="52">
        <f>IFERROR(_xll.qlIndexFixing(Index3M,H1485,TRUE,_xll.ohTrigger(RecalcTrigger,Trigger3M)),NA())</f>
        <v>1.9215905720217245E-2</v>
      </c>
      <c r="M1485" s="52">
        <f>IFERROR(_xll.qlIndexFixing(ONIndex3M,I1485,TRUE,_xll.ohTrigger(RecalcTrigger,Trigger3M)),NA())</f>
        <v>1.919430839901537E-2</v>
      </c>
      <c r="N1485" s="52">
        <f>IFERROR(_xll.qlIndexFixing(Index6M,$H1485,TRUE,_xll.ohTrigger(RecalcTrigger,Trigger6M)),NA())</f>
        <v>2.1052749281037564E-2</v>
      </c>
      <c r="O1485" s="52">
        <f>IFERROR(_xll.qlIndexFixing(ONIndex6M,I1485,TRUE,_xll.ohTrigger(RecalcTrigger,Trigger6M)),NA())</f>
        <v>2.0983562254492938E-2</v>
      </c>
      <c r="P1485" s="52">
        <f>IFERROR(_xll.qlIndexFixing(Index1Y,$H1485,TRUE,_xll.ohTrigger(RecalcTrigger,Trigger1Y)),NA())</f>
        <v>2.27707222107324E-2</v>
      </c>
      <c r="Q1485" s="52">
        <f>IFERROR(_xll.qlIndexFixing(ONIndex1Y,I1485,TRUE,_xll.ohTrigger(RecalcTrigger,Trigger1Y)),NA())</f>
        <v>2.2590655493219813E-2</v>
      </c>
    </row>
    <row r="1486" spans="2:17" x14ac:dyDescent="0.2">
      <c r="B1486" s="46" t="s">
        <v>51</v>
      </c>
      <c r="D1486" s="49">
        <f>_xll.qlCalendarAdvance(LocalCalendar,$D1485,B1486,"f",FALSE)</f>
        <v>50180</v>
      </c>
      <c r="E1486" s="49">
        <f>_xll.qlInterestRateIndexValueDate(IndexON,D1486)</f>
        <v>50180</v>
      </c>
      <c r="F1486" s="52">
        <f>IFERROR(_xll.qlIndexFixing(IndexON,D1486,TRUE,_xll.ohTrigger(RecalcTrigger,TriggerON)),NA())</f>
        <v>1.4967245221928493E-2</v>
      </c>
      <c r="H1486" s="49">
        <f>_xll.qlCalendarAdvance(IborCalendar,$H1485,B1486,"f",FALSE)</f>
        <v>50165</v>
      </c>
      <c r="I1486" s="49">
        <f>_xll.qlInterestRateIndexValueDate(Index1M,$H1486)</f>
        <v>50167</v>
      </c>
      <c r="J1486" s="52">
        <f>IFERROR(_xll.qlIndexFixing(Index1M,$H1486,TRUE,_xll.ohTrigger(RecalcTrigger,Trigger1M)),NA())</f>
        <v>1.7349888404503411E-2</v>
      </c>
      <c r="K1486" s="52">
        <f>IFERROR(_xll.qlIndexFixing(ONIndex1M,I1486,TRUE,_xll.ohTrigger(RecalcTrigger,Trigger1M)),NA())</f>
        <v>1.73484088403697E-2</v>
      </c>
      <c r="L1486" s="52">
        <f>IFERROR(_xll.qlIndexFixing(Index3M,H1486,TRUE,_xll.ohTrigger(RecalcTrigger,Trigger3M)),NA())</f>
        <v>1.9212089816831798E-2</v>
      </c>
      <c r="M1486" s="52">
        <f>IFERROR(_xll.qlIndexFixing(ONIndex3M,I1486,TRUE,_xll.ohTrigger(RecalcTrigger,Trigger3M)),NA())</f>
        <v>1.9190421257686552E-2</v>
      </c>
      <c r="N1486" s="52">
        <f>IFERROR(_xll.qlIndexFixing(Index6M,$H1486,TRUE,_xll.ohTrigger(RecalcTrigger,Trigger6M)),NA())</f>
        <v>2.1050649940036574E-2</v>
      </c>
      <c r="O1486" s="52">
        <f>IFERROR(_xll.qlIndexFixing(ONIndex6M,I1486,TRUE,_xll.ohTrigger(RecalcTrigger,Trigger6M)),NA())</f>
        <v>2.0980290283318936E-2</v>
      </c>
      <c r="P1486" s="52">
        <f>IFERROR(_xll.qlIndexFixing(Index1Y,$H1486,TRUE,_xll.ohTrigger(RecalcTrigger,Trigger1Y)),NA())</f>
        <v>2.2767550818733415E-2</v>
      </c>
      <c r="Q1486" s="52">
        <f>IFERROR(_xll.qlIndexFixing(ONIndex1Y,I1486,TRUE,_xll.ohTrigger(RecalcTrigger,Trigger1Y)),NA())</f>
        <v>2.258782830473649E-2</v>
      </c>
    </row>
    <row r="1487" spans="2:17" x14ac:dyDescent="0.2">
      <c r="B1487" s="46" t="s">
        <v>51</v>
      </c>
      <c r="D1487" s="49">
        <f>_xll.qlCalendarAdvance(LocalCalendar,$D1486,B1487,"f",FALSE)</f>
        <v>50187</v>
      </c>
      <c r="E1487" s="49">
        <f>_xll.qlInterestRateIndexValueDate(IndexON,D1487)</f>
        <v>50187</v>
      </c>
      <c r="F1487" s="52">
        <f>IFERROR(_xll.qlIndexFixing(IndexON,D1487,TRUE,_xll.ohTrigger(RecalcTrigger,TriggerON)),NA())</f>
        <v>1.4963060843644627E-2</v>
      </c>
      <c r="H1487" s="49">
        <f>_xll.qlCalendarAdvance(IborCalendar,$H1486,B1487,"f",FALSE)</f>
        <v>50172</v>
      </c>
      <c r="I1487" s="49">
        <f>_xll.qlInterestRateIndexValueDate(Index1M,$H1487)</f>
        <v>50174</v>
      </c>
      <c r="J1487" s="52">
        <f>IFERROR(_xll.qlIndexFixing(Index1M,$H1487,TRUE,_xll.ohTrigger(RecalcTrigger,Trigger1M)),NA())</f>
        <v>1.7344720565431737E-2</v>
      </c>
      <c r="K1487" s="52">
        <f>IFERROR(_xll.qlIndexFixing(ONIndex1M,I1487,TRUE,_xll.ohTrigger(RecalcTrigger,Trigger1M)),NA())</f>
        <v>1.734321424169849E-2</v>
      </c>
      <c r="L1487" s="52">
        <f>IFERROR(_xll.qlIndexFixing(Index3M,H1487,TRUE,_xll.ohTrigger(RecalcTrigger,Trigger3M)),NA())</f>
        <v>1.9208287781212415E-2</v>
      </c>
      <c r="M1487" s="52">
        <f>IFERROR(_xll.qlIndexFixing(ONIndex3M,I1487,TRUE,_xll.ohTrigger(RecalcTrigger,Trigger3M)),NA())</f>
        <v>1.9186547913481178E-2</v>
      </c>
      <c r="N1487" s="52">
        <f>IFERROR(_xll.qlIndexFixing(Index6M,$H1487,TRUE,_xll.ohTrigger(RecalcTrigger,Trigger6M)),NA())</f>
        <v>2.1047407043588855E-2</v>
      </c>
      <c r="O1487" s="52">
        <f>IFERROR(_xll.qlIndexFixing(ONIndex6M,I1487,TRUE,_xll.ohTrigger(RecalcTrigger,Trigger6M)),NA())</f>
        <v>2.0977022799035794E-2</v>
      </c>
      <c r="P1487" s="52">
        <f>IFERROR(_xll.qlIndexFixing(Index1Y,$H1487,TRUE,_xll.ohTrigger(RecalcTrigger,Trigger1Y)),NA())</f>
        <v>2.2764368701434987E-2</v>
      </c>
      <c r="Q1487" s="52">
        <f>IFERROR(_xll.qlIndexFixing(ONIndex1Y,I1487,TRUE,_xll.ohTrigger(RecalcTrigger,Trigger1Y)),NA())</f>
        <v>2.2584990622407375E-2</v>
      </c>
    </row>
    <row r="1488" spans="2:17" x14ac:dyDescent="0.2">
      <c r="B1488" s="46" t="s">
        <v>51</v>
      </c>
      <c r="D1488" s="49">
        <f>_xll.qlCalendarAdvance(LocalCalendar,$D1487,B1488,"f",FALSE)</f>
        <v>50194</v>
      </c>
      <c r="E1488" s="49">
        <f>_xll.qlInterestRateIndexValueDate(IndexON,D1488)</f>
        <v>50194</v>
      </c>
      <c r="F1488" s="52">
        <f>IFERROR(_xll.qlIndexFixing(IndexON,D1488,TRUE,_xll.ohTrigger(RecalcTrigger,TriggerON)),NA())</f>
        <v>1.4958891415481901E-2</v>
      </c>
      <c r="H1488" s="49">
        <f>_xll.qlCalendarAdvance(IborCalendar,$H1487,B1488,"f",FALSE)</f>
        <v>50179</v>
      </c>
      <c r="I1488" s="49">
        <f>_xll.qlInterestRateIndexValueDate(Index1M,$H1488)</f>
        <v>50181</v>
      </c>
      <c r="J1488" s="52">
        <f>IFERROR(_xll.qlIndexFixing(Index1M,$H1488,TRUE,_xll.ohTrigger(RecalcTrigger,Trigger1M)),NA())</f>
        <v>1.7339568317873144E-2</v>
      </c>
      <c r="K1488" s="52">
        <f>IFERROR(_xll.qlIndexFixing(ONIndex1M,I1488,TRUE,_xll.ohTrigger(RecalcTrigger,Trigger1M)),NA())</f>
        <v>1.7338035209135683E-2</v>
      </c>
      <c r="L1488" s="52">
        <f>IFERROR(_xll.qlIndexFixing(Index3M,H1488,TRUE,_xll.ohTrigger(RecalcTrigger,Trigger3M)),NA())</f>
        <v>1.9204499613319131E-2</v>
      </c>
      <c r="M1488" s="52">
        <f>IFERROR(_xll.qlIndexFixing(ONIndex3M,I1488,TRUE,_xll.ohTrigger(RecalcTrigger,Trigger3M)),NA())</f>
        <v>1.9182688366319312E-2</v>
      </c>
      <c r="N1488" s="52">
        <f>IFERROR(_xll.qlIndexFixing(Index6M,$H1488,TRUE,_xll.ohTrigger(RecalcTrigger,Trigger6M)),NA())</f>
        <v>2.104416868777868E-2</v>
      </c>
      <c r="O1488" s="52">
        <f>IFERROR(_xll.qlIndexFixing(ONIndex6M,I1488,TRUE,_xll.ohTrigger(RecalcTrigger,Trigger6M)),NA())</f>
        <v>2.0973759801483638E-2</v>
      </c>
      <c r="P1488" s="52">
        <f>IFERROR(_xll.qlIndexFixing(Index1Y,$H1488,TRUE,_xll.ohTrigger(RecalcTrigger,Trigger1Y)),NA())</f>
        <v>2.2761175858938512E-2</v>
      </c>
      <c r="Q1488" s="52">
        <f>IFERROR(_xll.qlIndexFixing(ONIndex1Y,I1488,TRUE,_xll.ohTrigger(RecalcTrigger,Trigger1Y)),NA())</f>
        <v>2.2582142446552211E-2</v>
      </c>
    </row>
    <row r="1489" spans="2:17" x14ac:dyDescent="0.2">
      <c r="B1489" s="46" t="s">
        <v>51</v>
      </c>
      <c r="D1489" s="49">
        <f>_xll.qlCalendarAdvance(LocalCalendar,$D1488,B1489,"f",FALSE)</f>
        <v>50201</v>
      </c>
      <c r="E1489" s="49">
        <f>_xll.qlInterestRateIndexValueDate(IndexON,D1489)</f>
        <v>50201</v>
      </c>
      <c r="F1489" s="52">
        <f>IFERROR(_xll.qlIndexFixing(IndexON,D1489,TRUE,_xll.ohTrigger(RecalcTrigger,TriggerON)),NA())</f>
        <v>1.4954736937520252E-2</v>
      </c>
      <c r="H1489" s="49">
        <f>_xll.qlCalendarAdvance(IborCalendar,$H1488,B1489,"f",FALSE)</f>
        <v>50186</v>
      </c>
      <c r="I1489" s="49">
        <f>_xll.qlInterestRateIndexValueDate(Index1M,$H1489)</f>
        <v>50188</v>
      </c>
      <c r="J1489" s="52">
        <f>IFERROR(_xll.qlIndexFixing(Index1M,$H1489,TRUE,_xll.ohTrigger(RecalcTrigger,Trigger1M)),NA())</f>
        <v>1.733443166180515E-2</v>
      </c>
      <c r="K1489" s="52">
        <f>IFERROR(_xll.qlIndexFixing(ONIndex1M,I1489,TRUE,_xll.ohTrigger(RecalcTrigger,Trigger1M)),NA())</f>
        <v>1.7332871742441469E-2</v>
      </c>
      <c r="L1489" s="52">
        <f>IFERROR(_xll.qlIndexFixing(Index3M,H1489,TRUE,_xll.ohTrigger(RecalcTrigger,Trigger3M)),NA())</f>
        <v>1.9200725313112846E-2</v>
      </c>
      <c r="M1489" s="52">
        <f>IFERROR(_xll.qlIndexFixing(ONIndex3M,I1489,TRUE,_xll.ohTrigger(RecalcTrigger,Trigger3M)),NA())</f>
        <v>1.9178842616360825E-2</v>
      </c>
      <c r="N1489" s="52">
        <f>IFERROR(_xll.qlIndexFixing(Index6M,$H1489,TRUE,_xll.ohTrigger(RecalcTrigger,Trigger6M)),NA())</f>
        <v>2.10409348725837E-2</v>
      </c>
      <c r="O1489" s="52">
        <f>IFERROR(_xll.qlIndexFixing(ONIndex6M,I1489,TRUE,_xll.ohTrigger(RecalcTrigger,Trigger6M)),NA())</f>
        <v>2.0970501290662469E-2</v>
      </c>
      <c r="P1489" s="52">
        <f>IFERROR(_xll.qlIndexFixing(Index1Y,$H1489,TRUE,_xll.ohTrigger(RecalcTrigger,Trigger1Y)),NA())</f>
        <v>2.2757972291346268E-2</v>
      </c>
      <c r="Q1489" s="52">
        <f>IFERROR(_xll.qlIndexFixing(ONIndex1Y,I1489,TRUE,_xll.ohTrigger(RecalcTrigger,Trigger1Y)),NA())</f>
        <v>2.2579283776851256E-2</v>
      </c>
    </row>
    <row r="1490" spans="2:17" x14ac:dyDescent="0.2">
      <c r="B1490" s="46" t="s">
        <v>51</v>
      </c>
      <c r="D1490" s="49">
        <f>_xll.qlCalendarAdvance(LocalCalendar,$D1489,B1490,"f",FALSE)</f>
        <v>50208</v>
      </c>
      <c r="E1490" s="49">
        <f>_xll.qlInterestRateIndexValueDate(IndexON,D1490)</f>
        <v>50208</v>
      </c>
      <c r="F1490" s="52">
        <f>IFERROR(_xll.qlIndexFixing(IndexON,D1490,TRUE,_xll.ohTrigger(RecalcTrigger,TriggerON)),NA())</f>
        <v>1.4950597409679744E-2</v>
      </c>
      <c r="H1490" s="49">
        <f>_xll.qlCalendarAdvance(IborCalendar,$H1489,B1490,"f",FALSE)</f>
        <v>50193</v>
      </c>
      <c r="I1490" s="49">
        <f>_xll.qlInterestRateIndexValueDate(Index1M,$H1490)</f>
        <v>50195</v>
      </c>
      <c r="J1490" s="52">
        <f>IFERROR(_xll.qlIndexFixing(Index1M,$H1490,TRUE,_xll.ohTrigger(RecalcTrigger,Trigger1M)),NA())</f>
        <v>1.732931059720777E-2</v>
      </c>
      <c r="K1490" s="52">
        <f>IFERROR(_xll.qlIndexFixing(ONIndex1M,I1490,TRUE,_xll.ohTrigger(RecalcTrigger,Trigger1M)),NA())</f>
        <v>1.7327723841775722E-2</v>
      </c>
      <c r="L1490" s="52">
        <f>IFERROR(_xll.qlIndexFixing(Index3M,H1490,TRUE,_xll.ohTrigger(RecalcTrigger,Trigger3M)),NA())</f>
        <v>1.9196964880552725E-2</v>
      </c>
      <c r="M1490" s="52">
        <f>IFERROR(_xll.qlIndexFixing(ONIndex3M,I1490,TRUE,_xll.ohTrigger(RecalcTrigger,Trigger3M)),NA())</f>
        <v>1.917501066336591E-2</v>
      </c>
      <c r="N1490" s="52">
        <f>IFERROR(_xll.qlIndexFixing(Index6M,$H1490,TRUE,_xll.ohTrigger(RecalcTrigger,Trigger6M)),NA())</f>
        <v>2.1036555462057148E-2</v>
      </c>
      <c r="O1490" s="52">
        <f>IFERROR(_xll.qlIndexFixing(ONIndex6M,I1490,TRUE,_xll.ohTrigger(RecalcTrigger,Trigger6M)),NA())</f>
        <v>2.0967247266572286E-2</v>
      </c>
      <c r="P1490" s="52">
        <f>IFERROR(_xll.qlIndexFixing(Index1Y,$H1490,TRUE,_xll.ohTrigger(RecalcTrigger,Trigger1Y)),NA())</f>
        <v>2.2754757998760311E-2</v>
      </c>
      <c r="Q1490" s="52">
        <f>IFERROR(_xll.qlIndexFixing(ONIndex1Y,I1490,TRUE,_xll.ohTrigger(RecalcTrigger,Trigger1Y)),NA())</f>
        <v>2.2576414613384443E-2</v>
      </c>
    </row>
    <row r="1491" spans="2:17" x14ac:dyDescent="0.2">
      <c r="B1491" s="46" t="s">
        <v>51</v>
      </c>
      <c r="D1491" s="49">
        <f>_xll.qlCalendarAdvance(LocalCalendar,$D1490,B1491,"f",FALSE)</f>
        <v>50215</v>
      </c>
      <c r="E1491" s="49">
        <f>_xll.qlInterestRateIndexValueDate(IndexON,D1491)</f>
        <v>50215</v>
      </c>
      <c r="F1491" s="52">
        <f>IFERROR(_xll.qlIndexFixing(IndexON,D1491,TRUE,_xll.ohTrigger(RecalcTrigger,TriggerON)),NA())</f>
        <v>1.4946472831960378E-2</v>
      </c>
      <c r="H1491" s="49">
        <f>_xll.qlCalendarAdvance(IborCalendar,$H1490,B1491,"f",FALSE)</f>
        <v>50200</v>
      </c>
      <c r="I1491" s="49">
        <f>_xll.qlInterestRateIndexValueDate(Index1M,$H1491)</f>
        <v>50202</v>
      </c>
      <c r="J1491" s="52">
        <f>IFERROR(_xll.qlIndexFixing(Index1M,$H1491,TRUE,_xll.ohTrigger(RecalcTrigger,Trigger1M)),NA())</f>
        <v>1.7324205124061021E-2</v>
      </c>
      <c r="K1491" s="52">
        <f>IFERROR(_xll.qlIndexFixing(ONIndex1M,I1491,TRUE,_xll.ohTrigger(RecalcTrigger,Trigger1M)),NA())</f>
        <v>1.7322591507058505E-2</v>
      </c>
      <c r="L1491" s="52">
        <f>IFERROR(_xll.qlIndexFixing(Index3M,H1491,TRUE,_xll.ohTrigger(RecalcTrigger,Trigger3M)),NA())</f>
        <v>1.9193218315600533E-2</v>
      </c>
      <c r="M1491" s="52">
        <f>IFERROR(_xll.qlIndexFixing(ONIndex3M,I1491,TRUE,_xll.ohTrigger(RecalcTrigger,Trigger3M)),NA())</f>
        <v>1.9171192507734247E-2</v>
      </c>
      <c r="N1491" s="52">
        <f>IFERROR(_xll.qlIndexFixing(Index6M,$H1491,TRUE,_xll.ohTrigger(RecalcTrigger,Trigger6M)),NA())</f>
        <v>2.1033330317442391E-2</v>
      </c>
      <c r="O1491" s="52">
        <f>IFERROR(_xll.qlIndexFixing(ONIndex6M,I1491,TRUE,_xll.ohTrigger(RecalcTrigger,Trigger6M)),NA())</f>
        <v>2.0963997729372963E-2</v>
      </c>
      <c r="P1491" s="52">
        <f>IFERROR(_xll.qlIndexFixing(Index1Y,$H1491,TRUE,_xll.ohTrigger(RecalcTrigger,Trigger1Y)),NA())</f>
        <v>2.275153298128291E-2</v>
      </c>
      <c r="Q1491" s="52">
        <f>IFERROR(_xll.qlIndexFixing(ONIndex1Y,I1491,TRUE,_xll.ohTrigger(RecalcTrigger,Trigger1Y)),NA())</f>
        <v>2.2573534956311647E-2</v>
      </c>
    </row>
    <row r="1492" spans="2:17" x14ac:dyDescent="0.2">
      <c r="B1492" s="46" t="s">
        <v>51</v>
      </c>
      <c r="D1492" s="49">
        <f>_xll.qlCalendarAdvance(LocalCalendar,$D1491,B1492,"f",FALSE)</f>
        <v>50222</v>
      </c>
      <c r="E1492" s="49">
        <f>_xll.qlInterestRateIndexValueDate(IndexON,D1492)</f>
        <v>50222</v>
      </c>
      <c r="F1492" s="52">
        <f>IFERROR(_xll.qlIndexFixing(IndexON,D1492,TRUE,_xll.ohTrigger(RecalcTrigger,TriggerON)),NA())</f>
        <v>1.4942363204362152E-2</v>
      </c>
      <c r="H1492" s="49">
        <f>_xll.qlCalendarAdvance(IborCalendar,$H1491,B1492,"f",FALSE)</f>
        <v>50207</v>
      </c>
      <c r="I1492" s="49">
        <f>_xll.qlInterestRateIndexValueDate(Index1M,$H1492)</f>
        <v>50209</v>
      </c>
      <c r="J1492" s="52">
        <f>IFERROR(_xll.qlIndexFixing(Index1M,$H1492,TRUE,_xll.ohTrigger(RecalcTrigger,Trigger1M)),NA())</f>
        <v>1.731911524234242E-2</v>
      </c>
      <c r="K1492" s="52">
        <f>IFERROR(_xll.qlIndexFixing(ONIndex1M,I1492,TRUE,_xll.ohTrigger(RecalcTrigger,Trigger1M)),NA())</f>
        <v>1.7317474738369754E-2</v>
      </c>
      <c r="L1492" s="52">
        <f>IFERROR(_xll.qlIndexFixing(Index3M,H1492,TRUE,_xll.ohTrigger(RecalcTrigger,Trigger3M)),NA())</f>
        <v>1.9189485618212831E-2</v>
      </c>
      <c r="M1492" s="52">
        <f>IFERROR(_xll.qlIndexFixing(ONIndex3M,I1492,TRUE,_xll.ohTrigger(RecalcTrigger,Trigger3M)),NA())</f>
        <v>1.916738814898622E-2</v>
      </c>
      <c r="N1492" s="52">
        <f>IFERROR(_xll.qlIndexFixing(Index6M,$H1492,TRUE,_xll.ohTrigger(RecalcTrigger,Trigger6M)),NA())</f>
        <v>2.103010971250337E-2</v>
      </c>
      <c r="O1492" s="52">
        <f>IFERROR(_xll.qlIndexFixing(ONIndex6M,I1492,TRUE,_xll.ohTrigger(RecalcTrigger,Trigger6M)),NA())</f>
        <v>2.0960752678904626E-2</v>
      </c>
      <c r="P1492" s="52">
        <f>IFERROR(_xll.qlIndexFixing(Index1Y,$H1492,TRUE,_xll.ohTrigger(RecalcTrigger,Trigger1Y)),NA())</f>
        <v>2.2748297239017438E-2</v>
      </c>
      <c r="Q1492" s="52">
        <f>IFERROR(_xll.qlIndexFixing(ONIndex1Y,I1492,TRUE,_xll.ohTrigger(RecalcTrigger,Trigger1Y)),NA())</f>
        <v>2.2570644805472995E-2</v>
      </c>
    </row>
    <row r="1493" spans="2:17" x14ac:dyDescent="0.2">
      <c r="B1493" s="46" t="s">
        <v>51</v>
      </c>
      <c r="D1493" s="49">
        <f>_xll.qlCalendarAdvance(LocalCalendar,$D1492,B1493,"f",FALSE)</f>
        <v>50229</v>
      </c>
      <c r="E1493" s="49">
        <f>_xll.qlInterestRateIndexValueDate(IndexON,D1493)</f>
        <v>50229</v>
      </c>
      <c r="F1493" s="52">
        <f>IFERROR(_xll.qlIndexFixing(IndexON,D1493,TRUE,_xll.ohTrigger(RecalcTrigger,TriggerON)),NA())</f>
        <v>1.4938268526805132E-2</v>
      </c>
      <c r="H1493" s="49">
        <f>_xll.qlCalendarAdvance(IborCalendar,$H1492,B1493,"f",FALSE)</f>
        <v>50214</v>
      </c>
      <c r="I1493" s="49">
        <f>_xll.qlInterestRateIndexValueDate(Index1M,$H1493)</f>
        <v>50216</v>
      </c>
      <c r="J1493" s="52">
        <f>IFERROR(_xll.qlIndexFixing(Index1M,$H1493,TRUE,_xll.ohTrigger(RecalcTrigger,Trigger1M)),NA())</f>
        <v>1.7314040952031984E-2</v>
      </c>
      <c r="K1493" s="52">
        <f>IFERROR(_xll.qlIndexFixing(ONIndex1M,I1493,TRUE,_xll.ohTrigger(RecalcTrigger,Trigger1M)),NA())</f>
        <v>1.7312373535629533E-2</v>
      </c>
      <c r="L1493" s="52">
        <f>IFERROR(_xll.qlIndexFixing(Index3M,H1493,TRUE,_xll.ohTrigger(RecalcTrigger,Trigger3M)),NA())</f>
        <v>1.918576678835486E-2</v>
      </c>
      <c r="M1493" s="52">
        <f>IFERROR(_xll.qlIndexFixing(ONIndex3M,I1493,TRUE,_xll.ohTrigger(RecalcTrigger,Trigger3M)),NA())</f>
        <v>1.9163597587441572E-2</v>
      </c>
      <c r="N1493" s="52">
        <f>IFERROR(_xll.qlIndexFixing(Index6M,$H1493,TRUE,_xll.ohTrigger(RecalcTrigger,Trigger6M)),NA())</f>
        <v>2.1028428863793899E-2</v>
      </c>
      <c r="O1493" s="52">
        <f>IFERROR(_xll.qlIndexFixing(ONIndex6M,I1493,TRUE,_xll.ohTrigger(RecalcTrigger,Trigger6M)),NA())</f>
        <v>2.095751211508734E-2</v>
      </c>
      <c r="P1493" s="52">
        <f>IFERROR(_xll.qlIndexFixing(Index1Y,$H1493,TRUE,_xll.ohTrigger(RecalcTrigger,Trigger1Y)),NA())</f>
        <v>2.2745050772067048E-2</v>
      </c>
      <c r="Q1493" s="52">
        <f>IFERROR(_xll.qlIndexFixing(ONIndex1Y,I1493,TRUE,_xll.ohTrigger(RecalcTrigger,Trigger1Y)),NA())</f>
        <v>2.2567744160948422E-2</v>
      </c>
    </row>
    <row r="1494" spans="2:17" x14ac:dyDescent="0.2">
      <c r="B1494" s="46" t="s">
        <v>51</v>
      </c>
      <c r="D1494" s="49">
        <f>_xll.qlCalendarAdvance(LocalCalendar,$D1493,B1494,"f",FALSE)</f>
        <v>50236</v>
      </c>
      <c r="E1494" s="49">
        <f>_xll.qlInterestRateIndexValueDate(IndexON,D1494)</f>
        <v>50236</v>
      </c>
      <c r="F1494" s="52">
        <f>IFERROR(_xll.qlIndexFixing(IndexON,D1494,TRUE,_xll.ohTrigger(RecalcTrigger,TriggerON)),NA())</f>
        <v>1.4934188799529124E-2</v>
      </c>
      <c r="H1494" s="49">
        <f>_xll.qlCalendarAdvance(IborCalendar,$H1493,B1494,"f",FALSE)</f>
        <v>50221</v>
      </c>
      <c r="I1494" s="49">
        <f>_xll.qlInterestRateIndexValueDate(Index1M,$H1494)</f>
        <v>50223</v>
      </c>
      <c r="J1494" s="52">
        <f>IFERROR(_xll.qlIndexFixing(Index1M,$H1494,TRUE,_xll.ohTrigger(RecalcTrigger,Trigger1M)),NA())</f>
        <v>1.7308982253104732E-2</v>
      </c>
      <c r="K1494" s="52">
        <f>IFERROR(_xll.qlIndexFixing(ONIndex1M,I1494,TRUE,_xll.ohTrigger(RecalcTrigger,Trigger1M)),NA())</f>
        <v>1.7307448318975016E-2</v>
      </c>
      <c r="L1494" s="52">
        <f>IFERROR(_xll.qlIndexFixing(Index3M,H1494,TRUE,_xll.ohTrigger(RecalcTrigger,Trigger3M)),NA())</f>
        <v>1.9182061825984049E-2</v>
      </c>
      <c r="M1494" s="52">
        <f>IFERROR(_xll.qlIndexFixing(ONIndex3M,I1494,TRUE,_xll.ohTrigger(RecalcTrigger,Trigger3M)),NA())</f>
        <v>1.916054299080594E-2</v>
      </c>
      <c r="N1494" s="52">
        <f>IFERROR(_xll.qlIndexFixing(Index6M,$H1494,TRUE,_xll.ohTrigger(RecalcTrigger,Trigger6M)),NA())</f>
        <v>2.1024833905053275E-2</v>
      </c>
      <c r="O1494" s="52">
        <f>IFERROR(_xll.qlIndexFixing(ONIndex6M,I1494,TRUE,_xll.ohTrigger(RecalcTrigger,Trigger6M)),NA())</f>
        <v>2.0955412691152642E-2</v>
      </c>
      <c r="P1494" s="52">
        <f>IFERROR(_xll.qlIndexFixing(Index1Y,$H1494,TRUE,_xll.ohTrigger(RecalcTrigger,Trigger1Y)),NA())</f>
        <v>2.2741793580534665E-2</v>
      </c>
      <c r="Q1494" s="52">
        <f>IFERROR(_xll.qlIndexFixing(ONIndex1Y,I1494,TRUE,_xll.ohTrigger(RecalcTrigger,Trigger1Y)),NA())</f>
        <v>2.2566329228017601E-2</v>
      </c>
    </row>
    <row r="1495" spans="2:17" x14ac:dyDescent="0.2">
      <c r="B1495" s="46" t="s">
        <v>51</v>
      </c>
      <c r="D1495" s="49">
        <f>_xll.qlCalendarAdvance(LocalCalendar,$D1494,B1495,"f",FALSE)</f>
        <v>50243</v>
      </c>
      <c r="E1495" s="49">
        <f>_xll.qlInterestRateIndexValueDate(IndexON,D1495)</f>
        <v>50243</v>
      </c>
      <c r="F1495" s="52">
        <f>IFERROR(_xll.qlIndexFixing(IndexON,D1495,TRUE,_xll.ohTrigger(RecalcTrigger,TriggerON)),NA())</f>
        <v>1.4930124022294322E-2</v>
      </c>
      <c r="H1495" s="49">
        <f>_xll.qlCalendarAdvance(IborCalendar,$H1494,B1495,"f",FALSE)</f>
        <v>50228</v>
      </c>
      <c r="I1495" s="49">
        <f>_xll.qlInterestRateIndexValueDate(Index1M,$H1495)</f>
        <v>50230</v>
      </c>
      <c r="J1495" s="52">
        <f>IFERROR(_xll.qlIndexFixing(Index1M,$H1495,TRUE,_xll.ohTrigger(RecalcTrigger,Trigger1M)),NA())</f>
        <v>1.7303939145540681E-2</v>
      </c>
      <c r="K1495" s="52">
        <f>IFERROR(_xll.qlIndexFixing(ONIndex1M,I1495,TRUE,_xll.ohTrigger(RecalcTrigger,Trigger1M)),NA())</f>
        <v>1.7302217828074618E-2</v>
      </c>
      <c r="L1495" s="52">
        <f>IFERROR(_xll.qlIndexFixing(Index3M,H1495,TRUE,_xll.ohTrigger(RecalcTrigger,Trigger3M)),NA())</f>
        <v>1.9178370731062166E-2</v>
      </c>
      <c r="M1495" s="52">
        <f>IFERROR(_xll.qlIndexFixing(ONIndex3M,I1495,TRUE,_xll.ohTrigger(RecalcTrigger,Trigger3M)),NA())</f>
        <v>1.9156057855722608E-2</v>
      </c>
      <c r="N1495" s="52">
        <f>IFERROR(_xll.qlIndexFixing(Index6M,$H1495,TRUE,_xll.ohTrigger(RecalcTrigger,Trigger6M)),NA())</f>
        <v>2.1021627333079308E-2</v>
      </c>
      <c r="O1495" s="52">
        <f>IFERROR(_xll.qlIndexFixing(ONIndex6M,I1495,TRUE,_xll.ohTrigger(RecalcTrigger,Trigger6M)),NA())</f>
        <v>2.0951044448045408E-2</v>
      </c>
      <c r="P1495" s="52">
        <f>IFERROR(_xll.qlIndexFixing(Index1Y,$H1495,TRUE,_xll.ohTrigger(RecalcTrigger,Trigger1Y)),NA())</f>
        <v>2.2738525664525198E-2</v>
      </c>
      <c r="Q1495" s="52">
        <f>IFERROR(_xll.qlIndexFixing(ONIndex1Y,I1495,TRUE,_xll.ohTrigger(RecalcTrigger,Trigger1Y)),NA())</f>
        <v>2.256191139076158E-2</v>
      </c>
    </row>
    <row r="1496" spans="2:17" x14ac:dyDescent="0.2">
      <c r="B1496" s="46" t="s">
        <v>51</v>
      </c>
      <c r="D1496" s="49">
        <f>_xll.qlCalendarAdvance(LocalCalendar,$D1495,B1496,"f",FALSE)</f>
        <v>50250</v>
      </c>
      <c r="E1496" s="49">
        <f>_xll.qlInterestRateIndexValueDate(IndexON,D1496)</f>
        <v>50250</v>
      </c>
      <c r="F1496" s="52">
        <f>IFERROR(_xll.qlIndexFixing(IndexON,D1496,TRUE,_xll.ohTrigger(RecalcTrigger,TriggerON)),NA())</f>
        <v>1.4926074195180661E-2</v>
      </c>
      <c r="H1496" s="49">
        <f>_xll.qlCalendarAdvance(IborCalendar,$H1495,B1496,"f",FALSE)</f>
        <v>50235</v>
      </c>
      <c r="I1496" s="49">
        <f>_xll.qlInterestRateIndexValueDate(Index1M,$H1496)</f>
        <v>50237</v>
      </c>
      <c r="J1496" s="52">
        <f>IFERROR(_xll.qlIndexFixing(Index1M,$H1496,TRUE,_xll.ohTrigger(RecalcTrigger,Trigger1M)),NA())</f>
        <v>1.7298911629322344E-2</v>
      </c>
      <c r="K1496" s="52">
        <f>IFERROR(_xll.qlIndexFixing(ONIndex1M,I1496,TRUE,_xll.ohTrigger(RecalcTrigger,Trigger1M)),NA())</f>
        <v>1.7297163323179987E-2</v>
      </c>
      <c r="L1496" s="52">
        <f>IFERROR(_xll.qlIndexFixing(Index3M,H1496,TRUE,_xll.ohTrigger(RecalcTrigger,Trigger3M)),NA())</f>
        <v>1.9174693503550978E-2</v>
      </c>
      <c r="M1496" s="52">
        <f>IFERROR(_xll.qlIndexFixing(ONIndex3M,I1496,TRUE,_xll.ohTrigger(RecalcTrigger,Trigger3M)),NA())</f>
        <v>1.9152308685468356E-2</v>
      </c>
      <c r="N1496" s="52">
        <f>IFERROR(_xll.qlIndexFixing(Index6M,$H1496,TRUE,_xll.ohTrigger(RecalcTrigger,Trigger6M)),NA())</f>
        <v>2.1018809562104591E-2</v>
      </c>
      <c r="O1496" s="52">
        <f>IFERROR(_xll.qlIndexFixing(ONIndex6M,I1496,TRUE,_xll.ohTrigger(RecalcTrigger,Trigger6M)),NA())</f>
        <v>2.0947817344580955E-2</v>
      </c>
      <c r="P1496" s="52">
        <f>IFERROR(_xll.qlIndexFixing(Index1Y,$H1496,TRUE,_xll.ohTrigger(RecalcTrigger,Trigger1Y)),NA())</f>
        <v>2.273524702414223E-2</v>
      </c>
      <c r="Q1496" s="52">
        <f>IFERROR(_xll.qlIndexFixing(ONIndex1Y,I1496,TRUE,_xll.ohTrigger(RecalcTrigger,Trigger1Y)),NA())</f>
        <v>2.2558979265019374E-2</v>
      </c>
    </row>
    <row r="1497" spans="2:17" x14ac:dyDescent="0.2">
      <c r="B1497" s="46" t="s">
        <v>51</v>
      </c>
      <c r="D1497" s="49">
        <f>_xll.qlCalendarAdvance(LocalCalendar,$D1496,B1497,"f",FALSE)</f>
        <v>50257</v>
      </c>
      <c r="E1497" s="49">
        <f>_xll.qlInterestRateIndexValueDate(IndexON,D1497)</f>
        <v>50257</v>
      </c>
      <c r="F1497" s="52">
        <f>IFERROR(_xll.qlIndexFixing(IndexON,D1497,TRUE,_xll.ohTrigger(RecalcTrigger,TriggerON)),NA())</f>
        <v>1.4922039318268077E-2</v>
      </c>
      <c r="H1497" s="49">
        <f>_xll.qlCalendarAdvance(IborCalendar,$H1496,B1497,"f",FALSE)</f>
        <v>50242</v>
      </c>
      <c r="I1497" s="49">
        <f>_xll.qlInterestRateIndexValueDate(Index1M,$H1497)</f>
        <v>50244</v>
      </c>
      <c r="J1497" s="52">
        <f>IFERROR(_xll.qlIndexFixing(Index1M,$H1497,TRUE,_xll.ohTrigger(RecalcTrigger,Trigger1M)),NA())</f>
        <v>1.7293899704429738E-2</v>
      </c>
      <c r="K1497" s="52">
        <f>IFERROR(_xll.qlIndexFixing(ONIndex1M,I1497,TRUE,_xll.ohTrigger(RecalcTrigger,Trigger1M)),NA())</f>
        <v>1.7292124384393759E-2</v>
      </c>
      <c r="L1497" s="52">
        <f>IFERROR(_xll.qlIndexFixing(Index3M,H1497,TRUE,_xll.ohTrigger(RecalcTrigger,Trigger3M)),NA())</f>
        <v>1.9171030143409654E-2</v>
      </c>
      <c r="M1497" s="52">
        <f>IFERROR(_xll.qlIndexFixing(ONIndex3M,I1497,TRUE,_xll.ohTrigger(RecalcTrigger,Trigger3M)),NA())</f>
        <v>1.9148573312417483E-2</v>
      </c>
      <c r="N1497" s="52">
        <f>IFERROR(_xll.qlIndexFixing(Index6M,$H1497,TRUE,_xll.ohTrigger(RecalcTrigger,Trigger6M)),NA())</f>
        <v>2.1015227810484882E-2</v>
      </c>
      <c r="O1497" s="52">
        <f>IFERROR(_xll.qlIndexFixing(ONIndex6M,I1497,TRUE,_xll.ohTrigger(RecalcTrigger,Trigger6M)),NA())</f>
        <v>2.094459472800736E-2</v>
      </c>
      <c r="P1497" s="52">
        <f>IFERROR(_xll.qlIndexFixing(Index1Y,$H1497,TRUE,_xll.ohTrigger(RecalcTrigger,Trigger1Y)),NA())</f>
        <v>2.2731957659490667E-2</v>
      </c>
      <c r="Q1497" s="52">
        <f>IFERROR(_xll.qlIndexFixing(ONIndex1Y,I1497,TRUE,_xll.ohTrigger(RecalcTrigger,Trigger1Y)),NA())</f>
        <v>2.2556036645671185E-2</v>
      </c>
    </row>
    <row r="1498" spans="2:17" x14ac:dyDescent="0.2">
      <c r="B1498" s="46" t="s">
        <v>51</v>
      </c>
      <c r="D1498" s="49">
        <f>_xll.qlCalendarAdvance(LocalCalendar,$D1497,B1498,"f",FALSE)</f>
        <v>50264</v>
      </c>
      <c r="E1498" s="49">
        <f>_xll.qlInterestRateIndexValueDate(IndexON,D1498)</f>
        <v>50264</v>
      </c>
      <c r="F1498" s="52">
        <f>IFERROR(_xll.qlIndexFixing(IndexON,D1498,TRUE,_xll.ohTrigger(RecalcTrigger,TriggerON)),NA())</f>
        <v>1.4918019391476633E-2</v>
      </c>
      <c r="H1498" s="49">
        <f>_xll.qlCalendarAdvance(IborCalendar,$H1497,B1498,"f",FALSE)</f>
        <v>50249</v>
      </c>
      <c r="I1498" s="49">
        <f>_xll.qlInterestRateIndexValueDate(Index1M,$H1498)</f>
        <v>50251</v>
      </c>
      <c r="J1498" s="52">
        <f>IFERROR(_xll.qlIndexFixing(Index1M,$H1498,TRUE,_xll.ohTrigger(RecalcTrigger,Trigger1M)),NA())</f>
        <v>1.7288725376606803E-2</v>
      </c>
      <c r="K1498" s="52">
        <f>IFERROR(_xll.qlIndexFixing(ONIndex1M,I1498,TRUE,_xll.ohTrigger(RecalcTrigger,Trigger1M)),NA())</f>
        <v>1.7287101011556061E-2</v>
      </c>
      <c r="L1498" s="52">
        <f>IFERROR(_xll.qlIndexFixing(Index3M,H1498,TRUE,_xll.ohTrigger(RecalcTrigger,Trigger3M)),NA())</f>
        <v>1.9167380650601699E-2</v>
      </c>
      <c r="M1498" s="52">
        <f>IFERROR(_xll.qlIndexFixing(ONIndex3M,I1498,TRUE,_xll.ohTrigger(RecalcTrigger,Trigger3M)),NA())</f>
        <v>1.9144851736490054E-2</v>
      </c>
      <c r="N1498" s="52">
        <f>IFERROR(_xll.qlIndexFixing(Index6M,$H1498,TRUE,_xll.ohTrigger(RecalcTrigger,Trigger6M)),NA())</f>
        <v>2.1010881414822727E-2</v>
      </c>
      <c r="O1498" s="52">
        <f>IFERROR(_xll.qlIndexFixing(ONIndex6M,I1498,TRUE,_xll.ohTrigger(RecalcTrigger,Trigger6M)),NA())</f>
        <v>2.0941376598164751E-2</v>
      </c>
      <c r="P1498" s="52">
        <f>IFERROR(_xll.qlIndexFixing(Index1Y,$H1498,TRUE,_xll.ohTrigger(RecalcTrigger,Trigger1Y)),NA())</f>
        <v>2.2728657570675409E-2</v>
      </c>
      <c r="Q1498" s="52">
        <f>IFERROR(_xll.qlIndexFixing(ONIndex1Y,I1498,TRUE,_xll.ohTrigger(RecalcTrigger,Trigger1Y)),NA())</f>
        <v>2.2553083532637075E-2</v>
      </c>
    </row>
    <row r="1499" spans="2:17" x14ac:dyDescent="0.2">
      <c r="B1499" s="46" t="s">
        <v>51</v>
      </c>
      <c r="D1499" s="49">
        <f>_xll.qlCalendarAdvance(LocalCalendar,$D1498,B1499,"f",FALSE)</f>
        <v>50271</v>
      </c>
      <c r="E1499" s="49">
        <f>_xll.qlInterestRateIndexValueDate(IndexON,D1499)</f>
        <v>50271</v>
      </c>
      <c r="F1499" s="52">
        <f>IFERROR(_xll.qlIndexFixing(IndexON,D1499,TRUE,_xll.ohTrigger(RecalcTrigger,TriggerON)),NA())</f>
        <v>1.4914014414726395E-2</v>
      </c>
      <c r="H1499" s="49">
        <f>_xll.qlCalendarAdvance(IborCalendar,$H1498,B1499,"f",FALSE)</f>
        <v>50256</v>
      </c>
      <c r="I1499" s="49">
        <f>_xll.qlInterestRateIndexValueDate(Index1M,$H1499)</f>
        <v>50258</v>
      </c>
      <c r="J1499" s="52">
        <f>IFERROR(_xll.qlIndexFixing(Index1M,$H1499,TRUE,_xll.ohTrigger(RecalcTrigger,Trigger1M)),NA())</f>
        <v>1.7283983005084866E-2</v>
      </c>
      <c r="K1499" s="52">
        <f>IFERROR(_xll.qlIndexFixing(ONIndex1M,I1499,TRUE,_xll.ohTrigger(RecalcTrigger,Trigger1M)),NA())</f>
        <v>1.7282093204586957E-2</v>
      </c>
      <c r="L1499" s="52">
        <f>IFERROR(_xll.qlIndexFixing(Index3M,H1499,TRUE,_xll.ohTrigger(RecalcTrigger,Trigger3M)),NA())</f>
        <v>1.9163745025088014E-2</v>
      </c>
      <c r="M1499" s="52">
        <f>IFERROR(_xll.qlIndexFixing(ONIndex3M,I1499,TRUE,_xll.ohTrigger(RecalcTrigger,Trigger3M)),NA())</f>
        <v>1.9141143957606133E-2</v>
      </c>
      <c r="N1499" s="52">
        <f>IFERROR(_xll.qlIndexFixing(Index6M,$H1499,TRUE,_xll.ohTrigger(RecalcTrigger,Trigger6M)),NA())</f>
        <v>2.100884644954586E-2</v>
      </c>
      <c r="O1499" s="52">
        <f>IFERROR(_xll.qlIndexFixing(ONIndex6M,I1499,TRUE,_xll.ohTrigger(RecalcTrigger,Trigger6M)),NA())</f>
        <v>2.0938162955133066E-2</v>
      </c>
      <c r="P1499" s="52">
        <f>IFERROR(_xll.qlIndexFixing(Index1Y,$H1499,TRUE,_xll.ohTrigger(RecalcTrigger,Trigger1Y)),NA())</f>
        <v>2.272534675780136E-2</v>
      </c>
      <c r="Q1499" s="52">
        <f>IFERROR(_xll.qlIndexFixing(ONIndex1Y,I1499,TRUE,_xll.ohTrigger(RecalcTrigger,Trigger1Y)),NA())</f>
        <v>2.2550119925757173E-2</v>
      </c>
    </row>
    <row r="1500" spans="2:17" x14ac:dyDescent="0.2">
      <c r="B1500" s="46" t="s">
        <v>51</v>
      </c>
      <c r="D1500" s="49">
        <f>_xll.qlCalendarAdvance(LocalCalendar,$D1499,B1500,"f",FALSE)</f>
        <v>50278</v>
      </c>
      <c r="E1500" s="49">
        <f>_xll.qlInterestRateIndexValueDate(IndexON,D1500)</f>
        <v>50278</v>
      </c>
      <c r="F1500" s="52">
        <f>IFERROR(_xll.qlIndexFixing(IndexON,D1500,TRUE,_xll.ohTrigger(RecalcTrigger,TriggerON)),NA())</f>
        <v>1.491002438825717E-2</v>
      </c>
      <c r="H1500" s="49">
        <f>_xll.qlCalendarAdvance(IborCalendar,$H1499,B1500,"f",FALSE)</f>
        <v>50263</v>
      </c>
      <c r="I1500" s="49">
        <f>_xll.qlInterestRateIndexValueDate(Index1M,$H1500)</f>
        <v>50265</v>
      </c>
      <c r="J1500" s="52">
        <f>IFERROR(_xll.qlIndexFixing(Index1M,$H1500,TRUE,_xll.ohTrigger(RecalcTrigger,Trigger1M)),NA())</f>
        <v>1.7278957477473988E-2</v>
      </c>
      <c r="K1500" s="52">
        <f>IFERROR(_xll.qlIndexFixing(ONIndex1M,I1500,TRUE,_xll.ohTrigger(RecalcTrigger,Trigger1M)),NA())</f>
        <v>1.7277100963646319E-2</v>
      </c>
      <c r="L1500" s="52">
        <f>IFERROR(_xll.qlIndexFixing(Index3M,H1500,TRUE,_xll.ohTrigger(RecalcTrigger,Trigger3M)),NA())</f>
        <v>1.916012326682863E-2</v>
      </c>
      <c r="M1500" s="52">
        <f>IFERROR(_xll.qlIndexFixing(ONIndex3M,I1500,TRUE,_xll.ohTrigger(RecalcTrigger,Trigger3M)),NA())</f>
        <v>1.9137449975845655E-2</v>
      </c>
      <c r="N1500" s="52">
        <f>IFERROR(_xll.qlIndexFixing(Index6M,$H1500,TRUE,_xll.ohTrigger(RecalcTrigger,Trigger6M)),NA())</f>
        <v>2.1006047396585563E-2</v>
      </c>
      <c r="O1500" s="52">
        <f>IFERROR(_xll.qlIndexFixing(ONIndex6M,I1500,TRUE,_xll.ohTrigger(RecalcTrigger,Trigger6M)),NA())</f>
        <v>2.0934953798832368E-2</v>
      </c>
      <c r="P1500" s="52">
        <f>IFERROR(_xll.qlIndexFixing(Index1Y,$H1500,TRUE,_xll.ohTrigger(RecalcTrigger,Trigger1Y)),NA())</f>
        <v>2.2722025220974735E-2</v>
      </c>
      <c r="Q1500" s="52">
        <f>IFERROR(_xll.qlIndexFixing(ONIndex1Y,I1500,TRUE,_xll.ohTrigger(RecalcTrigger,Trigger1Y)),NA())</f>
        <v>2.254714582519135E-2</v>
      </c>
    </row>
    <row r="1501" spans="2:17" x14ac:dyDescent="0.2">
      <c r="B1501" s="46" t="s">
        <v>51</v>
      </c>
      <c r="D1501" s="49">
        <f>_xll.qlCalendarAdvance(LocalCalendar,$D1500,B1501,"f",FALSE)</f>
        <v>50285</v>
      </c>
      <c r="E1501" s="49">
        <f>_xll.qlInterestRateIndexValueDate(IndexON,D1501)</f>
        <v>50285</v>
      </c>
      <c r="F1501" s="52">
        <f>IFERROR(_xll.qlIndexFixing(IndexON,D1501,TRUE,_xll.ohTrigger(RecalcTrigger,TriggerON)),NA())</f>
        <v>1.490604931182915E-2</v>
      </c>
      <c r="H1501" s="49">
        <f>_xll.qlCalendarAdvance(IborCalendar,$H1500,B1501,"f",FALSE)</f>
        <v>50270</v>
      </c>
      <c r="I1501" s="49">
        <f>_xll.qlInterestRateIndexValueDate(Index1M,$H1501)</f>
        <v>50272</v>
      </c>
      <c r="J1501" s="52">
        <f>IFERROR(_xll.qlIndexFixing(Index1M,$H1501,TRUE,_xll.ohTrigger(RecalcTrigger,Trigger1M)),NA())</f>
        <v>1.727400791766448E-2</v>
      </c>
      <c r="K1501" s="52">
        <f>IFERROR(_xll.qlIndexFixing(ONIndex1M,I1501,TRUE,_xll.ohTrigger(RecalcTrigger,Trigger1M)),NA())</f>
        <v>1.7272124288654211E-2</v>
      </c>
      <c r="L1501" s="52">
        <f>IFERROR(_xll.qlIndexFixing(Index3M,H1501,TRUE,_xll.ohTrigger(RecalcTrigger,Trigger3M)),NA())</f>
        <v>1.9156515375786182E-2</v>
      </c>
      <c r="M1501" s="52">
        <f>IFERROR(_xll.qlIndexFixing(ONIndex3M,I1501,TRUE,_xll.ohTrigger(RecalcTrigger,Trigger3M)),NA())</f>
        <v>1.9133769791208621E-2</v>
      </c>
      <c r="N1501" s="52">
        <f>IFERROR(_xll.qlIndexFixing(Index6M,$H1501,TRUE,_xll.ohTrigger(RecalcTrigger,Trigger6M)),NA())</f>
        <v>2.1002483250086041E-2</v>
      </c>
      <c r="O1501" s="52">
        <f>IFERROR(_xll.qlIndexFixing(ONIndex6M,I1501,TRUE,_xll.ohTrigger(RecalcTrigger,Trigger6M)),NA())</f>
        <v>2.0931749129262656E-2</v>
      </c>
      <c r="P1501" s="52">
        <f>IFERROR(_xll.qlIndexFixing(Index1Y,$H1501,TRUE,_xll.ohTrigger(RecalcTrigger,Trigger1Y)),NA())</f>
        <v>2.2718692960301313E-2</v>
      </c>
      <c r="Q1501" s="52">
        <f>IFERROR(_xll.qlIndexFixing(ONIndex1Y,I1501,TRUE,_xll.ohTrigger(RecalcTrigger,Trigger1Y)),NA())</f>
        <v>2.2544161230939608E-2</v>
      </c>
    </row>
    <row r="1502" spans="2:17" x14ac:dyDescent="0.2">
      <c r="B1502" s="46" t="s">
        <v>51</v>
      </c>
      <c r="D1502" s="49">
        <f>_xll.qlCalendarAdvance(LocalCalendar,$D1501,B1502,"f",FALSE)</f>
        <v>50292</v>
      </c>
      <c r="E1502" s="49">
        <f>_xll.qlInterestRateIndexValueDate(IndexON,D1502)</f>
        <v>50292</v>
      </c>
      <c r="F1502" s="52">
        <f>IFERROR(_xll.qlIndexFixing(IndexON,D1502,TRUE,_xll.ohTrigger(RecalcTrigger,TriggerON)),NA())</f>
        <v>1.4902089185522271E-2</v>
      </c>
      <c r="H1502" s="49">
        <f>_xll.qlCalendarAdvance(IborCalendar,$H1501,B1502,"f",FALSE)</f>
        <v>50277</v>
      </c>
      <c r="I1502" s="49">
        <f>_xll.qlInterestRateIndexValueDate(Index1M,$H1502)</f>
        <v>50279</v>
      </c>
      <c r="J1502" s="52">
        <f>IFERROR(_xll.qlIndexFixing(Index1M,$H1502,TRUE,_xll.ohTrigger(RecalcTrigger,Trigger1M)),NA())</f>
        <v>1.7269073949073288E-2</v>
      </c>
      <c r="K1502" s="52">
        <f>IFERROR(_xll.qlIndexFixing(ONIndex1M,I1502,TRUE,_xll.ohTrigger(RecalcTrigger,Trigger1M)),NA())</f>
        <v>1.726716317969057E-2</v>
      </c>
      <c r="L1502" s="52">
        <f>IFERROR(_xll.qlIndexFixing(Index3M,H1502,TRUE,_xll.ohTrigger(RecalcTrigger,Trigger3M)),NA())</f>
        <v>1.9152921351921579E-2</v>
      </c>
      <c r="M1502" s="52">
        <f>IFERROR(_xll.qlIndexFixing(ONIndex3M,I1502,TRUE,_xll.ohTrigger(RecalcTrigger,Trigger3M)),NA())</f>
        <v>1.9130103403695031E-2</v>
      </c>
      <c r="N1502" s="52">
        <f>IFERROR(_xll.qlIndexFixing(Index6M,$H1502,TRUE,_xll.ohTrigger(RecalcTrigger,Trigger6M)),NA())</f>
        <v>2.0998153340432424E-2</v>
      </c>
      <c r="O1502" s="52">
        <f>IFERROR(_xll.qlIndexFixing(ONIndex6M,I1502,TRUE,_xll.ohTrigger(RecalcTrigger,Trigger6M)),NA())</f>
        <v>2.0928548946503867E-2</v>
      </c>
      <c r="P1502" s="52">
        <f>IFERROR(_xll.qlIndexFixing(Index1Y,$H1502,TRUE,_xll.ohTrigger(RecalcTrigger,Trigger1Y)),NA())</f>
        <v>2.2715349975887311E-2</v>
      </c>
      <c r="Q1502" s="52">
        <f>IFERROR(_xll.qlIndexFixing(ONIndex1Y,I1502,TRUE,_xll.ohTrigger(RecalcTrigger,Trigger1Y)),NA())</f>
        <v>2.2541166142922009E-2</v>
      </c>
    </row>
    <row r="1503" spans="2:17" x14ac:dyDescent="0.2">
      <c r="B1503" s="46" t="s">
        <v>51</v>
      </c>
      <c r="D1503" s="49">
        <f>_xll.qlCalendarAdvance(LocalCalendar,$D1502,B1503,"f",FALSE)</f>
        <v>50299</v>
      </c>
      <c r="E1503" s="49">
        <f>_xll.qlInterestRateIndexValueDate(IndexON,D1503)</f>
        <v>50299</v>
      </c>
      <c r="F1503" s="52">
        <f>IFERROR(_xll.qlIndexFixing(IndexON,D1503,TRUE,_xll.ohTrigger(RecalcTrigger,TriggerON)),NA())</f>
        <v>1.4898144009336534E-2</v>
      </c>
      <c r="H1503" s="49">
        <f>_xll.qlCalendarAdvance(IborCalendar,$H1502,B1503,"f",FALSE)</f>
        <v>50284</v>
      </c>
      <c r="I1503" s="49">
        <f>_xll.qlInterestRateIndexValueDate(Index1M,$H1503)</f>
        <v>50286</v>
      </c>
      <c r="J1503" s="52">
        <f>IFERROR(_xll.qlIndexFixing(Index1M,$H1503,TRUE,_xll.ohTrigger(RecalcTrigger,Trigger1M)),NA())</f>
        <v>1.7264155571682926E-2</v>
      </c>
      <c r="K1503" s="52">
        <f>IFERROR(_xll.qlIndexFixing(ONIndex1M,I1503,TRUE,_xll.ohTrigger(RecalcTrigger,Trigger1M)),NA())</f>
        <v>1.7262217636675459E-2</v>
      </c>
      <c r="L1503" s="52">
        <f>IFERROR(_xll.qlIndexFixing(Index3M,H1503,TRUE,_xll.ohTrigger(RecalcTrigger,Trigger3M)),NA())</f>
        <v>1.914908582598665E-2</v>
      </c>
      <c r="M1503" s="52">
        <f>IFERROR(_xll.qlIndexFixing(ONIndex3M,I1503,TRUE,_xll.ohTrigger(RecalcTrigger,Trigger3M)),NA())</f>
        <v>1.9126450813304885E-2</v>
      </c>
      <c r="N1503" s="52">
        <f>IFERROR(_xll.qlIndexFixing(Index6M,$H1503,TRUE,_xll.ohTrigger(RecalcTrigger,Trigger6M)),NA())</f>
        <v>2.0994212451473614E-2</v>
      </c>
      <c r="O1503" s="52">
        <f>IFERROR(_xll.qlIndexFixing(ONIndex6M,I1503,TRUE,_xll.ohTrigger(RecalcTrigger,Trigger6M)),NA())</f>
        <v>2.0925353250476064E-2</v>
      </c>
      <c r="P1503" s="52">
        <f>IFERROR(_xll.qlIndexFixing(Index1Y,$H1503,TRUE,_xll.ohTrigger(RecalcTrigger,Trigger1Y)),NA())</f>
        <v>2.2711996267839603E-2</v>
      </c>
      <c r="Q1503" s="52">
        <f>IFERROR(_xll.qlIndexFixing(ONIndex1Y,I1503,TRUE,_xll.ohTrigger(RecalcTrigger,Trigger1Y)),NA())</f>
        <v>2.253816056121849E-2</v>
      </c>
    </row>
    <row r="1504" spans="2:17" x14ac:dyDescent="0.2">
      <c r="B1504" s="46" t="s">
        <v>51</v>
      </c>
      <c r="D1504" s="49">
        <f>_xll.qlCalendarAdvance(LocalCalendar,$D1503,B1504,"f",FALSE)</f>
        <v>50306</v>
      </c>
      <c r="E1504" s="49">
        <f>_xll.qlInterestRateIndexValueDate(IndexON,D1504)</f>
        <v>50306</v>
      </c>
      <c r="F1504" s="52">
        <f>IFERROR(_xll.qlIndexFixing(IndexON,D1504,TRUE,_xll.ohTrigger(RecalcTrigger,TriggerON)),NA())</f>
        <v>1.4894213783271937E-2</v>
      </c>
      <c r="H1504" s="49">
        <f>_xll.qlCalendarAdvance(IborCalendar,$H1503,B1504,"f",FALSE)</f>
        <v>50291</v>
      </c>
      <c r="I1504" s="49">
        <f>_xll.qlInterestRateIndexValueDate(Index1M,$H1504)</f>
        <v>50293</v>
      </c>
      <c r="J1504" s="52">
        <f>IFERROR(_xll.qlIndexFixing(Index1M,$H1504,TRUE,_xll.ohTrigger(RecalcTrigger,Trigger1M)),NA())</f>
        <v>1.7259317547909964E-2</v>
      </c>
      <c r="K1504" s="52">
        <f>IFERROR(_xll.qlIndexFixing(ONIndex1M,I1504,TRUE,_xll.ohTrigger(RecalcTrigger,Trigger1M)),NA())</f>
        <v>1.7257287659528942E-2</v>
      </c>
      <c r="L1504" s="52">
        <f>IFERROR(_xll.qlIndexFixing(Index3M,H1504,TRUE,_xll.ohTrigger(RecalcTrigger,Trigger3M)),NA())</f>
        <v>1.9145518735132747E-2</v>
      </c>
      <c r="M1504" s="52">
        <f>IFERROR(_xll.qlIndexFixing(ONIndex3M,I1504,TRUE,_xll.ohTrigger(RecalcTrigger,Trigger3M)),NA())</f>
        <v>1.9122812019958246E-2</v>
      </c>
      <c r="N1504" s="52">
        <f>IFERROR(_xll.qlIndexFixing(Index6M,$H1504,TRUE,_xll.ohTrigger(RecalcTrigger,Trigger6M)),NA())</f>
        <v>2.0991046039819633E-2</v>
      </c>
      <c r="O1504" s="52">
        <f>IFERROR(_xll.qlIndexFixing(ONIndex6M,I1504,TRUE,_xll.ohTrigger(RecalcTrigger,Trigger6M)),NA())</f>
        <v>2.0922162041339121E-2</v>
      </c>
      <c r="P1504" s="52">
        <f>IFERROR(_xll.qlIndexFixing(Index1Y,$H1504,TRUE,_xll.ohTrigger(RecalcTrigger,Trigger1Y)),NA())</f>
        <v>2.2708631836264839E-2</v>
      </c>
      <c r="Q1504" s="52">
        <f>IFERROR(_xll.qlIndexFixing(ONIndex1Y,I1504,TRUE,_xll.ohTrigger(RecalcTrigger,Trigger1Y)),NA())</f>
        <v>2.2535144485908987E-2</v>
      </c>
    </row>
    <row r="1505" spans="2:17" x14ac:dyDescent="0.2">
      <c r="B1505" s="46" t="s">
        <v>51</v>
      </c>
      <c r="D1505" s="49">
        <f>_xll.qlCalendarAdvance(LocalCalendar,$D1504,B1505,"f",FALSE)</f>
        <v>50313</v>
      </c>
      <c r="E1505" s="49">
        <f>_xll.qlInterestRateIndexValueDate(IndexON,D1505)</f>
        <v>50313</v>
      </c>
      <c r="F1505" s="52">
        <f>IFERROR(_xll.qlIndexFixing(IndexON,D1505,TRUE,_xll.ohTrigger(RecalcTrigger,TriggerON)),NA())</f>
        <v>1.4890298507328481E-2</v>
      </c>
      <c r="H1505" s="49">
        <f>_xll.qlCalendarAdvance(IborCalendar,$H1504,B1505,"f",FALSE)</f>
        <v>50298</v>
      </c>
      <c r="I1505" s="49">
        <f>_xll.qlInterestRateIndexValueDate(Index1M,$H1505)</f>
        <v>50300</v>
      </c>
      <c r="J1505" s="52">
        <f>IFERROR(_xll.qlIndexFixing(Index1M,$H1505,TRUE,_xll.ohTrigger(RecalcTrigger,Trigger1M)),NA())</f>
        <v>1.7254365590414766E-2</v>
      </c>
      <c r="K1505" s="52">
        <f>IFERROR(_xll.qlIndexFixing(ONIndex1M,I1505,TRUE,_xll.ohTrigger(RecalcTrigger,Trigger1M)),NA())</f>
        <v>1.725237324841089E-2</v>
      </c>
      <c r="L1505" s="52">
        <f>IFERROR(_xll.qlIndexFixing(Index3M,H1505,TRUE,_xll.ohTrigger(RecalcTrigger,Trigger3M)),NA())</f>
        <v>1.9141965510575086E-2</v>
      </c>
      <c r="M1505" s="52">
        <f>IFERROR(_xll.qlIndexFixing(ONIndex3M,I1505,TRUE,_xll.ohTrigger(RecalcTrigger,Trigger3M)),NA())</f>
        <v>1.9119187023735051E-2</v>
      </c>
      <c r="N1505" s="52">
        <f>IFERROR(_xll.qlIndexFixing(Index6M,$H1505,TRUE,_xll.ohTrigger(RecalcTrigger,Trigger6M)),NA())</f>
        <v>2.0987884166978291E-2</v>
      </c>
      <c r="O1505" s="52">
        <f>IFERROR(_xll.qlIndexFixing(ONIndex6M,I1505,TRUE,_xll.ohTrigger(RecalcTrigger,Trigger6M)),NA())</f>
        <v>2.0918975318773292E-2</v>
      </c>
      <c r="P1505" s="52">
        <f>IFERROR(_xll.qlIndexFixing(Index1Y,$H1505,TRUE,_xll.ohTrigger(RecalcTrigger,Trigger1Y)),NA())</f>
        <v>2.2705256681270776E-2</v>
      </c>
      <c r="Q1505" s="52">
        <f>IFERROR(_xll.qlIndexFixing(ONIndex1Y,I1505,TRUE,_xll.ohTrigger(RecalcTrigger,Trigger1Y)),NA())</f>
        <v>2.2532117916753691E-2</v>
      </c>
    </row>
    <row r="1506" spans="2:17" x14ac:dyDescent="0.2">
      <c r="B1506" s="46" t="s">
        <v>51</v>
      </c>
      <c r="D1506" s="49">
        <f>_xll.qlCalendarAdvance(LocalCalendar,$D1505,B1506,"f",FALSE)</f>
        <v>50320</v>
      </c>
      <c r="E1506" s="49">
        <f>_xll.qlInterestRateIndexValueDate(IndexON,D1506)</f>
        <v>50320</v>
      </c>
      <c r="F1506" s="52">
        <f>IFERROR(_xll.qlIndexFixing(IndexON,D1506,TRUE,_xll.ohTrigger(RecalcTrigger,TriggerON)),NA())</f>
        <v>1.4886398181586102E-2</v>
      </c>
      <c r="H1506" s="49">
        <f>_xll.qlCalendarAdvance(IborCalendar,$H1505,B1506,"f",FALSE)</f>
        <v>50305</v>
      </c>
      <c r="I1506" s="49">
        <f>_xll.qlInterestRateIndexValueDate(Index1M,$H1506)</f>
        <v>50307</v>
      </c>
      <c r="J1506" s="52">
        <f>IFERROR(_xll.qlIndexFixing(Index1M,$H1506,TRUE,_xll.ohTrigger(RecalcTrigger,Trigger1M)),NA())</f>
        <v>1.7249493986499498E-2</v>
      </c>
      <c r="K1506" s="52">
        <f>IFERROR(_xll.qlIndexFixing(ONIndex1M,I1506,TRUE,_xll.ohTrigger(RecalcTrigger,Trigger1M)),NA())</f>
        <v>1.7247474403321306E-2</v>
      </c>
      <c r="L1506" s="52">
        <f>IFERROR(_xll.qlIndexFixing(Index3M,H1506,TRUE,_xll.ohTrigger(RecalcTrigger,Trigger3M)),NA())</f>
        <v>1.913842615227853E-2</v>
      </c>
      <c r="M1506" s="52">
        <f>IFERROR(_xll.qlIndexFixing(ONIndex3M,I1506,TRUE,_xll.ohTrigger(RecalcTrigger,Trigger3M)),NA())</f>
        <v>1.91155758246353E-2</v>
      </c>
      <c r="N1506" s="52">
        <f>IFERROR(_xll.qlIndexFixing(Index6M,$H1506,TRUE,_xll.ohTrigger(RecalcTrigger,Trigger6M)),NA())</f>
        <v>2.0984726832928836E-2</v>
      </c>
      <c r="O1506" s="52">
        <f>IFERROR(_xll.qlIndexFixing(ONIndex6M,I1506,TRUE,_xll.ohTrigger(RecalcTrigger,Trigger6M)),NA())</f>
        <v>2.0915793083098322E-2</v>
      </c>
      <c r="P1506" s="52">
        <f>IFERROR(_xll.qlIndexFixing(Index1Y,$H1506,TRUE,_xll.ohTrigger(RecalcTrigger,Trigger1Y)),NA())</f>
        <v>2.2701870802964499E-2</v>
      </c>
      <c r="Q1506" s="52">
        <f>IFERROR(_xll.qlIndexFixing(ONIndex1Y,I1506,TRUE,_xll.ohTrigger(RecalcTrigger,Trigger1Y)),NA())</f>
        <v>2.2529080853992411E-2</v>
      </c>
    </row>
    <row r="1507" spans="2:17" x14ac:dyDescent="0.2">
      <c r="B1507" s="46" t="s">
        <v>51</v>
      </c>
      <c r="D1507" s="49">
        <f>_xll.qlCalendarAdvance(LocalCalendar,$D1506,B1507,"f",FALSE)</f>
        <v>50327</v>
      </c>
      <c r="E1507" s="49">
        <f>_xll.qlInterestRateIndexValueDate(IndexON,D1507)</f>
        <v>50327</v>
      </c>
      <c r="F1507" s="52">
        <f>IFERROR(_xll.qlIndexFixing(IndexON,D1507,TRUE,_xll.ohTrigger(RecalcTrigger,TriggerON)),NA())</f>
        <v>1.4882512805964865E-2</v>
      </c>
      <c r="H1507" s="49">
        <f>_xll.qlCalendarAdvance(IborCalendar,$H1506,B1507,"f",FALSE)</f>
        <v>50312</v>
      </c>
      <c r="I1507" s="49">
        <f>_xll.qlInterestRateIndexValueDate(Index1M,$H1507)</f>
        <v>50314</v>
      </c>
      <c r="J1507" s="52">
        <f>IFERROR(_xll.qlIndexFixing(Index1M,$H1507,TRUE,_xll.ohTrigger(RecalcTrigger,Trigger1M)),NA())</f>
        <v>1.7244637973700128E-2</v>
      </c>
      <c r="K1507" s="52">
        <f>IFERROR(_xll.qlIndexFixing(ONIndex1M,I1507,TRUE,_xll.ohTrigger(RecalcTrigger,Trigger1M)),NA())</f>
        <v>1.7242591124100315E-2</v>
      </c>
      <c r="L1507" s="52">
        <f>IFERROR(_xll.qlIndexFixing(Index3M,H1507,TRUE,_xll.ohTrigger(RecalcTrigger,Trigger3M)),NA())</f>
        <v>1.9135935490477381E-2</v>
      </c>
      <c r="M1507" s="52">
        <f>IFERROR(_xll.qlIndexFixing(ONIndex3M,I1507,TRUE,_xll.ohTrigger(RecalcTrigger,Trigger3M)),NA())</f>
        <v>1.9111978422738929E-2</v>
      </c>
      <c r="N1507" s="52">
        <f>IFERROR(_xll.qlIndexFixing(Index6M,$H1507,TRUE,_xll.ohTrigger(RecalcTrigger,Trigger6M)),NA())</f>
        <v>2.0981959696852941E-2</v>
      </c>
      <c r="O1507" s="52">
        <f>IFERROR(_xll.qlIndexFixing(ONIndex6M,I1507,TRUE,_xll.ohTrigger(RecalcTrigger,Trigger6M)),NA())</f>
        <v>2.0912615334234275E-2</v>
      </c>
      <c r="P1507" s="52">
        <f>IFERROR(_xll.qlIndexFixing(Index1Y,$H1507,TRUE,_xll.ohTrigger(RecalcTrigger,Trigger1Y)),NA())</f>
        <v>2.2698474201454637E-2</v>
      </c>
      <c r="Q1507" s="52">
        <f>IFERROR(_xll.qlIndexFixing(ONIndex1Y,I1507,TRUE,_xll.ohTrigger(RecalcTrigger,Trigger1Y)),NA())</f>
        <v>2.2526033297465275E-2</v>
      </c>
    </row>
    <row r="1508" spans="2:17" x14ac:dyDescent="0.2">
      <c r="B1508" s="46" t="s">
        <v>51</v>
      </c>
      <c r="D1508" s="49">
        <f>_xll.qlCalendarAdvance(LocalCalendar,$D1507,B1508,"f",FALSE)</f>
        <v>50334</v>
      </c>
      <c r="E1508" s="49">
        <f>_xll.qlInterestRateIndexValueDate(IndexON,D1508)</f>
        <v>50334</v>
      </c>
      <c r="F1508" s="52">
        <f>IFERROR(_xll.qlIndexFixing(IndexON,D1508,TRUE,_xll.ohTrigger(RecalcTrigger,TriggerON)),NA())</f>
        <v>1.4878642380384832E-2</v>
      </c>
      <c r="H1508" s="49">
        <f>_xll.qlCalendarAdvance(IborCalendar,$H1507,B1508,"f",FALSE)</f>
        <v>50319</v>
      </c>
      <c r="I1508" s="49">
        <f>_xll.qlInterestRateIndexValueDate(Index1M,$H1508)</f>
        <v>50321</v>
      </c>
      <c r="J1508" s="52">
        <f>IFERROR(_xll.qlIndexFixing(Index1M,$H1508,TRUE,_xll.ohTrigger(RecalcTrigger,Trigger1M)),NA())</f>
        <v>1.723979755199917E-2</v>
      </c>
      <c r="K1508" s="52">
        <f>IFERROR(_xll.qlIndexFixing(ONIndex1M,I1508,TRUE,_xll.ohTrigger(RecalcTrigger,Trigger1M)),NA())</f>
        <v>1.7237723410827854E-2</v>
      </c>
      <c r="L1508" s="52">
        <f>IFERROR(_xll.qlIndexFixing(Index3M,H1508,TRUE,_xll.ohTrigger(RecalcTrigger,Trigger3M)),NA())</f>
        <v>1.9131648417375503E-2</v>
      </c>
      <c r="M1508" s="52">
        <f>IFERROR(_xll.qlIndexFixing(ONIndex3M,I1508,TRUE,_xll.ohTrigger(RecalcTrigger,Trigger3M)),NA())</f>
        <v>1.9108394817886065E-2</v>
      </c>
      <c r="N1508" s="52">
        <f>IFERROR(_xll.qlIndexFixing(Index6M,$H1508,TRUE,_xll.ohTrigger(RecalcTrigger,Trigger6M)),NA())</f>
        <v>2.0978811582018191E-2</v>
      </c>
      <c r="O1508" s="52">
        <f>IFERROR(_xll.qlIndexFixing(ONIndex6M,I1508,TRUE,_xll.ohTrigger(RecalcTrigger,Trigger6M)),NA())</f>
        <v>2.0909442072101214E-2</v>
      </c>
      <c r="P1508" s="52">
        <f>IFERROR(_xll.qlIndexFixing(Index1Y,$H1508,TRUE,_xll.ohTrigger(RecalcTrigger,Trigger1Y)),NA())</f>
        <v>2.2695066876849378E-2</v>
      </c>
      <c r="Q1508" s="52">
        <f>IFERROR(_xll.qlIndexFixing(ONIndex1Y,I1508,TRUE,_xll.ohTrigger(RecalcTrigger,Trigger1Y)),NA())</f>
        <v>2.2522975247252219E-2</v>
      </c>
    </row>
    <row r="1509" spans="2:17" x14ac:dyDescent="0.2">
      <c r="B1509" s="46" t="s">
        <v>51</v>
      </c>
      <c r="D1509" s="49">
        <f>_xll.qlCalendarAdvance(LocalCalendar,$D1508,B1509,"f",FALSE)</f>
        <v>50341</v>
      </c>
      <c r="E1509" s="49">
        <f>_xll.qlInterestRateIndexValueDate(IndexON,D1509)</f>
        <v>50341</v>
      </c>
      <c r="F1509" s="52">
        <f>IFERROR(_xll.qlIndexFixing(IndexON,D1509,TRUE,_xll.ohTrigger(RecalcTrigger,TriggerON)),NA())</f>
        <v>1.4874786904925941E-2</v>
      </c>
      <c r="H1509" s="49">
        <f>_xll.qlCalendarAdvance(IborCalendar,$H1508,B1509,"f",FALSE)</f>
        <v>50326</v>
      </c>
      <c r="I1509" s="49">
        <f>_xll.qlInterestRateIndexValueDate(Index1M,$H1509)</f>
        <v>50328</v>
      </c>
      <c r="J1509" s="52">
        <f>IFERROR(_xll.qlIndexFixing(Index1M,$H1509,TRUE,_xll.ohTrigger(RecalcTrigger,Trigger1M)),NA())</f>
        <v>1.723497272137664E-2</v>
      </c>
      <c r="K1509" s="52">
        <f>IFERROR(_xll.qlIndexFixing(ONIndex1M,I1509,TRUE,_xll.ohTrigger(RecalcTrigger,Trigger1M)),NA())</f>
        <v>1.7232871263663796E-2</v>
      </c>
      <c r="L1509" s="52">
        <f>IFERROR(_xll.qlIndexFixing(Index3M,H1509,TRUE,_xll.ohTrigger(RecalcTrigger,Trigger3M)),NA())</f>
        <v>1.9128151462706189E-2</v>
      </c>
      <c r="M1509" s="52">
        <f>IFERROR(_xll.qlIndexFixing(ONIndex3M,I1509,TRUE,_xll.ohTrigger(RecalcTrigger,Trigger3M)),NA())</f>
        <v>1.9104825010076709E-2</v>
      </c>
      <c r="N1509" s="52">
        <f>IFERROR(_xll.qlIndexFixing(Index6M,$H1509,TRUE,_xll.ohTrigger(RecalcTrigger,Trigger6M)),NA())</f>
        <v>2.0975668006200515E-2</v>
      </c>
      <c r="O1509" s="52">
        <f>IFERROR(_xll.qlIndexFixing(ONIndex6M,I1509,TRUE,_xll.ohTrigger(RecalcTrigger,Trigger6M)),NA())</f>
        <v>2.0906273296779077E-2</v>
      </c>
      <c r="P1509" s="52">
        <f>IFERROR(_xll.qlIndexFixing(Index1Y,$H1509,TRUE,_xll.ohTrigger(RecalcTrigger,Trigger1Y)),NA())</f>
        <v>2.2691648829257349E-2</v>
      </c>
      <c r="Q1509" s="52">
        <f>IFERROR(_xll.qlIndexFixing(ONIndex1Y,I1509,TRUE,_xll.ohTrigger(RecalcTrigger,Trigger1Y)),NA())</f>
        <v>2.2519906703273307E-2</v>
      </c>
    </row>
    <row r="1510" spans="2:17" x14ac:dyDescent="0.2">
      <c r="B1510" s="46" t="s">
        <v>51</v>
      </c>
      <c r="D1510" s="49">
        <f>_xll.qlCalendarAdvance(LocalCalendar,$D1509,B1510,"f",FALSE)</f>
        <v>50348</v>
      </c>
      <c r="E1510" s="49">
        <f>_xll.qlInterestRateIndexValueDate(IndexON,D1510)</f>
        <v>50348</v>
      </c>
      <c r="F1510" s="52">
        <f>IFERROR(_xll.qlIndexFixing(IndexON,D1510,TRUE,_xll.ohTrigger(RecalcTrigger,TriggerON)),NA())</f>
        <v>1.4870946379668126E-2</v>
      </c>
      <c r="H1510" s="49">
        <f>_xll.qlCalendarAdvance(IborCalendar,$H1509,B1510,"f",FALSE)</f>
        <v>50333</v>
      </c>
      <c r="I1510" s="49">
        <f>_xll.qlInterestRateIndexValueDate(Index1M,$H1510)</f>
        <v>50335</v>
      </c>
      <c r="J1510" s="52">
        <f>IFERROR(_xll.qlIndexFixing(Index1M,$H1510,TRUE,_xll.ohTrigger(RecalcTrigger,Trigger1M)),NA())</f>
        <v>1.7230163481810057E-2</v>
      </c>
      <c r="K1510" s="52">
        <f>IFERROR(_xll.qlIndexFixing(ONIndex1M,I1510,TRUE,_xll.ohTrigger(RecalcTrigger,Trigger1M)),NA())</f>
        <v>1.7228034682288396E-2</v>
      </c>
      <c r="L1510" s="52">
        <f>IFERROR(_xll.qlIndexFixing(Index3M,H1510,TRUE,_xll.ohTrigger(RecalcTrigger,Trigger3M)),NA())</f>
        <v>1.9124668374916696E-2</v>
      </c>
      <c r="M1510" s="52">
        <f>IFERROR(_xll.qlIndexFixing(ONIndex3M,I1510,TRUE,_xll.ohTrigger(RecalcTrigger,Trigger3M)),NA())</f>
        <v>1.9101268999470733E-2</v>
      </c>
      <c r="N1510" s="52">
        <f>IFERROR(_xll.qlIndexFixing(Index6M,$H1510,TRUE,_xll.ohTrigger(RecalcTrigger,Trigger6M)),NA())</f>
        <v>2.0972528969377072E-2</v>
      </c>
      <c r="O1510" s="52">
        <f>IFERROR(_xll.qlIndexFixing(ONIndex6M,I1510,TRUE,_xll.ohTrigger(RecalcTrigger,Trigger6M)),NA())</f>
        <v>2.090310900810799E-2</v>
      </c>
      <c r="P1510" s="52">
        <f>IFERROR(_xll.qlIndexFixing(Index1Y,$H1510,TRUE,_xll.ohTrigger(RecalcTrigger,Trigger1Y)),NA())</f>
        <v>2.2688220058787824E-2</v>
      </c>
      <c r="Q1510" s="52">
        <f>IFERROR(_xll.qlIndexFixing(ONIndex1Y,I1510,TRUE,_xll.ohTrigger(RecalcTrigger,Trigger1Y)),NA())</f>
        <v>2.2516827665608474E-2</v>
      </c>
    </row>
    <row r="1511" spans="2:17" x14ac:dyDescent="0.2">
      <c r="B1511" s="46" t="s">
        <v>51</v>
      </c>
      <c r="D1511" s="49">
        <f>_xll.qlCalendarAdvance(LocalCalendar,$D1510,B1511,"f",FALSE)</f>
        <v>50356</v>
      </c>
      <c r="E1511" s="49">
        <f>_xll.qlInterestRateIndexValueDate(IndexON,D1511)</f>
        <v>50356</v>
      </c>
      <c r="F1511" s="52">
        <f>IFERROR(_xll.qlIndexFixing(IndexON,D1511,TRUE,_xll.ohTrigger(RecalcTrigger,TriggerON)),NA())</f>
        <v>1.4866575514158598E-2</v>
      </c>
      <c r="H1511" s="49">
        <f>_xll.qlCalendarAdvance(IborCalendar,$H1510,B1511,"f",FALSE)</f>
        <v>50340</v>
      </c>
      <c r="I1511" s="49">
        <f>_xll.qlInterestRateIndexValueDate(Index1M,$H1511)</f>
        <v>50342</v>
      </c>
      <c r="J1511" s="52">
        <f>IFERROR(_xll.qlIndexFixing(Index1M,$H1511,TRUE,_xll.ohTrigger(RecalcTrigger,Trigger1M)),NA())</f>
        <v>1.7225369833284432E-2</v>
      </c>
      <c r="K1511" s="52">
        <f>IFERROR(_xll.qlIndexFixing(ONIndex1M,I1511,TRUE,_xll.ohTrigger(RecalcTrigger,Trigger1M)),NA())</f>
        <v>1.7223213667021398E-2</v>
      </c>
      <c r="L1511" s="52">
        <f>IFERROR(_xll.qlIndexFixing(Index3M,H1511,TRUE,_xll.ohTrigger(RecalcTrigger,Trigger3M)),NA())</f>
        <v>1.9121199153969658E-2</v>
      </c>
      <c r="M1511" s="52">
        <f>IFERROR(_xll.qlIndexFixing(ONIndex3M,I1511,TRUE,_xll.ohTrigger(RecalcTrigger,Trigger3M)),NA())</f>
        <v>1.9097726785908264E-2</v>
      </c>
      <c r="N1511" s="52">
        <f>IFERROR(_xll.qlIndexFixing(Index6M,$H1511,TRUE,_xll.ohTrigger(RecalcTrigger,Trigger6M)),NA())</f>
        <v>2.0969394471527663E-2</v>
      </c>
      <c r="O1511" s="52">
        <f>IFERROR(_xll.qlIndexFixing(ONIndex6M,I1511,TRUE,_xll.ohTrigger(RecalcTrigger,Trigger6M)),NA())</f>
        <v>2.0899949206247825E-2</v>
      </c>
      <c r="P1511" s="52">
        <f>IFERROR(_xll.qlIndexFixing(Index1Y,$H1511,TRUE,_xll.ohTrigger(RecalcTrigger,Trigger1Y)),NA())</f>
        <v>2.2684780565549876E-2</v>
      </c>
      <c r="Q1511" s="52">
        <f>IFERROR(_xll.qlIndexFixing(ONIndex1Y,I1511,TRUE,_xll.ohTrigger(RecalcTrigger,Trigger1Y)),NA())</f>
        <v>2.2513738134257721E-2</v>
      </c>
    </row>
    <row r="1512" spans="2:17" x14ac:dyDescent="0.2">
      <c r="B1512" s="46" t="s">
        <v>51</v>
      </c>
      <c r="D1512" s="49">
        <f>_xll.qlCalendarAdvance(LocalCalendar,$D1511,B1512,"f",FALSE)</f>
        <v>50363</v>
      </c>
      <c r="E1512" s="49">
        <f>_xll.qlInterestRateIndexValueDate(IndexON,D1512)</f>
        <v>50363</v>
      </c>
      <c r="F1512" s="52">
        <f>IFERROR(_xll.qlIndexFixing(IndexON,D1512,TRUE,_xll.ohTrigger(RecalcTrigger,TriggerON)),NA())</f>
        <v>1.4862767024874657E-2</v>
      </c>
      <c r="H1512" s="49">
        <f>_xll.qlCalendarAdvance(IborCalendar,$H1511,B1512,"f",FALSE)</f>
        <v>50347</v>
      </c>
      <c r="I1512" s="49">
        <f>_xll.qlInterestRateIndexValueDate(Index1M,$H1512)</f>
        <v>50349</v>
      </c>
      <c r="J1512" s="52">
        <f>IFERROR(_xll.qlIndexFixing(Index1M,$H1512,TRUE,_xll.ohTrigger(RecalcTrigger,Trigger1M)),NA())</f>
        <v>1.7220591775774785E-2</v>
      </c>
      <c r="K1512" s="52">
        <f>IFERROR(_xll.qlIndexFixing(ONIndex1M,I1512,TRUE,_xll.ohTrigger(RecalcTrigger,Trigger1M)),NA())</f>
        <v>1.7218408217622994E-2</v>
      </c>
      <c r="L1512" s="52">
        <f>IFERROR(_xll.qlIndexFixing(Index3M,H1512,TRUE,_xll.ohTrigger(RecalcTrigger,Trigger3M)),NA())</f>
        <v>1.9117743799825976E-2</v>
      </c>
      <c r="M1512" s="52">
        <f>IFERROR(_xll.qlIndexFixing(ONIndex3M,I1512,TRUE,_xll.ohTrigger(RecalcTrigger,Trigger3M)),NA())</f>
        <v>1.909419836946924E-2</v>
      </c>
      <c r="N1512" s="52">
        <f>IFERROR(_xll.qlIndexFixing(Index6M,$H1512,TRUE,_xll.ohTrigger(RecalcTrigger,Trigger6M)),NA())</f>
        <v>2.0965878142058636E-2</v>
      </c>
      <c r="O1512" s="52">
        <f>IFERROR(_xll.qlIndexFixing(ONIndex6M,I1512,TRUE,_xll.ohTrigger(RecalcTrigger,Trigger6M)),NA())</f>
        <v>2.0896793891198584E-2</v>
      </c>
      <c r="P1512" s="52">
        <f>IFERROR(_xll.qlIndexFixing(Index1Y,$H1512,TRUE,_xll.ohTrigger(RecalcTrigger,Trigger1Y)),NA())</f>
        <v>2.2681330349653223E-2</v>
      </c>
      <c r="Q1512" s="52">
        <f>IFERROR(_xll.qlIndexFixing(ONIndex1Y,I1512,TRUE,_xll.ohTrigger(RecalcTrigger,Trigger1Y)),NA())</f>
        <v>2.2510638109141112E-2</v>
      </c>
    </row>
    <row r="1513" spans="2:17" x14ac:dyDescent="0.2">
      <c r="B1513" s="46" t="s">
        <v>51</v>
      </c>
      <c r="D1513" s="49">
        <f>_xll.qlCalendarAdvance(LocalCalendar,$D1512,B1513,"f",FALSE)</f>
        <v>50371</v>
      </c>
      <c r="E1513" s="49">
        <f>_xll.qlInterestRateIndexValueDate(IndexON,D1513)</f>
        <v>50371</v>
      </c>
      <c r="F1513" s="52">
        <f>IFERROR(_xll.qlIndexFixing(IndexON,D1513,TRUE,_xll.ohTrigger(RecalcTrigger,TriggerON)),NA())</f>
        <v>1.4858505687218582E-2</v>
      </c>
      <c r="H1513" s="49">
        <f>_xll.qlCalendarAdvance(IborCalendar,$H1512,B1513,"f",FALSE)</f>
        <v>50354</v>
      </c>
      <c r="I1513" s="49">
        <f>_xll.qlInterestRateIndexValueDate(Index1M,$H1513)</f>
        <v>50356</v>
      </c>
      <c r="J1513" s="52">
        <f>IFERROR(_xll.qlIndexFixing(Index1M,$H1513,TRUE,_xll.ohTrigger(RecalcTrigger,Trigger1M)),NA())</f>
        <v>1.7215829309261133E-2</v>
      </c>
      <c r="K1513" s="52">
        <f>IFERROR(_xll.qlIndexFixing(ONIndex1M,I1513,TRUE,_xll.ohTrigger(RecalcTrigger,Trigger1M)),NA())</f>
        <v>1.721361833417312E-2</v>
      </c>
      <c r="L1513" s="52">
        <f>IFERROR(_xll.qlIndexFixing(Index3M,H1513,TRUE,_xll.ohTrigger(RecalcTrigger,Trigger3M)),NA())</f>
        <v>1.9114302312452636E-2</v>
      </c>
      <c r="M1513" s="52">
        <f>IFERROR(_xll.qlIndexFixing(ONIndex3M,I1513,TRUE,_xll.ohTrigger(RecalcTrigger,Trigger3M)),NA())</f>
        <v>1.9090683750153659E-2</v>
      </c>
      <c r="N1513" s="52">
        <f>IFERROR(_xll.qlIndexFixing(Index6M,$H1513,TRUE,_xll.ohTrigger(RecalcTrigger,Trigger6M)),NA())</f>
        <v>2.0962752578953067E-2</v>
      </c>
      <c r="O1513" s="52">
        <f>IFERROR(_xll.qlIndexFixing(ONIndex6M,I1513,TRUE,_xll.ohTrigger(RecalcTrigger,Trigger6M)),NA())</f>
        <v>2.0893643062960265E-2</v>
      </c>
      <c r="P1513" s="52">
        <f>IFERROR(_xll.qlIndexFixing(Index1Y,$H1513,TRUE,_xll.ohTrigger(RecalcTrigger,Trigger1Y)),NA())</f>
        <v>2.2677869411208459E-2</v>
      </c>
      <c r="Q1513" s="52">
        <f>IFERROR(_xll.qlIndexFixing(ONIndex1Y,I1513,TRUE,_xll.ohTrigger(RecalcTrigger,Trigger1Y)),NA())</f>
        <v>2.2507527590338583E-2</v>
      </c>
    </row>
    <row r="1514" spans="2:17" x14ac:dyDescent="0.2">
      <c r="B1514" s="46" t="s">
        <v>51</v>
      </c>
      <c r="D1514" s="49">
        <f>_xll.qlCalendarAdvance(LocalCalendar,$D1513,B1514,"f",FALSE)</f>
        <v>50378</v>
      </c>
      <c r="E1514" s="49">
        <f>_xll.qlInterestRateIndexValueDate(IndexON,D1514)</f>
        <v>50378</v>
      </c>
      <c r="F1514" s="52">
        <f>IFERROR(_xll.qlIndexFixing(IndexON,D1514,TRUE,_xll.ohTrigger(RecalcTrigger,TriggerON)),NA())</f>
        <v>1.4854731058102644E-2</v>
      </c>
      <c r="H1514" s="49">
        <f>_xll.qlCalendarAdvance(IborCalendar,$H1513,B1514,"f",FALSE)</f>
        <v>50361</v>
      </c>
      <c r="I1514" s="49">
        <f>_xll.qlInterestRateIndexValueDate(Index1M,$H1514)</f>
        <v>50363</v>
      </c>
      <c r="J1514" s="52">
        <f>IFERROR(_xll.qlIndexFixing(Index1M,$H1514,TRUE,_xll.ohTrigger(RecalcTrigger,Trigger1M)),NA())</f>
        <v>1.7211082433728486E-2</v>
      </c>
      <c r="K1514" s="52">
        <f>IFERROR(_xll.qlIndexFixing(ONIndex1M,I1514,TRUE,_xll.ohTrigger(RecalcTrigger,Trigger1M)),NA())</f>
        <v>1.7208844016831648E-2</v>
      </c>
      <c r="L1514" s="52">
        <f>IFERROR(_xll.qlIndexFixing(Index3M,H1514,TRUE,_xll.ohTrigger(RecalcTrigger,Trigger3M)),NA())</f>
        <v>1.9110874691810539E-2</v>
      </c>
      <c r="M1514" s="52">
        <f>IFERROR(_xll.qlIndexFixing(ONIndex3M,I1514,TRUE,_xll.ohTrigger(RecalcTrigger,Trigger3M)),NA())</f>
        <v>1.9087182927881585E-2</v>
      </c>
      <c r="N1514" s="52">
        <f>IFERROR(_xll.qlIndexFixing(Index6M,$H1514,TRUE,_xll.ohTrigger(RecalcTrigger,Trigger6M)),NA())</f>
        <v>2.0959631554468467E-2</v>
      </c>
      <c r="O1514" s="52">
        <f>IFERROR(_xll.qlIndexFixing(ONIndex6M,I1514,TRUE,_xll.ohTrigger(RecalcTrigger,Trigger6M)),NA())</f>
        <v>2.0890496721452934E-2</v>
      </c>
      <c r="P1514" s="52">
        <f>IFERROR(_xll.qlIndexFixing(Index1Y,$H1514,TRUE,_xll.ohTrigger(RecalcTrigger,Trigger1Y)),NA())</f>
        <v>2.2674397750325523E-2</v>
      </c>
      <c r="Q1514" s="52">
        <f>IFERROR(_xll.qlIndexFixing(ONIndex1Y,I1514,TRUE,_xll.ohTrigger(RecalcTrigger,Trigger1Y)),NA())</f>
        <v>2.2504406577930069E-2</v>
      </c>
    </row>
    <row r="1515" spans="2:17" x14ac:dyDescent="0.2">
      <c r="B1515" s="46" t="s">
        <v>51</v>
      </c>
      <c r="D1515" s="49">
        <f>_xll.qlCalendarAdvance(LocalCalendar,$D1514,B1515,"f",FALSE)</f>
        <v>50385</v>
      </c>
      <c r="E1515" s="49">
        <f>_xll.qlInterestRateIndexValueDate(IndexON,D1515)</f>
        <v>50385</v>
      </c>
      <c r="F1515" s="52">
        <f>IFERROR(_xll.qlIndexFixing(IndexON,D1515,TRUE,_xll.ohTrigger(RecalcTrigger,TriggerON)),NA())</f>
        <v>1.4850971380413469E-2</v>
      </c>
      <c r="H1515" s="49">
        <f>_xll.qlCalendarAdvance(IborCalendar,$H1514,B1515,"f",FALSE)</f>
        <v>50368</v>
      </c>
      <c r="I1515" s="49">
        <f>_xll.qlInterestRateIndexValueDate(Index1M,$H1515)</f>
        <v>50371</v>
      </c>
      <c r="J1515" s="52">
        <f>IFERROR(_xll.qlIndexFixing(Index1M,$H1515,TRUE,_xll.ohTrigger(RecalcTrigger,Trigger1M)),NA())</f>
        <v>1.7205676524088553E-2</v>
      </c>
      <c r="K1515" s="52">
        <f>IFERROR(_xll.qlIndexFixing(ONIndex1M,I1515,TRUE,_xll.ohTrigger(RecalcTrigger,Trigger1M)),NA())</f>
        <v>1.7203550638589249E-2</v>
      </c>
      <c r="L1515" s="52">
        <f>IFERROR(_xll.qlIndexFixing(Index3M,H1515,TRUE,_xll.ohTrigger(RecalcTrigger,Trigger3M)),NA())</f>
        <v>1.9106709240349178E-2</v>
      </c>
      <c r="M1515" s="52">
        <f>IFERROR(_xll.qlIndexFixing(ONIndex3M,I1515,TRUE,_xll.ohTrigger(RecalcTrigger,Trigger3M)),NA())</f>
        <v>1.9083713782217515E-2</v>
      </c>
      <c r="N1515" s="52">
        <f>IFERROR(_xll.qlIndexFixing(Index6M,$H1515,TRUE,_xll.ohTrigger(RecalcTrigger,Trigger6M)),NA())</f>
        <v>2.0956070226811823E-2</v>
      </c>
      <c r="O1515" s="52">
        <f>IFERROR(_xll.qlIndexFixing(ONIndex6M,I1515,TRUE,_xll.ohTrigger(RecalcTrigger,Trigger6M)),NA())</f>
        <v>2.0887669861213709E-2</v>
      </c>
      <c r="P1515" s="52">
        <f>IFERROR(_xll.qlIndexFixing(Index1Y,$H1515,TRUE,_xll.ohTrigger(RecalcTrigger,Trigger1Y)),NA())</f>
        <v>2.2671321881819487E-2</v>
      </c>
      <c r="Q1515" s="52">
        <f>IFERROR(_xll.qlIndexFixing(ONIndex1Y,I1515,TRUE,_xll.ohTrigger(RecalcTrigger,Trigger1Y)),NA())</f>
        <v>2.2501784683415238E-2</v>
      </c>
    </row>
    <row r="1516" spans="2:17" x14ac:dyDescent="0.2">
      <c r="B1516" s="46" t="s">
        <v>51</v>
      </c>
      <c r="D1516" s="49">
        <f>_xll.qlCalendarAdvance(LocalCalendar,$D1515,B1516,"f",FALSE)</f>
        <v>50392</v>
      </c>
      <c r="E1516" s="49">
        <f>_xll.qlInterestRateIndexValueDate(IndexON,D1516)</f>
        <v>50392</v>
      </c>
      <c r="F1516" s="52">
        <f>IFERROR(_xll.qlIndexFixing(IndexON,D1516,TRUE,_xll.ohTrigger(RecalcTrigger,TriggerON)),NA())</f>
        <v>1.4847226654177703E-2</v>
      </c>
      <c r="H1516" s="49">
        <f>_xll.qlCalendarAdvance(IborCalendar,$H1515,B1516,"f",FALSE)</f>
        <v>50375</v>
      </c>
      <c r="I1516" s="49">
        <f>_xll.qlInterestRateIndexValueDate(Index1M,$H1516)</f>
        <v>50377</v>
      </c>
      <c r="J1516" s="52">
        <f>IFERROR(_xll.qlIndexFixing(Index1M,$H1516,TRUE,_xll.ohTrigger(RecalcTrigger,Trigger1M)),NA())</f>
        <v>1.7201635455516284E-2</v>
      </c>
      <c r="K1516" s="52">
        <f>IFERROR(_xll.qlIndexFixing(ONIndex1M,I1516,TRUE,_xll.ohTrigger(RecalcTrigger,Trigger1M)),NA())</f>
        <v>1.7199342079754487E-2</v>
      </c>
      <c r="L1516" s="52">
        <f>IFERROR(_xll.qlIndexFixing(Index3M,H1516,TRUE,_xll.ohTrigger(RecalcTrigger,Trigger3M)),NA())</f>
        <v>1.9103529447229484E-2</v>
      </c>
      <c r="M1516" s="52">
        <f>IFERROR(_xll.qlIndexFixing(ONIndex3M,I1516,TRUE,_xll.ohTrigger(RecalcTrigger,Trigger3M)),NA())</f>
        <v>1.9080222674787706E-2</v>
      </c>
      <c r="N1516" s="52">
        <f>IFERROR(_xll.qlIndexFixing(Index6M,$H1516,TRUE,_xll.ohTrigger(RecalcTrigger,Trigger6M)),NA())</f>
        <v>2.0953790066135215E-2</v>
      </c>
      <c r="O1516" s="52">
        <f>IFERROR(_xll.qlIndexFixing(ONIndex6M,I1516,TRUE,_xll.ohTrigger(RecalcTrigger,Trigger6M)),NA())</f>
        <v>2.0884217498711166E-2</v>
      </c>
      <c r="P1516" s="52">
        <f>IFERROR(_xll.qlIndexFixing(Index1Y,$H1516,TRUE,_xll.ohTrigger(RecalcTrigger,Trigger1Y)),NA())</f>
        <v>2.2667422261688625E-2</v>
      </c>
      <c r="Q1516" s="52">
        <f>IFERROR(_xll.qlIndexFixing(ONIndex1Y,I1516,TRUE,_xll.ohTrigger(RecalcTrigger,Trigger1Y)),NA())</f>
        <v>2.2498133071735538E-2</v>
      </c>
    </row>
    <row r="1517" spans="2:17" x14ac:dyDescent="0.2">
      <c r="B1517" s="46" t="s">
        <v>51</v>
      </c>
      <c r="D1517" s="49">
        <f>_xll.qlCalendarAdvance(LocalCalendar,$D1516,B1517,"f",FALSE)</f>
        <v>50402</v>
      </c>
      <c r="E1517" s="49">
        <f>_xll.qlInterestRateIndexValueDate(IndexON,D1517)</f>
        <v>50402</v>
      </c>
      <c r="F1517" s="52">
        <f>IFERROR(_xll.qlIndexFixing(IndexON,D1517,TRUE,_xll.ohTrigger(RecalcTrigger,TriggerON)),NA())</f>
        <v>1.4841821977498171E-2</v>
      </c>
      <c r="H1517" s="49">
        <f>_xll.qlCalendarAdvance(IborCalendar,$H1516,B1517,"f",FALSE)</f>
        <v>50382</v>
      </c>
      <c r="I1517" s="49">
        <f>_xll.qlInterestRateIndexValueDate(Index1M,$H1517)</f>
        <v>50384</v>
      </c>
      <c r="J1517" s="52">
        <f>IFERROR(_xll.qlIndexFixing(Index1M,$H1517,TRUE,_xll.ohTrigger(RecalcTrigger,Trigger1M)),NA())</f>
        <v>1.7196935352799259E-2</v>
      </c>
      <c r="K1517" s="52">
        <f>IFERROR(_xll.qlIndexFixing(ONIndex1M,I1517,TRUE,_xll.ohTrigger(RecalcTrigger,Trigger1M)),NA())</f>
        <v>1.719461446017867E-2</v>
      </c>
      <c r="L1517" s="52">
        <f>IFERROR(_xll.qlIndexFixing(Index3M,H1517,TRUE,_xll.ohTrigger(RecalcTrigger,Trigger3M)),NA())</f>
        <v>1.9100141804291759E-2</v>
      </c>
      <c r="M1517" s="52">
        <f>IFERROR(_xll.qlIndexFixing(ONIndex3M,I1517,TRUE,_xll.ohTrigger(RecalcTrigger,Trigger3M)),NA())</f>
        <v>1.9076763243885964E-2</v>
      </c>
      <c r="N1517" s="52">
        <f>IFERROR(_xll.qlIndexFixing(Index6M,$H1517,TRUE,_xll.ohTrigger(RecalcTrigger,Trigger6M)),NA())</f>
        <v>2.0950682801679367E-2</v>
      </c>
      <c r="O1517" s="52">
        <f>IFERROR(_xll.qlIndexFixing(ONIndex6M,I1517,TRUE,_xll.ohTrigger(RecalcTrigger,Trigger6M)),NA())</f>
        <v>2.0881084617476731E-2</v>
      </c>
      <c r="P1517" s="52">
        <f>IFERROR(_xll.qlIndexFixing(Index1Y,$H1517,TRUE,_xll.ohTrigger(RecalcTrigger,Trigger1Y)),NA())</f>
        <v>2.2663918434157607E-2</v>
      </c>
      <c r="Q1517" s="52">
        <f>IFERROR(_xll.qlIndexFixing(ONIndex1Y,I1517,TRUE,_xll.ohTrigger(RecalcTrigger,Trigger1Y)),NA())</f>
        <v>2.2494980578109391E-2</v>
      </c>
    </row>
    <row r="1518" spans="2:17" x14ac:dyDescent="0.2">
      <c r="B1518" s="46" t="s">
        <v>51</v>
      </c>
      <c r="D1518" s="49">
        <f>_xll.qlCalendarAdvance(LocalCalendar,$D1517,B1518,"f",FALSE)</f>
        <v>50409</v>
      </c>
      <c r="E1518" s="49">
        <f>_xll.qlInterestRateIndexValueDate(IndexON,D1518)</f>
        <v>50409</v>
      </c>
      <c r="F1518" s="52">
        <f>IFERROR(_xll.qlIndexFixing(IndexON,D1518,TRUE,_xll.ohTrigger(RecalcTrigger,TriggerON)),NA())</f>
        <v>1.4838111731787507E-2</v>
      </c>
      <c r="H1518" s="49">
        <f>_xll.qlCalendarAdvance(IborCalendar,$H1517,B1518,"f",FALSE)</f>
        <v>50389</v>
      </c>
      <c r="I1518" s="49">
        <f>_xll.qlInterestRateIndexValueDate(Index1M,$H1518)</f>
        <v>50391</v>
      </c>
      <c r="J1518" s="52">
        <f>IFERROR(_xll.qlIndexFixing(Index1M,$H1518,TRUE,_xll.ohTrigger(RecalcTrigger,Trigger1M)),NA())</f>
        <v>1.7192327991622364E-2</v>
      </c>
      <c r="K1518" s="52">
        <f>IFERROR(_xll.qlIndexFixing(ONIndex1M,I1518,TRUE,_xll.ohTrigger(RecalcTrigger,Trigger1M)),NA())</f>
        <v>1.7189902406631319E-2</v>
      </c>
      <c r="L1518" s="52">
        <f>IFERROR(_xll.qlIndexFixing(Index3M,H1518,TRUE,_xll.ohTrigger(RecalcTrigger,Trigger3M)),NA())</f>
        <v>1.9096768026415134E-2</v>
      </c>
      <c r="M1518" s="52">
        <f>IFERROR(_xll.qlIndexFixing(ONIndex3M,I1518,TRUE,_xll.ohTrigger(RecalcTrigger,Trigger3M)),NA())</f>
        <v>1.9073317610027729E-2</v>
      </c>
      <c r="N1518" s="52">
        <f>IFERROR(_xll.qlIndexFixing(Index6M,$H1518,TRUE,_xll.ohTrigger(RecalcTrigger,Trigger6M)),NA())</f>
        <v>2.0947580076048224E-2</v>
      </c>
      <c r="O1518" s="52">
        <f>IFERROR(_xll.qlIndexFixing(ONIndex6M,I1518,TRUE,_xll.ohTrigger(RecalcTrigger,Trigger6M)),NA())</f>
        <v>2.0877956223133154E-2</v>
      </c>
      <c r="P1518" s="52">
        <f>IFERROR(_xll.qlIndexFixing(Index1Y,$H1518,TRUE,_xll.ohTrigger(RecalcTrigger,Trigger1Y)),NA())</f>
        <v>2.266040388463365E-2</v>
      </c>
      <c r="Q1518" s="52">
        <f>IFERROR(_xll.qlIndexFixing(ONIndex1Y,I1518,TRUE,_xll.ohTrigger(RecalcTrigger,Trigger1Y)),NA())</f>
        <v>2.2491817590877261E-2</v>
      </c>
    </row>
    <row r="1519" spans="2:17" x14ac:dyDescent="0.2">
      <c r="B1519" s="46" t="s">
        <v>51</v>
      </c>
      <c r="D1519" s="49">
        <f>_xll.qlCalendarAdvance(LocalCalendar,$D1518,B1519,"f",FALSE)</f>
        <v>50416</v>
      </c>
      <c r="E1519" s="49">
        <f>_xll.qlInterestRateIndexValueDate(IndexON,D1519)</f>
        <v>50416</v>
      </c>
      <c r="F1519" s="52">
        <f>IFERROR(_xll.qlIndexFixing(IndexON,D1519,TRUE,_xll.ohTrigger(RecalcTrigger,TriggerON)),NA())</f>
        <v>1.4834416436357856E-2</v>
      </c>
      <c r="H1519" s="49">
        <f>_xll.qlCalendarAdvance(IborCalendar,$H1518,B1519,"f",FALSE)</f>
        <v>50396</v>
      </c>
      <c r="I1519" s="49">
        <f>_xll.qlInterestRateIndexValueDate(Index1M,$H1519)</f>
        <v>50398</v>
      </c>
      <c r="J1519" s="52">
        <f>IFERROR(_xll.qlIndexFixing(Index1M,$H1519,TRUE,_xll.ohTrigger(RecalcTrigger,Trigger1M)),NA())</f>
        <v>1.7187581920043438E-2</v>
      </c>
      <c r="K1519" s="52">
        <f>IFERROR(_xll.qlIndexFixing(ONIndex1M,I1519,TRUE,_xll.ohTrigger(RecalcTrigger,Trigger1M)),NA())</f>
        <v>1.7185507794213351E-2</v>
      </c>
      <c r="L1519" s="52">
        <f>IFERROR(_xll.qlIndexFixing(Index3M,H1519,TRUE,_xll.ohTrigger(RecalcTrigger,Trigger3M)),NA())</f>
        <v>1.9093408113565857E-2</v>
      </c>
      <c r="M1519" s="52">
        <f>IFERROR(_xll.qlIndexFixing(ONIndex3M,I1519,TRUE,_xll.ohTrigger(RecalcTrigger,Trigger3M)),NA())</f>
        <v>1.9070928300493506E-2</v>
      </c>
      <c r="N1519" s="52">
        <f>IFERROR(_xll.qlIndexFixing(Index6M,$H1519,TRUE,_xll.ohTrigger(RecalcTrigger,Trigger6M)),NA())</f>
        <v>2.0944481889220254E-2</v>
      </c>
      <c r="O1519" s="52">
        <f>IFERROR(_xll.qlIndexFixing(ONIndex6M,I1519,TRUE,_xll.ohTrigger(RecalcTrigger,Trigger6M)),NA())</f>
        <v>2.0876361500826945E-2</v>
      </c>
      <c r="P1519" s="52">
        <f>IFERROR(_xll.qlIndexFixing(Index1Y,$H1519,TRUE,_xll.ohTrigger(RecalcTrigger,Trigger1Y)),NA())</f>
        <v>2.2659121243104239E-2</v>
      </c>
      <c r="Q1519" s="52">
        <f>IFERROR(_xll.qlIndexFixing(ONIndex1Y,I1519,TRUE,_xll.ohTrigger(RecalcTrigger,Trigger1Y)),NA())</f>
        <v>2.2490544869461004E-2</v>
      </c>
    </row>
    <row r="1520" spans="2:17" x14ac:dyDescent="0.2">
      <c r="B1520" s="46" t="s">
        <v>51</v>
      </c>
      <c r="D1520" s="49">
        <f>_xll.qlCalendarAdvance(LocalCalendar,$D1519,B1520,"f",FALSE)</f>
        <v>50424</v>
      </c>
      <c r="E1520" s="49">
        <f>_xll.qlInterestRateIndexValueDate(IndexON,D1520)</f>
        <v>50424</v>
      </c>
      <c r="F1520" s="52">
        <f>IFERROR(_xll.qlIndexFixing(IndexON,D1520,TRUE,_xll.ohTrigger(RecalcTrigger,TriggerON)),NA())</f>
        <v>1.4830211547600669E-2</v>
      </c>
      <c r="H1520" s="49">
        <f>_xll.qlCalendarAdvance(IborCalendar,$H1519,B1520,"f",FALSE)</f>
        <v>50403</v>
      </c>
      <c r="I1520" s="49">
        <f>_xll.qlInterestRateIndexValueDate(Index1M,$H1520)</f>
        <v>50405</v>
      </c>
      <c r="J1520" s="52">
        <f>IFERROR(_xll.qlIndexFixing(Index1M,$H1520,TRUE,_xll.ohTrigger(RecalcTrigger,Trigger1M)),NA())</f>
        <v>1.7182692315199834E-2</v>
      </c>
      <c r="K1520" s="52">
        <f>IFERROR(_xll.qlIndexFixing(ONIndex1M,I1520,TRUE,_xll.ohTrigger(RecalcTrigger,Trigger1M)),NA())</f>
        <v>1.7180753938967896E-2</v>
      </c>
      <c r="L1520" s="52">
        <f>IFERROR(_xll.qlIndexFixing(Index3M,H1520,TRUE,_xll.ohTrigger(RecalcTrigger,Trigger3M)),NA())</f>
        <v>1.909006206570929E-2</v>
      </c>
      <c r="M1520" s="52">
        <f>IFERROR(_xll.qlIndexFixing(ONIndex3M,I1520,TRUE,_xll.ohTrigger(RecalcTrigger,Trigger3M)),NA())</f>
        <v>1.9067251914222094E-2</v>
      </c>
      <c r="N1520" s="52">
        <f>IFERROR(_xll.qlIndexFixing(Index6M,$H1520,TRUE,_xll.ohTrigger(RecalcTrigger,Trigger6M)),NA())</f>
        <v>2.0941000717428711E-2</v>
      </c>
      <c r="O1520" s="52">
        <f>IFERROR(_xll.qlIndexFixing(ONIndex6M,I1520,TRUE,_xll.ohTrigger(RecalcTrigger,Trigger6M)),NA())</f>
        <v>2.0872860160461304E-2</v>
      </c>
      <c r="P1520" s="52">
        <f>IFERROR(_xll.qlIndexFixing(Index1Y,$H1520,TRUE,_xll.ohTrigger(RecalcTrigger,Trigger1Y)),NA())</f>
        <v>2.2652894852505774E-2</v>
      </c>
      <c r="Q1520" s="52">
        <f>IFERROR(_xll.qlIndexFixing(ONIndex1Y,I1520,TRUE,_xll.ohTrigger(RecalcTrigger,Trigger1Y)),NA())</f>
        <v>2.2486882964849464E-2</v>
      </c>
    </row>
    <row r="1521" spans="2:17" x14ac:dyDescent="0.2">
      <c r="B1521" s="46" t="s">
        <v>51</v>
      </c>
      <c r="D1521" s="49">
        <f>_xll.qlCalendarAdvance(LocalCalendar,$D1520,B1521,"f",FALSE)</f>
        <v>50431</v>
      </c>
      <c r="E1521" s="49">
        <f>_xll.qlInterestRateIndexValueDate(IndexON,D1521)</f>
        <v>50431</v>
      </c>
      <c r="F1521" s="52">
        <f>IFERROR(_xll.qlIndexFixing(IndexON,D1521,TRUE,_xll.ohTrigger(RecalcTrigger,TriggerON)),NA())</f>
        <v>1.4826548288064956E-2</v>
      </c>
      <c r="H1521" s="49">
        <f>_xll.qlCalendarAdvance(IborCalendar,$H1520,B1521,"f",FALSE)</f>
        <v>50410</v>
      </c>
      <c r="I1521" s="49">
        <f>_xll.qlInterestRateIndexValueDate(Index1M,$H1521)</f>
        <v>50412</v>
      </c>
      <c r="J1521" s="52">
        <f>IFERROR(_xll.qlIndexFixing(Index1M,$H1521,TRUE,_xll.ohTrigger(RecalcTrigger,Trigger1M)),NA())</f>
        <v>1.7178290850732025E-2</v>
      </c>
      <c r="K1521" s="52">
        <f>IFERROR(_xll.qlIndexFixing(ONIndex1M,I1521,TRUE,_xll.ohTrigger(RecalcTrigger,Trigger1M)),NA())</f>
        <v>1.7175859641440638E-2</v>
      </c>
      <c r="L1521" s="52">
        <f>IFERROR(_xll.qlIndexFixing(Index3M,H1521,TRUE,_xll.ohTrigger(RecalcTrigger,Trigger3M)),NA())</f>
        <v>1.9086729882811682E-2</v>
      </c>
      <c r="M1521" s="52">
        <f>IFERROR(_xll.qlIndexFixing(ONIndex3M,I1521,TRUE,_xll.ohTrigger(RecalcTrigger,Trigger3M)),NA())</f>
        <v>1.9063063491193688E-2</v>
      </c>
      <c r="N1521" s="52">
        <f>IFERROR(_xll.qlIndexFixing(Index6M,$H1521,TRUE,_xll.ohTrigger(RecalcTrigger,Trigger6M)),NA())</f>
        <v>2.0937911462703976E-2</v>
      </c>
      <c r="O1521" s="52">
        <f>IFERROR(_xll.qlIndexFixing(ONIndex6M,I1521,TRUE,_xll.ohTrigger(RecalcTrigger,Trigger6M)),NA())</f>
        <v>2.0868597960408408E-2</v>
      </c>
      <c r="P1521" s="52">
        <f>IFERROR(_xll.qlIndexFixing(Index1Y,$H1521,TRUE,_xll.ohTrigger(RecalcTrigger,Trigger1Y)),NA())</f>
        <v>2.2649795905226547E-2</v>
      </c>
      <c r="Q1521" s="52">
        <f>IFERROR(_xll.qlIndexFixing(ONIndex1Y,I1521,TRUE,_xll.ohTrigger(RecalcTrigger,Trigger1Y)),NA())</f>
        <v>2.2482265666585732E-2</v>
      </c>
    </row>
    <row r="1522" spans="2:17" x14ac:dyDescent="0.2">
      <c r="B1522" s="46" t="s">
        <v>51</v>
      </c>
      <c r="D1522" s="49">
        <f>_xll.qlCalendarAdvance(LocalCalendar,$D1521,B1522,"f",FALSE)</f>
        <v>50438</v>
      </c>
      <c r="E1522" s="49">
        <f>_xll.qlInterestRateIndexValueDate(IndexON,D1522)</f>
        <v>50438</v>
      </c>
      <c r="F1522" s="52">
        <f>IFERROR(_xll.qlIndexFixing(IndexON,D1522,TRUE,_xll.ohTrigger(RecalcTrigger,TriggerON)),NA())</f>
        <v>1.4822899978650383E-2</v>
      </c>
      <c r="H1522" s="49">
        <f>_xll.qlCalendarAdvance(IborCalendar,$H1521,B1522,"f",FALSE)</f>
        <v>50417</v>
      </c>
      <c r="I1522" s="49">
        <f>_xll.qlInterestRateIndexValueDate(Index1M,$H1522)</f>
        <v>50419</v>
      </c>
      <c r="J1522" s="52">
        <f>IFERROR(_xll.qlIndexFixing(Index1M,$H1522,TRUE,_xll.ohTrigger(RecalcTrigger,Trigger1M)),NA())</f>
        <v>1.7173749421439476E-2</v>
      </c>
      <c r="K1522" s="52">
        <f>IFERROR(_xll.qlIndexFixing(ONIndex1M,I1522,TRUE,_xll.ohTrigger(RecalcTrigger,Trigger1M)),NA())</f>
        <v>1.7171209851687408E-2</v>
      </c>
      <c r="L1522" s="52">
        <f>IFERROR(_xll.qlIndexFixing(Index3M,H1522,TRUE,_xll.ohTrigger(RecalcTrigger,Trigger3M)),NA())</f>
        <v>1.9083411564836616E-2</v>
      </c>
      <c r="M1522" s="52">
        <f>IFERROR(_xll.qlIndexFixing(ONIndex3M,I1522,TRUE,_xll.ohTrigger(RecalcTrigger,Trigger3M)),NA())</f>
        <v>1.9059673045829228E-2</v>
      </c>
      <c r="N1522" s="52">
        <f>IFERROR(_xll.qlIndexFixing(Index6M,$H1522,TRUE,_xll.ohTrigger(RecalcTrigger,Trigger6M)),NA())</f>
        <v>2.0934826746431944E-2</v>
      </c>
      <c r="O1522" s="52">
        <f>IFERROR(_xll.qlIndexFixing(ONIndex6M,I1522,TRUE,_xll.ohTrigger(RecalcTrigger,Trigger6M)),NA())</f>
        <v>2.0865487512988778E-2</v>
      </c>
      <c r="P1522" s="52">
        <f>IFERROR(_xll.qlIndexFixing(Index1Y,$H1522,TRUE,_xll.ohTrigger(RecalcTrigger,Trigger1Y)),NA())</f>
        <v>2.26462384688552E-2</v>
      </c>
      <c r="Q1522" s="52">
        <f>IFERROR(_xll.qlIndexFixing(ONIndex1Y,I1522,TRUE,_xll.ohTrigger(RecalcTrigger,Trigger1Y)),NA())</f>
        <v>2.2479060704290177E-2</v>
      </c>
    </row>
    <row r="1523" spans="2:17" x14ac:dyDescent="0.2">
      <c r="B1523" s="46" t="s">
        <v>51</v>
      </c>
      <c r="D1523" s="49">
        <f>_xll.qlCalendarAdvance(LocalCalendar,$D1522,B1523,"f",FALSE)</f>
        <v>50445</v>
      </c>
      <c r="E1523" s="49">
        <f>_xll.qlInterestRateIndexValueDate(IndexON,D1523)</f>
        <v>50445</v>
      </c>
      <c r="F1523" s="52">
        <f>IFERROR(_xll.qlIndexFixing(IndexON,D1523,TRUE,_xll.ohTrigger(RecalcTrigger,TriggerON)),NA())</f>
        <v>1.4819266619356952E-2</v>
      </c>
      <c r="H1523" s="49">
        <f>_xll.qlCalendarAdvance(IborCalendar,$H1522,B1523,"f",FALSE)</f>
        <v>50424</v>
      </c>
      <c r="I1523" s="49">
        <f>_xll.qlInterestRateIndexValueDate(Index1M,$H1523)</f>
        <v>50426</v>
      </c>
      <c r="J1523" s="52">
        <f>IFERROR(_xll.qlIndexFixing(Index1M,$H1523,TRUE,_xll.ohTrigger(RecalcTrigger,Trigger1M)),NA())</f>
        <v>1.7169062144710145E-2</v>
      </c>
      <c r="K1523" s="52">
        <f>IFERROR(_xll.qlIndexFixing(ONIndex1M,I1523,TRUE,_xll.ohTrigger(RecalcTrigger,Trigger1M)),NA())</f>
        <v>1.7166575627882708E-2</v>
      </c>
      <c r="L1523" s="52">
        <f>IFERROR(_xll.qlIndexFixing(Index3M,H1523,TRUE,_xll.ohTrigger(RecalcTrigger,Trigger3M)),NA())</f>
        <v>1.9080107111750344E-2</v>
      </c>
      <c r="M1523" s="52">
        <f>IFERROR(_xll.qlIndexFixing(ONIndex3M,I1523,TRUE,_xll.ohTrigger(RecalcTrigger,Trigger3M)),NA())</f>
        <v>1.9056296397508277E-2</v>
      </c>
      <c r="N1523" s="52">
        <f>IFERROR(_xll.qlIndexFixing(Index6M,$H1523,TRUE,_xll.ohTrigger(RecalcTrigger,Trigger6M)),NA())</f>
        <v>2.0931746568592747E-2</v>
      </c>
      <c r="O1523" s="52">
        <f>IFERROR(_xll.qlIndexFixing(ONIndex6M,I1523,TRUE,_xll.ohTrigger(RecalcTrigger,Trigger6M)),NA())</f>
        <v>2.0862381552460008E-2</v>
      </c>
      <c r="P1523" s="52">
        <f>IFERROR(_xll.qlIndexFixing(Index1Y,$H1523,TRUE,_xll.ohTrigger(RecalcTrigger,Trigger1Y)),NA())</f>
        <v>2.2642670311055289E-2</v>
      </c>
      <c r="Q1523" s="52">
        <f>IFERROR(_xll.qlIndexFixing(ONIndex1Y,I1523,TRUE,_xll.ohTrigger(RecalcTrigger,Trigger1Y)),NA())</f>
        <v>2.2475845248548509E-2</v>
      </c>
    </row>
    <row r="1524" spans="2:17" x14ac:dyDescent="0.2">
      <c r="B1524" s="46" t="s">
        <v>51</v>
      </c>
      <c r="D1524" s="49">
        <f>_xll.qlCalendarAdvance(LocalCalendar,$D1523,B1524,"f",FALSE)</f>
        <v>50452</v>
      </c>
      <c r="E1524" s="49">
        <f>_xll.qlInterestRateIndexValueDate(IndexON,D1524)</f>
        <v>50452</v>
      </c>
      <c r="F1524" s="52">
        <f>IFERROR(_xll.qlIndexFixing(IndexON,D1524,TRUE,_xll.ohTrigger(RecalcTrigger,TriggerON)),NA())</f>
        <v>1.4815648210104726E-2</v>
      </c>
      <c r="H1524" s="49">
        <f>_xll.qlCalendarAdvance(IborCalendar,$H1523,B1524,"f",FALSE)</f>
        <v>50431</v>
      </c>
      <c r="I1524" s="49">
        <f>_xll.qlInterestRateIndexValueDate(Index1M,$H1524)</f>
        <v>50433</v>
      </c>
      <c r="J1524" s="52">
        <f>IFERROR(_xll.qlIndexFixing(Index1M,$H1524,TRUE,_xll.ohTrigger(RecalcTrigger,Trigger1M)),NA())</f>
        <v>1.7164224180950365E-2</v>
      </c>
      <c r="K1524" s="52">
        <f>IFERROR(_xll.qlIndexFixing(ONIndex1M,I1524,TRUE,_xll.ohTrigger(RecalcTrigger,Trigger1M)),NA())</f>
        <v>1.7161956970026537E-2</v>
      </c>
      <c r="L1524" s="52">
        <f>IFERROR(_xll.qlIndexFixing(Index3M,H1524,TRUE,_xll.ohTrigger(RecalcTrigger,Trigger3M)),NA())</f>
        <v>1.9076816523519113E-2</v>
      </c>
      <c r="M1524" s="52">
        <f>IFERROR(_xll.qlIndexFixing(ONIndex3M,I1524,TRUE,_xll.ohTrigger(RecalcTrigger,Trigger3M)),NA())</f>
        <v>1.9052933546390705E-2</v>
      </c>
      <c r="N1524" s="52">
        <f>IFERROR(_xll.qlIndexFixing(Index6M,$H1524,TRUE,_xll.ohTrigger(RecalcTrigger,Trigger6M)),NA())</f>
        <v>2.0928670929164745E-2</v>
      </c>
      <c r="O1524" s="52">
        <f>IFERROR(_xll.qlIndexFixing(ONIndex6M,I1524,TRUE,_xll.ohTrigger(RecalcTrigger,Trigger6M)),NA())</f>
        <v>2.0859280078662223E-2</v>
      </c>
      <c r="P1524" s="52">
        <f>IFERROR(_xll.qlIndexFixing(Index1Y,$H1524,TRUE,_xll.ohTrigger(RecalcTrigger,Trigger1Y)),NA())</f>
        <v>2.2639091431940036E-2</v>
      </c>
      <c r="Q1524" s="52">
        <f>IFERROR(_xll.qlIndexFixing(ONIndex1Y,I1524,TRUE,_xll.ohTrigger(RecalcTrigger,Trigger1Y)),NA())</f>
        <v>2.247261929896105E-2</v>
      </c>
    </row>
    <row r="1525" spans="2:17" x14ac:dyDescent="0.2">
      <c r="B1525" s="46" t="s">
        <v>51</v>
      </c>
      <c r="D1525" s="49">
        <f>_xll.qlCalendarAdvance(LocalCalendar,$D1524,B1525,"f",FALSE)</f>
        <v>50459</v>
      </c>
      <c r="E1525" s="49">
        <f>_xll.qlInterestRateIndexValueDate(IndexON,D1525)</f>
        <v>50459</v>
      </c>
      <c r="F1525" s="52">
        <f>IFERROR(_xll.qlIndexFixing(IndexON,D1525,TRUE,_xll.ohTrigger(RecalcTrigger,TriggerON)),NA())</f>
        <v>1.4812044751053577E-2</v>
      </c>
      <c r="H1525" s="49">
        <f>_xll.qlCalendarAdvance(IborCalendar,$H1524,B1525,"f",FALSE)</f>
        <v>50438</v>
      </c>
      <c r="I1525" s="49">
        <f>_xll.qlInterestRateIndexValueDate(Index1M,$H1525)</f>
        <v>50440</v>
      </c>
      <c r="J1525" s="52">
        <f>IFERROR(_xll.qlIndexFixing(Index1M,$H1525,TRUE,_xll.ohTrigger(RecalcTrigger,Trigger1M)),NA())</f>
        <v>1.7159563066533958E-2</v>
      </c>
      <c r="K1525" s="52">
        <f>IFERROR(_xll.qlIndexFixing(ONIndex1M,I1525,TRUE,_xll.ohTrigger(RecalcTrigger,Trigger1M)),NA())</f>
        <v>1.7157353878118897E-2</v>
      </c>
      <c r="L1525" s="52">
        <f>IFERROR(_xll.qlIndexFixing(Index3M,H1525,TRUE,_xll.ohTrigger(RecalcTrigger,Trigger3M)),NA())</f>
        <v>1.9073266802212246E-2</v>
      </c>
      <c r="M1525" s="52">
        <f>IFERROR(_xll.qlIndexFixing(ONIndex3M,I1525,TRUE,_xll.ohTrigger(RecalcTrigger,Trigger3M)),NA())</f>
        <v>1.904958449231664E-2</v>
      </c>
      <c r="N1525" s="52">
        <f>IFERROR(_xll.qlIndexFixing(Index6M,$H1525,TRUE,_xll.ohTrigger(RecalcTrigger,Trigger6M)),NA())</f>
        <v>2.0925599828127181E-2</v>
      </c>
      <c r="O1525" s="52">
        <f>IFERROR(_xll.qlIndexFixing(ONIndex6M,I1525,TRUE,_xll.ohTrigger(RecalcTrigger,Trigger6M)),NA())</f>
        <v>2.0856183091595426E-2</v>
      </c>
      <c r="P1525" s="52">
        <f>IFERROR(_xll.qlIndexFixing(Index1Y,$H1525,TRUE,_xll.ohTrigger(RecalcTrigger,Trigger1Y)),NA())</f>
        <v>2.2635501831624414E-2</v>
      </c>
      <c r="Q1525" s="52">
        <f>IFERROR(_xll.qlIndexFixing(ONIndex1Y,I1525,TRUE,_xll.ohTrigger(RecalcTrigger,Trigger1Y)),NA())</f>
        <v>2.246938285568767E-2</v>
      </c>
    </row>
    <row r="1526" spans="2:17" x14ac:dyDescent="0.2">
      <c r="B1526" s="46" t="s">
        <v>51</v>
      </c>
      <c r="D1526" s="49">
        <f>_xll.qlCalendarAdvance(LocalCalendar,$D1525,B1526,"f",FALSE)</f>
        <v>50466</v>
      </c>
      <c r="E1526" s="49">
        <f>_xll.qlInterestRateIndexValueDate(IndexON,D1526)</f>
        <v>50466</v>
      </c>
      <c r="F1526" s="52">
        <f>IFERROR(_xll.qlIndexFixing(IndexON,D1526,TRUE,_xll.ohTrigger(RecalcTrigger,TriggerON)),NA())</f>
        <v>1.4808456242043633E-2</v>
      </c>
      <c r="H1526" s="49">
        <f>_xll.qlCalendarAdvance(IborCalendar,$H1525,B1526,"f",FALSE)</f>
        <v>50445</v>
      </c>
      <c r="I1526" s="49">
        <f>_xll.qlInterestRateIndexValueDate(Index1M,$H1526)</f>
        <v>50447</v>
      </c>
      <c r="J1526" s="52">
        <f>IFERROR(_xll.qlIndexFixing(Index1M,$H1526,TRUE,_xll.ohTrigger(RecalcTrigger,Trigger1M)),NA())</f>
        <v>1.7154999696169515E-2</v>
      </c>
      <c r="K1526" s="52">
        <f>IFERROR(_xll.qlIndexFixing(ONIndex1M,I1526,TRUE,_xll.ohTrigger(RecalcTrigger,Trigger1M)),NA())</f>
        <v>1.7152766352159787E-2</v>
      </c>
      <c r="L1526" s="52">
        <f>IFERROR(_xll.qlIndexFixing(Index3M,H1526,TRUE,_xll.ohTrigger(RecalcTrigger,Trigger3M)),NA())</f>
        <v>1.9070003125746984E-2</v>
      </c>
      <c r="M1526" s="52">
        <f>IFERROR(_xll.qlIndexFixing(ONIndex3M,I1526,TRUE,_xll.ohTrigger(RecalcTrigger,Trigger3M)),NA())</f>
        <v>1.904624923536602E-2</v>
      </c>
      <c r="N1526" s="52">
        <f>IFERROR(_xll.qlIndexFixing(Index6M,$H1526,TRUE,_xll.ohTrigger(RecalcTrigger,Trigger6M)),NA())</f>
        <v>2.0922533265460178E-2</v>
      </c>
      <c r="O1526" s="52">
        <f>IFERROR(_xll.qlIndexFixing(ONIndex6M,I1526,TRUE,_xll.ohTrigger(RecalcTrigger,Trigger6M)),NA())</f>
        <v>2.0853090591339551E-2</v>
      </c>
      <c r="P1526" s="52">
        <f>IFERROR(_xll.qlIndexFixing(Index1Y,$H1526,TRUE,_xll.ohTrigger(RecalcTrigger,Trigger1Y)),NA())</f>
        <v>2.2631901510222093E-2</v>
      </c>
      <c r="Q1526" s="52">
        <f>IFERROR(_xll.qlIndexFixing(ONIndex1Y,I1526,TRUE,_xll.ohTrigger(RecalcTrigger,Trigger1Y)),NA())</f>
        <v>2.2466135918648433E-2</v>
      </c>
    </row>
    <row r="1527" spans="2:17" x14ac:dyDescent="0.2">
      <c r="B1527" s="46" t="s">
        <v>51</v>
      </c>
      <c r="D1527" s="49">
        <f>_xll.qlCalendarAdvance(LocalCalendar,$D1526,B1527,"f",FALSE)</f>
        <v>50473</v>
      </c>
      <c r="E1527" s="49">
        <f>_xll.qlInterestRateIndexValueDate(IndexON,D1527)</f>
        <v>50473</v>
      </c>
      <c r="F1527" s="52">
        <f>IFERROR(_xll.qlIndexFixing(IndexON,D1527,TRUE,_xll.ohTrigger(RecalcTrigger,TriggerON)),NA())</f>
        <v>1.4804882683234766E-2</v>
      </c>
      <c r="H1527" s="49">
        <f>_xll.qlCalendarAdvance(IborCalendar,$H1526,B1527,"f",FALSE)</f>
        <v>50452</v>
      </c>
      <c r="I1527" s="49">
        <f>_xll.qlInterestRateIndexValueDate(Index1M,$H1527)</f>
        <v>50454</v>
      </c>
      <c r="J1527" s="52">
        <f>IFERROR(_xll.qlIndexFixing(Index1M,$H1527,TRUE,_xll.ohTrigger(RecalcTrigger,Trigger1M)),NA())</f>
        <v>1.7150451913342048E-2</v>
      </c>
      <c r="K1527" s="52">
        <f>IFERROR(_xll.qlIndexFixing(ONIndex1M,I1527,TRUE,_xll.ohTrigger(RecalcTrigger,Trigger1M)),NA())</f>
        <v>1.7148194392149207E-2</v>
      </c>
      <c r="L1527" s="52">
        <f>IFERROR(_xll.qlIndexFixing(Index3M,H1527,TRUE,_xll.ohTrigger(RecalcTrigger,Trigger3M)),NA())</f>
        <v>1.9066753313274822E-2</v>
      </c>
      <c r="M1527" s="52">
        <f>IFERROR(_xll.qlIndexFixing(ONIndex3M,I1527,TRUE,_xll.ohTrigger(RecalcTrigger,Trigger3M)),NA())</f>
        <v>1.9042927775458907E-2</v>
      </c>
      <c r="N1527" s="52">
        <f>IFERROR(_xll.qlIndexFixing(Index6M,$H1527,TRUE,_xll.ohTrigger(RecalcTrigger,Trigger6M)),NA())</f>
        <v>2.0919471241142098E-2</v>
      </c>
      <c r="O1527" s="52">
        <f>IFERROR(_xll.qlIndexFixing(ONIndex6M,I1527,TRUE,_xll.ohTrigger(RecalcTrigger,Trigger6M)),NA())</f>
        <v>2.0850002577814664E-2</v>
      </c>
      <c r="P1527" s="52">
        <f>IFERROR(_xll.qlIndexFixing(Index1Y,$H1527,TRUE,_xll.ohTrigger(RecalcTrigger,Trigger1Y)),NA())</f>
        <v>2.2628290467848259E-2</v>
      </c>
      <c r="Q1527" s="52">
        <f>IFERROR(_xll.qlIndexFixing(ONIndex1Y,I1527,TRUE,_xll.ohTrigger(RecalcTrigger,Trigger1Y)),NA())</f>
        <v>2.2462878488003213E-2</v>
      </c>
    </row>
    <row r="1528" spans="2:17" x14ac:dyDescent="0.2">
      <c r="B1528" s="46" t="s">
        <v>51</v>
      </c>
      <c r="D1528" s="49">
        <f>_xll.qlCalendarAdvance(LocalCalendar,$D1527,B1528,"f",FALSE)</f>
        <v>50480</v>
      </c>
      <c r="E1528" s="49">
        <f>_xll.qlInterestRateIndexValueDate(IndexON,D1528)</f>
        <v>50480</v>
      </c>
      <c r="F1528" s="52">
        <f>IFERROR(_xll.qlIndexFixing(IndexON,D1528,TRUE,_xll.ohTrigger(RecalcTrigger,TriggerON)),NA())</f>
        <v>1.4801324074467104E-2</v>
      </c>
      <c r="H1528" s="49">
        <f>_xll.qlCalendarAdvance(IborCalendar,$H1527,B1528,"f",FALSE)</f>
        <v>50459</v>
      </c>
      <c r="I1528" s="49">
        <f>_xll.qlInterestRateIndexValueDate(Index1M,$H1528)</f>
        <v>50461</v>
      </c>
      <c r="J1528" s="52">
        <f>IFERROR(_xll.qlIndexFixing(Index1M,$H1528,TRUE,_xll.ohTrigger(RecalcTrigger,Trigger1M)),NA())</f>
        <v>1.7145919718025864E-2</v>
      </c>
      <c r="K1528" s="52">
        <f>IFERROR(_xll.qlIndexFixing(ONIndex1M,I1528,TRUE,_xll.ohTrigger(RecalcTrigger,Trigger1M)),NA())</f>
        <v>1.7143637997927286E-2</v>
      </c>
      <c r="L1528" s="52">
        <f>IFERROR(_xll.qlIndexFixing(Index3M,H1528,TRUE,_xll.ohTrigger(RecalcTrigger,Trigger3M)),NA())</f>
        <v>1.9063517364762528E-2</v>
      </c>
      <c r="M1528" s="52">
        <f>IFERROR(_xll.qlIndexFixing(ONIndex3M,I1528,TRUE,_xll.ohTrigger(RecalcTrigger,Trigger3M)),NA())</f>
        <v>1.9039620112595301E-2</v>
      </c>
      <c r="N1528" s="52">
        <f>IFERROR(_xll.qlIndexFixing(Index6M,$H1528,TRUE,_xll.ohTrigger(RecalcTrigger,Trigger6M)),NA())</f>
        <v>2.0916413755151301E-2</v>
      </c>
      <c r="O1528" s="52">
        <f>IFERROR(_xll.qlIndexFixing(ONIndex6M,I1528,TRUE,_xll.ohTrigger(RecalcTrigger,Trigger6M)),NA())</f>
        <v>2.0846919051020762E-2</v>
      </c>
      <c r="P1528" s="52">
        <f>IFERROR(_xll.qlIndexFixing(Index1Y,$H1528,TRUE,_xll.ohTrigger(RecalcTrigger,Trigger1Y)),NA())</f>
        <v>2.2624668704618336E-2</v>
      </c>
      <c r="Q1528" s="52">
        <f>IFERROR(_xll.qlIndexFixing(ONIndex1Y,I1528,TRUE,_xll.ohTrigger(RecalcTrigger,Trigger1Y)),NA())</f>
        <v>2.24596105635122E-2</v>
      </c>
    </row>
    <row r="1529" spans="2:17" x14ac:dyDescent="0.2">
      <c r="B1529" s="46" t="s">
        <v>51</v>
      </c>
      <c r="D1529" s="49">
        <f>_xll.qlCalendarAdvance(LocalCalendar,$D1528,B1529,"f",FALSE)</f>
        <v>50487</v>
      </c>
      <c r="E1529" s="49">
        <f>_xll.qlInterestRateIndexValueDate(IndexON,D1529)</f>
        <v>50487</v>
      </c>
      <c r="F1529" s="52">
        <f>IFERROR(_xll.qlIndexFixing(IndexON,D1529,TRUE,_xll.ohTrigger(RecalcTrigger,TriggerON)),NA())</f>
        <v>1.4797780415740647E-2</v>
      </c>
      <c r="H1529" s="49">
        <f>_xll.qlCalendarAdvance(IborCalendar,$H1528,B1529,"f",FALSE)</f>
        <v>50466</v>
      </c>
      <c r="I1529" s="49">
        <f>_xll.qlInterestRateIndexValueDate(Index1M,$H1529)</f>
        <v>50468</v>
      </c>
      <c r="J1529" s="52">
        <f>IFERROR(_xll.qlIndexFixing(Index1M,$H1529,TRUE,_xll.ohTrigger(RecalcTrigger,Trigger1M)),NA())</f>
        <v>1.7141750204855422E-2</v>
      </c>
      <c r="K1529" s="52">
        <f>IFERROR(_xll.qlIndexFixing(ONIndex1M,I1529,TRUE,_xll.ohTrigger(RecalcTrigger,Trigger1M)),NA())</f>
        <v>1.7139097169893702E-2</v>
      </c>
      <c r="L1529" s="52">
        <f>IFERROR(_xll.qlIndexFixing(Index3M,H1529,TRUE,_xll.ohTrigger(RecalcTrigger,Trigger3M)),NA())</f>
        <v>1.9061124365743913E-2</v>
      </c>
      <c r="M1529" s="52">
        <f>IFERROR(_xll.qlIndexFixing(ONIndex3M,I1529,TRUE,_xll.ohTrigger(RecalcTrigger,Trigger3M)),NA())</f>
        <v>1.9036326246935076E-2</v>
      </c>
      <c r="N1529" s="52">
        <f>IFERROR(_xll.qlIndexFixing(Index6M,$H1529,TRUE,_xll.ohTrigger(RecalcTrigger,Trigger6M)),NA())</f>
        <v>2.091569430368458E-2</v>
      </c>
      <c r="O1529" s="52">
        <f>IFERROR(_xll.qlIndexFixing(ONIndex6M,I1529,TRUE,_xll.ohTrigger(RecalcTrigger,Trigger6M)),NA())</f>
        <v>2.0843840011037784E-2</v>
      </c>
      <c r="P1529" s="52">
        <f>IFERROR(_xll.qlIndexFixing(Index1Y,$H1529,TRUE,_xll.ohTrigger(RecalcTrigger,Trigger1Y)),NA())</f>
        <v>2.2621036220647515E-2</v>
      </c>
      <c r="Q1529" s="52">
        <f>IFERROR(_xll.qlIndexFixing(ONIndex1Y,I1529,TRUE,_xll.ohTrigger(RecalcTrigger,Trigger1Y)),NA())</f>
        <v>2.2456332145495139E-2</v>
      </c>
    </row>
    <row r="1530" spans="2:17" x14ac:dyDescent="0.2">
      <c r="B1530" s="46" t="s">
        <v>51</v>
      </c>
      <c r="D1530" s="49">
        <f>_xll.qlCalendarAdvance(LocalCalendar,$D1529,B1530,"f",FALSE)</f>
        <v>50494</v>
      </c>
      <c r="E1530" s="49">
        <f>_xll.qlInterestRateIndexValueDate(IndexON,D1530)</f>
        <v>50494</v>
      </c>
      <c r="F1530" s="52">
        <f>IFERROR(_xll.qlIndexFixing(IndexON,D1530,TRUE,_xll.ohTrigger(RecalcTrigger,TriggerON)),NA())</f>
        <v>1.4794251707295203E-2</v>
      </c>
      <c r="H1530" s="49">
        <f>_xll.qlCalendarAdvance(IborCalendar,$H1529,B1530,"f",FALSE)</f>
        <v>50473</v>
      </c>
      <c r="I1530" s="49">
        <f>_xll.qlInterestRateIndexValueDate(Index1M,$H1530)</f>
        <v>50475</v>
      </c>
      <c r="J1530" s="52">
        <f>IFERROR(_xll.qlIndexFixing(Index1M,$H1530,TRUE,_xll.ohTrigger(RecalcTrigger,Trigger1M)),NA())</f>
        <v>1.7137252782336021E-2</v>
      </c>
      <c r="K1530" s="52">
        <f>IFERROR(_xll.qlIndexFixing(ONIndex1M,I1530,TRUE,_xll.ohTrigger(RecalcTrigger,Trigger1M)),NA())</f>
        <v>1.7134571907728713E-2</v>
      </c>
      <c r="L1530" s="52">
        <f>IFERROR(_xll.qlIndexFixing(Index3M,H1530,TRUE,_xll.ohTrigger(RecalcTrigger,Trigger3M)),NA())</f>
        <v>1.905791860798553E-2</v>
      </c>
      <c r="M1530" s="52">
        <f>IFERROR(_xll.qlIndexFixing(ONIndex3M,I1530,TRUE,_xll.ohTrigger(RecalcTrigger,Trigger3M)),NA())</f>
        <v>1.9033046178398294E-2</v>
      </c>
      <c r="N1530" s="52">
        <f>IFERROR(_xll.qlIndexFixing(Index6M,$H1530,TRUE,_xll.ohTrigger(RecalcTrigger,Trigger6M)),NA())</f>
        <v>2.0912257645678507E-2</v>
      </c>
      <c r="O1530" s="52">
        <f>IFERROR(_xll.qlIndexFixing(ONIndex6M,I1530,TRUE,_xll.ohTrigger(RecalcTrigger,Trigger6M)),NA())</f>
        <v>2.0840765457785793E-2</v>
      </c>
      <c r="P1530" s="52">
        <f>IFERROR(_xll.qlIndexFixing(Index1Y,$H1530,TRUE,_xll.ohTrigger(RecalcTrigger,Trigger1Y)),NA())</f>
        <v>2.2617393016052083E-2</v>
      </c>
      <c r="Q1530" s="52">
        <f>IFERROR(_xll.qlIndexFixing(ONIndex1Y,I1530,TRUE,_xll.ohTrigger(RecalcTrigger,Trigger1Y)),NA())</f>
        <v>2.2453043233632286E-2</v>
      </c>
    </row>
    <row r="1531" spans="2:17" x14ac:dyDescent="0.2">
      <c r="B1531" s="46" t="s">
        <v>51</v>
      </c>
      <c r="D1531" s="49">
        <f>_xll.qlCalendarAdvance(LocalCalendar,$D1530,B1531,"f",FALSE)</f>
        <v>50501</v>
      </c>
      <c r="E1531" s="49">
        <f>_xll.qlInterestRateIndexValueDate(IndexON,D1531)</f>
        <v>50501</v>
      </c>
      <c r="F1531" s="52">
        <f>IFERROR(_xll.qlIndexFixing(IndexON,D1531,TRUE,_xll.ohTrigger(RecalcTrigger,TriggerON)),NA())</f>
        <v>1.4790737948890964E-2</v>
      </c>
      <c r="H1531" s="49">
        <f>_xll.qlCalendarAdvance(IborCalendar,$H1530,B1531,"f",FALSE)</f>
        <v>50480</v>
      </c>
      <c r="I1531" s="49">
        <f>_xll.qlInterestRateIndexValueDate(Index1M,$H1531)</f>
        <v>50482</v>
      </c>
      <c r="J1531" s="52">
        <f>IFERROR(_xll.qlIndexFixing(Index1M,$H1531,TRUE,_xll.ohTrigger(RecalcTrigger,Trigger1M)),NA())</f>
        <v>1.713277095046789E-2</v>
      </c>
      <c r="K1531" s="52">
        <f>IFERROR(_xll.qlIndexFixing(ONIndex1M,I1531,TRUE,_xll.ohTrigger(RecalcTrigger,Trigger1M)),NA())</f>
        <v>1.7130062211512254E-2</v>
      </c>
      <c r="L1531" s="52">
        <f>IFERROR(_xll.qlIndexFixing(Index3M,H1531,TRUE,_xll.ohTrigger(RecalcTrigger,Trigger3M)),NA())</f>
        <v>1.9054726716364951E-2</v>
      </c>
      <c r="M1531" s="52">
        <f>IFERROR(_xll.qlIndexFixing(ONIndex3M,I1531,TRUE,_xll.ohTrigger(RecalcTrigger,Trigger3M)),NA())</f>
        <v>1.902977990690502E-2</v>
      </c>
      <c r="N1531" s="52">
        <f>IFERROR(_xll.qlIndexFixing(Index6M,$H1531,TRUE,_xll.ohTrigger(RecalcTrigger,Trigger6M)),NA())</f>
        <v>2.0909214516403485E-2</v>
      </c>
      <c r="O1531" s="52">
        <f>IFERROR(_xll.qlIndexFixing(ONIndex6M,I1531,TRUE,_xll.ohTrigger(RecalcTrigger,Trigger6M)),NA())</f>
        <v>2.0837695391344724E-2</v>
      </c>
      <c r="P1531" s="52">
        <f>IFERROR(_xll.qlIndexFixing(Index1Y,$H1531,TRUE,_xll.ohTrigger(RecalcTrigger,Trigger1Y)),NA())</f>
        <v>2.2613739090947681E-2</v>
      </c>
      <c r="Q1531" s="52">
        <f>IFERROR(_xll.qlIndexFixing(ONIndex1Y,I1531,TRUE,_xll.ohTrigger(RecalcTrigger,Trigger1Y)),NA())</f>
        <v>2.2449743828003577E-2</v>
      </c>
    </row>
    <row r="1532" spans="2:17" x14ac:dyDescent="0.2">
      <c r="B1532" s="46" t="s">
        <v>51</v>
      </c>
      <c r="D1532" s="49">
        <f>_xll.qlCalendarAdvance(LocalCalendar,$D1531,B1532,"f",FALSE)</f>
        <v>50508</v>
      </c>
      <c r="E1532" s="49">
        <f>_xll.qlInterestRateIndexValueDate(IndexON,D1532)</f>
        <v>50508</v>
      </c>
      <c r="F1532" s="52">
        <f>IFERROR(_xll.qlIndexFixing(IndexON,D1532,TRUE,_xll.ohTrigger(RecalcTrigger,TriggerON)),NA())</f>
        <v>1.4787239140607866E-2</v>
      </c>
      <c r="H1532" s="49">
        <f>_xll.qlCalendarAdvance(IborCalendar,$H1531,B1532,"f",FALSE)</f>
        <v>50487</v>
      </c>
      <c r="I1532" s="49">
        <f>_xll.qlInterestRateIndexValueDate(Index1M,$H1532)</f>
        <v>50489</v>
      </c>
      <c r="J1532" s="52">
        <f>IFERROR(_xll.qlIndexFixing(Index1M,$H1532,TRUE,_xll.ohTrigger(RecalcTrigger,Trigger1M)),NA())</f>
        <v>1.7128394405521972E-2</v>
      </c>
      <c r="K1532" s="52">
        <f>IFERROR(_xll.qlIndexFixing(ONIndex1M,I1532,TRUE,_xll.ohTrigger(RecalcTrigger,Trigger1M)),NA())</f>
        <v>1.7125568081244325E-2</v>
      </c>
      <c r="L1532" s="52">
        <f>IFERROR(_xll.qlIndexFixing(Index3M,H1532,TRUE,_xll.ohTrigger(RecalcTrigger,Trigger3M)),NA())</f>
        <v>1.9051548690845684E-2</v>
      </c>
      <c r="M1532" s="52">
        <f>IFERROR(_xll.qlIndexFixing(ONIndex3M,I1532,TRUE,_xll.ohTrigger(RecalcTrigger,Trigger3M)),NA())</f>
        <v>1.902652743253519E-2</v>
      </c>
      <c r="N1532" s="52">
        <f>IFERROR(_xll.qlIndexFixing(Index6M,$H1532,TRUE,_xll.ohTrigger(RecalcTrigger,Trigger6M)),NA())</f>
        <v>2.0906175926805486E-2</v>
      </c>
      <c r="O1532" s="52">
        <f>IFERROR(_xll.qlIndexFixing(ONIndex6M,I1532,TRUE,_xll.ohTrigger(RecalcTrigger,Trigger6M)),NA())</f>
        <v>2.0834629811714578E-2</v>
      </c>
      <c r="P1532" s="52">
        <f>IFERROR(_xll.qlIndexFixing(Index1Y,$H1532,TRUE,_xll.ohTrigger(RecalcTrigger,Trigger1Y)),NA())</f>
        <v>2.2610074445451472E-2</v>
      </c>
      <c r="Q1532" s="52">
        <f>IFERROR(_xll.qlIndexFixing(ONIndex1Y,I1532,TRUE,_xll.ohTrigger(RecalcTrigger,Trigger1Y)),NA())</f>
        <v>2.2446433928848819E-2</v>
      </c>
    </row>
    <row r="1533" spans="2:17" x14ac:dyDescent="0.2">
      <c r="B1533" s="46" t="s">
        <v>51</v>
      </c>
      <c r="D1533" s="49">
        <f>_xll.qlCalendarAdvance(LocalCalendar,$D1532,B1533,"f",FALSE)</f>
        <v>50515</v>
      </c>
      <c r="E1533" s="49">
        <f>_xll.qlInterestRateIndexValueDate(IndexON,D1533)</f>
        <v>50515</v>
      </c>
      <c r="F1533" s="52">
        <f>IFERROR(_xll.qlIndexFixing(IndexON,D1533,TRUE,_xll.ohTrigger(RecalcTrigger,TriggerON)),NA())</f>
        <v>1.4783755282525846E-2</v>
      </c>
      <c r="H1533" s="49">
        <f>_xll.qlCalendarAdvance(IborCalendar,$H1532,B1533,"f",FALSE)</f>
        <v>50494</v>
      </c>
      <c r="I1533" s="49">
        <f>_xll.qlInterestRateIndexValueDate(Index1M,$H1533)</f>
        <v>50496</v>
      </c>
      <c r="J1533" s="52">
        <f>IFERROR(_xll.qlIndexFixing(Index1M,$H1533,TRUE,_xll.ohTrigger(RecalcTrigger,Trigger1M)),NA())</f>
        <v>1.7123944657000807E-2</v>
      </c>
      <c r="K1533" s="52">
        <f>IFERROR(_xll.qlIndexFixing(ONIndex1M,I1533,TRUE,_xll.ohTrigger(RecalcTrigger,Trigger1M)),NA())</f>
        <v>1.7121089516924926E-2</v>
      </c>
      <c r="L1533" s="52">
        <f>IFERROR(_xll.qlIndexFixing(Index3M,H1533,TRUE,_xll.ohTrigger(RecalcTrigger,Trigger3M)),NA())</f>
        <v>1.9048104792643083E-2</v>
      </c>
      <c r="M1533" s="52">
        <f>IFERROR(_xll.qlIndexFixing(ONIndex3M,I1533,TRUE,_xll.ohTrigger(RecalcTrigger,Trigger3M)),NA())</f>
        <v>1.9023288755208867E-2</v>
      </c>
      <c r="N1533" s="52">
        <f>IFERROR(_xll.qlIndexFixing(Index6M,$H1533,TRUE,_xll.ohTrigger(RecalcTrigger,Trigger6M)),NA())</f>
        <v>2.0901973302438592E-2</v>
      </c>
      <c r="O1533" s="52">
        <f>IFERROR(_xll.qlIndexFixing(ONIndex6M,I1533,TRUE,_xll.ohTrigger(RecalcTrigger,Trigger6M)),NA())</f>
        <v>2.0831568718735483E-2</v>
      </c>
      <c r="P1533" s="52">
        <f>IFERROR(_xll.qlIndexFixing(Index1Y,$H1533,TRUE,_xll.ohTrigger(RecalcTrigger,Trigger1Y)),NA())</f>
        <v>2.2606399079680182E-2</v>
      </c>
      <c r="Q1533" s="52">
        <f>IFERROR(_xll.qlIndexFixing(ONIndex1Y,I1533,TRUE,_xll.ohTrigger(RecalcTrigger,Trigger1Y)),NA())</f>
        <v>2.2443113535928205E-2</v>
      </c>
    </row>
    <row r="1534" spans="2:17" x14ac:dyDescent="0.2">
      <c r="B1534" s="46" t="s">
        <v>51</v>
      </c>
      <c r="D1534" s="49">
        <f>_xll.qlCalendarAdvance(LocalCalendar,$D1533,B1534,"f",FALSE)</f>
        <v>50522</v>
      </c>
      <c r="E1534" s="49">
        <f>_xll.qlInterestRateIndexValueDate(IndexON,D1534)</f>
        <v>50522</v>
      </c>
      <c r="F1534" s="52">
        <f>IFERROR(_xll.qlIndexFixing(IndexON,D1534,TRUE,_xll.ohTrigger(RecalcTrigger,TriggerON)),NA())</f>
        <v>1.4780286374405094E-2</v>
      </c>
      <c r="H1534" s="49">
        <f>_xll.qlCalendarAdvance(IborCalendar,$H1533,B1534,"f",FALSE)</f>
        <v>50501</v>
      </c>
      <c r="I1534" s="49">
        <f>_xll.qlInterestRateIndexValueDate(Index1M,$H1534)</f>
        <v>50503</v>
      </c>
      <c r="J1534" s="52">
        <f>IFERROR(_xll.qlIndexFixing(Index1M,$H1534,TRUE,_xll.ohTrigger(RecalcTrigger,Trigger1M)),NA())</f>
        <v>1.7119418998593761E-2</v>
      </c>
      <c r="K1534" s="52">
        <f>IFERROR(_xll.qlIndexFixing(ONIndex1M,I1534,TRUE,_xll.ohTrigger(RecalcTrigger,Trigger1M)),NA())</f>
        <v>1.7116626518554057E-2</v>
      </c>
      <c r="L1534" s="52">
        <f>IFERROR(_xll.qlIndexFixing(Index3M,H1534,TRUE,_xll.ohTrigger(RecalcTrigger,Trigger3M)),NA())</f>
        <v>1.9044953675119682E-2</v>
      </c>
      <c r="M1534" s="52">
        <f>IFERROR(_xll.qlIndexFixing(ONIndex3M,I1534,TRUE,_xll.ohTrigger(RecalcTrigger,Trigger3M)),NA())</f>
        <v>1.9020063875085924E-2</v>
      </c>
      <c r="N1534" s="52">
        <f>IFERROR(_xll.qlIndexFixing(Index6M,$H1534,TRUE,_xll.ohTrigger(RecalcTrigger,Trigger6M)),NA())</f>
        <v>2.0898943344350884E-2</v>
      </c>
      <c r="O1534" s="52">
        <f>IFERROR(_xll.qlIndexFixing(ONIndex6M,I1534,TRUE,_xll.ohTrigger(RecalcTrigger,Trigger6M)),NA())</f>
        <v>2.0828512112727182E-2</v>
      </c>
      <c r="P1534" s="52">
        <f>IFERROR(_xll.qlIndexFixing(Index1Y,$H1534,TRUE,_xll.ohTrigger(RecalcTrigger,Trigger1Y)),NA())</f>
        <v>2.2604447825911693E-2</v>
      </c>
      <c r="Q1534" s="52">
        <f>IFERROR(_xll.qlIndexFixing(ONIndex1Y,I1534,TRUE,_xll.ohTrigger(RecalcTrigger,Trigger1Y)),NA())</f>
        <v>2.2439782649321671E-2</v>
      </c>
    </row>
    <row r="1535" spans="2:17" x14ac:dyDescent="0.2">
      <c r="B1535" s="46" t="s">
        <v>51</v>
      </c>
      <c r="D1535" s="49">
        <f>_xll.qlCalendarAdvance(LocalCalendar,$D1534,B1535,"f",FALSE)</f>
        <v>50529</v>
      </c>
      <c r="E1535" s="49">
        <f>_xll.qlInterestRateIndexValueDate(IndexON,D1535)</f>
        <v>50529</v>
      </c>
      <c r="F1535" s="52">
        <f>IFERROR(_xll.qlIndexFixing(IndexON,D1535,TRUE,_xll.ohTrigger(RecalcTrigger,TriggerON)),NA())</f>
        <v>1.4776832416485419E-2</v>
      </c>
      <c r="H1535" s="49">
        <f>_xll.qlCalendarAdvance(IborCalendar,$H1534,B1535,"f",FALSE)</f>
        <v>50508</v>
      </c>
      <c r="I1535" s="49">
        <f>_xll.qlInterestRateIndexValueDate(Index1M,$H1535)</f>
        <v>50510</v>
      </c>
      <c r="J1535" s="52">
        <f>IFERROR(_xll.qlIndexFixing(Index1M,$H1535,TRUE,_xll.ohTrigger(RecalcTrigger,Trigger1M)),NA())</f>
        <v>1.7114999529150854E-2</v>
      </c>
      <c r="K1535" s="52">
        <f>IFERROR(_xll.qlIndexFixing(ONIndex1M,I1535,TRUE,_xll.ohTrigger(RecalcTrigger,Trigger1M)),NA())</f>
        <v>1.7112179086211654E-2</v>
      </c>
      <c r="L1535" s="52">
        <f>IFERROR(_xll.qlIndexFixing(Index3M,H1535,TRUE,_xll.ohTrigger(RecalcTrigger,Trigger3M)),NA())</f>
        <v>1.9041816422841064E-2</v>
      </c>
      <c r="M1535" s="52">
        <f>IFERROR(_xll.qlIndexFixing(ONIndex3M,I1535,TRUE,_xll.ohTrigger(RecalcTrigger,Trigger3M)),NA())</f>
        <v>1.9016852792006489E-2</v>
      </c>
      <c r="N1535" s="52">
        <f>IFERROR(_xll.qlIndexFixing(Index6M,$H1535,TRUE,_xll.ohTrigger(RecalcTrigger,Trigger6M)),NA())</f>
        <v>2.0895917925018555E-2</v>
      </c>
      <c r="O1535" s="52">
        <f>IFERROR(_xll.qlIndexFixing(ONIndex6M,I1535,TRUE,_xll.ohTrigger(RecalcTrigger,Trigger6M)),NA())</f>
        <v>2.0825459993289996E-2</v>
      </c>
      <c r="P1535" s="52">
        <f>IFERROR(_xll.qlIndexFixing(Index1Y,$H1535,TRUE,_xll.ohTrigger(RecalcTrigger,Trigger1Y)),NA())</f>
        <v>2.259901618778147E-2</v>
      </c>
      <c r="Q1535" s="52">
        <f>IFERROR(_xll.qlIndexFixing(ONIndex1Y,I1535,TRUE,_xll.ohTrigger(RecalcTrigger,Trigger1Y)),NA())</f>
        <v>2.2436441268949281E-2</v>
      </c>
    </row>
    <row r="1536" spans="2:17" x14ac:dyDescent="0.2">
      <c r="B1536" s="46" t="s">
        <v>51</v>
      </c>
      <c r="D1536" s="49">
        <f>_xll.qlCalendarAdvance(LocalCalendar,$D1535,B1536,"f",FALSE)</f>
        <v>50536</v>
      </c>
      <c r="E1536" s="49">
        <f>_xll.qlInterestRateIndexValueDate(IndexON,D1536)</f>
        <v>50536</v>
      </c>
      <c r="F1536" s="52">
        <f>IFERROR(_xll.qlIndexFixing(IndexON,D1536,TRUE,_xll.ohTrigger(RecalcTrigger,TriggerON)),NA())</f>
        <v>1.477339340860695E-2</v>
      </c>
      <c r="H1536" s="49">
        <f>_xll.qlCalendarAdvance(IborCalendar,$H1535,B1536,"f",FALSE)</f>
        <v>50515</v>
      </c>
      <c r="I1536" s="49">
        <f>_xll.qlInterestRateIndexValueDate(Index1M,$H1536)</f>
        <v>50517</v>
      </c>
      <c r="J1536" s="52">
        <f>IFERROR(_xll.qlIndexFixing(Index1M,$H1536,TRUE,_xll.ohTrigger(RecalcTrigger,Trigger1M)),NA())</f>
        <v>1.7110595650266791E-2</v>
      </c>
      <c r="K1536" s="52">
        <f>IFERROR(_xll.qlIndexFixing(ONIndex1M,I1536,TRUE,_xll.ohTrigger(RecalcTrigger,Trigger1M)),NA())</f>
        <v>1.7108109958313023E-2</v>
      </c>
      <c r="L1536" s="52">
        <f>IFERROR(_xll.qlIndexFixing(Index3M,H1536,TRUE,_xll.ohTrigger(RecalcTrigger,Trigger3M)),NA())</f>
        <v>1.9038693035774715E-2</v>
      </c>
      <c r="M1536" s="52">
        <f>IFERROR(_xll.qlIndexFixing(ONIndex3M,I1536,TRUE,_xll.ohTrigger(RecalcTrigger,Trigger3M)),NA())</f>
        <v>1.9014753164542597E-2</v>
      </c>
      <c r="N1536" s="52">
        <f>IFERROR(_xll.qlIndexFixing(Index6M,$H1536,TRUE,_xll.ohTrigger(RecalcTrigger,Trigger6M)),NA())</f>
        <v>2.0892897044421519E-2</v>
      </c>
      <c r="O1536" s="52">
        <f>IFERROR(_xll.qlIndexFixing(ONIndex6M,I1536,TRUE,_xll.ohTrigger(RecalcTrigger,Trigger6M)),NA())</f>
        <v>2.0823951200343416E-2</v>
      </c>
      <c r="P1536" s="52">
        <f>IFERROR(_xll.qlIndexFixing(Index1Y,$H1536,TRUE,_xll.ohTrigger(RecalcTrigger,Trigger1Y)),NA())</f>
        <v>2.2595308661889916E-2</v>
      </c>
      <c r="Q1536" s="52">
        <f>IFERROR(_xll.qlIndexFixing(ONIndex1Y,I1536,TRUE,_xll.ohTrigger(RecalcTrigger,Trigger1Y)),NA())</f>
        <v>2.2434925307241116E-2</v>
      </c>
    </row>
    <row r="1537" spans="2:17" x14ac:dyDescent="0.2">
      <c r="B1537" s="46" t="s">
        <v>51</v>
      </c>
      <c r="D1537" s="49">
        <f>_xll.qlCalendarAdvance(LocalCalendar,$D1536,B1537,"f",FALSE)</f>
        <v>50543</v>
      </c>
      <c r="E1537" s="49">
        <f>_xll.qlInterestRateIndexValueDate(IndexON,D1537)</f>
        <v>50543</v>
      </c>
      <c r="F1537" s="52">
        <f>IFERROR(_xll.qlIndexFixing(IndexON,D1537,TRUE,_xll.ohTrigger(RecalcTrigger,TriggerON)),NA())</f>
        <v>1.4769969350849621E-2</v>
      </c>
      <c r="H1537" s="49">
        <f>_xll.qlCalendarAdvance(IborCalendar,$H1536,B1537,"f",FALSE)</f>
        <v>50522</v>
      </c>
      <c r="I1537" s="49">
        <f>_xll.qlInterestRateIndexValueDate(Index1M,$H1537)</f>
        <v>50524</v>
      </c>
      <c r="J1537" s="52">
        <f>IFERROR(_xll.qlIndexFixing(Index1M,$H1537,TRUE,_xll.ohTrigger(RecalcTrigger,Trigger1M)),NA())</f>
        <v>1.7105925253405558E-2</v>
      </c>
      <c r="K1537" s="52">
        <f>IFERROR(_xll.qlIndexFixing(ONIndex1M,I1537,TRUE,_xll.ohTrigger(RecalcTrigger,Trigger1M)),NA())</f>
        <v>1.7103330919132631E-2</v>
      </c>
      <c r="L1537" s="52">
        <f>IFERROR(_xll.qlIndexFixing(Index3M,H1537,TRUE,_xll.ohTrigger(RecalcTrigger,Trigger3M)),NA())</f>
        <v>1.9035583513886387E-2</v>
      </c>
      <c r="M1537" s="52">
        <f>IFERROR(_xll.qlIndexFixing(ONIndex3M,I1537,TRUE,_xll.ohTrigger(RecalcTrigger,Trigger3M)),NA())</f>
        <v>1.9010472017058078E-2</v>
      </c>
      <c r="N1537" s="52">
        <f>IFERROR(_xll.qlIndexFixing(Index6M,$H1537,TRUE,_xll.ohTrigger(RecalcTrigger,Trigger6M)),NA())</f>
        <v>2.0889880702538367E-2</v>
      </c>
      <c r="O1537" s="52">
        <f>IFERROR(_xll.qlIndexFixing(ONIndex6M,I1537,TRUE,_xll.ohTrigger(RecalcTrigger,Trigger6M)),NA())</f>
        <v>2.0819369214768457E-2</v>
      </c>
      <c r="P1537" s="52">
        <f>IFERROR(_xll.qlIndexFixing(Index1Y,$H1537,TRUE,_xll.ohTrigger(RecalcTrigger,Trigger1Y)),NA())</f>
        <v>2.259159041619414E-2</v>
      </c>
      <c r="Q1537" s="52">
        <f>IFERROR(_xll.qlIndexFixing(ONIndex1Y,I1537,TRUE,_xll.ohTrigger(RecalcTrigger,Trigger1Y)),NA())</f>
        <v>2.2429727027226676E-2</v>
      </c>
    </row>
    <row r="1538" spans="2:17" x14ac:dyDescent="0.2">
      <c r="B1538" s="46" t="s">
        <v>51</v>
      </c>
      <c r="D1538" s="49">
        <f>_xll.qlCalendarAdvance(LocalCalendar,$D1537,B1538,"f",FALSE)</f>
        <v>50550</v>
      </c>
      <c r="E1538" s="49">
        <f>_xll.qlInterestRateIndexValueDate(IndexON,D1538)</f>
        <v>50550</v>
      </c>
      <c r="F1538" s="52">
        <f>IFERROR(_xll.qlIndexFixing(IndexON,D1538,TRUE,_xll.ohTrigger(RecalcTrigger,TriggerON)),NA())</f>
        <v>1.476656024329337E-2</v>
      </c>
      <c r="H1538" s="49">
        <f>_xll.qlCalendarAdvance(IborCalendar,$H1537,B1538,"f",FALSE)</f>
        <v>50529</v>
      </c>
      <c r="I1538" s="49">
        <f>_xll.qlInterestRateIndexValueDate(Index1M,$H1538)</f>
        <v>50531</v>
      </c>
      <c r="J1538" s="52">
        <f>IFERROR(_xll.qlIndexFixing(Index1M,$H1538,TRUE,_xll.ohTrigger(RecalcTrigger,Trigger1M)),NA())</f>
        <v>1.7101834664102755E-2</v>
      </c>
      <c r="K1538" s="52">
        <f>IFERROR(_xll.qlIndexFixing(ONIndex1M,I1538,TRUE,_xll.ohTrigger(RecalcTrigger,Trigger1M)),NA())</f>
        <v>1.7098930184635819E-2</v>
      </c>
      <c r="L1538" s="52">
        <f>IFERROR(_xll.qlIndexFixing(Index3M,H1538,TRUE,_xll.ohTrigger(RecalcTrigger,Trigger3M)),NA())</f>
        <v>1.9032771723999087E-2</v>
      </c>
      <c r="M1538" s="52">
        <f>IFERROR(_xll.qlIndexFixing(ONIndex3M,I1538,TRUE,_xll.ohTrigger(RecalcTrigger,Trigger3M)),NA())</f>
        <v>1.9007302325348974E-2</v>
      </c>
      <c r="N1538" s="52">
        <f>IFERROR(_xll.qlIndexFixing(Index6M,$H1538,TRUE,_xll.ohTrigger(RecalcTrigger,Trigger6M)),NA())</f>
        <v>2.0888039721241904E-2</v>
      </c>
      <c r="O1538" s="52">
        <f>IFERROR(_xll.qlIndexFixing(ONIndex6M,I1538,TRUE,_xll.ohTrigger(RecalcTrigger,Trigger6M)),NA())</f>
        <v>2.0816330555843976E-2</v>
      </c>
      <c r="P1538" s="52">
        <f>IFERROR(_xll.qlIndexFixing(Index1Y,$H1538,TRUE,_xll.ohTrigger(RecalcTrigger,Trigger1Y)),NA())</f>
        <v>2.2587861450812839E-2</v>
      </c>
      <c r="Q1538" s="52">
        <f>IFERROR(_xll.qlIndexFixing(ONIndex1Y,I1538,TRUE,_xll.ohTrigger(RecalcTrigger,Trigger1Y)),NA())</f>
        <v>2.2426354165796525E-2</v>
      </c>
    </row>
    <row r="1539" spans="2:17" x14ac:dyDescent="0.2">
      <c r="B1539" s="46" t="s">
        <v>51</v>
      </c>
      <c r="D1539" s="49">
        <f>_xll.qlCalendarAdvance(LocalCalendar,$D1538,B1539,"f",FALSE)</f>
        <v>50557</v>
      </c>
      <c r="E1539" s="49">
        <f>_xll.qlInterestRateIndexValueDate(IndexON,D1539)</f>
        <v>50557</v>
      </c>
      <c r="F1539" s="52">
        <f>IFERROR(_xll.qlIndexFixing(IndexON,D1539,TRUE,_xll.ohTrigger(RecalcTrigger,TriggerON)),NA())</f>
        <v>1.4763166085858259E-2</v>
      </c>
      <c r="H1539" s="49">
        <f>_xll.qlCalendarAdvance(IborCalendar,$H1538,B1539,"f",FALSE)</f>
        <v>50536</v>
      </c>
      <c r="I1539" s="49">
        <f>_xll.qlInterestRateIndexValueDate(Index1M,$H1539)</f>
        <v>50538</v>
      </c>
      <c r="J1539" s="52">
        <f>IFERROR(_xll.qlIndexFixing(Index1M,$H1539,TRUE,_xll.ohTrigger(RecalcTrigger,Trigger1M)),NA())</f>
        <v>1.7097477556785312E-2</v>
      </c>
      <c r="K1539" s="52">
        <f>IFERROR(_xll.qlIndexFixing(ONIndex1M,I1539,TRUE,_xll.ohTrigger(RecalcTrigger,Trigger1M)),NA())</f>
        <v>1.7094545015927665E-2</v>
      </c>
      <c r="L1539" s="52">
        <f>IFERROR(_xll.qlIndexFixing(Index3M,H1539,TRUE,_xll.ohTrigger(RecalcTrigger,Trigger3M)),NA())</f>
        <v>1.9029690760260173E-2</v>
      </c>
      <c r="M1539" s="52">
        <f>IFERROR(_xll.qlIndexFixing(ONIndex3M,I1539,TRUE,_xll.ohTrigger(RecalcTrigger,Trigger3M)),NA())</f>
        <v>1.9004146430603441E-2</v>
      </c>
      <c r="N1539" s="52">
        <f>IFERROR(_xll.qlIndexFixing(Index6M,$H1539,TRUE,_xll.ohTrigger(RecalcTrigger,Trigger6M)),NA())</f>
        <v>2.0885032908789118E-2</v>
      </c>
      <c r="O1539" s="52">
        <f>IFERROR(_xll.qlIndexFixing(ONIndex6M,I1539,TRUE,_xll.ohTrigger(RecalcTrigger,Trigger6M)),NA())</f>
        <v>2.0813296383490609E-2</v>
      </c>
      <c r="P1539" s="52">
        <f>IFERROR(_xll.qlIndexFixing(Index1Y,$H1539,TRUE,_xll.ohTrigger(RecalcTrigger,Trigger1Y)),NA())</f>
        <v>2.2584121765865373E-2</v>
      </c>
      <c r="Q1539" s="52">
        <f>IFERROR(_xll.qlIndexFixing(ONIndex1Y,I1539,TRUE,_xll.ohTrigger(RecalcTrigger,Trigger1Y)),NA())</f>
        <v>2.2422970810600518E-2</v>
      </c>
    </row>
    <row r="1540" spans="2:17" x14ac:dyDescent="0.2">
      <c r="B1540" s="46" t="s">
        <v>51</v>
      </c>
      <c r="D1540" s="49">
        <f>_xll.qlCalendarAdvance(LocalCalendar,$D1539,B1540,"f",FALSE)</f>
        <v>50564</v>
      </c>
      <c r="E1540" s="49">
        <f>_xll.qlInterestRateIndexValueDate(IndexON,D1540)</f>
        <v>50564</v>
      </c>
      <c r="F1540" s="52">
        <f>IFERROR(_xll.qlIndexFixing(IndexON,D1540,TRUE,_xll.ohTrigger(RecalcTrigger,TriggerON)),NA())</f>
        <v>1.4759786878384418E-2</v>
      </c>
      <c r="H1540" s="49">
        <f>_xll.qlCalendarAdvance(IborCalendar,$H1539,B1540,"f",FALSE)</f>
        <v>50543</v>
      </c>
      <c r="I1540" s="49">
        <f>_xll.qlInterestRateIndexValueDate(Index1M,$H1540)</f>
        <v>50545</v>
      </c>
      <c r="J1540" s="52">
        <f>IFERROR(_xll.qlIndexFixing(Index1M,$H1540,TRUE,_xll.ohTrigger(RecalcTrigger,Trigger1M)),NA())</f>
        <v>1.7093136039956769E-2</v>
      </c>
      <c r="K1540" s="52">
        <f>IFERROR(_xll.qlIndexFixing(ONIndex1M,I1540,TRUE,_xll.ohTrigger(RecalcTrigger,Trigger1M)),NA())</f>
        <v>1.7090175413168041E-2</v>
      </c>
      <c r="L1540" s="52">
        <f>IFERROR(_xll.qlIndexFixing(Index3M,H1540,TRUE,_xll.ohTrigger(RecalcTrigger,Trigger3M)),NA())</f>
        <v>1.9026623662359299E-2</v>
      </c>
      <c r="M1540" s="52">
        <f>IFERROR(_xll.qlIndexFixing(ONIndex3M,I1540,TRUE,_xll.ohTrigger(RecalcTrigger,Trigger3M)),NA())</f>
        <v>1.9001004332981353E-2</v>
      </c>
      <c r="N1540" s="52">
        <f>IFERROR(_xll.qlIndexFixing(Index6M,$H1540,TRUE,_xll.ohTrigger(RecalcTrigger,Trigger6M)),NA())</f>
        <v>2.0882030635844456E-2</v>
      </c>
      <c r="O1540" s="52">
        <f>IFERROR(_xll.qlIndexFixing(ONIndex6M,I1540,TRUE,_xll.ohTrigger(RecalcTrigger,Trigger6M)),NA())</f>
        <v>2.0810266697948165E-2</v>
      </c>
      <c r="P1540" s="52">
        <f>IFERROR(_xll.qlIndexFixing(Index1Y,$H1540,TRUE,_xll.ohTrigger(RecalcTrigger,Trigger1Y)),NA())</f>
        <v>2.2580371361470661E-2</v>
      </c>
      <c r="Q1540" s="52">
        <f>IFERROR(_xll.qlIndexFixing(ONIndex1Y,I1540,TRUE,_xll.ohTrigger(RecalcTrigger,Trigger1Y)),NA())</f>
        <v>2.241957696171859E-2</v>
      </c>
    </row>
    <row r="1541" spans="2:17" x14ac:dyDescent="0.2">
      <c r="B1541" s="46" t="s">
        <v>51</v>
      </c>
      <c r="D1541" s="49">
        <f>_xll.qlCalendarAdvance(LocalCalendar,$D1540,B1541,"f",FALSE)</f>
        <v>50571</v>
      </c>
      <c r="E1541" s="49">
        <f>_xll.qlInterestRateIndexValueDate(IndexON,D1541)</f>
        <v>50571</v>
      </c>
      <c r="F1541" s="52">
        <f>IFERROR(_xll.qlIndexFixing(IndexON,D1541,TRUE,_xll.ohTrigger(RecalcTrigger,TriggerON)),NA())</f>
        <v>1.4756422621111653E-2</v>
      </c>
      <c r="H1541" s="49">
        <f>_xll.qlCalendarAdvance(IborCalendar,$H1540,B1541,"f",FALSE)</f>
        <v>50550</v>
      </c>
      <c r="I1541" s="49">
        <f>_xll.qlInterestRateIndexValueDate(Index1M,$H1541)</f>
        <v>50552</v>
      </c>
      <c r="J1541" s="52">
        <f>IFERROR(_xll.qlIndexFixing(Index1M,$H1541,TRUE,_xll.ohTrigger(RecalcTrigger,Trigger1M)),NA())</f>
        <v>1.7088810113597142E-2</v>
      </c>
      <c r="K1541" s="52">
        <f>IFERROR(_xll.qlIndexFixing(ONIndex1M,I1541,TRUE,_xll.ohTrigger(RecalcTrigger,Trigger1M)),NA())</f>
        <v>1.7085821376436883E-2</v>
      </c>
      <c r="L1541" s="52">
        <f>IFERROR(_xll.qlIndexFixing(Index3M,H1541,TRUE,_xll.ohTrigger(RecalcTrigger,Trigger3M)),NA())</f>
        <v>1.9023570430263453E-2</v>
      </c>
      <c r="M1541" s="52">
        <f>IFERROR(_xll.qlIndexFixing(ONIndex3M,I1541,TRUE,_xll.ohTrigger(RecalcTrigger,Trigger3M)),NA())</f>
        <v>1.8997876032482708E-2</v>
      </c>
      <c r="N1541" s="52">
        <f>IFERROR(_xll.qlIndexFixing(Index6M,$H1541,TRUE,_xll.ohTrigger(RecalcTrigger,Trigger6M)),NA())</f>
        <v>2.0879032902387722E-2</v>
      </c>
      <c r="O1541" s="52">
        <f>IFERROR(_xll.qlIndexFixing(ONIndex6M,I1541,TRUE,_xll.ohTrigger(RecalcTrigger,Trigger6M)),NA())</f>
        <v>2.0807241499216644E-2</v>
      </c>
      <c r="P1541" s="52">
        <f>IFERROR(_xll.qlIndexFixing(Index1Y,$H1541,TRUE,_xll.ohTrigger(RecalcTrigger,Trigger1Y)),NA())</f>
        <v>2.2576610237748276E-2</v>
      </c>
      <c r="Q1541" s="52">
        <f>IFERROR(_xll.qlIndexFixing(ONIndex1Y,I1541,TRUE,_xll.ohTrigger(RecalcTrigger,Trigger1Y)),NA())</f>
        <v>2.2416172619150743E-2</v>
      </c>
    </row>
    <row r="1542" spans="2:17" x14ac:dyDescent="0.2">
      <c r="B1542" s="46" t="s">
        <v>51</v>
      </c>
      <c r="D1542" s="49">
        <f>_xll.qlCalendarAdvance(LocalCalendar,$D1541,B1542,"f",FALSE)</f>
        <v>50578</v>
      </c>
      <c r="E1542" s="49">
        <f>_xll.qlInterestRateIndexValueDate(IndexON,D1542)</f>
        <v>50578</v>
      </c>
      <c r="F1542" s="52">
        <f>IFERROR(_xll.qlIndexFixing(IndexON,D1542,TRUE,_xll.ohTrigger(RecalcTrigger,TriggerON)),NA())</f>
        <v>1.4753073314039966E-2</v>
      </c>
      <c r="H1542" s="49">
        <f>_xll.qlCalendarAdvance(IborCalendar,$H1541,B1542,"f",FALSE)</f>
        <v>50557</v>
      </c>
      <c r="I1542" s="49">
        <f>_xll.qlInterestRateIndexValueDate(Index1M,$H1542)</f>
        <v>50559</v>
      </c>
      <c r="J1542" s="52">
        <f>IFERROR(_xll.qlIndexFixing(Index1M,$H1542,TRUE,_xll.ohTrigger(RecalcTrigger,Trigger1M)),NA())</f>
        <v>1.7084598530643775E-2</v>
      </c>
      <c r="K1542" s="52">
        <f>IFERROR(_xll.qlIndexFixing(ONIndex1M,I1542,TRUE,_xll.ohTrigger(RecalcTrigger,Trigger1M)),NA())</f>
        <v>1.7081482905654255E-2</v>
      </c>
      <c r="L1542" s="52">
        <f>IFERROR(_xll.qlIndexFixing(Index3M,H1542,TRUE,_xll.ohTrigger(RecalcTrigger,Trigger3M)),NA())</f>
        <v>1.9020531063939614E-2</v>
      </c>
      <c r="M1542" s="52">
        <f>IFERROR(_xll.qlIndexFixing(ONIndex3M,I1542,TRUE,_xll.ohTrigger(RecalcTrigger,Trigger3M)),NA())</f>
        <v>1.8994761529107507E-2</v>
      </c>
      <c r="N1542" s="52">
        <f>IFERROR(_xll.qlIndexFixing(Index6M,$H1542,TRUE,_xll.ohTrigger(RecalcTrigger,Trigger6M)),NA())</f>
        <v>2.0874867073118895E-2</v>
      </c>
      <c r="O1542" s="52">
        <f>IFERROR(_xll.qlIndexFixing(ONIndex6M,I1542,TRUE,_xll.ohTrigger(RecalcTrigger,Trigger6M)),NA())</f>
        <v>2.0804220787136174E-2</v>
      </c>
      <c r="P1542" s="52">
        <f>IFERROR(_xll.qlIndexFixing(Index1Y,$H1542,TRUE,_xll.ohTrigger(RecalcTrigger,Trigger1Y)),NA())</f>
        <v>2.257283839481845E-2</v>
      </c>
      <c r="Q1542" s="52">
        <f>IFERROR(_xll.qlIndexFixing(ONIndex1Y,I1542,TRUE,_xll.ohTrigger(RecalcTrigger,Trigger1Y)),NA())</f>
        <v>2.2412757782896975E-2</v>
      </c>
    </row>
    <row r="1543" spans="2:17" x14ac:dyDescent="0.2">
      <c r="B1543" s="46" t="s">
        <v>51</v>
      </c>
      <c r="D1543" s="49">
        <f>_xll.qlCalendarAdvance(LocalCalendar,$D1542,B1543,"f",FALSE)</f>
        <v>50585</v>
      </c>
      <c r="E1543" s="49">
        <f>_xll.qlInterestRateIndexValueDate(IndexON,D1543)</f>
        <v>50585</v>
      </c>
      <c r="F1543" s="52">
        <f>IFERROR(_xll.qlIndexFixing(IndexON,D1543,TRUE,_xll.ohTrigger(RecalcTrigger,TriggerON)),NA())</f>
        <v>1.4749738956929548E-2</v>
      </c>
      <c r="H1543" s="49">
        <f>_xll.qlCalendarAdvance(IborCalendar,$H1542,B1543,"f",FALSE)</f>
        <v>50564</v>
      </c>
      <c r="I1543" s="49">
        <f>_xll.qlInterestRateIndexValueDate(Index1M,$H1543)</f>
        <v>50566</v>
      </c>
      <c r="J1543" s="52">
        <f>IFERROR(_xll.qlIndexFixing(Index1M,$H1543,TRUE,_xll.ohTrigger(RecalcTrigger,Trigger1M)),NA())</f>
        <v>1.7080205032212192E-2</v>
      </c>
      <c r="K1543" s="52">
        <f>IFERROR(_xll.qlIndexFixing(ONIndex1M,I1543,TRUE,_xll.ohTrigger(RecalcTrigger,Trigger1M)),NA())</f>
        <v>1.7077160000820157E-2</v>
      </c>
      <c r="L1543" s="52">
        <f>IFERROR(_xll.qlIndexFixing(Index3M,H1543,TRUE,_xll.ohTrigger(RecalcTrigger,Trigger3M)),NA())</f>
        <v>1.9017505563356508E-2</v>
      </c>
      <c r="M1543" s="52">
        <f>IFERROR(_xll.qlIndexFixing(ONIndex3M,I1543,TRUE,_xll.ohTrigger(RecalcTrigger,Trigger3M)),NA())</f>
        <v>1.8991660822775813E-2</v>
      </c>
      <c r="N1543" s="52">
        <f>IFERROR(_xll.qlIndexFixing(Index6M,$H1543,TRUE,_xll.ohTrigger(RecalcTrigger,Trigger6M)),NA())</f>
        <v>2.0871877963090112E-2</v>
      </c>
      <c r="O1543" s="52">
        <f>IFERROR(_xll.qlIndexFixing(ONIndex6M,I1543,TRUE,_xll.ohTrigger(RecalcTrigger,Trigger6M)),NA())</f>
        <v>2.0801204561946562E-2</v>
      </c>
      <c r="P1543" s="52">
        <f>IFERROR(_xll.qlIndexFixing(Index1Y,$H1543,TRUE,_xll.ohTrigger(RecalcTrigger,Trigger1Y)),NA())</f>
        <v>2.2569055832801201E-2</v>
      </c>
      <c r="Q1543" s="52">
        <f>IFERROR(_xll.qlIndexFixing(ONIndex1Y,I1543,TRUE,_xll.ohTrigger(RecalcTrigger,Trigger1Y)),NA())</f>
        <v>2.2409332452957287E-2</v>
      </c>
    </row>
    <row r="1544" spans="2:17" x14ac:dyDescent="0.2">
      <c r="B1544" s="46" t="s">
        <v>51</v>
      </c>
      <c r="D1544" s="49">
        <f>_xll.qlCalendarAdvance(LocalCalendar,$D1543,B1544,"f",FALSE)</f>
        <v>50592</v>
      </c>
      <c r="E1544" s="49">
        <f>_xll.qlInterestRateIndexValueDate(IndexON,D1544)</f>
        <v>50592</v>
      </c>
      <c r="F1544" s="52">
        <f>IFERROR(_xll.qlIndexFixing(IndexON,D1544,TRUE,_xll.ohTrigger(RecalcTrigger,TriggerON)),NA())</f>
        <v>1.4746419549940271E-2</v>
      </c>
      <c r="H1544" s="49">
        <f>_xll.qlCalendarAdvance(IborCalendar,$H1543,B1544,"f",FALSE)</f>
        <v>50571</v>
      </c>
      <c r="I1544" s="49">
        <f>_xll.qlInterestRateIndexValueDate(Index1M,$H1544)</f>
        <v>50573</v>
      </c>
      <c r="J1544" s="52">
        <f>IFERROR(_xll.qlIndexFixing(Index1M,$H1544,TRUE,_xll.ohTrigger(RecalcTrigger,Trigger1M)),NA())</f>
        <v>1.7075925877151898E-2</v>
      </c>
      <c r="K1544" s="52">
        <f>IFERROR(_xll.qlIndexFixing(ONIndex1M,I1544,TRUE,_xll.ohTrigger(RecalcTrigger,Trigger1M)),NA())</f>
        <v>1.7072852661854654E-2</v>
      </c>
      <c r="L1544" s="52">
        <f>IFERROR(_xll.qlIndexFixing(Index3M,H1544,TRUE,_xll.ohTrigger(RecalcTrigger,Trigger3M)),NA())</f>
        <v>1.9014493928480244E-2</v>
      </c>
      <c r="M1544" s="52">
        <f>IFERROR(_xll.qlIndexFixing(ONIndex3M,I1544,TRUE,_xll.ohTrigger(RecalcTrigger,Trigger3M)),NA())</f>
        <v>1.8988573913567564E-2</v>
      </c>
      <c r="N1544" s="52">
        <f>IFERROR(_xll.qlIndexFixing(Index6M,$H1544,TRUE,_xll.ohTrigger(RecalcTrigger,Trigger6M)),NA())</f>
        <v>2.0868893391631501E-2</v>
      </c>
      <c r="O1544" s="52">
        <f>IFERROR(_xll.qlIndexFixing(ONIndex6M,I1544,TRUE,_xll.ohTrigger(RecalcTrigger,Trigger6M)),NA())</f>
        <v>2.0798192823408002E-2</v>
      </c>
      <c r="P1544" s="52">
        <f>IFERROR(_xll.qlIndexFixing(Index1Y,$H1544,TRUE,_xll.ohTrigger(RecalcTrigger,Trigger1Y)),NA())</f>
        <v>2.2565262551817851E-2</v>
      </c>
      <c r="Q1544" s="52">
        <f>IFERROR(_xll.qlIndexFixing(ONIndex1Y,I1544,TRUE,_xll.ohTrigger(RecalcTrigger,Trigger1Y)),NA())</f>
        <v>2.2405896629331679E-2</v>
      </c>
    </row>
    <row r="1545" spans="2:17" x14ac:dyDescent="0.2">
      <c r="B1545" s="46" t="s">
        <v>51</v>
      </c>
      <c r="D1545" s="49">
        <f>_xll.qlCalendarAdvance(LocalCalendar,$D1544,B1545,"f",FALSE)</f>
        <v>50599</v>
      </c>
      <c r="E1545" s="49">
        <f>_xll.qlInterestRateIndexValueDate(IndexON,D1545)</f>
        <v>50599</v>
      </c>
      <c r="F1545" s="52">
        <f>IFERROR(_xll.qlIndexFixing(IndexON,D1545,TRUE,_xll.ohTrigger(RecalcTrigger,TriggerON)),NA())</f>
        <v>1.474311509315207E-2</v>
      </c>
      <c r="H1545" s="49">
        <f>_xll.qlCalendarAdvance(IborCalendar,$H1544,B1545,"f",FALSE)</f>
        <v>50578</v>
      </c>
      <c r="I1545" s="49">
        <f>_xll.qlInterestRateIndexValueDate(Index1M,$H1545)</f>
        <v>50580</v>
      </c>
      <c r="J1545" s="52">
        <f>IFERROR(_xll.qlIndexFixing(Index1M,$H1545,TRUE,_xll.ohTrigger(RecalcTrigger,Trigger1M)),NA())</f>
        <v>1.7071662312490576E-2</v>
      </c>
      <c r="K1545" s="52">
        <f>IFERROR(_xll.qlIndexFixing(ONIndex1M,I1545,TRUE,_xll.ohTrigger(RecalcTrigger,Trigger1M)),NA())</f>
        <v>1.7068560888917617E-2</v>
      </c>
      <c r="L1545" s="52">
        <f>IFERROR(_xll.qlIndexFixing(Index3M,H1545,TRUE,_xll.ohTrigger(RecalcTrigger,Trigger3M)),NA())</f>
        <v>1.9011496159282149E-2</v>
      </c>
      <c r="M1545" s="52">
        <f>IFERROR(_xll.qlIndexFixing(ONIndex3M,I1545,TRUE,_xll.ohTrigger(RecalcTrigger,Trigger3M)),NA())</f>
        <v>1.8985500801402821E-2</v>
      </c>
      <c r="N1545" s="52">
        <f>IFERROR(_xll.qlIndexFixing(Index6M,$H1545,TRUE,_xll.ohTrigger(RecalcTrigger,Trigger6M)),NA())</f>
        <v>2.0867870181030795E-2</v>
      </c>
      <c r="O1545" s="52">
        <f>IFERROR(_xll.qlIndexFixing(ONIndex6M,I1545,TRUE,_xll.ohTrigger(RecalcTrigger,Trigger6M)),NA())</f>
        <v>2.07951855717603E-2</v>
      </c>
      <c r="P1545" s="52">
        <f>IFERROR(_xll.qlIndexFixing(Index1Y,$H1545,TRUE,_xll.ohTrigger(RecalcTrigger,Trigger1Y)),NA())</f>
        <v>2.2561458551988853E-2</v>
      </c>
      <c r="Q1545" s="52">
        <f>IFERROR(_xll.qlIndexFixing(ONIndex1Y,I1545,TRUE,_xll.ohTrigger(RecalcTrigger,Trigger1Y)),NA())</f>
        <v>2.240245031202015E-2</v>
      </c>
    </row>
    <row r="1546" spans="2:17" x14ac:dyDescent="0.2">
      <c r="B1546" s="46" t="s">
        <v>51</v>
      </c>
      <c r="D1546" s="49">
        <f>_xll.qlCalendarAdvance(LocalCalendar,$D1545,B1546,"f",FALSE)</f>
        <v>50606</v>
      </c>
      <c r="E1546" s="49">
        <f>_xll.qlInterestRateIndexValueDate(IndexON,D1546)</f>
        <v>50606</v>
      </c>
      <c r="F1546" s="52">
        <f>IFERROR(_xll.qlIndexFixing(IndexON,D1546,TRUE,_xll.ohTrigger(RecalcTrigger,TriggerON)),NA())</f>
        <v>1.4739825586405075E-2</v>
      </c>
      <c r="H1546" s="49">
        <f>_xll.qlCalendarAdvance(IborCalendar,$H1545,B1546,"f",FALSE)</f>
        <v>50585</v>
      </c>
      <c r="I1546" s="49">
        <f>_xll.qlInterestRateIndexValueDate(Index1M,$H1546)</f>
        <v>50587</v>
      </c>
      <c r="J1546" s="52">
        <f>IFERROR(_xll.qlIndexFixing(Index1M,$H1546,TRUE,_xll.ohTrigger(RecalcTrigger,Trigger1M)),NA())</f>
        <v>1.7067414338205744E-2</v>
      </c>
      <c r="K1546" s="52">
        <f>IFERROR(_xll.qlIndexFixing(ONIndex1M,I1546,TRUE,_xll.ohTrigger(RecalcTrigger,Trigger1M)),NA())</f>
        <v>1.7064284681849173E-2</v>
      </c>
      <c r="L1546" s="52">
        <f>IFERROR(_xll.qlIndexFixing(Index3M,H1546,TRUE,_xll.ohTrigger(RecalcTrigger,Trigger3M)),NA())</f>
        <v>1.900851225572834E-2</v>
      </c>
      <c r="M1546" s="52">
        <f>IFERROR(_xll.qlIndexFixing(ONIndex3M,I1546,TRUE,_xll.ohTrigger(RecalcTrigger,Trigger3M)),NA())</f>
        <v>1.8982441486441459E-2</v>
      </c>
      <c r="N1546" s="52">
        <f>IFERROR(_xll.qlIndexFixing(Index6M,$H1546,TRUE,_xll.ohTrigger(RecalcTrigger,Trigger6M)),NA())</f>
        <v>2.0864503873584409E-2</v>
      </c>
      <c r="O1546" s="52">
        <f>IFERROR(_xll.qlIndexFixing(ONIndex6M,I1546,TRUE,_xll.ohTrigger(RecalcTrigger,Trigger6M)),NA())</f>
        <v>2.0792182806843584E-2</v>
      </c>
      <c r="P1546" s="52">
        <f>IFERROR(_xll.qlIndexFixing(Index1Y,$H1546,TRUE,_xll.ohTrigger(RecalcTrigger,Trigger1Y)),NA())</f>
        <v>2.2557643833435538E-2</v>
      </c>
      <c r="Q1546" s="52">
        <f>IFERROR(_xll.qlIndexFixing(ONIndex1Y,I1546,TRUE,_xll.ohTrigger(RecalcTrigger,Trigger1Y)),NA())</f>
        <v>2.2398993500862829E-2</v>
      </c>
    </row>
    <row r="1547" spans="2:17" x14ac:dyDescent="0.2">
      <c r="B1547" s="46" t="s">
        <v>51</v>
      </c>
      <c r="D1547" s="49">
        <f>_xll.qlCalendarAdvance(LocalCalendar,$D1546,B1547,"f",FALSE)</f>
        <v>50613</v>
      </c>
      <c r="E1547" s="49">
        <f>_xll.qlInterestRateIndexValueDate(IndexON,D1547)</f>
        <v>50613</v>
      </c>
      <c r="F1547" s="52">
        <f>IFERROR(_xll.qlIndexFixing(IndexON,D1547,TRUE,_xll.ohTrigger(RecalcTrigger,TriggerON)),NA())</f>
        <v>1.4736551029779221E-2</v>
      </c>
      <c r="H1547" s="49">
        <f>_xll.qlCalendarAdvance(IborCalendar,$H1546,B1547,"f",FALSE)</f>
        <v>50592</v>
      </c>
      <c r="I1547" s="49">
        <f>_xll.qlInterestRateIndexValueDate(Index1M,$H1547)</f>
        <v>50594</v>
      </c>
      <c r="J1547" s="52">
        <f>IFERROR(_xll.qlIndexFixing(Index1M,$H1547,TRUE,_xll.ohTrigger(RecalcTrigger,Trigger1M)),NA())</f>
        <v>1.7063181954284912E-2</v>
      </c>
      <c r="K1547" s="52">
        <f>IFERROR(_xll.qlIndexFixing(ONIndex1M,I1547,TRUE,_xll.ohTrigger(RecalcTrigger,Trigger1M)),NA())</f>
        <v>1.7060024040809196E-2</v>
      </c>
      <c r="L1547" s="52">
        <f>IFERROR(_xll.qlIndexFixing(Index3M,H1547,TRUE,_xll.ohTrigger(RecalcTrigger,Trigger3M)),NA())</f>
        <v>1.9005542217787538E-2</v>
      </c>
      <c r="M1547" s="52">
        <f>IFERROR(_xll.qlIndexFixing(ONIndex3M,I1547,TRUE,_xll.ohTrigger(RecalcTrigger,Trigger3M)),NA())</f>
        <v>1.8979395968523605E-2</v>
      </c>
      <c r="N1547" s="52">
        <f>IFERROR(_xll.qlIndexFixing(Index6M,$H1547,TRUE,_xll.ohTrigger(RecalcTrigger,Trigger6M)),NA())</f>
        <v>2.0861141829716188E-2</v>
      </c>
      <c r="O1547" s="52">
        <f>IFERROR(_xll.qlIndexFixing(ONIndex6M,I1547,TRUE,_xll.ohTrigger(RecalcTrigger,Trigger6M)),NA())</f>
        <v>2.0789184528657856E-2</v>
      </c>
      <c r="P1547" s="52">
        <f>IFERROR(_xll.qlIndexFixing(Index1Y,$H1547,TRUE,_xll.ohTrigger(RecalcTrigger,Trigger1Y)),NA())</f>
        <v>2.2553818396280109E-2</v>
      </c>
      <c r="Q1547" s="52">
        <f>IFERROR(_xll.qlIndexFixing(ONIndex1Y,I1547,TRUE,_xll.ohTrigger(RecalcTrigger,Trigger1Y)),NA())</f>
        <v>2.239552619617946E-2</v>
      </c>
    </row>
    <row r="1548" spans="2:17" x14ac:dyDescent="0.2">
      <c r="B1548" s="46" t="s">
        <v>51</v>
      </c>
      <c r="D1548" s="49">
        <f>_xll.qlCalendarAdvance(LocalCalendar,$D1547,B1548,"f",FALSE)</f>
        <v>50620</v>
      </c>
      <c r="E1548" s="49">
        <f>_xll.qlInterestRateIndexValueDate(IndexON,D1548)</f>
        <v>50620</v>
      </c>
      <c r="F1548" s="52">
        <f>IFERROR(_xll.qlIndexFixing(IndexON,D1548,TRUE,_xll.ohTrigger(RecalcTrigger,TriggerON)),NA())</f>
        <v>1.4733291423274508E-2</v>
      </c>
      <c r="H1548" s="49">
        <f>_xll.qlCalendarAdvance(IborCalendar,$H1547,B1548,"f",FALSE)</f>
        <v>50599</v>
      </c>
      <c r="I1548" s="49">
        <f>_xll.qlInterestRateIndexValueDate(Index1M,$H1548)</f>
        <v>50601</v>
      </c>
      <c r="J1548" s="52">
        <f>IFERROR(_xll.qlIndexFixing(Index1M,$H1548,TRUE,_xll.ohTrigger(RecalcTrigger,Trigger1M)),NA())</f>
        <v>1.7058965160708095E-2</v>
      </c>
      <c r="K1548" s="52">
        <f>IFERROR(_xll.qlIndexFixing(ONIndex1M,I1548,TRUE,_xll.ohTrigger(RecalcTrigger,Trigger1M)),NA())</f>
        <v>1.7055778965557877E-2</v>
      </c>
      <c r="L1548" s="52">
        <f>IFERROR(_xll.qlIndexFixing(Index3M,H1548,TRUE,_xll.ohTrigger(RecalcTrigger,Trigger3M)),NA())</f>
        <v>1.9002586045429329E-2</v>
      </c>
      <c r="M1548" s="52">
        <f>IFERROR(_xll.qlIndexFixing(ONIndex3M,I1548,TRUE,_xll.ohTrigger(RecalcTrigger,Trigger3M)),NA())</f>
        <v>1.8976364247649258E-2</v>
      </c>
      <c r="N1548" s="52">
        <f>IFERROR(_xll.qlIndexFixing(Index6M,$H1548,TRUE,_xll.ohTrigger(RecalcTrigger,Trigger6M)),NA())</f>
        <v>2.0858567725329537E-2</v>
      </c>
      <c r="O1548" s="52">
        <f>IFERROR(_xll.qlIndexFixing(ONIndex6M,I1548,TRUE,_xll.ohTrigger(RecalcTrigger,Trigger6M)),NA())</f>
        <v>2.078619073728305E-2</v>
      </c>
      <c r="P1548" s="52">
        <f>IFERROR(_xll.qlIndexFixing(Index1Y,$H1548,TRUE,_xll.ohTrigger(RecalcTrigger,Trigger1Y)),NA())</f>
        <v>2.2549982240644327E-2</v>
      </c>
      <c r="Q1548" s="52">
        <f>IFERROR(_xll.qlIndexFixing(ONIndex1Y,I1548,TRUE,_xll.ohTrigger(RecalcTrigger,Trigger1Y)),NA())</f>
        <v>2.2392048397650299E-2</v>
      </c>
    </row>
    <row r="1549" spans="2:17" x14ac:dyDescent="0.2">
      <c r="B1549" s="46" t="s">
        <v>51</v>
      </c>
      <c r="D1549" s="49">
        <f>_xll.qlCalendarAdvance(LocalCalendar,$D1548,B1549,"f",FALSE)</f>
        <v>50627</v>
      </c>
      <c r="E1549" s="49">
        <f>_xll.qlInterestRateIndexValueDate(IndexON,D1549)</f>
        <v>50627</v>
      </c>
      <c r="F1549" s="52">
        <f>IFERROR(_xll.qlIndexFixing(IndexON,D1549,TRUE,_xll.ohTrigger(RecalcTrigger,TriggerON)),NA())</f>
        <v>1.4730046766890936E-2</v>
      </c>
      <c r="H1549" s="49">
        <f>_xll.qlCalendarAdvance(IborCalendar,$H1548,B1549,"f",FALSE)</f>
        <v>50606</v>
      </c>
      <c r="I1549" s="49">
        <f>_xll.qlInterestRateIndexValueDate(Index1M,$H1549)</f>
        <v>50608</v>
      </c>
      <c r="J1549" s="52">
        <f>IFERROR(_xll.qlIndexFixing(Index1M,$H1549,TRUE,_xll.ohTrigger(RecalcTrigger,Trigger1M)),NA())</f>
        <v>1.7054763957457808E-2</v>
      </c>
      <c r="K1549" s="52">
        <f>IFERROR(_xll.qlIndexFixing(ONIndex1M,I1549,TRUE,_xll.ohTrigger(RecalcTrigger,Trigger1M)),NA())</f>
        <v>1.7051549456414961E-2</v>
      </c>
      <c r="L1549" s="52">
        <f>IFERROR(_xll.qlIndexFixing(Index3M,H1549,TRUE,_xll.ohTrigger(RecalcTrigger,Trigger3M)),NA())</f>
        <v>1.8999643738619829E-2</v>
      </c>
      <c r="M1549" s="52">
        <f>IFERROR(_xll.qlIndexFixing(ONIndex3M,I1549,TRUE,_xll.ohTrigger(RecalcTrigger,Trigger3M)),NA())</f>
        <v>1.8973346323818419E-2</v>
      </c>
      <c r="N1549" s="52">
        <f>IFERROR(_xll.qlIndexFixing(Index6M,$H1549,TRUE,_xll.ohTrigger(RecalcTrigger,Trigger6M)),NA())</f>
        <v>2.0855214453783744E-2</v>
      </c>
      <c r="O1549" s="52">
        <f>IFERROR(_xll.qlIndexFixing(ONIndex6M,I1549,TRUE,_xll.ohTrigger(RecalcTrigger,Trigger6M)),NA())</f>
        <v>2.0783201432639231E-2</v>
      </c>
      <c r="P1549" s="52">
        <f>IFERROR(_xll.qlIndexFixing(Index1Y,$H1549,TRUE,_xll.ohTrigger(RecalcTrigger,Trigger1Y)),NA())</f>
        <v>2.2546135366650403E-2</v>
      </c>
      <c r="Q1549" s="52">
        <f>IFERROR(_xll.qlIndexFixing(ONIndex1Y,I1549,TRUE,_xll.ohTrigger(RecalcTrigger,Trigger1Y)),NA())</f>
        <v>2.2388560105515154E-2</v>
      </c>
    </row>
    <row r="1550" spans="2:17" x14ac:dyDescent="0.2">
      <c r="B1550" s="46" t="s">
        <v>51</v>
      </c>
      <c r="D1550" s="49">
        <f>_xll.qlCalendarAdvance(LocalCalendar,$D1549,B1550,"f",FALSE)</f>
        <v>50634</v>
      </c>
      <c r="E1550" s="49">
        <f>_xll.qlInterestRateIndexValueDate(IndexON,D1550)</f>
        <v>50634</v>
      </c>
      <c r="F1550" s="52">
        <f>IFERROR(_xll.qlIndexFixing(IndexON,D1550,TRUE,_xll.ohTrigger(RecalcTrigger,TriggerON)),NA())</f>
        <v>1.4726817060548569E-2</v>
      </c>
      <c r="H1550" s="49">
        <f>_xll.qlCalendarAdvance(IborCalendar,$H1549,B1550,"f",FALSE)</f>
        <v>50613</v>
      </c>
      <c r="I1550" s="49">
        <f>_xll.qlInterestRateIndexValueDate(Index1M,$H1550)</f>
        <v>50615</v>
      </c>
      <c r="J1550" s="52">
        <f>IFERROR(_xll.qlIndexFixing(Index1M,$H1550,TRUE,_xll.ohTrigger(RecalcTrigger,Trigger1M)),NA())</f>
        <v>1.705068439967115E-2</v>
      </c>
      <c r="K1550" s="52">
        <f>IFERROR(_xll.qlIndexFixing(ONIndex1M,I1550,TRUE,_xll.ohTrigger(RecalcTrigger,Trigger1M)),NA())</f>
        <v>1.7047335513140638E-2</v>
      </c>
      <c r="L1550" s="52">
        <f>IFERROR(_xll.qlIndexFixing(Index3M,H1550,TRUE,_xll.ohTrigger(RecalcTrigger,Trigger3M)),NA())</f>
        <v>1.8996715297332104E-2</v>
      </c>
      <c r="M1550" s="52">
        <f>IFERROR(_xll.qlIndexFixing(ONIndex3M,I1550,TRUE,_xll.ohTrigger(RecalcTrigger,Trigger3M)),NA())</f>
        <v>1.8970342197190959E-2</v>
      </c>
      <c r="N1550" s="52">
        <f>IFERROR(_xll.qlIndexFixing(Index6M,$H1550,TRUE,_xll.ohTrigger(RecalcTrigger,Trigger6M)),NA())</f>
        <v>2.0852257574778873E-2</v>
      </c>
      <c r="O1550" s="52">
        <f>IFERROR(_xll.qlIndexFixing(ONIndex6M,I1550,TRUE,_xll.ohTrigger(RecalcTrigger,Trigger6M)),NA())</f>
        <v>2.0780216614726399E-2</v>
      </c>
      <c r="P1550" s="52">
        <f>IFERROR(_xll.qlIndexFixing(Index1Y,$H1550,TRUE,_xll.ohTrigger(RecalcTrigger,Trigger1Y)),NA())</f>
        <v>2.2542277774420971E-2</v>
      </c>
      <c r="Q1550" s="52">
        <f>IFERROR(_xll.qlIndexFixing(ONIndex1Y,I1550,TRUE,_xll.ohTrigger(RecalcTrigger,Trigger1Y)),NA())</f>
        <v>2.2385061319614152E-2</v>
      </c>
    </row>
    <row r="1551" spans="2:17" x14ac:dyDescent="0.2">
      <c r="B1551" s="46" t="s">
        <v>51</v>
      </c>
      <c r="D1551" s="49">
        <f>_xll.qlCalendarAdvance(LocalCalendar,$D1550,B1551,"f",FALSE)</f>
        <v>50641</v>
      </c>
      <c r="E1551" s="49">
        <f>_xll.qlInterestRateIndexValueDate(IndexON,D1551)</f>
        <v>50641</v>
      </c>
      <c r="F1551" s="52">
        <f>IFERROR(_xll.qlIndexFixing(IndexON,D1551,TRUE,_xll.ohTrigger(RecalcTrigger,TriggerON)),NA())</f>
        <v>1.4723602304407279E-2</v>
      </c>
      <c r="H1551" s="49">
        <f>_xll.qlCalendarAdvance(IborCalendar,$H1550,B1551,"f",FALSE)</f>
        <v>50620</v>
      </c>
      <c r="I1551" s="49">
        <f>_xll.qlInterestRateIndexValueDate(Index1M,$H1551)</f>
        <v>50622</v>
      </c>
      <c r="J1551" s="52">
        <f>IFERROR(_xll.qlIndexFixing(Index1M,$H1551,TRUE,_xll.ohTrigger(RecalcTrigger,Trigger1M)),NA())</f>
        <v>1.7046515293335836E-2</v>
      </c>
      <c r="K1551" s="52">
        <f>IFERROR(_xll.qlIndexFixing(ONIndex1M,I1551,TRUE,_xll.ohTrigger(RecalcTrigger,Trigger1M)),NA())</f>
        <v>1.7043137135814845E-2</v>
      </c>
      <c r="L1551" s="52">
        <f>IFERROR(_xll.qlIndexFixing(Index3M,H1551,TRUE,_xll.ohTrigger(RecalcTrigger,Trigger3M)),NA())</f>
        <v>1.8993800721530531E-2</v>
      </c>
      <c r="M1551" s="52">
        <f>IFERROR(_xll.qlIndexFixing(ONIndex3M,I1551,TRUE,_xll.ohTrigger(RecalcTrigger,Trigger3M)),NA())</f>
        <v>1.8967351867686943E-2</v>
      </c>
      <c r="N1551" s="52">
        <f>IFERROR(_xll.qlIndexFixing(Index6M,$H1551,TRUE,_xll.ohTrigger(RecalcTrigger,Trigger6M)),NA())</f>
        <v>2.084930523505435E-2</v>
      </c>
      <c r="O1551" s="52">
        <f>IFERROR(_xll.qlIndexFixing(ONIndex6M,I1551,TRUE,_xll.ohTrigger(RecalcTrigger,Trigger6M)),NA())</f>
        <v>2.0777236283624489E-2</v>
      </c>
      <c r="P1551" s="52">
        <f>IFERROR(_xll.qlIndexFixing(Index1Y,$H1551,TRUE,_xll.ohTrigger(RecalcTrigger,Trigger1Y)),NA())</f>
        <v>2.2538409464079333E-2</v>
      </c>
      <c r="Q1551" s="52">
        <f>IFERROR(_xll.qlIndexFixing(ONIndex1Y,I1551,TRUE,_xll.ohTrigger(RecalcTrigger,Trigger1Y)),NA())</f>
        <v>2.2381552040107167E-2</v>
      </c>
    </row>
    <row r="1552" spans="2:17" x14ac:dyDescent="0.2">
      <c r="B1552" s="46" t="s">
        <v>51</v>
      </c>
      <c r="D1552" s="49">
        <f>_xll.qlCalendarAdvance(LocalCalendar,$D1551,B1552,"f",FALSE)</f>
        <v>50648</v>
      </c>
      <c r="E1552" s="49">
        <f>_xll.qlInterestRateIndexValueDate(IndexON,D1552)</f>
        <v>50648</v>
      </c>
      <c r="F1552" s="52">
        <f>IFERROR(_xll.qlIndexFixing(IndexON,D1552,TRUE,_xll.ohTrigger(RecalcTrigger,TriggerON)),NA())</f>
        <v>1.4720402498227259E-2</v>
      </c>
      <c r="H1552" s="49">
        <f>_xll.qlCalendarAdvance(IborCalendar,$H1551,B1552,"f",FALSE)</f>
        <v>50627</v>
      </c>
      <c r="I1552" s="49">
        <f>_xll.qlInterestRateIndexValueDate(Index1M,$H1552)</f>
        <v>50629</v>
      </c>
      <c r="J1552" s="52">
        <f>IFERROR(_xll.qlIndexFixing(Index1M,$H1552,TRUE,_xll.ohTrigger(RecalcTrigger,Trigger1M)),NA())</f>
        <v>1.704225388949876E-2</v>
      </c>
      <c r="K1552" s="52">
        <f>IFERROR(_xll.qlIndexFixing(ONIndex1M,I1552,TRUE,_xll.ohTrigger(RecalcTrigger,Trigger1M)),NA())</f>
        <v>1.7038954324357647E-2</v>
      </c>
      <c r="L1552" s="52">
        <f>IFERROR(_xll.qlIndexFixing(Index3M,H1552,TRUE,_xll.ohTrigger(RecalcTrigger,Trigger3M)),NA())</f>
        <v>1.899090001118817E-2</v>
      </c>
      <c r="M1552" s="52">
        <f>IFERROR(_xll.qlIndexFixing(ONIndex3M,I1552,TRUE,_xll.ohTrigger(RecalcTrigger,Trigger3M)),NA())</f>
        <v>1.8964375335146499E-2</v>
      </c>
      <c r="N1552" s="52">
        <f>IFERROR(_xll.qlIndexFixing(Index6M,$H1552,TRUE,_xll.ohTrigger(RecalcTrigger,Trigger6M)),NA())</f>
        <v>2.0846357434589981E-2</v>
      </c>
      <c r="O1552" s="52">
        <f>IFERROR(_xll.qlIndexFixing(ONIndex6M,I1552,TRUE,_xll.ohTrigger(RecalcTrigger,Trigger6M)),NA())</f>
        <v>2.0774260439333503E-2</v>
      </c>
      <c r="P1552" s="52">
        <f>IFERROR(_xll.qlIndexFixing(Index1Y,$H1552,TRUE,_xll.ohTrigger(RecalcTrigger,Trigger1Y)),NA())</f>
        <v>2.2534530435749225E-2</v>
      </c>
      <c r="Q1552" s="52">
        <f>IFERROR(_xll.qlIndexFixing(ONIndex1Y,I1552,TRUE,_xll.ohTrigger(RecalcTrigger,Trigger1Y)),NA())</f>
        <v>2.2378032266834325E-2</v>
      </c>
    </row>
    <row r="1553" spans="2:17" x14ac:dyDescent="0.2">
      <c r="B1553" s="46" t="s">
        <v>51</v>
      </c>
      <c r="D1553" s="49">
        <f>_xll.qlCalendarAdvance(LocalCalendar,$D1552,B1553,"f",FALSE)</f>
        <v>50655</v>
      </c>
      <c r="E1553" s="49">
        <f>_xll.qlInterestRateIndexValueDate(IndexON,D1553)</f>
        <v>50655</v>
      </c>
      <c r="F1553" s="52">
        <f>IFERROR(_xll.qlIndexFixing(IndexON,D1553,TRUE,_xll.ohTrigger(RecalcTrigger,TriggerON)),NA())</f>
        <v>1.4717217642248315E-2</v>
      </c>
      <c r="H1553" s="49">
        <f>_xll.qlCalendarAdvance(IborCalendar,$H1552,B1553,"f",FALSE)</f>
        <v>50634</v>
      </c>
      <c r="I1553" s="49">
        <f>_xll.qlInterestRateIndexValueDate(Index1M,$H1553)</f>
        <v>50636</v>
      </c>
      <c r="J1553" s="52">
        <f>IFERROR(_xll.qlIndexFixing(Index1M,$H1553,TRUE,_xll.ohTrigger(RecalcTrigger,Trigger1M)),NA())</f>
        <v>1.703811504738223E-2</v>
      </c>
      <c r="K1553" s="52">
        <f>IFERROR(_xll.qlIndexFixing(ONIndex1M,I1553,TRUE,_xll.ohTrigger(RecalcTrigger,Trigger1M)),NA())</f>
        <v>1.7034787079008851E-2</v>
      </c>
      <c r="L1553" s="52">
        <f>IFERROR(_xll.qlIndexFixing(Index3M,H1553,TRUE,_xll.ohTrigger(RecalcTrigger,Trigger3M)),NA())</f>
        <v>1.8988013166272012E-2</v>
      </c>
      <c r="M1553" s="52">
        <f>IFERROR(_xll.qlIndexFixing(ONIndex3M,I1553,TRUE,_xll.ohTrigger(RecalcTrigger,Trigger3M)),NA())</f>
        <v>1.8961412599809435E-2</v>
      </c>
      <c r="N1553" s="52">
        <f>IFERROR(_xll.qlIndexFixing(Index6M,$H1553,TRUE,_xll.ohTrigger(RecalcTrigger,Trigger6M)),NA())</f>
        <v>2.084380679743009E-2</v>
      </c>
      <c r="O1553" s="52">
        <f>IFERROR(_xll.qlIndexFixing(ONIndex6M,I1553,TRUE,_xll.ohTrigger(RecalcTrigger,Trigger6M)),NA())</f>
        <v>2.0771289081773503E-2</v>
      </c>
      <c r="P1553" s="52">
        <f>IFERROR(_xll.qlIndexFixing(Index1Y,$H1553,TRUE,_xll.ohTrigger(RecalcTrigger,Trigger1Y)),NA())</f>
        <v>2.2530640689553731E-2</v>
      </c>
      <c r="Q1553" s="52">
        <f>IFERROR(_xll.qlIndexFixing(ONIndex1Y,I1553,TRUE,_xll.ohTrigger(RecalcTrigger,Trigger1Y)),NA())</f>
        <v>2.2374501999875562E-2</v>
      </c>
    </row>
    <row r="1554" spans="2:17" x14ac:dyDescent="0.2">
      <c r="B1554" s="46" t="s">
        <v>51</v>
      </c>
      <c r="D1554" s="49">
        <f>_xll.qlCalendarAdvance(LocalCalendar,$D1553,B1554,"f",FALSE)</f>
        <v>50662</v>
      </c>
      <c r="E1554" s="49">
        <f>_xll.qlInterestRateIndexValueDate(IndexON,D1554)</f>
        <v>50662</v>
      </c>
      <c r="F1554" s="52">
        <f>IFERROR(_xll.qlIndexFixing(IndexON,D1554,TRUE,_xll.ohTrigger(RecalcTrigger,TriggerON)),NA())</f>
        <v>1.4714047736390512E-2</v>
      </c>
      <c r="H1554" s="49">
        <f>_xll.qlCalendarAdvance(IborCalendar,$H1553,B1554,"f",FALSE)</f>
        <v>50641</v>
      </c>
      <c r="I1554" s="49">
        <f>_xll.qlInterestRateIndexValueDate(Index1M,$H1554)</f>
        <v>50643</v>
      </c>
      <c r="J1554" s="52">
        <f>IFERROR(_xll.qlIndexFixing(Index1M,$H1554,TRUE,_xll.ohTrigger(RecalcTrigger,Trigger1M)),NA())</f>
        <v>1.7033991795507297E-2</v>
      </c>
      <c r="K1554" s="52">
        <f>IFERROR(_xll.qlIndexFixing(ONIndex1M,I1554,TRUE,_xll.ohTrigger(RecalcTrigger,Trigger1M)),NA())</f>
        <v>1.7030635399448713E-2</v>
      </c>
      <c r="L1554" s="52">
        <f>IFERROR(_xll.qlIndexFixing(Index3M,H1554,TRUE,_xll.ohTrigger(RecalcTrigger,Trigger3M)),NA())</f>
        <v>1.898514018675164E-2</v>
      </c>
      <c r="M1554" s="52">
        <f>IFERROR(_xll.qlIndexFixing(ONIndex3M,I1554,TRUE,_xll.ohTrigger(RecalcTrigger,Trigger3M)),NA())</f>
        <v>1.8958463661515879E-2</v>
      </c>
      <c r="N1554" s="52">
        <f>IFERROR(_xll.qlIndexFixing(Index6M,$H1554,TRUE,_xll.ohTrigger(RecalcTrigger,Trigger6M)),NA())</f>
        <v>2.0840475451357456E-2</v>
      </c>
      <c r="O1554" s="52">
        <f>IFERROR(_xll.qlIndexFixing(ONIndex6M,I1554,TRUE,_xll.ohTrigger(RecalcTrigger,Trigger6M)),NA())</f>
        <v>2.076832221094449E-2</v>
      </c>
      <c r="P1554" s="52">
        <f>IFERROR(_xll.qlIndexFixing(Index1Y,$H1554,TRUE,_xll.ohTrigger(RecalcTrigger,Trigger1Y)),NA())</f>
        <v>2.252674022561724E-2</v>
      </c>
      <c r="Q1554" s="52">
        <f>IFERROR(_xll.qlIndexFixing(ONIndex1Y,I1554,TRUE,_xll.ohTrigger(RecalcTrigger,Trigger1Y)),NA())</f>
        <v>2.237096123923088E-2</v>
      </c>
    </row>
    <row r="1555" spans="2:17" x14ac:dyDescent="0.2">
      <c r="B1555" s="46" t="s">
        <v>51</v>
      </c>
      <c r="D1555" s="49">
        <f>_xll.qlCalendarAdvance(LocalCalendar,$D1554,B1555,"f",FALSE)</f>
        <v>50669</v>
      </c>
      <c r="E1555" s="49">
        <f>_xll.qlInterestRateIndexValueDate(IndexON,D1555)</f>
        <v>50669</v>
      </c>
      <c r="F1555" s="52">
        <f>IFERROR(_xll.qlIndexFixing(IndexON,D1555,TRUE,_xll.ohTrigger(RecalcTrigger,TriggerON)),NA())</f>
        <v>1.4710892780573914E-2</v>
      </c>
      <c r="H1555" s="49">
        <f>_xll.qlCalendarAdvance(IborCalendar,$H1554,B1555,"f",FALSE)</f>
        <v>50648</v>
      </c>
      <c r="I1555" s="49">
        <f>_xll.qlInterestRateIndexValueDate(Index1M,$H1555)</f>
        <v>50650</v>
      </c>
      <c r="J1555" s="52">
        <f>IFERROR(_xll.qlIndexFixing(Index1M,$H1555,TRUE,_xll.ohTrigger(RecalcTrigger,Trigger1M)),NA())</f>
        <v>1.7029884133856477E-2</v>
      </c>
      <c r="K1555" s="52">
        <f>IFERROR(_xll.qlIndexFixing(ONIndex1M,I1555,TRUE,_xll.ohTrigger(RecalcTrigger,Trigger1M)),NA())</f>
        <v>1.7026499285837104E-2</v>
      </c>
      <c r="L1555" s="52">
        <f>IFERROR(_xll.qlIndexFixing(Index3M,H1555,TRUE,_xll.ohTrigger(RecalcTrigger,Trigger3M)),NA())</f>
        <v>1.898198302920533E-2</v>
      </c>
      <c r="M1555" s="52">
        <f>IFERROR(_xll.qlIndexFixing(ONIndex3M,I1555,TRUE,_xll.ohTrigger(RecalcTrigger,Trigger3M)),NA())</f>
        <v>1.895552852026583E-2</v>
      </c>
      <c r="N1555" s="52">
        <f>IFERROR(_xll.qlIndexFixing(Index6M,$H1555,TRUE,_xll.ohTrigger(RecalcTrigger,Trigger6M)),NA())</f>
        <v>2.0835577046641979E-2</v>
      </c>
      <c r="O1555" s="52">
        <f>IFERROR(_xll.qlIndexFixing(ONIndex6M,I1555,TRUE,_xll.ohTrigger(RecalcTrigger,Trigger6M)),NA())</f>
        <v>2.0765359826926399E-2</v>
      </c>
      <c r="P1555" s="52">
        <f>IFERROR(_xll.qlIndexFixing(Index1Y,$H1555,TRUE,_xll.ohTrigger(RecalcTrigger,Trigger1Y)),NA())</f>
        <v>2.2522829044064364E-2</v>
      </c>
      <c r="Q1555" s="52">
        <f>IFERROR(_xll.qlIndexFixing(ONIndex1Y,I1555,TRUE,_xll.ohTrigger(RecalcTrigger,Trigger1Y)),NA())</f>
        <v>2.2367409984900277E-2</v>
      </c>
    </row>
    <row r="1556" spans="2:17" x14ac:dyDescent="0.2">
      <c r="B1556" s="46" t="s">
        <v>51</v>
      </c>
      <c r="D1556" s="49">
        <f>_xll.qlCalendarAdvance(LocalCalendar,$D1555,B1556,"f",FALSE)</f>
        <v>50676</v>
      </c>
      <c r="E1556" s="49">
        <f>_xll.qlInterestRateIndexValueDate(IndexON,D1556)</f>
        <v>50676</v>
      </c>
      <c r="F1556" s="52">
        <f>IFERROR(_xll.qlIndexFixing(IndexON,D1556,TRUE,_xll.ohTrigger(RecalcTrigger,TriggerON)),NA())</f>
        <v>1.4707752774958394E-2</v>
      </c>
      <c r="H1556" s="49">
        <f>_xll.qlCalendarAdvance(IborCalendar,$H1555,B1556,"f",FALSE)</f>
        <v>50655</v>
      </c>
      <c r="I1556" s="49">
        <f>_xll.qlInterestRateIndexValueDate(Index1M,$H1556)</f>
        <v>50657</v>
      </c>
      <c r="J1556" s="52">
        <f>IFERROR(_xll.qlIndexFixing(Index1M,$H1556,TRUE,_xll.ohTrigger(RecalcTrigger,Trigger1M)),NA())</f>
        <v>1.7025903627197119E-2</v>
      </c>
      <c r="K1556" s="52">
        <f>IFERROR(_xll.qlIndexFixing(ONIndex1M,I1556,TRUE,_xll.ohTrigger(RecalcTrigger,Trigger1M)),NA())</f>
        <v>1.7022378738174027E-2</v>
      </c>
      <c r="L1556" s="52">
        <f>IFERROR(_xll.qlIndexFixing(Index3M,H1556,TRUE,_xll.ohTrigger(RecalcTrigger,Trigger3M)),NA())</f>
        <v>1.8979136939710262E-2</v>
      </c>
      <c r="M1556" s="52">
        <f>IFERROR(_xll.qlIndexFixing(ONIndex3M,I1556,TRUE,_xll.ohTrigger(RecalcTrigger,Trigger3M)),NA())</f>
        <v>1.8952607176219161E-2</v>
      </c>
      <c r="N1556" s="52">
        <f>IFERROR(_xll.qlIndexFixing(Index6M,$H1556,TRUE,_xll.ohTrigger(RecalcTrigger,Trigger6M)),NA())</f>
        <v>2.0832646625555198E-2</v>
      </c>
      <c r="O1556" s="52">
        <f>IFERROR(_xll.qlIndexFixing(ONIndex6M,I1556,TRUE,_xll.ohTrigger(RecalcTrigger,Trigger6M)),NA())</f>
        <v>2.0762401929639296E-2</v>
      </c>
      <c r="P1556" s="52">
        <f>IFERROR(_xll.qlIndexFixing(Index1Y,$H1556,TRUE,_xll.ohTrigger(RecalcTrigger,Trigger1Y)),NA())</f>
        <v>2.2518907145019716E-2</v>
      </c>
      <c r="Q1556" s="52">
        <f>IFERROR(_xll.qlIndexFixing(ONIndex1Y,I1556,TRUE,_xll.ohTrigger(RecalcTrigger,Trigger1Y)),NA())</f>
        <v>2.2363848236883754E-2</v>
      </c>
    </row>
    <row r="1557" spans="2:17" x14ac:dyDescent="0.2">
      <c r="B1557" s="46" t="s">
        <v>51</v>
      </c>
      <c r="D1557" s="49">
        <f>_xll.qlCalendarAdvance(LocalCalendar,$D1556,B1557,"f",FALSE)</f>
        <v>50683</v>
      </c>
      <c r="E1557" s="49">
        <f>_xll.qlInterestRateIndexValueDate(IndexON,D1557)</f>
        <v>50683</v>
      </c>
      <c r="F1557" s="52">
        <f>IFERROR(_xll.qlIndexFixing(IndexON,D1557,TRUE,_xll.ohTrigger(RecalcTrigger,TriggerON)),NA())</f>
        <v>1.4704627719384078E-2</v>
      </c>
      <c r="H1557" s="49">
        <f>_xll.qlCalendarAdvance(IborCalendar,$H1556,B1557,"f",FALSE)</f>
        <v>50662</v>
      </c>
      <c r="I1557" s="49">
        <f>_xll.qlInterestRateIndexValueDate(Index1M,$H1557)</f>
        <v>50664</v>
      </c>
      <c r="J1557" s="52">
        <f>IFERROR(_xll.qlIndexFixing(Index1M,$H1557,TRUE,_xll.ohTrigger(RecalcTrigger,Trigger1M)),NA())</f>
        <v>1.7021715581154728E-2</v>
      </c>
      <c r="K1557" s="52">
        <f>IFERROR(_xll.qlIndexFixing(ONIndex1M,I1557,TRUE,_xll.ohTrigger(RecalcTrigger,Trigger1M)),NA())</f>
        <v>1.7018273756459479E-2</v>
      </c>
      <c r="L1557" s="52">
        <f>IFERROR(_xll.qlIndexFixing(Index3M,H1557,TRUE,_xll.ohTrigger(RecalcTrigger,Trigger3M)),NA())</f>
        <v>1.8976304714772168E-2</v>
      </c>
      <c r="M1557" s="52">
        <f>IFERROR(_xll.qlIndexFixing(ONIndex3M,I1557,TRUE,_xll.ohTrigger(RecalcTrigger,Trigger3M)),NA())</f>
        <v>1.8949699629215999E-2</v>
      </c>
      <c r="N1557" s="52">
        <f>IFERROR(_xll.qlIndexFixing(Index6M,$H1557,TRUE,_xll.ohTrigger(RecalcTrigger,Trigger6M)),NA())</f>
        <v>2.0829720742208763E-2</v>
      </c>
      <c r="O1557" s="52">
        <f>IFERROR(_xll.qlIndexFixing(ONIndex6M,I1557,TRUE,_xll.ohTrigger(RecalcTrigger,Trigger6M)),NA())</f>
        <v>2.0759448519083179E-2</v>
      </c>
      <c r="P1557" s="52">
        <f>IFERROR(_xll.qlIndexFixing(Index1Y,$H1557,TRUE,_xll.ohTrigger(RecalcTrigger,Trigger1Y)),NA())</f>
        <v>2.2514974528608348E-2</v>
      </c>
      <c r="Q1557" s="52">
        <f>IFERROR(_xll.qlIndexFixing(ONIndex1Y,I1557,TRUE,_xll.ohTrigger(RecalcTrigger,Trigger1Y)),NA())</f>
        <v>2.2360275995101375E-2</v>
      </c>
    </row>
    <row r="1558" spans="2:17" x14ac:dyDescent="0.2">
      <c r="B1558" s="46" t="s">
        <v>51</v>
      </c>
      <c r="D1558" s="49">
        <f>_xll.qlCalendarAdvance(LocalCalendar,$D1557,B1558,"f",FALSE)</f>
        <v>50690</v>
      </c>
      <c r="E1558" s="49">
        <f>_xll.qlInterestRateIndexValueDate(IndexON,D1558)</f>
        <v>50690</v>
      </c>
      <c r="F1558" s="52">
        <f>IFERROR(_xll.qlIndexFixing(IndexON,D1558,TRUE,_xll.ohTrigger(RecalcTrigger,TriggerON)),NA())</f>
        <v>1.4701517613850967E-2</v>
      </c>
      <c r="H1558" s="49">
        <f>_xll.qlCalendarAdvance(IborCalendar,$H1557,B1558,"f",FALSE)</f>
        <v>50669</v>
      </c>
      <c r="I1558" s="49">
        <f>_xll.qlInterestRateIndexValueDate(Index1M,$H1558)</f>
        <v>50671</v>
      </c>
      <c r="J1558" s="52">
        <f>IFERROR(_xll.qlIndexFixing(Index1M,$H1558,TRUE,_xll.ohTrigger(RecalcTrigger,Trigger1M)),NA())</f>
        <v>1.7017654690073825E-2</v>
      </c>
      <c r="K1558" s="52">
        <f>IFERROR(_xll.qlIndexFixing(ONIndex1M,I1558,TRUE,_xll.ohTrigger(RecalcTrigger,Trigger1M)),NA())</f>
        <v>1.7014184340693461E-2</v>
      </c>
      <c r="L1558" s="52">
        <f>IFERROR(_xll.qlIndexFixing(Index3M,H1558,TRUE,_xll.ohTrigger(RecalcTrigger,Trigger3M)),NA())</f>
        <v>1.8973486354360306E-2</v>
      </c>
      <c r="M1558" s="52">
        <f>IFERROR(_xll.qlIndexFixing(ONIndex3M,I1558,TRUE,_xll.ohTrigger(RecalcTrigger,Trigger3M)),NA())</f>
        <v>1.8946805879256345E-2</v>
      </c>
      <c r="N1558" s="52">
        <f>IFERROR(_xll.qlIndexFixing(Index6M,$H1558,TRUE,_xll.ohTrigger(RecalcTrigger,Trigger6M)),NA())</f>
        <v>2.0826799396583245E-2</v>
      </c>
      <c r="O1558" s="52">
        <f>IFERROR(_xll.qlIndexFixing(ONIndex6M,I1558,TRUE,_xll.ohTrigger(RecalcTrigger,Trigger6M)),NA())</f>
        <v>2.0756499595337985E-2</v>
      </c>
      <c r="P1558" s="52">
        <f>IFERROR(_xll.qlIndexFixing(Index1Y,$H1558,TRUE,_xll.ohTrigger(RecalcTrigger,Trigger1Y)),NA())</f>
        <v>2.2511031194955532E-2</v>
      </c>
      <c r="Q1558" s="52">
        <f>IFERROR(_xll.qlIndexFixing(ONIndex1Y,I1558,TRUE,_xll.ohTrigger(RecalcTrigger,Trigger1Y)),NA())</f>
        <v>2.2356693259633076E-2</v>
      </c>
    </row>
    <row r="1559" spans="2:17" x14ac:dyDescent="0.2">
      <c r="B1559" s="46" t="s">
        <v>51</v>
      </c>
      <c r="D1559" s="49">
        <f>_xll.qlCalendarAdvance(LocalCalendar,$D1558,B1559,"f",FALSE)</f>
        <v>50697</v>
      </c>
      <c r="E1559" s="49">
        <f>_xll.qlInterestRateIndexValueDate(IndexON,D1559)</f>
        <v>50697</v>
      </c>
      <c r="F1559" s="52">
        <f>IFERROR(_xll.qlIndexFixing(IndexON,D1559,TRUE,_xll.ohTrigger(RecalcTrigger,TriggerON)),NA())</f>
        <v>1.469842245859887E-2</v>
      </c>
      <c r="H1559" s="49">
        <f>_xll.qlCalendarAdvance(IborCalendar,$H1558,B1559,"f",FALSE)</f>
        <v>50676</v>
      </c>
      <c r="I1559" s="49">
        <f>_xll.qlInterestRateIndexValueDate(Index1M,$H1559)</f>
        <v>50678</v>
      </c>
      <c r="J1559" s="52">
        <f>IFERROR(_xll.qlIndexFixing(Index1M,$H1559,TRUE,_xll.ohTrigger(RecalcTrigger,Trigger1M)),NA())</f>
        <v>1.7013266947883465E-2</v>
      </c>
      <c r="K1559" s="52">
        <f>IFERROR(_xll.qlIndexFixing(ONIndex1M,I1559,TRUE,_xll.ohTrigger(RecalcTrigger,Trigger1M)),NA())</f>
        <v>1.7010110490875974E-2</v>
      </c>
      <c r="L1559" s="52">
        <f>IFERROR(_xll.qlIndexFixing(Index3M,H1559,TRUE,_xll.ohTrigger(RecalcTrigger,Trigger3M)),NA())</f>
        <v>1.8970681858445686E-2</v>
      </c>
      <c r="M1559" s="52">
        <f>IFERROR(_xll.qlIndexFixing(ONIndex3M,I1559,TRUE,_xll.ohTrigger(RecalcTrigger,Trigger3M)),NA())</f>
        <v>1.8943925926420135E-2</v>
      </c>
      <c r="N1559" s="52">
        <f>IFERROR(_xll.qlIndexFixing(Index6M,$H1559,TRUE,_xll.ohTrigger(RecalcTrigger,Trigger6M)),NA())</f>
        <v>2.0824275996472925E-2</v>
      </c>
      <c r="O1559" s="52">
        <f>IFERROR(_xll.qlIndexFixing(ONIndex6M,I1559,TRUE,_xll.ohTrigger(RecalcTrigger,Trigger6M)),NA())</f>
        <v>2.0753555158403714E-2</v>
      </c>
      <c r="P1559" s="52">
        <f>IFERROR(_xll.qlIndexFixing(Index1Y,$H1559,TRUE,_xll.ohTrigger(RecalcTrigger,Trigger1Y)),NA())</f>
        <v>2.2507077144187409E-2</v>
      </c>
      <c r="Q1559" s="52">
        <f>IFERROR(_xll.qlIndexFixing(ONIndex1Y,I1559,TRUE,_xll.ohTrigger(RecalcTrigger,Trigger1Y)),NA())</f>
        <v>2.2353100030478856E-2</v>
      </c>
    </row>
    <row r="1560" spans="2:17" x14ac:dyDescent="0.2">
      <c r="B1560" s="46" t="s">
        <v>51</v>
      </c>
      <c r="D1560" s="49">
        <f>_xll.qlCalendarAdvance(LocalCalendar,$D1559,B1560,"f",FALSE)</f>
        <v>50704</v>
      </c>
      <c r="E1560" s="49">
        <f>_xll.qlInterestRateIndexValueDate(IndexON,D1560)</f>
        <v>50704</v>
      </c>
      <c r="F1560" s="52">
        <f>IFERROR(_xll.qlIndexFixing(IndexON,D1560,TRUE,_xll.ohTrigger(RecalcTrigger,TriggerON)),NA())</f>
        <v>1.4695342253308041E-2</v>
      </c>
      <c r="H1560" s="49">
        <f>_xll.qlCalendarAdvance(IborCalendar,$H1559,B1560,"f",FALSE)</f>
        <v>50683</v>
      </c>
      <c r="I1560" s="49">
        <f>_xll.qlInterestRateIndexValueDate(Index1M,$H1560)</f>
        <v>50685</v>
      </c>
      <c r="J1560" s="52">
        <f>IFERROR(_xll.qlIndexFixing(Index1M,$H1560,TRUE,_xll.ohTrigger(RecalcTrigger,Trigger1M)),NA())</f>
        <v>1.7009579678354536E-2</v>
      </c>
      <c r="K1560" s="52">
        <f>IFERROR(_xll.qlIndexFixing(ONIndex1M,I1560,TRUE,_xll.ohTrigger(RecalcTrigger,Trigger1M)),NA())</f>
        <v>1.700605220692708E-2</v>
      </c>
      <c r="L1560" s="52">
        <f>IFERROR(_xll.qlIndexFixing(Index3M,H1560,TRUE,_xll.ohTrigger(RecalcTrigger,Trigger3M)),NA())</f>
        <v>1.8968193481265772E-2</v>
      </c>
      <c r="M1560" s="52">
        <f>IFERROR(_xll.qlIndexFixing(ONIndex3M,I1560,TRUE,_xll.ohTrigger(RecalcTrigger,Trigger3M)),NA())</f>
        <v>1.8941059770627433E-2</v>
      </c>
      <c r="N1560" s="52">
        <f>IFERROR(_xll.qlIndexFixing(Index6M,$H1560,TRUE,_xll.ohTrigger(RecalcTrigger,Trigger6M)),NA())</f>
        <v>2.0821363882792179E-2</v>
      </c>
      <c r="O1560" s="52">
        <f>IFERROR(_xll.qlIndexFixing(ONIndex6M,I1560,TRUE,_xll.ohTrigger(RecalcTrigger,Trigger6M)),NA())</f>
        <v>2.0750615208120493E-2</v>
      </c>
      <c r="P1560" s="52">
        <f>IFERROR(_xll.qlIndexFixing(Index1Y,$H1560,TRUE,_xll.ohTrigger(RecalcTrigger,Trigger1Y)),NA())</f>
        <v>2.2503112376430347E-2</v>
      </c>
      <c r="Q1560" s="52">
        <f>IFERROR(_xll.qlIndexFixing(ONIndex1Y,I1560,TRUE,_xll.ohTrigger(RecalcTrigger,Trigger1Y)),NA())</f>
        <v>2.2349496307718653E-2</v>
      </c>
    </row>
    <row r="1561" spans="2:17" x14ac:dyDescent="0.2">
      <c r="B1561" s="46" t="s">
        <v>51</v>
      </c>
      <c r="D1561" s="49">
        <f>_xll.qlCalendarAdvance(LocalCalendar,$D1560,B1561,"f",FALSE)</f>
        <v>50711</v>
      </c>
      <c r="E1561" s="49">
        <f>_xll.qlInterestRateIndexValueDate(IndexON,D1561)</f>
        <v>50711</v>
      </c>
      <c r="F1561" s="52">
        <f>IFERROR(_xll.qlIndexFixing(IndexON,D1561,TRUE,_xll.ohTrigger(RecalcTrigger,TriggerON)),NA())</f>
        <v>1.4692276998138354E-2</v>
      </c>
      <c r="H1561" s="49">
        <f>_xll.qlCalendarAdvance(IborCalendar,$H1560,B1561,"f",FALSE)</f>
        <v>50690</v>
      </c>
      <c r="I1561" s="49">
        <f>_xll.qlInterestRateIndexValueDate(Index1M,$H1561)</f>
        <v>50692</v>
      </c>
      <c r="J1561" s="52">
        <f>IFERROR(_xll.qlIndexFixing(Index1M,$H1561,TRUE,_xll.ohTrigger(RecalcTrigger,Trigger1M)),NA())</f>
        <v>1.7005565557688673E-2</v>
      </c>
      <c r="K1561" s="52">
        <f>IFERROR(_xll.qlIndexFixing(ONIndex1M,I1561,TRUE,_xll.ohTrigger(RecalcTrigger,Trigger1M)),NA())</f>
        <v>1.7002009488926717E-2</v>
      </c>
      <c r="L1561" s="52">
        <f>IFERROR(_xll.qlIndexFixing(Index3M,H1561,TRUE,_xll.ohTrigger(RecalcTrigger,Trigger3M)),NA())</f>
        <v>1.8965417558677457E-2</v>
      </c>
      <c r="M1561" s="52">
        <f>IFERROR(_xll.qlIndexFixing(ONIndex3M,I1561,TRUE,_xll.ohTrigger(RecalcTrigger,Trigger3M)),NA())</f>
        <v>1.8938207412038111E-2</v>
      </c>
      <c r="N1561" s="52">
        <f>IFERROR(_xll.qlIndexFixing(Index6M,$H1561,TRUE,_xll.ohTrigger(RecalcTrigger,Trigger6M)),NA())</f>
        <v>2.0818456307056397E-2</v>
      </c>
      <c r="O1561" s="52">
        <f>IFERROR(_xll.qlIndexFixing(ONIndex6M,I1561,TRUE,_xll.ohTrigger(RecalcTrigger,Trigger6M)),NA())</f>
        <v>2.0747679744728131E-2</v>
      </c>
      <c r="P1561" s="52">
        <f>IFERROR(_xll.qlIndexFixing(Index1Y,$H1561,TRUE,_xll.ohTrigger(RecalcTrigger,Trigger1Y)),NA())</f>
        <v>2.2499136891810056E-2</v>
      </c>
      <c r="Q1561" s="52">
        <f>IFERROR(_xll.qlIndexFixing(ONIndex1Y,I1561,TRUE,_xll.ohTrigger(RecalcTrigger,Trigger1Y)),NA())</f>
        <v>2.2345882091112657E-2</v>
      </c>
    </row>
    <row r="1562" spans="2:17" x14ac:dyDescent="0.2">
      <c r="B1562" s="46" t="s">
        <v>51</v>
      </c>
      <c r="D1562" s="49">
        <f>_xll.qlCalendarAdvance(LocalCalendar,$D1561,B1562,"f",FALSE)</f>
        <v>50718</v>
      </c>
      <c r="E1562" s="49">
        <f>_xll.qlInterestRateIndexValueDate(IndexON,D1562)</f>
        <v>50718</v>
      </c>
      <c r="F1562" s="52">
        <f>IFERROR(_xll.qlIndexFixing(IndexON,D1562,TRUE,_xll.ohTrigger(RecalcTrigger,TriggerON)),NA())</f>
        <v>1.4689226693089807E-2</v>
      </c>
      <c r="H1562" s="49">
        <f>_xll.qlCalendarAdvance(IborCalendar,$H1561,B1562,"f",FALSE)</f>
        <v>50697</v>
      </c>
      <c r="I1562" s="49">
        <f>_xll.qlInterestRateIndexValueDate(Index1M,$H1562)</f>
        <v>50699</v>
      </c>
      <c r="J1562" s="52">
        <f>IFERROR(_xll.qlIndexFixing(Index1M,$H1562,TRUE,_xll.ohTrigger(RecalcTrigger,Trigger1M)),NA())</f>
        <v>1.7001567027127018E-2</v>
      </c>
      <c r="K1562" s="52">
        <f>IFERROR(_xll.qlIndexFixing(ONIndex1M,I1562,TRUE,_xll.ohTrigger(RecalcTrigger,Trigger1M)),NA())</f>
        <v>1.6997982336874884E-2</v>
      </c>
      <c r="L1562" s="52">
        <f>IFERROR(_xll.qlIndexFixing(Index3M,H1562,TRUE,_xll.ohTrigger(RecalcTrigger,Trigger3M)),NA())</f>
        <v>1.8962655501247729E-2</v>
      </c>
      <c r="M1562" s="52">
        <f>IFERROR(_xll.qlIndexFixing(ONIndex3M,I1562,TRUE,_xll.ohTrigger(RecalcTrigger,Trigger3M)),NA())</f>
        <v>1.893536885041236E-2</v>
      </c>
      <c r="N1562" s="52">
        <f>IFERROR(_xll.qlIndexFixing(Index6M,$H1562,TRUE,_xll.ohTrigger(RecalcTrigger,Trigger6M)),NA())</f>
        <v>2.0815553269244936E-2</v>
      </c>
      <c r="O1562" s="52">
        <f>IFERROR(_xll.qlIndexFixing(ONIndex6M,I1562,TRUE,_xll.ohTrigger(RecalcTrigger,Trigger6M)),NA())</f>
        <v>2.074474876798682E-2</v>
      </c>
      <c r="P1562" s="52">
        <f>IFERROR(_xll.qlIndexFixing(Index1Y,$H1562,TRUE,_xll.ohTrigger(RecalcTrigger,Trigger1Y)),NA())</f>
        <v>2.2495150690453988E-2</v>
      </c>
      <c r="Q1562" s="52">
        <f>IFERROR(_xll.qlIndexFixing(ONIndex1Y,I1562,TRUE,_xll.ohTrigger(RecalcTrigger,Trigger1Y)),NA())</f>
        <v>2.2342257380900676E-2</v>
      </c>
    </row>
    <row r="1563" spans="2:17" x14ac:dyDescent="0.2">
      <c r="B1563" s="46" t="s">
        <v>51</v>
      </c>
      <c r="D1563" s="49">
        <f>_xll.qlCalendarAdvance(LocalCalendar,$D1562,B1563,"f",FALSE)</f>
        <v>50725</v>
      </c>
      <c r="E1563" s="49">
        <f>_xll.qlInterestRateIndexValueDate(IndexON,D1563)</f>
        <v>50725</v>
      </c>
      <c r="F1563" s="52">
        <f>IFERROR(_xll.qlIndexFixing(IndexON,D1563,TRUE,_xll.ohTrigger(RecalcTrigger,TriggerON)),NA())</f>
        <v>1.4686191338082466E-2</v>
      </c>
      <c r="H1563" s="49">
        <f>_xll.qlCalendarAdvance(IborCalendar,$H1562,B1563,"f",FALSE)</f>
        <v>50704</v>
      </c>
      <c r="I1563" s="49">
        <f>_xll.qlInterestRateIndexValueDate(Index1M,$H1563)</f>
        <v>50706</v>
      </c>
      <c r="J1563" s="52">
        <f>IFERROR(_xll.qlIndexFixing(Index1M,$H1563,TRUE,_xll.ohTrigger(RecalcTrigger,Trigger1M)),NA())</f>
        <v>1.6997584086654582E-2</v>
      </c>
      <c r="K1563" s="52">
        <f>IFERROR(_xll.qlIndexFixing(ONIndex1M,I1563,TRUE,_xll.ohTrigger(RecalcTrigger,Trigger1M)),NA())</f>
        <v>1.6993970750851517E-2</v>
      </c>
      <c r="L1563" s="52">
        <f>IFERROR(_xll.qlIndexFixing(Index3M,H1563,TRUE,_xll.ohTrigger(RecalcTrigger,Trigger3M)),NA())</f>
        <v>1.8959907308945305E-2</v>
      </c>
      <c r="M1563" s="52">
        <f>IFERROR(_xll.qlIndexFixing(ONIndex3M,I1563,TRUE,_xll.ohTrigger(RecalcTrigger,Trigger3M)),NA())</f>
        <v>1.8932544085989989E-2</v>
      </c>
      <c r="N1563" s="52">
        <f>IFERROR(_xll.qlIndexFixing(Index6M,$H1563,TRUE,_xll.ohTrigger(RecalcTrigger,Trigger6M)),NA())</f>
        <v>2.0812654769338471E-2</v>
      </c>
      <c r="O1563" s="52">
        <f>IFERROR(_xll.qlIndexFixing(ONIndex6M,I1563,TRUE,_xll.ohTrigger(RecalcTrigger,Trigger6M)),NA())</f>
        <v>2.0741822278056432E-2</v>
      </c>
      <c r="P1563" s="52">
        <f>IFERROR(_xll.qlIndexFixing(Index1Y,$H1563,TRUE,_xll.ohTrigger(RecalcTrigger,Trigger1Y)),NA())</f>
        <v>2.2491153772488951E-2</v>
      </c>
      <c r="Q1563" s="52">
        <f>IFERROR(_xll.qlIndexFixing(ONIndex1Y,I1563,TRUE,_xll.ohTrigger(RecalcTrigger,Trigger1Y)),NA())</f>
        <v>2.233862217692284E-2</v>
      </c>
    </row>
    <row r="1564" spans="2:17" x14ac:dyDescent="0.2">
      <c r="B1564" s="46" t="s">
        <v>51</v>
      </c>
      <c r="D1564" s="49">
        <f>_xll.qlCalendarAdvance(LocalCalendar,$D1563,B1564,"f",FALSE)</f>
        <v>50732</v>
      </c>
      <c r="E1564" s="49">
        <f>_xll.qlInterestRateIndexValueDate(IndexON,D1564)</f>
        <v>50732</v>
      </c>
      <c r="F1564" s="52">
        <f>IFERROR(_xll.qlIndexFixing(IndexON,D1564,TRUE,_xll.ohTrigger(RecalcTrigger,TriggerON)),NA())</f>
        <v>1.4683170933276202E-2</v>
      </c>
      <c r="H1564" s="49">
        <f>_xll.qlCalendarAdvance(IborCalendar,$H1563,B1564,"f",FALSE)</f>
        <v>50711</v>
      </c>
      <c r="I1564" s="49">
        <f>_xll.qlInterestRateIndexValueDate(Index1M,$H1564)</f>
        <v>50713</v>
      </c>
      <c r="J1564" s="52">
        <f>IFERROR(_xll.qlIndexFixing(Index1M,$H1564,TRUE,_xll.ohTrigger(RecalcTrigger,Trigger1M)),NA())</f>
        <v>1.699361673625388E-2</v>
      </c>
      <c r="K1564" s="52">
        <f>IFERROR(_xll.qlIndexFixing(ONIndex1M,I1564,TRUE,_xll.ohTrigger(RecalcTrigger,Trigger1M)),NA())</f>
        <v>1.6989974730616808E-2</v>
      </c>
      <c r="L1564" s="52">
        <f>IFERROR(_xll.qlIndexFixing(Index3M,H1564,TRUE,_xll.ohTrigger(RecalcTrigger,Trigger3M)),NA())</f>
        <v>1.8957172981742387E-2</v>
      </c>
      <c r="M1564" s="52">
        <f>IFERROR(_xll.qlIndexFixing(ONIndex3M,I1564,TRUE,_xll.ohTrigger(RecalcTrigger,Trigger3M)),NA())</f>
        <v>1.8929733118531189E-2</v>
      </c>
      <c r="N1564" s="52">
        <f>IFERROR(_xll.qlIndexFixing(Index6M,$H1564,TRUE,_xll.ohTrigger(RecalcTrigger,Trigger6M)),NA())</f>
        <v>2.0809366613862228E-2</v>
      </c>
      <c r="O1564" s="52">
        <f>IFERROR(_xll.qlIndexFixing(ONIndex6M,I1564,TRUE,_xll.ohTrigger(RecalcTrigger,Trigger6M)),NA())</f>
        <v>2.0738900274936967E-2</v>
      </c>
      <c r="P1564" s="52">
        <f>IFERROR(_xll.qlIndexFixing(Index1Y,$H1564,TRUE,_xll.ohTrigger(RecalcTrigger,Trigger1Y)),NA())</f>
        <v>2.2487146138042841E-2</v>
      </c>
      <c r="Q1564" s="52">
        <f>IFERROR(_xll.qlIndexFixing(ONIndex1Y,I1564,TRUE,_xll.ohTrigger(RecalcTrigger,Trigger1Y)),NA())</f>
        <v>2.2334976479339019E-2</v>
      </c>
    </row>
    <row r="1565" spans="2:17" x14ac:dyDescent="0.2">
      <c r="B1565" s="46" t="s">
        <v>51</v>
      </c>
      <c r="D1565" s="49">
        <f>_xll.qlCalendarAdvance(LocalCalendar,$D1564,B1565,"f",FALSE)</f>
        <v>50739</v>
      </c>
      <c r="E1565" s="49">
        <f>_xll.qlInterestRateIndexValueDate(IndexON,D1565)</f>
        <v>50739</v>
      </c>
      <c r="F1565" s="52">
        <f>IFERROR(_xll.qlIndexFixing(IndexON,D1565,TRUE,_xll.ohTrigger(RecalcTrigger,TriggerON)),NA())</f>
        <v>1.4680165478511142E-2</v>
      </c>
      <c r="H1565" s="49">
        <f>_xll.qlCalendarAdvance(IborCalendar,$H1564,B1565,"f",FALSE)</f>
        <v>50718</v>
      </c>
      <c r="I1565" s="49">
        <f>_xll.qlInterestRateIndexValueDate(Index1M,$H1565)</f>
        <v>50721</v>
      </c>
      <c r="J1565" s="52">
        <f>IFERROR(_xll.qlIndexFixing(Index1M,$H1565,TRUE,_xll.ohTrigger(RecalcTrigger,Trigger1M)),NA())</f>
        <v>1.6988981789052997E-2</v>
      </c>
      <c r="K1565" s="52">
        <f>IFERROR(_xll.qlIndexFixing(ONIndex1M,I1565,TRUE,_xll.ohTrigger(RecalcTrigger,Trigger1M)),NA())</f>
        <v>1.6985661329780299E-2</v>
      </c>
      <c r="L1565" s="52">
        <f>IFERROR(_xll.qlIndexFixing(Index3M,H1565,TRUE,_xll.ohTrigger(RecalcTrigger,Trigger3M)),NA())</f>
        <v>1.8954678498892541E-2</v>
      </c>
      <c r="M1565" s="52">
        <f>IFERROR(_xll.qlIndexFixing(ONIndex3M,I1565,TRUE,_xll.ohTrigger(RecalcTrigger,Trigger3M)),NA())</f>
        <v>1.8927134398705192E-2</v>
      </c>
      <c r="N1565" s="52">
        <f>IFERROR(_xll.qlIndexFixing(Index6M,$H1565,TRUE,_xll.ohTrigger(RecalcTrigger,Trigger6M)),NA())</f>
        <v>2.0806064604697125E-2</v>
      </c>
      <c r="O1565" s="52">
        <f>IFERROR(_xll.qlIndexFixing(ONIndex6M,I1565,TRUE,_xll.ohTrigger(RecalcTrigger,Trigger6M)),NA())</f>
        <v>2.0736344355674063E-2</v>
      </c>
      <c r="P1565" s="52">
        <f>IFERROR(_xll.qlIndexFixing(Index1Y,$H1565,TRUE,_xll.ohTrigger(RecalcTrigger,Trigger1Y)),NA())</f>
        <v>2.2483357864349025E-2</v>
      </c>
      <c r="Q1565" s="52">
        <f>IFERROR(_xll.qlIndexFixing(ONIndex1Y,I1565,TRUE,_xll.ohTrigger(RecalcTrigger,Trigger1Y)),NA())</f>
        <v>2.2331658806029608E-2</v>
      </c>
    </row>
    <row r="1566" spans="2:17" x14ac:dyDescent="0.2">
      <c r="B1566" s="46" t="s">
        <v>51</v>
      </c>
      <c r="D1566" s="49">
        <f>_xll.qlCalendarAdvance(LocalCalendar,$D1565,B1566,"f",FALSE)</f>
        <v>50746</v>
      </c>
      <c r="E1566" s="49">
        <f>_xll.qlInterestRateIndexValueDate(IndexON,D1566)</f>
        <v>50746</v>
      </c>
      <c r="F1566" s="52">
        <f>IFERROR(_xll.qlIndexFixing(IndexON,D1566,TRUE,_xll.ohTrigger(RecalcTrigger,TriggerON)),NA())</f>
        <v>1.4677174973867224E-2</v>
      </c>
      <c r="H1566" s="49">
        <f>_xll.qlCalendarAdvance(IborCalendar,$H1565,B1566,"f",FALSE)</f>
        <v>50725</v>
      </c>
      <c r="I1566" s="49">
        <f>_xll.qlInterestRateIndexValueDate(Index1M,$H1566)</f>
        <v>50727</v>
      </c>
      <c r="J1566" s="52">
        <f>IFERROR(_xll.qlIndexFixing(Index1M,$H1566,TRUE,_xll.ohTrigger(RecalcTrigger,Trigger1M)),NA())</f>
        <v>1.6985728805602729E-2</v>
      </c>
      <c r="K1566" s="52">
        <f>IFERROR(_xll.qlIndexFixing(ONIndex1M,I1566,TRUE,_xll.ohTrigger(RecalcTrigger,Trigger1M)),NA())</f>
        <v>1.6982029387992981E-2</v>
      </c>
      <c r="L1566" s="52">
        <f>IFERROR(_xll.qlIndexFixing(Index3M,H1566,TRUE,_xll.ohTrigger(RecalcTrigger,Trigger3M)),NA())</f>
        <v>1.8951745922516892E-2</v>
      </c>
      <c r="M1566" s="52">
        <f>IFERROR(_xll.qlIndexFixing(ONIndex3M,I1566,TRUE,_xll.ohTrigger(RecalcTrigger,Trigger3M)),NA())</f>
        <v>1.8924152574983921E-2</v>
      </c>
      <c r="N1566" s="52">
        <f>IFERROR(_xll.qlIndexFixing(Index6M,$H1566,TRUE,_xll.ohTrigger(RecalcTrigger,Trigger6M)),NA())</f>
        <v>2.0803591987162317E-2</v>
      </c>
      <c r="O1566" s="52">
        <f>IFERROR(_xll.qlIndexFixing(ONIndex6M,I1566,TRUE,_xll.ohTrigger(RecalcTrigger,Trigger6M)),NA())</f>
        <v>2.0733069728890996E-2</v>
      </c>
      <c r="P1566" s="52">
        <f>IFERROR(_xll.qlIndexFixing(Index1Y,$H1566,TRUE,_xll.ohTrigger(RecalcTrigger,Trigger1Y)),NA())</f>
        <v>2.2479098720218117E-2</v>
      </c>
      <c r="Q1566" s="52">
        <f>IFERROR(_xll.qlIndexFixing(ONIndex1Y,I1566,TRUE,_xll.ohTrigger(RecalcTrigger,Trigger1Y)),NA())</f>
        <v>2.2327653603033681E-2</v>
      </c>
    </row>
    <row r="1567" spans="2:17" x14ac:dyDescent="0.2">
      <c r="B1567" s="46" t="s">
        <v>51</v>
      </c>
      <c r="D1567" s="49">
        <f>_xll.qlCalendarAdvance(LocalCalendar,$D1566,B1567,"f",FALSE)</f>
        <v>50753</v>
      </c>
      <c r="E1567" s="49">
        <f>_xll.qlInterestRateIndexValueDate(IndexON,D1567)</f>
        <v>50753</v>
      </c>
      <c r="F1567" s="52">
        <f>IFERROR(_xll.qlIndexFixing(IndexON,D1567,TRUE,_xll.ohTrigger(RecalcTrigger,TriggerON)),NA())</f>
        <v>1.4674199419264511E-2</v>
      </c>
      <c r="H1567" s="49">
        <f>_xll.qlCalendarAdvance(IborCalendar,$H1566,B1567,"f",FALSE)</f>
        <v>50732</v>
      </c>
      <c r="I1567" s="49">
        <f>_xll.qlInterestRateIndexValueDate(Index1M,$H1567)</f>
        <v>50735</v>
      </c>
      <c r="J1567" s="52">
        <f>IFERROR(_xll.qlIndexFixing(Index1M,$H1567,TRUE,_xll.ohTrigger(RecalcTrigger,Trigger1M)),NA())</f>
        <v>1.698137128662322E-2</v>
      </c>
      <c r="K1567" s="52">
        <f>IFERROR(_xll.qlIndexFixing(ONIndex1M,I1567,TRUE,_xll.ohTrigger(RecalcTrigger,Trigger1M)),NA())</f>
        <v>1.6977755268081651E-2</v>
      </c>
      <c r="L1567" s="52">
        <f>IFERROR(_xll.qlIndexFixing(Index3M,H1567,TRUE,_xll.ohTrigger(RecalcTrigger,Trigger3M)),NA())</f>
        <v>1.8949286526293914E-2</v>
      </c>
      <c r="M1567" s="52">
        <f>IFERROR(_xll.qlIndexFixing(ONIndex3M,I1567,TRUE,_xll.ohTrigger(RecalcTrigger,Trigger3M)),NA())</f>
        <v>1.8921588750444585E-2</v>
      </c>
      <c r="N1567" s="52">
        <f>IFERROR(_xll.qlIndexFixing(Index6M,$H1567,TRUE,_xll.ohTrigger(RecalcTrigger,Trigger6M)),NA())</f>
        <v>2.0800300349545255E-2</v>
      </c>
      <c r="O1567" s="52">
        <f>IFERROR(_xll.qlIndexFixing(ONIndex6M,I1567,TRUE,_xll.ohTrigger(RecalcTrigger,Trigger6M)),NA())</f>
        <v>2.073052467680192E-2</v>
      </c>
      <c r="P1567" s="52">
        <f>IFERROR(_xll.qlIndexFixing(Index1Y,$H1567,TRUE,_xll.ohTrigger(RecalcTrigger,Trigger1Y)),NA())</f>
        <v>2.2475281893711944E-2</v>
      </c>
      <c r="Q1567" s="52">
        <f>IFERROR(_xll.qlIndexFixing(ONIndex1Y,I1567,TRUE,_xll.ohTrigger(RecalcTrigger,Trigger1Y)),NA())</f>
        <v>2.2324308034225027E-2</v>
      </c>
    </row>
    <row r="1568" spans="2:17" x14ac:dyDescent="0.2">
      <c r="B1568" s="46" t="s">
        <v>51</v>
      </c>
      <c r="D1568" s="49">
        <f>_xll.qlCalendarAdvance(LocalCalendar,$D1567,B1568,"f",FALSE)</f>
        <v>50760</v>
      </c>
      <c r="E1568" s="49">
        <f>_xll.qlInterestRateIndexValueDate(IndexON,D1568)</f>
        <v>50760</v>
      </c>
      <c r="F1568" s="52">
        <f>IFERROR(_xll.qlIndexFixing(IndexON,D1568,TRUE,_xll.ohTrigger(RecalcTrigger,TriggerON)),NA())</f>
        <v>1.4671238814862875E-2</v>
      </c>
      <c r="H1568" s="49">
        <f>_xll.qlCalendarAdvance(IborCalendar,$H1567,B1568,"f",FALSE)</f>
        <v>50739</v>
      </c>
      <c r="I1568" s="49">
        <f>_xll.qlInterestRateIndexValueDate(Index1M,$H1568)</f>
        <v>50741</v>
      </c>
      <c r="J1568" s="52">
        <f>IFERROR(_xll.qlIndexFixing(Index1M,$H1568,TRUE,_xll.ohTrigger(RecalcTrigger,Trigger1M)),NA())</f>
        <v>1.6978025903418823E-2</v>
      </c>
      <c r="K1568" s="52">
        <f>IFERROR(_xll.qlIndexFixing(ONIndex1M,I1568,TRUE,_xll.ohTrigger(RecalcTrigger,Trigger1M)),NA())</f>
        <v>1.6974146309163274E-2</v>
      </c>
      <c r="L1568" s="52">
        <f>IFERROR(_xll.qlIndexFixing(Index3M,H1568,TRUE,_xll.ohTrigger(RecalcTrigger,Trigger3M)),NA())</f>
        <v>1.8945756354156629E-2</v>
      </c>
      <c r="M1568" s="52">
        <f>IFERROR(_xll.qlIndexFixing(ONIndex3M,I1568,TRUE,_xll.ohTrigger(RecalcTrigger,Trigger3M)),NA())</f>
        <v>1.8918627219850492E-2</v>
      </c>
      <c r="N1568" s="52">
        <f>IFERROR(_xll.qlIndexFixing(Index6M,$H1568,TRUE,_xll.ohTrigger(RecalcTrigger,Trigger6M)),NA())</f>
        <v>2.079823033769199E-2</v>
      </c>
      <c r="O1568" s="52">
        <f>IFERROR(_xll.qlIndexFixing(ONIndex6M,I1568,TRUE,_xll.ohTrigger(RecalcTrigger,Trigger6M)),NA())</f>
        <v>2.0727257129928844E-2</v>
      </c>
      <c r="P1568" s="52">
        <f>IFERROR(_xll.qlIndexFixing(Index1Y,$H1568,TRUE,_xll.ohTrigger(RecalcTrigger,Trigger1Y)),NA())</f>
        <v>2.2471008438006725E-2</v>
      </c>
      <c r="Q1568" s="52">
        <f>IFERROR(_xll.qlIndexFixing(ONIndex1Y,I1568,TRUE,_xll.ohTrigger(RecalcTrigger,Trigger1Y)),NA())</f>
        <v>2.2320288751904727E-2</v>
      </c>
    </row>
    <row r="1569" spans="2:17" x14ac:dyDescent="0.2">
      <c r="B1569" s="46" t="s">
        <v>51</v>
      </c>
      <c r="D1569" s="49">
        <f>_xll.qlCalendarAdvance(LocalCalendar,$D1568,B1569,"f",FALSE)</f>
        <v>50767</v>
      </c>
      <c r="E1569" s="49">
        <f>_xll.qlInterestRateIndexValueDate(IndexON,D1569)</f>
        <v>50767</v>
      </c>
      <c r="F1569" s="52">
        <f>IFERROR(_xll.qlIndexFixing(IndexON,D1569,TRUE,_xll.ohTrigger(RecalcTrigger,TriggerON)),NA())</f>
        <v>1.4668293160502444E-2</v>
      </c>
      <c r="H1569" s="49">
        <f>_xll.qlCalendarAdvance(IborCalendar,$H1568,B1569,"f",FALSE)</f>
        <v>50746</v>
      </c>
      <c r="I1569" s="49">
        <f>_xll.qlInterestRateIndexValueDate(Index1M,$H1569)</f>
        <v>50748</v>
      </c>
      <c r="J1569" s="52">
        <f>IFERROR(_xll.qlIndexFixing(Index1M,$H1569,TRUE,_xll.ohTrigger(RecalcTrigger,Trigger1M)),NA())</f>
        <v>1.6974013834759327E-2</v>
      </c>
      <c r="K1569" s="52">
        <f>IFERROR(_xll.qlIndexFixing(ONIndex1M,I1569,TRUE,_xll.ohTrigger(RecalcTrigger,Trigger1M)),NA())</f>
        <v>1.6970228118671216E-2</v>
      </c>
      <c r="L1569" s="52">
        <f>IFERROR(_xll.qlIndexFixing(Index3M,H1569,TRUE,_xll.ohTrigger(RecalcTrigger,Trigger3M)),NA())</f>
        <v>1.894308965133007E-2</v>
      </c>
      <c r="M1569" s="52">
        <f>IFERROR(_xll.qlIndexFixing(ONIndex3M,I1569,TRUE,_xll.ohTrigger(RecalcTrigger,Trigger3M)),NA())</f>
        <v>1.8915885237928975E-2</v>
      </c>
      <c r="N1569" s="52">
        <f>IFERROR(_xll.qlIndexFixing(Index6M,$H1569,TRUE,_xll.ohTrigger(RecalcTrigger,Trigger6M)),NA())</f>
        <v>2.0795359064802212E-2</v>
      </c>
      <c r="O1569" s="52">
        <f>IFERROR(_xll.qlIndexFixing(ONIndex6M,I1569,TRUE,_xll.ohTrigger(RecalcTrigger,Trigger6M)),NA())</f>
        <v>2.0724357560544249E-2</v>
      </c>
      <c r="P1569" s="52">
        <f>IFERROR(_xll.qlIndexFixing(Index1Y,$H1569,TRUE,_xll.ohTrigger(RecalcTrigger,Trigger1Y)),NA())</f>
        <v>2.2466947223078758E-2</v>
      </c>
      <c r="Q1569" s="52">
        <f>IFERROR(_xll.qlIndexFixing(ONIndex1Y,I1569,TRUE,_xll.ohTrigger(RecalcTrigger,Trigger1Y)),NA())</f>
        <v>2.2316590585891305E-2</v>
      </c>
    </row>
    <row r="1570" spans="2:17" x14ac:dyDescent="0.2">
      <c r="B1570" s="46" t="s">
        <v>51</v>
      </c>
      <c r="D1570" s="49">
        <f>_xll.qlCalendarAdvance(LocalCalendar,$D1569,B1570,"f",FALSE)</f>
        <v>50774</v>
      </c>
      <c r="E1570" s="49">
        <f>_xll.qlInterestRateIndexValueDate(IndexON,D1570)</f>
        <v>50774</v>
      </c>
      <c r="F1570" s="52">
        <f>IFERROR(_xll.qlIndexFixing(IndexON,D1570,TRUE,_xll.ohTrigger(RecalcTrigger,TriggerON)),NA())</f>
        <v>1.4665362456263153E-2</v>
      </c>
      <c r="H1570" s="49">
        <f>_xll.qlCalendarAdvance(IborCalendar,$H1569,B1570,"f",FALSE)</f>
        <v>50753</v>
      </c>
      <c r="I1570" s="49">
        <f>_xll.qlInterestRateIndexValueDate(Index1M,$H1570)</f>
        <v>50755</v>
      </c>
      <c r="J1570" s="52">
        <f>IFERROR(_xll.qlIndexFixing(Index1M,$H1570,TRUE,_xll.ohTrigger(RecalcTrigger,Trigger1M)),NA())</f>
        <v>1.6970264554303911E-2</v>
      </c>
      <c r="K1570" s="52">
        <f>IFERROR(_xll.qlIndexFixing(ONIndex1M,I1570,TRUE,_xll.ohTrigger(RecalcTrigger,Trigger1M)),NA())</f>
        <v>1.6966325493967815E-2</v>
      </c>
      <c r="L1570" s="52">
        <f>IFERROR(_xll.qlIndexFixing(Index3M,H1570,TRUE,_xll.ohTrigger(RecalcTrigger,Trigger3M)),NA())</f>
        <v>1.8940436811938355E-2</v>
      </c>
      <c r="M1570" s="52">
        <f>IFERROR(_xll.qlIndexFixing(ONIndex3M,I1570,TRUE,_xll.ohTrigger(RecalcTrigger,Trigger3M)),NA())</f>
        <v>1.8913157053050966E-2</v>
      </c>
      <c r="N1570" s="52">
        <f>IFERROR(_xll.qlIndexFixing(Index6M,$H1570,TRUE,_xll.ohTrigger(RecalcTrigger,Trigger6M)),NA())</f>
        <v>2.0792492329679956E-2</v>
      </c>
      <c r="O1570" s="52">
        <f>IFERROR(_xll.qlIndexFixing(ONIndex6M,I1570,TRUE,_xll.ohTrigger(RecalcTrigger,Trigger6M)),NA())</f>
        <v>2.0721462477970576E-2</v>
      </c>
      <c r="P1570" s="52">
        <f>IFERROR(_xll.qlIndexFixing(Index1Y,$H1570,TRUE,_xll.ohTrigger(RecalcTrigger,Trigger1Y)),NA())</f>
        <v>2.2462875292441262E-2</v>
      </c>
      <c r="Q1570" s="52">
        <f>IFERROR(_xll.qlIndexFixing(ONIndex1Y,I1570,TRUE,_xll.ohTrigger(RecalcTrigger,Trigger1Y)),NA())</f>
        <v>2.2312881926112027E-2</v>
      </c>
    </row>
    <row r="1571" spans="2:17" x14ac:dyDescent="0.2">
      <c r="B1571" s="46" t="s">
        <v>51</v>
      </c>
      <c r="D1571" s="49">
        <f>_xll.qlCalendarAdvance(LocalCalendar,$D1570,B1571,"f",FALSE)</f>
        <v>50781</v>
      </c>
      <c r="E1571" s="49">
        <f>_xll.qlInterestRateIndexValueDate(IndexON,D1571)</f>
        <v>50781</v>
      </c>
      <c r="F1571" s="52">
        <f>IFERROR(_xll.qlIndexFixing(IndexON,D1571,TRUE,_xll.ohTrigger(RecalcTrigger,TriggerON)),NA())</f>
        <v>1.4662446702145004E-2</v>
      </c>
      <c r="H1571" s="49">
        <f>_xll.qlCalendarAdvance(IborCalendar,$H1570,B1571,"f",FALSE)</f>
        <v>50760</v>
      </c>
      <c r="I1571" s="49">
        <f>_xll.qlInterestRateIndexValueDate(Index1M,$H1571)</f>
        <v>50762</v>
      </c>
      <c r="J1571" s="52">
        <f>IFERROR(_xll.qlIndexFixing(Index1M,$H1571,TRUE,_xll.ohTrigger(RecalcTrigger,Trigger1M)),NA())</f>
        <v>1.6966281804096095E-2</v>
      </c>
      <c r="K1571" s="52">
        <f>IFERROR(_xll.qlIndexFixing(ONIndex1M,I1571,TRUE,_xll.ohTrigger(RecalcTrigger,Trigger1M)),NA())</f>
        <v>1.6963052320742023E-2</v>
      </c>
      <c r="L1571" s="52">
        <f>IFERROR(_xll.qlIndexFixing(Index3M,H1571,TRUE,_xll.ohTrigger(RecalcTrigger,Trigger3M)),NA())</f>
        <v>1.8937797835956616E-2</v>
      </c>
      <c r="M1571" s="52">
        <f>IFERROR(_xll.qlIndexFixing(ONIndex3M,I1571,TRUE,_xll.ohTrigger(RecalcTrigger,Trigger3M)),NA())</f>
        <v>1.8911960282554929E-2</v>
      </c>
      <c r="N1571" s="52">
        <f>IFERROR(_xll.qlIndexFixing(Index6M,$H1571,TRUE,_xll.ohTrigger(RecalcTrigger,Trigger6M)),NA())</f>
        <v>2.0789630132305902E-2</v>
      </c>
      <c r="O1571" s="52">
        <f>IFERROR(_xll.qlIndexFixing(ONIndex6M,I1571,TRUE,_xll.ohTrigger(RecalcTrigger,Trigger6M)),NA())</f>
        <v>2.0720521646291346E-2</v>
      </c>
      <c r="P1571" s="52">
        <f>IFERROR(_xll.qlIndexFixing(Index1Y,$H1571,TRUE,_xll.ohTrigger(RecalcTrigger,Trigger1Y)),NA())</f>
        <v>2.2458792646224766E-2</v>
      </c>
      <c r="Q1571" s="52">
        <f>IFERROR(_xll.qlIndexFixing(ONIndex1Y,I1571,TRUE,_xll.ohTrigger(RecalcTrigger,Trigger1Y)),NA())</f>
        <v>2.231128776245761E-2</v>
      </c>
    </row>
    <row r="1572" spans="2:17" x14ac:dyDescent="0.2">
      <c r="B1572" s="46" t="s">
        <v>51</v>
      </c>
      <c r="D1572" s="49">
        <f>_xll.qlCalendarAdvance(LocalCalendar,$D1571,B1572,"f",FALSE)</f>
        <v>50788</v>
      </c>
      <c r="E1572" s="49">
        <f>_xll.qlInterestRateIndexValueDate(IndexON,D1572)</f>
        <v>50788</v>
      </c>
      <c r="F1572" s="52">
        <f>IFERROR(_xll.qlIndexFixing(IndexON,D1572,TRUE,_xll.ohTrigger(RecalcTrigger,TriggerON)),NA())</f>
        <v>1.4659545897988124E-2</v>
      </c>
      <c r="H1572" s="49">
        <f>_xll.qlCalendarAdvance(IborCalendar,$H1571,B1572,"f",FALSE)</f>
        <v>50768</v>
      </c>
      <c r="I1572" s="49">
        <f>_xll.qlInterestRateIndexValueDate(Index1M,$H1572)</f>
        <v>50774</v>
      </c>
      <c r="J1572" s="52">
        <f>IFERROR(_xll.qlIndexFixing(Index1M,$H1572,TRUE,_xll.ohTrigger(RecalcTrigger,Trigger1M)),NA())</f>
        <v>1.6959577014378474E-2</v>
      </c>
      <c r="K1572" s="52">
        <f>IFERROR(_xll.qlIndexFixing(ONIndex1M,I1572,TRUE,_xll.ohTrigger(RecalcTrigger,Trigger1M)),NA())</f>
        <v>1.6955811120835662E-2</v>
      </c>
      <c r="L1572" s="52">
        <f>IFERROR(_xll.qlIndexFixing(Index3M,H1572,TRUE,_xll.ohTrigger(RecalcTrigger,Trigger3M)),NA())</f>
        <v>1.8933306130699989E-2</v>
      </c>
      <c r="M1572" s="52">
        <f>IFERROR(_xll.qlIndexFixing(ONIndex3M,I1572,TRUE,_xll.ohTrigger(RecalcTrigger,Trigger3M)),NA())</f>
        <v>1.8905821528383271E-2</v>
      </c>
      <c r="N1572" s="52">
        <f>IFERROR(_xll.qlIndexFixing(Index6M,$H1572,TRUE,_xll.ohTrigger(RecalcTrigger,Trigger6M)),NA())</f>
        <v>2.0784734065389613E-2</v>
      </c>
      <c r="O1572" s="52">
        <f>IFERROR(_xll.qlIndexFixing(ONIndex6M,I1572,TRUE,_xll.ohTrigger(RecalcTrigger,Trigger6M)),NA())</f>
        <v>2.0713627013773106E-2</v>
      </c>
      <c r="P1572" s="52">
        <f>IFERROR(_xll.qlIndexFixing(Index1Y,$H1572,TRUE,_xll.ohTrigger(RecalcTrigger,Trigger1Y)),NA())</f>
        <v>2.2451768894391252E-2</v>
      </c>
      <c r="Q1572" s="52">
        <f>IFERROR(_xll.qlIndexFixing(ONIndex1Y,I1572,TRUE,_xll.ohTrigger(RecalcTrigger,Trigger1Y)),NA())</f>
        <v>2.2302762667081311E-2</v>
      </c>
    </row>
    <row r="1573" spans="2:17" x14ac:dyDescent="0.2">
      <c r="B1573" s="46" t="s">
        <v>51</v>
      </c>
      <c r="D1573" s="49">
        <f>_xll.qlCalendarAdvance(LocalCalendar,$D1572,B1573,"f",FALSE)</f>
        <v>50795</v>
      </c>
      <c r="E1573" s="49">
        <f>_xll.qlInterestRateIndexValueDate(IndexON,D1573)</f>
        <v>50795</v>
      </c>
      <c r="F1573" s="52">
        <f>IFERROR(_xll.qlIndexFixing(IndexON,D1573,TRUE,_xll.ohTrigger(RecalcTrigger,TriggerON)),NA())</f>
        <v>1.4656660044112257E-2</v>
      </c>
      <c r="H1573" s="49">
        <f>_xll.qlCalendarAdvance(IborCalendar,$H1572,B1573,"f",FALSE)</f>
        <v>50775</v>
      </c>
      <c r="I1573" s="49">
        <f>_xll.qlInterestRateIndexValueDate(Index1M,$H1573)</f>
        <v>50777</v>
      </c>
      <c r="J1573" s="52">
        <f>IFERROR(_xll.qlIndexFixing(Index1M,$H1573,TRUE,_xll.ohTrigger(RecalcTrigger,Trigger1M)),NA())</f>
        <v>1.6957939317476512E-2</v>
      </c>
      <c r="K1573" s="52">
        <f>IFERROR(_xll.qlIndexFixing(ONIndex1M,I1573,TRUE,_xll.ohTrigger(RecalcTrigger,Trigger1M)),NA())</f>
        <v>1.6954410702574307E-2</v>
      </c>
      <c r="L1573" s="52">
        <f>IFERROR(_xll.qlIndexFixing(Index3M,H1573,TRUE,_xll.ohTrigger(RecalcTrigger,Trigger3M)),NA())</f>
        <v>1.8932189570207925E-2</v>
      </c>
      <c r="M1573" s="52">
        <f>IFERROR(_xll.qlIndexFixing(ONIndex3M,I1573,TRUE,_xll.ohTrigger(RecalcTrigger,Trigger3M)),NA())</f>
        <v>1.8905282971504178E-2</v>
      </c>
      <c r="N1573" s="52">
        <f>IFERROR(_xll.qlIndexFixing(Index6M,$H1573,TRUE,_xll.ohTrigger(RecalcTrigger,Trigger6M)),NA())</f>
        <v>2.0783116483987361E-2</v>
      </c>
      <c r="O1573" s="52">
        <f>IFERROR(_xll.qlIndexFixing(ONIndex6M,I1573,TRUE,_xll.ohTrigger(RecalcTrigger,Trigger6M)),NA())</f>
        <v>2.0713173336011081E-2</v>
      </c>
      <c r="P1573" s="52">
        <f>IFERROR(_xll.qlIndexFixing(Index1Y,$H1573,TRUE,_xll.ohTrigger(RecalcTrigger,Trigger1Y)),NA())</f>
        <v>2.2450796774018643E-2</v>
      </c>
      <c r="Q1573" s="52">
        <f>IFERROR(_xll.qlIndexFixing(ONIndex1Y,I1573,TRUE,_xll.ohTrigger(RecalcTrigger,Trigger1Y)),NA())</f>
        <v>2.2302003840852791E-2</v>
      </c>
    </row>
    <row r="1574" spans="2:17" x14ac:dyDescent="0.2">
      <c r="B1574" s="46" t="s">
        <v>51</v>
      </c>
      <c r="D1574" s="49">
        <f>_xll.qlCalendarAdvance(LocalCalendar,$D1573,B1574,"f",FALSE)</f>
        <v>50802</v>
      </c>
      <c r="E1574" s="49">
        <f>_xll.qlInterestRateIndexValueDate(IndexON,D1574)</f>
        <v>50802</v>
      </c>
      <c r="F1574" s="52">
        <f>IFERROR(_xll.qlIndexFixing(IndexON,D1574,TRUE,_xll.ohTrigger(RecalcTrigger,TriggerON)),NA())</f>
        <v>1.4653789140197659E-2</v>
      </c>
      <c r="H1574" s="49">
        <f>_xll.qlCalendarAdvance(IborCalendar,$H1573,B1574,"f",FALSE)</f>
        <v>50782</v>
      </c>
      <c r="I1574" s="49">
        <f>_xll.qlInterestRateIndexValueDate(Index1M,$H1574)</f>
        <v>50784</v>
      </c>
      <c r="J1574" s="52">
        <f>IFERROR(_xll.qlIndexFixing(Index1M,$H1574,TRUE,_xll.ohTrigger(RecalcTrigger,Trigger1M)),NA())</f>
        <v>1.6954129159800695E-2</v>
      </c>
      <c r="K1574" s="52">
        <f>IFERROR(_xll.qlIndexFixing(ONIndex1M,I1574,TRUE,_xll.ohTrigger(RecalcTrigger,Trigger1M)),NA())</f>
        <v>1.6950700129465535E-2</v>
      </c>
      <c r="L1574" s="52">
        <f>IFERROR(_xll.qlIndexFixing(Index3M,H1574,TRUE,_xll.ohTrigger(RecalcTrigger,Trigger3M)),NA())</f>
        <v>1.8929594164765362E-2</v>
      </c>
      <c r="M1574" s="52">
        <f>IFERROR(_xll.qlIndexFixing(ONIndex3M,I1574,TRUE,_xll.ohTrigger(RecalcTrigger,Trigger3M)),NA())</f>
        <v>1.8902919814953734E-2</v>
      </c>
      <c r="N1574" s="52">
        <f>IFERROR(_xll.qlIndexFixing(Index6M,$H1574,TRUE,_xll.ohTrigger(RecalcTrigger,Trigger6M)),NA())</f>
        <v>2.0780268387425676E-2</v>
      </c>
      <c r="O1574" s="52">
        <f>IFERROR(_xll.qlIndexFixing(ONIndex6M,I1574,TRUE,_xll.ohTrigger(RecalcTrigger,Trigger6M)),NA())</f>
        <v>2.0710687590768107E-2</v>
      </c>
      <c r="P1574" s="52">
        <f>IFERROR(_xll.qlIndexFixing(Index1Y,$H1574,TRUE,_xll.ohTrigger(RecalcTrigger,Trigger1Y)),NA())</f>
        <v>2.2447071640140204E-2</v>
      </c>
      <c r="Q1574" s="52">
        <f>IFERROR(_xll.qlIndexFixing(ONIndex1Y,I1574,TRUE,_xll.ohTrigger(RecalcTrigger,Trigger1Y)),NA())</f>
        <v>2.229867165619126E-2</v>
      </c>
    </row>
    <row r="1575" spans="2:17" x14ac:dyDescent="0.2">
      <c r="B1575" s="46" t="s">
        <v>51</v>
      </c>
      <c r="D1575" s="49">
        <f>_xll.qlCalendarAdvance(LocalCalendar,$D1574,B1575,"f",FALSE)</f>
        <v>50809</v>
      </c>
      <c r="E1575" s="49">
        <f>_xll.qlInterestRateIndexValueDate(IndexON,D1575)</f>
        <v>50809</v>
      </c>
      <c r="F1575" s="52">
        <f>IFERROR(_xll.qlIndexFixing(IndexON,D1575,TRUE,_xll.ohTrigger(RecalcTrigger,TriggerON)),NA())</f>
        <v>1.4650933186404203E-2</v>
      </c>
      <c r="H1575" s="49">
        <f>_xll.qlCalendarAdvance(IborCalendar,$H1574,B1575,"f",FALSE)</f>
        <v>50789</v>
      </c>
      <c r="I1575" s="49">
        <f>_xll.qlInterestRateIndexValueDate(Index1M,$H1575)</f>
        <v>50791</v>
      </c>
      <c r="J1575" s="52">
        <f>IFERROR(_xll.qlIndexFixing(Index1M,$H1575,TRUE,_xll.ohTrigger(RecalcTrigger,Trigger1M)),NA())</f>
        <v>1.6950463828784013E-2</v>
      </c>
      <c r="K1575" s="52">
        <f>IFERROR(_xll.qlIndexFixing(ONIndex1M,I1575,TRUE,_xll.ohTrigger(RecalcTrigger,Trigger1M)),NA())</f>
        <v>1.6946753720592511E-2</v>
      </c>
      <c r="L1575" s="52">
        <f>IFERROR(_xll.qlIndexFixing(Index3M,H1575,TRUE,_xll.ohTrigger(RecalcTrigger,Trigger3M)),NA())</f>
        <v>1.8927012622619088E-2</v>
      </c>
      <c r="M1575" s="52">
        <f>IFERROR(_xll.qlIndexFixing(ONIndex3M,I1575,TRUE,_xll.ohTrigger(RecalcTrigger,Trigger3M)),NA())</f>
        <v>1.8899958100453418E-2</v>
      </c>
      <c r="N1575" s="52">
        <f>IFERROR(_xll.qlIndexFixing(Index6M,$H1575,TRUE,_xll.ohTrigger(RecalcTrigger,Trigger6M)),NA())</f>
        <v>2.0777424828250148E-2</v>
      </c>
      <c r="O1575" s="52">
        <f>IFERROR(_xll.qlIndexFixing(ONIndex6M,I1575,TRUE,_xll.ohTrigger(RecalcTrigger,Trigger6M)),NA())</f>
        <v>2.0707425454373762E-2</v>
      </c>
      <c r="P1575" s="52">
        <f>IFERROR(_xll.qlIndexFixing(Index1Y,$H1575,TRUE,_xll.ohTrigger(RecalcTrigger,Trigger1Y)),NA())</f>
        <v>2.2442549335017475E-2</v>
      </c>
      <c r="Q1575" s="52">
        <f>IFERROR(_xll.qlIndexFixing(ONIndex1Y,I1575,TRUE,_xll.ohTrigger(RecalcTrigger,Trigger1Y)),NA())</f>
        <v>2.2294485150409216E-2</v>
      </c>
    </row>
    <row r="1576" spans="2:17" x14ac:dyDescent="0.2">
      <c r="B1576" s="46" t="s">
        <v>51</v>
      </c>
      <c r="D1576" s="49">
        <f>_xll.qlCalendarAdvance(LocalCalendar,$D1575,B1576,"f",FALSE)</f>
        <v>50816</v>
      </c>
      <c r="E1576" s="49">
        <f>_xll.qlInterestRateIndexValueDate(IndexON,D1576)</f>
        <v>50816</v>
      </c>
      <c r="F1576" s="52">
        <f>IFERROR(_xll.qlIndexFixing(IndexON,D1576,TRUE,_xll.ohTrigger(RecalcTrigger,TriggerON)),NA())</f>
        <v>1.4648092182811823E-2</v>
      </c>
      <c r="H1576" s="49">
        <f>_xll.qlCalendarAdvance(IborCalendar,$H1575,B1576,"f",FALSE)</f>
        <v>50796</v>
      </c>
      <c r="I1576" s="49">
        <f>_xll.qlInterestRateIndexValueDate(Index1M,$H1576)</f>
        <v>50798</v>
      </c>
      <c r="J1576" s="52">
        <f>IFERROR(_xll.qlIndexFixing(Index1M,$H1576,TRUE,_xll.ohTrigger(RecalcTrigger,Trigger1M)),NA())</f>
        <v>1.6946555611792608E-2</v>
      </c>
      <c r="K1576" s="52">
        <f>IFERROR(_xll.qlIndexFixing(ONIndex1M,I1576,TRUE,_xll.ohTrigger(RecalcTrigger,Trigger1M)),NA())</f>
        <v>1.6942948580762618E-2</v>
      </c>
      <c r="L1576" s="52">
        <f>IFERROR(_xll.qlIndexFixing(Index3M,H1576,TRUE,_xll.ohTrigger(RecalcTrigger,Trigger3M)),NA())</f>
        <v>1.8924444943744234E-2</v>
      </c>
      <c r="M1576" s="52">
        <f>IFERROR(_xll.qlIndexFixing(ONIndex3M,I1576,TRUE,_xll.ohTrigger(RecalcTrigger,Trigger3M)),NA())</f>
        <v>1.8897316362771477E-2</v>
      </c>
      <c r="N1576" s="52">
        <f>IFERROR(_xll.qlIndexFixing(Index6M,$H1576,TRUE,_xll.ohTrigger(RecalcTrigger,Trigger6M)),NA())</f>
        <v>2.0774585806441787E-2</v>
      </c>
      <c r="O1576" s="52">
        <f>IFERROR(_xll.qlIndexFixing(ONIndex6M,I1576,TRUE,_xll.ohTrigger(RecalcTrigger,Trigger6M)),NA())</f>
        <v>2.0704558244517557E-2</v>
      </c>
      <c r="P1576" s="52">
        <f>IFERROR(_xll.qlIndexFixing(Index1Y,$H1576,TRUE,_xll.ohTrigger(RecalcTrigger,Trigger1Y)),NA())</f>
        <v>2.2438409541278275E-2</v>
      </c>
      <c r="Q1576" s="52">
        <f>IFERROR(_xll.qlIndexFixing(ONIndex1Y,I1576,TRUE,_xll.ohTrigger(RecalcTrigger,Trigger1Y)),NA())</f>
        <v>2.2290710062833341E-2</v>
      </c>
    </row>
    <row r="1577" spans="2:17" x14ac:dyDescent="0.2">
      <c r="B1577" s="46" t="s">
        <v>51</v>
      </c>
      <c r="D1577" s="49">
        <f>_xll.qlCalendarAdvance(LocalCalendar,$D1576,B1577,"f",FALSE)</f>
        <v>50823</v>
      </c>
      <c r="E1577" s="49">
        <f>_xll.qlInterestRateIndexValueDate(IndexON,D1577)</f>
        <v>50823</v>
      </c>
      <c r="F1577" s="52">
        <f>IFERROR(_xll.qlIndexFixing(IndexON,D1577,TRUE,_xll.ohTrigger(RecalcTrigger,TriggerON)),NA())</f>
        <v>1.4645266129180712E-2</v>
      </c>
      <c r="H1577" s="49">
        <f>_xll.qlCalendarAdvance(IborCalendar,$H1576,B1577,"f",FALSE)</f>
        <v>50803</v>
      </c>
      <c r="I1577" s="49">
        <f>_xll.qlInterestRateIndexValueDate(Index1M,$H1577)</f>
        <v>50805</v>
      </c>
      <c r="J1577" s="52">
        <f>IFERROR(_xll.qlIndexFixing(Index1M,$H1577,TRUE,_xll.ohTrigger(RecalcTrigger,Trigger1M)),NA())</f>
        <v>1.6942399452100076E-2</v>
      </c>
      <c r="K1577" s="52">
        <f>IFERROR(_xll.qlIndexFixing(ONIndex1M,I1577,TRUE,_xll.ohTrigger(RecalcTrigger,Trigger1M)),NA())</f>
        <v>1.6939159008453331E-2</v>
      </c>
      <c r="L1577" s="52">
        <f>IFERROR(_xll.qlIndexFixing(Index3M,H1577,TRUE,_xll.ohTrigger(RecalcTrigger,Trigger3M)),NA())</f>
        <v>1.8921574480446068E-2</v>
      </c>
      <c r="M1577" s="52">
        <f>IFERROR(_xll.qlIndexFixing(ONIndex3M,I1577,TRUE,_xll.ohTrigger(RecalcTrigger,Trigger3M)),NA())</f>
        <v>1.8894688423705119E-2</v>
      </c>
      <c r="N1577" s="52">
        <f>IFERROR(_xll.qlIndexFixing(Index6M,$H1577,TRUE,_xll.ohTrigger(RecalcTrigger,Trigger6M)),NA())</f>
        <v>2.0771751321980718E-2</v>
      </c>
      <c r="O1577" s="52">
        <f>IFERROR(_xll.qlIndexFixing(ONIndex6M,I1577,TRUE,_xll.ohTrigger(RecalcTrigger,Trigger6M)),NA())</f>
        <v>2.0701695522005181E-2</v>
      </c>
      <c r="P1577" s="52">
        <f>IFERROR(_xll.qlIndexFixing(Index1Y,$H1577,TRUE,_xll.ohTrigger(RecalcTrigger,Trigger1Y)),NA())</f>
        <v>2.2434259031557074E-2</v>
      </c>
      <c r="Q1577" s="52">
        <f>IFERROR(_xll.qlIndexFixing(ONIndex1Y,I1577,TRUE,_xll.ohTrigger(RecalcTrigger,Trigger1Y)),NA())</f>
        <v>2.2286924480319215E-2</v>
      </c>
    </row>
    <row r="1578" spans="2:17" x14ac:dyDescent="0.2">
      <c r="B1578" s="46" t="s">
        <v>51</v>
      </c>
      <c r="D1578" s="49">
        <f>_xll.qlCalendarAdvance(LocalCalendar,$D1577,B1578,"f",FALSE)</f>
        <v>50830</v>
      </c>
      <c r="E1578" s="49">
        <f>_xll.qlInterestRateIndexValueDate(IndexON,D1578)</f>
        <v>50830</v>
      </c>
      <c r="F1578" s="52">
        <f>IFERROR(_xll.qlIndexFixing(IndexON,D1578,TRUE,_xll.ohTrigger(RecalcTrigger,TriggerON)),NA())</f>
        <v>1.4642455025750678E-2</v>
      </c>
      <c r="H1578" s="49">
        <f>_xll.qlCalendarAdvance(IborCalendar,$H1577,B1578,"f",FALSE)</f>
        <v>50810</v>
      </c>
      <c r="I1578" s="49">
        <f>_xll.qlInterestRateIndexValueDate(Index1M,$H1578)</f>
        <v>50812</v>
      </c>
      <c r="J1578" s="52">
        <f>IFERROR(_xll.qlIndexFixing(Index1M,$H1578,TRUE,_xll.ohTrigger(RecalcTrigger,Trigger1M)),NA())</f>
        <v>1.6938648839462469E-2</v>
      </c>
      <c r="K1578" s="52">
        <f>IFERROR(_xll.qlIndexFixing(ONIndex1M,I1578,TRUE,_xll.ohTrigger(RecalcTrigger,Trigger1M)),NA())</f>
        <v>1.6935385003558068E-2</v>
      </c>
      <c r="L1578" s="52">
        <f>IFERROR(_xll.qlIndexFixing(Index3M,H1578,TRUE,_xll.ohTrigger(RecalcTrigger,Trigger3M)),NA())</f>
        <v>1.8919033671033314E-2</v>
      </c>
      <c r="M1578" s="52">
        <f>IFERROR(_xll.qlIndexFixing(ONIndex3M,I1578,TRUE,_xll.ohTrigger(RecalcTrigger,Trigger3M)),NA())</f>
        <v>1.8892074283174409E-2</v>
      </c>
      <c r="N1578" s="52">
        <f>IFERROR(_xll.qlIndexFixing(Index6M,$H1578,TRUE,_xll.ohTrigger(RecalcTrigger,Trigger6M)),NA())</f>
        <v>2.0768921374848395E-2</v>
      </c>
      <c r="O1578" s="52">
        <f>IFERROR(_xll.qlIndexFixing(ONIndex6M,I1578,TRUE,_xll.ohTrigger(RecalcTrigger,Trigger6M)),NA())</f>
        <v>2.069883728680999E-2</v>
      </c>
      <c r="P1578" s="52">
        <f>IFERROR(_xll.qlIndexFixing(Index1Y,$H1578,TRUE,_xll.ohTrigger(RecalcTrigger,Trigger1Y)),NA())</f>
        <v>2.2430097805986308E-2</v>
      </c>
      <c r="Q1578" s="52">
        <f>IFERROR(_xll.qlIndexFixing(ONIndex1Y,I1578,TRUE,_xll.ohTrigger(RecalcTrigger,Trigger1Y)),NA())</f>
        <v>2.2283128402920127E-2</v>
      </c>
    </row>
    <row r="1579" spans="2:17" x14ac:dyDescent="0.2">
      <c r="B1579" s="46" t="s">
        <v>51</v>
      </c>
      <c r="D1579" s="49">
        <f>_xll.qlCalendarAdvance(LocalCalendar,$D1578,B1579,"f",FALSE)</f>
        <v>50837</v>
      </c>
      <c r="E1579" s="49">
        <f>_xll.qlInterestRateIndexValueDate(IndexON,D1579)</f>
        <v>50837</v>
      </c>
      <c r="F1579" s="52">
        <f>IFERROR(_xll.qlIndexFixing(IndexON,D1579,TRUE,_xll.ohTrigger(RecalcTrigger,TriggerON)),NA())</f>
        <v>1.4639658872361849E-2</v>
      </c>
      <c r="H1579" s="49">
        <f>_xll.qlCalendarAdvance(IborCalendar,$H1578,B1579,"f",FALSE)</f>
        <v>50817</v>
      </c>
      <c r="I1579" s="49">
        <f>_xll.qlInterestRateIndexValueDate(Index1M,$H1579)</f>
        <v>50819</v>
      </c>
      <c r="J1579" s="52">
        <f>IFERROR(_xll.qlIndexFixing(Index1M,$H1579,TRUE,_xll.ohTrigger(RecalcTrigger,Trigger1M)),NA())</f>
        <v>1.6934913813573895E-2</v>
      </c>
      <c r="K1579" s="52">
        <f>IFERROR(_xll.qlIndexFixing(ONIndex1M,I1579,TRUE,_xll.ohTrigger(RecalcTrigger,Trigger1M)),NA())</f>
        <v>1.6931756936271469E-2</v>
      </c>
      <c r="L1579" s="52">
        <f>IFERROR(_xll.qlIndexFixing(Index3M,H1579,TRUE,_xll.ohTrigger(RecalcTrigger,Trigger3M)),NA())</f>
        <v>1.8916506724068829E-2</v>
      </c>
      <c r="M1579" s="52">
        <f>IFERROR(_xll.qlIndexFixing(ONIndex3M,I1579,TRUE,_xll.ohTrigger(RecalcTrigger,Trigger3M)),NA())</f>
        <v>1.8889784358131489E-2</v>
      </c>
      <c r="N1579" s="52">
        <f>IFERROR(_xll.qlIndexFixing(Index6M,$H1579,TRUE,_xll.ohTrigger(RecalcTrigger,Trigger6M)),NA())</f>
        <v>2.0766095965024944E-2</v>
      </c>
      <c r="O1579" s="52">
        <f>IFERROR(_xll.qlIndexFixing(ONIndex6M,I1579,TRUE,_xll.ohTrigger(RecalcTrigger,Trigger6M)),NA())</f>
        <v>2.0696374757809277E-2</v>
      </c>
      <c r="P1579" s="52">
        <f>IFERROR(_xll.qlIndexFixing(Index1Y,$H1579,TRUE,_xll.ohTrigger(RecalcTrigger,Trigger1Y)),NA())</f>
        <v>2.2426313986175807E-2</v>
      </c>
      <c r="Q1579" s="52">
        <f>IFERROR(_xll.qlIndexFixing(ONIndex1Y,I1579,TRUE,_xll.ohTrigger(RecalcTrigger,Trigger1Y)),NA())</f>
        <v>2.2279738823449691E-2</v>
      </c>
    </row>
    <row r="1580" spans="2:17" x14ac:dyDescent="0.2">
      <c r="B1580" s="46" t="s">
        <v>51</v>
      </c>
      <c r="D1580" s="49">
        <f>_xll.qlCalendarAdvance(LocalCalendar,$D1579,B1580,"f",FALSE)</f>
        <v>50844</v>
      </c>
      <c r="E1580" s="49">
        <f>_xll.qlInterestRateIndexValueDate(IndexON,D1580)</f>
        <v>50844</v>
      </c>
      <c r="F1580" s="52">
        <f>IFERROR(_xll.qlIndexFixing(IndexON,D1580,TRUE,_xll.ohTrigger(RecalcTrigger,TriggerON)),NA())</f>
        <v>1.4636877669014225E-2</v>
      </c>
      <c r="H1580" s="49">
        <f>_xll.qlCalendarAdvance(IborCalendar,$H1579,B1580,"f",FALSE)</f>
        <v>50824</v>
      </c>
      <c r="I1580" s="49">
        <f>_xll.qlInterestRateIndexValueDate(Index1M,$H1580)</f>
        <v>50826</v>
      </c>
      <c r="J1580" s="52">
        <f>IFERROR(_xll.qlIndexFixing(Index1M,$H1580,TRUE,_xll.ohTrigger(RecalcTrigger,Trigger1M)),NA())</f>
        <v>1.6931194374417226E-2</v>
      </c>
      <c r="K1580" s="52">
        <f>IFERROR(_xll.qlIndexFixing(ONIndex1M,I1580,TRUE,_xll.ohTrigger(RecalcTrigger,Trigger1M)),NA())</f>
        <v>1.6927883696249424E-2</v>
      </c>
      <c r="L1580" s="52">
        <f>IFERROR(_xll.qlIndexFixing(Index3M,H1580,TRUE,_xll.ohTrigger(RecalcTrigger,Trigger3M)),NA())</f>
        <v>1.8913993639527463E-2</v>
      </c>
      <c r="M1580" s="52">
        <f>IFERROR(_xll.qlIndexFixing(ONIndex3M,I1580,TRUE,_xll.ohTrigger(RecalcTrigger,Trigger3M)),NA())</f>
        <v>1.8886887397853158E-2</v>
      </c>
      <c r="N1580" s="52">
        <f>IFERROR(_xll.qlIndexFixing(Index6M,$H1580,TRUE,_xll.ohTrigger(RecalcTrigger,Trigger6M)),NA())</f>
        <v>2.0763275092491814E-2</v>
      </c>
      <c r="O1580" s="52">
        <f>IFERROR(_xll.qlIndexFixing(ONIndex6M,I1580,TRUE,_xll.ohTrigger(RecalcTrigger,Trigger6M)),NA())</f>
        <v>2.0693134278397807E-2</v>
      </c>
      <c r="P1580" s="52">
        <f>IFERROR(_xll.qlIndexFixing(Index1Y,$H1580,TRUE,_xll.ohTrigger(RecalcTrigger,Trigger1Y)),NA())</f>
        <v>2.2421743207832523E-2</v>
      </c>
      <c r="Q1580" s="52">
        <f>IFERROR(_xll.qlIndexFixing(ONIndex1Y,I1580,TRUE,_xll.ohTrigger(RecalcTrigger,Trigger1Y)),NA())</f>
        <v>2.2275504763360487E-2</v>
      </c>
    </row>
    <row r="1581" spans="2:17" x14ac:dyDescent="0.2">
      <c r="B1581" s="46" t="s">
        <v>51</v>
      </c>
      <c r="D1581" s="49">
        <f>_xll.qlCalendarAdvance(LocalCalendar,$D1580,B1581,"f",FALSE)</f>
        <v>50851</v>
      </c>
      <c r="E1581" s="49">
        <f>_xll.qlInterestRateIndexValueDate(IndexON,D1581)</f>
        <v>50851</v>
      </c>
      <c r="F1581" s="52">
        <f>IFERROR(_xll.qlIndexFixing(IndexON,D1581,TRUE,_xll.ohTrigger(RecalcTrigger,TriggerON)),NA())</f>
        <v>1.4634111415867679E-2</v>
      </c>
      <c r="H1581" s="49">
        <f>_xll.qlCalendarAdvance(IborCalendar,$H1580,B1581,"f",FALSE)</f>
        <v>50831</v>
      </c>
      <c r="I1581" s="49">
        <f>_xll.qlInterestRateIndexValueDate(Index1M,$H1581)</f>
        <v>50833</v>
      </c>
      <c r="J1581" s="52">
        <f>IFERROR(_xll.qlIndexFixing(Index1M,$H1581,TRUE,_xll.ohTrigger(RecalcTrigger,Trigger1M)),NA())</f>
        <v>1.6927894550569877E-2</v>
      </c>
      <c r="K1581" s="52">
        <f>IFERROR(_xll.qlIndexFixing(ONIndex1M,I1581,TRUE,_xll.ohTrigger(RecalcTrigger,Trigger1M)),NA())</f>
        <v>1.6924156393782752E-2</v>
      </c>
      <c r="L1581" s="52">
        <f>IFERROR(_xll.qlIndexFixing(Index3M,H1581,TRUE,_xll.ohTrigger(RecalcTrigger,Trigger3M)),NA())</f>
        <v>1.8913095750219218E-2</v>
      </c>
      <c r="M1581" s="52">
        <f>IFERROR(_xll.qlIndexFixing(ONIndex3M,I1581,TRUE,_xll.ohTrigger(RecalcTrigger,Trigger3M)),NA())</f>
        <v>1.8884314653009326E-2</v>
      </c>
      <c r="N1581" s="52">
        <f>IFERROR(_xll.qlIndexFixing(Index6M,$H1581,TRUE,_xll.ohTrigger(RecalcTrigger,Trigger6M)),NA())</f>
        <v>2.0762443768335241E-2</v>
      </c>
      <c r="O1581" s="52">
        <f>IFERROR(_xll.qlIndexFixing(ONIndex6M,I1581,TRUE,_xll.ohTrigger(RecalcTrigger,Trigger6M)),NA())</f>
        <v>2.069028950520746E-2</v>
      </c>
      <c r="P1581" s="52">
        <f>IFERROR(_xll.qlIndexFixing(Index1Y,$H1581,TRUE,_xll.ohTrigger(RecalcTrigger,Trigger1Y)),NA())</f>
        <v>2.2417549835517199E-2</v>
      </c>
      <c r="Q1581" s="52">
        <f>IFERROR(_xll.qlIndexFixing(ONIndex1Y,I1581,TRUE,_xll.ohTrigger(RecalcTrigger,Trigger1Y)),NA())</f>
        <v>2.2271677201226581E-2</v>
      </c>
    </row>
    <row r="1582" spans="2:17" x14ac:dyDescent="0.2">
      <c r="B1582" s="46" t="s">
        <v>51</v>
      </c>
      <c r="D1582" s="49">
        <f>_xll.qlCalendarAdvance(LocalCalendar,$D1581,B1582,"f",FALSE)</f>
        <v>50858</v>
      </c>
      <c r="E1582" s="49">
        <f>_xll.qlInterestRateIndexValueDate(IndexON,D1582)</f>
        <v>50858</v>
      </c>
      <c r="F1582" s="52">
        <f>IFERROR(_xll.qlIndexFixing(IndexON,D1582,TRUE,_xll.ohTrigger(RecalcTrigger,TriggerON)),NA())</f>
        <v>1.4631360112842273E-2</v>
      </c>
      <c r="H1582" s="49">
        <f>_xll.qlCalendarAdvance(IborCalendar,$H1581,B1582,"f",FALSE)</f>
        <v>50838</v>
      </c>
      <c r="I1582" s="49">
        <f>_xll.qlInterestRateIndexValueDate(Index1M,$H1582)</f>
        <v>50840</v>
      </c>
      <c r="J1582" s="52">
        <f>IFERROR(_xll.qlIndexFixing(Index1M,$H1582,TRUE,_xll.ohTrigger(RecalcTrigger,Trigger1M)),NA())</f>
        <v>1.6924344909591549E-2</v>
      </c>
      <c r="K1582" s="52">
        <f>IFERROR(_xll.qlIndexFixing(ONIndex1M,I1582,TRUE,_xll.ohTrigger(RecalcTrigger,Trigger1M)),NA())</f>
        <v>1.692044465875675E-2</v>
      </c>
      <c r="L1582" s="52">
        <f>IFERROR(_xll.qlIndexFixing(Index3M,H1582,TRUE,_xll.ohTrigger(RecalcTrigger,Trigger3M)),NA())</f>
        <v>1.8910614691283047E-2</v>
      </c>
      <c r="M1582" s="52">
        <f>IFERROR(_xll.qlIndexFixing(ONIndex3M,I1582,TRUE,_xll.ohTrigger(RecalcTrigger,Trigger3M)),NA())</f>
        <v>1.8881755706754433E-2</v>
      </c>
      <c r="N1582" s="52">
        <f>IFERROR(_xll.qlIndexFixing(Index6M,$H1582,TRUE,_xll.ohTrigger(RecalcTrigger,Trigger6M)),NA())</f>
        <v>2.0759235557892011E-2</v>
      </c>
      <c r="O1582" s="52">
        <f>IFERROR(_xll.qlIndexFixing(ONIndex6M,I1582,TRUE,_xll.ohTrigger(RecalcTrigger,Trigger6M)),NA())</f>
        <v>2.0687449219307652E-2</v>
      </c>
      <c r="P1582" s="52">
        <f>IFERROR(_xll.qlIndexFixing(Index1Y,$H1582,TRUE,_xll.ohTrigger(RecalcTrigger,Trigger1Y)),NA())</f>
        <v>2.2413345747888766E-2</v>
      </c>
      <c r="Q1582" s="52">
        <f>IFERROR(_xll.qlIndexFixing(ONIndex1Y,I1582,TRUE,_xll.ohTrigger(RecalcTrigger,Trigger1Y)),NA())</f>
        <v>2.2267839144154422E-2</v>
      </c>
    </row>
    <row r="1583" spans="2:17" x14ac:dyDescent="0.2">
      <c r="B1583" s="46" t="s">
        <v>51</v>
      </c>
      <c r="D1583" s="49">
        <f>_xll.qlCalendarAdvance(LocalCalendar,$D1582,B1583,"f",FALSE)</f>
        <v>50865</v>
      </c>
      <c r="E1583" s="49">
        <f>_xll.qlInterestRateIndexValueDate(IndexON,D1583)</f>
        <v>50865</v>
      </c>
      <c r="F1583" s="52">
        <f>IFERROR(_xll.qlIndexFixing(IndexON,D1583,TRUE,_xll.ohTrigger(RecalcTrigger,TriggerON)),NA())</f>
        <v>1.4628623759778137E-2</v>
      </c>
      <c r="H1583" s="49">
        <f>_xll.qlCalendarAdvance(IborCalendar,$H1582,B1583,"f",FALSE)</f>
        <v>50845</v>
      </c>
      <c r="I1583" s="49">
        <f>_xll.qlInterestRateIndexValueDate(Index1M,$H1583)</f>
        <v>50847</v>
      </c>
      <c r="J1583" s="52">
        <f>IFERROR(_xll.qlIndexFixing(Index1M,$H1583,TRUE,_xll.ohTrigger(RecalcTrigger,Trigger1M)),NA())</f>
        <v>1.6920539249288286E-2</v>
      </c>
      <c r="K1583" s="52">
        <f>IFERROR(_xll.qlIndexFixing(ONIndex1M,I1583,TRUE,_xll.ohTrigger(RecalcTrigger,Trigger1M)),NA())</f>
        <v>1.6916748491224709E-2</v>
      </c>
      <c r="L1583" s="52">
        <f>IFERROR(_xll.qlIndexFixing(Index3M,H1583,TRUE,_xll.ohTrigger(RecalcTrigger,Trigger3M)),NA())</f>
        <v>1.8908147498400713E-2</v>
      </c>
      <c r="M1583" s="52">
        <f>IFERROR(_xll.qlIndexFixing(ONIndex3M,I1583,TRUE,_xll.ohTrigger(RecalcTrigger,Trigger3M)),NA())</f>
        <v>1.8879210559035187E-2</v>
      </c>
      <c r="N1583" s="52">
        <f>IFERROR(_xll.qlIndexFixing(Index6M,$H1583,TRUE,_xll.ohTrigger(RecalcTrigger,Trigger6M)),NA())</f>
        <v>2.0756428949634212E-2</v>
      </c>
      <c r="O1583" s="52">
        <f>IFERROR(_xll.qlIndexFixing(ONIndex6M,I1583,TRUE,_xll.ohTrigger(RecalcTrigger,Trigger6M)),NA())</f>
        <v>2.0684613420725029E-2</v>
      </c>
      <c r="P1583" s="52">
        <f>IFERROR(_xll.qlIndexFixing(Index1Y,$H1583,TRUE,_xll.ohTrigger(RecalcTrigger,Trigger1Y)),NA())</f>
        <v>2.2409130945082269E-2</v>
      </c>
      <c r="Q1583" s="52">
        <f>IFERROR(_xll.qlIndexFixing(ONIndex1Y,I1583,TRUE,_xll.ohTrigger(RecalcTrigger,Trigger1Y)),NA())</f>
        <v>2.2263990592223948E-2</v>
      </c>
    </row>
    <row r="1584" spans="2:17" x14ac:dyDescent="0.2">
      <c r="B1584" s="46" t="s">
        <v>51</v>
      </c>
      <c r="D1584" s="49">
        <f>_xll.qlCalendarAdvance(LocalCalendar,$D1583,B1584,"f",FALSE)</f>
        <v>50872</v>
      </c>
      <c r="E1584" s="49">
        <f>_xll.qlInterestRateIndexValueDate(IndexON,D1584)</f>
        <v>50872</v>
      </c>
      <c r="F1584" s="52">
        <f>IFERROR(_xll.qlIndexFixing(IndexON,D1584,TRUE,_xll.ohTrigger(RecalcTrigger,TriggerON)),NA())</f>
        <v>1.4625902356835141E-2</v>
      </c>
      <c r="H1584" s="49">
        <f>_xll.qlCalendarAdvance(IborCalendar,$H1583,B1584,"f",FALSE)</f>
        <v>50852</v>
      </c>
      <c r="I1584" s="49">
        <f>_xll.qlInterestRateIndexValueDate(Index1M,$H1584)</f>
        <v>50854</v>
      </c>
      <c r="J1584" s="52">
        <f>IFERROR(_xll.qlIndexFixing(Index1M,$H1584,TRUE,_xll.ohTrigger(RecalcTrigger,Trigger1M)),NA())</f>
        <v>1.6916884982128448E-2</v>
      </c>
      <c r="K1584" s="52">
        <f>IFERROR(_xll.qlIndexFixing(ONIndex1M,I1584,TRUE,_xll.ohTrigger(RecalcTrigger,Trigger1M)),NA())</f>
        <v>1.6913067891159983E-2</v>
      </c>
      <c r="L1584" s="52">
        <f>IFERROR(_xll.qlIndexFixing(Index3M,H1584,TRUE,_xll.ohTrigger(RecalcTrigger,Trigger3M)),NA())</f>
        <v>1.8905694171546705E-2</v>
      </c>
      <c r="M1584" s="52">
        <f>IFERROR(_xll.qlIndexFixing(ONIndex3M,I1584,TRUE,_xll.ohTrigger(RecalcTrigger,Trigger3M)),NA())</f>
        <v>1.8876679209931524E-2</v>
      </c>
      <c r="N1584" s="52">
        <f>IFERROR(_xll.qlIndexFixing(Index6M,$H1584,TRUE,_xll.ohTrigger(RecalcTrigger,Trigger6M)),NA())</f>
        <v>2.075362687971239E-2</v>
      </c>
      <c r="O1584" s="52">
        <f>IFERROR(_xll.qlIndexFixing(ONIndex6M,I1584,TRUE,_xll.ohTrigger(RecalcTrigger,Trigger6M)),NA())</f>
        <v>2.0681782109486235E-2</v>
      </c>
      <c r="P1584" s="52">
        <f>IFERROR(_xll.qlIndexFixing(Index1Y,$H1584,TRUE,_xll.ohTrigger(RecalcTrigger,Trigger1Y)),NA())</f>
        <v>2.2404905427232533E-2</v>
      </c>
      <c r="Q1584" s="52">
        <f>IFERROR(_xll.qlIndexFixing(ONIndex1Y,I1584,TRUE,_xll.ohTrigger(RecalcTrigger,Trigger1Y)),NA())</f>
        <v>2.2260131545381867E-2</v>
      </c>
    </row>
    <row r="1585" spans="2:17" x14ac:dyDescent="0.2">
      <c r="B1585" s="46" t="s">
        <v>51</v>
      </c>
      <c r="D1585" s="49">
        <f>_xll.qlCalendarAdvance(LocalCalendar,$D1584,B1585,"f",FALSE)</f>
        <v>50879</v>
      </c>
      <c r="E1585" s="49">
        <f>_xll.qlInterestRateIndexValueDate(IndexON,D1585)</f>
        <v>50879</v>
      </c>
      <c r="F1585" s="52">
        <f>IFERROR(_xll.qlIndexFixing(IndexON,D1585,TRUE,_xll.ohTrigger(RecalcTrigger,TriggerON)),NA())</f>
        <v>1.4623195904013286E-2</v>
      </c>
      <c r="H1585" s="49">
        <f>_xll.qlCalendarAdvance(IborCalendar,$H1584,B1585,"f",FALSE)</f>
        <v>50859</v>
      </c>
      <c r="I1585" s="49">
        <f>_xll.qlInterestRateIndexValueDate(Index1M,$H1585)</f>
        <v>50861</v>
      </c>
      <c r="J1585" s="52">
        <f>IFERROR(_xll.qlIndexFixing(Index1M,$H1585,TRUE,_xll.ohTrigger(RecalcTrigger,Trigger1M)),NA())</f>
        <v>1.6913384933914533E-2</v>
      </c>
      <c r="K1585" s="52">
        <f>IFERROR(_xll.qlIndexFixing(ONIndex1M,I1585,TRUE,_xll.ohTrigger(RecalcTrigger,Trigger1M)),NA())</f>
        <v>1.6909402858535927E-2</v>
      </c>
      <c r="L1585" s="52">
        <f>IFERROR(_xll.qlIndexFixing(Index3M,H1585,TRUE,_xll.ohTrigger(RecalcTrigger,Trigger3M)),NA())</f>
        <v>1.8902283294763334E-2</v>
      </c>
      <c r="M1585" s="52">
        <f>IFERROR(_xll.qlIndexFixing(ONIndex3M,I1585,TRUE,_xll.ohTrigger(RecalcTrigger,Trigger3M)),NA())</f>
        <v>1.8874161659363509E-2</v>
      </c>
      <c r="N1585" s="52">
        <f>IFERROR(_xll.qlIndexFixing(Index6M,$H1585,TRUE,_xll.ohTrigger(RecalcTrigger,Trigger6M)),NA())</f>
        <v>2.0750829348107104E-2</v>
      </c>
      <c r="O1585" s="52">
        <f>IFERROR(_xll.qlIndexFixing(ONIndex6M,I1585,TRUE,_xll.ohTrigger(RecalcTrigger,Trigger6M)),NA())</f>
        <v>2.0678955285537981E-2</v>
      </c>
      <c r="P1585" s="52">
        <f>IFERROR(_xll.qlIndexFixing(Index1Y,$H1585,TRUE,_xll.ohTrigger(RecalcTrigger,Trigger1Y)),NA())</f>
        <v>2.2401051168829497E-2</v>
      </c>
      <c r="Q1585" s="52">
        <f>IFERROR(_xll.qlIndexFixing(ONIndex1Y,I1585,TRUE,_xll.ohTrigger(RecalcTrigger,Trigger1Y)),NA())</f>
        <v>2.225626200362818E-2</v>
      </c>
    </row>
    <row r="1586" spans="2:17" x14ac:dyDescent="0.2">
      <c r="B1586" s="46" t="s">
        <v>51</v>
      </c>
      <c r="D1586" s="49">
        <f>_xll.qlCalendarAdvance(LocalCalendar,$D1585,B1586,"f",FALSE)</f>
        <v>50886</v>
      </c>
      <c r="E1586" s="49">
        <f>_xll.qlInterestRateIndexValueDate(IndexON,D1586)</f>
        <v>50886</v>
      </c>
      <c r="F1586" s="52">
        <f>IFERROR(_xll.qlIndexFixing(IndexON,D1586,TRUE,_xll.ohTrigger(RecalcTrigger,TriggerON)),NA())</f>
        <v>1.4620504401312573E-2</v>
      </c>
      <c r="H1586" s="49">
        <f>_xll.qlCalendarAdvance(IborCalendar,$H1585,B1586,"f",FALSE)</f>
        <v>50866</v>
      </c>
      <c r="I1586" s="49">
        <f>_xll.qlInterestRateIndexValueDate(Index1M,$H1586)</f>
        <v>50872</v>
      </c>
      <c r="J1586" s="52">
        <f>IFERROR(_xll.qlIndexFixing(Index1M,$H1586,TRUE,_xll.ohTrigger(RecalcTrigger,Trigger1M)),NA())</f>
        <v>1.6907419858566364E-2</v>
      </c>
      <c r="K1586" s="52">
        <f>IFERROR(_xll.qlIndexFixing(ONIndex1M,I1586,TRUE,_xll.ohTrigger(RecalcTrigger,Trigger1M)),NA())</f>
        <v>1.6903400303709404E-2</v>
      </c>
      <c r="L1586" s="52">
        <f>IFERROR(_xll.qlIndexFixing(Index3M,H1586,TRUE,_xll.ohTrigger(RecalcTrigger,Trigger3M)),NA())</f>
        <v>1.8898473800679633E-2</v>
      </c>
      <c r="M1586" s="52">
        <f>IFERROR(_xll.qlIndexFixing(ONIndex3M,I1586,TRUE,_xll.ohTrigger(RecalcTrigger,Trigger3M)),NA())</f>
        <v>1.8869599923148073E-2</v>
      </c>
      <c r="N1586" s="52">
        <f>IFERROR(_xll.qlIndexFixing(Index6M,$H1586,TRUE,_xll.ohTrigger(RecalcTrigger,Trigger6M)),NA())</f>
        <v>2.0745646538886629E-2</v>
      </c>
      <c r="O1586" s="52">
        <f>IFERROR(_xll.qlIndexFixing(ONIndex6M,I1586,TRUE,_xll.ohTrigger(RecalcTrigger,Trigger6M)),NA())</f>
        <v>2.0673737464829145E-2</v>
      </c>
      <c r="P1586" s="52">
        <f>IFERROR(_xll.qlIndexFixing(Index1Y,$H1586,TRUE,_xll.ohTrigger(RecalcTrigger,Trigger1Y)),NA())</f>
        <v>2.2393610165549568E-2</v>
      </c>
      <c r="Q1586" s="52">
        <f>IFERROR(_xll.qlIndexFixing(ONIndex1Y,I1586,TRUE,_xll.ohTrigger(RecalcTrigger,Trigger1Y)),NA())</f>
        <v>2.2249340832285469E-2</v>
      </c>
    </row>
    <row r="1587" spans="2:17" x14ac:dyDescent="0.2">
      <c r="B1587" s="46" t="s">
        <v>51</v>
      </c>
      <c r="D1587" s="49">
        <f>_xll.qlCalendarAdvance(LocalCalendar,$D1586,B1587,"f",FALSE)</f>
        <v>50893</v>
      </c>
      <c r="E1587" s="49">
        <f>_xll.qlInterestRateIndexValueDate(IndexON,D1587)</f>
        <v>50893</v>
      </c>
      <c r="F1587" s="52">
        <f>IFERROR(_xll.qlIndexFixing(IndexON,D1587,TRUE,_xll.ohTrigger(RecalcTrigger,TriggerON)),NA())</f>
        <v>1.4617827848653064E-2</v>
      </c>
      <c r="H1587" s="49">
        <f>_xll.qlCalendarAdvance(IborCalendar,$H1586,B1587,"f",FALSE)</f>
        <v>50873</v>
      </c>
      <c r="I1587" s="49">
        <f>_xll.qlInterestRateIndexValueDate(Index1M,$H1587)</f>
        <v>50875</v>
      </c>
      <c r="J1587" s="52">
        <f>IFERROR(_xll.qlIndexFixing(Index1M,$H1587,TRUE,_xll.ohTrigger(RecalcTrigger,Trigger1M)),NA())</f>
        <v>1.6906015714418056E-2</v>
      </c>
      <c r="K1587" s="52">
        <f>IFERROR(_xll.qlIndexFixing(ONIndex1M,I1587,TRUE,_xll.ohTrigger(RecalcTrigger,Trigger1M)),NA())</f>
        <v>1.6902119495663115E-2</v>
      </c>
      <c r="L1587" s="52">
        <f>IFERROR(_xll.qlIndexFixing(Index3M,H1587,TRUE,_xll.ohTrigger(RecalcTrigger,Trigger3M)),NA())</f>
        <v>1.889744078934338E-2</v>
      </c>
      <c r="M1587" s="52">
        <f>IFERROR(_xll.qlIndexFixing(ONIndex3M,I1587,TRUE,_xll.ohTrigger(RecalcTrigger,Trigger3M)),NA())</f>
        <v>1.8869167953941002E-2</v>
      </c>
      <c r="N1587" s="52">
        <f>IFERROR(_xll.qlIndexFixing(Index6M,$H1587,TRUE,_xll.ohTrigger(RecalcTrigger,Trigger6M)),NA())</f>
        <v>2.0745247899769215E-2</v>
      </c>
      <c r="O1587" s="52">
        <f>IFERROR(_xll.qlIndexFixing(ONIndex6M,I1587,TRUE,_xll.ohTrigger(RecalcTrigger,Trigger6M)),NA())</f>
        <v>2.0673315099646317E-2</v>
      </c>
      <c r="P1587" s="52">
        <f>IFERROR(_xll.qlIndexFixing(Index1Y,$H1587,TRUE,_xll.ohTrigger(RecalcTrigger,Trigger1Y)),NA())</f>
        <v>2.2392164584781497E-2</v>
      </c>
      <c r="Q1587" s="52">
        <f>IFERROR(_xll.qlIndexFixing(ONIndex1Y,I1587,TRUE,_xll.ohTrigger(RecalcTrigger,Trigger1Y)),NA())</f>
        <v>2.2248491435412632E-2</v>
      </c>
    </row>
    <row r="1588" spans="2:17" x14ac:dyDescent="0.2">
      <c r="B1588" s="46" t="s">
        <v>51</v>
      </c>
      <c r="D1588" s="49">
        <f>_xll.qlCalendarAdvance(LocalCalendar,$D1587,B1588,"f",FALSE)</f>
        <v>50900</v>
      </c>
      <c r="E1588" s="49">
        <f>_xll.qlInterestRateIndexValueDate(IndexON,D1588)</f>
        <v>50900</v>
      </c>
      <c r="F1588" s="52">
        <f>IFERROR(_xll.qlIndexFixing(IndexON,D1588,TRUE,_xll.ohTrigger(RecalcTrigger,TriggerON)),NA())</f>
        <v>1.4615166246114697E-2</v>
      </c>
      <c r="H1588" s="49">
        <f>_xll.qlCalendarAdvance(IborCalendar,$H1587,B1588,"f",FALSE)</f>
        <v>50880</v>
      </c>
      <c r="I1588" s="49">
        <f>_xll.qlInterestRateIndexValueDate(Index1M,$H1588)</f>
        <v>50882</v>
      </c>
      <c r="J1588" s="52">
        <f>IFERROR(_xll.qlIndexFixing(Index1M,$H1588,TRUE,_xll.ohTrigger(RecalcTrigger,Trigger1M)),NA())</f>
        <v>1.6902423803053585E-2</v>
      </c>
      <c r="K1588" s="52">
        <f>IFERROR(_xll.qlIndexFixing(ONIndex1M,I1588,TRUE,_xll.ohTrigger(RecalcTrigger,Trigger1M)),NA())</f>
        <v>1.6898501165414359E-2</v>
      </c>
      <c r="L1588" s="52">
        <f>IFERROR(_xll.qlIndexFixing(Index3M,H1588,TRUE,_xll.ohTrigger(RecalcTrigger,Trigger3M)),NA())</f>
        <v>1.8895040332198673E-2</v>
      </c>
      <c r="M1588" s="52">
        <f>IFERROR(_xll.qlIndexFixing(ONIndex3M,I1588,TRUE,_xll.ohTrigger(RecalcTrigger,Trigger3M)),NA())</f>
        <v>1.886669179908651E-2</v>
      </c>
      <c r="N1588" s="52">
        <f>IFERROR(_xll.qlIndexFixing(Index6M,$H1588,TRUE,_xll.ohTrigger(RecalcTrigger,Trigger6M)),NA())</f>
        <v>2.0742463982997728E-2</v>
      </c>
      <c r="O1588" s="52">
        <f>IFERROR(_xll.qlIndexFixing(ONIndex6M,I1588,TRUE,_xll.ohTrigger(RecalcTrigger,Trigger6M)),NA())</f>
        <v>2.0670501737702907E-2</v>
      </c>
      <c r="P1588" s="52">
        <f>IFERROR(_xll.qlIndexFixing(Index1Y,$H1588,TRUE,_xll.ohTrigger(RecalcTrigger,Trigger1Y)),NA())</f>
        <v>2.2387896208118152E-2</v>
      </c>
      <c r="Q1588" s="52">
        <f>IFERROR(_xll.qlIndexFixing(ONIndex1Y,I1588,TRUE,_xll.ohTrigger(RecalcTrigger,Trigger1Y)),NA())</f>
        <v>2.2244590408950771E-2</v>
      </c>
    </row>
    <row r="1589" spans="2:17" x14ac:dyDescent="0.2">
      <c r="B1589" s="46" t="s">
        <v>51</v>
      </c>
      <c r="D1589" s="49">
        <f>_xll.qlCalendarAdvance(LocalCalendar,$D1588,B1589,"f",FALSE)</f>
        <v>50907</v>
      </c>
      <c r="E1589" s="49">
        <f>_xll.qlInterestRateIndexValueDate(IndexON,D1589)</f>
        <v>50907</v>
      </c>
      <c r="F1589" s="52">
        <f>IFERROR(_xll.qlIndexFixing(IndexON,D1589,TRUE,_xll.ohTrigger(RecalcTrigger,TriggerON)),NA())</f>
        <v>1.4612519593617534E-2</v>
      </c>
      <c r="H1589" s="49">
        <f>_xll.qlCalendarAdvance(IborCalendar,$H1588,B1589,"f",FALSE)</f>
        <v>50887</v>
      </c>
      <c r="I1589" s="49">
        <f>_xll.qlInterestRateIndexValueDate(Index1M,$H1589)</f>
        <v>50889</v>
      </c>
      <c r="J1589" s="52">
        <f>IFERROR(_xll.qlIndexFixing(Index1M,$H1589,TRUE,_xll.ohTrigger(RecalcTrigger,Trigger1M)),NA())</f>
        <v>1.6898989889060911E-2</v>
      </c>
      <c r="K1589" s="52">
        <f>IFERROR(_xll.qlIndexFixing(ONIndex1M,I1589,TRUE,_xll.ohTrigger(RecalcTrigger,Trigger1M)),NA())</f>
        <v>1.6895038167425991E-2</v>
      </c>
      <c r="L1589" s="52">
        <f>IFERROR(_xll.qlIndexFixing(Index3M,H1589,TRUE,_xll.ohTrigger(RecalcTrigger,Trigger3M)),NA())</f>
        <v>1.8892653738729889E-2</v>
      </c>
      <c r="M1589" s="52">
        <f>IFERROR(_xll.qlIndexFixing(ONIndex3M,I1589,TRUE,_xll.ohTrigger(RecalcTrigger,Trigger3M)),NA())</f>
        <v>1.8864548392674152E-2</v>
      </c>
      <c r="N1589" s="52">
        <f>IFERROR(_xll.qlIndexFixing(Index6M,$H1589,TRUE,_xll.ohTrigger(RecalcTrigger,Trigger6M)),NA())</f>
        <v>2.0739684604465427E-2</v>
      </c>
      <c r="O1589" s="52">
        <f>IFERROR(_xll.qlIndexFixing(ONIndex6M,I1589,TRUE,_xll.ohTrigger(RecalcTrigger,Trigger6M)),NA())</f>
        <v>2.0668085662143287E-2</v>
      </c>
      <c r="P1589" s="52">
        <f>IFERROR(_xll.qlIndexFixing(Index1Y,$H1589,TRUE,_xll.ohTrigger(RecalcTrigger,Trigger1Y)),NA())</f>
        <v>2.2383617117092657E-2</v>
      </c>
      <c r="Q1589" s="52">
        <f>IFERROR(_xll.qlIndexFixing(ONIndex1Y,I1589,TRUE,_xll.ohTrigger(RecalcTrigger,Trigger1Y)),NA())</f>
        <v>2.2241085994412213E-2</v>
      </c>
    </row>
    <row r="1590" spans="2:17" x14ac:dyDescent="0.2">
      <c r="B1590" s="46" t="s">
        <v>51</v>
      </c>
      <c r="D1590" s="49">
        <f>_xll.qlCalendarAdvance(LocalCalendar,$D1589,B1590,"f",FALSE)</f>
        <v>50914</v>
      </c>
      <c r="E1590" s="49">
        <f>_xll.qlInterestRateIndexValueDate(IndexON,D1590)</f>
        <v>50914</v>
      </c>
      <c r="F1590" s="52">
        <f>IFERROR(_xll.qlIndexFixing(IndexON,D1590,TRUE,_xll.ohTrigger(RecalcTrigger,TriggerON)),NA())</f>
        <v>1.4609887891401385E-2</v>
      </c>
      <c r="H1590" s="49">
        <f>_xll.qlCalendarAdvance(IborCalendar,$H1589,B1590,"f",FALSE)</f>
        <v>50894</v>
      </c>
      <c r="I1590" s="49">
        <f>_xll.qlInterestRateIndexValueDate(Index1M,$H1590)</f>
        <v>50896</v>
      </c>
      <c r="J1590" s="52">
        <f>IFERROR(_xll.qlIndexFixing(Index1M,$H1590,TRUE,_xll.ohTrigger(RecalcTrigger,Trigger1M)),NA())</f>
        <v>1.6895286747044172E-2</v>
      </c>
      <c r="K1590" s="52">
        <f>IFERROR(_xll.qlIndexFixing(ONIndex1M,I1590,TRUE,_xll.ohTrigger(RecalcTrigger,Trigger1M)),NA())</f>
        <v>1.6891311207265503E-2</v>
      </c>
      <c r="L1590" s="52">
        <f>IFERROR(_xll.qlIndexFixing(Index3M,H1590,TRUE,_xll.ohTrigger(RecalcTrigger,Trigger3M)),NA())</f>
        <v>1.8891265395519961E-2</v>
      </c>
      <c r="M1590" s="52">
        <f>IFERROR(_xll.qlIndexFixing(ONIndex3M,I1590,TRUE,_xll.ohTrigger(RecalcTrigger,Trigger3M)),NA())</f>
        <v>1.8861780885011115E-2</v>
      </c>
      <c r="N1590" s="52">
        <f>IFERROR(_xll.qlIndexFixing(Index6M,$H1590,TRUE,_xll.ohTrigger(RecalcTrigger,Trigger6M)),NA())</f>
        <v>2.0736909764153742E-2</v>
      </c>
      <c r="O1590" s="52">
        <f>IFERROR(_xll.qlIndexFixing(ONIndex6M,I1590,TRUE,_xll.ohTrigger(RecalcTrigger,Trigger6M)),NA())</f>
        <v>2.0664888475740995E-2</v>
      </c>
      <c r="P1590" s="52">
        <f>IFERROR(_xll.qlIndexFixing(Index1Y,$H1590,TRUE,_xll.ohTrigger(RecalcTrigger,Trigger1Y)),NA())</f>
        <v>2.2379704147077052E-2</v>
      </c>
      <c r="Q1590" s="52">
        <f>IFERROR(_xll.qlIndexFixing(ONIndex1Y,I1590,TRUE,_xll.ohTrigger(RecalcTrigger,Trigger1Y)),NA())</f>
        <v>2.223675687134552E-2</v>
      </c>
    </row>
    <row r="1591" spans="2:17" x14ac:dyDescent="0.2">
      <c r="B1591" s="46" t="s">
        <v>51</v>
      </c>
      <c r="D1591" s="49">
        <f>_xll.qlCalendarAdvance(LocalCalendar,$D1590,B1591,"f",FALSE)</f>
        <v>50921</v>
      </c>
      <c r="E1591" s="49">
        <f>_xll.qlInterestRateIndexValueDate(IndexON,D1591)</f>
        <v>50921</v>
      </c>
      <c r="F1591" s="52">
        <f>IFERROR(_xll.qlIndexFixing(IndexON,D1591,TRUE,_xll.ohTrigger(RecalcTrigger,TriggerON)),NA())</f>
        <v>1.4607271139146505E-2</v>
      </c>
      <c r="H1591" s="49">
        <f>_xll.qlCalendarAdvance(IborCalendar,$H1590,B1591,"f",FALSE)</f>
        <v>50901</v>
      </c>
      <c r="I1591" s="49">
        <f>_xll.qlInterestRateIndexValueDate(Index1M,$H1591)</f>
        <v>50903</v>
      </c>
      <c r="J1591" s="52">
        <f>IFERROR(_xll.qlIndexFixing(Index1M,$H1591,TRUE,_xll.ohTrigger(RecalcTrigger,Trigger1M)),NA())</f>
        <v>1.6891741602370863E-2</v>
      </c>
      <c r="K1591" s="52">
        <f>IFERROR(_xll.qlIndexFixing(ONIndex1M,I1591,TRUE,_xll.ohTrigger(RecalcTrigger,Trigger1M)),NA())</f>
        <v>1.6887739579338756E-2</v>
      </c>
      <c r="L1591" s="52">
        <f>IFERROR(_xll.qlIndexFixing(Index3M,H1591,TRUE,_xll.ohTrigger(RecalcTrigger,Trigger3M)),NA())</f>
        <v>1.8888909130122696E-2</v>
      </c>
      <c r="M1591" s="52">
        <f>IFERROR(_xll.qlIndexFixing(ONIndex3M,I1591,TRUE,_xll.ohTrigger(RecalcTrigger,Trigger3M)),NA())</f>
        <v>1.8859346125816856E-2</v>
      </c>
      <c r="N1591" s="52">
        <f>IFERROR(_xll.qlIndexFixing(Index6M,$H1591,TRUE,_xll.ohTrigger(RecalcTrigger,Trigger6M)),NA())</f>
        <v>2.0734139462042354E-2</v>
      </c>
      <c r="O1591" s="52">
        <f>IFERROR(_xll.qlIndexFixing(ONIndex6M,I1591,TRUE,_xll.ohTrigger(RecalcTrigger,Trigger6M)),NA())</f>
        <v>2.0662088575722493E-2</v>
      </c>
      <c r="P1591" s="52">
        <f>IFERROR(_xll.qlIndexFixing(Index1Y,$H1591,TRUE,_xll.ohTrigger(RecalcTrigger,Trigger1Y)),NA())</f>
        <v>2.2375026792505189E-2</v>
      </c>
      <c r="Q1591" s="52">
        <f>IFERROR(_xll.qlIndexFixing(ONIndex1Y,I1591,TRUE,_xll.ohTrigger(RecalcTrigger,Trigger1Y)),NA())</f>
        <v>2.223282436020213E-2</v>
      </c>
    </row>
    <row r="1592" spans="2:17" x14ac:dyDescent="0.2">
      <c r="B1592" s="46" t="s">
        <v>51</v>
      </c>
      <c r="D1592" s="49">
        <f>_xll.qlCalendarAdvance(LocalCalendar,$D1591,B1592,"f",FALSE)</f>
        <v>50928</v>
      </c>
      <c r="E1592" s="49">
        <f>_xll.qlInterestRateIndexValueDate(IndexON,D1592)</f>
        <v>50928</v>
      </c>
      <c r="F1592" s="52">
        <f>IFERROR(_xll.qlIndexFixing(IndexON,D1592,TRUE,_xll.ohTrigger(RecalcTrigger,TriggerON)),NA())</f>
        <v>1.460466933693283E-2</v>
      </c>
      <c r="H1592" s="49">
        <f>_xll.qlCalendarAdvance(IborCalendar,$H1591,B1592,"f",FALSE)</f>
        <v>50908</v>
      </c>
      <c r="I1592" s="49">
        <f>_xll.qlInterestRateIndexValueDate(Index1M,$H1592)</f>
        <v>50910</v>
      </c>
      <c r="J1592" s="52">
        <f>IFERROR(_xll.qlIndexFixing(Index1M,$H1592,TRUE,_xll.ohTrigger(RecalcTrigger,Trigger1M)),NA())</f>
        <v>1.688821204656453E-2</v>
      </c>
      <c r="K1592" s="52">
        <f>IFERROR(_xll.qlIndexFixing(ONIndex1M,I1592,TRUE,_xll.ohTrigger(RecalcTrigger,Trigger1M)),NA())</f>
        <v>1.6884183518905971E-2</v>
      </c>
      <c r="L1592" s="52">
        <f>IFERROR(_xll.qlIndexFixing(Index3M,H1592,TRUE,_xll.ohTrigger(RecalcTrigger,Trigger3M)),NA())</f>
        <v>1.8886566730545413E-2</v>
      </c>
      <c r="M1592" s="52">
        <f>IFERROR(_xll.qlIndexFixing(ONIndex3M,I1592,TRUE,_xll.ohTrigger(RecalcTrigger,Trigger3M)),NA())</f>
        <v>1.8856925165158245E-2</v>
      </c>
      <c r="N1592" s="52">
        <f>IFERROR(_xll.qlIndexFixing(Index6M,$H1592,TRUE,_xll.ohTrigger(RecalcTrigger,Trigger6M)),NA())</f>
        <v>2.073137369811269E-2</v>
      </c>
      <c r="O1592" s="52">
        <f>IFERROR(_xll.qlIndexFixing(ONIndex6M,I1592,TRUE,_xll.ohTrigger(RecalcTrigger,Trigger6M)),NA())</f>
        <v>2.0659293163021175E-2</v>
      </c>
      <c r="P1592" s="52">
        <f>IFERROR(_xll.qlIndexFixing(Index1Y,$H1592,TRUE,_xll.ohTrigger(RecalcTrigger,Trigger1Y)),NA())</f>
        <v>2.2370715559218306E-2</v>
      </c>
      <c r="Q1592" s="52">
        <f>IFERROR(_xll.qlIndexFixing(ONIndex1Y,I1592,TRUE,_xll.ohTrigger(RecalcTrigger,Trigger1Y)),NA())</f>
        <v>2.2228881354120489E-2</v>
      </c>
    </row>
    <row r="1593" spans="2:17" x14ac:dyDescent="0.2">
      <c r="B1593" s="46" t="s">
        <v>51</v>
      </c>
      <c r="D1593" s="49">
        <f>_xll.qlCalendarAdvance(LocalCalendar,$D1592,B1593,"f",FALSE)</f>
        <v>50935</v>
      </c>
      <c r="E1593" s="49">
        <f>_xll.qlInterestRateIndexValueDate(IndexON,D1593)</f>
        <v>50935</v>
      </c>
      <c r="F1593" s="52">
        <f>IFERROR(_xll.qlIndexFixing(IndexON,D1593,TRUE,_xll.ohTrigger(RecalcTrigger,TriggerON)),NA())</f>
        <v>1.4602082484840295E-2</v>
      </c>
      <c r="H1593" s="49">
        <f>_xll.qlCalendarAdvance(IborCalendar,$H1592,B1593,"f",FALSE)</f>
        <v>50915</v>
      </c>
      <c r="I1593" s="49">
        <f>_xll.qlInterestRateIndexValueDate(Index1M,$H1593)</f>
        <v>50917</v>
      </c>
      <c r="J1593" s="52">
        <f>IFERROR(_xll.qlIndexFixing(Index1M,$H1593,TRUE,_xll.ohTrigger(RecalcTrigger,Trigger1M)),NA())</f>
        <v>1.6884698079617431E-2</v>
      </c>
      <c r="K1593" s="52">
        <f>IFERROR(_xll.qlIndexFixing(ONIndex1M,I1593,TRUE,_xll.ohTrigger(RecalcTrigger,Trigger1M)),NA())</f>
        <v>1.6880786570083739E-2</v>
      </c>
      <c r="L1593" s="52">
        <f>IFERROR(_xll.qlIndexFixing(Index3M,H1593,TRUE,_xll.ohTrigger(RecalcTrigger,Trigger3M)),NA())</f>
        <v>1.8884569117536529E-2</v>
      </c>
      <c r="M1593" s="52">
        <f>IFERROR(_xll.qlIndexFixing(ONIndex3M,I1593,TRUE,_xll.ohTrigger(RecalcTrigger,Trigger3M)),NA())</f>
        <v>1.8854840386914873E-2</v>
      </c>
      <c r="N1593" s="52">
        <f>IFERROR(_xll.qlIndexFixing(Index6M,$H1593,TRUE,_xll.ohTrigger(RecalcTrigger,Trigger6M)),NA())</f>
        <v>2.0728612472345739E-2</v>
      </c>
      <c r="O1593" s="52">
        <f>IFERROR(_xll.qlIndexFixing(ONIndex6M,I1593,TRUE,_xll.ohTrigger(RecalcTrigger,Trigger6M)),NA())</f>
        <v>2.0656895676705034E-2</v>
      </c>
      <c r="P1593" s="52">
        <f>IFERROR(_xll.qlIndexFixing(Index1Y,$H1593,TRUE,_xll.ohTrigger(RecalcTrigger,Trigger1Y)),NA())</f>
        <v>2.2366767356698104E-2</v>
      </c>
      <c r="Q1593" s="52">
        <f>IFERROR(_xll.qlIndexFixing(ONIndex1Y,I1593,TRUE,_xll.ohTrigger(RecalcTrigger,Trigger1Y)),NA())</f>
        <v>2.2225330988612235E-2</v>
      </c>
    </row>
    <row r="1594" spans="2:17" x14ac:dyDescent="0.2">
      <c r="B1594" s="46" t="s">
        <v>51</v>
      </c>
      <c r="D1594" s="49">
        <f>_xll.qlCalendarAdvance(LocalCalendar,$D1593,B1594,"f",FALSE)</f>
        <v>50942</v>
      </c>
      <c r="E1594" s="49">
        <f>_xll.qlInterestRateIndexValueDate(IndexON,D1594)</f>
        <v>50942</v>
      </c>
      <c r="F1594" s="52">
        <f>IFERROR(_xll.qlIndexFixing(IndexON,D1594,TRUE,_xll.ohTrigger(RecalcTrigger,TriggerON)),NA())</f>
        <v>1.4599510582788966E-2</v>
      </c>
      <c r="H1594" s="49">
        <f>_xll.qlCalendarAdvance(IborCalendar,$H1593,B1594,"f",FALSE)</f>
        <v>50922</v>
      </c>
      <c r="I1594" s="49">
        <f>_xll.qlInterestRateIndexValueDate(Index1M,$H1594)</f>
        <v>50924</v>
      </c>
      <c r="J1594" s="52">
        <f>IFERROR(_xll.qlIndexFixing(Index1M,$H1594,TRUE,_xll.ohTrigger(RecalcTrigger,Trigger1M)),NA())</f>
        <v>1.6881346850298462E-2</v>
      </c>
      <c r="K1594" s="52">
        <f>IFERROR(_xll.qlIndexFixing(ONIndex1M,I1594,TRUE,_xll.ohTrigger(RecalcTrigger,Trigger1M)),NA())</f>
        <v>1.6877118100335764E-2</v>
      </c>
      <c r="L1594" s="52">
        <f>IFERROR(_xll.qlIndexFixing(Index3M,H1594,TRUE,_xll.ohTrigger(RecalcTrigger,Trigger3M)),NA())</f>
        <v>1.8882255318868918E-2</v>
      </c>
      <c r="M1594" s="52">
        <f>IFERROR(_xll.qlIndexFixing(ONIndex3M,I1594,TRUE,_xll.ohTrigger(RecalcTrigger,Trigger3M)),NA())</f>
        <v>1.8852124639554546E-2</v>
      </c>
      <c r="N1594" s="52">
        <f>IFERROR(_xll.qlIndexFixing(Index6M,$H1594,TRUE,_xll.ohTrigger(RecalcTrigger,Trigger6M)),NA())</f>
        <v>2.0725855784722483E-2</v>
      </c>
      <c r="O1594" s="52">
        <f>IFERROR(_xll.qlIndexFixing(ONIndex6M,I1594,TRUE,_xll.ohTrigger(RecalcTrigger,Trigger6M)),NA())</f>
        <v>2.0653715799596739E-2</v>
      </c>
      <c r="P1594" s="52">
        <f>IFERROR(_xll.qlIndexFixing(Index1Y,$H1594,TRUE,_xll.ohTrigger(RecalcTrigger,Trigger1Y)),NA())</f>
        <v>2.2362060951351105E-2</v>
      </c>
      <c r="Q1594" s="52">
        <f>IFERROR(_xll.qlIndexFixing(ONIndex1Y,I1594,TRUE,_xll.ohTrigger(RecalcTrigger,Trigger1Y)),NA())</f>
        <v>2.2220963857382259E-2</v>
      </c>
    </row>
    <row r="1595" spans="2:17" x14ac:dyDescent="0.2">
      <c r="B1595" s="46" t="s">
        <v>51</v>
      </c>
      <c r="D1595" s="49">
        <f>_xll.qlCalendarAdvance(LocalCalendar,$D1594,B1595,"f",FALSE)</f>
        <v>50949</v>
      </c>
      <c r="E1595" s="49">
        <f>_xll.qlInterestRateIndexValueDate(IndexON,D1595)</f>
        <v>50949</v>
      </c>
      <c r="F1595" s="52">
        <f>IFERROR(_xll.qlIndexFixing(IndexON,D1595,TRUE,_xll.ohTrigger(RecalcTrigger,TriggerON)),NA())</f>
        <v>1.4596953630938714E-2</v>
      </c>
      <c r="H1595" s="49">
        <f>_xll.qlCalendarAdvance(IborCalendar,$H1594,B1595,"f",FALSE)</f>
        <v>50929</v>
      </c>
      <c r="I1595" s="49">
        <f>_xll.qlInterestRateIndexValueDate(Index1M,$H1595)</f>
        <v>50931</v>
      </c>
      <c r="J1595" s="52">
        <f>IFERROR(_xll.qlIndexFixing(Index1M,$H1595,TRUE,_xll.ohTrigger(RecalcTrigger,Trigger1M)),NA())</f>
        <v>1.687771691222616E-2</v>
      </c>
      <c r="K1595" s="52">
        <f>IFERROR(_xll.qlIndexFixing(ONIndex1M,I1595,TRUE,_xll.ohTrigger(RecalcTrigger,Trigger1M)),NA())</f>
        <v>1.6873608742224988E-2</v>
      </c>
      <c r="L1595" s="52">
        <f>IFERROR(_xll.qlIndexFixing(Index3M,H1595,TRUE,_xll.ohTrigger(RecalcTrigger,Trigger3M)),NA())</f>
        <v>1.8879622726478341E-2</v>
      </c>
      <c r="M1595" s="52">
        <f>IFERROR(_xll.qlIndexFixing(ONIndex3M,I1595,TRUE,_xll.ohTrigger(RecalcTrigger,Trigger3M)),NA())</f>
        <v>1.8849745074582813E-2</v>
      </c>
      <c r="N1595" s="52">
        <f>IFERROR(_xll.qlIndexFixing(Index6M,$H1595,TRUE,_xll.ohTrigger(RecalcTrigger,Trigger6M)),NA())</f>
        <v>2.0723103635223918E-2</v>
      </c>
      <c r="O1595" s="52">
        <f>IFERROR(_xll.qlIndexFixing(ONIndex6M,I1595,TRUE,_xll.ohTrigger(RecalcTrigger,Trigger6M)),NA())</f>
        <v>2.0650933848926911E-2</v>
      </c>
      <c r="P1595" s="52">
        <f>IFERROR(_xll.qlIndexFixing(Index1Y,$H1595,TRUE,_xll.ohTrigger(RecalcTrigger,Trigger1Y)),NA())</f>
        <v>2.2357717577047836E-2</v>
      </c>
      <c r="Q1595" s="52">
        <f>IFERROR(_xll.qlIndexFixing(ONIndex1Y,I1595,TRUE,_xll.ohTrigger(RecalcTrigger,Trigger1Y)),NA())</f>
        <v>2.2216989366672379E-2</v>
      </c>
    </row>
    <row r="1596" spans="2:17" x14ac:dyDescent="0.2">
      <c r="B1596" s="46" t="s">
        <v>51</v>
      </c>
      <c r="D1596" s="49">
        <f>_xll.qlCalendarAdvance(LocalCalendar,$D1595,B1596,"f",FALSE)</f>
        <v>50956</v>
      </c>
      <c r="E1596" s="49">
        <f>_xll.qlInterestRateIndexValueDate(IndexON,D1596)</f>
        <v>50956</v>
      </c>
      <c r="F1596" s="52">
        <f>IFERROR(_xll.qlIndexFixing(IndexON,D1596,TRUE,_xll.ohTrigger(RecalcTrigger,TriggerON)),NA())</f>
        <v>1.4594411629129667E-2</v>
      </c>
      <c r="H1596" s="49">
        <f>_xll.qlCalendarAdvance(IborCalendar,$H1595,B1596,"f",FALSE)</f>
        <v>50936</v>
      </c>
      <c r="I1596" s="49">
        <f>_xll.qlInterestRateIndexValueDate(Index1M,$H1596)</f>
        <v>50938</v>
      </c>
      <c r="J1596" s="52">
        <f>IFERROR(_xll.qlIndexFixing(Index1M,$H1596,TRUE,_xll.ohTrigger(RecalcTrigger,Trigger1M)),NA())</f>
        <v>1.6874249711758781E-2</v>
      </c>
      <c r="K1596" s="52">
        <f>IFERROR(_xll.qlIndexFixing(ONIndex1M,I1596,TRUE,_xll.ohTrigger(RecalcTrigger,Trigger1M)),NA())</f>
        <v>1.6870114951554882E-2</v>
      </c>
      <c r="L1596" s="52">
        <f>IFERROR(_xll.qlIndexFixing(Index3M,H1596,TRUE,_xll.ohTrigger(RecalcTrigger,Trigger3M)),NA())</f>
        <v>1.887733578992757E-2</v>
      </c>
      <c r="M1596" s="52">
        <f>IFERROR(_xll.qlIndexFixing(ONIndex3M,I1596,TRUE,_xll.ohTrigger(RecalcTrigger,Trigger3M)),NA())</f>
        <v>1.8847379308173373E-2</v>
      </c>
      <c r="N1596" s="52">
        <f>IFERROR(_xll.qlIndexFixing(Index6M,$H1596,TRUE,_xll.ohTrigger(RecalcTrigger,Trigger6M)),NA())</f>
        <v>2.0720356023830593E-2</v>
      </c>
      <c r="O1596" s="52">
        <f>IFERROR(_xll.qlIndexFixing(ONIndex6M,I1596,TRUE,_xll.ohTrigger(RecalcTrigger,Trigger6M)),NA())</f>
        <v>2.0648156385494332E-2</v>
      </c>
      <c r="P1596" s="52">
        <f>IFERROR(_xll.qlIndexFixing(Index1Y,$H1596,TRUE,_xll.ohTrigger(RecalcTrigger,Trigger1Y)),NA())</f>
        <v>2.235336348935036E-2</v>
      </c>
      <c r="Q1596" s="52">
        <f>IFERROR(_xll.qlIndexFixing(ONIndex1Y,I1596,TRUE,_xll.ohTrigger(RecalcTrigger,Trigger1Y)),NA())</f>
        <v>2.2213004381050894E-2</v>
      </c>
    </row>
    <row r="1597" spans="2:17" x14ac:dyDescent="0.2">
      <c r="B1597" s="46" t="s">
        <v>51</v>
      </c>
      <c r="D1597" s="49">
        <f>_xll.qlCalendarAdvance(LocalCalendar,$D1596,B1597,"f",FALSE)</f>
        <v>50963</v>
      </c>
      <c r="E1597" s="49">
        <f>_xll.qlInterestRateIndexValueDate(IndexON,D1597)</f>
        <v>50963</v>
      </c>
      <c r="F1597" s="52">
        <f>IFERROR(_xll.qlIndexFixing(IndexON,D1597,TRUE,_xll.ohTrigger(RecalcTrigger,TriggerON)),NA())</f>
        <v>1.4591884577361824E-2</v>
      </c>
      <c r="H1597" s="49">
        <f>_xll.qlCalendarAdvance(IborCalendar,$H1596,B1597,"f",FALSE)</f>
        <v>50943</v>
      </c>
      <c r="I1597" s="49">
        <f>_xll.qlInterestRateIndexValueDate(Index1M,$H1597)</f>
        <v>50945</v>
      </c>
      <c r="J1597" s="52">
        <f>IFERROR(_xll.qlIndexFixing(Index1M,$H1597,TRUE,_xll.ohTrigger(RecalcTrigger,Trigger1M)),NA())</f>
        <v>1.6870798100088753E-2</v>
      </c>
      <c r="K1597" s="52">
        <f>IFERROR(_xll.qlIndexFixing(ONIndex1M,I1597,TRUE,_xll.ohTrigger(RecalcTrigger,Trigger1M)),NA())</f>
        <v>1.6866636728352091E-2</v>
      </c>
      <c r="L1597" s="52">
        <f>IFERROR(_xll.qlIndexFixing(Index3M,H1597,TRUE,_xll.ohTrigger(RecalcTrigger,Trigger3M)),NA())</f>
        <v>1.8875062719070922E-2</v>
      </c>
      <c r="M1597" s="52">
        <f>IFERROR(_xll.qlIndexFixing(ONIndex3M,I1597,TRUE,_xll.ohTrigger(RecalcTrigger,Trigger3M)),NA())</f>
        <v>1.8845027340326226E-2</v>
      </c>
      <c r="N1597" s="52">
        <f>IFERROR(_xll.qlIndexFixing(Index6M,$H1597,TRUE,_xll.ohTrigger(RecalcTrigger,Trigger6M)),NA())</f>
        <v>2.0718412390375463E-2</v>
      </c>
      <c r="O1597" s="52">
        <f>IFERROR(_xll.qlIndexFixing(ONIndex6M,I1597,TRUE,_xll.ohTrigger(RecalcTrigger,Trigger6M)),NA())</f>
        <v>2.0645383409405582E-2</v>
      </c>
      <c r="P1597" s="52">
        <f>IFERROR(_xll.qlIndexFixing(Index1Y,$H1597,TRUE,_xll.ohTrigger(RecalcTrigger,Trigger1Y)),NA())</f>
        <v>2.2348998688398517E-2</v>
      </c>
      <c r="Q1597" s="52">
        <f>IFERROR(_xll.qlIndexFixing(ONIndex1Y,I1597,TRUE,_xll.ohTrigger(RecalcTrigger,Trigger1Y)),NA())</f>
        <v>2.2209008900544447E-2</v>
      </c>
    </row>
    <row r="1598" spans="2:17" x14ac:dyDescent="0.2">
      <c r="B1598" s="46" t="s">
        <v>51</v>
      </c>
      <c r="D1598" s="49">
        <f>_xll.qlCalendarAdvance(LocalCalendar,$D1597,B1598,"f",FALSE)</f>
        <v>50970</v>
      </c>
      <c r="E1598" s="49">
        <f>_xll.qlInterestRateIndexValueDate(IndexON,D1598)</f>
        <v>50970</v>
      </c>
      <c r="F1598" s="52">
        <f>IFERROR(_xll.qlIndexFixing(IndexON,D1598,TRUE,_xll.ohTrigger(RecalcTrigger,TriggerON)),NA())</f>
        <v>1.4589372475795059E-2</v>
      </c>
      <c r="H1598" s="49">
        <f>_xll.qlCalendarAdvance(IborCalendar,$H1597,B1598,"f",FALSE)</f>
        <v>50950</v>
      </c>
      <c r="I1598" s="49">
        <f>_xll.qlInterestRateIndexValueDate(Index1M,$H1598)</f>
        <v>50952</v>
      </c>
      <c r="J1598" s="52">
        <f>IFERROR(_xll.qlIndexFixing(Index1M,$H1598,TRUE,_xll.ohTrigger(RecalcTrigger,Trigger1M)),NA())</f>
        <v>1.6867362077200604E-2</v>
      </c>
      <c r="K1598" s="52">
        <f>IFERROR(_xll.qlIndexFixing(ONIndex1M,I1598,TRUE,_xll.ohTrigger(RecalcTrigger,Trigger1M)),NA())</f>
        <v>1.6863322358107169E-2</v>
      </c>
      <c r="L1598" s="52">
        <f>IFERROR(_xll.qlIndexFixing(Index3M,H1598,TRUE,_xll.ohTrigger(RecalcTrigger,Trigger3M)),NA())</f>
        <v>1.8872803513883742E-2</v>
      </c>
      <c r="M1598" s="52">
        <f>IFERROR(_xll.qlIndexFixing(ONIndex3M,I1598,TRUE,_xll.ohTrigger(RecalcTrigger,Trigger3M)),NA())</f>
        <v>1.8843015863874157E-2</v>
      </c>
      <c r="N1598" s="52">
        <f>IFERROR(_xll.qlIndexFixing(Index6M,$H1598,TRUE,_xll.ohTrigger(RecalcTrigger,Trigger6M)),NA())</f>
        <v>2.0715274286959347E-2</v>
      </c>
      <c r="O1598" s="52">
        <f>IFERROR(_xll.qlIndexFixing(ONIndex6M,I1598,TRUE,_xll.ohTrigger(RecalcTrigger,Trigger6M)),NA())</f>
        <v>2.0643009165863813E-2</v>
      </c>
      <c r="P1598" s="52">
        <f>IFERROR(_xll.qlIndexFixing(Index1Y,$H1598,TRUE,_xll.ohTrigger(RecalcTrigger,Trigger1Y)),NA())</f>
        <v>2.2344623174332136E-2</v>
      </c>
      <c r="Q1598" s="52">
        <f>IFERROR(_xll.qlIndexFixing(ONIndex1Y,I1598,TRUE,_xll.ohTrigger(RecalcTrigger,Trigger1Y)),NA())</f>
        <v>2.2205401082686649E-2</v>
      </c>
    </row>
    <row r="1599" spans="2:17" x14ac:dyDescent="0.2">
      <c r="B1599" s="46" t="s">
        <v>51</v>
      </c>
      <c r="D1599" s="49">
        <f>_xll.qlCalendarAdvance(LocalCalendar,$D1598,B1599,"f",FALSE)</f>
        <v>50977</v>
      </c>
      <c r="E1599" s="49">
        <f>_xll.qlInterestRateIndexValueDate(IndexON,D1599)</f>
        <v>50977</v>
      </c>
      <c r="F1599" s="52">
        <f>IFERROR(_xll.qlIndexFixing(IndexON,D1599,TRUE,_xll.ohTrigger(RecalcTrigger,TriggerON)),NA())</f>
        <v>1.4586875324269499E-2</v>
      </c>
      <c r="H1599" s="49">
        <f>_xll.qlCalendarAdvance(IborCalendar,$H1598,B1599,"f",FALSE)</f>
        <v>50957</v>
      </c>
      <c r="I1599" s="49">
        <f>_xll.qlInterestRateIndexValueDate(Index1M,$H1599)</f>
        <v>50959</v>
      </c>
      <c r="J1599" s="52">
        <f>IFERROR(_xll.qlIndexFixing(Index1M,$H1599,TRUE,_xll.ohTrigger(RecalcTrigger,Trigger1M)),NA())</f>
        <v>1.6863941643086595E-2</v>
      </c>
      <c r="K1599" s="52">
        <f>IFERROR(_xll.qlIndexFixing(ONIndex1M,I1599,TRUE,_xll.ohTrigger(RecalcTrigger,Trigger1M)),NA())</f>
        <v>1.6859726984188583E-2</v>
      </c>
      <c r="L1599" s="52">
        <f>IFERROR(_xll.qlIndexFixing(Index3M,H1599,TRUE,_xll.ohTrigger(RecalcTrigger,Trigger3M)),NA())</f>
        <v>1.887089432226733E-2</v>
      </c>
      <c r="M1599" s="52">
        <f>IFERROR(_xll.qlIndexFixing(ONIndex3M,I1599,TRUE,_xll.ohTrigger(RecalcTrigger,Trigger3M)),NA())</f>
        <v>1.8840364800238873E-2</v>
      </c>
      <c r="N1599" s="52">
        <f>IFERROR(_xll.qlIndexFixing(Index6M,$H1599,TRUE,_xll.ohTrigger(RecalcTrigger,Trigger6M)),NA())</f>
        <v>2.0712140418092821E-2</v>
      </c>
      <c r="O1599" s="52">
        <f>IFERROR(_xll.qlIndexFixing(ONIndex6M,I1599,TRUE,_xll.ohTrigger(RecalcTrigger,Trigger6M)),NA())</f>
        <v>2.0639850919206282E-2</v>
      </c>
      <c r="P1599" s="52">
        <f>IFERROR(_xll.qlIndexFixing(Index1Y,$H1599,TRUE,_xll.ohTrigger(RecalcTrigger,Trigger1Y)),NA())</f>
        <v>2.2340236947291488E-2</v>
      </c>
      <c r="Q1599" s="52">
        <f>IFERROR(_xll.qlIndexFixing(ONIndex1Y,I1599,TRUE,_xll.ohTrigger(RecalcTrigger,Trigger1Y)),NA())</f>
        <v>2.220098645487667E-2</v>
      </c>
    </row>
    <row r="1600" spans="2:17" x14ac:dyDescent="0.2">
      <c r="B1600" s="46" t="s">
        <v>51</v>
      </c>
      <c r="D1600" s="49">
        <f>_xll.qlCalendarAdvance(LocalCalendar,$D1599,B1600,"f",FALSE)</f>
        <v>50984</v>
      </c>
      <c r="E1600" s="49">
        <f>_xll.qlInterestRateIndexValueDate(IndexON,D1600)</f>
        <v>50984</v>
      </c>
      <c r="F1600" s="52">
        <f>IFERROR(_xll.qlIndexFixing(IndexON,D1600,TRUE,_xll.ohTrigger(RecalcTrigger,TriggerON)),NA())</f>
        <v>1.4584393122785144E-2</v>
      </c>
      <c r="H1600" s="49">
        <f>_xll.qlCalendarAdvance(IborCalendar,$H1599,B1600,"f",FALSE)</f>
        <v>50964</v>
      </c>
      <c r="I1600" s="49">
        <f>_xll.qlInterestRateIndexValueDate(Index1M,$H1600)</f>
        <v>50966</v>
      </c>
      <c r="J1600" s="52">
        <f>IFERROR(_xll.qlIndexFixing(Index1M,$H1600,TRUE,_xll.ohTrigger(RecalcTrigger,Trigger1M)),NA())</f>
        <v>1.6860536797728681E-2</v>
      </c>
      <c r="K1600" s="52">
        <f>IFERROR(_xll.qlIndexFixing(ONIndex1M,I1600,TRUE,_xll.ohTrigger(RecalcTrigger,Trigger1M)),NA())</f>
        <v>1.6856295463281157E-2</v>
      </c>
      <c r="L1600" s="52">
        <f>IFERROR(_xll.qlIndexFixing(Index3M,H1600,TRUE,_xll.ohTrigger(RecalcTrigger,Trigger3M)),NA())</f>
        <v>1.8868326700422523E-2</v>
      </c>
      <c r="M1600" s="52">
        <f>IFERROR(_xll.qlIndexFixing(ONIndex3M,I1600,TRUE,_xll.ohTrigger(RecalcTrigger,Trigger3M)),NA())</f>
        <v>1.8838054228051959E-2</v>
      </c>
      <c r="N1600" s="52">
        <f>IFERROR(_xll.qlIndexFixing(Index6M,$H1600,TRUE,_xll.ohTrigger(RecalcTrigger,Trigger6M)),NA())</f>
        <v>2.0709811166251275E-2</v>
      </c>
      <c r="O1600" s="52">
        <f>IFERROR(_xll.qlIndexFixing(ONIndex6M,I1600,TRUE,_xll.ohTrigger(RecalcTrigger,Trigger6M)),NA())</f>
        <v>2.0637091405069086E-2</v>
      </c>
      <c r="P1600" s="52">
        <f>IFERROR(_xll.qlIndexFixing(Index1Y,$H1600,TRUE,_xll.ohTrigger(RecalcTrigger,Trigger1Y)),NA())</f>
        <v>2.2335840007417493E-2</v>
      </c>
      <c r="Q1600" s="52">
        <f>IFERROR(_xll.qlIndexFixing(ONIndex1Y,I1600,TRUE,_xll.ohTrigger(RecalcTrigger,Trigger1Y)),NA())</f>
        <v>2.2196959489688695E-2</v>
      </c>
    </row>
    <row r="1601" spans="2:17" x14ac:dyDescent="0.2">
      <c r="B1601" s="46" t="s">
        <v>51</v>
      </c>
      <c r="D1601" s="49">
        <f>_xll.qlCalendarAdvance(LocalCalendar,$D1600,B1601,"f",FALSE)</f>
        <v>50991</v>
      </c>
      <c r="E1601" s="49">
        <f>_xll.qlInterestRateIndexValueDate(IndexON,D1601)</f>
        <v>50991</v>
      </c>
      <c r="F1601" s="52">
        <f>IFERROR(_xll.qlIndexFixing(IndexON,D1601,TRUE,_xll.ohTrigger(RecalcTrigger,TriggerON)),NA())</f>
        <v>1.458192587142193E-2</v>
      </c>
      <c r="H1601" s="49">
        <f>_xll.qlCalendarAdvance(IborCalendar,$H1600,B1601,"f",FALSE)</f>
        <v>50971</v>
      </c>
      <c r="I1601" s="49">
        <f>_xll.qlInterestRateIndexValueDate(Index1M,$H1601)</f>
        <v>50973</v>
      </c>
      <c r="J1601" s="52">
        <f>IFERROR(_xll.qlIndexFixing(Index1M,$H1601,TRUE,_xll.ohTrigger(RecalcTrigger,Trigger1M)),NA())</f>
        <v>1.6857147541113966E-2</v>
      </c>
      <c r="K1601" s="52">
        <f>IFERROR(_xll.qlIndexFixing(ONIndex1M,I1601,TRUE,_xll.ohTrigger(RecalcTrigger,Trigger1M)),NA())</f>
        <v>1.6852879509787755E-2</v>
      </c>
      <c r="L1601" s="52">
        <f>IFERROR(_xll.qlIndexFixing(Index3M,H1601,TRUE,_xll.ohTrigger(RecalcTrigger,Trigger3M)),NA())</f>
        <v>1.8866109092099168E-2</v>
      </c>
      <c r="M1601" s="52">
        <f>IFERROR(_xll.qlIndexFixing(ONIndex3M,I1601,TRUE,_xll.ohTrigger(RecalcTrigger,Trigger3M)),NA())</f>
        <v>1.8835757454400692E-2</v>
      </c>
      <c r="N1601" s="52">
        <f>IFERROR(_xll.qlIndexFixing(Index6M,$H1601,TRUE,_xll.ohTrigger(RecalcTrigger,Trigger6M)),NA())</f>
        <v>2.0706686037779361E-2</v>
      </c>
      <c r="O1601" s="52">
        <f>IFERROR(_xll.qlIndexFixing(ONIndex6M,I1601,TRUE,_xll.ohTrigger(RecalcTrigger,Trigger6M)),NA())</f>
        <v>2.0634336378222429E-2</v>
      </c>
      <c r="P1601" s="52">
        <f>IFERROR(_xll.qlIndexFixing(Index1Y,$H1601,TRUE,_xll.ohTrigger(RecalcTrigger,Trigger1Y)),NA())</f>
        <v>2.2331432354851292E-2</v>
      </c>
      <c r="Q1601" s="52">
        <f>IFERROR(_xll.qlIndexFixing(ONIndex1Y,I1601,TRUE,_xll.ohTrigger(RecalcTrigger,Trigger1Y)),NA())</f>
        <v>2.2192922029615758E-2</v>
      </c>
    </row>
    <row r="1602" spans="2:17" x14ac:dyDescent="0.2">
      <c r="B1602" s="46" t="s">
        <v>51</v>
      </c>
      <c r="D1602" s="49">
        <f>_xll.qlCalendarAdvance(LocalCalendar,$D1601,B1602,"f",FALSE)</f>
        <v>50998</v>
      </c>
      <c r="E1602" s="49">
        <f>_xll.qlInterestRateIndexValueDate(IndexON,D1602)</f>
        <v>50998</v>
      </c>
      <c r="F1602" s="52">
        <f>IFERROR(_xll.qlIndexFixing(IndexON,D1602,TRUE,_xll.ohTrigger(RecalcTrigger,TriggerON)),NA())</f>
        <v>1.4579473570179857E-2</v>
      </c>
      <c r="H1602" s="49">
        <f>_xll.qlCalendarAdvance(IborCalendar,$H1601,B1602,"f",FALSE)</f>
        <v>50978</v>
      </c>
      <c r="I1602" s="49">
        <f>_xll.qlInterestRateIndexValueDate(Index1M,$H1602)</f>
        <v>50980</v>
      </c>
      <c r="J1602" s="52">
        <f>IFERROR(_xll.qlIndexFixing(Index1M,$H1602,TRUE,_xll.ohTrigger(RecalcTrigger,Trigger1M)),NA())</f>
        <v>1.6854083515131665E-2</v>
      </c>
      <c r="K1602" s="52">
        <f>IFERROR(_xll.qlIndexFixing(ONIndex1M,I1602,TRUE,_xll.ohTrigger(RecalcTrigger,Trigger1M)),NA())</f>
        <v>1.6849479123761668E-2</v>
      </c>
      <c r="L1602" s="52">
        <f>IFERROR(_xll.qlIndexFixing(Index3M,H1602,TRUE,_xll.ohTrigger(RecalcTrigger,Trigger3M)),NA())</f>
        <v>1.8863905349350028E-2</v>
      </c>
      <c r="M1602" s="52">
        <f>IFERROR(_xll.qlIndexFixing(ONIndex3M,I1602,TRUE,_xll.ohTrigger(RecalcTrigger,Trigger3M)),NA())</f>
        <v>1.8833474479285073E-2</v>
      </c>
      <c r="N1602" s="52">
        <f>IFERROR(_xll.qlIndexFixing(Index6M,$H1602,TRUE,_xll.ohTrigger(RecalcTrigger,Trigger6M)),NA())</f>
        <v>2.0704366198701314E-2</v>
      </c>
      <c r="O1602" s="52">
        <f>IFERROR(_xll.qlIndexFixing(ONIndex6M,I1602,TRUE,_xll.ohTrigger(RecalcTrigger,Trigger6M)),NA())</f>
        <v>2.0631585838746247E-2</v>
      </c>
      <c r="P1602" s="52">
        <f>IFERROR(_xll.qlIndexFixing(Index1Y,$H1602,TRUE,_xll.ohTrigger(RecalcTrigger,Trigger1Y)),NA())</f>
        <v>2.2327378430129004E-2</v>
      </c>
      <c r="Q1602" s="52">
        <f>IFERROR(_xll.qlIndexFixing(ONIndex1Y,I1602,TRUE,_xll.ohTrigger(RecalcTrigger,Trigger1Y)),NA())</f>
        <v>2.2188874074684506E-2</v>
      </c>
    </row>
    <row r="1603" spans="2:17" x14ac:dyDescent="0.2">
      <c r="B1603" s="46" t="s">
        <v>51</v>
      </c>
      <c r="D1603" s="49">
        <f>_xll.qlCalendarAdvance(LocalCalendar,$D1602,B1603,"f",FALSE)</f>
        <v>51005</v>
      </c>
      <c r="E1603" s="49">
        <f>_xll.qlInterestRateIndexValueDate(IndexON,D1603)</f>
        <v>51005</v>
      </c>
      <c r="F1603" s="52">
        <f>IFERROR(_xll.qlIndexFixing(IndexON,D1603,TRUE,_xll.ohTrigger(RecalcTrigger,TriggerON)),NA())</f>
        <v>1.4577036218978989E-2</v>
      </c>
      <c r="H1603" s="49">
        <f>_xll.qlCalendarAdvance(IborCalendar,$H1602,B1603,"f",FALSE)</f>
        <v>50985</v>
      </c>
      <c r="I1603" s="49">
        <f>_xll.qlInterestRateIndexValueDate(Index1M,$H1603)</f>
        <v>50987</v>
      </c>
      <c r="J1603" s="52">
        <f>IFERROR(_xll.qlIndexFixing(Index1M,$H1603,TRUE,_xll.ohTrigger(RecalcTrigger,Trigger1M)),NA())</f>
        <v>1.6850571523489011E-2</v>
      </c>
      <c r="K1603" s="52">
        <f>IFERROR(_xll.qlIndexFixing(ONIndex1M,I1603,TRUE,_xll.ohTrigger(RecalcTrigger,Trigger1M)),NA())</f>
        <v>1.6846094305176251E-2</v>
      </c>
      <c r="L1603" s="52">
        <f>IFERROR(_xll.qlIndexFixing(Index3M,H1603,TRUE,_xll.ohTrigger(RecalcTrigger,Trigger3M)),NA())</f>
        <v>1.8861715472148752E-2</v>
      </c>
      <c r="M1603" s="52">
        <f>IFERROR(_xll.qlIndexFixing(ONIndex3M,I1603,TRUE,_xll.ohTrigger(RecalcTrigger,Trigger3M)),NA())</f>
        <v>1.8831205302705101E-2</v>
      </c>
      <c r="N1603" s="52">
        <f>IFERROR(_xll.qlIndexFixing(Index6M,$H1603,TRUE,_xll.ohTrigger(RecalcTrigger,Trigger6M)),NA())</f>
        <v>2.0701249809434046E-2</v>
      </c>
      <c r="O1603" s="52">
        <f>IFERROR(_xll.qlIndexFixing(ONIndex6M,I1603,TRUE,_xll.ohTrigger(RecalcTrigger,Trigger6M)),NA())</f>
        <v>2.0628839786533959E-2</v>
      </c>
      <c r="P1603" s="52">
        <f>IFERROR(_xll.qlIndexFixing(Index1Y,$H1603,TRUE,_xll.ohTrigger(RecalcTrigger,Trigger1Y)),NA())</f>
        <v>2.2322584912207059E-2</v>
      </c>
      <c r="Q1603" s="52">
        <f>IFERROR(_xll.qlIndexFixing(ONIndex1Y,I1603,TRUE,_xll.ohTrigger(RecalcTrigger,Trigger1Y)),NA())</f>
        <v>2.2184815624868293E-2</v>
      </c>
    </row>
    <row r="1604" spans="2:17" x14ac:dyDescent="0.2">
      <c r="B1604" s="46" t="s">
        <v>51</v>
      </c>
      <c r="D1604" s="49">
        <f>_xll.qlCalendarAdvance(LocalCalendar,$D1603,B1604,"f",FALSE)</f>
        <v>51012</v>
      </c>
      <c r="E1604" s="49">
        <f>_xll.qlInterestRateIndexValueDate(IndexON,D1604)</f>
        <v>51012</v>
      </c>
      <c r="F1604" s="52">
        <f>IFERROR(_xll.qlIndexFixing(IndexON,D1604,TRUE,_xll.ohTrigger(RecalcTrigger,TriggerON)),NA())</f>
        <v>1.4574613817819326E-2</v>
      </c>
      <c r="H1604" s="49">
        <f>_xll.qlCalendarAdvance(IborCalendar,$H1603,B1604,"f",FALSE)</f>
        <v>50992</v>
      </c>
      <c r="I1604" s="49">
        <f>_xll.qlInterestRateIndexValueDate(Index1M,$H1604)</f>
        <v>50994</v>
      </c>
      <c r="J1604" s="52">
        <f>IFERROR(_xll.qlIndexFixing(Index1M,$H1604,TRUE,_xll.ohTrigger(RecalcTrigger,Trigger1M)),NA())</f>
        <v>1.6847073303594928E-2</v>
      </c>
      <c r="K1604" s="52">
        <f>IFERROR(_xll.qlIndexFixing(ONIndex1M,I1604,TRUE,_xll.ohTrigger(RecalcTrigger,Trigger1M)),NA())</f>
        <v>1.6842725054004859E-2</v>
      </c>
      <c r="L1604" s="52">
        <f>IFERROR(_xll.qlIndexFixing(Index3M,H1604,TRUE,_xll.ohTrigger(RecalcTrigger,Trigger3M)),NA())</f>
        <v>1.8859539460474074E-2</v>
      </c>
      <c r="M1604" s="52">
        <f>IFERROR(_xll.qlIndexFixing(ONIndex3M,I1604,TRUE,_xll.ohTrigger(RecalcTrigger,Trigger3M)),NA())</f>
        <v>1.8828949924714067E-2</v>
      </c>
      <c r="N1604" s="52">
        <f>IFERROR(_xll.qlIndexFixing(Index6M,$H1604,TRUE,_xll.ohTrigger(RecalcTrigger,Trigger6M)),NA())</f>
        <v>2.0698538502202126E-2</v>
      </c>
      <c r="O1604" s="52">
        <f>IFERROR(_xll.qlIndexFixing(ONIndex6M,I1604,TRUE,_xll.ohTrigger(RecalcTrigger,Trigger6M)),NA())</f>
        <v>2.0626098221692146E-2</v>
      </c>
      <c r="P1604" s="52">
        <f>IFERROR(_xll.qlIndexFixing(Index1Y,$H1604,TRUE,_xll.ohTrigger(RecalcTrigger,Trigger1Y)),NA())</f>
        <v>2.2318145122413268E-2</v>
      </c>
      <c r="Q1604" s="52">
        <f>IFERROR(_xll.qlIndexFixing(ONIndex1Y,I1604,TRUE,_xll.ohTrigger(RecalcTrigger,Trigger1Y)),NA())</f>
        <v>2.2180746680140473E-2</v>
      </c>
    </row>
    <row r="1605" spans="2:17" x14ac:dyDescent="0.2">
      <c r="B1605" s="46" t="s">
        <v>51</v>
      </c>
      <c r="D1605" s="49">
        <f>_xll.qlCalendarAdvance(LocalCalendar,$D1604,B1605,"f",FALSE)</f>
        <v>51019</v>
      </c>
      <c r="E1605" s="49">
        <f>_xll.qlInterestRateIndexValueDate(IndexON,D1605)</f>
        <v>51019</v>
      </c>
      <c r="F1605" s="52">
        <f>IFERROR(_xll.qlIndexFixing(IndexON,D1605,TRUE,_xll.ohTrigger(RecalcTrigger,TriggerON)),NA())</f>
        <v>1.4572206366780804E-2</v>
      </c>
      <c r="H1605" s="49">
        <f>_xll.qlCalendarAdvance(IborCalendar,$H1604,B1605,"f",FALSE)</f>
        <v>50999</v>
      </c>
      <c r="I1605" s="49">
        <f>_xll.qlInterestRateIndexValueDate(Index1M,$H1605)</f>
        <v>51001</v>
      </c>
      <c r="J1605" s="52">
        <f>IFERROR(_xll.qlIndexFixing(Index1M,$H1605,TRUE,_xll.ohTrigger(RecalcTrigger,Trigger1M)),NA())</f>
        <v>1.6843746401818925E-2</v>
      </c>
      <c r="K1605" s="52">
        <f>IFERROR(_xll.qlIndexFixing(ONIndex1M,I1605,TRUE,_xll.ohTrigger(RecalcTrigger,Trigger1M)),NA())</f>
        <v>1.6839371370247491E-2</v>
      </c>
      <c r="L1605" s="52">
        <f>IFERROR(_xll.qlIndexFixing(Index3M,H1605,TRUE,_xll.ohTrigger(RecalcTrigger,Trigger3M)),NA())</f>
        <v>1.8857377314300483E-2</v>
      </c>
      <c r="M1605" s="52">
        <f>IFERROR(_xll.qlIndexFixing(ONIndex3M,I1605,TRUE,_xll.ohTrigger(RecalcTrigger,Trigger3M)),NA())</f>
        <v>1.8826708345232035E-2</v>
      </c>
      <c r="N1605" s="52">
        <f>IFERROR(_xll.qlIndexFixing(Index6M,$H1605,TRUE,_xll.ohTrigger(RecalcTrigger,Trigger6M)),NA())</f>
        <v>2.069623278421532E-2</v>
      </c>
      <c r="O1605" s="52">
        <f>IFERROR(_xll.qlIndexFixing(ONIndex6M,I1605,TRUE,_xll.ohTrigger(RecalcTrigger,Trigger6M)),NA())</f>
        <v>2.0623361144114227E-2</v>
      </c>
      <c r="P1605" s="52">
        <f>IFERROR(_xll.qlIndexFixing(Index1Y,$H1605,TRUE,_xll.ohTrigger(RecalcTrigger,Trigger1Y)),NA())</f>
        <v>2.2313694620494227E-2</v>
      </c>
      <c r="Q1605" s="52">
        <f>IFERROR(_xll.qlIndexFixing(ONIndex1Y,I1605,TRUE,_xll.ohTrigger(RecalcTrigger,Trigger1Y)),NA())</f>
        <v>2.2176667240554337E-2</v>
      </c>
    </row>
    <row r="1606" spans="2:17" x14ac:dyDescent="0.2">
      <c r="B1606" s="46" t="s">
        <v>51</v>
      </c>
      <c r="D1606" s="49">
        <f>_xll.qlCalendarAdvance(LocalCalendar,$D1605,B1606,"f",FALSE)</f>
        <v>51026</v>
      </c>
      <c r="E1606" s="49">
        <f>_xll.qlInterestRateIndexValueDate(IndexON,D1606)</f>
        <v>51026</v>
      </c>
      <c r="F1606" s="52">
        <f>IFERROR(_xll.qlIndexFixing(IndexON,D1606,TRUE,_xll.ohTrigger(RecalcTrigger,TriggerON)),NA())</f>
        <v>1.456981386594336E-2</v>
      </c>
      <c r="H1606" s="49">
        <f>_xll.qlCalendarAdvance(IborCalendar,$H1605,B1606,"f",FALSE)</f>
        <v>51006</v>
      </c>
      <c r="I1606" s="49">
        <f>_xll.qlInterestRateIndexValueDate(Index1M,$H1606)</f>
        <v>51008</v>
      </c>
      <c r="J1606" s="52">
        <f>IFERROR(_xll.qlIndexFixing(Index1M,$H1606,TRUE,_xll.ohTrigger(RecalcTrigger,Trigger1M)),NA())</f>
        <v>1.6840435088719078E-2</v>
      </c>
      <c r="K1606" s="52">
        <f>IFERROR(_xll.qlIndexFixing(ONIndex1M,I1606,TRUE,_xll.ohTrigger(RecalcTrigger,Trigger1M)),NA())</f>
        <v>1.6836189165374549E-2</v>
      </c>
      <c r="L1606" s="52">
        <f>IFERROR(_xll.qlIndexFixing(Index3M,H1606,TRUE,_xll.ohTrigger(RecalcTrigger,Trigger3M)),NA())</f>
        <v>1.8855229033606723E-2</v>
      </c>
      <c r="M1606" s="52">
        <f>IFERROR(_xll.qlIndexFixing(ONIndex3M,I1606,TRUE,_xll.ohTrigger(RecalcTrigger,Trigger3M)),NA())</f>
        <v>1.8824814189966066E-2</v>
      </c>
      <c r="N1606" s="52">
        <f>IFERROR(_xll.qlIndexFixing(Index6M,$H1606,TRUE,_xll.ohTrigger(RecalcTrigger,Trigger6M)),NA())</f>
        <v>2.0693129501525579E-2</v>
      </c>
      <c r="O1606" s="52">
        <f>IFERROR(_xll.qlIndexFixing(ONIndex6M,I1606,TRUE,_xll.ohTrigger(RecalcTrigger,Trigger6M)),NA())</f>
        <v>2.0621024103473218E-2</v>
      </c>
      <c r="P1606" s="52">
        <f>IFERROR(_xll.qlIndexFixing(Index1Y,$H1606,TRUE,_xll.ohTrigger(RecalcTrigger,Trigger1Y)),NA())</f>
        <v>2.2309593696345293E-2</v>
      </c>
      <c r="Q1606" s="52">
        <f>IFERROR(_xll.qlIndexFixing(ONIndex1Y,I1606,TRUE,_xll.ohTrigger(RecalcTrigger,Trigger1Y)),NA())</f>
        <v>2.2172967467772864E-2</v>
      </c>
    </row>
    <row r="1607" spans="2:17" x14ac:dyDescent="0.2">
      <c r="B1607" s="46" t="s">
        <v>51</v>
      </c>
      <c r="D1607" s="49">
        <f>_xll.qlCalendarAdvance(LocalCalendar,$D1606,B1607,"f",FALSE)</f>
        <v>51033</v>
      </c>
      <c r="E1607" s="49">
        <f>_xll.qlInterestRateIndexValueDate(IndexON,D1607)</f>
        <v>51033</v>
      </c>
      <c r="F1607" s="52">
        <f>IFERROR(_xll.qlIndexFixing(IndexON,D1607,TRUE,_xll.ohTrigger(RecalcTrigger,TriggerON)),NA())</f>
        <v>1.456743631514712E-2</v>
      </c>
      <c r="H1607" s="49">
        <f>_xll.qlCalendarAdvance(IborCalendar,$H1606,B1607,"f",FALSE)</f>
        <v>51013</v>
      </c>
      <c r="I1607" s="49">
        <f>_xll.qlInterestRateIndexValueDate(Index1M,$H1607)</f>
        <v>51015</v>
      </c>
      <c r="J1607" s="52">
        <f>IFERROR(_xll.qlIndexFixing(Index1M,$H1607,TRUE,_xll.ohTrigger(RecalcTrigger,Trigger1M)),NA())</f>
        <v>1.6837139364277335E-2</v>
      </c>
      <c r="K1607" s="52">
        <f>IFERROR(_xll.qlIndexFixing(ONIndex1M,I1607,TRUE,_xll.ohTrigger(RecalcTrigger,Trigger1M)),NA())</f>
        <v>1.6832867573153276E-2</v>
      </c>
      <c r="L1607" s="52">
        <f>IFERROR(_xll.qlIndexFixing(Index3M,H1607,TRUE,_xll.ohTrigger(RecalcTrigger,Trigger3M)),NA())</f>
        <v>1.8852065717198909E-2</v>
      </c>
      <c r="M1607" s="52">
        <f>IFERROR(_xll.qlIndexFixing(ONIndex3M,I1607,TRUE,_xll.ohTrigger(RecalcTrigger,Trigger3M)),NA())</f>
        <v>1.8822601077512768E-2</v>
      </c>
      <c r="N1607" s="52">
        <f>IFERROR(_xll.qlIndexFixing(Index6M,$H1607,TRUE,_xll.ohTrigger(RecalcTrigger,Trigger6M)),NA())</f>
        <v>2.0689227825144915E-2</v>
      </c>
      <c r="O1607" s="52">
        <f>IFERROR(_xll.qlIndexFixing(ONIndex6M,I1607,TRUE,_xll.ohTrigger(RecalcTrigger,Trigger6M)),NA())</f>
        <v>2.0618296164838235E-2</v>
      </c>
      <c r="P1607" s="52">
        <f>IFERROR(_xll.qlIndexFixing(Index1Y,$H1607,TRUE,_xll.ohTrigger(RecalcTrigger,Trigger1Y)),NA())</f>
        <v>2.2305120731463547E-2</v>
      </c>
      <c r="Q1607" s="52">
        <f>IFERROR(_xll.qlIndexFixing(ONIndex1Y,I1607,TRUE,_xll.ohTrigger(RecalcTrigger,Trigger1Y)),NA())</f>
        <v>2.2168866036218482E-2</v>
      </c>
    </row>
    <row r="1608" spans="2:17" x14ac:dyDescent="0.2">
      <c r="B1608" s="46" t="s">
        <v>51</v>
      </c>
      <c r="D1608" s="49">
        <f>_xll.qlCalendarAdvance(LocalCalendar,$D1607,B1608,"f",FALSE)</f>
        <v>51040</v>
      </c>
      <c r="E1608" s="49">
        <f>_xll.qlInterestRateIndexValueDate(IndexON,D1608)</f>
        <v>51040</v>
      </c>
      <c r="F1608" s="52">
        <f>IFERROR(_xll.qlIndexFixing(IndexON,D1608,TRUE,_xll.ohTrigger(RecalcTrigger,TriggerON)),NA())</f>
        <v>1.4565073714392085E-2</v>
      </c>
      <c r="H1608" s="49">
        <f>_xll.qlCalendarAdvance(IborCalendar,$H1607,B1608,"f",FALSE)</f>
        <v>51020</v>
      </c>
      <c r="I1608" s="49">
        <f>_xll.qlInterestRateIndexValueDate(Index1M,$H1608)</f>
        <v>51022</v>
      </c>
      <c r="J1608" s="52">
        <f>IFERROR(_xll.qlIndexFixing(Index1M,$H1608,TRUE,_xll.ohTrigger(RecalcTrigger,Trigger1M)),NA())</f>
        <v>1.6834019751538476E-2</v>
      </c>
      <c r="K1608" s="52">
        <f>IFERROR(_xll.qlIndexFixing(ONIndex1M,I1608,TRUE,_xll.ohTrigger(RecalcTrigger,Trigger1M)),NA())</f>
        <v>1.6829403723592762E-2</v>
      </c>
      <c r="L1608" s="52">
        <f>IFERROR(_xll.qlIndexFixing(Index3M,H1608,TRUE,_xll.ohTrigger(RecalcTrigger,Trigger3M)),NA())</f>
        <v>1.8849942529003978E-2</v>
      </c>
      <c r="M1608" s="52">
        <f>IFERROR(_xll.qlIndexFixing(ONIndex3M,I1608,TRUE,_xll.ohTrigger(RecalcTrigger,Trigger3M)),NA())</f>
        <v>1.8820066398133051E-2</v>
      </c>
      <c r="N1608" s="52">
        <f>IFERROR(_xll.qlIndexFixing(Index6M,$H1608,TRUE,_xll.ohTrigger(RecalcTrigger,Trigger6M)),NA())</f>
        <v>2.0686534159160583E-2</v>
      </c>
      <c r="O1608" s="52">
        <f>IFERROR(_xll.qlIndexFixing(ONIndex6M,I1608,TRUE,_xll.ohTrigger(RecalcTrigger,Trigger6M)),NA())</f>
        <v>2.0615176835390159E-2</v>
      </c>
      <c r="P1608" s="52">
        <f>IFERROR(_xll.qlIndexFixing(Index1Y,$H1608,TRUE,_xll.ohTrigger(RecalcTrigger,Trigger1Y)),NA())</f>
        <v>2.2300278843416857E-2</v>
      </c>
      <c r="Q1608" s="52">
        <f>IFERROR(_xll.qlIndexFixing(ONIndex1Y,I1608,TRUE,_xll.ohTrigger(RecalcTrigger,Trigger1Y)),NA())</f>
        <v>2.216436595251281E-2</v>
      </c>
    </row>
    <row r="1609" spans="2:17" x14ac:dyDescent="0.2">
      <c r="B1609" s="46" t="s">
        <v>51</v>
      </c>
      <c r="D1609" s="49">
        <f>_xll.qlCalendarAdvance(LocalCalendar,$D1608,B1609,"f",FALSE)</f>
        <v>51047</v>
      </c>
      <c r="E1609" s="49">
        <f>_xll.qlInterestRateIndexValueDate(IndexON,D1609)</f>
        <v>51047</v>
      </c>
      <c r="F1609" s="52">
        <f>IFERROR(_xll.qlIndexFixing(IndexON,D1609,TRUE,_xll.ohTrigger(RecalcTrigger,TriggerON)),NA())</f>
        <v>1.4562726063678255E-2</v>
      </c>
      <c r="H1609" s="49">
        <f>_xll.qlCalendarAdvance(IborCalendar,$H1608,B1609,"f",FALSE)</f>
        <v>51027</v>
      </c>
      <c r="I1609" s="49">
        <f>_xll.qlInterestRateIndexValueDate(Index1M,$H1609)</f>
        <v>51029</v>
      </c>
      <c r="J1609" s="52">
        <f>IFERROR(_xll.qlIndexFixing(Index1M,$H1609,TRUE,_xll.ohTrigger(RecalcTrigger,Trigger1M)),NA())</f>
        <v>1.6830594681339808E-2</v>
      </c>
      <c r="K1609" s="52">
        <f>IFERROR(_xll.qlIndexFixing(ONIndex1M,I1609,TRUE,_xll.ohTrigger(RecalcTrigger,Trigger1M)),NA())</f>
        <v>1.6826112309571428E-2</v>
      </c>
      <c r="L1609" s="52">
        <f>IFERROR(_xll.qlIndexFixing(Index3M,H1609,TRUE,_xll.ohTrigger(RecalcTrigger,Trigger3M)),NA())</f>
        <v>1.8847833204012385E-2</v>
      </c>
      <c r="M1609" s="52">
        <f>IFERROR(_xll.qlIndexFixing(ONIndex3M,I1609,TRUE,_xll.ohTrigger(RecalcTrigger,Trigger3M)),NA())</f>
        <v>1.8817880012873545E-2</v>
      </c>
      <c r="N1609" s="52">
        <f>IFERROR(_xll.qlIndexFixing(Index6M,$H1609,TRUE,_xll.ohTrigger(RecalcTrigger,Trigger6M)),NA())</f>
        <v>2.0683845030202392E-2</v>
      </c>
      <c r="O1609" s="52">
        <f>IFERROR(_xll.qlIndexFixing(ONIndex6M,I1609,TRUE,_xll.ohTrigger(RecalcTrigger,Trigger6M)),NA())</f>
        <v>2.0612457707080978E-2</v>
      </c>
      <c r="P1609" s="52">
        <f>IFERROR(_xll.qlIndexFixing(Index1Y,$H1609,TRUE,_xll.ohTrigger(RecalcTrigger,Trigger1Y)),NA())</f>
        <v>2.2295785494428708E-2</v>
      </c>
      <c r="Q1609" s="52">
        <f>IFERROR(_xll.qlIndexFixing(ONIndex1Y,I1609,TRUE,_xll.ohTrigger(RecalcTrigger,Trigger1Y)),NA())</f>
        <v>2.216024453338683E-2</v>
      </c>
    </row>
    <row r="1610" spans="2:17" x14ac:dyDescent="0.2">
      <c r="B1610" s="46" t="s">
        <v>51</v>
      </c>
      <c r="D1610" s="49">
        <f>_xll.qlCalendarAdvance(LocalCalendar,$D1609,B1610,"f",FALSE)</f>
        <v>51054</v>
      </c>
      <c r="E1610" s="49">
        <f>_xll.qlInterestRateIndexValueDate(IndexON,D1610)</f>
        <v>51054</v>
      </c>
      <c r="F1610" s="52">
        <f>IFERROR(_xll.qlIndexFixing(IndexON,D1610,TRUE,_xll.ohTrigger(RecalcTrigger,TriggerON)),NA())</f>
        <v>1.4560393363085566E-2</v>
      </c>
      <c r="H1610" s="49">
        <f>_xll.qlCalendarAdvance(IborCalendar,$H1609,B1610,"f",FALSE)</f>
        <v>51034</v>
      </c>
      <c r="I1610" s="49">
        <f>_xll.qlInterestRateIndexValueDate(Index1M,$H1610)</f>
        <v>51036</v>
      </c>
      <c r="J1610" s="52">
        <f>IFERROR(_xll.qlIndexFixing(Index1M,$H1610,TRUE,_xll.ohTrigger(RecalcTrigger,Trigger1M)),NA())</f>
        <v>1.6827345722810499E-2</v>
      </c>
      <c r="K1610" s="52">
        <f>IFERROR(_xll.qlIndexFixing(ONIndex1M,I1610,TRUE,_xll.ohTrigger(RecalcTrigger,Trigger1M)),NA())</f>
        <v>1.6822836462964119E-2</v>
      </c>
      <c r="L1610" s="52">
        <f>IFERROR(_xll.qlIndexFixing(Index3M,H1610,TRUE,_xll.ohTrigger(RecalcTrigger,Trigger3M)),NA())</f>
        <v>1.884573774220304E-2</v>
      </c>
      <c r="M1610" s="52">
        <f>IFERROR(_xll.qlIndexFixing(ONIndex3M,I1610,TRUE,_xll.ohTrigger(RecalcTrigger,Trigger3M)),NA())</f>
        <v>1.8815707426096395E-2</v>
      </c>
      <c r="N1610" s="52">
        <f>IFERROR(_xll.qlIndexFixing(Index6M,$H1610,TRUE,_xll.ohTrigger(RecalcTrigger,Trigger6M)),NA())</f>
        <v>2.0681160438253209E-2</v>
      </c>
      <c r="O1610" s="52">
        <f>IFERROR(_xll.qlIndexFixing(ONIndex6M,I1610,TRUE,_xll.ohTrigger(RecalcTrigger,Trigger6M)),NA())</f>
        <v>2.0609743066088981E-2</v>
      </c>
      <c r="P1610" s="52">
        <f>IFERROR(_xll.qlIndexFixing(Index1Y,$H1610,TRUE,_xll.ohTrigger(RecalcTrigger,Trigger1Y)),NA())</f>
        <v>2.2291281434033215E-2</v>
      </c>
      <c r="Q1610" s="52">
        <f>IFERROR(_xll.qlIndexFixing(ONIndex1Y,I1610,TRUE,_xll.ohTrigger(RecalcTrigger,Trigger1Y)),NA())</f>
        <v>2.2156112619402535E-2</v>
      </c>
    </row>
    <row r="1611" spans="2:17" x14ac:dyDescent="0.2">
      <c r="B1611" s="46" t="s">
        <v>51</v>
      </c>
      <c r="D1611" s="49">
        <f>_xll.qlCalendarAdvance(LocalCalendar,$D1610,B1611,"f",FALSE)</f>
        <v>51061</v>
      </c>
      <c r="E1611" s="49">
        <f>_xll.qlInterestRateIndexValueDate(IndexON,D1611)</f>
        <v>51061</v>
      </c>
      <c r="F1611" s="52">
        <f>IFERROR(_xll.qlIndexFixing(IndexON,D1611,TRUE,_xll.ohTrigger(RecalcTrigger,TriggerON)),NA())</f>
        <v>1.4558075612534083E-2</v>
      </c>
      <c r="H1611" s="49">
        <f>_xll.qlCalendarAdvance(IborCalendar,$H1610,B1611,"f",FALSE)</f>
        <v>51041</v>
      </c>
      <c r="I1611" s="49">
        <f>_xll.qlInterestRateIndexValueDate(Index1M,$H1611)</f>
        <v>51043</v>
      </c>
      <c r="J1611" s="52">
        <f>IFERROR(_xll.qlIndexFixing(Index1M,$H1611,TRUE,_xll.ohTrigger(RecalcTrigger,Trigger1M)),NA())</f>
        <v>1.6824112352890302E-2</v>
      </c>
      <c r="K1611" s="52">
        <f>IFERROR(_xll.qlIndexFixing(ONIndex1M,I1611,TRUE,_xll.ohTrigger(RecalcTrigger,Trigger1M)),NA())</f>
        <v>1.6819576183770835E-2</v>
      </c>
      <c r="L1611" s="52">
        <f>IFERROR(_xll.qlIndexFixing(Index3M,H1611,TRUE,_xll.ohTrigger(RecalcTrigger,Trigger3M)),NA())</f>
        <v>1.8843656143555741E-2</v>
      </c>
      <c r="M1611" s="52">
        <f>IFERROR(_xll.qlIndexFixing(ONIndex3M,I1611,TRUE,_xll.ohTrigger(RecalcTrigger,Trigger3M)),NA())</f>
        <v>1.8813548637934829E-2</v>
      </c>
      <c r="N1611" s="52">
        <f>IFERROR(_xll.qlIndexFixing(Index6M,$H1611,TRUE,_xll.ohTrigger(RecalcTrigger,Trigger6M)),NA())</f>
        <v>2.067807843693821E-2</v>
      </c>
      <c r="O1611" s="52">
        <f>IFERROR(_xll.qlIndexFixing(ONIndex6M,I1611,TRUE,_xll.ohTrigger(RecalcTrigger,Trigger6M)),NA())</f>
        <v>2.0607032912440815E-2</v>
      </c>
      <c r="P1611" s="52">
        <f>IFERROR(_xll.qlIndexFixing(Index1Y,$H1611,TRUE,_xll.ohTrigger(RecalcTrigger,Trigger1Y)),NA())</f>
        <v>2.228570088653534E-2</v>
      </c>
      <c r="Q1611" s="52">
        <f>IFERROR(_xll.qlIndexFixing(ONIndex1Y,I1611,TRUE,_xll.ohTrigger(RecalcTrigger,Trigger1Y)),NA())</f>
        <v>2.2151970210559924E-2</v>
      </c>
    </row>
    <row r="1612" spans="2:17" x14ac:dyDescent="0.2">
      <c r="B1612" s="46" t="s">
        <v>51</v>
      </c>
      <c r="D1612" s="49">
        <f>_xll.qlCalendarAdvance(LocalCalendar,$D1611,B1612,"f",FALSE)</f>
        <v>51068</v>
      </c>
      <c r="E1612" s="49">
        <f>_xll.qlInterestRateIndexValueDate(IndexON,D1612)</f>
        <v>51068</v>
      </c>
      <c r="F1612" s="52">
        <f>IFERROR(_xll.qlIndexFixing(IndexON,D1612,TRUE,_xll.ohTrigger(RecalcTrigger,TriggerON)),NA())</f>
        <v>1.4555772812183676E-2</v>
      </c>
      <c r="H1612" s="49">
        <f>_xll.qlCalendarAdvance(IborCalendar,$H1611,B1612,"f",FALSE)</f>
        <v>51048</v>
      </c>
      <c r="I1612" s="49">
        <f>_xll.qlInterestRateIndexValueDate(Index1M,$H1612)</f>
        <v>51050</v>
      </c>
      <c r="J1612" s="52">
        <f>IFERROR(_xll.qlIndexFixing(Index1M,$H1612,TRUE,_xll.ohTrigger(RecalcTrigger,Trigger1M)),NA())</f>
        <v>1.6820894571568906E-2</v>
      </c>
      <c r="K1612" s="52">
        <f>IFERROR(_xll.qlIndexFixing(ONIndex1M,I1612,TRUE,_xll.ohTrigger(RecalcTrigger,Trigger1M)),NA())</f>
        <v>1.6816493134748089E-2</v>
      </c>
      <c r="L1612" s="52">
        <f>IFERROR(_xll.qlIndexFixing(Index3M,H1612,TRUE,_xll.ohTrigger(RecalcTrigger,Trigger3M)),NA())</f>
        <v>1.8842630523204146E-2</v>
      </c>
      <c r="M1612" s="52">
        <f>IFERROR(_xll.qlIndexFixing(ONIndex3M,I1612,TRUE,_xll.ohTrigger(RecalcTrigger,Trigger3M)),NA())</f>
        <v>1.881174250437212E-2</v>
      </c>
      <c r="N1612" s="52">
        <f>IFERROR(_xll.qlIndexFixing(Index6M,$H1612,TRUE,_xll.ohTrigger(RecalcTrigger,Trigger6M)),NA())</f>
        <v>2.0677011408452163E-2</v>
      </c>
      <c r="O1612" s="52">
        <f>IFERROR(_xll.qlIndexFixing(ONIndex6M,I1612,TRUE,_xll.ohTrigger(RecalcTrigger,Trigger6M)),NA())</f>
        <v>2.0604723785597745E-2</v>
      </c>
      <c r="P1612" s="52">
        <f>IFERROR(_xll.qlIndexFixing(Index1Y,$H1612,TRUE,_xll.ohTrigger(RecalcTrigger,Trigger1Y)),NA())</f>
        <v>2.2282595225637081E-2</v>
      </c>
      <c r="Q1612" s="52">
        <f>IFERROR(_xll.qlIndexFixing(ONIndex1Y,I1612,TRUE,_xll.ohTrigger(RecalcTrigger,Trigger1Y)),NA())</f>
        <v>2.2148201446419158E-2</v>
      </c>
    </row>
    <row r="1613" spans="2:17" x14ac:dyDescent="0.2">
      <c r="B1613" s="46" t="s">
        <v>51</v>
      </c>
      <c r="D1613" s="49">
        <f>_xll.qlCalendarAdvance(LocalCalendar,$D1612,B1613,"f",FALSE)</f>
        <v>51075</v>
      </c>
      <c r="E1613" s="49">
        <f>_xll.qlInterestRateIndexValueDate(IndexON,D1613)</f>
        <v>51075</v>
      </c>
      <c r="F1613" s="52">
        <f>IFERROR(_xll.qlIndexFixing(IndexON,D1613,TRUE,_xll.ohTrigger(RecalcTrigger,TriggerON)),NA())</f>
        <v>1.4553484961874474E-2</v>
      </c>
      <c r="H1613" s="49">
        <f>_xll.qlCalendarAdvance(IborCalendar,$H1612,B1613,"f",FALSE)</f>
        <v>51055</v>
      </c>
      <c r="I1613" s="49">
        <f>_xll.qlInterestRateIndexValueDate(Index1M,$H1613)</f>
        <v>51057</v>
      </c>
      <c r="J1613" s="52">
        <f>IFERROR(_xll.qlIndexFixing(Index1M,$H1613,TRUE,_xll.ohTrigger(RecalcTrigger,Trigger1M)),NA())</f>
        <v>1.6817692378828259E-2</v>
      </c>
      <c r="K1613" s="52">
        <f>IFERROR(_xll.qlIndexFixing(ONIndex1M,I1613,TRUE,_xll.ohTrigger(RecalcTrigger,Trigger1M)),NA())</f>
        <v>1.681310232767963E-2</v>
      </c>
      <c r="L1613" s="52">
        <f>IFERROR(_xll.qlIndexFixing(Index3M,H1613,TRUE,_xll.ohTrigger(RecalcTrigger,Trigger3M)),NA())</f>
        <v>1.8840927747939679E-2</v>
      </c>
      <c r="M1613" s="52">
        <f>IFERROR(_xll.qlIndexFixing(ONIndex3M,I1613,TRUE,_xll.ohTrigger(RecalcTrigger,Trigger3M)),NA())</f>
        <v>1.8809272457165349E-2</v>
      </c>
      <c r="N1613" s="52">
        <f>IFERROR(_xll.qlIndexFixing(Index6M,$H1613,TRUE,_xll.ohTrigger(RecalcTrigger,Trigger6M)),NA())</f>
        <v>2.0674340941967247E-2</v>
      </c>
      <c r="O1613" s="52">
        <f>IFERROR(_xll.qlIndexFixing(ONIndex6M,I1613,TRUE,_xll.ohTrigger(RecalcTrigger,Trigger6M)),NA())</f>
        <v>2.0601626067042744E-2</v>
      </c>
      <c r="P1613" s="52">
        <f>IFERROR(_xll.qlIndexFixing(Index1Y,$H1613,TRUE,_xll.ohTrigger(RecalcTrigger,Trigger1Y)),NA())</f>
        <v>2.2277704985845422E-2</v>
      </c>
      <c r="Q1613" s="52">
        <f>IFERROR(_xll.qlIndexFixing(ONIndex1Y,I1613,TRUE,_xll.ohTrigger(RecalcTrigger,Trigger1Y)),NA())</f>
        <v>2.2143653908219818E-2</v>
      </c>
    </row>
    <row r="1614" spans="2:17" x14ac:dyDescent="0.2">
      <c r="B1614" s="46" t="s">
        <v>51</v>
      </c>
      <c r="D1614" s="49">
        <f>_xll.qlCalendarAdvance(LocalCalendar,$D1613,B1614,"f",FALSE)</f>
        <v>51082</v>
      </c>
      <c r="E1614" s="49">
        <f>_xll.qlInterestRateIndexValueDate(IndexON,D1614)</f>
        <v>51082</v>
      </c>
      <c r="F1614" s="52">
        <f>IFERROR(_xll.qlIndexFixing(IndexON,D1614,TRUE,_xll.ohTrigger(RecalcTrigger,TriggerON)),NA())</f>
        <v>1.4551212061606478E-2</v>
      </c>
      <c r="H1614" s="49">
        <f>_xll.qlCalendarAdvance(IborCalendar,$H1613,B1614,"f",FALSE)</f>
        <v>51062</v>
      </c>
      <c r="I1614" s="49">
        <f>_xll.qlInterestRateIndexValueDate(Index1M,$H1614)</f>
        <v>51064</v>
      </c>
      <c r="J1614" s="52">
        <f>IFERROR(_xll.qlIndexFixing(Index1M,$H1614,TRUE,_xll.ohTrigger(RecalcTrigger,Trigger1M)),NA())</f>
        <v>1.6814505774663206E-2</v>
      </c>
      <c r="K1614" s="52">
        <f>IFERROR(_xll.qlIndexFixing(ONIndex1M,I1614,TRUE,_xll.ohTrigger(RecalcTrigger,Trigger1M)),NA())</f>
        <v>1.680988875078171E-2</v>
      </c>
      <c r="L1614" s="52">
        <f>IFERROR(_xll.qlIndexFixing(Index3M,H1614,TRUE,_xll.ohTrigger(RecalcTrigger,Trigger3M)),NA())</f>
        <v>1.8838541942531824E-2</v>
      </c>
      <c r="M1614" s="52">
        <f>IFERROR(_xll.qlIndexFixing(ONIndex3M,I1614,TRUE,_xll.ohTrigger(RecalcTrigger,Trigger3M)),NA())</f>
        <v>1.880715506458408E-2</v>
      </c>
      <c r="N1614" s="52">
        <f>IFERROR(_xll.qlIndexFixing(Index6M,$H1614,TRUE,_xll.ohTrigger(RecalcTrigger,Trigger6M)),NA())</f>
        <v>2.0671675013250977E-2</v>
      </c>
      <c r="O1614" s="52">
        <f>IFERROR(_xll.qlIndexFixing(ONIndex6M,I1614,TRUE,_xll.ohTrigger(RecalcTrigger,Trigger6M)),NA())</f>
        <v>2.0598929375319486E-2</v>
      </c>
      <c r="P1614" s="52">
        <f>IFERROR(_xll.qlIndexFixing(Index1Y,$H1614,TRUE,_xll.ohTrigger(RecalcTrigger,Trigger1Y)),NA())</f>
        <v>2.2273158081266356E-2</v>
      </c>
      <c r="Q1614" s="52">
        <f>IFERROR(_xll.qlIndexFixing(ONIndex1Y,I1614,TRUE,_xll.ohTrigger(RecalcTrigger,Trigger1Y)),NA())</f>
        <v>2.2139480014722324E-2</v>
      </c>
    </row>
    <row r="1615" spans="2:17" x14ac:dyDescent="0.2">
      <c r="B1615" s="46" t="s">
        <v>51</v>
      </c>
      <c r="D1615" s="49">
        <f>_xll.qlCalendarAdvance(LocalCalendar,$D1614,B1615,"f",FALSE)</f>
        <v>51089</v>
      </c>
      <c r="E1615" s="49">
        <f>_xll.qlInterestRateIndexValueDate(IndexON,D1615)</f>
        <v>51089</v>
      </c>
      <c r="F1615" s="52">
        <f>IFERROR(_xll.qlIndexFixing(IndexON,D1615,TRUE,_xll.ohTrigger(RecalcTrigger,TriggerON)),NA())</f>
        <v>1.4548954111459622E-2</v>
      </c>
      <c r="H1615" s="49">
        <f>_xll.qlCalendarAdvance(IborCalendar,$H1614,B1615,"f",FALSE)</f>
        <v>51069</v>
      </c>
      <c r="I1615" s="49">
        <f>_xll.qlInterestRateIndexValueDate(Index1M,$H1615)</f>
        <v>51071</v>
      </c>
      <c r="J1615" s="52">
        <f>IFERROR(_xll.qlIndexFixing(Index1M,$H1615,TRUE,_xll.ohTrigger(RecalcTrigger,Trigger1M)),NA())</f>
        <v>1.6811334759053113E-2</v>
      </c>
      <c r="K1615" s="52">
        <f>IFERROR(_xll.qlIndexFixing(ONIndex1M,I1615,TRUE,_xll.ohTrigger(RecalcTrigger,Trigger1M)),NA())</f>
        <v>1.6806690741271169E-2</v>
      </c>
      <c r="L1615" s="52">
        <f>IFERROR(_xll.qlIndexFixing(Index3M,H1615,TRUE,_xll.ohTrigger(RecalcTrigger,Trigger3M)),NA())</f>
        <v>1.8836518450118196E-2</v>
      </c>
      <c r="M1615" s="52">
        <f>IFERROR(_xll.qlIndexFixing(ONIndex3M,I1615,TRUE,_xll.ohTrigger(RecalcTrigger,Trigger3M)),NA())</f>
        <v>1.8805051470565104E-2</v>
      </c>
      <c r="N1615" s="52">
        <f>IFERROR(_xll.qlIndexFixing(Index6M,$H1615,TRUE,_xll.ohTrigger(RecalcTrigger,Trigger6M)),NA())</f>
        <v>2.0669013622283908E-2</v>
      </c>
      <c r="O1615" s="52">
        <f>IFERROR(_xll.qlIndexFixing(ONIndex6M,I1615,TRUE,_xll.ohTrigger(RecalcTrigger,Trigger6M)),NA())</f>
        <v>2.0596237170913412E-2</v>
      </c>
      <c r="P1615" s="52">
        <f>IFERROR(_xll.qlIndexFixing(Index1Y,$H1615,TRUE,_xll.ohTrigger(RecalcTrigger,Trigger1Y)),NA())</f>
        <v>2.2268600466005255E-2</v>
      </c>
      <c r="Q1615" s="52">
        <f>IFERROR(_xll.qlIndexFixing(ONIndex1Y,I1615,TRUE,_xll.ohTrigger(RecalcTrigger,Trigger1Y)),NA())</f>
        <v>2.2135295626393159E-2</v>
      </c>
    </row>
    <row r="1616" spans="2:17" x14ac:dyDescent="0.2">
      <c r="B1616" s="46" t="s">
        <v>51</v>
      </c>
      <c r="D1616" s="49">
        <f>_xll.qlCalendarAdvance(LocalCalendar,$D1615,B1616,"f",FALSE)</f>
        <v>51096</v>
      </c>
      <c r="E1616" s="49">
        <f>_xll.qlInterestRateIndexValueDate(IndexON,D1616)</f>
        <v>51096</v>
      </c>
      <c r="F1616" s="52">
        <f>IFERROR(_xll.qlIndexFixing(IndexON,D1616,TRUE,_xll.ohTrigger(RecalcTrigger,TriggerON)),NA())</f>
        <v>1.4546711111353972E-2</v>
      </c>
      <c r="H1616" s="49">
        <f>_xll.qlCalendarAdvance(IborCalendar,$H1615,B1616,"f",FALSE)</f>
        <v>51076</v>
      </c>
      <c r="I1616" s="49">
        <f>_xll.qlInterestRateIndexValueDate(Index1M,$H1616)</f>
        <v>51078</v>
      </c>
      <c r="J1616" s="52">
        <f>IFERROR(_xll.qlIndexFixing(Index1M,$H1616,TRUE,_xll.ohTrigger(RecalcTrigger,Trigger1M)),NA())</f>
        <v>1.6808179331990247E-2</v>
      </c>
      <c r="K1616" s="52">
        <f>IFERROR(_xll.qlIndexFixing(ONIndex1M,I1616,TRUE,_xll.ohTrigger(RecalcTrigger,Trigger1M)),NA())</f>
        <v>1.6803508299174652E-2</v>
      </c>
      <c r="L1616" s="52">
        <f>IFERROR(_xll.qlIndexFixing(Index3M,H1616,TRUE,_xll.ohTrigger(RecalcTrigger,Trigger3M)),NA())</f>
        <v>1.8834508822959044E-2</v>
      </c>
      <c r="M1616" s="52">
        <f>IFERROR(_xll.qlIndexFixing(ONIndex3M,I1616,TRUE,_xll.ohTrigger(RecalcTrigger,Trigger3M)),NA())</f>
        <v>1.880296167505513E-2</v>
      </c>
      <c r="N1616" s="52">
        <f>IFERROR(_xll.qlIndexFixing(Index6M,$H1616,TRUE,_xll.ohTrigger(RecalcTrigger,Trigger6M)),NA())</f>
        <v>2.066514816271519E-2</v>
      </c>
      <c r="O1616" s="52">
        <f>IFERROR(_xll.qlIndexFixing(ONIndex6M,I1616,TRUE,_xll.ohTrigger(RecalcTrigger,Trigger6M)),NA())</f>
        <v>2.0593549453824522E-2</v>
      </c>
      <c r="P1616" s="52">
        <f>IFERROR(_xll.qlIndexFixing(Index1Y,$H1616,TRUE,_xll.ohTrigger(RecalcTrigger,Trigger1Y)),NA())</f>
        <v>2.2264032140208039E-2</v>
      </c>
      <c r="Q1616" s="52">
        <f>IFERROR(_xll.qlIndexFixing(ONIndex1Y,I1616,TRUE,_xll.ohTrigger(RecalcTrigger,Trigger1Y)),NA())</f>
        <v>2.2131100743179033E-2</v>
      </c>
    </row>
    <row r="1617" spans="2:17" x14ac:dyDescent="0.2">
      <c r="B1617" s="46" t="s">
        <v>51</v>
      </c>
      <c r="D1617" s="49">
        <f>_xll.qlCalendarAdvance(LocalCalendar,$D1616,B1617,"f",FALSE)</f>
        <v>51103</v>
      </c>
      <c r="E1617" s="49">
        <f>_xll.qlInterestRateIndexValueDate(IndexON,D1617)</f>
        <v>51103</v>
      </c>
      <c r="F1617" s="52">
        <f>IFERROR(_xll.qlIndexFixing(IndexON,D1617,TRUE,_xll.ohTrigger(RecalcTrigger,TriggerON)),NA())</f>
        <v>1.4544483061369462E-2</v>
      </c>
      <c r="H1617" s="49">
        <f>_xll.qlCalendarAdvance(IborCalendar,$H1616,B1617,"f",FALSE)</f>
        <v>51083</v>
      </c>
      <c r="I1617" s="49">
        <f>_xll.qlInterestRateIndexValueDate(Index1M,$H1617)</f>
        <v>51088</v>
      </c>
      <c r="J1617" s="52">
        <f>IFERROR(_xll.qlIndexFixing(Index1M,$H1617,TRUE,_xll.ohTrigger(RecalcTrigger,Trigger1M)),NA())</f>
        <v>1.6803529103959214E-2</v>
      </c>
      <c r="K1617" s="52">
        <f>IFERROR(_xll.qlIndexFixing(ONIndex1M,I1617,TRUE,_xll.ohTrigger(RecalcTrigger,Trigger1M)),NA())</f>
        <v>1.6798655469942858E-2</v>
      </c>
      <c r="L1617" s="52">
        <f>IFERROR(_xll.qlIndexFixing(Index3M,H1617,TRUE,_xll.ohTrigger(RecalcTrigger,Trigger3M)),NA())</f>
        <v>1.8830957532681474E-2</v>
      </c>
      <c r="M1617" s="52">
        <f>IFERROR(_xll.qlIndexFixing(ONIndex3M,I1617,TRUE,_xll.ohTrigger(RecalcTrigger,Trigger3M)),NA())</f>
        <v>1.8799313253543559E-2</v>
      </c>
      <c r="N1617" s="52">
        <f>IFERROR(_xll.qlIndexFixing(Index6M,$H1617,TRUE,_xll.ohTrigger(RecalcTrigger,Trigger6M)),NA())</f>
        <v>2.0661359789552327E-2</v>
      </c>
      <c r="O1617" s="52">
        <f>IFERROR(_xll.qlIndexFixing(ONIndex6M,I1617,TRUE,_xll.ohTrigger(RecalcTrigger,Trigger6M)),NA())</f>
        <v>2.0588922847819546E-2</v>
      </c>
      <c r="P1617" s="52">
        <f>IFERROR(_xll.qlIndexFixing(Index1Y,$H1617,TRUE,_xll.ohTrigger(RecalcTrigger,Trigger1Y)),NA())</f>
        <v>2.2257138916700829E-2</v>
      </c>
      <c r="Q1617" s="52">
        <f>IFERROR(_xll.qlIndexFixing(ONIndex1Y,I1617,TRUE,_xll.ohTrigger(RecalcTrigger,Trigger1Y)),NA())</f>
        <v>2.2124332260791135E-2</v>
      </c>
    </row>
    <row r="1618" spans="2:17" x14ac:dyDescent="0.2">
      <c r="B1618" s="46" t="s">
        <v>51</v>
      </c>
      <c r="D1618" s="49">
        <f>_xll.qlCalendarAdvance(LocalCalendar,$D1617,B1618,"f",FALSE)</f>
        <v>51110</v>
      </c>
      <c r="E1618" s="49">
        <f>_xll.qlInterestRateIndexValueDate(IndexON,D1618)</f>
        <v>51110</v>
      </c>
      <c r="F1618" s="52">
        <f>IFERROR(_xll.qlIndexFixing(IndexON,D1618,TRUE,_xll.ohTrigger(RecalcTrigger,TriggerON)),NA())</f>
        <v>1.4542269961506094E-2</v>
      </c>
      <c r="H1618" s="49">
        <f>_xll.qlCalendarAdvance(IborCalendar,$H1617,B1618,"f",FALSE)</f>
        <v>51090</v>
      </c>
      <c r="I1618" s="49">
        <f>_xll.qlInterestRateIndexValueDate(Index1M,$H1618)</f>
        <v>51092</v>
      </c>
      <c r="J1618" s="52">
        <f>IFERROR(_xll.qlIndexFixing(Index1M,$H1618,TRUE,_xll.ohTrigger(RecalcTrigger,Trigger1M)),NA())</f>
        <v>1.6801915243449466E-2</v>
      </c>
      <c r="K1618" s="52">
        <f>IFERROR(_xll.qlIndexFixing(ONIndex1M,I1618,TRUE,_xll.ohTrigger(RecalcTrigger,Trigger1M)),NA())</f>
        <v>1.6797190117250338E-2</v>
      </c>
      <c r="L1618" s="52">
        <f>IFERROR(_xll.qlIndexFixing(Index3M,H1618,TRUE,_xll.ohTrigger(RecalcTrigger,Trigger3M)),NA())</f>
        <v>1.8830884039709946E-2</v>
      </c>
      <c r="M1618" s="52">
        <f>IFERROR(_xll.qlIndexFixing(ONIndex3M,I1618,TRUE,_xll.ohTrigger(RecalcTrigger,Trigger3M)),NA())</f>
        <v>1.8798823479695415E-2</v>
      </c>
      <c r="N1618" s="52">
        <f>IFERROR(_xll.qlIndexFixing(Index6M,$H1618,TRUE,_xll.ohTrigger(RecalcTrigger,Trigger6M)),NA())</f>
        <v>2.0659847032779292E-2</v>
      </c>
      <c r="O1618" s="52">
        <f>IFERROR(_xll.qlIndexFixing(ONIndex6M,I1618,TRUE,_xll.ohTrigger(RecalcTrigger,Trigger6M)),NA())</f>
        <v>2.0588187481571651E-2</v>
      </c>
      <c r="P1618" s="52">
        <f>IFERROR(_xll.qlIndexFixing(Index1Y,$H1618,TRUE,_xll.ohTrigger(RecalcTrigger,Trigger1Y)),NA())</f>
        <v>2.2254863357592282E-2</v>
      </c>
      <c r="Q1618" s="52">
        <f>IFERROR(_xll.qlIndexFixing(ONIndex1Y,I1618,TRUE,_xll.ohTrigger(RecalcTrigger,Trigger1Y)),NA())</f>
        <v>2.2122679492122543E-2</v>
      </c>
    </row>
    <row r="1619" spans="2:17" x14ac:dyDescent="0.2">
      <c r="B1619" s="46" t="s">
        <v>51</v>
      </c>
      <c r="D1619" s="49">
        <f>_xll.qlCalendarAdvance(LocalCalendar,$D1618,B1619,"f",FALSE)</f>
        <v>51117</v>
      </c>
      <c r="E1619" s="49">
        <f>_xll.qlInterestRateIndexValueDate(IndexON,D1619)</f>
        <v>51117</v>
      </c>
      <c r="F1619" s="52">
        <f>IFERROR(_xll.qlIndexFixing(IndexON,D1619,TRUE,_xll.ohTrigger(RecalcTrigger,TriggerON)),NA())</f>
        <v>1.454007181168393E-2</v>
      </c>
      <c r="H1619" s="49">
        <f>_xll.qlCalendarAdvance(IborCalendar,$H1618,B1619,"f",FALSE)</f>
        <v>51097</v>
      </c>
      <c r="I1619" s="49">
        <f>_xll.qlInterestRateIndexValueDate(Index1M,$H1619)</f>
        <v>51099</v>
      </c>
      <c r="J1619" s="52">
        <f>IFERROR(_xll.qlIndexFixing(Index1M,$H1619,TRUE,_xll.ohTrigger(RecalcTrigger,Trigger1M)),NA())</f>
        <v>1.6799148950723947E-2</v>
      </c>
      <c r="K1619" s="52">
        <f>IFERROR(_xll.qlIndexFixing(ONIndex1M,I1619,TRUE,_xll.ohTrigger(RecalcTrigger,Trigger1M)),NA())</f>
        <v>1.679405437742254E-2</v>
      </c>
      <c r="L1619" s="52">
        <f>IFERROR(_xll.qlIndexFixing(Index3M,H1619,TRUE,_xll.ohTrigger(RecalcTrigger,Trigger3M)),NA())</f>
        <v>1.88285631327848E-2</v>
      </c>
      <c r="M1619" s="52">
        <f>IFERROR(_xll.qlIndexFixing(ONIndex3M,I1619,TRUE,_xll.ohTrigger(RecalcTrigger,Trigger3M)),NA())</f>
        <v>1.8796775079819028E-2</v>
      </c>
      <c r="N1619" s="52">
        <f>IFERROR(_xll.qlIndexFixing(Index6M,$H1619,TRUE,_xll.ohTrigger(RecalcTrigger,Trigger6M)),NA())</f>
        <v>2.0657203273088124E-2</v>
      </c>
      <c r="O1619" s="52">
        <f>IFERROR(_xll.qlIndexFixing(ONIndex6M,I1619,TRUE,_xll.ohTrigger(RecalcTrigger,Trigger6M)),NA())</f>
        <v>2.0585513226381025E-2</v>
      </c>
      <c r="P1619" s="52">
        <f>IFERROR(_xll.qlIndexFixing(Index1Y,$H1619,TRUE,_xll.ohTrigger(RecalcTrigger,Trigger1Y)),NA())</f>
        <v>2.2250262901067998E-2</v>
      </c>
      <c r="Q1619" s="52">
        <f>IFERROR(_xll.qlIndexFixing(ONIndex1Y,I1619,TRUE,_xll.ohTrigger(RecalcTrigger,Trigger1Y)),NA())</f>
        <v>2.2118453124306825E-2</v>
      </c>
    </row>
    <row r="1620" spans="2:17" x14ac:dyDescent="0.2">
      <c r="B1620" s="46" t="s">
        <v>51</v>
      </c>
      <c r="D1620" s="49">
        <f>_xll.qlCalendarAdvance(LocalCalendar,$D1619,B1620,"f",FALSE)</f>
        <v>51124</v>
      </c>
      <c r="E1620" s="49">
        <f>_xll.qlInterestRateIndexValueDate(IndexON,D1620)</f>
        <v>51124</v>
      </c>
      <c r="F1620" s="52">
        <f>IFERROR(_xll.qlIndexFixing(IndexON,D1620,TRUE,_xll.ohTrigger(RecalcTrigger,TriggerON)),NA())</f>
        <v>1.4537888611902972E-2</v>
      </c>
      <c r="H1620" s="49">
        <f>_xll.qlCalendarAdvance(IborCalendar,$H1619,B1620,"f",FALSE)</f>
        <v>51104</v>
      </c>
      <c r="I1620" s="49">
        <f>_xll.qlInterestRateIndexValueDate(Index1M,$H1620)</f>
        <v>51106</v>
      </c>
      <c r="J1620" s="52">
        <f>IFERROR(_xll.qlIndexFixing(Index1M,$H1620,TRUE,_xll.ohTrigger(RecalcTrigger,Trigger1M)),NA())</f>
        <v>1.6795885613795913E-2</v>
      </c>
      <c r="K1620" s="52">
        <f>IFERROR(_xll.qlIndexFixing(ONIndex1M,I1620,TRUE,_xll.ohTrigger(RecalcTrigger,Trigger1M)),NA())</f>
        <v>1.6790934205008767E-2</v>
      </c>
      <c r="L1620" s="52">
        <f>IFERROR(_xll.qlIndexFixing(Index3M,H1620,TRUE,_xll.ohTrigger(RecalcTrigger,Trigger3M)),NA())</f>
        <v>1.8825545594403081E-2</v>
      </c>
      <c r="M1620" s="52">
        <f>IFERROR(_xll.qlIndexFixing(ONIndex3M,I1620,TRUE,_xll.ohTrigger(RecalcTrigger,Trigger3M)),NA())</f>
        <v>1.8794740478478289E-2</v>
      </c>
      <c r="N1620" s="52">
        <f>IFERROR(_xll.qlIndexFixing(Index6M,$H1620,TRUE,_xll.ohTrigger(RecalcTrigger,Trigger6M)),NA())</f>
        <v>2.0655774733048436E-2</v>
      </c>
      <c r="O1620" s="52">
        <f>IFERROR(_xll.qlIndexFixing(ONIndex6M,I1620,TRUE,_xll.ohTrigger(RecalcTrigger,Trigger6M)),NA())</f>
        <v>2.0582843458534228E-2</v>
      </c>
      <c r="P1620" s="52">
        <f>IFERROR(_xll.qlIndexFixing(Index1Y,$H1620,TRUE,_xll.ohTrigger(RecalcTrigger,Trigger1Y)),NA())</f>
        <v>2.2245651734595469E-2</v>
      </c>
      <c r="Q1620" s="52">
        <f>IFERROR(_xll.qlIndexFixing(ONIndex1Y,I1620,TRUE,_xll.ohTrigger(RecalcTrigger,Trigger1Y)),NA())</f>
        <v>2.2114216261606146E-2</v>
      </c>
    </row>
    <row r="1621" spans="2:17" x14ac:dyDescent="0.2">
      <c r="B1621" s="46" t="s">
        <v>51</v>
      </c>
      <c r="D1621" s="49">
        <f>_xll.qlCalendarAdvance(LocalCalendar,$D1620,B1621,"f",FALSE)</f>
        <v>51131</v>
      </c>
      <c r="E1621" s="49">
        <f>_xll.qlInterestRateIndexValueDate(IndexON,D1621)</f>
        <v>51131</v>
      </c>
      <c r="F1621" s="52">
        <f>IFERROR(_xll.qlIndexFixing(IndexON,D1621,TRUE,_xll.ohTrigger(RecalcTrigger,TriggerON)),NA())</f>
        <v>1.4535720362243154E-2</v>
      </c>
      <c r="H1621" s="49">
        <f>_xll.qlCalendarAdvance(IborCalendar,$H1620,B1621,"f",FALSE)</f>
        <v>51111</v>
      </c>
      <c r="I1621" s="49">
        <f>_xll.qlInterestRateIndexValueDate(Index1M,$H1621)</f>
        <v>51113</v>
      </c>
      <c r="J1621" s="52">
        <f>IFERROR(_xll.qlIndexFixing(Index1M,$H1621,TRUE,_xll.ohTrigger(RecalcTrigger,Trigger1M)),NA())</f>
        <v>1.6792636024415025E-2</v>
      </c>
      <c r="K1621" s="52">
        <f>IFERROR(_xll.qlIndexFixing(ONIndex1M,I1621,TRUE,_xll.ohTrigger(RecalcTrigger,Trigger1M)),NA())</f>
        <v>1.6787829599982373E-2</v>
      </c>
      <c r="L1621" s="52">
        <f>IFERROR(_xll.qlIndexFixing(Index3M,H1621,TRUE,_xll.ohTrigger(RecalcTrigger,Trigger3M)),NA())</f>
        <v>1.8823602626185997E-2</v>
      </c>
      <c r="M1621" s="52">
        <f>IFERROR(_xll.qlIndexFixing(ONIndex3M,I1621,TRUE,_xll.ohTrigger(RecalcTrigger,Trigger3M)),NA())</f>
        <v>1.8792719675646552E-2</v>
      </c>
      <c r="N1621" s="52">
        <f>IFERROR(_xll.qlIndexFixing(Index6M,$H1621,TRUE,_xll.ohTrigger(RecalcTrigger,Trigger6M)),NA())</f>
        <v>2.065314056819333E-2</v>
      </c>
      <c r="O1621" s="52">
        <f>IFERROR(_xll.qlIndexFixing(ONIndex6M,I1621,TRUE,_xll.ohTrigger(RecalcTrigger,Trigger6M)),NA())</f>
        <v>2.0580178178004616E-2</v>
      </c>
      <c r="P1621" s="52">
        <f>IFERROR(_xll.qlIndexFixing(Index1Y,$H1621,TRUE,_xll.ohTrigger(RecalcTrigger,Trigger1Y)),NA())</f>
        <v>2.2241029858323033E-2</v>
      </c>
      <c r="Q1621" s="52">
        <f>IFERROR(_xll.qlIndexFixing(ONIndex1Y,I1621,TRUE,_xll.ohTrigger(RecalcTrigger,Trigger1Y)),NA())</f>
        <v>2.210996890404715E-2</v>
      </c>
    </row>
    <row r="1622" spans="2:17" x14ac:dyDescent="0.2">
      <c r="B1622" s="46" t="s">
        <v>51</v>
      </c>
      <c r="D1622" s="49">
        <f>_xll.qlCalendarAdvance(LocalCalendar,$D1621,B1622,"f",FALSE)</f>
        <v>51138</v>
      </c>
      <c r="E1622" s="49">
        <f>_xll.qlInterestRateIndexValueDate(IndexON,D1622)</f>
        <v>51138</v>
      </c>
      <c r="F1622" s="52">
        <f>IFERROR(_xll.qlIndexFixing(IndexON,D1622,TRUE,_xll.ohTrigger(RecalcTrigger,TriggerON)),NA())</f>
        <v>1.4533567062624542E-2</v>
      </c>
      <c r="H1622" s="49">
        <f>_xll.qlCalendarAdvance(IborCalendar,$H1621,B1622,"f",FALSE)</f>
        <v>51118</v>
      </c>
      <c r="I1622" s="49">
        <f>_xll.qlInterestRateIndexValueDate(Index1M,$H1622)</f>
        <v>51120</v>
      </c>
      <c r="J1622" s="52">
        <f>IFERROR(_xll.qlIndexFixing(Index1M,$H1622,TRUE,_xll.ohTrigger(RecalcTrigger,Trigger1M)),NA())</f>
        <v>1.6789748174071972E-2</v>
      </c>
      <c r="K1622" s="52">
        <f>IFERROR(_xll.qlIndexFixing(ONIndex1M,I1622,TRUE,_xll.ohTrigger(RecalcTrigger,Trigger1M)),NA())</f>
        <v>1.6784740562396649E-2</v>
      </c>
      <c r="L1622" s="52">
        <f>IFERROR(_xll.qlIndexFixing(Index3M,H1622,TRUE,_xll.ohTrigger(RecalcTrigger,Trigger3M)),NA())</f>
        <v>1.8821673520899054E-2</v>
      </c>
      <c r="M1622" s="52">
        <f>IFERROR(_xll.qlIndexFixing(ONIndex3M,I1622,TRUE,_xll.ohTrigger(RecalcTrigger,Trigger3M)),NA())</f>
        <v>1.8790712671403753E-2</v>
      </c>
      <c r="N1622" s="52">
        <f>IFERROR(_xll.qlIndexFixing(Index6M,$H1622,TRUE,_xll.ohTrigger(RecalcTrigger,Trigger6M)),NA())</f>
        <v>2.0650510940959096E-2</v>
      </c>
      <c r="O1622" s="52">
        <f>IFERROR(_xll.qlIndexFixing(ONIndex6M,I1622,TRUE,_xll.ohTrigger(RecalcTrigger,Trigger6M)),NA())</f>
        <v>2.0577517384765542E-2</v>
      </c>
      <c r="P1622" s="52">
        <f>IFERROR(_xll.qlIndexFixing(Index1Y,$H1622,TRUE,_xll.ohTrigger(RecalcTrigger,Trigger1Y)),NA())</f>
        <v>2.2236397272398789E-2</v>
      </c>
      <c r="Q1622" s="52">
        <f>IFERROR(_xll.qlIndexFixing(ONIndex1Y,I1622,TRUE,_xll.ohTrigger(RecalcTrigger,Trigger1Y)),NA())</f>
        <v>2.2105711051629839E-2</v>
      </c>
    </row>
    <row r="1623" spans="2:17" x14ac:dyDescent="0.2">
      <c r="B1623" s="46" t="s">
        <v>51</v>
      </c>
      <c r="D1623" s="49">
        <f>_xll.qlCalendarAdvance(LocalCalendar,$D1622,B1623,"f",FALSE)</f>
        <v>51145</v>
      </c>
      <c r="E1623" s="49">
        <f>_xll.qlInterestRateIndexValueDate(IndexON,D1623)</f>
        <v>51145</v>
      </c>
      <c r="F1623" s="52">
        <f>IFERROR(_xll.qlIndexFixing(IndexON,D1623,TRUE,_xll.ohTrigger(RecalcTrigger,TriggerON)),NA())</f>
        <v>1.4531428713207006E-2</v>
      </c>
      <c r="H1623" s="49">
        <f>_xll.qlCalendarAdvance(IborCalendar,$H1622,B1623,"f",FALSE)</f>
        <v>51125</v>
      </c>
      <c r="I1623" s="49">
        <f>_xll.qlInterestRateIndexValueDate(Index1M,$H1623)</f>
        <v>51127</v>
      </c>
      <c r="J1623" s="52">
        <f>IFERROR(_xll.qlIndexFixing(Index1M,$H1623,TRUE,_xll.ohTrigger(RecalcTrigger,Trigger1M)),NA())</f>
        <v>1.6786527820763758E-2</v>
      </c>
      <c r="K1623" s="52">
        <f>IFERROR(_xll.qlIndexFixing(ONIndex1M,I1623,TRUE,_xll.ohTrigger(RecalcTrigger,Trigger1M)),NA())</f>
        <v>1.6782011744536973E-2</v>
      </c>
      <c r="L1623" s="52">
        <f>IFERROR(_xll.qlIndexFixing(Index3M,H1623,TRUE,_xll.ohTrigger(RecalcTrigger,Trigger3M)),NA())</f>
        <v>1.8819758278521174E-2</v>
      </c>
      <c r="M1623" s="52">
        <f>IFERROR(_xll.qlIndexFixing(ONIndex3M,I1623,TRUE,_xll.ohTrigger(RecalcTrigger,Trigger3M)),NA())</f>
        <v>1.878941658943134E-2</v>
      </c>
      <c r="N1623" s="52">
        <f>IFERROR(_xll.qlIndexFixing(Index6M,$H1623,TRUE,_xll.ohTrigger(RecalcTrigger,Trigger6M)),NA())</f>
        <v>2.0647885851328887E-2</v>
      </c>
      <c r="O1623" s="52">
        <f>IFERROR(_xll.qlIndexFixing(ONIndex6M,I1623,TRUE,_xll.ohTrigger(RecalcTrigger,Trigger6M)),NA())</f>
        <v>2.0575657870734787E-2</v>
      </c>
      <c r="P1623" s="52">
        <f>IFERROR(_xll.qlIndexFixing(Index1Y,$H1623,TRUE,_xll.ohTrigger(RecalcTrigger,Trigger1Y)),NA())</f>
        <v>2.2231753976971073E-2</v>
      </c>
      <c r="Q1623" s="52">
        <f>IFERROR(_xll.qlIndexFixing(ONIndex1Y,I1623,TRUE,_xll.ohTrigger(RecalcTrigger,Trigger1Y)),NA())</f>
        <v>2.2102188709766324E-2</v>
      </c>
    </row>
    <row r="1624" spans="2:17" x14ac:dyDescent="0.2">
      <c r="B1624" s="46" t="s">
        <v>51</v>
      </c>
      <c r="D1624" s="49">
        <f>_xll.qlCalendarAdvance(LocalCalendar,$D1623,B1624,"f",FALSE)</f>
        <v>51152</v>
      </c>
      <c r="E1624" s="49">
        <f>_xll.qlInterestRateIndexValueDate(IndexON,D1624)</f>
        <v>51152</v>
      </c>
      <c r="F1624" s="52">
        <f>IFERROR(_xll.qlIndexFixing(IndexON,D1624,TRUE,_xll.ohTrigger(RecalcTrigger,TriggerON)),NA())</f>
        <v>1.452930531375074E-2</v>
      </c>
      <c r="H1624" s="49">
        <f>_xll.qlCalendarAdvance(IborCalendar,$H1623,B1624,"f",FALSE)</f>
        <v>51132</v>
      </c>
      <c r="I1624" s="49">
        <f>_xll.qlInterestRateIndexValueDate(Index1M,$H1624)</f>
        <v>51134</v>
      </c>
      <c r="J1624" s="52">
        <f>IFERROR(_xll.qlIndexFixing(Index1M,$H1624,TRUE,_xll.ohTrigger(RecalcTrigger,Trigger1M)),NA())</f>
        <v>1.6783673091182727E-2</v>
      </c>
      <c r="K1624" s="52">
        <f>IFERROR(_xll.qlIndexFixing(ONIndex1M,I1624,TRUE,_xll.ohTrigger(RecalcTrigger,Trigger1M)),NA())</f>
        <v>1.6778782436224216E-2</v>
      </c>
      <c r="L1624" s="52">
        <f>IFERROR(_xll.qlIndexFixing(Index3M,H1624,TRUE,_xll.ohTrigger(RecalcTrigger,Trigger3M)),NA())</f>
        <v>1.8817499076303257E-2</v>
      </c>
      <c r="M1624" s="52">
        <f>IFERROR(_xll.qlIndexFixing(ONIndex3M,I1624,TRUE,_xll.ohTrigger(RecalcTrigger,Trigger3M)),NA())</f>
        <v>1.8787089454650463E-2</v>
      </c>
      <c r="N1624" s="52">
        <f>IFERROR(_xll.qlIndexFixing(Index6M,$H1624,TRUE,_xll.ohTrigger(RecalcTrigger,Trigger6M)),NA())</f>
        <v>2.0644052526680237E-2</v>
      </c>
      <c r="O1624" s="52">
        <f>IFERROR(_xll.qlIndexFixing(ONIndex6M,I1624,TRUE,_xll.ohTrigger(RecalcTrigger,Trigger6M)),NA())</f>
        <v>2.0572607809539178E-2</v>
      </c>
      <c r="P1624" s="52">
        <f>IFERROR(_xll.qlIndexFixing(Index1Y,$H1624,TRUE,_xll.ohTrigger(RecalcTrigger,Trigger1Y)),NA())</f>
        <v>2.2227099972189732E-2</v>
      </c>
      <c r="Q1624" s="52">
        <f>IFERROR(_xll.qlIndexFixing(ONIndex1Y,I1624,TRUE,_xll.ohTrigger(RecalcTrigger,Trigger1Y)),NA())</f>
        <v>2.209753589316632E-2</v>
      </c>
    </row>
    <row r="1625" spans="2:17" x14ac:dyDescent="0.2">
      <c r="B1625" s="46" t="s">
        <v>51</v>
      </c>
      <c r="D1625" s="49">
        <f>_xll.qlCalendarAdvance(LocalCalendar,$D1624,B1625,"f",FALSE)</f>
        <v>51159</v>
      </c>
      <c r="E1625" s="49">
        <f>_xll.qlInterestRateIndexValueDate(IndexON,D1625)</f>
        <v>51159</v>
      </c>
      <c r="F1625" s="52">
        <f>IFERROR(_xll.qlIndexFixing(IndexON,D1625,TRUE,_xll.ohTrigger(RecalcTrigger,TriggerON)),NA())</f>
        <v>1.4527196864415615E-2</v>
      </c>
      <c r="H1625" s="49">
        <f>_xll.qlCalendarAdvance(IborCalendar,$H1624,B1625,"f",FALSE)</f>
        <v>51139</v>
      </c>
      <c r="I1625" s="49">
        <f>_xll.qlInterestRateIndexValueDate(Index1M,$H1625)</f>
        <v>51141</v>
      </c>
      <c r="J1625" s="52">
        <f>IFERROR(_xll.qlIndexFixing(Index1M,$H1625,TRUE,_xll.ohTrigger(RecalcTrigger,Trigger1M)),NA())</f>
        <v>1.6780481970899142E-2</v>
      </c>
      <c r="K1625" s="52">
        <f>IFERROR(_xll.qlIndexFixing(ONIndex1M,I1625,TRUE,_xll.ohTrigger(RecalcTrigger,Trigger1M)),NA())</f>
        <v>1.6775566854017043E-2</v>
      </c>
      <c r="L1625" s="52">
        <f>IFERROR(_xll.qlIndexFixing(Index3M,H1625,TRUE,_xll.ohTrigger(RecalcTrigger,Trigger3M)),NA())</f>
        <v>1.8815969382410033E-2</v>
      </c>
      <c r="M1625" s="52">
        <f>IFERROR(_xll.qlIndexFixing(ONIndex3M,I1625,TRUE,_xll.ohTrigger(RecalcTrigger,Trigger3M)),NA())</f>
        <v>1.878477444978266E-2</v>
      </c>
      <c r="N1625" s="52">
        <f>IFERROR(_xll.qlIndexFixing(Index6M,$H1625,TRUE,_xll.ohTrigger(RecalcTrigger,Trigger6M)),NA())</f>
        <v>2.0641435987683341E-2</v>
      </c>
      <c r="O1625" s="52">
        <f>IFERROR(_xll.qlIndexFixing(ONIndex6M,I1625,TRUE,_xll.ohTrigger(RecalcTrigger,Trigger6M)),NA())</f>
        <v>2.056956192895143E-2</v>
      </c>
      <c r="P1625" s="52">
        <f>IFERROR(_xll.qlIndexFixing(Index1Y,$H1625,TRUE,_xll.ohTrigger(RecalcTrigger,Trigger1Y)),NA())</f>
        <v>2.22224352582031E-2</v>
      </c>
      <c r="Q1625" s="52">
        <f>IFERROR(_xll.qlIndexFixing(ONIndex1Y,I1625,TRUE,_xll.ohTrigger(RecalcTrigger,Trigger1Y)),NA())</f>
        <v>2.2092874525228012E-2</v>
      </c>
    </row>
    <row r="1626" spans="2:17" x14ac:dyDescent="0.2">
      <c r="B1626" s="46" t="s">
        <v>51</v>
      </c>
      <c r="D1626" s="49">
        <f>_xll.qlCalendarAdvance(LocalCalendar,$D1625,B1626,"f",FALSE)</f>
        <v>51166</v>
      </c>
      <c r="E1626" s="49">
        <f>_xll.qlInterestRateIndexValueDate(IndexON,D1626)</f>
        <v>51166</v>
      </c>
      <c r="F1626" s="52">
        <f>IFERROR(_xll.qlIndexFixing(IndexON,D1626,TRUE,_xll.ohTrigger(RecalcTrigger,TriggerON)),NA())</f>
        <v>1.452510336520163E-2</v>
      </c>
      <c r="H1626" s="49">
        <f>_xll.qlCalendarAdvance(IborCalendar,$H1625,B1626,"f",FALSE)</f>
        <v>51146</v>
      </c>
      <c r="I1626" s="49">
        <f>_xll.qlInterestRateIndexValueDate(Index1M,$H1626)</f>
        <v>51148</v>
      </c>
      <c r="J1626" s="52">
        <f>IFERROR(_xll.qlIndexFixing(Index1M,$H1626,TRUE,_xll.ohTrigger(RecalcTrigger,Trigger1M)),NA())</f>
        <v>1.6777482428602018E-2</v>
      </c>
      <c r="K1626" s="52">
        <f>IFERROR(_xll.qlIndexFixing(ONIndex1M,I1626,TRUE,_xll.ohTrigger(RecalcTrigger,Trigger1M)),NA())</f>
        <v>1.6772715274071537E-2</v>
      </c>
      <c r="L1626" s="52">
        <f>IFERROR(_xll.qlIndexFixing(Index3M,H1626,TRUE,_xll.ohTrigger(RecalcTrigger,Trigger3M)),NA())</f>
        <v>1.8814095728639877E-2</v>
      </c>
      <c r="M1626" s="52">
        <f>IFERROR(_xll.qlIndexFixing(ONIndex3M,I1626,TRUE,_xll.ohTrigger(RecalcTrigger,Trigger3M)),NA())</f>
        <v>1.8783173802747744E-2</v>
      </c>
      <c r="N1626" s="52">
        <f>IFERROR(_xll.qlIndexFixing(Index6M,$H1626,TRUE,_xll.ohTrigger(RecalcTrigger,Trigger6M)),NA())</f>
        <v>2.0638823985406455E-2</v>
      </c>
      <c r="O1626" s="52">
        <f>IFERROR(_xll.qlIndexFixing(ONIndex6M,I1626,TRUE,_xll.ohTrigger(RecalcTrigger,Trigger6M)),NA())</f>
        <v>2.0567317973090304E-2</v>
      </c>
      <c r="P1626" s="52">
        <f>IFERROR(_xll.qlIndexFixing(Index1Y,$H1626,TRUE,_xll.ohTrigger(RecalcTrigger,Trigger1Y)),NA())</f>
        <v>2.221775983516059E-2</v>
      </c>
      <c r="Q1626" s="52">
        <f>IFERROR(_xll.qlIndexFixing(ONIndex1Y,I1626,TRUE,_xll.ohTrigger(RecalcTrigger,Trigger1Y)),NA())</f>
        <v>2.2088944697871149E-2</v>
      </c>
    </row>
    <row r="1627" spans="2:17" x14ac:dyDescent="0.2">
      <c r="B1627" s="46" t="s">
        <v>51</v>
      </c>
      <c r="D1627" s="49">
        <f>_xll.qlCalendarAdvance(LocalCalendar,$D1626,B1627,"f",FALSE)</f>
        <v>51173</v>
      </c>
      <c r="E1627" s="49">
        <f>_xll.qlInterestRateIndexValueDate(IndexON,D1627)</f>
        <v>51173</v>
      </c>
      <c r="F1627" s="52">
        <f>IFERROR(_xll.qlIndexFixing(IndexON,D1627,TRUE,_xll.ohTrigger(RecalcTrigger,TriggerON)),NA())</f>
        <v>1.4523024816028851E-2</v>
      </c>
      <c r="H1627" s="49">
        <f>_xll.qlCalendarAdvance(IborCalendar,$H1626,B1627,"f",FALSE)</f>
        <v>51153</v>
      </c>
      <c r="I1627" s="49">
        <f>_xll.qlInterestRateIndexValueDate(Index1M,$H1627)</f>
        <v>51155</v>
      </c>
      <c r="J1627" s="52">
        <f>IFERROR(_xll.qlIndexFixing(Index1M,$H1627,TRUE,_xll.ohTrigger(RecalcTrigger,Trigger1M)),NA())</f>
        <v>1.6774677385702208E-2</v>
      </c>
      <c r="K1627" s="52">
        <f>IFERROR(_xll.qlIndexFixing(ONIndex1M,I1627,TRUE,_xll.ohTrigger(RecalcTrigger,Trigger1M)),NA())</f>
        <v>1.6769528885465235E-2</v>
      </c>
      <c r="L1627" s="52">
        <f>IFERROR(_xll.qlIndexFixing(Index3M,H1627,TRUE,_xll.ohTrigger(RecalcTrigger,Trigger3M)),NA())</f>
        <v>1.881223593769709E-2</v>
      </c>
      <c r="M1627" s="52">
        <f>IFERROR(_xll.qlIndexFixing(ONIndex3M,I1627,TRUE,_xll.ohTrigger(RecalcTrigger,Trigger3M)),NA())</f>
        <v>1.8780884628037953E-2</v>
      </c>
      <c r="N1627" s="52">
        <f>IFERROR(_xll.qlIndexFixing(Index6M,$H1627,TRUE,_xll.ohTrigger(RecalcTrigger,Trigger6M)),NA())</f>
        <v>2.0636216519831569E-2</v>
      </c>
      <c r="O1627" s="52">
        <f>IFERROR(_xll.qlIndexFixing(ONIndex6M,I1627,TRUE,_xll.ohTrigger(RecalcTrigger,Trigger6M)),NA())</f>
        <v>2.0564280728274653E-2</v>
      </c>
      <c r="P1627" s="52">
        <f>IFERROR(_xll.qlIndexFixing(Index1Y,$H1627,TRUE,_xll.ohTrigger(RecalcTrigger,Trigger1Y)),NA())</f>
        <v>2.2213412047361315E-2</v>
      </c>
      <c r="Q1627" s="52">
        <f>IFERROR(_xll.qlIndexFixing(ONIndex1Y,I1627,TRUE,_xll.ohTrigger(RecalcTrigger,Trigger1Y)),NA())</f>
        <v>2.2084264366641904E-2</v>
      </c>
    </row>
    <row r="1628" spans="2:17" x14ac:dyDescent="0.2">
      <c r="B1628" s="46" t="s">
        <v>51</v>
      </c>
      <c r="D1628" s="49">
        <f>_xll.qlCalendarAdvance(LocalCalendar,$D1627,B1628,"f",FALSE)</f>
        <v>51180</v>
      </c>
      <c r="E1628" s="49">
        <f>_xll.qlInterestRateIndexValueDate(IndexON,D1628)</f>
        <v>51180</v>
      </c>
      <c r="F1628" s="52">
        <f>IFERROR(_xll.qlIndexFixing(IndexON,D1628,TRUE,_xll.ohTrigger(RecalcTrigger,TriggerON)),NA())</f>
        <v>1.4520961216897277E-2</v>
      </c>
      <c r="H1628" s="49">
        <f>_xll.qlCalendarAdvance(IborCalendar,$H1627,B1628,"f",FALSE)</f>
        <v>51160</v>
      </c>
      <c r="I1628" s="49">
        <f>_xll.qlInterestRateIndexValueDate(Index1M,$H1628)</f>
        <v>51162</v>
      </c>
      <c r="J1628" s="52">
        <f>IFERROR(_xll.qlIndexFixing(Index1M,$H1628,TRUE,_xll.ohTrigger(RecalcTrigger,Trigger1M)),NA())</f>
        <v>1.6771530109229143E-2</v>
      </c>
      <c r="K1628" s="52">
        <f>IFERROR(_xll.qlIndexFixing(ONIndex1M,I1628,TRUE,_xll.ohTrigger(RecalcTrigger,Trigger1M)),NA())</f>
        <v>1.6766533252283722E-2</v>
      </c>
      <c r="L1628" s="52">
        <f>IFERROR(_xll.qlIndexFixing(Index3M,H1628,TRUE,_xll.ohTrigger(RecalcTrigger,Trigger3M)),NA())</f>
        <v>1.8810390009564981E-2</v>
      </c>
      <c r="M1628" s="52">
        <f>IFERROR(_xll.qlIndexFixing(ONIndex3M,I1628,TRUE,_xll.ohTrigger(RecalcTrigger,Trigger3M)),NA())</f>
        <v>1.8778960414929102E-2</v>
      </c>
      <c r="N1628" s="52">
        <f>IFERROR(_xll.qlIndexFixing(Index6M,$H1628,TRUE,_xll.ohTrigger(RecalcTrigger,Trigger6M)),NA())</f>
        <v>2.063361359094068E-2</v>
      </c>
      <c r="O1628" s="52">
        <f>IFERROR(_xll.qlIndexFixing(ONIndex6M,I1628,TRUE,_xll.ohTrigger(RecalcTrigger,Trigger6M)),NA())</f>
        <v>2.0561646858885396E-2</v>
      </c>
      <c r="P1628" s="52">
        <f>IFERROR(_xll.qlIndexFixing(Index1Y,$H1628,TRUE,_xll.ohTrigger(RecalcTrigger,Trigger1Y)),NA())</f>
        <v>2.2208376862510187E-2</v>
      </c>
      <c r="Q1628" s="52">
        <f>IFERROR(_xll.qlIndexFixing(ONIndex1Y,I1628,TRUE,_xll.ohTrigger(RecalcTrigger,Trigger1Y)),NA())</f>
        <v>2.2079943545048053E-2</v>
      </c>
    </row>
    <row r="1629" spans="2:17" x14ac:dyDescent="0.2">
      <c r="B1629" s="46" t="s">
        <v>51</v>
      </c>
      <c r="D1629" s="49">
        <f>_xll.qlCalendarAdvance(LocalCalendar,$D1628,B1629,"f",FALSE)</f>
        <v>51187</v>
      </c>
      <c r="E1629" s="49">
        <f>_xll.qlInterestRateIndexValueDate(IndexON,D1629)</f>
        <v>51187</v>
      </c>
      <c r="F1629" s="52">
        <f>IFERROR(_xll.qlIndexFixing(IndexON,D1629,TRUE,_xll.ohTrigger(RecalcTrigger,TriggerON)),NA())</f>
        <v>1.4518912567886844E-2</v>
      </c>
      <c r="H1629" s="49">
        <f>_xll.qlCalendarAdvance(IborCalendar,$H1628,B1629,"f",FALSE)</f>
        <v>51167</v>
      </c>
      <c r="I1629" s="49">
        <f>_xll.qlInterestRateIndexValueDate(Index1M,$H1629)</f>
        <v>51169</v>
      </c>
      <c r="J1629" s="52">
        <f>IFERROR(_xll.qlIndexFixing(Index1M,$H1629,TRUE,_xll.ohTrigger(RecalcTrigger,Trigger1M)),NA())</f>
        <v>1.6768577332127603E-2</v>
      </c>
      <c r="K1629" s="52">
        <f>IFERROR(_xll.qlIndexFixing(ONIndex1M,I1629,TRUE,_xll.ohTrigger(RecalcTrigger,Trigger1M)),NA())</f>
        <v>1.6763553186516233E-2</v>
      </c>
      <c r="L1629" s="52">
        <f>IFERROR(_xll.qlIndexFixing(Index3M,H1629,TRUE,_xll.ohTrigger(RecalcTrigger,Trigger3M)),NA())</f>
        <v>1.8808195655543258E-2</v>
      </c>
      <c r="M1629" s="52">
        <f>IFERROR(_xll.qlIndexFixing(ONIndex3M,I1629,TRUE,_xll.ohTrigger(RecalcTrigger,Trigger3M)),NA())</f>
        <v>1.877705000040919E-2</v>
      </c>
      <c r="N1629" s="52">
        <f>IFERROR(_xll.qlIndexFixing(Index6M,$H1629,TRUE,_xll.ohTrigger(RecalcTrigger,Trigger6M)),NA())</f>
        <v>2.063101519871666E-2</v>
      </c>
      <c r="O1629" s="52">
        <f>IFERROR(_xll.qlIndexFixing(ONIndex6M,I1629,TRUE,_xll.ohTrigger(RecalcTrigger,Trigger6M)),NA())</f>
        <v>2.0559017476839969E-2</v>
      </c>
      <c r="P1629" s="52">
        <f>IFERROR(_xll.qlIndexFixing(Index1Y,$H1629,TRUE,_xll.ohTrigger(RecalcTrigger,Trigger1Y)),NA())</f>
        <v>2.220366931320265E-2</v>
      </c>
      <c r="Q1629" s="52">
        <f>IFERROR(_xll.qlIndexFixing(ONIndex1Y,I1629,TRUE,_xll.ohTrigger(RecalcTrigger,Trigger1Y)),NA())</f>
        <v>2.2075612228649177E-2</v>
      </c>
    </row>
    <row r="1630" spans="2:17" x14ac:dyDescent="0.2">
      <c r="B1630" s="46" t="s">
        <v>51</v>
      </c>
      <c r="D1630" s="49">
        <f>_xll.qlCalendarAdvance(LocalCalendar,$D1629,B1630,"f",FALSE)</f>
        <v>51194</v>
      </c>
      <c r="E1630" s="49">
        <f>_xll.qlInterestRateIndexValueDate(IndexON,D1630)</f>
        <v>51194</v>
      </c>
      <c r="F1630" s="52">
        <f>IFERROR(_xll.qlIndexFixing(IndexON,D1630,TRUE,_xll.ohTrigger(RecalcTrigger,TriggerON)),NA())</f>
        <v>1.4516878868997551E-2</v>
      </c>
      <c r="H1630" s="49">
        <f>_xll.qlCalendarAdvance(IborCalendar,$H1629,B1630,"f",FALSE)</f>
        <v>51174</v>
      </c>
      <c r="I1630" s="49">
        <f>_xll.qlInterestRateIndexValueDate(Index1M,$H1630)</f>
        <v>51176</v>
      </c>
      <c r="J1630" s="52">
        <f>IFERROR(_xll.qlIndexFixing(Index1M,$H1630,TRUE,_xll.ohTrigger(RecalcTrigger,Trigger1M)),NA())</f>
        <v>1.6765640143397952E-2</v>
      </c>
      <c r="K1630" s="52">
        <f>IFERROR(_xll.qlIndexFixing(ONIndex1M,I1630,TRUE,_xll.ohTrigger(RecalcTrigger,Trigger1M)),NA())</f>
        <v>1.676058868816277E-2</v>
      </c>
      <c r="L1630" s="52">
        <f>IFERROR(_xll.qlIndexFixing(Index3M,H1630,TRUE,_xll.ohTrigger(RecalcTrigger,Trigger3M)),NA())</f>
        <v>1.8806376557590099E-2</v>
      </c>
      <c r="M1630" s="52">
        <f>IFERROR(_xll.qlIndexFixing(ONIndex3M,I1630,TRUE,_xll.ohTrigger(RecalcTrigger,Trigger3M)),NA())</f>
        <v>1.8775153384371635E-2</v>
      </c>
      <c r="N1630" s="52">
        <f>IFERROR(_xll.qlIndexFixing(Index6M,$H1630,TRUE,_xll.ohTrigger(RecalcTrigger,Trigger6M)),NA())</f>
        <v>2.0628421343141495E-2</v>
      </c>
      <c r="O1630" s="52">
        <f>IFERROR(_xll.qlIndexFixing(ONIndex6M,I1630,TRUE,_xll.ohTrigger(RecalcTrigger,Trigger6M)),NA())</f>
        <v>2.0556392582058436E-2</v>
      </c>
      <c r="P1630" s="52">
        <f>IFERROR(_xll.qlIndexFixing(Index1Y,$H1630,TRUE,_xll.ohTrigger(RecalcTrigger,Trigger1Y)),NA())</f>
        <v>2.2198951055441479E-2</v>
      </c>
      <c r="Q1630" s="52">
        <f>IFERROR(_xll.qlIndexFixing(ONIndex1Y,I1630,TRUE,_xll.ohTrigger(RecalcTrigger,Trigger1Y)),NA())</f>
        <v>2.2071270417338695E-2</v>
      </c>
    </row>
    <row r="1631" spans="2:17" x14ac:dyDescent="0.2">
      <c r="B1631" s="46" t="s">
        <v>51</v>
      </c>
      <c r="D1631" s="49">
        <f>_xll.qlCalendarAdvance(LocalCalendar,$D1630,B1631,"f",FALSE)</f>
        <v>51201</v>
      </c>
      <c r="E1631" s="49">
        <f>_xll.qlInterestRateIndexValueDate(IndexON,D1631)</f>
        <v>51201</v>
      </c>
      <c r="F1631" s="52">
        <f>IFERROR(_xll.qlIndexFixing(IndexON,D1631,TRUE,_xll.ohTrigger(RecalcTrigger,TriggerON)),NA())</f>
        <v>1.4514860120149464E-2</v>
      </c>
      <c r="H1631" s="49">
        <f>_xll.qlCalendarAdvance(IborCalendar,$H1630,B1631,"f",FALSE)</f>
        <v>51181</v>
      </c>
      <c r="I1631" s="49">
        <f>_xll.qlInterestRateIndexValueDate(Index1M,$H1631)</f>
        <v>51183</v>
      </c>
      <c r="J1631" s="52">
        <f>IFERROR(_xll.qlIndexFixing(Index1M,$H1631,TRUE,_xll.ohTrigger(RecalcTrigger,Trigger1M)),NA())</f>
        <v>1.6762718543029867E-2</v>
      </c>
      <c r="K1631" s="52">
        <f>IFERROR(_xll.qlIndexFixing(ONIndex1M,I1631,TRUE,_xll.ohTrigger(RecalcTrigger,Trigger1M)),NA())</f>
        <v>1.6757819811408226E-2</v>
      </c>
      <c r="L1631" s="52">
        <f>IFERROR(_xll.qlIndexFixing(Index3M,H1631,TRUE,_xll.ohTrigger(RecalcTrigger,Trigger3M)),NA())</f>
        <v>1.8804571321660468E-2</v>
      </c>
      <c r="M1631" s="52">
        <f>IFERROR(_xll.qlIndexFixing(ONIndex3M,I1631,TRUE,_xll.ohTrigger(RecalcTrigger,Trigger3M)),NA())</f>
        <v>1.8773626160071277E-2</v>
      </c>
      <c r="N1631" s="52">
        <f>IFERROR(_xll.qlIndexFixing(Index6M,$H1631,TRUE,_xll.ohTrigger(RecalcTrigger,Trigger6M)),NA())</f>
        <v>2.0625832024197623E-2</v>
      </c>
      <c r="O1631" s="52">
        <f>IFERROR(_xll.qlIndexFixing(ONIndex6M,I1631,TRUE,_xll.ohTrigger(RecalcTrigger,Trigger6M)),NA())</f>
        <v>2.0554171914668462E-2</v>
      </c>
      <c r="P1631" s="52">
        <f>IFERROR(_xll.qlIndexFixing(Index1Y,$H1631,TRUE,_xll.ohTrigger(RecalcTrigger,Trigger1Y)),NA())</f>
        <v>2.2194556224148499E-2</v>
      </c>
      <c r="Q1631" s="52">
        <f>IFERROR(_xll.qlIndexFixing(ONIndex1Y,I1631,TRUE,_xll.ohTrigger(RecalcTrigger,Trigger1Y)),NA())</f>
        <v>2.2067283039324259E-2</v>
      </c>
    </row>
    <row r="1632" spans="2:17" x14ac:dyDescent="0.2">
      <c r="B1632" s="46" t="s">
        <v>51</v>
      </c>
      <c r="D1632" s="49">
        <f>_xll.qlCalendarAdvance(LocalCalendar,$D1631,B1632,"f",FALSE)</f>
        <v>51208</v>
      </c>
      <c r="E1632" s="49">
        <f>_xll.qlInterestRateIndexValueDate(IndexON,D1632)</f>
        <v>51208</v>
      </c>
      <c r="F1632" s="52">
        <f>IFERROR(_xll.qlIndexFixing(IndexON,D1632,TRUE,_xll.ohTrigger(RecalcTrigger,TriggerON)),NA())</f>
        <v>1.4512856321422518E-2</v>
      </c>
      <c r="H1632" s="49">
        <f>_xll.qlCalendarAdvance(IborCalendar,$H1631,B1632,"f",FALSE)</f>
        <v>51188</v>
      </c>
      <c r="I1632" s="49">
        <f>_xll.qlInterestRateIndexValueDate(Index1M,$H1632)</f>
        <v>51190</v>
      </c>
      <c r="J1632" s="52">
        <f>IFERROR(_xll.qlIndexFixing(Index1M,$H1632,TRUE,_xll.ohTrigger(RecalcTrigger,Trigger1M)),NA())</f>
        <v>1.6759812531015616E-2</v>
      </c>
      <c r="K1632" s="52">
        <f>IFERROR(_xll.qlIndexFixing(ONIndex1M,I1632,TRUE,_xll.ohTrigger(RecalcTrigger,Trigger1M)),NA())</f>
        <v>1.675470639361798E-2</v>
      </c>
      <c r="L1632" s="52">
        <f>IFERROR(_xll.qlIndexFixing(Index3M,H1632,TRUE,_xll.ohTrigger(RecalcTrigger,Trigger3M)),NA())</f>
        <v>1.8802779947734827E-2</v>
      </c>
      <c r="M1632" s="52">
        <f>IFERROR(_xll.qlIndexFixing(ONIndex3M,I1632,TRUE,_xll.ohTrigger(RecalcTrigger,Trigger3M)),NA())</f>
        <v>1.8771401547930111E-2</v>
      </c>
      <c r="N1632" s="52">
        <f>IFERROR(_xll.qlIndexFixing(Index6M,$H1632,TRUE,_xll.ohTrigger(RecalcTrigger,Trigger6M)),NA())</f>
        <v>2.0623247241867034E-2</v>
      </c>
      <c r="O1632" s="52">
        <f>IFERROR(_xll.qlIndexFixing(ONIndex6M,I1632,TRUE,_xll.ohTrigger(RecalcTrigger,Trigger6M)),NA())</f>
        <v>2.0551156254473568E-2</v>
      </c>
      <c r="P1632" s="52">
        <f>IFERROR(_xll.qlIndexFixing(Index1Y,$H1632,TRUE,_xll.ohTrigger(RecalcTrigger,Trigger1Y)),NA())</f>
        <v>2.2189482415163969E-2</v>
      </c>
      <c r="Q1632" s="52">
        <f>IFERROR(_xll.qlIndexFixing(ONIndex1Y,I1632,TRUE,_xll.ohTrigger(RecalcTrigger,Trigger1Y)),NA())</f>
        <v>2.2062555310196075E-2</v>
      </c>
    </row>
    <row r="1633" spans="2:17" x14ac:dyDescent="0.2">
      <c r="B1633" s="46" t="s">
        <v>51</v>
      </c>
      <c r="D1633" s="49">
        <f>_xll.qlCalendarAdvance(LocalCalendar,$D1632,B1633,"f",FALSE)</f>
        <v>51215</v>
      </c>
      <c r="E1633" s="49">
        <f>_xll.qlInterestRateIndexValueDate(IndexON,D1633)</f>
        <v>51215</v>
      </c>
      <c r="F1633" s="52">
        <f>IFERROR(_xll.qlIndexFixing(IndexON,D1633,TRUE,_xll.ohTrigger(RecalcTrigger,TriggerON)),NA())</f>
        <v>1.4510867472656841E-2</v>
      </c>
      <c r="H1633" s="49">
        <f>_xll.qlCalendarAdvance(IborCalendar,$H1632,B1633,"f",FALSE)</f>
        <v>51195</v>
      </c>
      <c r="I1633" s="49">
        <f>_xll.qlInterestRateIndexValueDate(Index1M,$H1633)</f>
        <v>51197</v>
      </c>
      <c r="J1633" s="52">
        <f>IFERROR(_xll.qlIndexFixing(Index1M,$H1633,TRUE,_xll.ohTrigger(RecalcTrigger,Trigger1M)),NA())</f>
        <v>1.675710688138321E-2</v>
      </c>
      <c r="K1633" s="52">
        <f>IFERROR(_xll.qlIndexFixing(ONIndex1M,I1633,TRUE,_xll.ohTrigger(RecalcTrigger,Trigger1M)),NA())</f>
        <v>1.6751788597426653E-2</v>
      </c>
      <c r="L1633" s="52">
        <f>IFERROR(_xll.qlIndexFixing(Index3M,H1633,TRUE,_xll.ohTrigger(RecalcTrigger,Trigger3M)),NA())</f>
        <v>1.880246652453851E-2</v>
      </c>
      <c r="M1633" s="52">
        <f>IFERROR(_xll.qlIndexFixing(ONIndex3M,I1633,TRUE,_xll.ohTrigger(RecalcTrigger,Trigger3M)),NA())</f>
        <v>1.8769546327499498E-2</v>
      </c>
      <c r="N1633" s="52">
        <f>IFERROR(_xll.qlIndexFixing(Index6M,$H1633,TRUE,_xll.ohTrigger(RecalcTrigger,Trigger6M)),NA())</f>
        <v>2.0622290425076923E-2</v>
      </c>
      <c r="O1633" s="52">
        <f>IFERROR(_xll.qlIndexFixing(ONIndex6M,I1633,TRUE,_xll.ohTrigger(RecalcTrigger,Trigger6M)),NA())</f>
        <v>2.0548544821670234E-2</v>
      </c>
      <c r="P1633" s="52">
        <f>IFERROR(_xll.qlIndexFixing(Index1Y,$H1633,TRUE,_xll.ohTrigger(RecalcTrigger,Trigger1Y)),NA())</f>
        <v>2.2184732032951255E-2</v>
      </c>
      <c r="Q1633" s="52">
        <f>IFERROR(_xll.qlIndexFixing(ONIndex1Y,I1633,TRUE,_xll.ohTrigger(RecalcTrigger,Trigger1Y)),NA())</f>
        <v>2.2058182014390582E-2</v>
      </c>
    </row>
    <row r="1634" spans="2:17" x14ac:dyDescent="0.2">
      <c r="B1634" s="46" t="s">
        <v>51</v>
      </c>
      <c r="D1634" s="49">
        <f>_xll.qlCalendarAdvance(LocalCalendar,$D1633,B1634,"f",FALSE)</f>
        <v>51222</v>
      </c>
      <c r="E1634" s="49">
        <f>_xll.qlInterestRateIndexValueDate(IndexON,D1634)</f>
        <v>51222</v>
      </c>
      <c r="F1634" s="52">
        <f>IFERROR(_xll.qlIndexFixing(IndexON,D1634,TRUE,_xll.ohTrigger(RecalcTrigger,TriggerON)),NA())</f>
        <v>1.4508893574092241E-2</v>
      </c>
      <c r="H1634" s="49">
        <f>_xll.qlCalendarAdvance(IborCalendar,$H1633,B1634,"f",FALSE)</f>
        <v>51202</v>
      </c>
      <c r="I1634" s="49">
        <f>_xll.qlInterestRateIndexValueDate(Index1M,$H1634)</f>
        <v>51204</v>
      </c>
      <c r="J1634" s="52">
        <f>IFERROR(_xll.qlIndexFixing(Index1M,$H1634,TRUE,_xll.ohTrigger(RecalcTrigger,Trigger1M)),NA())</f>
        <v>1.6754047271984148E-2</v>
      </c>
      <c r="K1634" s="52">
        <f>IFERROR(_xll.qlIndexFixing(ONIndex1M,I1634,TRUE,_xll.ohTrigger(RecalcTrigger,Trigger1M)),NA())</f>
        <v>1.6748886368675997E-2</v>
      </c>
      <c r="L1634" s="52">
        <f>IFERROR(_xll.qlIndexFixing(Index3M,H1634,TRUE,_xll.ohTrigger(RecalcTrigger,Trigger3M)),NA())</f>
        <v>1.8800706468369618E-2</v>
      </c>
      <c r="M1634" s="52">
        <f>IFERROR(_xll.qlIndexFixing(ONIndex3M,I1634,TRUE,_xll.ohTrigger(RecalcTrigger,Trigger3M)),NA())</f>
        <v>1.8767704905604532E-2</v>
      </c>
      <c r="N1634" s="52">
        <f>IFERROR(_xll.qlIndexFixing(Index6M,$H1634,TRUE,_xll.ohTrigger(RecalcTrigger,Trigger6M)),NA())</f>
        <v>2.0619309342027301E-2</v>
      </c>
      <c r="O1634" s="52">
        <f>IFERROR(_xll.qlIndexFixing(ONIndex6M,I1634,TRUE,_xll.ohTrigger(RecalcTrigger,Trigger6M)),NA())</f>
        <v>2.0545937876130793E-2</v>
      </c>
      <c r="P1634" s="52">
        <f>IFERROR(_xll.qlIndexFixing(Index1Y,$H1634,TRUE,_xll.ohTrigger(RecalcTrigger,Trigger1Y)),NA())</f>
        <v>2.2179970942892157E-2</v>
      </c>
      <c r="Q1634" s="52">
        <f>IFERROR(_xll.qlIndexFixing(ONIndex1Y,I1634,TRUE,_xll.ohTrigger(RecalcTrigger,Trigger1Y)),NA())</f>
        <v>2.2053798223700127E-2</v>
      </c>
    </row>
    <row r="1635" spans="2:17" x14ac:dyDescent="0.2">
      <c r="B1635" s="46" t="s">
        <v>51</v>
      </c>
      <c r="D1635" s="49">
        <f>_xll.qlCalendarAdvance(LocalCalendar,$D1634,B1635,"f",FALSE)</f>
        <v>51229</v>
      </c>
      <c r="E1635" s="49">
        <f>_xll.qlInterestRateIndexValueDate(IndexON,D1635)</f>
        <v>51229</v>
      </c>
      <c r="F1635" s="52">
        <f>IFERROR(_xll.qlIndexFixing(IndexON,D1635,TRUE,_xll.ohTrigger(RecalcTrigger,TriggerON)),NA())</f>
        <v>1.450693462548891E-2</v>
      </c>
      <c r="H1635" s="49">
        <f>_xll.qlCalendarAdvance(IborCalendar,$H1634,B1635,"f",FALSE)</f>
        <v>51209</v>
      </c>
      <c r="I1635" s="49">
        <f>_xll.qlInterestRateIndexValueDate(Index1M,$H1635)</f>
        <v>51211</v>
      </c>
      <c r="J1635" s="52">
        <f>IFERROR(_xll.qlIndexFixing(Index1M,$H1635,TRUE,_xll.ohTrigger(RecalcTrigger,Trigger1M)),NA())</f>
        <v>1.6751188024948883E-2</v>
      </c>
      <c r="K1635" s="52">
        <f>IFERROR(_xll.qlIndexFixing(ONIndex1M,I1635,TRUE,_xll.ohTrigger(RecalcTrigger,Trigger1M)),NA())</f>
        <v>1.6745999707259429E-2</v>
      </c>
      <c r="L1635" s="52">
        <f>IFERROR(_xll.qlIndexFixing(Index3M,H1635,TRUE,_xll.ohTrigger(RecalcTrigger,Trigger3M)),NA())</f>
        <v>1.8798960277067425E-2</v>
      </c>
      <c r="M1635" s="52">
        <f>IFERROR(_xll.qlIndexFixing(ONIndex3M,I1635,TRUE,_xll.ohTrigger(RecalcTrigger,Trigger3M)),NA())</f>
        <v>1.8765877282218568E-2</v>
      </c>
      <c r="N1635" s="52">
        <f>IFERROR(_xll.qlIndexFixing(Index6M,$H1635,TRUE,_xll.ohTrigger(RecalcTrigger,Trigger6M)),NA())</f>
        <v>2.0616738702226817E-2</v>
      </c>
      <c r="O1635" s="52">
        <f>IFERROR(_xll.qlIndexFixing(ONIndex6M,I1635,TRUE,_xll.ohTrigger(RecalcTrigger,Trigger6M)),NA())</f>
        <v>2.0543335417908537E-2</v>
      </c>
      <c r="P1635" s="52">
        <f>IFERROR(_xll.qlIndexFixing(Index1Y,$H1635,TRUE,_xll.ohTrigger(RecalcTrigger,Trigger1Y)),NA())</f>
        <v>2.2175199145139584E-2</v>
      </c>
      <c r="Q1635" s="52">
        <f>IFERROR(_xll.qlIndexFixing(ONIndex1Y,I1635,TRUE,_xll.ohTrigger(RecalcTrigger,Trigger1Y)),NA())</f>
        <v>2.2049403938178003E-2</v>
      </c>
    </row>
    <row r="1636" spans="2:17" x14ac:dyDescent="0.2">
      <c r="B1636" s="46" t="s">
        <v>51</v>
      </c>
      <c r="D1636" s="49">
        <f>_xll.qlCalendarAdvance(LocalCalendar,$D1635,B1636,"f",FALSE)</f>
        <v>51236</v>
      </c>
      <c r="E1636" s="49">
        <f>_xll.qlInterestRateIndexValueDate(IndexON,D1636)</f>
        <v>51236</v>
      </c>
      <c r="F1636" s="52">
        <f>IFERROR(_xll.qlIndexFixing(IndexON,D1636,TRUE,_xll.ohTrigger(RecalcTrigger,TriggerON)),NA())</f>
        <v>1.4504990627166592E-2</v>
      </c>
      <c r="H1636" s="49">
        <f>_xll.qlCalendarAdvance(IborCalendar,$H1635,B1636,"f",FALSE)</f>
        <v>51216</v>
      </c>
      <c r="I1636" s="49">
        <f>_xll.qlInterestRateIndexValueDate(Index1M,$H1636)</f>
        <v>51218</v>
      </c>
      <c r="J1636" s="52">
        <f>IFERROR(_xll.qlIndexFixing(Index1M,$H1636,TRUE,_xll.ohTrigger(RecalcTrigger,Trigger1M)),NA())</f>
        <v>1.6748344366215879E-2</v>
      </c>
      <c r="K1636" s="52">
        <f>IFERROR(_xll.qlIndexFixing(ONIndex1M,I1636,TRUE,_xll.ohTrigger(RecalcTrigger,Trigger1M)),NA())</f>
        <v>1.6743128613283531E-2</v>
      </c>
      <c r="L1636" s="52">
        <f>IFERROR(_xll.qlIndexFixing(Index3M,H1636,TRUE,_xll.ohTrigger(RecalcTrigger,Trigger3M)),NA())</f>
        <v>1.8797227950611523E-2</v>
      </c>
      <c r="M1636" s="52">
        <f>IFERROR(_xll.qlIndexFixing(ONIndex3M,I1636,TRUE,_xll.ohTrigger(RecalcTrigger,Trigger3M)),NA())</f>
        <v>1.8764063457341607E-2</v>
      </c>
      <c r="N1636" s="52">
        <f>IFERROR(_xll.qlIndexFixing(Index6M,$H1636,TRUE,_xll.ohTrigger(RecalcTrigger,Trigger6M)),NA())</f>
        <v>2.0614172599796164E-2</v>
      </c>
      <c r="O1636" s="52">
        <f>IFERROR(_xll.qlIndexFixing(ONIndex6M,I1636,TRUE,_xll.ohTrigger(RecalcTrigger,Trigger6M)),NA())</f>
        <v>2.0540737447003465E-2</v>
      </c>
      <c r="P1636" s="52">
        <f>IFERROR(_xll.qlIndexFixing(Index1Y,$H1636,TRUE,_xll.ohTrigger(RecalcTrigger,Trigger1Y)),NA())</f>
        <v>2.2170416639846216E-2</v>
      </c>
      <c r="Q1636" s="52">
        <f>IFERROR(_xll.qlIndexFixing(ONIndex1Y,I1636,TRUE,_xll.ohTrigger(RecalcTrigger,Trigger1Y)),NA())</f>
        <v>2.2044999157797562E-2</v>
      </c>
    </row>
    <row r="1637" spans="2:17" x14ac:dyDescent="0.2">
      <c r="B1637" s="46" t="s">
        <v>51</v>
      </c>
      <c r="D1637" s="49">
        <f>_xll.qlCalendarAdvance(LocalCalendar,$D1636,B1637,"f",FALSE)</f>
        <v>51243</v>
      </c>
      <c r="E1637" s="49">
        <f>_xll.qlInterestRateIndexValueDate(IndexON,D1637)</f>
        <v>51243</v>
      </c>
      <c r="F1637" s="52">
        <f>IFERROR(_xll.qlIndexFixing(IndexON,D1637,TRUE,_xll.ohTrigger(RecalcTrigger,TriggerON)),NA())</f>
        <v>1.4503061578725607E-2</v>
      </c>
      <c r="H1637" s="49">
        <f>_xll.qlCalendarAdvance(IborCalendar,$H1636,B1637,"f",FALSE)</f>
        <v>51223</v>
      </c>
      <c r="I1637" s="49">
        <f>_xll.qlInterestRateIndexValueDate(Index1M,$H1637)</f>
        <v>51229</v>
      </c>
      <c r="J1637" s="52">
        <f>IFERROR(_xll.qlIndexFixing(Index1M,$H1637,TRUE,_xll.ohTrigger(RecalcTrigger,Trigger1M)),NA())</f>
        <v>1.6743718094656579E-2</v>
      </c>
      <c r="K1637" s="52">
        <f>IFERROR(_xll.qlIndexFixing(ONIndex1M,I1637,TRUE,_xll.ohTrigger(RecalcTrigger,Trigger1M)),NA())</f>
        <v>1.6738275687488979E-2</v>
      </c>
      <c r="L1637" s="52">
        <f>IFERROR(_xll.qlIndexFixing(Index3M,H1637,TRUE,_xll.ohTrigger(RecalcTrigger,Trigger3M)),NA())</f>
        <v>1.8793423181616222E-2</v>
      </c>
      <c r="M1637" s="52">
        <f>IFERROR(_xll.qlIndexFixing(ONIndex3M,I1637,TRUE,_xll.ohTrigger(RecalcTrigger,Trigger3M)),NA())</f>
        <v>1.876051844593718E-2</v>
      </c>
      <c r="N1637" s="52">
        <f>IFERROR(_xll.qlIndexFixing(Index6M,$H1637,TRUE,_xll.ohTrigger(RecalcTrigger,Trigger6M)),NA())</f>
        <v>2.060933598007425E-2</v>
      </c>
      <c r="O1637" s="52">
        <f>IFERROR(_xll.qlIndexFixing(ONIndex6M,I1637,TRUE,_xll.ohTrigger(RecalcTrigger,Trigger6M)),NA())</f>
        <v>2.0535862342310196E-2</v>
      </c>
      <c r="P1637" s="52">
        <f>IFERROR(_xll.qlIndexFixing(Index1Y,$H1637,TRUE,_xll.ohTrigger(RecalcTrigger,Trigger1Y)),NA())</f>
        <v>2.2162224978951525E-2</v>
      </c>
      <c r="Q1637" s="52">
        <f>IFERROR(_xll.qlIndexFixing(ONIndex1Y,I1637,TRUE,_xll.ohTrigger(RecalcTrigger,Trigger1Y)),NA())</f>
        <v>2.2037339440883486E-2</v>
      </c>
    </row>
    <row r="1638" spans="2:17" x14ac:dyDescent="0.2">
      <c r="B1638" s="46" t="s">
        <v>51</v>
      </c>
      <c r="D1638" s="49">
        <f>_xll.qlCalendarAdvance(LocalCalendar,$D1637,B1638,"f",FALSE)</f>
        <v>51250</v>
      </c>
      <c r="E1638" s="49">
        <f>_xll.qlInterestRateIndexValueDate(IndexON,D1638)</f>
        <v>51250</v>
      </c>
      <c r="F1638" s="52">
        <f>IFERROR(_xll.qlIndexFixing(IndexON,D1638,TRUE,_xll.ohTrigger(RecalcTrigger,TriggerON)),NA())</f>
        <v>1.4501147480405763E-2</v>
      </c>
      <c r="H1638" s="49">
        <f>_xll.qlCalendarAdvance(IborCalendar,$H1637,B1638,"f",FALSE)</f>
        <v>51230</v>
      </c>
      <c r="I1638" s="49">
        <f>_xll.qlInterestRateIndexValueDate(Index1M,$H1638)</f>
        <v>51232</v>
      </c>
      <c r="J1638" s="52">
        <f>IFERROR(_xll.qlIndexFixing(Index1M,$H1638,TRUE,_xll.ohTrigger(RecalcTrigger,Trigger1M)),NA())</f>
        <v>1.6742893494101074E-2</v>
      </c>
      <c r="K1638" s="52">
        <f>IFERROR(_xll.qlIndexFixing(ONIndex1M,I1638,TRUE,_xll.ohTrigger(RecalcTrigger,Trigger1M)),NA())</f>
        <v>1.6737433127493873E-2</v>
      </c>
      <c r="L1638" s="52">
        <f>IFERROR(_xll.qlIndexFixing(Index3M,H1638,TRUE,_xll.ohTrigger(RecalcTrigger,Trigger3M)),NA())</f>
        <v>1.8792693178621027E-2</v>
      </c>
      <c r="M1638" s="52">
        <f>IFERROR(_xll.qlIndexFixing(ONIndex3M,I1638,TRUE,_xll.ohTrigger(RecalcTrigger,Trigger3M)),NA())</f>
        <v>1.8760477203221271E-2</v>
      </c>
      <c r="N1638" s="52">
        <f>IFERROR(_xll.qlIndexFixing(Index6M,$H1638,TRUE,_xll.ohTrigger(RecalcTrigger,Trigger6M)),NA())</f>
        <v>2.0609460802510016E-2</v>
      </c>
      <c r="O1638" s="52">
        <f>IFERROR(_xll.qlIndexFixing(ONIndex6M,I1638,TRUE,_xll.ohTrigger(RecalcTrigger,Trigger6M)),NA())</f>
        <v>2.0535554967091585E-2</v>
      </c>
      <c r="P1638" s="52">
        <f>IFERROR(_xll.qlIndexFixing(Index1Y,$H1638,TRUE,_xll.ohTrigger(RecalcTrigger,Trigger1Y)),NA())</f>
        <v>2.2160819507251538E-2</v>
      </c>
      <c r="Q1638" s="52">
        <f>IFERROR(_xll.qlIndexFixing(ONIndex1Y,I1638,TRUE,_xll.ohTrigger(RecalcTrigger,Trigger1Y)),NA())</f>
        <v>2.203615811248838E-2</v>
      </c>
    </row>
    <row r="1639" spans="2:17" x14ac:dyDescent="0.2">
      <c r="B1639" s="46" t="s">
        <v>51</v>
      </c>
      <c r="D1639" s="49">
        <f>_xll.qlCalendarAdvance(LocalCalendar,$D1638,B1639,"f",FALSE)</f>
        <v>51257</v>
      </c>
      <c r="E1639" s="49">
        <f>_xll.qlInterestRateIndexValueDate(IndexON,D1639)</f>
        <v>51257</v>
      </c>
      <c r="F1639" s="52">
        <f>IFERROR(_xll.qlIndexFixing(IndexON,D1639,TRUE,_xll.ohTrigger(RecalcTrigger,TriggerON)),NA())</f>
        <v>1.449924833220706E-2</v>
      </c>
      <c r="H1639" s="49">
        <f>_xll.qlCalendarAdvance(IborCalendar,$H1638,B1639,"f",FALSE)</f>
        <v>51237</v>
      </c>
      <c r="I1639" s="49">
        <f>_xll.qlInterestRateIndexValueDate(Index1M,$H1639)</f>
        <v>51239</v>
      </c>
      <c r="J1639" s="52">
        <f>IFERROR(_xll.qlIndexFixing(Index1M,$H1639,TRUE,_xll.ohTrigger(RecalcTrigger,Trigger1M)),NA())</f>
        <v>1.6739906919727297E-2</v>
      </c>
      <c r="K1639" s="52">
        <f>IFERROR(_xll.qlIndexFixing(ONIndex1M,I1639,TRUE,_xll.ohTrigger(RecalcTrigger,Trigger1M)),NA())</f>
        <v>1.6734608735653467E-2</v>
      </c>
      <c r="L1639" s="52">
        <f>IFERROR(_xll.qlIndexFixing(Index3M,H1639,TRUE,_xll.ohTrigger(RecalcTrigger,Trigger3M)),NA())</f>
        <v>1.8790999740156404E-2</v>
      </c>
      <c r="M1639" s="52">
        <f>IFERROR(_xll.qlIndexFixing(ONIndex3M,I1639,TRUE,_xll.ohTrigger(RecalcTrigger,Trigger3M)),NA())</f>
        <v>1.8758704773924606E-2</v>
      </c>
      <c r="N1639" s="52">
        <f>IFERROR(_xll.qlIndexFixing(Index6M,$H1639,TRUE,_xll.ohTrigger(RecalcTrigger,Trigger6M)),NA())</f>
        <v>2.0606501516543009E-2</v>
      </c>
      <c r="O1639" s="52">
        <f>IFERROR(_xll.qlIndexFixing(ONIndex6M,I1639,TRUE,_xll.ohTrigger(RecalcTrigger,Trigger6M)),NA())</f>
        <v>2.0532970458111421E-2</v>
      </c>
      <c r="P1639" s="52">
        <f>IFERROR(_xll.qlIndexFixing(Index1Y,$H1639,TRUE,_xll.ohTrigger(RecalcTrigger,Trigger1Y)),NA())</f>
        <v>2.2156004880257773E-2</v>
      </c>
      <c r="Q1639" s="52">
        <f>IFERROR(_xll.qlIndexFixing(ONIndex1Y,I1639,TRUE,_xll.ohTrigger(RecalcTrigger,Trigger1Y)),NA())</f>
        <v>2.2031721847532992E-2</v>
      </c>
    </row>
    <row r="1640" spans="2:17" x14ac:dyDescent="0.2">
      <c r="B1640" s="46" t="s">
        <v>51</v>
      </c>
      <c r="D1640" s="49">
        <f>_xll.qlCalendarAdvance(LocalCalendar,$D1639,B1640,"f",FALSE)</f>
        <v>51264</v>
      </c>
      <c r="E1640" s="49">
        <f>_xll.qlInterestRateIndexValueDate(IndexON,D1640)</f>
        <v>51264</v>
      </c>
      <c r="F1640" s="52">
        <f>IFERROR(_xll.qlIndexFixing(IndexON,D1640,TRUE,_xll.ohTrigger(RecalcTrigger,TriggerON)),NA())</f>
        <v>1.4497364134049562E-2</v>
      </c>
      <c r="H1640" s="49">
        <f>_xll.qlCalendarAdvance(IborCalendar,$H1639,B1640,"f",FALSE)</f>
        <v>51244</v>
      </c>
      <c r="I1640" s="49">
        <f>_xll.qlInterestRateIndexValueDate(Index1M,$H1640)</f>
        <v>51246</v>
      </c>
      <c r="J1640" s="52">
        <f>IFERROR(_xll.qlIndexFixing(Index1M,$H1640,TRUE,_xll.ohTrigger(RecalcTrigger,Trigger1M)),NA())</f>
        <v>1.6737125614095041E-2</v>
      </c>
      <c r="K1640" s="52">
        <f>IFERROR(_xll.qlIndexFixing(ONIndex1M,I1640,TRUE,_xll.ohTrigger(RecalcTrigger,Trigger1M)),NA())</f>
        <v>1.6731799911253731E-2</v>
      </c>
      <c r="L1640" s="52">
        <f>IFERROR(_xll.qlIndexFixing(Index3M,H1640,TRUE,_xll.ohTrigger(RecalcTrigger,Trigger3M)),NA())</f>
        <v>1.8789320164280223E-2</v>
      </c>
      <c r="M1640" s="52">
        <f>IFERROR(_xll.qlIndexFixing(ONIndex3M,I1640,TRUE,_xll.ohTrigger(RecalcTrigger,Trigger3M)),NA())</f>
        <v>1.8756946143190234E-2</v>
      </c>
      <c r="N1640" s="52">
        <f>IFERROR(_xll.qlIndexFixing(Index6M,$H1640,TRUE,_xll.ohTrigger(RecalcTrigger,Trigger6M)),NA())</f>
        <v>2.0603953563412797E-2</v>
      </c>
      <c r="O1640" s="52">
        <f>IFERROR(_xll.qlIndexFixing(ONIndex6M,I1640,TRUE,_xll.ohTrigger(RecalcTrigger,Trigger6M)),NA())</f>
        <v>2.0530390436421797E-2</v>
      </c>
      <c r="P1640" s="52">
        <f>IFERROR(_xll.qlIndexFixing(Index1Y,$H1640,TRUE,_xll.ohTrigger(RecalcTrigger,Trigger1Y)),NA())</f>
        <v>2.2151504176065019E-2</v>
      </c>
      <c r="Q1640" s="52">
        <f>IFERROR(_xll.qlIndexFixing(ONIndex1Y,I1640,TRUE,_xll.ohTrigger(RecalcTrigger,Trigger1Y)),NA())</f>
        <v>2.2027275087799225E-2</v>
      </c>
    </row>
    <row r="1641" spans="2:17" x14ac:dyDescent="0.2">
      <c r="B1641" s="46" t="s">
        <v>51</v>
      </c>
      <c r="D1641" s="49">
        <f>_xll.qlCalendarAdvance(LocalCalendar,$D1640,B1641,"f",FALSE)</f>
        <v>51271</v>
      </c>
      <c r="E1641" s="49">
        <f>_xll.qlInterestRateIndexValueDate(IndexON,D1641)</f>
        <v>51271</v>
      </c>
      <c r="F1641" s="52">
        <f>IFERROR(_xll.qlIndexFixing(IndexON,D1641,TRUE,_xll.ohTrigger(RecalcTrigger,TriggerON)),NA())</f>
        <v>1.4495494885933269E-2</v>
      </c>
      <c r="H1641" s="49">
        <f>_xll.qlCalendarAdvance(IborCalendar,$H1640,B1641,"f",FALSE)</f>
        <v>51251</v>
      </c>
      <c r="I1641" s="49">
        <f>_xll.qlInterestRateIndexValueDate(Index1M,$H1641)</f>
        <v>51253</v>
      </c>
      <c r="J1641" s="52">
        <f>IFERROR(_xll.qlIndexFixing(Index1M,$H1641,TRUE,_xll.ohTrigger(RecalcTrigger,Trigger1M)),NA())</f>
        <v>1.6734552530006663E-2</v>
      </c>
      <c r="K1641" s="52">
        <f>IFERROR(_xll.qlIndexFixing(ONIndex1M,I1641,TRUE,_xll.ohTrigger(RecalcTrigger,Trigger1M)),NA())</f>
        <v>1.6729006654188083E-2</v>
      </c>
      <c r="L1641" s="52">
        <f>IFERROR(_xll.qlIndexFixing(Index3M,H1641,TRUE,_xll.ohTrigger(RecalcTrigger,Trigger3M)),NA())</f>
        <v>1.8787654450974037E-2</v>
      </c>
      <c r="M1641" s="52">
        <f>IFERROR(_xll.qlIndexFixing(ONIndex3M,I1641,TRUE,_xll.ohTrigger(RecalcTrigger,Trigger3M)),NA())</f>
        <v>1.8755201310938219E-2</v>
      </c>
      <c r="N1641" s="52">
        <f>IFERROR(_xll.qlIndexFixing(Index6M,$H1641,TRUE,_xll.ohTrigger(RecalcTrigger,Trigger6M)),NA())</f>
        <v>2.0601410147563406E-2</v>
      </c>
      <c r="O1641" s="52">
        <f>IFERROR(_xll.qlIndexFixing(ONIndex6M,I1641,TRUE,_xll.ohTrigger(RecalcTrigger,Trigger6M)),NA())</f>
        <v>2.0527814902049357E-2</v>
      </c>
      <c r="P1641" s="52">
        <f>IFERROR(_xll.qlIndexFixing(Index1Y,$H1641,TRUE,_xll.ohTrigger(RecalcTrigger,Trigger1Y)),NA())</f>
        <v>2.2146343505650187E-2</v>
      </c>
      <c r="Q1641" s="52">
        <f>IFERROR(_xll.qlIndexFixing(ONIndex1Y,I1641,TRUE,_xll.ohTrigger(RecalcTrigger,Trigger1Y)),NA())</f>
        <v>2.2022817833180497E-2</v>
      </c>
    </row>
    <row r="1642" spans="2:17" x14ac:dyDescent="0.2">
      <c r="B1642" s="46" t="s">
        <v>51</v>
      </c>
      <c r="D1642" s="49">
        <f>_xll.qlCalendarAdvance(LocalCalendar,$D1641,B1642,"f",FALSE)</f>
        <v>51278</v>
      </c>
      <c r="E1642" s="49">
        <f>_xll.qlInterestRateIndexValueDate(IndexON,D1642)</f>
        <v>51278</v>
      </c>
      <c r="F1642" s="52">
        <f>IFERROR(_xll.qlIndexFixing(IndexON,D1642,TRUE,_xll.ohTrigger(RecalcTrigger,TriggerON)),NA())</f>
        <v>1.4493640588018053E-2</v>
      </c>
      <c r="H1642" s="49">
        <f>_xll.qlCalendarAdvance(IborCalendar,$H1641,B1642,"f",FALSE)</f>
        <v>51258</v>
      </c>
      <c r="I1642" s="49">
        <f>_xll.qlInterestRateIndexValueDate(Index1M,$H1642)</f>
        <v>51260</v>
      </c>
      <c r="J1642" s="52">
        <f>IFERROR(_xll.qlIndexFixing(Index1M,$H1642,TRUE,_xll.ohTrigger(RecalcTrigger,Trigger1M)),NA())</f>
        <v>1.673160976756197E-2</v>
      </c>
      <c r="K1642" s="52">
        <f>IFERROR(_xll.qlIndexFixing(ONIndex1M,I1642,TRUE,_xll.ohTrigger(RecalcTrigger,Trigger1M)),NA())</f>
        <v>1.6726419790185076E-2</v>
      </c>
      <c r="L1642" s="52">
        <f>IFERROR(_xll.qlIndexFixing(Index3M,H1642,TRUE,_xll.ohTrigger(RecalcTrigger,Trigger3M)),NA())</f>
        <v>1.8787125152638008E-2</v>
      </c>
      <c r="M1642" s="52">
        <f>IFERROR(_xll.qlIndexFixing(ONIndex3M,I1642,TRUE,_xll.ohTrigger(RecalcTrigger,Trigger3M)),NA())</f>
        <v>1.8753835680755948E-2</v>
      </c>
      <c r="N1642" s="52">
        <f>IFERROR(_xll.qlIndexFixing(Index6M,$H1642,TRUE,_xll.ohTrigger(RecalcTrigger,Trigger6M)),NA())</f>
        <v>2.0598871268977983E-2</v>
      </c>
      <c r="O1642" s="52">
        <f>IFERROR(_xll.qlIndexFixing(ONIndex6M,I1642,TRUE,_xll.ohTrigger(RecalcTrigger,Trigger6M)),NA())</f>
        <v>2.0525645493403299E-2</v>
      </c>
      <c r="P1642" s="52">
        <f>IFERROR(_xll.qlIndexFixing(Index1Y,$H1642,TRUE,_xll.ohTrigger(RecalcTrigger,Trigger1Y)),NA())</f>
        <v>2.2141819269481788E-2</v>
      </c>
      <c r="Q1642" s="52">
        <f>IFERROR(_xll.qlIndexFixing(ONIndex1Y,I1642,TRUE,_xll.ohTrigger(RecalcTrigger,Trigger1Y)),NA())</f>
        <v>2.2018703791799599E-2</v>
      </c>
    </row>
    <row r="1643" spans="2:17" x14ac:dyDescent="0.2">
      <c r="B1643" s="46" t="s">
        <v>51</v>
      </c>
      <c r="D1643" s="49">
        <f>_xll.qlCalendarAdvance(LocalCalendar,$D1642,B1643,"f",FALSE)</f>
        <v>51285</v>
      </c>
      <c r="E1643" s="49">
        <f>_xll.qlInterestRateIndexValueDate(IndexON,D1643)</f>
        <v>51285</v>
      </c>
      <c r="F1643" s="52">
        <f>IFERROR(_xll.qlIndexFixing(IndexON,D1643,TRUE,_xll.ohTrigger(RecalcTrigger,TriggerON)),NA())</f>
        <v>1.4491801240144042E-2</v>
      </c>
      <c r="H1643" s="49">
        <f>_xll.qlCalendarAdvance(IborCalendar,$H1642,B1643,"f",FALSE)</f>
        <v>51265</v>
      </c>
      <c r="I1643" s="49">
        <f>_xll.qlInterestRateIndexValueDate(Index1M,$H1643)</f>
        <v>51267</v>
      </c>
      <c r="J1643" s="52">
        <f>IFERROR(_xll.qlIndexFixing(Index1M,$H1643,TRUE,_xll.ohTrigger(RecalcTrigger,Trigger1M)),NA())</f>
        <v>1.6728875226637949E-2</v>
      </c>
      <c r="K1643" s="52">
        <f>IFERROR(_xll.qlIndexFixing(ONIndex1M,I1643,TRUE,_xll.ohTrigger(RecalcTrigger,Trigger1M)),NA())</f>
        <v>1.6723466842272217E-2</v>
      </c>
      <c r="L1643" s="52">
        <f>IFERROR(_xll.qlIndexFixing(Index3M,H1643,TRUE,_xll.ohTrigger(RecalcTrigger,Trigger3M)),NA())</f>
        <v>1.8785489879598473E-2</v>
      </c>
      <c r="M1643" s="52">
        <f>IFERROR(_xll.qlIndexFixing(ONIndex3M,I1643,TRUE,_xll.ohTrigger(RecalcTrigger,Trigger3M)),NA())</f>
        <v>1.875175304204113E-2</v>
      </c>
      <c r="N1643" s="52">
        <f>IFERROR(_xll.qlIndexFixing(Index6M,$H1643,TRUE,_xll.ohTrigger(RecalcTrigger,Trigger6M)),NA())</f>
        <v>2.0596744619730999E-2</v>
      </c>
      <c r="O1643" s="52">
        <f>IFERROR(_xll.qlIndexFixing(ONIndex6M,I1643,TRUE,_xll.ohTrigger(RecalcTrigger,Trigger6M)),NA())</f>
        <v>2.0522677295176095E-2</v>
      </c>
      <c r="P1643" s="52">
        <f>IFERROR(_xll.qlIndexFixing(Index1Y,$H1643,TRUE,_xll.ohTrigger(RecalcTrigger,Trigger1Y)),NA())</f>
        <v>2.2136639304581748E-2</v>
      </c>
      <c r="Q1643" s="52">
        <f>IFERROR(_xll.qlIndexFixing(ONIndex1Y,I1643,TRUE,_xll.ohTrigger(RecalcTrigger,Trigger1Y)),NA())</f>
        <v>2.2013871839448029E-2</v>
      </c>
    </row>
    <row r="1644" spans="2:17" x14ac:dyDescent="0.2">
      <c r="B1644" s="46" t="s">
        <v>51</v>
      </c>
      <c r="D1644" s="49">
        <f>_xll.qlCalendarAdvance(LocalCalendar,$D1643,B1644,"f",FALSE)</f>
        <v>51292</v>
      </c>
      <c r="E1644" s="49">
        <f>_xll.qlInterestRateIndexValueDate(IndexON,D1644)</f>
        <v>51292</v>
      </c>
      <c r="F1644" s="52">
        <f>IFERROR(_xll.qlIndexFixing(IndexON,D1644,TRUE,_xll.ohTrigger(RecalcTrigger,TriggerON)),NA())</f>
        <v>1.44899768422313E-2</v>
      </c>
      <c r="H1644" s="49">
        <f>_xll.qlCalendarAdvance(IborCalendar,$H1643,B1644,"f",FALSE)</f>
        <v>51272</v>
      </c>
      <c r="I1644" s="49">
        <f>_xll.qlInterestRateIndexValueDate(Index1M,$H1644)</f>
        <v>51274</v>
      </c>
      <c r="J1644" s="52">
        <f>IFERROR(_xll.qlIndexFixing(Index1M,$H1644,TRUE,_xll.ohTrigger(RecalcTrigger,Trigger1M)),NA())</f>
        <v>1.6726156273928518E-2</v>
      </c>
      <c r="K1644" s="52">
        <f>IFERROR(_xll.qlIndexFixing(ONIndex1M,I1644,TRUE,_xll.ohTrigger(RecalcTrigger,Trigger1M)),NA())</f>
        <v>1.6720720287395352E-2</v>
      </c>
      <c r="L1644" s="52">
        <f>IFERROR(_xll.qlIndexFixing(Index3M,H1644,TRUE,_xll.ohTrigger(RecalcTrigger,Trigger3M)),NA())</f>
        <v>1.8783868471260668E-2</v>
      </c>
      <c r="M1644" s="52">
        <f>IFERROR(_xll.qlIndexFixing(ONIndex3M,I1644,TRUE,_xll.ohTrigger(RecalcTrigger,Trigger3M)),NA())</f>
        <v>1.8750049605369412E-2</v>
      </c>
      <c r="N1644" s="52">
        <f>IFERROR(_xll.qlIndexFixing(Index6M,$H1644,TRUE,_xll.ohTrigger(RecalcTrigger,Trigger6M)),NA())</f>
        <v>2.0593807123526892E-2</v>
      </c>
      <c r="O1644" s="52">
        <f>IFERROR(_xll.qlIndexFixing(ONIndex6M,I1644,TRUE,_xll.ohTrigger(RecalcTrigger,Trigger6M)),NA())</f>
        <v>2.0520115222728563E-2</v>
      </c>
      <c r="P1644" s="52">
        <f>IFERROR(_xll.qlIndexFixing(Index1Y,$H1644,TRUE,_xll.ohTrigger(RecalcTrigger,Trigger1Y)),NA())</f>
        <v>2.2131771144513552E-2</v>
      </c>
      <c r="Q1644" s="52">
        <f>IFERROR(_xll.qlIndexFixing(ONIndex1Y,I1644,TRUE,_xll.ohTrigger(RecalcTrigger,Trigger1Y)),NA())</f>
        <v>2.200938310033429E-2</v>
      </c>
    </row>
    <row r="1645" spans="2:17" x14ac:dyDescent="0.2">
      <c r="B1645" s="46" t="s">
        <v>51</v>
      </c>
      <c r="D1645" s="49">
        <f>_xll.qlCalendarAdvance(LocalCalendar,$D1644,B1645,"f",FALSE)</f>
        <v>51299</v>
      </c>
      <c r="E1645" s="49">
        <f>_xll.qlInterestRateIndexValueDate(IndexON,D1645)</f>
        <v>51299</v>
      </c>
      <c r="F1645" s="52">
        <f>IFERROR(_xll.qlIndexFixing(IndexON,D1645,TRUE,_xll.ohTrigger(RecalcTrigger,TriggerON)),NA())</f>
        <v>1.4488167394599571E-2</v>
      </c>
      <c r="H1645" s="49">
        <f>_xll.qlCalendarAdvance(IborCalendar,$H1644,B1645,"f",FALSE)</f>
        <v>51279</v>
      </c>
      <c r="I1645" s="49">
        <f>_xll.qlInterestRateIndexValueDate(Index1M,$H1645)</f>
        <v>51281</v>
      </c>
      <c r="J1645" s="52">
        <f>IFERROR(_xll.qlIndexFixing(Index1M,$H1645,TRUE,_xll.ohTrigger(RecalcTrigger,Trigger1M)),NA())</f>
        <v>1.6723452909423363E-2</v>
      </c>
      <c r="K1645" s="52">
        <f>IFERROR(_xll.qlIndexFixing(ONIndex1M,I1645,TRUE,_xll.ohTrigger(RecalcTrigger,Trigger1M)),NA())</f>
        <v>1.6718183078852089E-2</v>
      </c>
      <c r="L1645" s="52">
        <f>IFERROR(_xll.qlIndexFixing(Index3M,H1645,TRUE,_xll.ohTrigger(RecalcTrigger,Trigger3M)),NA())</f>
        <v>1.8782638028339536E-2</v>
      </c>
      <c r="M1645" s="52">
        <f>IFERROR(_xll.qlIndexFixing(ONIndex3M,I1645,TRUE,_xll.ohTrigger(RecalcTrigger,Trigger3M)),NA())</f>
        <v>1.8748728061528386E-2</v>
      </c>
      <c r="N1645" s="52">
        <f>IFERROR(_xll.qlIndexFixing(Index6M,$H1645,TRUE,_xll.ohTrigger(RecalcTrigger,Trigger6M)),NA())</f>
        <v>2.0591281856626224E-2</v>
      </c>
      <c r="O1645" s="52">
        <f>IFERROR(_xll.qlIndexFixing(ONIndex6M,I1645,TRUE,_xll.ohTrigger(RecalcTrigger,Trigger6M)),NA())</f>
        <v>2.0517959799501995E-2</v>
      </c>
      <c r="P1645" s="52">
        <f>IFERROR(_xll.qlIndexFixing(Index1Y,$H1645,TRUE,_xll.ohTrigger(RecalcTrigger,Trigger1Y)),NA())</f>
        <v>2.2127211607229153E-2</v>
      </c>
      <c r="Q1645" s="52">
        <f>IFERROR(_xll.qlIndexFixing(ONIndex1Y,I1645,TRUE,_xll.ohTrigger(RecalcTrigger,Trigger1Y)),NA())</f>
        <v>2.2005234502096016E-2</v>
      </c>
    </row>
    <row r="1646" spans="2:17" x14ac:dyDescent="0.2">
      <c r="B1646" s="46" t="s">
        <v>51</v>
      </c>
      <c r="D1646" s="49">
        <f>_xll.qlCalendarAdvance(LocalCalendar,$D1645,B1646,"f",FALSE)</f>
        <v>51306</v>
      </c>
      <c r="E1646" s="49">
        <f>_xll.qlInterestRateIndexValueDate(IndexON,D1646)</f>
        <v>51306</v>
      </c>
      <c r="F1646" s="52">
        <f>IFERROR(_xll.qlIndexFixing(IndexON,D1646,TRUE,_xll.ohTrigger(RecalcTrigger,TriggerON)),NA())</f>
        <v>1.4486372896849176E-2</v>
      </c>
      <c r="H1646" s="49">
        <f>_xll.qlCalendarAdvance(IborCalendar,$H1645,B1646,"f",FALSE)</f>
        <v>51286</v>
      </c>
      <c r="I1646" s="49">
        <f>_xll.qlInterestRateIndexValueDate(Index1M,$H1646)</f>
        <v>51288</v>
      </c>
      <c r="J1646" s="52">
        <f>IFERROR(_xll.qlIndexFixing(Index1M,$H1646,TRUE,_xll.ohTrigger(RecalcTrigger,Trigger1M)),NA())</f>
        <v>1.6720765133109591E-2</v>
      </c>
      <c r="K1646" s="52">
        <f>IFERROR(_xll.qlIndexFixing(ONIndex1M,I1646,TRUE,_xll.ohTrigger(RecalcTrigger,Trigger1M)),NA())</f>
        <v>1.6715273879777115E-2</v>
      </c>
      <c r="L1646" s="52">
        <f>IFERROR(_xll.qlIndexFixing(Index3M,H1646,TRUE,_xll.ohTrigger(RecalcTrigger,Trigger3M)),NA())</f>
        <v>1.8781045256794564E-2</v>
      </c>
      <c r="M1646" s="52">
        <f>IFERROR(_xll.qlIndexFixing(ONIndex3M,I1646,TRUE,_xll.ohTrigger(RecalcTrigger,Trigger3M)),NA())</f>
        <v>1.8746684127579627E-2</v>
      </c>
      <c r="N1646" s="52">
        <f>IFERROR(_xll.qlIndexFixing(Index6M,$H1646,TRUE,_xll.ohTrigger(RecalcTrigger,Trigger6M)),NA())</f>
        <v>2.0588761126919094E-2</v>
      </c>
      <c r="O1646" s="52">
        <f>IFERROR(_xll.qlIndexFixing(ONIndex6M,I1646,TRUE,_xll.ohTrigger(RecalcTrigger,Trigger6M)),NA())</f>
        <v>2.0515004539705117E-2</v>
      </c>
      <c r="P1646" s="52">
        <f>IFERROR(_xll.qlIndexFixing(Index1Y,$H1646,TRUE,_xll.ohTrigger(RecalcTrigger,Trigger1Y)),NA())</f>
        <v>2.2122002706089626E-2</v>
      </c>
      <c r="Q1646" s="52">
        <f>IFERROR(_xll.qlIndexFixing(ONIndex1Y,I1646,TRUE,_xll.ohTrigger(RecalcTrigger,Trigger1Y)),NA())</f>
        <v>2.2000374137585155E-2</v>
      </c>
    </row>
    <row r="1647" spans="2:17" x14ac:dyDescent="0.2">
      <c r="B1647" s="46" t="s">
        <v>51</v>
      </c>
      <c r="D1647" s="49">
        <f>_xll.qlCalendarAdvance(LocalCalendar,$D1646,B1647,"f",FALSE)</f>
        <v>51313</v>
      </c>
      <c r="E1647" s="49">
        <f>_xll.qlInterestRateIndexValueDate(IndexON,D1647)</f>
        <v>51313</v>
      </c>
      <c r="F1647" s="52">
        <f>IFERROR(_xll.qlIndexFixing(IndexON,D1647,TRUE,_xll.ohTrigger(RecalcTrigger,TriggerON)),NA())</f>
        <v>1.4484593349219921E-2</v>
      </c>
      <c r="H1647" s="49">
        <f>_xll.qlCalendarAdvance(IborCalendar,$H1646,B1647,"f",FALSE)</f>
        <v>51293</v>
      </c>
      <c r="I1647" s="49">
        <f>_xll.qlInterestRateIndexValueDate(Index1M,$H1647)</f>
        <v>51295</v>
      </c>
      <c r="J1647" s="52">
        <f>IFERROR(_xll.qlIndexFixing(Index1M,$H1647,TRUE,_xll.ohTrigger(RecalcTrigger,Trigger1M)),NA())</f>
        <v>1.6718092944976885E-2</v>
      </c>
      <c r="K1647" s="52">
        <f>IFERROR(_xll.qlIndexFixing(ONIndex1M,I1647,TRUE,_xll.ohTrigger(RecalcTrigger,Trigger1M)),NA())</f>
        <v>1.6712574027062388E-2</v>
      </c>
      <c r="L1647" s="52">
        <f>IFERROR(_xll.qlIndexFixing(Index3M,H1647,TRUE,_xll.ohTrigger(RecalcTrigger,Trigger3M)),NA())</f>
        <v>1.8779087434283286E-2</v>
      </c>
      <c r="M1647" s="52">
        <f>IFERROR(_xll.qlIndexFixing(ONIndex3M,I1647,TRUE,_xll.ohTrigger(RecalcTrigger,Trigger3M)),NA())</f>
        <v>1.874502208646156E-2</v>
      </c>
      <c r="N1647" s="52">
        <f>IFERROR(_xll.qlIndexFixing(Index6M,$H1647,TRUE,_xll.ohTrigger(RecalcTrigger,Trigger6M)),NA())</f>
        <v>2.0586244934387789E-2</v>
      </c>
      <c r="O1647" s="52">
        <f>IFERROR(_xll.qlIndexFixing(ONIndex6M,I1647,TRUE,_xll.ohTrigger(RecalcTrigger,Trigger6M)),NA())</f>
        <v>2.0512455929129203E-2</v>
      </c>
      <c r="P1647" s="52">
        <f>IFERROR(_xll.qlIndexFixing(Index1Y,$H1647,TRUE,_xll.ohTrigger(RecalcTrigger,Trigger1Y)),NA())</f>
        <v>2.2117102428047319E-2</v>
      </c>
      <c r="Q1647" s="52">
        <f>IFERROR(_xll.qlIndexFixing(ONIndex1Y,I1647,TRUE,_xll.ohTrigger(RecalcTrigger,Trigger1Y)),NA())</f>
        <v>2.1995853913949759E-2</v>
      </c>
    </row>
    <row r="1648" spans="2:17" x14ac:dyDescent="0.2">
      <c r="B1648" s="46" t="s">
        <v>51</v>
      </c>
      <c r="D1648" s="49">
        <f>_xll.qlCalendarAdvance(LocalCalendar,$D1647,B1648,"f",FALSE)</f>
        <v>51320</v>
      </c>
      <c r="E1648" s="49">
        <f>_xll.qlInterestRateIndexValueDate(IndexON,D1648)</f>
        <v>51320</v>
      </c>
      <c r="F1648" s="52">
        <f>IFERROR(_xll.qlIndexFixing(IndexON,D1648,TRUE,_xll.ohTrigger(RecalcTrigger,TriggerON)),NA())</f>
        <v>1.4482994636897395E-2</v>
      </c>
      <c r="H1648" s="49">
        <f>_xll.qlCalendarAdvance(IborCalendar,$H1647,B1648,"f",FALSE)</f>
        <v>51300</v>
      </c>
      <c r="I1648" s="49">
        <f>_xll.qlInterestRateIndexValueDate(Index1M,$H1648)</f>
        <v>51302</v>
      </c>
      <c r="J1648" s="52">
        <f>IFERROR(_xll.qlIndexFixing(Index1M,$H1648,TRUE,_xll.ohTrigger(RecalcTrigger,Trigger1M)),NA())</f>
        <v>1.6715436345014937E-2</v>
      </c>
      <c r="K1648" s="52">
        <f>IFERROR(_xll.qlIndexFixing(ONIndex1M,I1648,TRUE,_xll.ohTrigger(RecalcTrigger,Trigger1M)),NA())</f>
        <v>1.6709889741708395E-2</v>
      </c>
      <c r="L1648" s="52">
        <f>IFERROR(_xll.qlIndexFixing(Index3M,H1648,TRUE,_xll.ohTrigger(RecalcTrigger,Trigger3M)),NA())</f>
        <v>1.877752148457891E-2</v>
      </c>
      <c r="M1648" s="52">
        <f>IFERROR(_xll.qlIndexFixing(ONIndex3M,I1648,TRUE,_xll.ohTrigger(RecalcTrigger,Trigger3M)),NA())</f>
        <v>1.8743373843852495E-2</v>
      </c>
      <c r="N1648" s="52">
        <f>IFERROR(_xll.qlIndexFixing(Index6M,$H1648,TRUE,_xll.ohTrigger(RecalcTrigger,Trigger6M)),NA())</f>
        <v>2.0583733279015456E-2</v>
      </c>
      <c r="O1648" s="52">
        <f>IFERROR(_xll.qlIndexFixing(ONIndex6M,I1648,TRUE,_xll.ohTrigger(RecalcTrigger,Trigger6M)),NA())</f>
        <v>2.0509911805870473E-2</v>
      </c>
      <c r="P1648" s="52">
        <f>IFERROR(_xll.qlIndexFixing(Index1Y,$H1648,TRUE,_xll.ohTrigger(RecalcTrigger,Trigger1Y)),NA())</f>
        <v>2.2112191444327359E-2</v>
      </c>
      <c r="Q1648" s="52">
        <f>IFERROR(_xll.qlIndexFixing(ONIndex1Y,I1648,TRUE,_xll.ohTrigger(RecalcTrigger,Trigger1Y)),NA())</f>
        <v>2.1991323195482693E-2</v>
      </c>
    </row>
    <row r="1649" spans="2:17" x14ac:dyDescent="0.2">
      <c r="B1649" s="46" t="s">
        <v>51</v>
      </c>
      <c r="D1649" s="49">
        <f>_xll.qlCalendarAdvance(LocalCalendar,$D1648,B1649,"f",FALSE)</f>
        <v>51327</v>
      </c>
      <c r="E1649" s="49">
        <f>_xll.qlInterestRateIndexValueDate(IndexON,D1649)</f>
        <v>51327</v>
      </c>
      <c r="F1649" s="52">
        <f>IFERROR(_xll.qlIndexFixing(IndexON,D1649,TRUE,_xll.ohTrigger(RecalcTrigger,TriggerON)),NA())</f>
        <v>1.4481079104244898E-2</v>
      </c>
      <c r="H1649" s="49">
        <f>_xll.qlCalendarAdvance(IborCalendar,$H1648,B1649,"f",FALSE)</f>
        <v>51307</v>
      </c>
      <c r="I1649" s="49">
        <f>_xll.qlInterestRateIndexValueDate(Index1M,$H1649)</f>
        <v>51309</v>
      </c>
      <c r="J1649" s="52">
        <f>IFERROR(_xll.qlIndexFixing(Index1M,$H1649,TRUE,_xll.ohTrigger(RecalcTrigger,Trigger1M)),NA())</f>
        <v>1.6712795333216006E-2</v>
      </c>
      <c r="K1649" s="52">
        <f>IFERROR(_xll.qlIndexFixing(ONIndex1M,I1649,TRUE,_xll.ohTrigger(RecalcTrigger,Trigger1M)),NA())</f>
        <v>1.6707221023741781E-2</v>
      </c>
      <c r="L1649" s="52">
        <f>IFERROR(_xll.qlIndexFixing(Index3M,H1649,TRUE,_xll.ohTrigger(RecalcTrigger,Trigger3M)),NA())</f>
        <v>1.8775969399491221E-2</v>
      </c>
      <c r="M1649" s="52">
        <f>IFERROR(_xll.qlIndexFixing(ONIndex3M,I1649,TRUE,_xll.ohTrigger(RecalcTrigger,Trigger3M)),NA())</f>
        <v>1.8741739399779078E-2</v>
      </c>
      <c r="N1649" s="52">
        <f>IFERROR(_xll.qlIndexFixing(Index6M,$H1649,TRUE,_xll.ohTrigger(RecalcTrigger,Trigger6M)),NA())</f>
        <v>2.0581226160783516E-2</v>
      </c>
      <c r="O1649" s="52">
        <f>IFERROR(_xll.qlIndexFixing(ONIndex6M,I1649,TRUE,_xll.ohTrigger(RecalcTrigger,Trigger6M)),NA())</f>
        <v>2.0507372169928928E-2</v>
      </c>
      <c r="P1649" s="52">
        <f>IFERROR(_xll.qlIndexFixing(Index1Y,$H1649,TRUE,_xll.ohTrigger(RecalcTrigger,Trigger1Y)),NA())</f>
        <v>2.2107269755087443E-2</v>
      </c>
      <c r="Q1649" s="52">
        <f>IFERROR(_xll.qlIndexFixing(ONIndex1Y,I1649,TRUE,_xll.ohTrigger(RecalcTrigger,Trigger1Y)),NA())</f>
        <v>2.1986781982210601E-2</v>
      </c>
    </row>
    <row r="1650" spans="2:17" x14ac:dyDescent="0.2">
      <c r="B1650" s="46" t="s">
        <v>51</v>
      </c>
      <c r="D1650" s="49">
        <f>_xll.qlCalendarAdvance(LocalCalendar,$D1649,B1650,"f",FALSE)</f>
        <v>51334</v>
      </c>
      <c r="E1650" s="49">
        <f>_xll.qlInterestRateIndexValueDate(IndexON,D1650)</f>
        <v>51334</v>
      </c>
      <c r="F1650" s="52">
        <f>IFERROR(_xll.qlIndexFixing(IndexON,D1650,TRUE,_xll.ohTrigger(RecalcTrigger,TriggerON)),NA())</f>
        <v>1.4479344406899131E-2</v>
      </c>
      <c r="H1650" s="49">
        <f>_xll.qlCalendarAdvance(IborCalendar,$H1649,B1650,"f",FALSE)</f>
        <v>51314</v>
      </c>
      <c r="I1650" s="49">
        <f>_xll.qlInterestRateIndexValueDate(Index1M,$H1650)</f>
        <v>51316</v>
      </c>
      <c r="J1650" s="52">
        <f>IFERROR(_xll.qlIndexFixing(Index1M,$H1650,TRUE,_xll.ohTrigger(RecalcTrigger,Trigger1M)),NA())</f>
        <v>1.6710371441450156E-2</v>
      </c>
      <c r="K1650" s="52">
        <f>IFERROR(_xll.qlIndexFixing(ONIndex1M,I1650,TRUE,_xll.ohTrigger(RecalcTrigger,Trigger1M)),NA())</f>
        <v>1.67045678731359E-2</v>
      </c>
      <c r="L1650" s="52">
        <f>IFERROR(_xll.qlIndexFixing(Index3M,H1650,TRUE,_xll.ohTrigger(RecalcTrigger,Trigger3M)),NA())</f>
        <v>1.8773286844057969E-2</v>
      </c>
      <c r="M1650" s="52">
        <f>IFERROR(_xll.qlIndexFixing(ONIndex3M,I1650,TRUE,_xll.ohTrigger(RecalcTrigger,Trigger3M)),NA())</f>
        <v>1.8740118754241308E-2</v>
      </c>
      <c r="N1650" s="52">
        <f>IFERROR(_xll.qlIndexFixing(Index6M,$H1650,TRUE,_xll.ohTrigger(RecalcTrigger,Trigger6M)),NA())</f>
        <v>2.0578723579676415E-2</v>
      </c>
      <c r="O1650" s="52">
        <f>IFERROR(_xll.qlIndexFixing(ONIndex6M,I1650,TRUE,_xll.ohTrigger(RecalcTrigger,Trigger6M)),NA())</f>
        <v>2.0504837021277922E-2</v>
      </c>
      <c r="P1650" s="52">
        <f>IFERROR(_xll.qlIndexFixing(Index1Y,$H1650,TRUE,_xll.ohTrigger(RecalcTrigger,Trigger1Y)),NA())</f>
        <v>2.2101394784073795E-2</v>
      </c>
      <c r="Q1650" s="52">
        <f>IFERROR(_xll.qlIndexFixing(ONIndex1Y,I1650,TRUE,_xll.ohTrigger(RecalcTrigger,Trigger1Y)),NA())</f>
        <v>2.1982230274080194E-2</v>
      </c>
    </row>
    <row r="1651" spans="2:17" x14ac:dyDescent="0.2">
      <c r="B1651" s="46" t="s">
        <v>51</v>
      </c>
      <c r="D1651" s="49">
        <f>_xll.qlCalendarAdvance(LocalCalendar,$D1650,B1651,"f",FALSE)</f>
        <v>51341</v>
      </c>
      <c r="E1651" s="49">
        <f>_xll.qlInterestRateIndexValueDate(IndexON,D1651)</f>
        <v>51341</v>
      </c>
      <c r="F1651" s="52">
        <f>IFERROR(_xll.qlIndexFixing(IndexON,D1651,TRUE,_xll.ohTrigger(RecalcTrigger,TriggerON)),NA())</f>
        <v>1.4477624659594568E-2</v>
      </c>
      <c r="H1651" s="49">
        <f>_xll.qlCalendarAdvance(IborCalendar,$H1650,B1651,"f",FALSE)</f>
        <v>51321</v>
      </c>
      <c r="I1651" s="49">
        <f>_xll.qlInterestRateIndexValueDate(Index1M,$H1651)</f>
        <v>51323</v>
      </c>
      <c r="J1651" s="52">
        <f>IFERROR(_xll.qlIndexFixing(Index1M,$H1651,TRUE,_xll.ohTrigger(RecalcTrigger,Trigger1M)),NA())</f>
        <v>1.6707560074047893E-2</v>
      </c>
      <c r="K1651" s="52">
        <f>IFERROR(_xll.qlIndexFixing(ONIndex1M,I1651,TRUE,_xll.ohTrigger(RecalcTrigger,Trigger1M)),NA())</f>
        <v>1.6701930289917399E-2</v>
      </c>
      <c r="L1651" s="52">
        <f>IFERROR(_xll.qlIndexFixing(Index3M,H1651,TRUE,_xll.ohTrigger(RecalcTrigger,Trigger3M)),NA())</f>
        <v>1.8773289379379731E-2</v>
      </c>
      <c r="M1651" s="52">
        <f>IFERROR(_xll.qlIndexFixing(ONIndex3M,I1651,TRUE,_xll.ohTrigger(RecalcTrigger,Trigger3M)),NA())</f>
        <v>1.873851190715925E-2</v>
      </c>
      <c r="N1651" s="52">
        <f>IFERROR(_xll.qlIndexFixing(Index6M,$H1651,TRUE,_xll.ohTrigger(RecalcTrigger,Trigger6M)),NA())</f>
        <v>2.057622553567514E-2</v>
      </c>
      <c r="O1651" s="52">
        <f>IFERROR(_xll.qlIndexFixing(ONIndex6M,I1651,TRUE,_xll.ohTrigger(RecalcTrigger,Trigger6M)),NA())</f>
        <v>2.05023063599441E-2</v>
      </c>
      <c r="P1651" s="52">
        <f>IFERROR(_xll.qlIndexFixing(Index1Y,$H1651,TRUE,_xll.ohTrigger(RecalcTrigger,Trigger1Y)),NA())</f>
        <v>2.2097394260678731E-2</v>
      </c>
      <c r="Q1651" s="52">
        <f>IFERROR(_xll.qlIndexFixing(ONIndex1Y,I1651,TRUE,_xll.ohTrigger(RecalcTrigger,Trigger1Y)),NA())</f>
        <v>2.1977668071091472E-2</v>
      </c>
    </row>
    <row r="1652" spans="2:17" x14ac:dyDescent="0.2">
      <c r="B1652" s="46" t="s">
        <v>51</v>
      </c>
      <c r="D1652" s="49">
        <f>_xll.qlCalendarAdvance(LocalCalendar,$D1651,B1652,"f",FALSE)</f>
        <v>51348</v>
      </c>
      <c r="E1652" s="49">
        <f>_xll.qlInterestRateIndexValueDate(IndexON,D1652)</f>
        <v>51348</v>
      </c>
      <c r="F1652" s="52">
        <f>IFERROR(_xll.qlIndexFixing(IndexON,D1652,TRUE,_xll.ohTrigger(RecalcTrigger,TriggerON)),NA())</f>
        <v>1.4475919862411146E-2</v>
      </c>
      <c r="H1652" s="49">
        <f>_xll.qlCalendarAdvance(IborCalendar,$H1651,B1652,"f",FALSE)</f>
        <v>51328</v>
      </c>
      <c r="I1652" s="49">
        <f>_xll.qlInterestRateIndexValueDate(Index1M,$H1652)</f>
        <v>51330</v>
      </c>
      <c r="J1652" s="52">
        <f>IFERROR(_xll.qlIndexFixing(Index1M,$H1652,TRUE,_xll.ohTrigger(RecalcTrigger,Trigger1M)),NA())</f>
        <v>1.6704965826663237E-2</v>
      </c>
      <c r="K1652" s="52">
        <f>IFERROR(_xll.qlIndexFixing(ONIndex1M,I1652,TRUE,_xll.ohTrigger(RecalcTrigger,Trigger1M)),NA())</f>
        <v>1.6699308274086277E-2</v>
      </c>
      <c r="L1652" s="52">
        <f>IFERROR(_xll.qlIndexFixing(Index3M,H1652,TRUE,_xll.ohTrigger(RecalcTrigger,Trigger3M)),NA())</f>
        <v>1.8771396331753117E-2</v>
      </c>
      <c r="M1652" s="52">
        <f>IFERROR(_xll.qlIndexFixing(ONIndex3M,I1652,TRUE,_xll.ohTrigger(RecalcTrigger,Trigger3M)),NA())</f>
        <v>1.8736918858639484E-2</v>
      </c>
      <c r="N1652" s="52">
        <f>IFERROR(_xll.qlIndexFixing(Index6M,$H1652,TRUE,_xll.ohTrigger(RecalcTrigger,Trigger6M)),NA())</f>
        <v>2.057373202876284E-2</v>
      </c>
      <c r="O1652" s="52">
        <f>IFERROR(_xll.qlIndexFixing(ONIndex6M,I1652,TRUE,_xll.ohTrigger(RecalcTrigger,Trigger6M)),NA())</f>
        <v>2.0499780185874172E-2</v>
      </c>
      <c r="P1652" s="52">
        <f>IFERROR(_xll.qlIndexFixing(Index1Y,$H1652,TRUE,_xll.ohTrigger(RecalcTrigger,Trigger1Y)),NA())</f>
        <v>2.2092440455826628E-2</v>
      </c>
      <c r="Q1652" s="52">
        <f>IFERROR(_xll.qlIndexFixing(ONIndex1Y,I1652,TRUE,_xll.ohTrigger(RecalcTrigger,Trigger1Y)),NA())</f>
        <v>2.1973095373297724E-2</v>
      </c>
    </row>
    <row r="1653" spans="2:17" x14ac:dyDescent="0.2">
      <c r="B1653" s="46" t="s">
        <v>51</v>
      </c>
      <c r="D1653" s="49">
        <f>_xll.qlCalendarAdvance(LocalCalendar,$D1652,B1653,"f",FALSE)</f>
        <v>51355</v>
      </c>
      <c r="E1653" s="49">
        <f>_xll.qlInterestRateIndexValueDate(IndexON,D1653)</f>
        <v>51355</v>
      </c>
      <c r="F1653" s="52">
        <f>IFERROR(_xll.qlIndexFixing(IndexON,D1653,TRUE,_xll.ohTrigger(RecalcTrigger,TriggerON)),NA())</f>
        <v>1.447423001526893E-2</v>
      </c>
      <c r="H1653" s="49">
        <f>_xll.qlCalendarAdvance(IborCalendar,$H1652,B1653,"f",FALSE)</f>
        <v>51335</v>
      </c>
      <c r="I1653" s="49">
        <f>_xll.qlInterestRateIndexValueDate(Index1M,$H1653)</f>
        <v>51337</v>
      </c>
      <c r="J1653" s="52">
        <f>IFERROR(_xll.qlIndexFixing(Index1M,$H1653,TRUE,_xll.ohTrigger(RecalcTrigger,Trigger1M)),NA())</f>
        <v>1.6702387167395184E-2</v>
      </c>
      <c r="K1653" s="52">
        <f>IFERROR(_xll.qlIndexFixing(ONIndex1M,I1653,TRUE,_xll.ohTrigger(RecalcTrigger,Trigger1M)),NA())</f>
        <v>1.6696701825615889E-2</v>
      </c>
      <c r="L1653" s="52">
        <f>IFERROR(_xll.qlIndexFixing(Index3M,H1653,TRUE,_xll.ohTrigger(RecalcTrigger,Trigger3M)),NA())</f>
        <v>1.8769899704961256E-2</v>
      </c>
      <c r="M1653" s="52">
        <f>IFERROR(_xll.qlIndexFixing(ONIndex3M,I1653,TRUE,_xll.ohTrigger(RecalcTrigger,Trigger3M)),NA())</f>
        <v>1.873533960862872E-2</v>
      </c>
      <c r="N1653" s="52">
        <f>IFERROR(_xll.qlIndexFixing(Index6M,$H1653,TRUE,_xll.ohTrigger(RecalcTrigger,Trigger6M)),NA())</f>
        <v>2.0571652564706264E-2</v>
      </c>
      <c r="O1653" s="52">
        <f>IFERROR(_xll.qlIndexFixing(ONIndex6M,I1653,TRUE,_xll.ohTrigger(RecalcTrigger,Trigger6M)),NA())</f>
        <v>2.0497258499148074E-2</v>
      </c>
      <c r="P1653" s="52">
        <f>IFERROR(_xll.qlIndexFixing(Index1Y,$H1653,TRUE,_xll.ohTrigger(RecalcTrigger,Trigger1Y)),NA())</f>
        <v>2.2087475946087957E-2</v>
      </c>
      <c r="Q1653" s="52">
        <f>IFERROR(_xll.qlIndexFixing(ONIndex1Y,I1653,TRUE,_xll.ohTrigger(RecalcTrigger,Trigger1Y)),NA())</f>
        <v>2.1968512180698951E-2</v>
      </c>
    </row>
    <row r="1654" spans="2:17" x14ac:dyDescent="0.2">
      <c r="B1654" s="46" t="s">
        <v>51</v>
      </c>
      <c r="D1654" s="49">
        <f>_xll.qlCalendarAdvance(LocalCalendar,$D1653,B1654,"f",FALSE)</f>
        <v>51362</v>
      </c>
      <c r="E1654" s="49">
        <f>_xll.qlInterestRateIndexValueDate(IndexON,D1654)</f>
        <v>51362</v>
      </c>
      <c r="F1654" s="52">
        <f>IFERROR(_xll.qlIndexFixing(IndexON,D1654,TRUE,_xll.ohTrigger(RecalcTrigger,TriggerON)),NA())</f>
        <v>1.4472555118167918E-2</v>
      </c>
      <c r="H1654" s="49">
        <f>_xll.qlCalendarAdvance(IborCalendar,$H1653,B1654,"f",FALSE)</f>
        <v>51342</v>
      </c>
      <c r="I1654" s="49">
        <f>_xll.qlInterestRateIndexValueDate(Index1M,$H1654)</f>
        <v>51344</v>
      </c>
      <c r="J1654" s="52">
        <f>IFERROR(_xll.qlIndexFixing(Index1M,$H1654,TRUE,_xll.ohTrigger(RecalcTrigger,Trigger1M)),NA())</f>
        <v>1.670002960234257E-2</v>
      </c>
      <c r="K1654" s="52">
        <f>IFERROR(_xll.qlIndexFixing(ONIndex1M,I1654,TRUE,_xll.ohTrigger(RecalcTrigger,Trigger1M)),NA())</f>
        <v>1.6694110944532881E-2</v>
      </c>
      <c r="L1654" s="52">
        <f>IFERROR(_xll.qlIndexFixing(Index3M,H1654,TRUE,_xll.ohTrigger(RecalcTrigger,Trigger3M)),NA())</f>
        <v>1.8768416942702749E-2</v>
      </c>
      <c r="M1654" s="52">
        <f>IFERROR(_xll.qlIndexFixing(ONIndex3M,I1654,TRUE,_xll.ohTrigger(RecalcTrigger,Trigger3M)),NA())</f>
        <v>1.8733774157126959E-2</v>
      </c>
      <c r="N1654" s="52">
        <f>IFERROR(_xll.qlIndexFixing(Index6M,$H1654,TRUE,_xll.ohTrigger(RecalcTrigger,Trigger6M)),NA())</f>
        <v>2.0568758626137326E-2</v>
      </c>
      <c r="O1654" s="52">
        <f>IFERROR(_xll.qlIndexFixing(ONIndex6M,I1654,TRUE,_xll.ohTrigger(RecalcTrigger,Trigger6M)),NA())</f>
        <v>2.0494741299712516E-2</v>
      </c>
      <c r="P1654" s="52">
        <f>IFERROR(_xll.qlIndexFixing(Index1Y,$H1654,TRUE,_xll.ohTrigger(RecalcTrigger,Trigger1Y)),NA())</f>
        <v>2.208250073162172E-2</v>
      </c>
      <c r="Q1654" s="52">
        <f>IFERROR(_xll.qlIndexFixing(ONIndex1Y,I1654,TRUE,_xll.ohTrigger(RecalcTrigger,Trigger1Y)),NA())</f>
        <v>2.1963918493268508E-2</v>
      </c>
    </row>
    <row r="1655" spans="2:17" x14ac:dyDescent="0.2">
      <c r="B1655" s="46" t="s">
        <v>51</v>
      </c>
      <c r="D1655" s="49">
        <f>_xll.qlCalendarAdvance(LocalCalendar,$D1654,B1655,"f",FALSE)</f>
        <v>51369</v>
      </c>
      <c r="E1655" s="49">
        <f>_xll.qlInterestRateIndexValueDate(IndexON,D1655)</f>
        <v>51369</v>
      </c>
      <c r="F1655" s="52">
        <f>IFERROR(_xll.qlIndexFixing(IndexON,D1655,TRUE,_xll.ohTrigger(RecalcTrigger,TriggerON)),NA())</f>
        <v>1.4470895171108111E-2</v>
      </c>
      <c r="H1655" s="49">
        <f>_xll.qlCalendarAdvance(IborCalendar,$H1654,B1655,"f",FALSE)</f>
        <v>51349</v>
      </c>
      <c r="I1655" s="49">
        <f>_xll.qlInterestRateIndexValueDate(Index1M,$H1655)</f>
        <v>51351</v>
      </c>
      <c r="J1655" s="52">
        <f>IFERROR(_xll.qlIndexFixing(Index1M,$H1655,TRUE,_xll.ohTrigger(RecalcTrigger,Trigger1M)),NA())</f>
        <v>1.6697483114686829E-2</v>
      </c>
      <c r="K1655" s="52">
        <f>IFERROR(_xll.qlIndexFixing(ONIndex1M,I1655,TRUE,_xll.ohTrigger(RecalcTrigger,Trigger1M)),NA())</f>
        <v>1.6691535630810606E-2</v>
      </c>
      <c r="L1655" s="52">
        <f>IFERROR(_xll.qlIndexFixing(Index3M,H1655,TRUE,_xll.ohTrigger(RecalcTrigger,Trigger3M)),NA())</f>
        <v>1.8766948044961436E-2</v>
      </c>
      <c r="M1655" s="52">
        <f>IFERROR(_xll.qlIndexFixing(ONIndex3M,I1655,TRUE,_xll.ohTrigger(RecalcTrigger,Trigger3M)),NA())</f>
        <v>1.8732222504160845E-2</v>
      </c>
      <c r="N1655" s="52">
        <f>IFERROR(_xll.qlIndexFixing(Index6M,$H1655,TRUE,_xll.ohTrigger(RecalcTrigger,Trigger6M)),NA())</f>
        <v>2.0566278730389978E-2</v>
      </c>
      <c r="O1655" s="52">
        <f>IFERROR(_xll.qlIndexFixing(ONIndex6M,I1655,TRUE,_xll.ohTrigger(RecalcTrigger,Trigger6M)),NA())</f>
        <v>2.0492228587567496E-2</v>
      </c>
      <c r="P1655" s="52">
        <f>IFERROR(_xll.qlIndexFixing(Index1Y,$H1655,TRUE,_xll.ohTrigger(RecalcTrigger,Trigger1Y)),NA())</f>
        <v>2.2077514812587566E-2</v>
      </c>
      <c r="Q1655" s="52">
        <f>IFERROR(_xll.qlIndexFixing(ONIndex1Y,I1655,TRUE,_xll.ohTrigger(RecalcTrigger,Trigger1Y)),NA())</f>
        <v>2.1959314311006395E-2</v>
      </c>
    </row>
    <row r="1656" spans="2:17" x14ac:dyDescent="0.2">
      <c r="B1656" s="46" t="s">
        <v>51</v>
      </c>
      <c r="D1656" s="49">
        <f>_xll.qlCalendarAdvance(LocalCalendar,$D1655,B1656,"f",FALSE)</f>
        <v>51376</v>
      </c>
      <c r="E1656" s="49">
        <f>_xll.qlInterestRateIndexValueDate(IndexON,D1656)</f>
        <v>51376</v>
      </c>
      <c r="F1656" s="52">
        <f>IFERROR(_xll.qlIndexFixing(IndexON,D1656,TRUE,_xll.ohTrigger(RecalcTrigger,TriggerON)),NA())</f>
        <v>1.4469250174249382E-2</v>
      </c>
      <c r="H1656" s="49">
        <f>_xll.qlCalendarAdvance(IborCalendar,$H1655,B1656,"f",FALSE)</f>
        <v>51356</v>
      </c>
      <c r="I1656" s="49">
        <f>_xll.qlInterestRateIndexValueDate(Index1M,$H1656)</f>
        <v>51358</v>
      </c>
      <c r="J1656" s="52">
        <f>IFERROR(_xll.qlIndexFixing(Index1M,$H1656,TRUE,_xll.ohTrigger(RecalcTrigger,Trigger1M)),NA())</f>
        <v>1.6694744718195247E-2</v>
      </c>
      <c r="K1656" s="52">
        <f>IFERROR(_xll.qlIndexFixing(ONIndex1M,I1656,TRUE,_xll.ohTrigger(RecalcTrigger,Trigger1M)),NA())</f>
        <v>1.6688975884449064E-2</v>
      </c>
      <c r="L1656" s="52">
        <f>IFERROR(_xll.qlIndexFixing(Index3M,H1656,TRUE,_xll.ohTrigger(RecalcTrigger,Trigger3M)),NA())</f>
        <v>1.8765880134281012E-2</v>
      </c>
      <c r="M1656" s="52">
        <f>IFERROR(_xll.qlIndexFixing(ONIndex3M,I1656,TRUE,_xll.ohTrigger(RecalcTrigger,Trigger3M)),NA())</f>
        <v>1.8730684649677087E-2</v>
      </c>
      <c r="N1656" s="52">
        <f>IFERROR(_xll.qlIndexFixing(Index6M,$H1656,TRUE,_xll.ohTrigger(RecalcTrigger,Trigger6M)),NA())</f>
        <v>2.056380337166247E-2</v>
      </c>
      <c r="O1656" s="52">
        <f>IFERROR(_xll.qlIndexFixing(ONIndex6M,I1656,TRUE,_xll.ohTrigger(RecalcTrigger,Trigger6M)),NA())</f>
        <v>2.0489720362713015E-2</v>
      </c>
      <c r="P1656" s="52">
        <f>IFERROR(_xll.qlIndexFixing(Index1Y,$H1656,TRUE,_xll.ohTrigger(RecalcTrigger,Trigger1Y)),NA())</f>
        <v>2.2072518189144939E-2</v>
      </c>
      <c r="Q1656" s="52">
        <f>IFERROR(_xll.qlIndexFixing(ONIndex1Y,I1656,TRUE,_xll.ohTrigger(RecalcTrigger,Trigger1Y)),NA())</f>
        <v>2.1954699633912611E-2</v>
      </c>
    </row>
    <row r="1657" spans="2:17" x14ac:dyDescent="0.2">
      <c r="B1657" s="46" t="s">
        <v>51</v>
      </c>
      <c r="D1657" s="49">
        <f>_xll.qlCalendarAdvance(LocalCalendar,$D1656,B1657,"f",FALSE)</f>
        <v>51383</v>
      </c>
      <c r="E1657" s="49">
        <f>_xll.qlInterestRateIndexValueDate(IndexON,D1657)</f>
        <v>51383</v>
      </c>
      <c r="F1657" s="52">
        <f>IFERROR(_xll.qlIndexFixing(IndexON,D1657,TRUE,_xll.ohTrigger(RecalcTrigger,TriggerON)),NA())</f>
        <v>1.4467620127351921E-2</v>
      </c>
      <c r="H1657" s="49">
        <f>_xll.qlCalendarAdvance(IborCalendar,$H1656,B1657,"f",FALSE)</f>
        <v>51363</v>
      </c>
      <c r="I1657" s="49">
        <f>_xll.qlInterestRateIndexValueDate(Index1M,$H1657)</f>
        <v>51365</v>
      </c>
      <c r="J1657" s="52">
        <f>IFERROR(_xll.qlIndexFixing(Index1M,$H1657,TRUE,_xll.ohTrigger(RecalcTrigger,Trigger1M)),NA())</f>
        <v>1.6692228411295626E-2</v>
      </c>
      <c r="K1657" s="52">
        <f>IFERROR(_xll.qlIndexFixing(ONIndex1M,I1657,TRUE,_xll.ohTrigger(RecalcTrigger,Trigger1M)),NA())</f>
        <v>1.6686431705501548E-2</v>
      </c>
      <c r="L1657" s="52">
        <f>IFERROR(_xll.qlIndexFixing(Index3M,H1657,TRUE,_xll.ohTrigger(RecalcTrigger,Trigger3M)),NA())</f>
        <v>1.876405184296661E-2</v>
      </c>
      <c r="M1657" s="52">
        <f>IFERROR(_xll.qlIndexFixing(ONIndex3M,I1657,TRUE,_xll.ohTrigger(RecalcTrigger,Trigger3M)),NA())</f>
        <v>1.8729160593702332E-2</v>
      </c>
      <c r="N1657" s="52">
        <f>IFERROR(_xll.qlIndexFixing(Index6M,$H1657,TRUE,_xll.ohTrigger(RecalcTrigger,Trigger6M)),NA())</f>
        <v>2.0561742788865911E-2</v>
      </c>
      <c r="O1657" s="52">
        <f>IFERROR(_xll.qlIndexFixing(ONIndex6M,I1657,TRUE,_xll.ohTrigger(RecalcTrigger,Trigger6M)),NA())</f>
        <v>2.0487216625149074E-2</v>
      </c>
      <c r="P1657" s="52">
        <f>IFERROR(_xll.qlIndexFixing(Index1Y,$H1657,TRUE,_xll.ohTrigger(RecalcTrigger,Trigger1Y)),NA())</f>
        <v>2.2067510861455013E-2</v>
      </c>
      <c r="Q1657" s="52">
        <f>IFERROR(_xll.qlIndexFixing(ONIndex1Y,I1657,TRUE,_xll.ohTrigger(RecalcTrigger,Trigger1Y)),NA())</f>
        <v>2.1950074462013802E-2</v>
      </c>
    </row>
    <row r="1658" spans="2:17" x14ac:dyDescent="0.2">
      <c r="B1658" s="46" t="s">
        <v>51</v>
      </c>
      <c r="D1658" s="49">
        <f>_xll.qlCalendarAdvance(LocalCalendar,$D1657,B1658,"f",FALSE)</f>
        <v>51390</v>
      </c>
      <c r="E1658" s="49">
        <f>_xll.qlInterestRateIndexValueDate(IndexON,D1658)</f>
        <v>51390</v>
      </c>
      <c r="F1658" s="52">
        <f>IFERROR(_xll.qlIndexFixing(IndexON,D1658,TRUE,_xll.ohTrigger(RecalcTrigger,TriggerON)),NA())</f>
        <v>1.4466005030575602E-2</v>
      </c>
      <c r="H1658" s="49">
        <f>_xll.qlCalendarAdvance(IborCalendar,$H1657,B1658,"f",FALSE)</f>
        <v>51370</v>
      </c>
      <c r="I1658" s="49">
        <f>_xll.qlInterestRateIndexValueDate(Index1M,$H1658)</f>
        <v>51372</v>
      </c>
      <c r="J1658" s="52">
        <f>IFERROR(_xll.qlIndexFixing(Index1M,$H1658,TRUE,_xll.ohTrigger(RecalcTrigger,Trigger1M)),NA())</f>
        <v>1.6689727692466197E-2</v>
      </c>
      <c r="K1658" s="52">
        <f>IFERROR(_xll.qlIndexFixing(ONIndex1M,I1658,TRUE,_xll.ohTrigger(RecalcTrigger,Trigger1M)),NA())</f>
        <v>1.6684109747695519E-2</v>
      </c>
      <c r="L1658" s="52">
        <f>IFERROR(_xll.qlIndexFixing(Index3M,H1658,TRUE,_xll.ohTrigger(RecalcTrigger,Trigger3M)),NA())</f>
        <v>1.8762624538682486E-2</v>
      </c>
      <c r="M1658" s="52">
        <f>IFERROR(_xll.qlIndexFixing(ONIndex3M,I1658,TRUE,_xll.ohTrigger(RecalcTrigger,Trigger3M)),NA())</f>
        <v>1.8728030166310639E-2</v>
      </c>
      <c r="N1658" s="52">
        <f>IFERROR(_xll.qlIndexFixing(Index6M,$H1658,TRUE,_xll.ohTrigger(RecalcTrigger,Trigger6M)),NA())</f>
        <v>2.055886626520087E-2</v>
      </c>
      <c r="O1658" s="52">
        <f>IFERROR(_xll.qlIndexFixing(ONIndex6M,I1658,TRUE,_xll.ohTrigger(RecalcTrigger,Trigger6M)),NA())</f>
        <v>2.0485121833855313E-2</v>
      </c>
      <c r="P1658" s="52">
        <f>IFERROR(_xll.qlIndexFixing(Index1Y,$H1658,TRUE,_xll.ohTrigger(RecalcTrigger,Trigger1Y)),NA())</f>
        <v>2.2062798309457659E-2</v>
      </c>
      <c r="Q1658" s="52">
        <f>IFERROR(_xll.qlIndexFixing(ONIndex1Y,I1658,TRUE,_xll.ohTrigger(RecalcTrigger,Trigger1Y)),NA())</f>
        <v>2.1945776056848665E-2</v>
      </c>
    </row>
    <row r="1659" spans="2:17" x14ac:dyDescent="0.2">
      <c r="B1659" s="46" t="s">
        <v>51</v>
      </c>
      <c r="D1659" s="49">
        <f>_xll.qlCalendarAdvance(LocalCalendar,$D1658,B1659,"f",FALSE)</f>
        <v>51397</v>
      </c>
      <c r="E1659" s="49">
        <f>_xll.qlInterestRateIndexValueDate(IndexON,D1659)</f>
        <v>51397</v>
      </c>
      <c r="F1659" s="52">
        <f>IFERROR(_xll.qlIndexFixing(IndexON,D1659,TRUE,_xll.ohTrigger(RecalcTrigger,TriggerON)),NA())</f>
        <v>1.4464404883840487E-2</v>
      </c>
      <c r="H1659" s="49">
        <f>_xll.qlCalendarAdvance(IborCalendar,$H1658,B1659,"f",FALSE)</f>
        <v>51377</v>
      </c>
      <c r="I1659" s="49">
        <f>_xll.qlInterestRateIndexValueDate(Index1M,$H1659)</f>
        <v>51379</v>
      </c>
      <c r="J1659" s="52">
        <f>IFERROR(_xll.qlIndexFixing(Index1M,$H1659,TRUE,_xll.ohTrigger(RecalcTrigger,Trigger1M)),NA())</f>
        <v>1.6686611700026548E-2</v>
      </c>
      <c r="K1659" s="52">
        <f>IFERROR(_xll.qlIndexFixing(ONIndex1M,I1659,TRUE,_xll.ohTrigger(RecalcTrigger,Trigger1M)),NA())</f>
        <v>1.6681597699046424E-2</v>
      </c>
      <c r="L1659" s="52">
        <f>IFERROR(_xll.qlIndexFixing(Index3M,H1659,TRUE,_xll.ohTrigger(RecalcTrigger,Trigger3M)),NA())</f>
        <v>1.876004209182586E-2</v>
      </c>
      <c r="M1659" s="52">
        <f>IFERROR(_xll.qlIndexFixing(ONIndex3M,I1659,TRUE,_xll.ohTrigger(RecalcTrigger,Trigger3M)),NA())</f>
        <v>1.8726534615207679E-2</v>
      </c>
      <c r="N1659" s="52">
        <f>IFERROR(_xll.qlIndexFixing(Index6M,$H1659,TRUE,_xll.ohTrigger(RecalcTrigger,Trigger6M)),NA())</f>
        <v>2.0554762421111213E-2</v>
      </c>
      <c r="O1659" s="52">
        <f>IFERROR(_xll.qlIndexFixing(ONIndex6M,I1659,TRUE,_xll.ohTrigger(RecalcTrigger,Trigger6M)),NA())</f>
        <v>2.0482627249496232E-2</v>
      </c>
      <c r="P1659" s="52">
        <f>IFERROR(_xll.qlIndexFixing(Index1Y,$H1659,TRUE,_xll.ohTrigger(RecalcTrigger,Trigger1Y)),NA())</f>
        <v>2.2056550322057028E-2</v>
      </c>
      <c r="Q1659" s="52">
        <f>IFERROR(_xll.qlIndexFixing(ONIndex1Y,I1659,TRUE,_xll.ohTrigger(RecalcTrigger,Trigger1Y)),NA())</f>
        <v>2.1941128862439374E-2</v>
      </c>
    </row>
    <row r="1660" spans="2:17" x14ac:dyDescent="0.2">
      <c r="B1660" s="46" t="s">
        <v>51</v>
      </c>
      <c r="D1660" s="49">
        <f>_xll.qlCalendarAdvance(LocalCalendar,$D1659,B1660,"f",FALSE)</f>
        <v>51404</v>
      </c>
      <c r="E1660" s="49">
        <f>_xll.qlInterestRateIndexValueDate(IndexON,D1660)</f>
        <v>51404</v>
      </c>
      <c r="F1660" s="52">
        <f>IFERROR(_xll.qlIndexFixing(IndexON,D1660,TRUE,_xll.ohTrigger(RecalcTrigger,TriggerON)),NA())</f>
        <v>1.446281968730645E-2</v>
      </c>
      <c r="H1660" s="49">
        <f>_xll.qlCalendarAdvance(IborCalendar,$H1659,B1660,"f",FALSE)</f>
        <v>51384</v>
      </c>
      <c r="I1660" s="49">
        <f>_xll.qlInterestRateIndexValueDate(Index1M,$H1660)</f>
        <v>51386</v>
      </c>
      <c r="J1660" s="52">
        <f>IFERROR(_xll.qlIndexFixing(Index1M,$H1660,TRUE,_xll.ohTrigger(RecalcTrigger,Trigger1M)),NA())</f>
        <v>1.668498450858924E-2</v>
      </c>
      <c r="K1660" s="52">
        <f>IFERROR(_xll.qlIndexFixing(ONIndex1M,I1660,TRUE,_xll.ohTrigger(RecalcTrigger,Trigger1M)),NA())</f>
        <v>1.6678892572796755E-2</v>
      </c>
      <c r="L1660" s="52">
        <f>IFERROR(_xll.qlIndexFixing(Index3M,H1660,TRUE,_xll.ohTrigger(RecalcTrigger,Trigger3M)),NA())</f>
        <v>1.8758639764210952E-2</v>
      </c>
      <c r="M1660" s="52">
        <f>IFERROR(_xll.qlIndexFixing(ONIndex3M,I1660,TRUE,_xll.ohTrigger(RecalcTrigger,Trigger3M)),NA())</f>
        <v>1.8724671216912014E-2</v>
      </c>
      <c r="N1660" s="52">
        <f>IFERROR(_xll.qlIndexFixing(Index6M,$H1660,TRUE,_xll.ohTrigger(RecalcTrigger,Trigger6M)),NA())</f>
        <v>2.0552304472542113E-2</v>
      </c>
      <c r="O1660" s="52">
        <f>IFERROR(_xll.qlIndexFixing(ONIndex6M,I1660,TRUE,_xll.ohTrigger(RecalcTrigger,Trigger6M)),NA())</f>
        <v>2.0479732336360357E-2</v>
      </c>
      <c r="P1660" s="52">
        <f>IFERROR(_xll.qlIndexFixing(Index1Y,$H1660,TRUE,_xll.ohTrigger(RecalcTrigger,Trigger1Y)),NA())</f>
        <v>2.2052424654504306E-2</v>
      </c>
      <c r="Q1660" s="52">
        <f>IFERROR(_xll.qlIndexFixing(ONIndex1Y,I1660,TRUE,_xll.ohTrigger(RecalcTrigger,Trigger1Y)),NA())</f>
        <v>2.1936135977353999E-2</v>
      </c>
    </row>
    <row r="1661" spans="2:17" x14ac:dyDescent="0.2">
      <c r="B1661" s="46" t="s">
        <v>51</v>
      </c>
      <c r="D1661" s="49">
        <f>_xll.qlCalendarAdvance(LocalCalendar,$D1660,B1661,"f",FALSE)</f>
        <v>51411</v>
      </c>
      <c r="E1661" s="49">
        <f>_xll.qlInterestRateIndexValueDate(IndexON,D1661)</f>
        <v>51411</v>
      </c>
      <c r="F1661" s="52">
        <f>IFERROR(_xll.qlIndexFixing(IndexON,D1661,TRUE,_xll.ohTrigger(RecalcTrigger,TriggerON)),NA())</f>
        <v>1.4461249440733681E-2</v>
      </c>
      <c r="H1661" s="49">
        <f>_xll.qlCalendarAdvance(IborCalendar,$H1660,B1661,"f",FALSE)</f>
        <v>51391</v>
      </c>
      <c r="I1661" s="49">
        <f>_xll.qlInterestRateIndexValueDate(Index1M,$H1661)</f>
        <v>51393</v>
      </c>
      <c r="J1661" s="52">
        <f>IFERROR(_xll.qlIndexFixing(Index1M,$H1661,TRUE,_xll.ohTrigger(RecalcTrigger,Trigger1M)),NA())</f>
        <v>1.6682319064270108E-2</v>
      </c>
      <c r="K1661" s="52">
        <f>IFERROR(_xll.qlIndexFixing(ONIndex1M,I1661,TRUE,_xll.ohTrigger(RecalcTrigger,Trigger1M)),NA())</f>
        <v>1.6676410663292174E-2</v>
      </c>
      <c r="L1661" s="52">
        <f>IFERROR(_xll.qlIndexFixing(Index3M,H1661,TRUE,_xll.ohTrigger(RecalcTrigger,Trigger3M)),NA())</f>
        <v>1.8757251298843654E-2</v>
      </c>
      <c r="M1661" s="52">
        <f>IFERROR(_xll.qlIndexFixing(ONIndex3M,I1661,TRUE,_xll.ohTrigger(RecalcTrigger,Trigger3M)),NA())</f>
        <v>1.8723202354999913E-2</v>
      </c>
      <c r="N1661" s="52">
        <f>IFERROR(_xll.qlIndexFixing(Index6M,$H1661,TRUE,_xll.ohTrigger(RecalcTrigger,Trigger6M)),NA())</f>
        <v>2.0549851059816538E-2</v>
      </c>
      <c r="O1661" s="52">
        <f>IFERROR(_xll.qlIndexFixing(ONIndex6M,I1661,TRUE,_xll.ohTrigger(RecalcTrigger,Trigger6M)),NA())</f>
        <v>2.0477246548011863E-2</v>
      </c>
      <c r="P1661" s="52">
        <f>IFERROR(_xll.qlIndexFixing(Index1Y,$H1661,TRUE,_xll.ohTrigger(RecalcTrigger,Trigger1Y)),NA())</f>
        <v>2.2047374511431534E-2</v>
      </c>
      <c r="Q1661" s="52">
        <f>IFERROR(_xll.qlIndexFixing(ONIndex1Y,I1661,TRUE,_xll.ohTrigger(RecalcTrigger,Trigger1Y)),NA())</f>
        <v>2.1931468826155154E-2</v>
      </c>
    </row>
    <row r="1662" spans="2:17" x14ac:dyDescent="0.2">
      <c r="B1662" s="46" t="s">
        <v>51</v>
      </c>
      <c r="D1662" s="49">
        <f>_xll.qlCalendarAdvance(LocalCalendar,$D1661,B1662,"f",FALSE)</f>
        <v>51418</v>
      </c>
      <c r="E1662" s="49">
        <f>_xll.qlInterestRateIndexValueDate(IndexON,D1662)</f>
        <v>51418</v>
      </c>
      <c r="F1662" s="52">
        <f>IFERROR(_xll.qlIndexFixing(IndexON,D1662,TRUE,_xll.ohTrigger(RecalcTrigger,TriggerON)),NA())</f>
        <v>1.4459694144282054E-2</v>
      </c>
      <c r="H1662" s="49">
        <f>_xll.qlCalendarAdvance(IborCalendar,$H1661,B1662,"f",FALSE)</f>
        <v>51398</v>
      </c>
      <c r="I1662" s="49">
        <f>_xll.qlInterestRateIndexValueDate(Index1M,$H1662)</f>
        <v>51400</v>
      </c>
      <c r="J1662" s="52">
        <f>IFERROR(_xll.qlIndexFixing(Index1M,$H1662,TRUE,_xll.ohTrigger(RecalcTrigger,Trigger1M)),NA())</f>
        <v>1.667988069760282E-2</v>
      </c>
      <c r="K1662" s="52">
        <f>IFERROR(_xll.qlIndexFixing(ONIndex1M,I1662,TRUE,_xll.ohTrigger(RecalcTrigger,Trigger1M)),NA())</f>
        <v>1.6673944321148326E-2</v>
      </c>
      <c r="L1662" s="52">
        <f>IFERROR(_xll.qlIndexFixing(Index3M,H1662,TRUE,_xll.ohTrigger(RecalcTrigger,Trigger3M)),NA())</f>
        <v>1.8755876695712555E-2</v>
      </c>
      <c r="M1662" s="52">
        <f>IFERROR(_xll.qlIndexFixing(ONIndex3M,I1662,TRUE,_xll.ohTrigger(RecalcTrigger,Trigger3M)),NA())</f>
        <v>1.8721747291623458E-2</v>
      </c>
      <c r="N1662" s="52">
        <f>IFERROR(_xll.qlIndexFixing(Index6M,$H1662,TRUE,_xll.ohTrigger(RecalcTrigger,Trigger6M)),NA())</f>
        <v>2.054740218291682E-2</v>
      </c>
      <c r="O1662" s="52">
        <f>IFERROR(_xll.qlIndexFixing(ONIndex6M,I1662,TRUE,_xll.ohTrigger(RecalcTrigger,Trigger6M)),NA())</f>
        <v>2.0474765246980553E-2</v>
      </c>
      <c r="P1662" s="52">
        <f>IFERROR(_xll.qlIndexFixing(Index1Y,$H1662,TRUE,_xll.ohTrigger(RecalcTrigger,Trigger1Y)),NA())</f>
        <v>2.2042313664917358E-2</v>
      </c>
      <c r="Q1662" s="52">
        <f>IFERROR(_xll.qlIndexFixing(ONIndex1Y,I1662,TRUE,_xll.ohTrigger(RecalcTrigger,Trigger1Y)),NA())</f>
        <v>2.1926791180151284E-2</v>
      </c>
    </row>
    <row r="1663" spans="2:17" x14ac:dyDescent="0.2">
      <c r="B1663" s="46" t="s">
        <v>51</v>
      </c>
      <c r="D1663" s="49">
        <f>_xll.qlCalendarAdvance(LocalCalendar,$D1662,B1663,"f",FALSE)</f>
        <v>51425</v>
      </c>
      <c r="E1663" s="49">
        <f>_xll.qlInterestRateIndexValueDate(IndexON,D1663)</f>
        <v>51425</v>
      </c>
      <c r="F1663" s="52">
        <f>IFERROR(_xll.qlIndexFixing(IndexON,D1663,TRUE,_xll.ohTrigger(RecalcTrigger,TriggerON)),NA())</f>
        <v>1.4458153797791695E-2</v>
      </c>
      <c r="H1663" s="49">
        <f>_xll.qlCalendarAdvance(IborCalendar,$H1662,B1663,"f",FALSE)</f>
        <v>51405</v>
      </c>
      <c r="I1663" s="49">
        <f>_xll.qlInterestRateIndexValueDate(Index1M,$H1663)</f>
        <v>51407</v>
      </c>
      <c r="J1663" s="52">
        <f>IFERROR(_xll.qlIndexFixing(Index1M,$H1663,TRUE,_xll.ohTrigger(RecalcTrigger,Trigger1M)),NA())</f>
        <v>1.6677887003738432E-2</v>
      </c>
      <c r="K1663" s="52">
        <f>IFERROR(_xll.qlIndexFixing(ONIndex1M,I1663,TRUE,_xll.ohTrigger(RecalcTrigger,Trigger1M)),NA())</f>
        <v>1.6671493546391858E-2</v>
      </c>
      <c r="L1663" s="52">
        <f>IFERROR(_xll.qlIndexFixing(Index3M,H1663,TRUE,_xll.ohTrigger(RecalcTrigger,Trigger3M)),NA())</f>
        <v>1.8755695983779064E-2</v>
      </c>
      <c r="M1663" s="52">
        <f>IFERROR(_xll.qlIndexFixing(ONIndex3M,I1663,TRUE,_xll.ohTrigger(RecalcTrigger,Trigger3M)),NA())</f>
        <v>1.8720306026729361E-2</v>
      </c>
      <c r="N1663" s="52">
        <f>IFERROR(_xll.qlIndexFixing(Index6M,$H1663,TRUE,_xll.ohTrigger(RecalcTrigger,Trigger6M)),NA())</f>
        <v>2.0545369055284399E-2</v>
      </c>
      <c r="O1663" s="52">
        <f>IFERROR(_xll.qlIndexFixing(ONIndex6M,I1663,TRUE,_xll.ohTrigger(RecalcTrigger,Trigger6M)),NA())</f>
        <v>2.0472288433239783E-2</v>
      </c>
      <c r="P1663" s="52">
        <f>IFERROR(_xll.qlIndexFixing(Index1Y,$H1663,TRUE,_xll.ohTrigger(RecalcTrigger,Trigger1Y)),NA())</f>
        <v>2.2037242115123829E-2</v>
      </c>
      <c r="Q1663" s="52">
        <f>IFERROR(_xll.qlIndexFixing(ONIndex1Y,I1663,TRUE,_xll.ohTrigger(RecalcTrigger,Trigger1Y)),NA())</f>
        <v>2.1922103039342389E-2</v>
      </c>
    </row>
    <row r="1664" spans="2:17" x14ac:dyDescent="0.2">
      <c r="B1664" s="46" t="s">
        <v>51</v>
      </c>
      <c r="D1664" s="49">
        <f>_xll.qlCalendarAdvance(LocalCalendar,$D1663,B1664,"f",FALSE)</f>
        <v>51432</v>
      </c>
      <c r="E1664" s="49">
        <f>_xll.qlInterestRateIndexValueDate(IndexON,D1664)</f>
        <v>51432</v>
      </c>
      <c r="F1664" s="52">
        <f>IFERROR(_xll.qlIndexFixing(IndexON,D1664,TRUE,_xll.ohTrigger(RecalcTrigger,TriggerON)),NA())</f>
        <v>1.4456628401502414E-2</v>
      </c>
      <c r="H1664" s="49">
        <f>_xll.qlCalendarAdvance(IborCalendar,$H1663,B1664,"f",FALSE)</f>
        <v>51412</v>
      </c>
      <c r="I1664" s="49">
        <f>_xll.qlInterestRateIndexValueDate(Index1M,$H1664)</f>
        <v>51414</v>
      </c>
      <c r="J1664" s="52">
        <f>IFERROR(_xll.qlIndexFixing(Index1M,$H1664,TRUE,_xll.ohTrigger(RecalcTrigger,Trigger1M)),NA())</f>
        <v>1.6675050728313781E-2</v>
      </c>
      <c r="K1664" s="52">
        <f>IFERROR(_xll.qlIndexFixing(ONIndex1M,I1664,TRUE,_xll.ohTrigger(RecalcTrigger,Trigger1M)),NA())</f>
        <v>1.6669270977243134E-2</v>
      </c>
      <c r="L1664" s="52">
        <f>IFERROR(_xll.qlIndexFixing(Index3M,H1664,TRUE,_xll.ohTrigger(RecalcTrigger,Trigger3M)),NA())</f>
        <v>1.8754351865997731E-2</v>
      </c>
      <c r="M1664" s="52">
        <f>IFERROR(_xll.qlIndexFixing(ONIndex3M,I1664,TRUE,_xll.ohTrigger(RecalcTrigger,Trigger3M)),NA())</f>
        <v>1.8719263848159251E-2</v>
      </c>
      <c r="N1664" s="52">
        <f>IFERROR(_xll.qlIndexFixing(Index6M,$H1664,TRUE,_xll.ohTrigger(RecalcTrigger,Trigger6M)),NA())</f>
        <v>2.054292943547098E-2</v>
      </c>
      <c r="O1664" s="52">
        <f>IFERROR(_xll.qlIndexFixing(ONIndex6M,I1664,TRUE,_xll.ohTrigger(RecalcTrigger,Trigger6M)),NA())</f>
        <v>2.0470221641375463E-2</v>
      </c>
      <c r="P1664" s="52">
        <f>IFERROR(_xll.qlIndexFixing(Index1Y,$H1664,TRUE,_xll.ohTrigger(RecalcTrigger,Trigger1Y)),NA())</f>
        <v>2.2032160014505128E-2</v>
      </c>
      <c r="Q1664" s="52">
        <f>IFERROR(_xll.qlIndexFixing(ONIndex1Y,I1664,TRUE,_xll.ohTrigger(RecalcTrigger,Trigger1Y)),NA())</f>
        <v>2.1917735459464627E-2</v>
      </c>
    </row>
    <row r="1665" spans="2:17" x14ac:dyDescent="0.2">
      <c r="B1665" s="46" t="s">
        <v>51</v>
      </c>
      <c r="D1665" s="49">
        <f>_xll.qlCalendarAdvance(LocalCalendar,$D1664,B1665,"f",FALSE)</f>
        <v>51439</v>
      </c>
      <c r="E1665" s="49">
        <f>_xll.qlInterestRateIndexValueDate(IndexON,D1665)</f>
        <v>51439</v>
      </c>
      <c r="F1665" s="52">
        <f>IFERROR(_xll.qlIndexFixing(IndexON,D1665,TRUE,_xll.ohTrigger(RecalcTrigger,TriggerON)),NA())</f>
        <v>1.4455117955254337E-2</v>
      </c>
      <c r="H1665" s="49">
        <f>_xll.qlCalendarAdvance(IborCalendar,$H1664,B1665,"f",FALSE)</f>
        <v>51419</v>
      </c>
      <c r="I1665" s="49">
        <f>_xll.qlInterestRateIndexValueDate(Index1M,$H1665)</f>
        <v>51421</v>
      </c>
      <c r="J1665" s="52">
        <f>IFERROR(_xll.qlIndexFixing(Index1M,$H1665,TRUE,_xll.ohTrigger(RecalcTrigger,Trigger1M)),NA())</f>
        <v>1.667287562185843E-2</v>
      </c>
      <c r="K1665" s="52">
        <f>IFERROR(_xll.qlIndexFixing(ONIndex1M,I1665,TRUE,_xll.ohTrigger(RecalcTrigger,Trigger1M)),NA())</f>
        <v>1.6666638698961123E-2</v>
      </c>
      <c r="L1665" s="52">
        <f>IFERROR(_xll.qlIndexFixing(Index3M,H1665,TRUE,_xll.ohTrigger(RecalcTrigger,Trigger3M)),NA())</f>
        <v>1.8753021612580523E-2</v>
      </c>
      <c r="M1665" s="52">
        <f>IFERROR(_xll.qlIndexFixing(ONIndex3M,I1665,TRUE,_xll.ohTrigger(RecalcTrigger,Trigger3M)),NA())</f>
        <v>1.8717464892494817E-2</v>
      </c>
      <c r="N1665" s="52">
        <f>IFERROR(_xll.qlIndexFixing(Index6M,$H1665,TRUE,_xll.ohTrigger(RecalcTrigger,Trigger6M)),NA())</f>
        <v>2.0540494351706899E-2</v>
      </c>
      <c r="O1665" s="52">
        <f>IFERROR(_xll.qlIndexFixing(ONIndex6M,I1665,TRUE,_xll.ohTrigger(RecalcTrigger,Trigger6M)),NA())</f>
        <v>2.0467348267656504E-2</v>
      </c>
      <c r="P1665" s="52">
        <f>IFERROR(_xll.qlIndexFixing(Index1Y,$H1665,TRUE,_xll.ohTrigger(RecalcTrigger,Trigger1Y)),NA())</f>
        <v>2.2027366383536574E-2</v>
      </c>
      <c r="Q1665" s="52">
        <f>IFERROR(_xll.qlIndexFixing(ONIndex1Y,I1665,TRUE,_xll.ohTrigger(RecalcTrigger,Trigger1Y)),NA())</f>
        <v>2.1912695273229588E-2</v>
      </c>
    </row>
    <row r="1666" spans="2:17" x14ac:dyDescent="0.2">
      <c r="B1666" s="46" t="s">
        <v>51</v>
      </c>
      <c r="D1666" s="49">
        <f>_xll.qlCalendarAdvance(LocalCalendar,$D1665,B1666,"f",FALSE)</f>
        <v>51446</v>
      </c>
      <c r="E1666" s="49">
        <f>_xll.qlInterestRateIndexValueDate(IndexON,D1666)</f>
        <v>51446</v>
      </c>
      <c r="F1666" s="52">
        <f>IFERROR(_xll.qlIndexFixing(IndexON,D1666,TRUE,_xll.ohTrigger(RecalcTrigger,TriggerON)),NA())</f>
        <v>1.4453622459047466E-2</v>
      </c>
      <c r="H1666" s="49">
        <f>_xll.qlCalendarAdvance(IborCalendar,$H1665,B1666,"f",FALSE)</f>
        <v>51426</v>
      </c>
      <c r="I1666" s="49">
        <f>_xll.qlInterestRateIndexValueDate(Index1M,$H1666)</f>
        <v>51428</v>
      </c>
      <c r="J1666" s="52">
        <f>IFERROR(_xll.qlIndexFixing(Index1M,$H1666,TRUE,_xll.ohTrigger(RecalcTrigger,Trigger1M)),NA())</f>
        <v>1.6670283111011545E-2</v>
      </c>
      <c r="K1666" s="52">
        <f>IFERROR(_xll.qlIndexFixing(ONIndex1M,I1666,TRUE,_xll.ohTrigger(RecalcTrigger,Trigger1M)),NA())</f>
        <v>1.666423462626021E-2</v>
      </c>
      <c r="L1666" s="52">
        <f>IFERROR(_xll.qlIndexFixing(Index3M,H1666,TRUE,_xll.ohTrigger(RecalcTrigger,Trigger3M)),NA())</f>
        <v>1.8752101533026533E-2</v>
      </c>
      <c r="M1666" s="52">
        <f>IFERROR(_xll.qlIndexFixing(ONIndex3M,I1666,TRUE,_xll.ohTrigger(RecalcTrigger,Trigger3M)),NA())</f>
        <v>1.8716065023101081E-2</v>
      </c>
      <c r="N1666" s="52">
        <f>IFERROR(_xll.qlIndexFixing(Index6M,$H1666,TRUE,_xll.ohTrigger(RecalcTrigger,Trigger6M)),NA())</f>
        <v>2.0539711221242318E-2</v>
      </c>
      <c r="O1666" s="52">
        <f>IFERROR(_xll.qlIndexFixing(ONIndex6M,I1666,TRUE,_xll.ohTrigger(RecalcTrigger,Trigger6M)),NA())</f>
        <v>2.0464884915787351E-2</v>
      </c>
      <c r="P1666" s="52">
        <f>IFERROR(_xll.qlIndexFixing(Index1Y,$H1666,TRUE,_xll.ohTrigger(RecalcTrigger,Trigger1Y)),NA())</f>
        <v>2.2021967359530919E-2</v>
      </c>
      <c r="Q1666" s="52">
        <f>IFERROR(_xll.qlIndexFixing(ONIndex1Y,I1666,TRUE,_xll.ohTrigger(RecalcTrigger,Trigger1Y)),NA())</f>
        <v>2.1907975648005618E-2</v>
      </c>
    </row>
    <row r="1667" spans="2:17" x14ac:dyDescent="0.2">
      <c r="B1667" s="46" t="s">
        <v>51</v>
      </c>
      <c r="D1667" s="49">
        <f>_xll.qlCalendarAdvance(LocalCalendar,$D1666,B1667,"f",FALSE)</f>
        <v>51453</v>
      </c>
      <c r="E1667" s="49">
        <f>_xll.qlInterestRateIndexValueDate(IndexON,D1667)</f>
        <v>51453</v>
      </c>
      <c r="F1667" s="52">
        <f>IFERROR(_xll.qlIndexFixing(IndexON,D1667,TRUE,_xll.ohTrigger(RecalcTrigger,TriggerON)),NA())</f>
        <v>1.44521419128818E-2</v>
      </c>
      <c r="H1667" s="49">
        <f>_xll.qlCalendarAdvance(IborCalendar,$H1666,B1667,"f",FALSE)</f>
        <v>51433</v>
      </c>
      <c r="I1667" s="49">
        <f>_xll.qlInterestRateIndexValueDate(Index1M,$H1667)</f>
        <v>51435</v>
      </c>
      <c r="J1667" s="52">
        <f>IFERROR(_xll.qlIndexFixing(Index1M,$H1667,TRUE,_xll.ohTrigger(RecalcTrigger,Trigger1M)),NA())</f>
        <v>1.6667922684334202E-2</v>
      </c>
      <c r="K1667" s="52">
        <f>IFERROR(_xll.qlIndexFixing(ONIndex1M,I1667,TRUE,_xll.ohTrigger(RecalcTrigger,Trigger1M)),NA())</f>
        <v>1.6661846120946677E-2</v>
      </c>
      <c r="L1667" s="52">
        <f>IFERROR(_xll.qlIndexFixing(Index3M,H1667,TRUE,_xll.ohTrigger(RecalcTrigger,Trigger3M)),NA())</f>
        <v>1.8750402698784911E-2</v>
      </c>
      <c r="M1667" s="52">
        <f>IFERROR(_xll.qlIndexFixing(ONIndex3M,I1667,TRUE,_xll.ohTrigger(RecalcTrigger,Trigger3M)),NA())</f>
        <v>1.8714678952269637E-2</v>
      </c>
      <c r="N1667" s="52">
        <f>IFERROR(_xll.qlIndexFixing(Index6M,$H1667,TRUE,_xll.ohTrigger(RecalcTrigger,Trigger6M)),NA())</f>
        <v>2.0535637792260874E-2</v>
      </c>
      <c r="O1667" s="52">
        <f>IFERROR(_xll.qlIndexFixing(ONIndex6M,I1667,TRUE,_xll.ohTrigger(RecalcTrigger,Trigger6M)),NA())</f>
        <v>2.0462426051262028E-2</v>
      </c>
      <c r="P1667" s="52">
        <f>IFERROR(_xll.qlIndexFixing(Index1Y,$H1667,TRUE,_xll.ohTrigger(RecalcTrigger,Trigger1Y)),NA())</f>
        <v>2.2016858632938858E-2</v>
      </c>
      <c r="Q1667" s="52">
        <f>IFERROR(_xll.qlIndexFixing(ONIndex1Y,I1667,TRUE,_xll.ohTrigger(RecalcTrigger,Trigger1Y)),NA())</f>
        <v>2.1903245527949977E-2</v>
      </c>
    </row>
    <row r="1668" spans="2:17" x14ac:dyDescent="0.2">
      <c r="B1668" s="46" t="s">
        <v>51</v>
      </c>
      <c r="D1668" s="49">
        <f>_xll.qlCalendarAdvance(LocalCalendar,$D1667,B1668,"f",FALSE)</f>
        <v>51460</v>
      </c>
      <c r="E1668" s="49">
        <f>_xll.qlInterestRateIndexValueDate(IndexON,D1668)</f>
        <v>51460</v>
      </c>
      <c r="F1668" s="52">
        <f>IFERROR(_xll.qlIndexFixing(IndexON,D1668,TRUE,_xll.ohTrigger(RecalcTrigger,TriggerON)),NA())</f>
        <v>1.4450676316837274E-2</v>
      </c>
      <c r="H1668" s="49">
        <f>_xll.qlCalendarAdvance(IborCalendar,$H1667,B1668,"f",FALSE)</f>
        <v>51440</v>
      </c>
      <c r="I1668" s="49">
        <f>_xll.qlInterestRateIndexValueDate(Index1M,$H1668)</f>
        <v>51442</v>
      </c>
      <c r="J1668" s="52">
        <f>IFERROR(_xll.qlIndexFixing(Index1M,$H1668,TRUE,_xll.ohTrigger(RecalcTrigger,Trigger1M)),NA())</f>
        <v>1.6665577845629061E-2</v>
      </c>
      <c r="K1668" s="52">
        <f>IFERROR(_xll.qlIndexFixing(ONIndex1M,I1668,TRUE,_xll.ohTrigger(RecalcTrigger,Trigger1M)),NA())</f>
        <v>1.6659473183020523E-2</v>
      </c>
      <c r="L1668" s="52">
        <f>IFERROR(_xll.qlIndexFixing(Index3M,H1668,TRUE,_xll.ohTrigger(RecalcTrigger,Trigger3M)),NA())</f>
        <v>1.874911403837844E-2</v>
      </c>
      <c r="M1668" s="52">
        <f>IFERROR(_xll.qlIndexFixing(ONIndex3M,I1668,TRUE,_xll.ohTrigger(RecalcTrigger,Trigger3M)),NA())</f>
        <v>1.8713306679920549E-2</v>
      </c>
      <c r="N1668" s="52">
        <f>IFERROR(_xll.qlIndexFixing(Index6M,$H1668,TRUE,_xll.ohTrigger(RecalcTrigger,Trigger6M)),NA())</f>
        <v>2.0532804172948692E-2</v>
      </c>
      <c r="O1668" s="52">
        <f>IFERROR(_xll.qlIndexFixing(ONIndex6M,I1668,TRUE,_xll.ohTrigger(RecalcTrigger,Trigger6M)),NA())</f>
        <v>2.0459971674000599E-2</v>
      </c>
      <c r="P1668" s="52">
        <f>IFERROR(_xll.qlIndexFixing(Index1Y,$H1668,TRUE,_xll.ohTrigger(RecalcTrigger,Trigger1Y)),NA())</f>
        <v>2.2011742858754204E-2</v>
      </c>
      <c r="Q1668" s="52">
        <f>IFERROR(_xll.qlIndexFixing(ONIndex1Y,I1668,TRUE,_xll.ohTrigger(RecalcTrigger,Trigger1Y)),NA())</f>
        <v>2.1898504913036021E-2</v>
      </c>
    </row>
    <row r="1669" spans="2:17" x14ac:dyDescent="0.2">
      <c r="B1669" s="46" t="s">
        <v>51</v>
      </c>
      <c r="D1669" s="49">
        <f>_xll.qlCalendarAdvance(LocalCalendar,$D1668,B1669,"f",FALSE)</f>
        <v>51467</v>
      </c>
      <c r="E1669" s="49">
        <f>_xll.qlInterestRateIndexValueDate(IndexON,D1669)</f>
        <v>51467</v>
      </c>
      <c r="F1669" s="52">
        <f>IFERROR(_xll.qlIndexFixing(IndexON,D1669,TRUE,_xll.ohTrigger(RecalcTrigger,TriggerON)),NA())</f>
        <v>1.4449225670833954E-2</v>
      </c>
      <c r="H1669" s="49">
        <f>_xll.qlCalendarAdvance(IborCalendar,$H1668,B1669,"f",FALSE)</f>
        <v>51447</v>
      </c>
      <c r="I1669" s="49">
        <f>_xll.qlInterestRateIndexValueDate(Index1M,$H1669)</f>
        <v>51449</v>
      </c>
      <c r="J1669" s="52">
        <f>IFERROR(_xll.qlIndexFixing(Index1M,$H1669,TRUE,_xll.ohTrigger(RecalcTrigger,Trigger1M)),NA())</f>
        <v>1.6663248594878076E-2</v>
      </c>
      <c r="K1669" s="52">
        <f>IFERROR(_xll.qlIndexFixing(ONIndex1M,I1669,TRUE,_xll.ohTrigger(RecalcTrigger,Trigger1M)),NA())</f>
        <v>1.6657333457930079E-2</v>
      </c>
      <c r="L1669" s="52">
        <f>IFERROR(_xll.qlIndexFixing(Index3M,H1669,TRUE,_xll.ohTrigger(RecalcTrigger,Trigger3M)),NA())</f>
        <v>1.8747839242280819E-2</v>
      </c>
      <c r="M1669" s="52">
        <f>IFERROR(_xll.qlIndexFixing(ONIndex3M,I1669,TRUE,_xll.ohTrigger(RecalcTrigger,Trigger3M)),NA())</f>
        <v>1.8712338061914746E-2</v>
      </c>
      <c r="N1669" s="52">
        <f>IFERROR(_xll.qlIndexFixing(Index6M,$H1669,TRUE,_xll.ohTrigger(RecalcTrigger,Trigger6M)),NA())</f>
        <v>2.0530387046372011E-2</v>
      </c>
      <c r="O1669" s="52">
        <f>IFERROR(_xll.qlIndexFixing(ONIndex6M,I1669,TRUE,_xll.ohTrigger(RecalcTrigger,Trigger6M)),NA())</f>
        <v>2.0457928222532562E-2</v>
      </c>
      <c r="P1669" s="52">
        <f>IFERROR(_xll.qlIndexFixing(Index1Y,$H1669,TRUE,_xll.ohTrigger(RecalcTrigger,Trigger1Y)),NA())</f>
        <v>2.2006916949151821E-2</v>
      </c>
      <c r="Q1669" s="52">
        <f>IFERROR(_xll.qlIndexFixing(ONIndex1Y,I1669,TRUE,_xll.ohTrigger(RecalcTrigger,Trigger1Y)),NA())</f>
        <v>2.1894079671755939E-2</v>
      </c>
    </row>
    <row r="1670" spans="2:17" x14ac:dyDescent="0.2">
      <c r="B1670" s="46" t="s">
        <v>51</v>
      </c>
      <c r="D1670" s="49">
        <f>_xll.qlCalendarAdvance(LocalCalendar,$D1669,B1670,"f",FALSE)</f>
        <v>51474</v>
      </c>
      <c r="E1670" s="49">
        <f>_xll.qlInterestRateIndexValueDate(IndexON,D1670)</f>
        <v>51474</v>
      </c>
      <c r="F1670" s="52">
        <f>IFERROR(_xll.qlIndexFixing(IndexON,D1670,TRUE,_xll.ohTrigger(RecalcTrigger,TriggerON)),NA())</f>
        <v>1.4447789975031711E-2</v>
      </c>
      <c r="H1670" s="49">
        <f>_xll.qlCalendarAdvance(IborCalendar,$H1669,B1670,"f",FALSE)</f>
        <v>51454</v>
      </c>
      <c r="I1670" s="49">
        <f>_xll.qlInterestRateIndexValueDate(Index1M,$H1670)</f>
        <v>51456</v>
      </c>
      <c r="J1670" s="52">
        <f>IFERROR(_xll.qlIndexFixing(Index1M,$H1670,TRUE,_xll.ohTrigger(RecalcTrigger,Trigger1M)),NA())</f>
        <v>1.6660934932078663E-2</v>
      </c>
      <c r="K1670" s="52">
        <f>IFERROR(_xll.qlIndexFixing(ONIndex1M,I1670,TRUE,_xll.ohTrigger(RecalcTrigger,Trigger1M)),NA())</f>
        <v>1.6654774009170481E-2</v>
      </c>
      <c r="L1670" s="52">
        <f>IFERROR(_xll.qlIndexFixing(Index3M,H1670,TRUE,_xll.ohTrigger(RecalcTrigger,Trigger3M)),NA())</f>
        <v>1.874697831505457E-2</v>
      </c>
      <c r="M1670" s="52">
        <f>IFERROR(_xll.qlIndexFixing(ONIndex3M,I1670,TRUE,_xll.ohTrigger(RecalcTrigger,Trigger3M)),NA())</f>
        <v>1.8710603530749381E-2</v>
      </c>
      <c r="N1670" s="52">
        <f>IFERROR(_xll.qlIndexFixing(Index6M,$H1670,TRUE,_xll.ohTrigger(RecalcTrigger,Trigger6M)),NA())</f>
        <v>2.0527974455489578E-2</v>
      </c>
      <c r="O1670" s="52">
        <f>IFERROR(_xll.qlIndexFixing(ONIndex6M,I1670,TRUE,_xll.ohTrigger(RecalcTrigger,Trigger6M)),NA())</f>
        <v>2.0455076381402648E-2</v>
      </c>
      <c r="P1670" s="52">
        <f>IFERROR(_xll.qlIndexFixing(Index1Y,$H1670,TRUE,_xll.ohTrigger(RecalcTrigger,Trigger1Y)),NA())</f>
        <v>2.2001493822933409E-2</v>
      </c>
      <c r="Q1670" s="52">
        <f>IFERROR(_xll.qlIndexFixing(ONIndex1Y,I1670,TRUE,_xll.ohTrigger(RecalcTrigger,Trigger1Y)),NA())</f>
        <v>2.188899219887297E-2</v>
      </c>
    </row>
    <row r="1671" spans="2:17" x14ac:dyDescent="0.2">
      <c r="B1671" s="46" t="s">
        <v>51</v>
      </c>
      <c r="D1671" s="49">
        <f>_xll.qlCalendarAdvance(LocalCalendar,$D1670,B1671,"f",FALSE)</f>
        <v>51481</v>
      </c>
      <c r="E1671" s="49">
        <f>_xll.qlInterestRateIndexValueDate(IndexON,D1671)</f>
        <v>51481</v>
      </c>
      <c r="F1671" s="52">
        <f>IFERROR(_xll.qlIndexFixing(IndexON,D1671,TRUE,_xll.ohTrigger(RecalcTrigger,TriggerON)),NA())</f>
        <v>1.44463692291108E-2</v>
      </c>
      <c r="H1671" s="49">
        <f>_xll.qlCalendarAdvance(IborCalendar,$H1670,B1671,"f",FALSE)</f>
        <v>51461</v>
      </c>
      <c r="I1671" s="49">
        <f>_xll.qlInterestRateIndexValueDate(Index1M,$H1671)</f>
        <v>51463</v>
      </c>
      <c r="J1671" s="52">
        <f>IFERROR(_xll.qlIndexFixing(Index1M,$H1671,TRUE,_xll.ohTrigger(RecalcTrigger,Trigger1M)),NA())</f>
        <v>1.6658636857223092E-2</v>
      </c>
      <c r="K1671" s="52">
        <f>IFERROR(_xll.qlIndexFixing(ONIndex1M,I1671,TRUE,_xll.ohTrigger(RecalcTrigger,Trigger1M)),NA())</f>
        <v>1.6652447773326529E-2</v>
      </c>
      <c r="L1671" s="52">
        <f>IFERROR(_xll.qlIndexFixing(Index3M,H1671,TRUE,_xll.ohTrigger(RecalcTrigger,Trigger3M)),NA())</f>
        <v>1.8745331242955156E-2</v>
      </c>
      <c r="M1671" s="52">
        <f>IFERROR(_xll.qlIndexFixing(ONIndex3M,I1671,TRUE,_xll.ohTrigger(RecalcTrigger,Trigger3M)),NA())</f>
        <v>1.87092726539273E-2</v>
      </c>
      <c r="N1671" s="52">
        <f>IFERROR(_xll.qlIndexFixing(Index6M,$H1671,TRUE,_xll.ohTrigger(RecalcTrigger,Trigger6M)),NA())</f>
        <v>2.0525566400285498E-2</v>
      </c>
      <c r="O1671" s="52">
        <f>IFERROR(_xll.qlIndexFixing(ONIndex6M,I1671,TRUE,_xll.ohTrigger(RecalcTrigger,Trigger6M)),NA())</f>
        <v>2.0452635466039482E-2</v>
      </c>
      <c r="P1671" s="52">
        <f>IFERROR(_xll.qlIndexFixing(Index1Y,$H1671,TRUE,_xll.ohTrigger(RecalcTrigger,Trigger1Y)),NA())</f>
        <v>2.1996362388912821E-2</v>
      </c>
      <c r="Q1671" s="52">
        <f>IFERROR(_xll.qlIndexFixing(ONIndex1Y,I1671,TRUE,_xll.ohTrigger(RecalcTrigger,Trigger1Y)),NA())</f>
        <v>2.1884220099597229E-2</v>
      </c>
    </row>
    <row r="1672" spans="2:17" x14ac:dyDescent="0.2">
      <c r="B1672" s="46" t="s">
        <v>51</v>
      </c>
      <c r="D1672" s="49">
        <f>_xll.qlCalendarAdvance(LocalCalendar,$D1671,B1672,"f",FALSE)</f>
        <v>51488</v>
      </c>
      <c r="E1672" s="49">
        <f>_xll.qlInterestRateIndexValueDate(IndexON,D1672)</f>
        <v>51488</v>
      </c>
      <c r="F1672" s="52">
        <f>IFERROR(_xll.qlIndexFixing(IndexON,D1672,TRUE,_xll.ohTrigger(RecalcTrigger,TriggerON)),NA())</f>
        <v>1.4444963433390967E-2</v>
      </c>
      <c r="H1672" s="49">
        <f>_xll.qlCalendarAdvance(IborCalendar,$H1671,B1672,"f",FALSE)</f>
        <v>51468</v>
      </c>
      <c r="I1672" s="49">
        <f>_xll.qlInterestRateIndexValueDate(Index1M,$H1672)</f>
        <v>51470</v>
      </c>
      <c r="J1672" s="52">
        <f>IFERROR(_xll.qlIndexFixing(Index1M,$H1672,TRUE,_xll.ohTrigger(RecalcTrigger,Trigger1M)),NA())</f>
        <v>1.6656354370295886E-2</v>
      </c>
      <c r="K1672" s="52">
        <f>IFERROR(_xll.qlIndexFixing(ONIndex1M,I1672,TRUE,_xll.ohTrigger(RecalcTrigger,Trigger1M)),NA())</f>
        <v>1.6650137104816665E-2</v>
      </c>
      <c r="L1672" s="52">
        <f>IFERROR(_xll.qlIndexFixing(Index3M,H1672,TRUE,_xll.ohTrigger(RecalcTrigger,Trigger3M)),NA())</f>
        <v>1.8742491636960956E-2</v>
      </c>
      <c r="M1672" s="52">
        <f>IFERROR(_xll.qlIndexFixing(ONIndex3M,I1672,TRUE,_xll.ohTrigger(RecalcTrigger,Trigger3M)),NA())</f>
        <v>1.8707955575640867E-2</v>
      </c>
      <c r="N1672" s="52">
        <f>IFERROR(_xll.qlIndexFixing(Index6M,$H1672,TRUE,_xll.ohTrigger(RecalcTrigger,Trigger6M)),NA())</f>
        <v>2.0523575773354109E-2</v>
      </c>
      <c r="O1672" s="52">
        <f>IFERROR(_xll.qlIndexFixing(ONIndex6M,I1672,TRUE,_xll.ohTrigger(RecalcTrigger,Trigger6M)),NA())</f>
        <v>2.0450199037940209E-2</v>
      </c>
      <c r="P1672" s="52">
        <f>IFERROR(_xll.qlIndexFixing(Index1Y,$H1672,TRUE,_xll.ohTrigger(RecalcTrigger,Trigger1Y)),NA())</f>
        <v>2.1990341297315159E-2</v>
      </c>
      <c r="Q1672" s="52">
        <f>IFERROR(_xll.qlIndexFixing(ONIndex1Y,I1672,TRUE,_xll.ohTrigger(RecalcTrigger,Trigger1Y)),NA())</f>
        <v>2.1879437505463173E-2</v>
      </c>
    </row>
    <row r="1673" spans="2:17" x14ac:dyDescent="0.2">
      <c r="B1673" s="46" t="s">
        <v>51</v>
      </c>
      <c r="D1673" s="49">
        <f>_xll.qlCalendarAdvance(LocalCalendar,$D1672,B1673,"f",FALSE)</f>
        <v>51496</v>
      </c>
      <c r="E1673" s="49">
        <f>_xll.qlInterestRateIndexValueDate(IndexON,D1673)</f>
        <v>51496</v>
      </c>
      <c r="F1673" s="52">
        <f>IFERROR(_xll.qlIndexFixing(IndexON,D1673,TRUE,_xll.ohTrigger(RecalcTrigger,TriggerON)),NA())</f>
        <v>1.444337511583349E-2</v>
      </c>
      <c r="H1673" s="49">
        <f>_xll.qlCalendarAdvance(IborCalendar,$H1672,B1673,"f",FALSE)</f>
        <v>51475</v>
      </c>
      <c r="I1673" s="49">
        <f>_xll.qlInterestRateIndexValueDate(Index1M,$H1673)</f>
        <v>51477</v>
      </c>
      <c r="J1673" s="52">
        <f>IFERROR(_xll.qlIndexFixing(Index1M,$H1673,TRUE,_xll.ohTrigger(RecalcTrigger,Trigger1M)),NA())</f>
        <v>1.6654087471289311E-2</v>
      </c>
      <c r="K1673" s="52">
        <f>IFERROR(_xll.qlIndexFixing(ONIndex1M,I1673,TRUE,_xll.ohTrigger(RecalcTrigger,Trigger1M)),NA())</f>
        <v>1.6647842003614244E-2</v>
      </c>
      <c r="L1673" s="52">
        <f>IFERROR(_xll.qlIndexFixing(Index3M,H1673,TRUE,_xll.ohTrigger(RecalcTrigger,Trigger3M)),NA())</f>
        <v>1.8741268590872551E-2</v>
      </c>
      <c r="M1673" s="52">
        <f>IFERROR(_xll.qlIndexFixing(ONIndex3M,I1673,TRUE,_xll.ohTrigger(RecalcTrigger,Trigger3M)),NA())</f>
        <v>1.8706652295810144E-2</v>
      </c>
      <c r="N1673" s="52">
        <f>IFERROR(_xll.qlIndexFixing(Index6M,$H1673,TRUE,_xll.ohTrigger(RecalcTrigger,Trigger6M)),NA())</f>
        <v>2.0521176977391802E-2</v>
      </c>
      <c r="O1673" s="52">
        <f>IFERROR(_xll.qlIndexFixing(ONIndex6M,I1673,TRUE,_xll.ohTrigger(RecalcTrigger,Trigger6M)),NA())</f>
        <v>2.0447767097211411E-2</v>
      </c>
      <c r="P1673" s="52">
        <f>IFERROR(_xll.qlIndexFixing(Index1Y,$H1673,TRUE,_xll.ohTrigger(RecalcTrigger,Trigger1Y)),NA())</f>
        <v>2.1986090257547587E-2</v>
      </c>
      <c r="Q1673" s="52">
        <f>IFERROR(_xll.qlIndexFixing(ONIndex1Y,I1673,TRUE,_xll.ohTrigger(RecalcTrigger,Trigger1Y)),NA())</f>
        <v>2.1874644416577382E-2</v>
      </c>
    </row>
    <row r="1674" spans="2:17" x14ac:dyDescent="0.2">
      <c r="B1674" s="46" t="s">
        <v>51</v>
      </c>
      <c r="D1674" s="49">
        <f>_xll.qlCalendarAdvance(LocalCalendar,$D1673,B1674,"f",FALSE)</f>
        <v>51503</v>
      </c>
      <c r="E1674" s="49">
        <f>_xll.qlInterestRateIndexValueDate(IndexON,D1674)</f>
        <v>51503</v>
      </c>
      <c r="F1674" s="52">
        <f>IFERROR(_xll.qlIndexFixing(IndexON,D1674,TRUE,_xll.ohTrigger(RecalcTrigger,TriggerON)),NA())</f>
        <v>1.4442001355927658E-2</v>
      </c>
      <c r="H1674" s="49">
        <f>_xll.qlCalendarAdvance(IborCalendar,$H1673,B1674,"f",FALSE)</f>
        <v>51482</v>
      </c>
      <c r="I1674" s="49">
        <f>_xll.qlInterestRateIndexValueDate(Index1M,$H1674)</f>
        <v>51484</v>
      </c>
      <c r="J1674" s="52">
        <f>IFERROR(_xll.qlIndexFixing(Index1M,$H1674,TRUE,_xll.ohTrigger(RecalcTrigger,Trigger1M)),NA())</f>
        <v>1.6651836160200793E-2</v>
      </c>
      <c r="K1674" s="52">
        <f>IFERROR(_xll.qlIndexFixing(ONIndex1M,I1674,TRUE,_xll.ohTrigger(RecalcTrigger,Trigger1M)),NA())</f>
        <v>1.6645562469825848E-2</v>
      </c>
      <c r="L1674" s="52">
        <f>IFERROR(_xll.qlIndexFixing(Index3M,H1674,TRUE,_xll.ohTrigger(RecalcTrigger,Trigger3M)),NA())</f>
        <v>1.8740059406132659E-2</v>
      </c>
      <c r="M1674" s="52">
        <f>IFERROR(_xll.qlIndexFixing(ONIndex3M,I1674,TRUE,_xll.ohTrigger(RecalcTrigger,Trigger3M)),NA())</f>
        <v>1.870536281451507E-2</v>
      </c>
      <c r="N1674" s="52">
        <f>IFERROR(_xll.qlIndexFixing(Index6M,$H1674,TRUE,_xll.ohTrigger(RecalcTrigger,Trigger6M)),NA())</f>
        <v>2.0518782717330382E-2</v>
      </c>
      <c r="O1674" s="52">
        <f>IFERROR(_xll.qlIndexFixing(ONIndex6M,I1674,TRUE,_xll.ohTrigger(RecalcTrigger,Trigger6M)),NA())</f>
        <v>2.0445339643719862E-2</v>
      </c>
      <c r="P1674" s="52">
        <f>IFERROR(_xll.qlIndexFixing(Index1Y,$H1674,TRUE,_xll.ohTrigger(RecalcTrigger,Trigger1Y)),NA())</f>
        <v>2.1980951387707625E-2</v>
      </c>
      <c r="Q1674" s="52">
        <f>IFERROR(_xll.qlIndexFixing(ONIndex1Y,I1674,TRUE,_xll.ohTrigger(RecalcTrigger,Trigger1Y)),NA())</f>
        <v>2.1869840832886567E-2</v>
      </c>
    </row>
    <row r="1675" spans="2:17" x14ac:dyDescent="0.2">
      <c r="B1675" s="46" t="s">
        <v>51</v>
      </c>
      <c r="D1675" s="49">
        <f>_xll.qlCalendarAdvance(LocalCalendar,$D1674,B1675,"f",FALSE)</f>
        <v>51510</v>
      </c>
      <c r="E1675" s="49">
        <f>_xll.qlInterestRateIndexValueDate(IndexON,D1675)</f>
        <v>51510</v>
      </c>
      <c r="F1675" s="52">
        <f>IFERROR(_xll.qlIndexFixing(IndexON,D1675,TRUE,_xll.ohTrigger(RecalcTrigger,TriggerON)),NA())</f>
        <v>1.4440642546142968E-2</v>
      </c>
      <c r="H1675" s="49">
        <f>_xll.qlCalendarAdvance(IborCalendar,$H1674,B1675,"f",FALSE)</f>
        <v>51489</v>
      </c>
      <c r="I1675" s="49">
        <f>_xll.qlInterestRateIndexValueDate(Index1M,$H1675)</f>
        <v>51491</v>
      </c>
      <c r="J1675" s="52">
        <f>IFERROR(_xll.qlIndexFixing(Index1M,$H1675,TRUE,_xll.ohTrigger(RecalcTrigger,Trigger1M)),NA())</f>
        <v>1.6649827001536111E-2</v>
      </c>
      <c r="K1675" s="52">
        <f>IFERROR(_xll.qlIndexFixing(ONIndex1M,I1675,TRUE,_xll.ohTrigger(RecalcTrigger,Trigger1M)),NA())</f>
        <v>1.6643298503398185E-2</v>
      </c>
      <c r="L1675" s="52">
        <f>IFERROR(_xll.qlIndexFixing(Index3M,H1675,TRUE,_xll.ohTrigger(RecalcTrigger,Trigger3M)),NA())</f>
        <v>1.8738864082729734E-2</v>
      </c>
      <c r="M1675" s="52">
        <f>IFERROR(_xll.qlIndexFixing(ONIndex3M,I1675,TRUE,_xll.ohTrigger(RecalcTrigger,Trigger3M)),NA())</f>
        <v>1.8704087131702352E-2</v>
      </c>
      <c r="N1675" s="52">
        <f>IFERROR(_xll.qlIndexFixing(Index6M,$H1675,TRUE,_xll.ohTrigger(RecalcTrigger,Trigger6M)),NA())</f>
        <v>2.0516392993153595E-2</v>
      </c>
      <c r="O1675" s="52">
        <f>IFERROR(_xll.qlIndexFixing(ONIndex6M,I1675,TRUE,_xll.ohTrigger(RecalcTrigger,Trigger6M)),NA())</f>
        <v>2.0442916677518852E-2</v>
      </c>
      <c r="P1675" s="52">
        <f>IFERROR(_xll.qlIndexFixing(Index1Y,$H1675,TRUE,_xll.ohTrigger(RecalcTrigger,Trigger1Y)),NA())</f>
        <v>2.197581186673337E-2</v>
      </c>
      <c r="Q1675" s="52">
        <f>IFERROR(_xll.qlIndexFixing(ONIndex1Y,I1675,TRUE,_xll.ohTrigger(RecalcTrigger,Trigger1Y)),NA())</f>
        <v>2.1865026754337435E-2</v>
      </c>
    </row>
    <row r="1676" spans="2:17" x14ac:dyDescent="0.2">
      <c r="B1676" s="46" t="s">
        <v>51</v>
      </c>
      <c r="D1676" s="49">
        <f>_xll.qlCalendarAdvance(LocalCalendar,$D1675,B1676,"f",FALSE)</f>
        <v>51517</v>
      </c>
      <c r="E1676" s="49">
        <f>_xll.qlInterestRateIndexValueDate(IndexON,D1676)</f>
        <v>51517</v>
      </c>
      <c r="F1676" s="52">
        <f>IFERROR(_xll.qlIndexFixing(IndexON,D1676,TRUE,_xll.ohTrigger(RecalcTrigger,TriggerON)),NA())</f>
        <v>1.4439298686319546E-2</v>
      </c>
      <c r="H1676" s="49">
        <f>_xll.qlCalendarAdvance(IborCalendar,$H1675,B1676,"f",FALSE)</f>
        <v>51497</v>
      </c>
      <c r="I1676" s="49">
        <f>_xll.qlInterestRateIndexValueDate(Index1M,$H1676)</f>
        <v>51501</v>
      </c>
      <c r="J1676" s="52">
        <f>IFERROR(_xll.qlIndexFixing(Index1M,$H1676,TRUE,_xll.ohTrigger(RecalcTrigger,Trigger1M)),NA())</f>
        <v>1.6646433586973295E-2</v>
      </c>
      <c r="K1676" s="52">
        <f>IFERROR(_xll.qlIndexFixing(ONIndex1M,I1676,TRUE,_xll.ohTrigger(RecalcTrigger,Trigger1M)),NA())</f>
        <v>1.6639866254366531E-2</v>
      </c>
      <c r="L1676" s="52">
        <f>IFERROR(_xll.qlIndexFixing(Index3M,H1676,TRUE,_xll.ohTrigger(RecalcTrigger,Trigger3M)),NA())</f>
        <v>1.873636971840862E-2</v>
      </c>
      <c r="M1676" s="52">
        <f>IFERROR(_xll.qlIndexFixing(ONIndex3M,I1676,TRUE,_xll.ohTrigger(RecalcTrigger,Trigger3M)),NA())</f>
        <v>1.8701892089367789E-2</v>
      </c>
      <c r="N1676" s="52">
        <f>IFERROR(_xll.qlIndexFixing(Index6M,$H1676,TRUE,_xll.ohTrigger(RecalcTrigger,Trigger6M)),NA())</f>
        <v>2.0511745890211857E-2</v>
      </c>
      <c r="O1676" s="52">
        <f>IFERROR(_xll.qlIndexFixing(ONIndex6M,I1676,TRUE,_xll.ohTrigger(RecalcTrigger,Trigger6M)),NA())</f>
        <v>2.0439055320311539E-2</v>
      </c>
      <c r="P1676" s="52">
        <f>IFERROR(_xll.qlIndexFixing(Index1Y,$H1676,TRUE,_xll.ohTrigger(RecalcTrigger,Trigger1Y)),NA())</f>
        <v>2.1967877546499367E-2</v>
      </c>
      <c r="Q1676" s="52">
        <f>IFERROR(_xll.qlIndexFixing(ONIndex1Y,I1676,TRUE,_xll.ohTrigger(RecalcTrigger,Trigger1Y)),NA())</f>
        <v>2.1857813072712062E-2</v>
      </c>
    </row>
    <row r="1677" spans="2:17" x14ac:dyDescent="0.2">
      <c r="B1677" s="46" t="s">
        <v>51</v>
      </c>
      <c r="D1677" s="49">
        <f>_xll.qlCalendarAdvance(LocalCalendar,$D1676,B1677,"f",FALSE)</f>
        <v>51524</v>
      </c>
      <c r="E1677" s="49">
        <f>_xll.qlInterestRateIndexValueDate(IndexON,D1677)</f>
        <v>51524</v>
      </c>
      <c r="F1677" s="52">
        <f>IFERROR(_xll.qlIndexFixing(IndexON,D1677,TRUE,_xll.ohTrigger(RecalcTrigger,TriggerON)),NA())</f>
        <v>1.4437969776697201E-2</v>
      </c>
      <c r="H1677" s="49">
        <f>_xll.qlCalendarAdvance(IborCalendar,$H1676,B1677,"f",FALSE)</f>
        <v>51504</v>
      </c>
      <c r="I1677" s="49">
        <f>_xll.qlInterestRateIndexValueDate(Index1M,$H1677)</f>
        <v>51508</v>
      </c>
      <c r="J1677" s="52">
        <f>IFERROR(_xll.qlIndexFixing(Index1M,$H1677,TRUE,_xll.ohTrigger(RecalcTrigger,Trigger1M)),NA())</f>
        <v>1.6644235720086099E-2</v>
      </c>
      <c r="K1677" s="52">
        <f>IFERROR(_xll.qlIndexFixing(ONIndex1M,I1677,TRUE,_xll.ohTrigger(RecalcTrigger,Trigger1M)),NA())</f>
        <v>1.6637413163556047E-2</v>
      </c>
      <c r="L1677" s="52">
        <f>IFERROR(_xll.qlIndexFixing(Index3M,H1677,TRUE,_xll.ohTrigger(RecalcTrigger,Trigger3M)),NA())</f>
        <v>1.8736425348986709E-2</v>
      </c>
      <c r="M1677" s="52">
        <f>IFERROR(_xll.qlIndexFixing(ONIndex3M,I1677,TRUE,_xll.ohTrigger(RecalcTrigger,Trigger3M)),NA())</f>
        <v>1.8700251602181694E-2</v>
      </c>
      <c r="N1677" s="52">
        <f>IFERROR(_xll.qlIndexFixing(Index6M,$H1677,TRUE,_xll.ohTrigger(RecalcTrigger,Trigger6M)),NA())</f>
        <v>2.0510608261290402E-2</v>
      </c>
      <c r="O1677" s="52">
        <f>IFERROR(_xll.qlIndexFixing(ONIndex6M,I1677,TRUE,_xll.ohTrigger(RecalcTrigger,Trigger6M)),NA())</f>
        <v>2.0436235156608973E-2</v>
      </c>
      <c r="P1677" s="52">
        <f>IFERROR(_xll.qlIndexFixing(Index1Y,$H1677,TRUE,_xll.ohTrigger(RecalcTrigger,Trigger1Y)),NA())</f>
        <v>2.1962739264453603E-2</v>
      </c>
      <c r="Q1677" s="52">
        <f>IFERROR(_xll.qlIndexFixing(ONIndex1Y,I1677,TRUE,_xll.ohTrigger(RecalcTrigger,Trigger1Y)),NA())</f>
        <v>2.1852657285634791E-2</v>
      </c>
    </row>
    <row r="1678" spans="2:17" x14ac:dyDescent="0.2">
      <c r="B1678" s="46" t="s">
        <v>51</v>
      </c>
      <c r="D1678" s="49">
        <f>_xll.qlCalendarAdvance(LocalCalendar,$D1677,B1678,"f",FALSE)</f>
        <v>51531</v>
      </c>
      <c r="E1678" s="49">
        <f>_xll.qlInterestRateIndexValueDate(IndexON,D1678)</f>
        <v>51531</v>
      </c>
      <c r="F1678" s="52">
        <f>IFERROR(_xll.qlIndexFixing(IndexON,D1678,TRUE,_xll.ohTrigger(RecalcTrigger,TriggerON)),NA())</f>
        <v>1.4436655817036126E-2</v>
      </c>
      <c r="H1678" s="49">
        <f>_xll.qlCalendarAdvance(IborCalendar,$H1677,B1678,"f",FALSE)</f>
        <v>51511</v>
      </c>
      <c r="I1678" s="49">
        <f>_xll.qlInterestRateIndexValueDate(Index1M,$H1678)</f>
        <v>51515</v>
      </c>
      <c r="J1678" s="52">
        <f>IFERROR(_xll.qlIndexFixing(Index1M,$H1678,TRUE,_xll.ohTrigger(RecalcTrigger,Trigger1M)),NA())</f>
        <v>1.6642053441073119E-2</v>
      </c>
      <c r="K1678" s="52">
        <f>IFERROR(_xll.qlIndexFixing(ONIndex1M,I1678,TRUE,_xll.ohTrigger(RecalcTrigger,Trigger1M)),NA())</f>
        <v>1.6635200551462503E-2</v>
      </c>
      <c r="L1678" s="52">
        <f>IFERROR(_xll.qlIndexFixing(Index3M,H1678,TRUE,_xll.ohTrigger(RecalcTrigger,Trigger3M)),NA())</f>
        <v>1.8735278480617644E-2</v>
      </c>
      <c r="M1678" s="52">
        <f>IFERROR(_xll.qlIndexFixing(ONIndex3M,I1678,TRUE,_xll.ohTrigger(RecalcTrigger,Trigger3M)),NA())</f>
        <v>1.8699021385053527E-2</v>
      </c>
      <c r="N1678" s="52">
        <f>IFERROR(_xll.qlIndexFixing(Index6M,$H1678,TRUE,_xll.ohTrigger(RecalcTrigger,Trigger6M)),NA())</f>
        <v>2.0508234088596797E-2</v>
      </c>
      <c r="O1678" s="52">
        <f>IFERROR(_xll.qlIndexFixing(ONIndex6M,I1678,TRUE,_xll.ohTrigger(RecalcTrigger,Trigger6M)),NA())</f>
        <v>2.0433827207728683E-2</v>
      </c>
      <c r="P1678" s="52">
        <f>IFERROR(_xll.qlIndexFixing(Index1Y,$H1678,TRUE,_xll.ohTrigger(RecalcTrigger,Trigger1Y)),NA())</f>
        <v>2.195760327325064E-2</v>
      </c>
      <c r="Q1678" s="52">
        <f>IFERROR(_xll.qlIndexFixing(ONIndex1Y,I1678,TRUE,_xll.ohTrigger(RecalcTrigger,Trigger1Y)),NA())</f>
        <v>2.184780931273167E-2</v>
      </c>
    </row>
    <row r="1679" spans="2:17" x14ac:dyDescent="0.2">
      <c r="B1679" s="46" t="s">
        <v>51</v>
      </c>
      <c r="D1679" s="49">
        <f>_xll.qlCalendarAdvance(LocalCalendar,$D1678,B1679,"f",FALSE)</f>
        <v>51538</v>
      </c>
      <c r="E1679" s="49">
        <f>_xll.qlInterestRateIndexValueDate(IndexON,D1679)</f>
        <v>51538</v>
      </c>
      <c r="F1679" s="52">
        <f>IFERROR(_xll.qlIndexFixing(IndexON,D1679,TRUE,_xll.ohTrigger(RecalcTrigger,TriggerON)),NA())</f>
        <v>1.4435356807576127E-2</v>
      </c>
      <c r="H1679" s="49">
        <f>_xll.qlCalendarAdvance(IborCalendar,$H1678,B1679,"f",FALSE)</f>
        <v>51518</v>
      </c>
      <c r="I1679" s="49">
        <f>_xll.qlInterestRateIndexValueDate(Index1M,$H1679)</f>
        <v>51523</v>
      </c>
      <c r="J1679" s="52">
        <f>IFERROR(_xll.qlIndexFixing(Index1M,$H1679,TRUE,_xll.ohTrigger(RecalcTrigger,Trigger1M)),NA())</f>
        <v>1.6639578495101084E-2</v>
      </c>
      <c r="K1679" s="52">
        <f>IFERROR(_xll.qlIndexFixing(ONIndex1M,I1679,TRUE,_xll.ohTrigger(RecalcTrigger,Trigger1M)),NA())</f>
        <v>1.6632690912246062E-2</v>
      </c>
      <c r="L1679" s="52">
        <f>IFERROR(_xll.qlIndexFixing(Index3M,H1679,TRUE,_xll.ohTrigger(RecalcTrigger,Trigger3M)),NA())</f>
        <v>1.873398474779216E-2</v>
      </c>
      <c r="M1679" s="52">
        <f>IFERROR(_xll.qlIndexFixing(ONIndex3M,I1679,TRUE,_xll.ohTrigger(RecalcTrigger,Trigger3M)),NA())</f>
        <v>1.8697632317152824E-2</v>
      </c>
      <c r="N1679" s="52">
        <f>IFERROR(_xll.qlIndexFixing(Index6M,$H1679,TRUE,_xll.ohTrigger(RecalcTrigger,Trigger6M)),NA())</f>
        <v>2.0505111980136256E-2</v>
      </c>
      <c r="O1679" s="52">
        <f>IFERROR(_xll.qlIndexFixing(ONIndex6M,I1679,TRUE,_xll.ohTrigger(RecalcTrigger,Trigger6M)),NA())</f>
        <v>2.0431080760259235E-2</v>
      </c>
      <c r="P1679" s="52">
        <f>IFERROR(_xll.qlIndexFixing(Index1Y,$H1679,TRUE,_xll.ohTrigger(RecalcTrigger,Trigger1Y)),NA())</f>
        <v>2.1951737552432862E-2</v>
      </c>
      <c r="Q1679" s="52">
        <f>IFERROR(_xll.qlIndexFixing(ONIndex1Y,I1679,TRUE,_xll.ohTrigger(RecalcTrigger,Trigger1Y)),NA())</f>
        <v>2.1842255922903675E-2</v>
      </c>
    </row>
    <row r="1680" spans="2:17" x14ac:dyDescent="0.2">
      <c r="B1680" s="46" t="s">
        <v>51</v>
      </c>
      <c r="D1680" s="49">
        <f>_xll.qlCalendarAdvance(LocalCalendar,$D1679,B1680,"f",FALSE)</f>
        <v>51545</v>
      </c>
      <c r="E1680" s="49">
        <f>_xll.qlInterestRateIndexValueDate(IndexON,D1680)</f>
        <v>51545</v>
      </c>
      <c r="F1680" s="52">
        <f>IFERROR(_xll.qlIndexFixing(IndexON,D1680,TRUE,_xll.ohTrigger(RecalcTrigger,TriggerON)),NA())</f>
        <v>1.4434072747997462E-2</v>
      </c>
      <c r="H1680" s="49">
        <f>_xll.qlCalendarAdvance(IborCalendar,$H1679,B1680,"f",FALSE)</f>
        <v>51525</v>
      </c>
      <c r="I1680" s="49">
        <f>_xll.qlInterestRateIndexValueDate(Index1M,$H1680)</f>
        <v>51529</v>
      </c>
      <c r="J1680" s="52">
        <f>IFERROR(_xll.qlIndexFixing(Index1M,$H1680,TRUE,_xll.ohTrigger(RecalcTrigger,Trigger1M)),NA())</f>
        <v>1.6637735646638865E-2</v>
      </c>
      <c r="K1680" s="52">
        <f>IFERROR(_xll.qlIndexFixing(ONIndex1M,I1680,TRUE,_xll.ohTrigger(RecalcTrigger,Trigger1M)),NA())</f>
        <v>1.6630822024881198E-2</v>
      </c>
      <c r="L1680" s="52">
        <f>IFERROR(_xll.qlIndexFixing(Index3M,H1680,TRUE,_xll.ohTrigger(RecalcTrigger,Trigger3M)),NA())</f>
        <v>1.8733026329881847E-2</v>
      </c>
      <c r="M1680" s="52">
        <f>IFERROR(_xll.qlIndexFixing(ONIndex3M,I1680,TRUE,_xll.ohTrigger(RecalcTrigger,Trigger3M)),NA())</f>
        <v>1.8696602342167523E-2</v>
      </c>
      <c r="N1680" s="52">
        <f>IFERROR(_xll.qlIndexFixing(Index6M,$H1680,TRUE,_xll.ohTrigger(RecalcTrigger,Trigger6M)),NA())</f>
        <v>2.050349935063334E-2</v>
      </c>
      <c r="O1680" s="52">
        <f>IFERROR(_xll.qlIndexFixing(ONIndex6M,I1680,TRUE,_xll.ohTrigger(RecalcTrigger,Trigger6M)),NA())</f>
        <v>2.0429024770320936E-2</v>
      </c>
      <c r="P1680" s="52">
        <f>IFERROR(_xll.qlIndexFixing(Index1Y,$H1680,TRUE,_xll.ohTrigger(RecalcTrigger,Trigger1Y)),NA())</f>
        <v>2.1947341837514008E-2</v>
      </c>
      <c r="Q1680" s="52">
        <f>IFERROR(_xll.qlIndexFixing(ONIndex1Y,I1680,TRUE,_xll.ohTrigger(RecalcTrigger,Trigger1Y)),NA())</f>
        <v>2.1838081886027538E-2</v>
      </c>
    </row>
    <row r="1681" spans="2:17" x14ac:dyDescent="0.2">
      <c r="B1681" s="46" t="s">
        <v>51</v>
      </c>
      <c r="D1681" s="49">
        <f>_xll.qlCalendarAdvance(LocalCalendar,$D1680,B1681,"f",FALSE)</f>
        <v>51552</v>
      </c>
      <c r="E1681" s="49">
        <f>_xll.qlInterestRateIndexValueDate(IndexON,D1681)</f>
        <v>51552</v>
      </c>
      <c r="F1681" s="52">
        <f>IFERROR(_xll.qlIndexFixing(IndexON,D1681,TRUE,_xll.ohTrigger(RecalcTrigger,TriggerON)),NA())</f>
        <v>1.4432803638619873E-2</v>
      </c>
      <c r="H1681" s="49">
        <f>_xll.qlCalendarAdvance(IborCalendar,$H1680,B1681,"f",FALSE)</f>
        <v>51532</v>
      </c>
      <c r="I1681" s="49">
        <f>_xll.qlInterestRateIndexValueDate(Index1M,$H1681)</f>
        <v>51536</v>
      </c>
      <c r="J1681" s="52">
        <f>IFERROR(_xll.qlIndexFixing(Index1M,$H1681,TRUE,_xll.ohTrigger(RecalcTrigger,Trigger1M)),NA())</f>
        <v>1.6634901527257107E-2</v>
      </c>
      <c r="K1681" s="52">
        <f>IFERROR(_xll.qlIndexFixing(ONIndex1M,I1681,TRUE,_xll.ohTrigger(RecalcTrigger,Trigger1M)),NA())</f>
        <v>1.6628656110473372E-2</v>
      </c>
      <c r="L1681" s="52">
        <f>IFERROR(_xll.qlIndexFixing(Index3M,H1681,TRUE,_xll.ohTrigger(RecalcTrigger,Trigger3M)),NA())</f>
        <v>1.8732331363410865E-2</v>
      </c>
      <c r="M1681" s="52">
        <f>IFERROR(_xll.qlIndexFixing(ONIndex3M,I1681,TRUE,_xll.ohTrigger(RecalcTrigger,Trigger3M)),NA())</f>
        <v>1.8695413516329751E-2</v>
      </c>
      <c r="N1681" s="52">
        <f>IFERROR(_xll.qlIndexFixing(Index6M,$H1681,TRUE,_xll.ohTrigger(RecalcTrigger,Trigger6M)),NA())</f>
        <v>2.050113878533099E-2</v>
      </c>
      <c r="O1681" s="52">
        <f>IFERROR(_xll.qlIndexFixing(ONIndex6M,I1681,TRUE,_xll.ohTrigger(RecalcTrigger,Trigger6M)),NA())</f>
        <v>2.0426630281793479E-2</v>
      </c>
      <c r="P1681" s="52">
        <f>IFERROR(_xll.qlIndexFixing(Index1Y,$H1681,TRUE,_xll.ohTrigger(RecalcTrigger,Trigger1Y)),NA())</f>
        <v>2.1942218230005337E-2</v>
      </c>
      <c r="Q1681" s="52">
        <f>IFERROR(_xll.qlIndexFixing(ONIndex1Y,I1681,TRUE,_xll.ohTrigger(RecalcTrigger,Trigger1Y)),NA())</f>
        <v>2.1833202432146592E-2</v>
      </c>
    </row>
    <row r="1682" spans="2:17" x14ac:dyDescent="0.2">
      <c r="B1682" s="46" t="s">
        <v>51</v>
      </c>
      <c r="D1682" s="49">
        <f>_xll.qlCalendarAdvance(LocalCalendar,$D1681,B1682,"f",FALSE)</f>
        <v>51559</v>
      </c>
      <c r="E1682" s="49">
        <f>_xll.qlInterestRateIndexValueDate(IndexON,D1682)</f>
        <v>51559</v>
      </c>
      <c r="F1682" s="52">
        <f>IFERROR(_xll.qlIndexFixing(IndexON,D1682,TRUE,_xll.ohTrigger(RecalcTrigger,TriggerON)),NA())</f>
        <v>1.443154947928349E-2</v>
      </c>
      <c r="H1682" s="49">
        <f>_xll.qlCalendarAdvance(IborCalendar,$H1681,B1682,"f",FALSE)</f>
        <v>51539</v>
      </c>
      <c r="I1682" s="49">
        <f>_xll.qlInterestRateIndexValueDate(Index1M,$H1682)</f>
        <v>51543</v>
      </c>
      <c r="J1682" s="52">
        <f>IFERROR(_xll.qlIndexFixing(Index1M,$H1682,TRUE,_xll.ohTrigger(RecalcTrigger,Trigger1M)),NA())</f>
        <v>1.6632778553511734E-2</v>
      </c>
      <c r="K1682" s="52">
        <f>IFERROR(_xll.qlIndexFixing(ONIndex1M,I1682,TRUE,_xll.ohTrigger(RecalcTrigger,Trigger1M)),NA())</f>
        <v>1.6626505762014077E-2</v>
      </c>
      <c r="L1682" s="52">
        <f>IFERROR(_xll.qlIndexFixing(Index3M,H1682,TRUE,_xll.ohTrigger(RecalcTrigger,Trigger3M)),NA())</f>
        <v>1.8730829627070986E-2</v>
      </c>
      <c r="M1682" s="52">
        <f>IFERROR(_xll.qlIndexFixing(ONIndex3M,I1682,TRUE,_xll.ohTrigger(RecalcTrigger,Trigger3M)),NA())</f>
        <v>1.8694238487535486E-2</v>
      </c>
      <c r="N1682" s="52">
        <f>IFERROR(_xll.qlIndexFixing(Index6M,$H1682,TRUE,_xll.ohTrigger(RecalcTrigger,Trigger6M)),NA())</f>
        <v>2.049878275579425E-2</v>
      </c>
      <c r="O1682" s="52">
        <f>IFERROR(_xll.qlIndexFixing(ONIndex6M,I1682,TRUE,_xll.ohTrigger(RecalcTrigger,Trigger6M)),NA())</f>
        <v>2.0424240279997008E-2</v>
      </c>
      <c r="P1682" s="52">
        <f>IFERROR(_xll.qlIndexFixing(Index1Y,$H1682,TRUE,_xll.ohTrigger(RecalcTrigger,Trigger1Y)),NA())</f>
        <v>2.193710058738815E-2</v>
      </c>
      <c r="Q1682" s="52">
        <f>IFERROR(_xll.qlIndexFixing(ONIndex1Y,I1682,TRUE,_xll.ohTrigger(RecalcTrigger,Trigger1Y)),NA())</f>
        <v>2.1828312484659662E-2</v>
      </c>
    </row>
    <row r="1683" spans="2:17" x14ac:dyDescent="0.2">
      <c r="B1683" s="46" t="s">
        <v>51</v>
      </c>
      <c r="D1683" s="49">
        <f>_xll.qlCalendarAdvance(LocalCalendar,$D1682,B1683,"f",FALSE)</f>
        <v>51566</v>
      </c>
      <c r="E1683" s="49">
        <f>_xll.qlInterestRateIndexValueDate(IndexON,D1683)</f>
        <v>51566</v>
      </c>
      <c r="F1683" s="52">
        <f>IFERROR(_xll.qlIndexFixing(IndexON,D1683,TRUE,_xll.ohTrigger(RecalcTrigger,TriggerON)),NA())</f>
        <v>1.4430310269988311E-2</v>
      </c>
      <c r="H1683" s="49">
        <f>_xll.qlCalendarAdvance(IborCalendar,$H1682,B1683,"f",FALSE)</f>
        <v>51546</v>
      </c>
      <c r="I1683" s="49">
        <f>_xll.qlInterestRateIndexValueDate(Index1M,$H1683)</f>
        <v>51551</v>
      </c>
      <c r="J1683" s="52">
        <f>IFERROR(_xll.qlIndexFixing(Index1M,$H1683,TRUE,_xll.ohTrigger(RecalcTrigger,Trigger1M)),NA())</f>
        <v>1.6630371382255125E-2</v>
      </c>
      <c r="K1683" s="52">
        <f>IFERROR(_xll.qlIndexFixing(ONIndex1M,I1683,TRUE,_xll.ohTrigger(RecalcTrigger,Trigger1M)),NA())</f>
        <v>1.6624067281076904E-2</v>
      </c>
      <c r="L1683" s="52">
        <f>IFERROR(_xll.qlIndexFixing(Index3M,H1683,TRUE,_xll.ohTrigger(RecalcTrigger,Trigger3M)),NA())</f>
        <v>1.8729187049472351E-2</v>
      </c>
      <c r="M1683" s="52">
        <f>IFERROR(_xll.qlIndexFixing(ONIndex3M,I1683,TRUE,_xll.ohTrigger(RecalcTrigger,Trigger3M)),NA())</f>
        <v>1.869291249174232E-2</v>
      </c>
      <c r="N1683" s="52">
        <f>IFERROR(_xll.qlIndexFixing(Index6M,$H1683,TRUE,_xll.ohTrigger(RecalcTrigger,Trigger6M)),NA())</f>
        <v>2.0495680620705364E-2</v>
      </c>
      <c r="O1683" s="52">
        <f>IFERROR(_xll.qlIndexFixing(ONIndex6M,I1683,TRUE,_xll.ohTrigger(RecalcTrigger,Trigger6M)),NA())</f>
        <v>2.042151434340056E-2</v>
      </c>
      <c r="P1683" s="52">
        <f>IFERROR(_xll.qlIndexFixing(Index1Y,$H1683,TRUE,_xll.ohTrigger(RecalcTrigger,Trigger1Y)),NA())</f>
        <v>2.1931260335123229E-2</v>
      </c>
      <c r="Q1683" s="52">
        <f>IFERROR(_xll.qlIndexFixing(ONIndex1Y,I1683,TRUE,_xll.ohTrigger(RecalcTrigger,Trigger1Y)),NA())</f>
        <v>2.1822711123764549E-2</v>
      </c>
    </row>
    <row r="1684" spans="2:17" x14ac:dyDescent="0.2">
      <c r="B1684" s="46" t="s">
        <v>51</v>
      </c>
      <c r="D1684" s="49">
        <f>_xll.qlCalendarAdvance(LocalCalendar,$D1683,B1684,"f",FALSE)</f>
        <v>51573</v>
      </c>
      <c r="E1684" s="49">
        <f>_xll.qlInterestRateIndexValueDate(IndexON,D1684)</f>
        <v>51573</v>
      </c>
      <c r="F1684" s="52">
        <f>IFERROR(_xll.qlIndexFixing(IndexON,D1684,TRUE,_xll.ohTrigger(RecalcTrigger,TriggerON)),NA())</f>
        <v>1.4429086010814274E-2</v>
      </c>
      <c r="H1684" s="49">
        <f>_xll.qlCalendarAdvance(IborCalendar,$H1683,B1684,"f",FALSE)</f>
        <v>51553</v>
      </c>
      <c r="I1684" s="49">
        <f>_xll.qlInterestRateIndexValueDate(Index1M,$H1684)</f>
        <v>51557</v>
      </c>
      <c r="J1684" s="52">
        <f>IFERROR(_xll.qlIndexFixing(Index1M,$H1684,TRUE,_xll.ohTrigger(RecalcTrigger,Trigger1M)),NA())</f>
        <v>1.6628579362916489E-2</v>
      </c>
      <c r="K1684" s="52">
        <f>IFERROR(_xll.qlIndexFixing(ONIndex1M,I1684,TRUE,_xll.ohTrigger(RecalcTrigger,Trigger1M)),NA())</f>
        <v>1.6622251762541396E-2</v>
      </c>
      <c r="L1684" s="52">
        <f>IFERROR(_xll.qlIndexFixing(Index3M,H1684,TRUE,_xll.ohTrigger(RecalcTrigger,Trigger3M)),NA())</f>
        <v>1.8729101490786729E-2</v>
      </c>
      <c r="M1684" s="52">
        <f>IFERROR(_xll.qlIndexFixing(ONIndex3M,I1684,TRUE,_xll.ohTrigger(RecalcTrigger,Trigger3M)),NA())</f>
        <v>1.869192982107748E-2</v>
      </c>
      <c r="N1684" s="52">
        <f>IFERROR(_xll.qlIndexFixing(Index6M,$H1684,TRUE,_xll.ohTrigger(RecalcTrigger,Trigger6M)),NA())</f>
        <v>2.0494499585601057E-2</v>
      </c>
      <c r="O1684" s="52">
        <f>IFERROR(_xll.qlIndexFixing(ONIndex6M,I1684,TRUE,_xll.ohTrigger(RecalcTrigger,Trigger6M)),NA())</f>
        <v>2.0419473736597027E-2</v>
      </c>
      <c r="P1684" s="52">
        <f>IFERROR(_xll.qlIndexFixing(Index1Y,$H1684,TRUE,_xll.ohTrigger(RecalcTrigger,Trigger1Y)),NA())</f>
        <v>2.1926886870673019E-2</v>
      </c>
      <c r="Q1684" s="52">
        <f>IFERROR(_xll.qlIndexFixing(ONIndex1Y,I1684,TRUE,_xll.ohTrigger(RecalcTrigger,Trigger1Y)),NA())</f>
        <v>2.1818501108707977E-2</v>
      </c>
    </row>
    <row r="1685" spans="2:17" x14ac:dyDescent="0.2">
      <c r="B1685" s="46" t="s">
        <v>51</v>
      </c>
      <c r="D1685" s="49">
        <f>_xll.qlCalendarAdvance(LocalCalendar,$D1684,B1685,"f",FALSE)</f>
        <v>51580</v>
      </c>
      <c r="E1685" s="49">
        <f>_xll.qlInterestRateIndexValueDate(IndexON,D1685)</f>
        <v>51580</v>
      </c>
      <c r="F1685" s="52">
        <f>IFERROR(_xll.qlIndexFixing(IndexON,D1685,TRUE,_xll.ohTrigger(RecalcTrigger,TriggerON)),NA())</f>
        <v>1.4427876701681441E-2</v>
      </c>
      <c r="H1685" s="49">
        <f>_xll.qlCalendarAdvance(IborCalendar,$H1684,B1685,"f",FALSE)</f>
        <v>51560</v>
      </c>
      <c r="I1685" s="49">
        <f>_xll.qlInterestRateIndexValueDate(Index1M,$H1685)</f>
        <v>51564</v>
      </c>
      <c r="J1685" s="52">
        <f>IFERROR(_xll.qlIndexFixing(Index1M,$H1685,TRUE,_xll.ohTrigger(RecalcTrigger,Trigger1M)),NA())</f>
        <v>1.6627213947728019E-2</v>
      </c>
      <c r="K1685" s="52">
        <f>IFERROR(_xll.qlIndexFixing(ONIndex1M,I1685,TRUE,_xll.ohTrigger(RecalcTrigger,Trigger1M)),NA())</f>
        <v>1.6620148111687882E-2</v>
      </c>
      <c r="L1685" s="52">
        <f>IFERROR(_xll.qlIndexFixing(Index3M,H1685,TRUE,_xll.ohTrigger(RecalcTrigger,Trigger3M)),NA())</f>
        <v>1.8728052591908542E-2</v>
      </c>
      <c r="M1685" s="52">
        <f>IFERROR(_xll.qlIndexFixing(ONIndex3M,I1685,TRUE,_xll.ohTrigger(RecalcTrigger,Trigger3M)),NA())</f>
        <v>1.8690796183493674E-2</v>
      </c>
      <c r="N1685" s="52">
        <f>IFERROR(_xll.qlIndexFixing(Index6M,$H1685,TRUE,_xll.ohTrigger(RecalcTrigger,Trigger6M)),NA())</f>
        <v>2.0492572861630524E-2</v>
      </c>
      <c r="O1685" s="52">
        <f>IFERROR(_xll.qlIndexFixing(ONIndex6M,I1685,TRUE,_xll.ohTrigger(RecalcTrigger,Trigger6M)),NA())</f>
        <v>2.0417097194993516E-2</v>
      </c>
      <c r="P1685" s="52">
        <f>IFERROR(_xll.qlIndexFixing(Index1Y,$H1685,TRUE,_xll.ohTrigger(RecalcTrigger,Trigger1Y)),NA())</f>
        <v>2.1921792633451152E-2</v>
      </c>
      <c r="Q1685" s="52">
        <f>IFERROR(_xll.qlIndexFixing(ONIndex1Y,I1685,TRUE,_xll.ohTrigger(RecalcTrigger,Trigger1Y)),NA())</f>
        <v>2.1813579680243222E-2</v>
      </c>
    </row>
    <row r="1686" spans="2:17" x14ac:dyDescent="0.2">
      <c r="B1686" s="46" t="s">
        <v>51</v>
      </c>
      <c r="D1686" s="49">
        <f>_xll.qlCalendarAdvance(LocalCalendar,$D1685,B1686,"f",FALSE)</f>
        <v>51587</v>
      </c>
      <c r="E1686" s="49">
        <f>_xll.qlInterestRateIndexValueDate(IndexON,D1686)</f>
        <v>51587</v>
      </c>
      <c r="F1686" s="52">
        <f>IFERROR(_xll.qlIndexFixing(IndexON,D1686,TRUE,_xll.ohTrigger(RecalcTrigger,TriggerON)),NA())</f>
        <v>1.4426682342589814E-2</v>
      </c>
      <c r="H1686" s="49">
        <f>_xll.qlCalendarAdvance(IborCalendar,$H1685,B1686,"f",FALSE)</f>
        <v>51567</v>
      </c>
      <c r="I1686" s="49">
        <f>_xll.qlInterestRateIndexValueDate(Index1M,$H1686)</f>
        <v>51571</v>
      </c>
      <c r="J1686" s="52">
        <f>IFERROR(_xll.qlIndexFixing(Index1M,$H1686,TRUE,_xll.ohTrigger(RecalcTrigger,Trigger1M)),NA())</f>
        <v>1.6625156371396766E-2</v>
      </c>
      <c r="K1686" s="52">
        <f>IFERROR(_xll.qlIndexFixing(ONIndex1M,I1686,TRUE,_xll.ohTrigger(RecalcTrigger,Trigger1M)),NA())</f>
        <v>1.6618060026702963E-2</v>
      </c>
      <c r="L1686" s="52">
        <f>IFERROR(_xll.qlIndexFixing(Index3M,H1686,TRUE,_xll.ohTrigger(RecalcTrigger,Trigger3M)),NA())</f>
        <v>1.8727017555677034E-2</v>
      </c>
      <c r="M1686" s="52">
        <f>IFERROR(_xll.qlIndexFixing(ONIndex3M,I1686,TRUE,_xll.ohTrigger(RecalcTrigger,Trigger3M)),NA())</f>
        <v>1.868967634287344E-2</v>
      </c>
      <c r="N1686" s="52">
        <f>IFERROR(_xll.qlIndexFixing(Index6M,$H1686,TRUE,_xll.ohTrigger(RecalcTrigger,Trigger6M)),NA())</f>
        <v>2.0490235358240978E-2</v>
      </c>
      <c r="O1686" s="52">
        <f>IFERROR(_xll.qlIndexFixing(ONIndex6M,I1686,TRUE,_xll.ohTrigger(RecalcTrigger,Trigger6M)),NA())</f>
        <v>2.0414725140280865E-2</v>
      </c>
      <c r="P1686" s="52">
        <f>IFERROR(_xll.qlIndexFixing(Index1Y,$H1686,TRUE,_xll.ohTrigger(RecalcTrigger,Trigger1Y)),NA())</f>
        <v>2.1916708034873361E-2</v>
      </c>
      <c r="Q1686" s="52">
        <f>IFERROR(_xll.qlIndexFixing(ONIndex1Y,I1686,TRUE,_xll.ohTrigger(RecalcTrigger,Trigger1Y)),NA())</f>
        <v>2.1808647758172484E-2</v>
      </c>
    </row>
    <row r="1687" spans="2:17" x14ac:dyDescent="0.2">
      <c r="B1687" s="46" t="s">
        <v>51</v>
      </c>
      <c r="D1687" s="49">
        <f>_xll.qlCalendarAdvance(LocalCalendar,$D1686,B1687,"f",FALSE)</f>
        <v>51594</v>
      </c>
      <c r="E1687" s="49">
        <f>_xll.qlInterestRateIndexValueDate(IndexON,D1687)</f>
        <v>51594</v>
      </c>
      <c r="F1687" s="52">
        <f>IFERROR(_xll.qlIndexFixing(IndexON,D1687,TRUE,_xll.ohTrigger(RecalcTrigger,TriggerON)),NA())</f>
        <v>1.4425502933619327E-2</v>
      </c>
      <c r="H1687" s="49">
        <f>_xll.qlCalendarAdvance(IborCalendar,$H1686,B1687,"f",FALSE)</f>
        <v>51574</v>
      </c>
      <c r="I1687" s="49">
        <f>_xll.qlInterestRateIndexValueDate(Index1M,$H1687)</f>
        <v>51578</v>
      </c>
      <c r="J1687" s="52">
        <f>IFERROR(_xll.qlIndexFixing(Index1M,$H1687,TRUE,_xll.ohTrigger(RecalcTrigger,Trigger1M)),NA())</f>
        <v>1.6623114382862375E-2</v>
      </c>
      <c r="K1687" s="52">
        <f>IFERROR(_xll.qlIndexFixing(ONIndex1M,I1687,TRUE,_xll.ohTrigger(RecalcTrigger,Trigger1M)),NA())</f>
        <v>1.6615987507586638E-2</v>
      </c>
      <c r="L1687" s="52">
        <f>IFERROR(_xll.qlIndexFixing(Index3M,H1687,TRUE,_xll.ohTrigger(RecalcTrigger,Trigger3M)),NA())</f>
        <v>1.8725996382081788E-2</v>
      </c>
      <c r="M1687" s="52">
        <f>IFERROR(_xll.qlIndexFixing(ONIndex3M,I1687,TRUE,_xll.ohTrigger(RecalcTrigger,Trigger3M)),NA())</f>
        <v>1.868857029937665E-2</v>
      </c>
      <c r="N1687" s="52">
        <f>IFERROR(_xll.qlIndexFixing(Index6M,$H1687,TRUE,_xll.ohTrigger(RecalcTrigger,Trigger6M)),NA())</f>
        <v>2.048790239107761E-2</v>
      </c>
      <c r="O1687" s="52">
        <f>IFERROR(_xll.qlIndexFixing(ONIndex6M,I1687,TRUE,_xll.ohTrigger(RecalcTrigger,Trigger6M)),NA())</f>
        <v>2.0412357572139328E-2</v>
      </c>
      <c r="P1687" s="52">
        <f>IFERROR(_xll.qlIndexFixing(Index1Y,$H1687,TRUE,_xll.ohTrigger(RecalcTrigger,Trigger1Y)),NA())</f>
        <v>2.1911633993331361E-2</v>
      </c>
      <c r="Q1687" s="52">
        <f>IFERROR(_xll.qlIndexFixing(ONIndex1Y,I1687,TRUE,_xll.ohTrigger(RecalcTrigger,Trigger1Y)),NA())</f>
        <v>2.1803705342335888E-2</v>
      </c>
    </row>
    <row r="1688" spans="2:17" x14ac:dyDescent="0.2">
      <c r="B1688" s="46" t="s">
        <v>51</v>
      </c>
      <c r="D1688" s="49">
        <f>_xll.qlCalendarAdvance(LocalCalendar,$D1687,B1688,"f",FALSE)</f>
        <v>51601</v>
      </c>
      <c r="E1688" s="49">
        <f>_xll.qlInterestRateIndexValueDate(IndexON,D1688)</f>
        <v>51601</v>
      </c>
      <c r="F1688" s="52">
        <f>IFERROR(_xll.qlIndexFixing(IndexON,D1688,TRUE,_xll.ohTrigger(RecalcTrigger,TriggerON)),NA())</f>
        <v>1.4424338474690046E-2</v>
      </c>
      <c r="H1688" s="49">
        <f>_xll.qlCalendarAdvance(IborCalendar,$H1687,B1688,"f",FALSE)</f>
        <v>51581</v>
      </c>
      <c r="I1688" s="49">
        <f>_xll.qlInterestRateIndexValueDate(Index1M,$H1688)</f>
        <v>51585</v>
      </c>
      <c r="J1688" s="52">
        <f>IFERROR(_xll.qlIndexFixing(Index1M,$H1688,TRUE,_xll.ohTrigger(RecalcTrigger,Trigger1M)),NA())</f>
        <v>1.662108798211711E-2</v>
      </c>
      <c r="K1688" s="52">
        <f>IFERROR(_xll.qlIndexFixing(ONIndex1M,I1688,TRUE,_xll.ohTrigger(RecalcTrigger,Trigger1M)),NA())</f>
        <v>1.6613930554338907E-2</v>
      </c>
      <c r="L1688" s="52">
        <f>IFERROR(_xll.qlIndexFixing(Index3M,H1688,TRUE,_xll.ohTrigger(RecalcTrigger,Trigger3M)),NA())</f>
        <v>1.87249890711115E-2</v>
      </c>
      <c r="M1688" s="52">
        <f>IFERROR(_xll.qlIndexFixing(ONIndex3M,I1688,TRUE,_xll.ohTrigger(RecalcTrigger,Trigger3M)),NA())</f>
        <v>1.8687478052923367E-2</v>
      </c>
      <c r="N1688" s="52">
        <f>IFERROR(_xll.qlIndexFixing(Index6M,$H1688,TRUE,_xll.ohTrigger(RecalcTrigger,Trigger6M)),NA())</f>
        <v>2.0485573960124782E-2</v>
      </c>
      <c r="O1688" s="52">
        <f>IFERROR(_xll.qlIndexFixing(ONIndex6M,I1688,TRUE,_xll.ohTrigger(RecalcTrigger,Trigger6M)),NA())</f>
        <v>2.040999449088865E-2</v>
      </c>
      <c r="P1688" s="52">
        <f>IFERROR(_xll.qlIndexFixing(Index1Y,$H1688,TRUE,_xll.ohTrigger(RecalcTrigger,Trigger1Y)),NA())</f>
        <v>2.1906571427199574E-2</v>
      </c>
      <c r="Q1688" s="52">
        <f>IFERROR(_xll.qlIndexFixing(ONIndex1Y,I1688,TRUE,_xll.ohTrigger(RecalcTrigger,Trigger1Y)),NA())</f>
        <v>2.1798752433053181E-2</v>
      </c>
    </row>
    <row r="1689" spans="2:17" x14ac:dyDescent="0.2">
      <c r="B1689" s="46" t="s">
        <v>51</v>
      </c>
      <c r="D1689" s="49">
        <f>_xll.qlCalendarAdvance(LocalCalendar,$D1688,B1689,"f",FALSE)</f>
        <v>51608</v>
      </c>
      <c r="E1689" s="49">
        <f>_xll.qlInterestRateIndexValueDate(IndexON,D1689)</f>
        <v>51608</v>
      </c>
      <c r="F1689" s="52">
        <f>IFERROR(_xll.qlIndexFixing(IndexON,D1689,TRUE,_xll.ohTrigger(RecalcTrigger,TriggerON)),NA())</f>
        <v>1.442318896580197E-2</v>
      </c>
      <c r="H1689" s="49">
        <f>_xll.qlCalendarAdvance(IborCalendar,$H1688,B1689,"f",FALSE)</f>
        <v>51588</v>
      </c>
      <c r="I1689" s="49">
        <f>_xll.qlInterestRateIndexValueDate(Index1M,$H1689)</f>
        <v>51592</v>
      </c>
      <c r="J1689" s="52">
        <f>IFERROR(_xll.qlIndexFixing(Index1M,$H1689,TRUE,_xll.ohTrigger(RecalcTrigger,Trigger1M)),NA())</f>
        <v>1.6618836052967545E-2</v>
      </c>
      <c r="K1689" s="52">
        <f>IFERROR(_xll.qlIndexFixing(ONIndex1M,I1689,TRUE,_xll.ohTrigger(RecalcTrigger,Trigger1M)),NA())</f>
        <v>1.661188916695977E-2</v>
      </c>
      <c r="L1689" s="52">
        <f>IFERROR(_xll.qlIndexFixing(Index3M,H1689,TRUE,_xll.ohTrigger(RecalcTrigger,Trigger3M)),NA())</f>
        <v>1.872357781834209E-2</v>
      </c>
      <c r="M1689" s="52">
        <f>IFERROR(_xll.qlIndexFixing(ONIndex3M,I1689,TRUE,_xll.ohTrigger(RecalcTrigger,Trigger3M)),NA())</f>
        <v>1.8686399603513593E-2</v>
      </c>
      <c r="N1689" s="52">
        <f>IFERROR(_xll.qlIndexFixing(Index6M,$H1689,TRUE,_xll.ohTrigger(RecalcTrigger,Trigger6M)),NA())</f>
        <v>2.0482833790182425E-2</v>
      </c>
      <c r="O1689" s="52">
        <f>IFERROR(_xll.qlIndexFixing(ONIndex6M,I1689,TRUE,_xll.ohTrigger(RecalcTrigger,Trigger6M)),NA())</f>
        <v>2.0407635896209086E-2</v>
      </c>
      <c r="P1689" s="52">
        <f>IFERROR(_xll.qlIndexFixing(Index1Y,$H1689,TRUE,_xll.ohTrigger(RecalcTrigger,Trigger1Y)),NA())</f>
        <v>2.19015212548338E-2</v>
      </c>
      <c r="Q1689" s="52">
        <f>IFERROR(_xll.qlIndexFixing(ONIndex1Y,I1689,TRUE,_xll.ohTrigger(RecalcTrigger,Trigger1Y)),NA())</f>
        <v>2.1793789029924682E-2</v>
      </c>
    </row>
    <row r="1690" spans="2:17" x14ac:dyDescent="0.2">
      <c r="B1690" s="46" t="s">
        <v>51</v>
      </c>
      <c r="D1690" s="49">
        <f>_xll.qlCalendarAdvance(LocalCalendar,$D1689,B1690,"f",FALSE)</f>
        <v>51615</v>
      </c>
      <c r="E1690" s="49">
        <f>_xll.qlInterestRateIndexValueDate(IndexON,D1690)</f>
        <v>51615</v>
      </c>
      <c r="F1690" s="52">
        <f>IFERROR(_xll.qlIndexFixing(IndexON,D1690,TRUE,_xll.ohTrigger(RecalcTrigger,TriggerON)),NA())</f>
        <v>1.4422054407035034E-2</v>
      </c>
      <c r="H1690" s="49">
        <f>_xll.qlCalendarAdvance(IborCalendar,$H1689,B1690,"f",FALSE)</f>
        <v>51595</v>
      </c>
      <c r="I1690" s="49">
        <f>_xll.qlInterestRateIndexValueDate(Index1M,$H1690)</f>
        <v>51599</v>
      </c>
      <c r="J1690" s="52">
        <f>IFERROR(_xll.qlIndexFixing(Index1M,$H1690,TRUE,_xll.ohTrigger(RecalcTrigger,Trigger1M)),NA())</f>
        <v>1.6616839806447459E-2</v>
      </c>
      <c r="K1690" s="52">
        <f>IFERROR(_xll.qlIndexFixing(ONIndex1M,I1690,TRUE,_xll.ohTrigger(RecalcTrigger,Trigger1M)),NA())</f>
        <v>1.6609863345449227E-2</v>
      </c>
      <c r="L1690" s="52">
        <f>IFERROR(_xll.qlIndexFixing(Index3M,H1690,TRUE,_xll.ohTrigger(RecalcTrigger,Trigger3M)),NA())</f>
        <v>1.8722597293281382E-2</v>
      </c>
      <c r="M1690" s="52">
        <f>IFERROR(_xll.qlIndexFixing(ONIndex3M,I1690,TRUE,_xll.ohTrigger(RecalcTrigger,Trigger3M)),NA())</f>
        <v>1.8685334951227262E-2</v>
      </c>
      <c r="N1690" s="52">
        <f>IFERROR(_xll.qlIndexFixing(Index6M,$H1690,TRUE,_xll.ohTrigger(RecalcTrigger,Trigger6M)),NA())</f>
        <v>2.0480514253015933E-2</v>
      </c>
      <c r="O1690" s="52">
        <f>IFERROR(_xll.qlIndexFixing(ONIndex6M,I1690,TRUE,_xll.ohTrigger(RecalcTrigger,Trigger6M)),NA())</f>
        <v>2.0405281788500318E-2</v>
      </c>
      <c r="P1690" s="52">
        <f>IFERROR(_xll.qlIndexFixing(Index1Y,$H1690,TRUE,_xll.ohTrigger(RecalcTrigger,Trigger1Y)),NA())</f>
        <v>2.1896484394572101E-2</v>
      </c>
      <c r="Q1690" s="52">
        <f>IFERROR(_xll.qlIndexFixing(ONIndex1Y,I1690,TRUE,_xll.ohTrigger(RecalcTrigger,Trigger1Y)),NA())</f>
        <v>2.1788815133270134E-2</v>
      </c>
    </row>
    <row r="1691" spans="2:17" x14ac:dyDescent="0.2">
      <c r="B1691" s="46" t="s">
        <v>51</v>
      </c>
      <c r="D1691" s="49">
        <f>_xll.qlCalendarAdvance(LocalCalendar,$D1690,B1691,"f",FALSE)</f>
        <v>51622</v>
      </c>
      <c r="E1691" s="49">
        <f>_xll.qlInterestRateIndexValueDate(IndexON,D1691)</f>
        <v>51622</v>
      </c>
      <c r="F1691" s="52">
        <f>IFERROR(_xll.qlIndexFixing(IndexON,D1691,TRUE,_xll.ohTrigger(RecalcTrigger,TriggerON)),NA())</f>
        <v>1.4420934798309304E-2</v>
      </c>
      <c r="H1691" s="49">
        <f>_xll.qlCalendarAdvance(IborCalendar,$H1690,B1691,"f",FALSE)</f>
        <v>51602</v>
      </c>
      <c r="I1691" s="49">
        <f>_xll.qlInterestRateIndexValueDate(Index1M,$H1691)</f>
        <v>51606</v>
      </c>
      <c r="J1691" s="52">
        <f>IFERROR(_xll.qlIndexFixing(Index1M,$H1691,TRUE,_xll.ohTrigger(RecalcTrigger,Trigger1M)),NA())</f>
        <v>1.6614859146963035E-2</v>
      </c>
      <c r="K1691" s="52">
        <f>IFERROR(_xll.qlIndexFixing(ONIndex1M,I1691,TRUE,_xll.ohTrigger(RecalcTrigger,Trigger1M)),NA())</f>
        <v>1.6607853089807278E-2</v>
      </c>
      <c r="L1691" s="52">
        <f>IFERROR(_xll.qlIndexFixing(Index3M,H1691,TRUE,_xll.ohTrigger(RecalcTrigger,Trigger3M)),NA())</f>
        <v>1.872163063009057E-2</v>
      </c>
      <c r="M1691" s="52">
        <f>IFERROR(_xll.qlIndexFixing(ONIndex3M,I1691,TRUE,_xll.ohTrigger(RecalcTrigger,Trigger3M)),NA())</f>
        <v>1.8684284095904502E-2</v>
      </c>
      <c r="N1691" s="52">
        <f>IFERROR(_xll.qlIndexFixing(Index6M,$H1691,TRUE,_xll.ohTrigger(RecalcTrigger,Trigger6M)),NA())</f>
        <v>2.0478199316798572E-2</v>
      </c>
      <c r="O1691" s="52">
        <f>IFERROR(_xll.qlIndexFixing(ONIndex6M,I1691,TRUE,_xll.ohTrigger(RecalcTrigger,Trigger6M)),NA())</f>
        <v>2.04029321674426E-2</v>
      </c>
      <c r="P1691" s="52">
        <f>IFERROR(_xll.qlIndexFixing(Index1Y,$H1691,TRUE,_xll.ohTrigger(RecalcTrigger,Trigger1Y)),NA())</f>
        <v>2.1891461764734804E-2</v>
      </c>
      <c r="Q1691" s="52">
        <f>IFERROR(_xll.qlIndexFixing(ONIndex1Y,I1691,TRUE,_xll.ohTrigger(RecalcTrigger,Trigger1Y)),NA())</f>
        <v>2.178383074284973E-2</v>
      </c>
    </row>
    <row r="1692" spans="2:17" x14ac:dyDescent="0.2">
      <c r="B1692" s="46" t="s">
        <v>51</v>
      </c>
      <c r="D1692" s="49">
        <f>_xll.qlCalendarAdvance(LocalCalendar,$D1691,B1692,"f",FALSE)</f>
        <v>51629</v>
      </c>
      <c r="E1692" s="49">
        <f>_xll.qlInterestRateIndexValueDate(IndexON,D1692)</f>
        <v>51629</v>
      </c>
      <c r="F1692" s="52">
        <f>IFERROR(_xll.qlIndexFixing(IndexON,D1692,TRUE,_xll.ohTrigger(RecalcTrigger,TriggerON)),NA())</f>
        <v>1.4419830139704715E-2</v>
      </c>
      <c r="H1692" s="49">
        <f>_xll.qlCalendarAdvance(IborCalendar,$H1691,B1692,"f",FALSE)</f>
        <v>51609</v>
      </c>
      <c r="I1692" s="49">
        <f>_xll.qlInterestRateIndexValueDate(Index1M,$H1692)</f>
        <v>51615</v>
      </c>
      <c r="J1692" s="52">
        <f>IFERROR(_xll.qlIndexFixing(Index1M,$H1692,TRUE,_xll.ohTrigger(RecalcTrigger,Trigger1M)),NA())</f>
        <v>1.6612335488155772E-2</v>
      </c>
      <c r="K1692" s="52">
        <f>IFERROR(_xll.qlIndexFixing(ONIndex1M,I1692,TRUE,_xll.ohTrigger(RecalcTrigger,Trigger1M)),NA())</f>
        <v>1.66052913478687E-2</v>
      </c>
      <c r="L1692" s="52">
        <f>IFERROR(_xll.qlIndexFixing(Index3M,H1692,TRUE,_xll.ohTrigger(RecalcTrigger,Trigger3M)),NA())</f>
        <v>1.8720408145869467E-2</v>
      </c>
      <c r="M1692" s="52">
        <f>IFERROR(_xll.qlIndexFixing(ONIndex3M,I1692,TRUE,_xll.ohTrigger(RecalcTrigger,Trigger3M)),NA())</f>
        <v>1.8682953269575364E-2</v>
      </c>
      <c r="N1692" s="52">
        <f>IFERROR(_xll.qlIndexFixing(Index6M,$H1692,TRUE,_xll.ohTrigger(RecalcTrigger,Trigger6M)),NA())</f>
        <v>2.0475229822399563E-2</v>
      </c>
      <c r="O1692" s="52">
        <f>IFERROR(_xll.qlIndexFixing(ONIndex6M,I1692,TRUE,_xll.ohTrigger(RecalcTrigger,Trigger6M)),NA())</f>
        <v>2.0399917818911817E-2</v>
      </c>
      <c r="P1692" s="52">
        <f>IFERROR(_xll.qlIndexFixing(Index1Y,$H1692,TRUE,_xll.ohTrigger(RecalcTrigger,Trigger1Y)),NA())</f>
        <v>2.1885026485661124E-2</v>
      </c>
      <c r="Q1692" s="52">
        <f>IFERROR(_xll.qlIndexFixing(ONIndex1Y,I1692,TRUE,_xll.ohTrigger(RecalcTrigger,Trigger1Y)),NA())</f>
        <v>2.1777406821774647E-2</v>
      </c>
    </row>
    <row r="1693" spans="2:17" x14ac:dyDescent="0.2">
      <c r="B1693" s="46" t="s">
        <v>51</v>
      </c>
      <c r="D1693" s="49">
        <f>_xll.qlCalendarAdvance(LocalCalendar,$D1692,B1693,"f",FALSE)</f>
        <v>51636</v>
      </c>
      <c r="E1693" s="49">
        <f>_xll.qlInterestRateIndexValueDate(IndexON,D1693)</f>
        <v>51636</v>
      </c>
      <c r="F1693" s="52">
        <f>IFERROR(_xll.qlIndexFixing(IndexON,D1693,TRUE,_xll.ohTrigger(RecalcTrigger,TriggerON)),NA())</f>
        <v>1.441874043114133E-2</v>
      </c>
      <c r="H1693" s="49">
        <f>_xll.qlCalendarAdvance(IborCalendar,$H1692,B1693,"f",FALSE)</f>
        <v>51616</v>
      </c>
      <c r="I1693" s="49">
        <f>_xll.qlInterestRateIndexValueDate(Index1M,$H1693)</f>
        <v>51620</v>
      </c>
      <c r="J1693" s="52">
        <f>IFERROR(_xll.qlIndexFixing(Index1M,$H1693,TRUE,_xll.ohTrigger(RecalcTrigger,Trigger1M)),NA())</f>
        <v>1.6610944589071863E-2</v>
      </c>
      <c r="K1693" s="52">
        <f>IFERROR(_xll.qlIndexFixing(ONIndex1M,I1693,TRUE,_xll.ohTrigger(RecalcTrigger,Trigger1M)),NA())</f>
        <v>1.6603879276368971E-2</v>
      </c>
      <c r="L1693" s="52">
        <f>IFERROR(_xll.qlIndexFixing(Index3M,H1693,TRUE,_xll.ohTrigger(RecalcTrigger,Trigger3M)),NA())</f>
        <v>1.8719738889289642E-2</v>
      </c>
      <c r="M1693" s="52">
        <f>IFERROR(_xll.qlIndexFixing(ONIndex3M,I1693,TRUE,_xll.ohTrigger(RecalcTrigger,Trigger3M)),NA())</f>
        <v>1.8682223776549378E-2</v>
      </c>
      <c r="N1693" s="52">
        <f>IFERROR(_xll.qlIndexFixing(Index6M,$H1693,TRUE,_xll.ohTrigger(RecalcTrigger,Trigger6M)),NA())</f>
        <v>2.0473583474851217E-2</v>
      </c>
      <c r="O1693" s="52">
        <f>IFERROR(_xll.qlIndexFixing(ONIndex6M,I1693,TRUE,_xll.ohTrigger(RecalcTrigger,Trigger6M)),NA())</f>
        <v>2.0398246385679997E-2</v>
      </c>
      <c r="P1693" s="52">
        <f>IFERROR(_xll.qlIndexFixing(Index1Y,$H1693,TRUE,_xll.ohTrigger(RecalcTrigger,Trigger1Y)),NA())</f>
        <v>2.1881462869524259E-2</v>
      </c>
      <c r="Q1693" s="52">
        <f>IFERROR(_xll.qlIndexFixing(ONIndex1Y,I1693,TRUE,_xll.ohTrigger(RecalcTrigger,Trigger1Y)),NA())</f>
        <v>2.1773830481270906E-2</v>
      </c>
    </row>
    <row r="1694" spans="2:17" x14ac:dyDescent="0.2">
      <c r="B1694" s="46" t="s">
        <v>51</v>
      </c>
      <c r="D1694" s="49">
        <f>_xll.qlCalendarAdvance(LocalCalendar,$D1693,B1694,"f",FALSE)</f>
        <v>51643</v>
      </c>
      <c r="E1694" s="49">
        <f>_xll.qlInterestRateIndexValueDate(IndexON,D1694)</f>
        <v>51643</v>
      </c>
      <c r="F1694" s="52">
        <f>IFERROR(_xll.qlIndexFixing(IndexON,D1694,TRUE,_xll.ohTrigger(RecalcTrigger,TriggerON)),NA())</f>
        <v>1.4417665672619151E-2</v>
      </c>
      <c r="H1694" s="49">
        <f>_xll.qlCalendarAdvance(IborCalendar,$H1693,B1694,"f",FALSE)</f>
        <v>51623</v>
      </c>
      <c r="I1694" s="49">
        <f>_xll.qlInterestRateIndexValueDate(Index1M,$H1694)</f>
        <v>51628</v>
      </c>
      <c r="J1694" s="52">
        <f>IFERROR(_xll.qlIndexFixing(Index1M,$H1694,TRUE,_xll.ohTrigger(RecalcTrigger,Trigger1M)),NA())</f>
        <v>1.6608982068330849E-2</v>
      </c>
      <c r="K1694" s="52">
        <f>IFERROR(_xll.qlIndexFixing(ONIndex1M,I1694,TRUE,_xll.ohTrigger(RecalcTrigger,Trigger1M)),NA())</f>
        <v>1.6601636480819693E-2</v>
      </c>
      <c r="L1694" s="52">
        <f>IFERROR(_xll.qlIndexFixing(Index3M,H1694,TRUE,_xll.ohTrigger(RecalcTrigger,Trigger3M)),NA())</f>
        <v>1.8719105432112883E-2</v>
      </c>
      <c r="M1694" s="52">
        <f>IFERROR(_xll.qlIndexFixing(ONIndex3M,I1694,TRUE,_xll.ohTrigger(RecalcTrigger,Trigger3M)),NA())</f>
        <v>1.868107122961149E-2</v>
      </c>
      <c r="N1694" s="52">
        <f>IFERROR(_xll.qlIndexFixing(Index6M,$H1694,TRUE,_xll.ohTrigger(RecalcTrigger,Trigger6M)),NA())</f>
        <v>2.0471371768989916E-2</v>
      </c>
      <c r="O1694" s="52">
        <f>IFERROR(_xll.qlIndexFixing(ONIndex6M,I1694,TRUE,_xll.ohTrigger(RecalcTrigger,Trigger6M)),NA())</f>
        <v>2.0395576853804442E-2</v>
      </c>
      <c r="P1694" s="52">
        <f>IFERROR(_xll.qlIndexFixing(Index1Y,$H1694,TRUE,_xll.ohTrigger(RecalcTrigger,Trigger1Y)),NA())</f>
        <v>2.1875779248110749E-2</v>
      </c>
      <c r="Q1694" s="52">
        <f>IFERROR(_xll.qlIndexFixing(ONIndex1Y,I1694,TRUE,_xll.ohTrigger(RecalcTrigger,Trigger1Y)),NA())</f>
        <v>2.1768097200300929E-2</v>
      </c>
    </row>
    <row r="1695" spans="2:17" x14ac:dyDescent="0.2">
      <c r="B1695" s="46" t="s">
        <v>51</v>
      </c>
      <c r="D1695" s="49">
        <f>_xll.qlCalendarAdvance(LocalCalendar,$D1694,B1695,"f",FALSE)</f>
        <v>51650</v>
      </c>
      <c r="E1695" s="49">
        <f>_xll.qlInterestRateIndexValueDate(IndexON,D1695)</f>
        <v>51650</v>
      </c>
      <c r="F1695" s="52">
        <f>IFERROR(_xll.qlIndexFixing(IndexON,D1695,TRUE,_xll.ohTrigger(RecalcTrigger,TriggerON)),NA())</f>
        <v>1.4416605864138177E-2</v>
      </c>
      <c r="H1695" s="49">
        <f>_xll.qlCalendarAdvance(IborCalendar,$H1694,B1695,"f",FALSE)</f>
        <v>51630</v>
      </c>
      <c r="I1695" s="49">
        <f>_xll.qlInterestRateIndexValueDate(Index1M,$H1695)</f>
        <v>51634</v>
      </c>
      <c r="J1695" s="52">
        <f>IFERROR(_xll.qlIndexFixing(Index1M,$H1695,TRUE,_xll.ohTrigger(RecalcTrigger,Trigger1M)),NA())</f>
        <v>1.6607339634296912E-2</v>
      </c>
      <c r="K1695" s="52">
        <f>IFERROR(_xll.qlIndexFixing(ONIndex1M,I1695,TRUE,_xll.ohTrigger(RecalcTrigger,Trigger1M)),NA())</f>
        <v>1.6599967726325104E-2</v>
      </c>
      <c r="L1695" s="52">
        <f>IFERROR(_xll.qlIndexFixing(Index3M,H1695,TRUE,_xll.ohTrigger(RecalcTrigger,Trigger3M)),NA())</f>
        <v>1.8718326046937357E-2</v>
      </c>
      <c r="M1695" s="52">
        <f>IFERROR(_xll.qlIndexFixing(ONIndex3M,I1695,TRUE,_xll.ohTrigger(RecalcTrigger,Trigger3M)),NA())</f>
        <v>1.8680218645448221E-2</v>
      </c>
      <c r="N1695" s="52">
        <f>IFERROR(_xll.qlIndexFixing(Index6M,$H1695,TRUE,_xll.ohTrigger(RecalcTrigger,Trigger6M)),NA())</f>
        <v>2.0469404299562538E-2</v>
      </c>
      <c r="O1695" s="52">
        <f>IFERROR(_xll.qlIndexFixing(ONIndex6M,I1695,TRUE,_xll.ohTrigger(RecalcTrigger,Trigger6M)),NA())</f>
        <v>2.0393578550761404E-2</v>
      </c>
      <c r="P1695" s="52">
        <f>IFERROR(_xll.qlIndexFixing(Index1Y,$H1695,TRUE,_xll.ohTrigger(RecalcTrigger,Trigger1Y)),NA())</f>
        <v>2.1871531915411503E-2</v>
      </c>
      <c r="Q1695" s="52">
        <f>IFERROR(_xll.qlIndexFixing(ONIndex1Y,I1695,TRUE,_xll.ohTrigger(RecalcTrigger,Trigger1Y)),NA())</f>
        <v>2.1763788245028337E-2</v>
      </c>
    </row>
    <row r="1696" spans="2:17" x14ac:dyDescent="0.2">
      <c r="B1696" s="46" t="s">
        <v>51</v>
      </c>
      <c r="D1696" s="49">
        <f>_xll.qlCalendarAdvance(LocalCalendar,$D1695,B1696,"f",FALSE)</f>
        <v>51657</v>
      </c>
      <c r="E1696" s="49">
        <f>_xll.qlInterestRateIndexValueDate(IndexON,D1696)</f>
        <v>51657</v>
      </c>
      <c r="F1696" s="52">
        <f>IFERROR(_xll.qlIndexFixing(IndexON,D1696,TRUE,_xll.ohTrigger(RecalcTrigger,TriggerON)),NA())</f>
        <v>1.4415561005698407E-2</v>
      </c>
      <c r="H1696" s="49">
        <f>_xll.qlCalendarAdvance(IborCalendar,$H1695,B1696,"f",FALSE)</f>
        <v>51637</v>
      </c>
      <c r="I1696" s="49">
        <f>_xll.qlInterestRateIndexValueDate(Index1M,$H1696)</f>
        <v>51641</v>
      </c>
      <c r="J1696" s="52">
        <f>IFERROR(_xll.qlIndexFixing(Index1M,$H1696,TRUE,_xll.ohTrigger(RecalcTrigger,Trigger1M)),NA())</f>
        <v>1.6605437935570677E-2</v>
      </c>
      <c r="K1696" s="52">
        <f>IFERROR(_xll.qlIndexFixing(ONIndex1M,I1696,TRUE,_xll.ohTrigger(RecalcTrigger,Trigger1M)),NA())</f>
        <v>1.6598035300185998E-2</v>
      </c>
      <c r="L1696" s="52">
        <f>IFERROR(_xll.qlIndexFixing(Index3M,H1696,TRUE,_xll.ohTrigger(RecalcTrigger,Trigger3M)),NA())</f>
        <v>1.8717429636594882E-2</v>
      </c>
      <c r="M1696" s="52">
        <f>IFERROR(_xll.qlIndexFixing(ONIndex3M,I1696,TRUE,_xll.ohTrigger(RecalcTrigger,Trigger3M)),NA())</f>
        <v>1.8679236775502872E-2</v>
      </c>
      <c r="N1696" s="52">
        <f>IFERROR(_xll.qlIndexFixing(Index6M,$H1696,TRUE,_xll.ohTrigger(RecalcTrigger,Trigger6M)),NA())</f>
        <v>2.0467113463612473E-2</v>
      </c>
      <c r="O1696" s="52">
        <f>IFERROR(_xll.qlIndexFixing(ONIndex6M,I1696,TRUE,_xll.ohTrigger(RecalcTrigger,Trigger6M)),NA())</f>
        <v>2.0391251363438556E-2</v>
      </c>
      <c r="P1696" s="52">
        <f>IFERROR(_xll.qlIndexFixing(Index1Y,$H1696,TRUE,_xll.ohTrigger(RecalcTrigger,Trigger1Y)),NA())</f>
        <v>2.186659421188129E-2</v>
      </c>
      <c r="Q1696" s="52">
        <f>IFERROR(_xll.qlIndexFixing(ONIndex1Y,I1696,TRUE,_xll.ohTrigger(RecalcTrigger,Trigger1Y)),NA())</f>
        <v>2.1758751386498076E-2</v>
      </c>
    </row>
    <row r="1697" spans="2:17" x14ac:dyDescent="0.2">
      <c r="B1697" s="46" t="s">
        <v>51</v>
      </c>
      <c r="D1697" s="49">
        <f>_xll.qlCalendarAdvance(LocalCalendar,$D1696,B1697,"f",FALSE)</f>
        <v>51664</v>
      </c>
      <c r="E1697" s="49">
        <f>_xll.qlInterestRateIndexValueDate(IndexON,D1697)</f>
        <v>51664</v>
      </c>
      <c r="F1697" s="52">
        <f>IFERROR(_xll.qlIndexFixing(IndexON,D1697,TRUE,_xll.ohTrigger(RecalcTrigger,TriggerON)),NA())</f>
        <v>1.4414531097459715E-2</v>
      </c>
      <c r="H1697" s="49">
        <f>_xll.qlCalendarAdvance(IborCalendar,$H1696,B1697,"f",FALSE)</f>
        <v>51644</v>
      </c>
      <c r="I1697" s="49">
        <f>_xll.qlInterestRateIndexValueDate(Index1M,$H1697)</f>
        <v>51649</v>
      </c>
      <c r="J1697" s="52">
        <f>IFERROR(_xll.qlIndexFixing(Index1M,$H1697,TRUE,_xll.ohTrigger(RecalcTrigger,Trigger1M)),NA())</f>
        <v>1.6603283652599311E-2</v>
      </c>
      <c r="K1697" s="52">
        <f>IFERROR(_xll.qlIndexFixing(ONIndex1M,I1697,TRUE,_xll.ohTrigger(RecalcTrigger,Trigger1M)),NA())</f>
        <v>1.6595845873386139E-2</v>
      </c>
      <c r="L1697" s="52">
        <f>IFERROR(_xll.qlIndexFixing(Index3M,H1697,TRUE,_xll.ohTrigger(RecalcTrigger,Trigger3M)),NA())</f>
        <v>1.871642214216265E-2</v>
      </c>
      <c r="M1697" s="52">
        <f>IFERROR(_xll.qlIndexFixing(ONIndex3M,I1697,TRUE,_xll.ohTrigger(RecalcTrigger,Trigger3M)),NA())</f>
        <v>1.8678131532725573E-2</v>
      </c>
      <c r="N1697" s="52">
        <f>IFERROR(_xll.qlIndexFixing(Index6M,$H1697,TRUE,_xll.ohTrigger(RecalcTrigger,Trigger6M)),NA())</f>
        <v>2.0464919575375707E-2</v>
      </c>
      <c r="O1697" s="52">
        <f>IFERROR(_xll.qlIndexFixing(ONIndex6M,I1697,TRUE,_xll.ohTrigger(RecalcTrigger,Trigger6M)),NA())</f>
        <v>2.038859721485764E-2</v>
      </c>
      <c r="P1697" s="52">
        <f>IFERROR(_xll.qlIndexFixing(Index1Y,$H1697,TRUE,_xll.ohTrigger(RecalcTrigger,Trigger1Y)),NA())</f>
        <v>2.1860975347073337E-2</v>
      </c>
      <c r="Q1697" s="52">
        <f>IFERROR(_xll.qlIndexFixing(ONIndex1Y,I1697,TRUE,_xll.ohTrigger(RecalcTrigger,Trigger1Y)),NA())</f>
        <v>2.1752982127347664E-2</v>
      </c>
    </row>
    <row r="1698" spans="2:17" x14ac:dyDescent="0.2">
      <c r="B1698" s="46" t="s">
        <v>51</v>
      </c>
      <c r="D1698" s="49">
        <f>_xll.qlCalendarAdvance(LocalCalendar,$D1697,B1698,"f",FALSE)</f>
        <v>51671</v>
      </c>
      <c r="E1698" s="49">
        <f>_xll.qlInterestRateIndexValueDate(IndexON,D1698)</f>
        <v>51671</v>
      </c>
      <c r="F1698" s="52">
        <f>IFERROR(_xll.qlIndexFixing(IndexON,D1698,TRUE,_xll.ohTrigger(RecalcTrigger,TriggerON)),NA())</f>
        <v>1.4413516139182292E-2</v>
      </c>
      <c r="H1698" s="49">
        <f>_xll.qlCalendarAdvance(IborCalendar,$H1697,B1698,"f",FALSE)</f>
        <v>51651</v>
      </c>
      <c r="I1698" s="49">
        <f>_xll.qlInterestRateIndexValueDate(Index1M,$H1698)</f>
        <v>51655</v>
      </c>
      <c r="J1698" s="52">
        <f>IFERROR(_xll.qlIndexFixing(Index1M,$H1698,TRUE,_xll.ohTrigger(RecalcTrigger,Trigger1M)),NA())</f>
        <v>1.6601430966917796E-2</v>
      </c>
      <c r="K1698" s="52">
        <f>IFERROR(_xll.qlIndexFixing(ONIndex1M,I1698,TRUE,_xll.ohTrigger(RecalcTrigger,Trigger1M)),NA())</f>
        <v>1.6594217145433632E-2</v>
      </c>
      <c r="L1698" s="52">
        <f>IFERROR(_xll.qlIndexFixing(Index3M,H1698,TRUE,_xll.ohTrigger(RecalcTrigger,Trigger3M)),NA())</f>
        <v>1.8715678403502429E-2</v>
      </c>
      <c r="M1698" s="52">
        <f>IFERROR(_xll.qlIndexFixing(ONIndex3M,I1698,TRUE,_xll.ohTrigger(RecalcTrigger,Trigger3M)),NA())</f>
        <v>1.8677314426742697E-2</v>
      </c>
      <c r="N1698" s="52">
        <f>IFERROR(_xll.qlIndexFixing(Index6M,$H1698,TRUE,_xll.ohTrigger(RecalcTrigger,Trigger6M)),NA())</f>
        <v>2.0462128370230728E-2</v>
      </c>
      <c r="O1698" s="52">
        <f>IFERROR(_xll.qlIndexFixing(ONIndex6M,I1698,TRUE,_xll.ohTrigger(RecalcTrigger,Trigger6M)),NA())</f>
        <v>2.0386610449065756E-2</v>
      </c>
      <c r="P1698" s="52">
        <f>IFERROR(_xll.qlIndexFixing(Index1Y,$H1698,TRUE,_xll.ohTrigger(RecalcTrigger,Trigger1Y)),NA())</f>
        <v>2.1856778942952924E-2</v>
      </c>
      <c r="Q1698" s="52">
        <f>IFERROR(_xll.qlIndexFixing(ONIndex1Y,I1698,TRUE,_xll.ohTrigger(RecalcTrigger,Trigger1Y)),NA())</f>
        <v>2.174864618845973E-2</v>
      </c>
    </row>
    <row r="1699" spans="2:17" x14ac:dyDescent="0.2">
      <c r="B1699" s="46" t="s">
        <v>51</v>
      </c>
      <c r="D1699" s="49">
        <f>_xll.qlCalendarAdvance(LocalCalendar,$D1698,B1699,"f",FALSE)</f>
        <v>51678</v>
      </c>
      <c r="E1699" s="49">
        <f>_xll.qlInterestRateIndexValueDate(IndexON,D1699)</f>
        <v>51678</v>
      </c>
      <c r="F1699" s="52">
        <f>IFERROR(_xll.qlIndexFixing(IndexON,D1699,TRUE,_xll.ohTrigger(RecalcTrigger,TriggerON)),NA())</f>
        <v>1.441251613102601E-2</v>
      </c>
      <c r="H1699" s="49">
        <f>_xll.qlCalendarAdvance(IborCalendar,$H1698,B1699,"f",FALSE)</f>
        <v>51658</v>
      </c>
      <c r="I1699" s="49">
        <f>_xll.qlInterestRateIndexValueDate(Index1M,$H1699)</f>
        <v>51662</v>
      </c>
      <c r="J1699" s="52">
        <f>IFERROR(_xll.qlIndexFixing(Index1M,$H1699,TRUE,_xll.ohTrigger(RecalcTrigger,Trigger1M)),NA())</f>
        <v>1.6599575003444222E-2</v>
      </c>
      <c r="K1699" s="52">
        <f>IFERROR(_xll.qlIndexFixing(ONIndex1M,I1699,TRUE,_xll.ohTrigger(RecalcTrigger,Trigger1M)),NA())</f>
        <v>1.6592331416980244E-2</v>
      </c>
      <c r="L1699" s="52">
        <f>IFERROR(_xll.qlIndexFixing(Index3M,H1699,TRUE,_xll.ohTrigger(RecalcTrigger,Trigger3M)),NA())</f>
        <v>1.8714823580735073E-2</v>
      </c>
      <c r="M1699" s="52">
        <f>IFERROR(_xll.qlIndexFixing(ONIndex3M,I1699,TRUE,_xll.ohTrigger(RecalcTrigger,Trigger3M)),NA())</f>
        <v>1.8676373947927871E-2</v>
      </c>
      <c r="N1699" s="52">
        <f>IFERROR(_xll.qlIndexFixing(Index6M,$H1699,TRUE,_xll.ohTrigger(RecalcTrigger,Trigger6M)),NA())</f>
        <v>2.0459852290329563E-2</v>
      </c>
      <c r="O1699" s="52">
        <f>IFERROR(_xll.qlIndexFixing(ONIndex6M,I1699,TRUE,_xll.ohTrigger(RecalcTrigger,Trigger6M)),NA())</f>
        <v>2.0384296722095741E-2</v>
      </c>
      <c r="P1699" s="52">
        <f>IFERROR(_xll.qlIndexFixing(Index1Y,$H1699,TRUE,_xll.ohTrigger(RecalcTrigger,Trigger1Y)),NA())</f>
        <v>2.185190321393634E-2</v>
      </c>
      <c r="Q1699" s="52">
        <f>IFERROR(_xll.qlIndexFixing(ONIndex1Y,I1699,TRUE,_xll.ohTrigger(RecalcTrigger,Trigger1Y)),NA())</f>
        <v>2.1743577848951645E-2</v>
      </c>
    </row>
    <row r="1700" spans="2:17" x14ac:dyDescent="0.2">
      <c r="B1700" s="46" t="s">
        <v>51</v>
      </c>
      <c r="D1700" s="49">
        <f>_xll.qlCalendarAdvance(LocalCalendar,$D1699,B1700,"f",FALSE)</f>
        <v>51685</v>
      </c>
      <c r="E1700" s="49">
        <f>_xll.qlInterestRateIndexValueDate(IndexON,D1700)</f>
        <v>51685</v>
      </c>
      <c r="F1700" s="52">
        <f>IFERROR(_xll.qlIndexFixing(IndexON,D1700,TRUE,_xll.ohTrigger(RecalcTrigger,TriggerON)),NA())</f>
        <v>1.4411749780443017E-2</v>
      </c>
      <c r="H1700" s="49">
        <f>_xll.qlCalendarAdvance(IborCalendar,$H1699,B1700,"f",FALSE)</f>
        <v>51665</v>
      </c>
      <c r="I1700" s="49">
        <f>_xll.qlInterestRateIndexValueDate(Index1M,$H1700)</f>
        <v>51669</v>
      </c>
      <c r="J1700" s="52">
        <f>IFERROR(_xll.qlIndexFixing(Index1M,$H1700,TRUE,_xll.ohTrigger(RecalcTrigger,Trigger1M)),NA())</f>
        <v>1.6597734626937033E-2</v>
      </c>
      <c r="K1700" s="52">
        <f>IFERROR(_xll.qlIndexFixing(ONIndex1M,I1700,TRUE,_xll.ohTrigger(RecalcTrigger,Trigger1M)),NA())</f>
        <v>1.6590461254235578E-2</v>
      </c>
      <c r="L1700" s="52">
        <f>IFERROR(_xll.qlIndexFixing(Index3M,H1700,TRUE,_xll.ohTrigger(RecalcTrigger,Trigger3M)),NA())</f>
        <v>1.8713982620473645E-2</v>
      </c>
      <c r="M1700" s="52">
        <f>IFERROR(_xll.qlIndexFixing(ONIndex3M,I1700,TRUE,_xll.ohTrigger(RecalcTrigger,Trigger3M)),NA())</f>
        <v>1.8675447266156553E-2</v>
      </c>
      <c r="N1700" s="52">
        <f>IFERROR(_xll.qlIndexFixing(Index6M,$H1700,TRUE,_xll.ohTrigger(RecalcTrigger,Trigger6M)),NA())</f>
        <v>2.0457581323554058E-2</v>
      </c>
      <c r="O1700" s="52">
        <f>IFERROR(_xll.qlIndexFixing(ONIndex6M,I1700,TRUE,_xll.ohTrigger(RecalcTrigger,Trigger6M)),NA())</f>
        <v>2.0381987481856711E-2</v>
      </c>
      <c r="P1700" s="52">
        <f>IFERROR(_xll.qlIndexFixing(Index1Y,$H1700,TRUE,_xll.ohTrigger(RecalcTrigger,Trigger1Y)),NA())</f>
        <v>2.1847049979445449E-2</v>
      </c>
      <c r="Q1700" s="52">
        <f>IFERROR(_xll.qlIndexFixing(ONIndex1Y,I1700,TRUE,_xll.ohTrigger(RecalcTrigger,Trigger1Y)),NA())</f>
        <v>2.1738499015837576E-2</v>
      </c>
    </row>
    <row r="1701" spans="2:17" x14ac:dyDescent="0.2">
      <c r="B1701" s="46" t="s">
        <v>51</v>
      </c>
      <c r="D1701" s="49">
        <f>_xll.qlCalendarAdvance(LocalCalendar,$D1700,B1701,"f",FALSE)</f>
        <v>51692</v>
      </c>
      <c r="E1701" s="49">
        <f>_xll.qlInterestRateIndexValueDate(IndexON,D1701)</f>
        <v>51692</v>
      </c>
      <c r="F1701" s="52">
        <f>IFERROR(_xll.qlIndexFixing(IndexON,D1701,TRUE,_xll.ohTrigger(RecalcTrigger,TriggerON)),NA())</f>
        <v>1.441056096483706E-2</v>
      </c>
      <c r="H1701" s="49">
        <f>_xll.qlCalendarAdvance(IborCalendar,$H1700,B1701,"f",FALSE)</f>
        <v>51672</v>
      </c>
      <c r="I1701" s="49">
        <f>_xll.qlInterestRateIndexValueDate(Index1M,$H1701)</f>
        <v>51676</v>
      </c>
      <c r="J1701" s="52">
        <f>IFERROR(_xll.qlIndexFixing(Index1M,$H1701,TRUE,_xll.ohTrigger(RecalcTrigger,Trigger1M)),NA())</f>
        <v>1.6595909837388234E-2</v>
      </c>
      <c r="K1701" s="52">
        <f>IFERROR(_xll.qlIndexFixing(ONIndex1M,I1701,TRUE,_xll.ohTrigger(RecalcTrigger,Trigger1M)),NA())</f>
        <v>1.6588606657519378E-2</v>
      </c>
      <c r="L1701" s="52">
        <f>IFERROR(_xll.qlIndexFixing(Index3M,H1701,TRUE,_xll.ohTrigger(RecalcTrigger,Trigger3M)),NA())</f>
        <v>1.8713155522710325E-2</v>
      </c>
      <c r="M1701" s="52">
        <f>IFERROR(_xll.qlIndexFixing(ONIndex3M,I1701,TRUE,_xll.ohTrigger(RecalcTrigger,Trigger3M)),NA())</f>
        <v>1.8674534381508678E-2</v>
      </c>
      <c r="N1701" s="52">
        <f>IFERROR(_xll.qlIndexFixing(Index6M,$H1701,TRUE,_xll.ohTrigger(RecalcTrigger,Trigger6M)),NA())</f>
        <v>2.04553155268117E-2</v>
      </c>
      <c r="O1701" s="52">
        <f>IFERROR(_xll.qlIndexFixing(ONIndex6M,I1701,TRUE,_xll.ohTrigger(RecalcTrigger,Trigger6M)),NA())</f>
        <v>2.0379682728268733E-2</v>
      </c>
      <c r="P1701" s="52">
        <f>IFERROR(_xll.qlIndexFixing(Index1Y,$H1701,TRUE,_xll.ohTrigger(RecalcTrigger,Trigger1Y)),NA())</f>
        <v>2.1842220157629974E-2</v>
      </c>
      <c r="Q1701" s="52">
        <f>IFERROR(_xll.qlIndexFixing(ONIndex1Y,I1701,TRUE,_xll.ohTrigger(RecalcTrigger,Trigger1Y)),NA())</f>
        <v>2.1733409689037586E-2</v>
      </c>
    </row>
    <row r="1702" spans="2:17" x14ac:dyDescent="0.2">
      <c r="B1702" s="46" t="s">
        <v>51</v>
      </c>
      <c r="D1702" s="49">
        <f>_xll.qlCalendarAdvance(LocalCalendar,$D1701,B1702,"f",FALSE)</f>
        <v>51699</v>
      </c>
      <c r="E1702" s="49">
        <f>_xll.qlInterestRateIndexValueDate(IndexON,D1702)</f>
        <v>51699</v>
      </c>
      <c r="F1702" s="52">
        <f>IFERROR(_xll.qlIndexFixing(IndexON,D1702,TRUE,_xll.ohTrigger(RecalcTrigger,TriggerON)),NA())</f>
        <v>1.4409605806884329E-2</v>
      </c>
      <c r="H1702" s="49">
        <f>_xll.qlCalendarAdvance(IborCalendar,$H1701,B1702,"f",FALSE)</f>
        <v>51679</v>
      </c>
      <c r="I1702" s="49">
        <f>_xll.qlInterestRateIndexValueDate(Index1M,$H1702)</f>
        <v>51683</v>
      </c>
      <c r="J1702" s="52">
        <f>IFERROR(_xll.qlIndexFixing(Index1M,$H1702,TRUE,_xll.ohTrigger(RecalcTrigger,Trigger1M)),NA())</f>
        <v>1.6594355085028861E-2</v>
      </c>
      <c r="K1702" s="52">
        <f>IFERROR(_xll.qlIndexFixing(ONIndex1M,I1702,TRUE,_xll.ohTrigger(RecalcTrigger,Trigger1M)),NA())</f>
        <v>1.65867676265119E-2</v>
      </c>
      <c r="L1702" s="52">
        <f>IFERROR(_xll.qlIndexFixing(Index3M,H1702,TRUE,_xll.ohTrigger(RecalcTrigger,Trigger3M)),NA())</f>
        <v>1.871234228667442E-2</v>
      </c>
      <c r="M1702" s="52">
        <f>IFERROR(_xll.qlIndexFixing(ONIndex3M,I1702,TRUE,_xll.ohTrigger(RecalcTrigger,Trigger3M)),NA())</f>
        <v>1.8673635293824375E-2</v>
      </c>
      <c r="N1702" s="52">
        <f>IFERROR(_xll.qlIndexFixing(Index6M,$H1702,TRUE,_xll.ohTrigger(RecalcTrigger,Trigger6M)),NA())</f>
        <v>2.0453893784552223E-2</v>
      </c>
      <c r="O1702" s="52">
        <f>IFERROR(_xll.qlIndexFixing(ONIndex6M,I1702,TRUE,_xll.ohTrigger(RecalcTrigger,Trigger6M)),NA())</f>
        <v>2.0377382461491678E-2</v>
      </c>
      <c r="P1702" s="52">
        <f>IFERROR(_xll.qlIndexFixing(Index1Y,$H1702,TRUE,_xll.ohTrigger(RecalcTrigger,Trigger1Y)),NA())</f>
        <v>2.183741466662343E-2</v>
      </c>
      <c r="Q1702" s="52">
        <f>IFERROR(_xll.qlIndexFixing(ONIndex1Y,I1702,TRUE,_xll.ohTrigger(RecalcTrigger,Trigger1Y)),NA())</f>
        <v>2.1728309868551676E-2</v>
      </c>
    </row>
    <row r="1703" spans="2:17" x14ac:dyDescent="0.2">
      <c r="B1703" s="46" t="s">
        <v>51</v>
      </c>
      <c r="D1703" s="49">
        <f>_xll.qlCalendarAdvance(LocalCalendar,$D1702,B1703,"f",FALSE)</f>
        <v>51706</v>
      </c>
      <c r="E1703" s="49">
        <f>_xll.qlInterestRateIndexValueDate(IndexON,D1703)</f>
        <v>51706</v>
      </c>
      <c r="F1703" s="52">
        <f>IFERROR(_xll.qlIndexFixing(IndexON,D1703,TRUE,_xll.ohTrigger(RecalcTrigger,TriggerON)),NA())</f>
        <v>1.4408665598972803E-2</v>
      </c>
      <c r="H1703" s="49">
        <f>_xll.qlCalendarAdvance(IborCalendar,$H1702,B1703,"f",FALSE)</f>
        <v>51686</v>
      </c>
      <c r="I1703" s="49">
        <f>_xll.qlInterestRateIndexValueDate(Index1M,$H1703)</f>
        <v>51690</v>
      </c>
      <c r="J1703" s="52">
        <f>IFERROR(_xll.qlIndexFixing(Index1M,$H1703,TRUE,_xll.ohTrigger(RecalcTrigger,Trigger1M)),NA())</f>
        <v>1.6592562500171534E-2</v>
      </c>
      <c r="K1703" s="52">
        <f>IFERROR(_xll.qlIndexFixing(ONIndex1M,I1703,TRUE,_xll.ohTrigger(RecalcTrigger,Trigger1M)),NA())</f>
        <v>1.6584944161532889E-2</v>
      </c>
      <c r="L1703" s="52">
        <f>IFERROR(_xll.qlIndexFixing(Index3M,H1703,TRUE,_xll.ohTrigger(RecalcTrigger,Trigger3M)),NA())</f>
        <v>1.871154252495583E-2</v>
      </c>
      <c r="M1703" s="52">
        <f>IFERROR(_xll.qlIndexFixing(ONIndex3M,I1703,TRUE,_xll.ohTrigger(RecalcTrigger,Trigger3M)),NA())</f>
        <v>1.8672750003263516E-2</v>
      </c>
      <c r="N1703" s="52">
        <f>IFERROR(_xll.qlIndexFixing(Index6M,$H1703,TRUE,_xll.ohTrigger(RecalcTrigger,Trigger6M)),NA())</f>
        <v>2.045121934170082E-2</v>
      </c>
      <c r="O1703" s="52">
        <f>IFERROR(_xll.qlIndexFixing(ONIndex6M,I1703,TRUE,_xll.ohTrigger(RecalcTrigger,Trigger6M)),NA())</f>
        <v>2.0375086681445609E-2</v>
      </c>
      <c r="P1703" s="52">
        <f>IFERROR(_xll.qlIndexFixing(Index1Y,$H1703,TRUE,_xll.ohTrigger(RecalcTrigger,Trigger1Y)),NA())</f>
        <v>2.1832634424544216E-2</v>
      </c>
      <c r="Q1703" s="52">
        <f>IFERROR(_xll.qlIndexFixing(ONIndex1Y,I1703,TRUE,_xll.ohTrigger(RecalcTrigger,Trigger1Y)),NA())</f>
        <v>2.1723199554459782E-2</v>
      </c>
    </row>
    <row r="1704" spans="2:17" x14ac:dyDescent="0.2">
      <c r="B1704" s="46" t="s">
        <v>51</v>
      </c>
      <c r="D1704" s="49">
        <f>_xll.qlCalendarAdvance(LocalCalendar,$D1703,B1704,"f",FALSE)</f>
        <v>51713</v>
      </c>
      <c r="E1704" s="49">
        <f>_xll.qlInterestRateIndexValueDate(IndexON,D1704)</f>
        <v>51713</v>
      </c>
      <c r="F1704" s="52">
        <f>IFERROR(_xll.qlIndexFixing(IndexON,D1704,TRUE,_xll.ohTrigger(RecalcTrigger,TriggerON)),NA())</f>
        <v>1.4407740341102482E-2</v>
      </c>
      <c r="H1704" s="49">
        <f>_xll.qlCalendarAdvance(IborCalendar,$H1703,B1704,"f",FALSE)</f>
        <v>51693</v>
      </c>
      <c r="I1704" s="49">
        <f>_xll.qlInterestRateIndexValueDate(Index1M,$H1704)</f>
        <v>51697</v>
      </c>
      <c r="J1704" s="52">
        <f>IFERROR(_xll.qlIndexFixing(Index1M,$H1704,TRUE,_xll.ohTrigger(RecalcTrigger,Trigger1M)),NA())</f>
        <v>1.6590785502976983E-2</v>
      </c>
      <c r="K1704" s="52">
        <f>IFERROR(_xll.qlIndexFixing(ONIndex1M,I1704,TRUE,_xll.ohTrigger(RecalcTrigger,Trigger1M)),NA())</f>
        <v>1.6583136262342535E-2</v>
      </c>
      <c r="L1704" s="52">
        <f>IFERROR(_xll.qlIndexFixing(Index3M,H1704,TRUE,_xll.ohTrigger(RecalcTrigger,Trigger3M)),NA())</f>
        <v>1.8710754835592529E-2</v>
      </c>
      <c r="M1704" s="52">
        <f>IFERROR(_xll.qlIndexFixing(ONIndex3M,I1704,TRUE,_xll.ohTrigger(RecalcTrigger,Trigger3M)),NA())</f>
        <v>1.8671878509826101E-2</v>
      </c>
      <c r="N1704" s="52">
        <f>IFERROR(_xll.qlIndexFixing(Index6M,$H1704,TRUE,_xll.ohTrigger(RecalcTrigger,Trigger6M)),NA())</f>
        <v>2.0448969679174121E-2</v>
      </c>
      <c r="O1704" s="52">
        <f>IFERROR(_xll.qlIndexFixing(ONIndex6M,I1704,TRUE,_xll.ohTrigger(RecalcTrigger,Trigger6M)),NA())</f>
        <v>2.0372795388130527E-2</v>
      </c>
      <c r="P1704" s="52">
        <f>IFERROR(_xll.qlIndexFixing(Index1Y,$H1704,TRUE,_xll.ohTrigger(RecalcTrigger,Trigger1Y)),NA())</f>
        <v>2.1827880349494969E-2</v>
      </c>
      <c r="Q1704" s="52">
        <f>IFERROR(_xll.qlIndexFixing(ONIndex1Y,I1704,TRUE,_xll.ohTrigger(RecalcTrigger,Trigger1Y)),NA())</f>
        <v>2.1718078746761904E-2</v>
      </c>
    </row>
    <row r="1705" spans="2:17" x14ac:dyDescent="0.2">
      <c r="B1705" s="46" t="s">
        <v>51</v>
      </c>
      <c r="D1705" s="49">
        <f>_xll.qlCalendarAdvance(LocalCalendar,$D1704,B1705,"f",FALSE)</f>
        <v>51720</v>
      </c>
      <c r="E1705" s="49">
        <f>_xll.qlInterestRateIndexValueDate(IndexON,D1705)</f>
        <v>51720</v>
      </c>
      <c r="F1705" s="52">
        <f>IFERROR(_xll.qlIndexFixing(IndexON,D1705,TRUE,_xll.ohTrigger(RecalcTrigger,TriggerON)),NA())</f>
        <v>1.4406830033353302E-2</v>
      </c>
      <c r="H1705" s="49">
        <f>_xll.qlCalendarAdvance(IborCalendar,$H1704,B1705,"f",FALSE)</f>
        <v>51700</v>
      </c>
      <c r="I1705" s="49">
        <f>_xll.qlInterestRateIndexValueDate(Index1M,$H1705)</f>
        <v>51704</v>
      </c>
      <c r="J1705" s="52">
        <f>IFERROR(_xll.qlIndexFixing(Index1M,$H1705,TRUE,_xll.ohTrigger(RecalcTrigger,Trigger1M)),NA())</f>
        <v>1.6589024093445204E-2</v>
      </c>
      <c r="K1705" s="52">
        <f>IFERROR(_xll.qlIndexFixing(ONIndex1M,I1705,TRUE,_xll.ohTrigger(RecalcTrigger,Trigger1M)),NA())</f>
        <v>1.6581343929100711E-2</v>
      </c>
      <c r="L1705" s="52">
        <f>IFERROR(_xll.qlIndexFixing(Index3M,H1705,TRUE,_xll.ohTrigger(RecalcTrigger,Trigger3M)),NA())</f>
        <v>1.8709977652220957E-2</v>
      </c>
      <c r="M1705" s="52">
        <f>IFERROR(_xll.qlIndexFixing(ONIndex3M,I1705,TRUE,_xll.ohTrigger(RecalcTrigger,Trigger3M)),NA())</f>
        <v>1.8671020813352257E-2</v>
      </c>
      <c r="N1705" s="52">
        <f>IFERROR(_xll.qlIndexFixing(Index6M,$H1705,TRUE,_xll.ohTrigger(RecalcTrigger,Trigger6M)),NA())</f>
        <v>2.04467254180285E-2</v>
      </c>
      <c r="O1705" s="52">
        <f>IFERROR(_xll.qlIndexFixing(ONIndex6M,I1705,TRUE,_xll.ohTrigger(RecalcTrigger,Trigger6M)),NA())</f>
        <v>2.0370508581626368E-2</v>
      </c>
      <c r="P1705" s="52">
        <f>IFERROR(_xll.qlIndexFixing(Index1Y,$H1705,TRUE,_xll.ohTrigger(RecalcTrigger,Trigger1Y)),NA())</f>
        <v>2.1823153359562777E-2</v>
      </c>
      <c r="Q1705" s="52">
        <f>IFERROR(_xll.qlIndexFixing(ONIndex1Y,I1705,TRUE,_xll.ohTrigger(RecalcTrigger,Trigger1Y)),NA())</f>
        <v>2.1712947445458042E-2</v>
      </c>
    </row>
    <row r="1706" spans="2:17" x14ac:dyDescent="0.2">
      <c r="B1706" s="46" t="s">
        <v>51</v>
      </c>
      <c r="D1706" s="49">
        <f>_xll.qlCalendarAdvance(LocalCalendar,$D1705,B1706,"f",FALSE)</f>
        <v>51727</v>
      </c>
      <c r="E1706" s="49">
        <f>_xll.qlInterestRateIndexValueDate(IndexON,D1706)</f>
        <v>51727</v>
      </c>
      <c r="F1706" s="52">
        <f>IFERROR(_xll.qlIndexFixing(IndexON,D1706,TRUE,_xll.ohTrigger(RecalcTrigger,TriggerON)),NA())</f>
        <v>1.4405934675725263E-2</v>
      </c>
      <c r="H1706" s="49">
        <f>_xll.qlCalendarAdvance(IborCalendar,$H1705,B1706,"f",FALSE)</f>
        <v>51707</v>
      </c>
      <c r="I1706" s="49">
        <f>_xll.qlInterestRateIndexValueDate(Index1M,$H1706)</f>
        <v>51711</v>
      </c>
      <c r="J1706" s="52">
        <f>IFERROR(_xll.qlIndexFixing(Index1M,$H1706,TRUE,_xll.ohTrigger(RecalcTrigger,Trigger1M)),NA())</f>
        <v>1.6587278271563304E-2</v>
      </c>
      <c r="K1706" s="52">
        <f>IFERROR(_xll.qlIndexFixing(ONIndex1M,I1706,TRUE,_xll.ohTrigger(RecalcTrigger,Trigger1M)),NA())</f>
        <v>1.6579567161727482E-2</v>
      </c>
      <c r="L1706" s="52">
        <f>IFERROR(_xll.qlIndexFixing(Index3M,H1706,TRUE,_xll.ohTrigger(RecalcTrigger,Trigger3M)),NA())</f>
        <v>1.8709209408483637E-2</v>
      </c>
      <c r="M1706" s="52">
        <f>IFERROR(_xll.qlIndexFixing(ONIndex3M,I1706,TRUE,_xll.ohTrigger(RecalcTrigger,Trigger3M)),NA())</f>
        <v>1.8670176913921921E-2</v>
      </c>
      <c r="N1706" s="52">
        <f>IFERROR(_xll.qlIndexFixing(Index6M,$H1706,TRUE,_xll.ohTrigger(RecalcTrigger,Trigger6M)),NA())</f>
        <v>2.0444486614864341E-2</v>
      </c>
      <c r="O1706" s="52">
        <f>IFERROR(_xll.qlIndexFixing(ONIndex6M,I1706,TRUE,_xll.ohTrigger(RecalcTrigger,Trigger6M)),NA())</f>
        <v>2.0368226261853195E-2</v>
      </c>
      <c r="P1706" s="52">
        <f>IFERROR(_xll.qlIndexFixing(Index1Y,$H1706,TRUE,_xll.ohTrigger(RecalcTrigger,Trigger1Y)),NA())</f>
        <v>2.1818454372819613E-2</v>
      </c>
      <c r="Q1706" s="52">
        <f>IFERROR(_xll.qlIndexFixing(ONIndex1Y,I1706,TRUE,_xll.ohTrigger(RecalcTrigger,Trigger1Y)),NA())</f>
        <v>2.1707805650468259E-2</v>
      </c>
    </row>
    <row r="1707" spans="2:17" x14ac:dyDescent="0.2">
      <c r="B1707" s="46" t="s">
        <v>51</v>
      </c>
      <c r="D1707" s="49">
        <f>_xll.qlCalendarAdvance(LocalCalendar,$D1706,B1707,"f",FALSE)</f>
        <v>51734</v>
      </c>
      <c r="E1707" s="49">
        <f>_xll.qlInterestRateIndexValueDate(IndexON,D1707)</f>
        <v>51734</v>
      </c>
      <c r="F1707" s="52">
        <f>IFERROR(_xll.qlIndexFixing(IndexON,D1707,TRUE,_xll.ohTrigger(RecalcTrigger,TriggerON)),NA())</f>
        <v>1.4405054267978556E-2</v>
      </c>
      <c r="H1707" s="49">
        <f>_xll.qlCalendarAdvance(IborCalendar,$H1706,B1707,"f",FALSE)</f>
        <v>51714</v>
      </c>
      <c r="I1707" s="49">
        <f>_xll.qlInterestRateIndexValueDate(Index1M,$H1707)</f>
        <v>51718</v>
      </c>
      <c r="J1707" s="52">
        <f>IFERROR(_xll.qlIndexFixing(Index1M,$H1707,TRUE,_xll.ohTrigger(RecalcTrigger,Trigger1M)),NA())</f>
        <v>1.658554803732613E-2</v>
      </c>
      <c r="K1707" s="52">
        <f>IFERROR(_xll.qlIndexFixing(ONIndex1M,I1707,TRUE,_xll.ohTrigger(RecalcTrigger,Trigger1M)),NA())</f>
        <v>1.6577805960222847E-2</v>
      </c>
      <c r="L1707" s="52">
        <f>IFERROR(_xll.qlIndexFixing(Index3M,H1707,TRUE,_xll.ohTrigger(RecalcTrigger,Trigger3M)),NA())</f>
        <v>1.8708448538020481E-2</v>
      </c>
      <c r="M1707" s="52">
        <f>IFERROR(_xll.qlIndexFixing(ONIndex3M,I1707,TRUE,_xll.ohTrigger(RecalcTrigger,Trigger3M)),NA())</f>
        <v>1.8669346811615029E-2</v>
      </c>
      <c r="N1707" s="52">
        <f>IFERROR(_xll.qlIndexFixing(Index6M,$H1707,TRUE,_xll.ohTrigger(RecalcTrigger,Trigger6M)),NA())</f>
        <v>2.0442253326280278E-2</v>
      </c>
      <c r="O1707" s="52">
        <f>IFERROR(_xll.qlIndexFixing(ONIndex6M,I1707,TRUE,_xll.ohTrigger(RecalcTrigger,Trigger6M)),NA())</f>
        <v>2.0365948428811009E-2</v>
      </c>
      <c r="P1707" s="52">
        <f>IFERROR(_xll.qlIndexFixing(Index1Y,$H1707,TRUE,_xll.ohTrigger(RecalcTrigger,Trigger1Y)),NA())</f>
        <v>2.1813784307322778E-2</v>
      </c>
      <c r="Q1707" s="52">
        <f>IFERROR(_xll.qlIndexFixing(ONIndex1Y,I1707,TRUE,_xll.ohTrigger(RecalcTrigger,Trigger1Y)),NA())</f>
        <v>2.1702653361872493E-2</v>
      </c>
    </row>
    <row r="1708" spans="2:17" x14ac:dyDescent="0.2">
      <c r="B1708" s="46" t="s">
        <v>51</v>
      </c>
      <c r="D1708" s="49">
        <f>_xll.qlCalendarAdvance(LocalCalendar,$D1707,B1708,"f",FALSE)</f>
        <v>51741</v>
      </c>
      <c r="E1708" s="49">
        <f>_xll.qlInterestRateIndexValueDate(IndexON,D1708)</f>
        <v>51741</v>
      </c>
      <c r="F1708" s="52">
        <f>IFERROR(_xll.qlIndexFixing(IndexON,D1708,TRUE,_xll.ohTrigger(RecalcTrigger,TriggerON)),NA())</f>
        <v>1.4404188810432927E-2</v>
      </c>
      <c r="H1708" s="49">
        <f>_xll.qlCalendarAdvance(IborCalendar,$H1707,B1708,"f",FALSE)</f>
        <v>51721</v>
      </c>
      <c r="I1708" s="49">
        <f>_xll.qlInterestRateIndexValueDate(Index1M,$H1708)</f>
        <v>51725</v>
      </c>
      <c r="J1708" s="52">
        <f>IFERROR(_xll.qlIndexFixing(Index1M,$H1708,TRUE,_xll.ohTrigger(RecalcTrigger,Trigger1M)),NA())</f>
        <v>1.6583833390725944E-2</v>
      </c>
      <c r="K1708" s="52">
        <f>IFERROR(_xll.qlIndexFixing(ONIndex1M,I1708,TRUE,_xll.ohTrigger(RecalcTrigger,Trigger1M)),NA())</f>
        <v>1.6576060324586805E-2</v>
      </c>
      <c r="L1708" s="52">
        <f>IFERROR(_xll.qlIndexFixing(Index3M,H1708,TRUE,_xll.ohTrigger(RecalcTrigger,Trigger3M)),NA())</f>
        <v>1.8707693474479224E-2</v>
      </c>
      <c r="M1708" s="52">
        <f>IFERROR(_xll.qlIndexFixing(ONIndex3M,I1708,TRUE,_xll.ohTrigger(RecalcTrigger,Trigger3M)),NA())</f>
        <v>1.8668530506351644E-2</v>
      </c>
      <c r="N1708" s="52">
        <f>IFERROR(_xll.qlIndexFixing(Index6M,$H1708,TRUE,_xll.ohTrigger(RecalcTrigger,Trigger6M)),NA())</f>
        <v>2.0440025608877119E-2</v>
      </c>
      <c r="O1708" s="52">
        <f>IFERROR(_xll.qlIndexFixing(ONIndex6M,I1708,TRUE,_xll.ohTrigger(RecalcTrigger,Trigger6M)),NA())</f>
        <v>2.0363675082579746E-2</v>
      </c>
      <c r="P1708" s="52">
        <f>IFERROR(_xll.qlIndexFixing(Index1Y,$H1708,TRUE,_xll.ohTrigger(RecalcTrigger,Trigger1Y)),NA())</f>
        <v>2.1809144081115121E-2</v>
      </c>
      <c r="Q1708" s="52">
        <f>IFERROR(_xll.qlIndexFixing(ONIndex1Y,I1708,TRUE,_xll.ohTrigger(RecalcTrigger,Trigger1Y)),NA())</f>
        <v>2.169749057951087E-2</v>
      </c>
    </row>
    <row r="1709" spans="2:17" x14ac:dyDescent="0.2">
      <c r="B1709" s="46" t="s">
        <v>51</v>
      </c>
      <c r="D1709" s="49">
        <f>_xll.qlCalendarAdvance(LocalCalendar,$D1708,B1709,"f",FALSE)</f>
        <v>51748</v>
      </c>
      <c r="E1709" s="49">
        <f>_xll.qlInterestRateIndexValueDate(IndexON,D1709)</f>
        <v>51748</v>
      </c>
      <c r="F1709" s="52">
        <f>IFERROR(_xll.qlIndexFixing(IndexON,D1709,TRUE,_xll.ohTrigger(RecalcTrigger,TriggerON)),NA())</f>
        <v>1.4403338302928503E-2</v>
      </c>
      <c r="H1709" s="49">
        <f>_xll.qlCalendarAdvance(IborCalendar,$H1708,B1709,"f",FALSE)</f>
        <v>51728</v>
      </c>
      <c r="I1709" s="49">
        <f>_xll.qlInterestRateIndexValueDate(Index1M,$H1709)</f>
        <v>51732</v>
      </c>
      <c r="J1709" s="52">
        <f>IFERROR(_xll.qlIndexFixing(Index1M,$H1709,TRUE,_xll.ohTrigger(RecalcTrigger,Trigger1M)),NA())</f>
        <v>1.6582134331755007E-2</v>
      </c>
      <c r="K1709" s="52">
        <f>IFERROR(_xll.qlIndexFixing(ONIndex1M,I1709,TRUE,_xll.ohTrigger(RecalcTrigger,Trigger1M)),NA())</f>
        <v>1.6574330254739422E-2</v>
      </c>
      <c r="L1709" s="52">
        <f>IFERROR(_xll.qlIndexFixing(Index3M,H1709,TRUE,_xll.ohTrigger(RecalcTrigger,Trigger3M)),NA())</f>
        <v>1.8706942651500653E-2</v>
      </c>
      <c r="M1709" s="52">
        <f>IFERROR(_xll.qlIndexFixing(ONIndex3M,I1709,TRUE,_xll.ohTrigger(RecalcTrigger,Trigger3M)),NA())</f>
        <v>1.8667727998131767E-2</v>
      </c>
      <c r="N1709" s="52">
        <f>IFERROR(_xll.qlIndexFixing(Index6M,$H1709,TRUE,_xll.ohTrigger(RecalcTrigger,Trigger6M)),NA())</f>
        <v>2.0437803519252208E-2</v>
      </c>
      <c r="O1709" s="52">
        <f>IFERROR(_xll.qlIndexFixing(ONIndex6M,I1709,TRUE,_xll.ohTrigger(RecalcTrigger,Trigger6M)),NA())</f>
        <v>2.0361406222999534E-2</v>
      </c>
      <c r="P1709" s="52">
        <f>IFERROR(_xll.qlIndexFixing(Index1Y,$H1709,TRUE,_xll.ohTrigger(RecalcTrigger,Trigger1Y)),NA())</f>
        <v>2.1804534612224813E-2</v>
      </c>
      <c r="Q1709" s="52">
        <f>IFERROR(_xll.qlIndexFixing(ONIndex1Y,I1709,TRUE,_xll.ohTrigger(RecalcTrigger,Trigger1Y)),NA())</f>
        <v>2.1692317303623199E-2</v>
      </c>
    </row>
    <row r="1710" spans="2:17" x14ac:dyDescent="0.2">
      <c r="B1710" s="46" t="s">
        <v>51</v>
      </c>
      <c r="D1710" s="49">
        <f>_xll.qlCalendarAdvance(LocalCalendar,$D1709,B1710,"f",FALSE)</f>
        <v>51755</v>
      </c>
      <c r="E1710" s="49">
        <f>_xll.qlInterestRateIndexValueDate(IndexON,D1710)</f>
        <v>51755</v>
      </c>
      <c r="F1710" s="52">
        <f>IFERROR(_xll.qlIndexFixing(IndexON,D1710,TRUE,_xll.ohTrigger(RecalcTrigger,TriggerON)),NA())</f>
        <v>1.4402502745465284E-2</v>
      </c>
      <c r="H1710" s="49">
        <f>_xll.qlCalendarAdvance(IborCalendar,$H1709,B1710,"f",FALSE)</f>
        <v>51735</v>
      </c>
      <c r="I1710" s="49">
        <f>_xll.qlInterestRateIndexValueDate(Index1M,$H1710)</f>
        <v>51740</v>
      </c>
      <c r="J1710" s="52">
        <f>IFERROR(_xll.qlIndexFixing(Index1M,$H1710,TRUE,_xll.ohTrigger(RecalcTrigger,Trigger1M)),NA())</f>
        <v>1.6580211636964531E-2</v>
      </c>
      <c r="K1710" s="52">
        <f>IFERROR(_xll.qlIndexFixing(ONIndex1M,I1710,TRUE,_xll.ohTrigger(RecalcTrigger,Trigger1M)),NA())</f>
        <v>1.6572372092547027E-2</v>
      </c>
      <c r="L1710" s="52">
        <f>IFERROR(_xll.qlIndexFixing(Index3M,H1710,TRUE,_xll.ohTrigger(RecalcTrigger,Trigger3M)),NA())</f>
        <v>1.8706087751307405E-2</v>
      </c>
      <c r="M1710" s="52">
        <f>IFERROR(_xll.qlIndexFixing(ONIndex3M,I1710,TRUE,_xll.ohTrigger(RecalcTrigger,Trigger3M)),NA())</f>
        <v>1.8666827740183578E-2</v>
      </c>
      <c r="N1710" s="52">
        <f>IFERROR(_xll.qlIndexFixing(Index6M,$H1710,TRUE,_xll.ohTrigger(RecalcTrigger,Trigger6M)),NA())</f>
        <v>2.0435270952017155E-2</v>
      </c>
      <c r="O1710" s="52">
        <f>IFERROR(_xll.qlIndexFixing(ONIndex6M,I1710,TRUE,_xll.ohTrigger(RecalcTrigger,Trigger6M)),NA())</f>
        <v>2.0358818734695916E-2</v>
      </c>
      <c r="P1710" s="52">
        <f>IFERROR(_xll.qlIndexFixing(Index1Y,$H1710,TRUE,_xll.ohTrigger(RecalcTrigger,Trigger1Y)),NA())</f>
        <v>2.1799305487426767E-2</v>
      </c>
      <c r="Q1710" s="52">
        <f>IFERROR(_xll.qlIndexFixing(ONIndex1Y,I1710,TRUE,_xll.ohTrigger(RecalcTrigger,Trigger1Y)),NA())</f>
        <v>2.1686392138944299E-2</v>
      </c>
    </row>
    <row r="1711" spans="2:17" x14ac:dyDescent="0.2">
      <c r="B1711" s="46" t="s">
        <v>51</v>
      </c>
      <c r="D1711" s="49">
        <f>_xll.qlCalendarAdvance(LocalCalendar,$D1710,B1711,"f",FALSE)</f>
        <v>51762</v>
      </c>
      <c r="E1711" s="49">
        <f>_xll.qlInterestRateIndexValueDate(IndexON,D1711)</f>
        <v>51762</v>
      </c>
      <c r="F1711" s="52">
        <f>IFERROR(_xll.qlIndexFixing(IndexON,D1711,TRUE,_xll.ohTrigger(RecalcTrigger,TriggerON)),NA())</f>
        <v>1.440168213804327E-2</v>
      </c>
      <c r="H1711" s="49">
        <f>_xll.qlCalendarAdvance(IborCalendar,$H1710,B1711,"f",FALSE)</f>
        <v>51742</v>
      </c>
      <c r="I1711" s="49">
        <f>_xll.qlInterestRateIndexValueDate(Index1M,$H1711)</f>
        <v>51747</v>
      </c>
      <c r="J1711" s="52">
        <f>IFERROR(_xll.qlIndexFixing(Index1M,$H1711,TRUE,_xll.ohTrigger(RecalcTrigger,Trigger1M)),NA())</f>
        <v>1.6578282054077853E-2</v>
      </c>
      <c r="K1711" s="52">
        <f>IFERROR(_xll.qlIndexFixing(ONIndex1M,I1711,TRUE,_xll.ohTrigger(RecalcTrigger,Trigger1M)),NA())</f>
        <v>1.657067537825796E-2</v>
      </c>
      <c r="L1711" s="52">
        <f>IFERROR(_xll.qlIndexFixing(Index3M,H1711,TRUE,_xll.ohTrigger(RecalcTrigger,Trigger3M)),NA())</f>
        <v>1.8704909286029973E-2</v>
      </c>
      <c r="M1711" s="52">
        <f>IFERROR(_xll.qlIndexFixing(ONIndex3M,I1711,TRUE,_xll.ohTrigger(RecalcTrigger,Trigger3M)),NA())</f>
        <v>1.8666054797193965E-2</v>
      </c>
      <c r="N1711" s="52">
        <f>IFERROR(_xll.qlIndexFixing(Index6M,$H1711,TRUE,_xll.ohTrigger(RecalcTrigger,Trigger6M)),NA())</f>
        <v>2.0431795060652656E-2</v>
      </c>
      <c r="O1711" s="52">
        <f>IFERROR(_xll.qlIndexFixing(ONIndex6M,I1711,TRUE,_xll.ohTrigger(RecalcTrigger,Trigger6M)),NA())</f>
        <v>2.0356559489584924E-2</v>
      </c>
      <c r="P1711" s="52">
        <f>IFERROR(_xll.qlIndexFixing(Index1Y,$H1711,TRUE,_xll.ohTrigger(RecalcTrigger,Trigger1Y)),NA())</f>
        <v>2.1794765018328641E-2</v>
      </c>
      <c r="Q1711" s="52">
        <f>IFERROR(_xll.qlIndexFixing(ONIndex1Y,I1711,TRUE,_xll.ohTrigger(RecalcTrigger,Trigger1Y)),NA())</f>
        <v>2.1681196376723832E-2</v>
      </c>
    </row>
    <row r="1712" spans="2:17" x14ac:dyDescent="0.2">
      <c r="B1712" s="46" t="s">
        <v>51</v>
      </c>
      <c r="D1712" s="49">
        <f>_xll.qlCalendarAdvance(LocalCalendar,$D1711,B1712,"f",FALSE)</f>
        <v>51769</v>
      </c>
      <c r="E1712" s="49">
        <f>_xll.qlInterestRateIndexValueDate(IndexON,D1712)</f>
        <v>51769</v>
      </c>
      <c r="F1712" s="52">
        <f>IFERROR(_xll.qlIndexFixing(IndexON,D1712,TRUE,_xll.ohTrigger(RecalcTrigger,TriggerON)),NA())</f>
        <v>1.4400876480662461E-2</v>
      </c>
      <c r="H1712" s="49">
        <f>_xll.qlCalendarAdvance(IborCalendar,$H1711,B1712,"f",FALSE)</f>
        <v>51749</v>
      </c>
      <c r="I1712" s="49">
        <f>_xll.qlInterestRateIndexValueDate(Index1M,$H1712)</f>
        <v>51753</v>
      </c>
      <c r="J1712" s="52">
        <f>IFERROR(_xll.qlIndexFixing(Index1M,$H1712,TRUE,_xll.ohTrigger(RecalcTrigger,Trigger1M)),NA())</f>
        <v>1.6576865231996862E-2</v>
      </c>
      <c r="K1712" s="52">
        <f>IFERROR(_xll.qlIndexFixing(ONIndex1M,I1712,TRUE,_xll.ohTrigger(RecalcTrigger,Trigger1M)),NA())</f>
        <v>1.6569233440728581E-2</v>
      </c>
      <c r="L1712" s="52">
        <f>IFERROR(_xll.qlIndexFixing(Index3M,H1712,TRUE,_xll.ohTrigger(RecalcTrigger,Trigger3M)),NA())</f>
        <v>1.8704268865344698E-2</v>
      </c>
      <c r="M1712" s="52">
        <f>IFERROR(_xll.qlIndexFixing(ONIndex3M,I1712,TRUE,_xll.ohTrigger(RecalcTrigger,Trigger3M)),NA())</f>
        <v>1.8665403255893054E-2</v>
      </c>
      <c r="N1712" s="52">
        <f>IFERROR(_xll.qlIndexFixing(Index6M,$H1712,TRUE,_xll.ohTrigger(RecalcTrigger,Trigger6M)),NA())</f>
        <v>2.0430326982327735E-2</v>
      </c>
      <c r="O1712" s="52">
        <f>IFERROR(_xll.qlIndexFixing(ONIndex6M,I1712,TRUE,_xll.ohTrigger(RecalcTrigger,Trigger6M)),NA())</f>
        <v>2.0354626564884626E-2</v>
      </c>
      <c r="P1712" s="52">
        <f>IFERROR(_xll.qlIndexFixing(Index1Y,$H1712,TRUE,_xll.ohTrigger(RecalcTrigger,Trigger1Y)),NA())</f>
        <v>2.1790899929532554E-2</v>
      </c>
      <c r="Q1712" s="52">
        <f>IFERROR(_xll.qlIndexFixing(ONIndex1Y,I1712,TRUE,_xll.ohTrigger(RecalcTrigger,Trigger1Y)),NA())</f>
        <v>2.1676734514084472E-2</v>
      </c>
    </row>
    <row r="1713" spans="2:17" x14ac:dyDescent="0.2">
      <c r="B1713" s="46" t="s">
        <v>51</v>
      </c>
      <c r="D1713" s="49">
        <f>_xll.qlCalendarAdvance(LocalCalendar,$D1712,B1713,"f",FALSE)</f>
        <v>51776</v>
      </c>
      <c r="E1713" s="49">
        <f>_xll.qlInterestRateIndexValueDate(IndexON,D1713)</f>
        <v>51776</v>
      </c>
      <c r="F1713" s="52">
        <f>IFERROR(_xll.qlIndexFixing(IndexON,D1713,TRUE,_xll.ohTrigger(RecalcTrigger,TriggerON)),NA())</f>
        <v>1.4400084692427484E-2</v>
      </c>
      <c r="H1713" s="49">
        <f>_xll.qlCalendarAdvance(IborCalendar,$H1712,B1713,"f",FALSE)</f>
        <v>51756</v>
      </c>
      <c r="I1713" s="49">
        <f>_xll.qlInterestRateIndexValueDate(Index1M,$H1713)</f>
        <v>51760</v>
      </c>
      <c r="J1713" s="52">
        <f>IFERROR(_xll.qlIndexFixing(Index1M,$H1713,TRUE,_xll.ohTrigger(RecalcTrigger,Trigger1M)),NA())</f>
        <v>1.6575224447299419E-2</v>
      </c>
      <c r="K1713" s="52">
        <f>IFERROR(_xll.qlIndexFixing(ONIndex1M,I1713,TRUE,_xll.ohTrigger(RecalcTrigger,Trigger1M)),NA())</f>
        <v>1.6567565634515447E-2</v>
      </c>
      <c r="L1713" s="52">
        <f>IFERROR(_xll.qlIndexFixing(Index3M,H1713,TRUE,_xll.ohTrigger(RecalcTrigger,Trigger3M)),NA())</f>
        <v>1.870351980568908E-2</v>
      </c>
      <c r="M1713" s="52">
        <f>IFERROR(_xll.qlIndexFixing(ONIndex3M,I1713,TRUE,_xll.ohTrigger(RecalcTrigger,Trigger3M)),NA())</f>
        <v>1.8664655935847208E-2</v>
      </c>
      <c r="N1713" s="52">
        <f>IFERROR(_xll.qlIndexFixing(Index6M,$H1713,TRUE,_xll.ohTrigger(RecalcTrigger,Trigger6M)),NA())</f>
        <v>2.042812735959235E-2</v>
      </c>
      <c r="O1713" s="52">
        <f>IFERROR(_xll.qlIndexFixing(ONIndex6M,I1713,TRUE,_xll.ohTrigger(RecalcTrigger,Trigger6M)),NA())</f>
        <v>2.0352375652388233E-2</v>
      </c>
      <c r="P1713" s="52">
        <f>IFERROR(_xll.qlIndexFixing(Index1Y,$H1713,TRUE,_xll.ohTrigger(RecalcTrigger,Trigger1Y)),NA())</f>
        <v>2.1786422669918759E-2</v>
      </c>
      <c r="Q1713" s="52">
        <f>IFERROR(_xll.qlIndexFixing(ONIndex1Y,I1713,TRUE,_xll.ohTrigger(RecalcTrigger,Trigger1Y)),NA())</f>
        <v>2.1671519263612993E-2</v>
      </c>
    </row>
    <row r="1714" spans="2:17" x14ac:dyDescent="0.2">
      <c r="B1714" s="46" t="s">
        <v>51</v>
      </c>
      <c r="D1714" s="49">
        <f>_xll.qlCalendarAdvance(LocalCalendar,$D1713,B1714,"f",FALSE)</f>
        <v>51783</v>
      </c>
      <c r="E1714" s="49">
        <f>_xll.qlInterestRateIndexValueDate(IndexON,D1714)</f>
        <v>51783</v>
      </c>
      <c r="F1714" s="52">
        <f>IFERROR(_xll.qlIndexFixing(IndexON,D1714,TRUE,_xll.ohTrigger(RecalcTrigger,TriggerON)),NA())</f>
        <v>1.4399294597877699E-2</v>
      </c>
      <c r="H1714" s="49">
        <f>_xll.qlCalendarAdvance(IborCalendar,$H1713,B1714,"f",FALSE)</f>
        <v>51763</v>
      </c>
      <c r="I1714" s="49">
        <f>_xll.qlInterestRateIndexValueDate(Index1M,$H1714)</f>
        <v>51767</v>
      </c>
      <c r="J1714" s="52">
        <f>IFERROR(_xll.qlIndexFixing(Index1M,$H1714,TRUE,_xll.ohTrigger(RecalcTrigger,Trigger1M)),NA())</f>
        <v>1.657359500492106E-2</v>
      </c>
      <c r="K1714" s="52">
        <f>IFERROR(_xll.qlIndexFixing(ONIndex1M,I1714,TRUE,_xll.ohTrigger(RecalcTrigger,Trigger1M)),NA())</f>
        <v>1.6565913394170906E-2</v>
      </c>
      <c r="L1714" s="52">
        <f>IFERROR(_xll.qlIndexFixing(Index3M,H1714,TRUE,_xll.ohTrigger(RecalcTrigger,Trigger3M)),NA())</f>
        <v>1.8702767189448102E-2</v>
      </c>
      <c r="M1714" s="52">
        <f>IFERROR(_xll.qlIndexFixing(ONIndex3M,I1714,TRUE,_xll.ohTrigger(RecalcTrigger,Trigger3M)),NA())</f>
        <v>1.8663922412924805E-2</v>
      </c>
      <c r="N1714" s="52">
        <f>IFERROR(_xll.qlIndexFixing(Index6M,$H1714,TRUE,_xll.ohTrigger(RecalcTrigger,Trigger6M)),NA())</f>
        <v>2.0425933645694342E-2</v>
      </c>
      <c r="O1714" s="52">
        <f>IFERROR(_xll.qlIndexFixing(ONIndex6M,I1714,TRUE,_xll.ohTrigger(RecalcTrigger,Trigger6M)),NA())</f>
        <v>2.035012922654289E-2</v>
      </c>
      <c r="P1714" s="52">
        <f>IFERROR(_xll.qlIndexFixing(Index1Y,$H1714,TRUE,_xll.ohTrigger(RecalcTrigger,Trigger1Y)),NA())</f>
        <v>2.1781980757559511E-2</v>
      </c>
      <c r="Q1714" s="52">
        <f>IFERROR(_xll.qlIndexFixing(ONIndex1Y,I1714,TRUE,_xll.ohTrigger(RecalcTrigger,Trigger1Y)),NA())</f>
        <v>2.1666293519535529E-2</v>
      </c>
    </row>
    <row r="1715" spans="2:17" x14ac:dyDescent="0.2">
      <c r="B1715" s="46" t="s">
        <v>51</v>
      </c>
      <c r="D1715" s="49">
        <f>_xll.qlCalendarAdvance(LocalCalendar,$D1714,B1715,"f",FALSE)</f>
        <v>51790</v>
      </c>
      <c r="E1715" s="49">
        <f>_xll.qlInterestRateIndexValueDate(IndexON,D1715)</f>
        <v>51790</v>
      </c>
      <c r="F1715" s="52">
        <f>IFERROR(_xll.qlIndexFixing(IndexON,D1715,TRUE,_xll.ohTrigger(RecalcTrigger,TriggerON)),NA())</f>
        <v>1.4398502726429285E-2</v>
      </c>
      <c r="H1715" s="49">
        <f>_xll.qlCalendarAdvance(IborCalendar,$H1714,B1715,"f",FALSE)</f>
        <v>51770</v>
      </c>
      <c r="I1715" s="49">
        <f>_xll.qlInterestRateIndexValueDate(Index1M,$H1715)</f>
        <v>51774</v>
      </c>
      <c r="J1715" s="52">
        <f>IFERROR(_xll.qlIndexFixing(Index1M,$H1715,TRUE,_xll.ohTrigger(RecalcTrigger,Trigger1M)),NA())</f>
        <v>1.6572241302463746E-2</v>
      </c>
      <c r="K1715" s="52">
        <f>IFERROR(_xll.qlIndexFixing(ONIndex1M,I1715,TRUE,_xll.ohTrigger(RecalcTrigger,Trigger1M)),NA())</f>
        <v>1.6564276692676572E-2</v>
      </c>
      <c r="L1715" s="52">
        <f>IFERROR(_xll.qlIndexFixing(Index3M,H1715,TRUE,_xll.ohTrigger(RecalcTrigger,Trigger3M)),NA())</f>
        <v>1.8702439049719584E-2</v>
      </c>
      <c r="M1715" s="52">
        <f>IFERROR(_xll.qlIndexFixing(ONIndex3M,I1715,TRUE,_xll.ohTrigger(RecalcTrigger,Trigger3M)),NA())</f>
        <v>1.8663202617421604E-2</v>
      </c>
      <c r="N1715" s="52">
        <f>IFERROR(_xll.qlIndexFixing(Index6M,$H1715,TRUE,_xll.ohTrigger(RecalcTrigger,Trigger6M)),NA())</f>
        <v>2.0423745897847723E-2</v>
      </c>
      <c r="O1715" s="52">
        <f>IFERROR(_xll.qlIndexFixing(ONIndex6M,I1715,TRUE,_xll.ohTrigger(RecalcTrigger,Trigger6M)),NA())</f>
        <v>2.0347887292624378E-2</v>
      </c>
      <c r="P1715" s="52">
        <f>IFERROR(_xll.qlIndexFixing(Index1Y,$H1715,TRUE,_xll.ohTrigger(RecalcTrigger,Trigger1Y)),NA())</f>
        <v>2.1777575110403052E-2</v>
      </c>
      <c r="Q1715" s="52">
        <f>IFERROR(_xll.qlIndexFixing(ONIndex1Y,I1715,TRUE,_xll.ohTrigger(RecalcTrigger,Trigger1Y)),NA())</f>
        <v>2.1661057441164644E-2</v>
      </c>
    </row>
    <row r="1716" spans="2:17" x14ac:dyDescent="0.2">
      <c r="B1716" s="46" t="s">
        <v>51</v>
      </c>
      <c r="D1716" s="49">
        <f>_xll.qlCalendarAdvance(LocalCalendar,$D1715,B1716,"f",FALSE)</f>
        <v>51797</v>
      </c>
      <c r="E1716" s="49">
        <f>_xll.qlInterestRateIndexValueDate(IndexON,D1716)</f>
        <v>51797</v>
      </c>
      <c r="F1716" s="52">
        <f>IFERROR(_xll.qlIndexFixing(IndexON,D1716,TRUE,_xll.ohTrigger(RecalcTrigger,TriggerON)),NA())</f>
        <v>1.4397709078082244E-2</v>
      </c>
      <c r="H1716" s="49">
        <f>_xll.qlCalendarAdvance(IborCalendar,$H1715,B1716,"f",FALSE)</f>
        <v>51777</v>
      </c>
      <c r="I1716" s="49">
        <f>_xll.qlInterestRateIndexValueDate(Index1M,$H1716)</f>
        <v>51781</v>
      </c>
      <c r="J1716" s="52">
        <f>IFERROR(_xll.qlIndexFixing(Index1M,$H1716,TRUE,_xll.ohTrigger(RecalcTrigger,Trigger1M)),NA())</f>
        <v>1.6570629753974254E-2</v>
      </c>
      <c r="K1716" s="52">
        <f>IFERROR(_xll.qlIndexFixing(ONIndex1M,I1716,TRUE,_xll.ohTrigger(RecalcTrigger,Trigger1M)),NA())</f>
        <v>1.6562651042342225E-2</v>
      </c>
      <c r="L1716" s="52">
        <f>IFERROR(_xll.qlIndexFixing(Index3M,H1716,TRUE,_xll.ohTrigger(RecalcTrigger,Trigger3M)),NA())</f>
        <v>1.8701674313895352E-2</v>
      </c>
      <c r="M1716" s="52">
        <f>IFERROR(_xll.qlIndexFixing(ONIndex3M,I1716,TRUE,_xll.ohTrigger(RecalcTrigger,Trigger3M)),NA())</f>
        <v>1.8662484980271898E-2</v>
      </c>
      <c r="N1716" s="52">
        <f>IFERROR(_xll.qlIndexFixing(Index6M,$H1716,TRUE,_xll.ohTrigger(RecalcTrigger,Trigger6M)),NA())</f>
        <v>2.0421987666470916E-2</v>
      </c>
      <c r="O1716" s="52">
        <f>IFERROR(_xll.qlIndexFixing(ONIndex6M,I1716,TRUE,_xll.ohTrigger(RecalcTrigger,Trigger6M)),NA())</f>
        <v>2.0345650681967697E-2</v>
      </c>
      <c r="P1716" s="52">
        <f>IFERROR(_xll.qlIndexFixing(Index1Y,$H1716,TRUE,_xll.ohTrigger(RecalcTrigger,Trigger1Y)),NA())</f>
        <v>2.1773206493317217E-2</v>
      </c>
      <c r="Q1716" s="52">
        <f>IFERROR(_xll.qlIndexFixing(ONIndex1Y,I1716,TRUE,_xll.ohTrigger(RecalcTrigger,Trigger1Y)),NA())</f>
        <v>2.1655837485257123E-2</v>
      </c>
    </row>
    <row r="1717" spans="2:17" x14ac:dyDescent="0.2">
      <c r="B1717" s="46" t="s">
        <v>51</v>
      </c>
      <c r="D1717" s="49">
        <f>_xll.qlCalendarAdvance(LocalCalendar,$D1716,B1717,"f",FALSE)</f>
        <v>51804</v>
      </c>
      <c r="E1717" s="49">
        <f>_xll.qlInterestRateIndexValueDate(IndexON,D1717)</f>
        <v>51804</v>
      </c>
      <c r="F1717" s="52">
        <f>IFERROR(_xll.qlIndexFixing(IndexON,D1717,TRUE,_xll.ohTrigger(RecalcTrigger,TriggerON)),NA())</f>
        <v>1.439691365291651E-2</v>
      </c>
      <c r="H1717" s="49">
        <f>_xll.qlCalendarAdvance(IborCalendar,$H1716,B1717,"f",FALSE)</f>
        <v>51784</v>
      </c>
      <c r="I1717" s="49">
        <f>_xll.qlInterestRateIndexValueDate(Index1M,$H1717)</f>
        <v>51789</v>
      </c>
      <c r="J1717" s="52">
        <f>IFERROR(_xll.qlIndexFixing(Index1M,$H1717,TRUE,_xll.ohTrigger(RecalcTrigger,Trigger1M)),NA())</f>
        <v>1.6568797325509803E-2</v>
      </c>
      <c r="K1717" s="52">
        <f>IFERROR(_xll.qlIndexFixing(ONIndex1M,I1717,TRUE,_xll.ohTrigger(RecalcTrigger,Trigger1M)),NA())</f>
        <v>1.6560802484395509E-2</v>
      </c>
      <c r="L1717" s="52">
        <f>IFERROR(_xll.qlIndexFixing(Index3M,H1717,TRUE,_xll.ohTrigger(RecalcTrigger,Trigger3M)),NA())</f>
        <v>1.8700792096764698E-2</v>
      </c>
      <c r="M1717" s="52">
        <f>IFERROR(_xll.qlIndexFixing(ONIndex3M,I1717,TRUE,_xll.ohTrigger(RecalcTrigger,Trigger3M)),NA())</f>
        <v>1.8661656628804479E-2</v>
      </c>
      <c r="N1717" s="52">
        <f>IFERROR(_xll.qlIndexFixing(Index6M,$H1717,TRUE,_xll.ohTrigger(RecalcTrigger,Trigger6M)),NA())</f>
        <v>2.0419078128708162E-2</v>
      </c>
      <c r="O1717" s="52">
        <f>IFERROR(_xll.qlIndexFixing(ONIndex6M,I1717,TRUE,_xll.ohTrigger(RecalcTrigger,Trigger6M)),NA())</f>
        <v>2.03431018531397E-2</v>
      </c>
      <c r="P1717" s="52">
        <f>IFERROR(_xll.qlIndexFixing(Index1Y,$H1717,TRUE,_xll.ohTrigger(RecalcTrigger,Trigger1Y)),NA())</f>
        <v>2.1768259317833039E-2</v>
      </c>
      <c r="Q1717" s="52">
        <f>IFERROR(_xll.qlIndexFixing(ONIndex1Y,I1717,TRUE,_xll.ohTrigger(RecalcTrigger,Trigger1Y)),NA())</f>
        <v>2.1649916348076559E-2</v>
      </c>
    </row>
    <row r="1718" spans="2:17" x14ac:dyDescent="0.2">
      <c r="B1718" s="46" t="s">
        <v>51</v>
      </c>
      <c r="D1718" s="49">
        <f>_xll.qlCalendarAdvance(LocalCalendar,$D1717,B1718,"f",FALSE)</f>
        <v>51811</v>
      </c>
      <c r="E1718" s="49">
        <f>_xll.qlInterestRateIndexValueDate(IndexON,D1718)</f>
        <v>51811</v>
      </c>
      <c r="F1718" s="52">
        <f>IFERROR(_xll.qlIndexFixing(IndexON,D1718,TRUE,_xll.ohTrigger(RecalcTrigger,TriggerON)),NA())</f>
        <v>1.4396116450692276E-2</v>
      </c>
      <c r="H1718" s="49">
        <f>_xll.qlCalendarAdvance(IborCalendar,$H1717,B1718,"f",FALSE)</f>
        <v>51791</v>
      </c>
      <c r="I1718" s="49">
        <f>_xll.qlInterestRateIndexValueDate(Index1M,$H1718)</f>
        <v>51795</v>
      </c>
      <c r="J1718" s="52">
        <f>IFERROR(_xll.qlIndexFixing(Index1M,$H1718,TRUE,_xll.ohTrigger(RecalcTrigger,Trigger1M)),NA())</f>
        <v>1.6567429543021244E-2</v>
      </c>
      <c r="K1718" s="52">
        <f>IFERROR(_xll.qlIndexFixing(ONIndex1M,I1718,TRUE,_xll.ohTrigger(RecalcTrigger,Trigger1M)),NA())</f>
        <v>1.6559422595632256E-2</v>
      </c>
      <c r="L1718" s="52">
        <f>IFERROR(_xll.qlIndexFixing(Index3M,H1718,TRUE,_xll.ohTrigger(RecalcTrigger,Trigger3M)),NA())</f>
        <v>1.8700124670589503E-2</v>
      </c>
      <c r="M1718" s="52">
        <f>IFERROR(_xll.qlIndexFixing(ONIndex3M,I1718,TRUE,_xll.ohTrigger(RecalcTrigger,Trigger3M)),NA())</f>
        <v>1.8661029628992409E-2</v>
      </c>
      <c r="N1718" s="52">
        <f>IFERROR(_xll.qlIndexFixing(Index6M,$H1718,TRUE,_xll.ohTrigger(RecalcTrigger,Trigger6M)),NA())</f>
        <v>2.0417218765207634E-2</v>
      </c>
      <c r="O1718" s="52">
        <f>IFERROR(_xll.qlIndexFixing(ONIndex6M,I1718,TRUE,_xll.ohTrigger(RecalcTrigger,Trigger6M)),NA())</f>
        <v>2.0341195339872442E-2</v>
      </c>
      <c r="P1718" s="52">
        <f>IFERROR(_xll.qlIndexFixing(Index1Y,$H1718,TRUE,_xll.ohTrigger(RecalcTrigger,Trigger1Y)),NA())</f>
        <v>2.176458080663898E-2</v>
      </c>
      <c r="Q1718" s="52">
        <f>IFERROR(_xll.qlIndexFixing(ONIndex1Y,I1718,TRUE,_xll.ohTrigger(RecalcTrigger,Trigger1Y)),NA())</f>
        <v>2.1645506663858782E-2</v>
      </c>
    </row>
    <row r="1719" spans="2:17" x14ac:dyDescent="0.2">
      <c r="B1719" s="46" t="s">
        <v>51</v>
      </c>
      <c r="D1719" s="49">
        <f>_xll.qlCalendarAdvance(LocalCalendar,$D1718,B1719,"f",FALSE)</f>
        <v>51818</v>
      </c>
      <c r="E1719" s="49">
        <f>_xll.qlInterestRateIndexValueDate(IndexON,D1719)</f>
        <v>51818</v>
      </c>
      <c r="F1719" s="52">
        <f>IFERROR(_xll.qlIndexFixing(IndexON,D1719,TRUE,_xll.ohTrigger(RecalcTrigger,TriggerON)),NA())</f>
        <v>1.4395317471729285E-2</v>
      </c>
      <c r="H1719" s="49">
        <f>_xll.qlCalendarAdvance(IborCalendar,$H1718,B1719,"f",FALSE)</f>
        <v>51798</v>
      </c>
      <c r="I1719" s="49">
        <f>_xll.qlInterestRateIndexValueDate(Index1M,$H1719)</f>
        <v>51802</v>
      </c>
      <c r="J1719" s="52">
        <f>IFERROR(_xll.qlIndexFixing(Index1M,$H1719,TRUE,_xll.ohTrigger(RecalcTrigger,Trigger1M)),NA())</f>
        <v>1.6566109073513635E-2</v>
      </c>
      <c r="K1719" s="52">
        <f>IFERROR(_xll.qlIndexFixing(ONIndex1M,I1719,TRUE,_xll.ohTrigger(RecalcTrigger,Trigger1M)),NA())</f>
        <v>1.6557819799096762E-2</v>
      </c>
      <c r="L1719" s="52">
        <f>IFERROR(_xll.qlIndexFixing(Index3M,H1719,TRUE,_xll.ohTrigger(RecalcTrigger,Trigger3M)),NA())</f>
        <v>1.8699339763116572E-2</v>
      </c>
      <c r="M1719" s="52">
        <f>IFERROR(_xll.qlIndexFixing(ONIndex3M,I1719,TRUE,_xll.ohTrigger(RecalcTrigger,Trigger3M)),NA())</f>
        <v>1.8660291914702754E-2</v>
      </c>
      <c r="N1719" s="52">
        <f>IFERROR(_xll.qlIndexFixing(Index6M,$H1719,TRUE,_xll.ohTrigger(RecalcTrigger,Trigger6M)),NA())</f>
        <v>2.0415055100766612E-2</v>
      </c>
      <c r="O1719" s="52">
        <f>IFERROR(_xll.qlIndexFixing(ONIndex6M,I1719,TRUE,_xll.ohTrigger(RecalcTrigger,Trigger6M)),NA())</f>
        <v>2.0338976608353931E-2</v>
      </c>
      <c r="P1719" s="52">
        <f>IFERROR(_xll.qlIndexFixing(Index1Y,$H1719,TRUE,_xll.ohTrigger(RecalcTrigger,Trigger1Y)),NA())</f>
        <v>2.1760323736092383E-2</v>
      </c>
      <c r="Q1719" s="52">
        <f>IFERROR(_xll.qlIndexFixing(ONIndex1Y,I1719,TRUE,_xll.ohTrigger(RecalcTrigger,Trigger1Y)),NA())</f>
        <v>2.1640395798288026E-2</v>
      </c>
    </row>
    <row r="1720" spans="2:17" x14ac:dyDescent="0.2">
      <c r="B1720" s="46" t="s">
        <v>51</v>
      </c>
      <c r="D1720" s="49">
        <f>_xll.qlCalendarAdvance(LocalCalendar,$D1719,B1720,"f",FALSE)</f>
        <v>51825</v>
      </c>
      <c r="E1720" s="49">
        <f>_xll.qlInterestRateIndexValueDate(IndexON,D1720)</f>
        <v>51825</v>
      </c>
      <c r="F1720" s="52">
        <f>IFERROR(_xll.qlIndexFixing(IndexON,D1720,TRUE,_xll.ohTrigger(RecalcTrigger,TriggerON)),NA())</f>
        <v>1.4394516715867667E-2</v>
      </c>
      <c r="H1720" s="49">
        <f>_xll.qlCalendarAdvance(IborCalendar,$H1719,B1720,"f",FALSE)</f>
        <v>51805</v>
      </c>
      <c r="I1720" s="49">
        <f>_xll.qlInterestRateIndexValueDate(Index1M,$H1720)</f>
        <v>51809</v>
      </c>
      <c r="J1720" s="52">
        <f>IFERROR(_xll.qlIndexFixing(Index1M,$H1720,TRUE,_xll.ohTrigger(RecalcTrigger,Trigger1M)),NA())</f>
        <v>1.6563991234797903E-2</v>
      </c>
      <c r="K1720" s="52">
        <f>IFERROR(_xll.qlIndexFixing(ONIndex1M,I1720,TRUE,_xll.ohTrigger(RecalcTrigger,Trigger1M)),NA())</f>
        <v>1.6556224620627447E-2</v>
      </c>
      <c r="L1720" s="52">
        <f>IFERROR(_xll.qlIndexFixing(Index3M,H1720,TRUE,_xll.ohTrigger(RecalcTrigger,Trigger3M)),NA())</f>
        <v>1.8698548131769143E-2</v>
      </c>
      <c r="M1720" s="52">
        <f>IFERROR(_xll.qlIndexFixing(ONIndex3M,I1720,TRUE,_xll.ohTrigger(RecalcTrigger,Trigger3M)),NA())</f>
        <v>1.8659547507926533E-2</v>
      </c>
      <c r="N1720" s="52">
        <f>IFERROR(_xll.qlIndexFixing(Index6M,$H1720,TRUE,_xll.ohTrigger(RecalcTrigger,Trigger6M)),NA())</f>
        <v>2.0413322194242179E-2</v>
      </c>
      <c r="O1720" s="52">
        <f>IFERROR(_xll.qlIndexFixing(ONIndex6M,I1720,TRUE,_xll.ohTrigger(RecalcTrigger,Trigger6M)),NA())</f>
        <v>2.0336763836468208E-2</v>
      </c>
      <c r="P1720" s="52">
        <f>IFERROR(_xll.qlIndexFixing(Index1Y,$H1720,TRUE,_xll.ohTrigger(RecalcTrigger,Trigger1Y)),NA())</f>
        <v>2.1756103846777907E-2</v>
      </c>
      <c r="Q1720" s="52">
        <f>IFERROR(_xll.qlIndexFixing(ONIndex1Y,I1720,TRUE,_xll.ohTrigger(RecalcTrigger,Trigger1Y)),NA())</f>
        <v>2.1635321296189503E-2</v>
      </c>
    </row>
    <row r="1721" spans="2:17" x14ac:dyDescent="0.2">
      <c r="B1721" s="46" t="s">
        <v>51</v>
      </c>
      <c r="D1721" s="49">
        <f>_xll.qlCalendarAdvance(LocalCalendar,$D1720,B1721,"f",FALSE)</f>
        <v>51832</v>
      </c>
      <c r="E1721" s="49">
        <f>_xll.qlInterestRateIndexValueDate(IndexON,D1721)</f>
        <v>51832</v>
      </c>
      <c r="F1721" s="52">
        <f>IFERROR(_xll.qlIndexFixing(IndexON,D1721,TRUE,_xll.ohTrigger(RecalcTrigger,TriggerON)),NA())</f>
        <v>1.4393944533086511E-2</v>
      </c>
      <c r="H1721" s="49">
        <f>_xll.qlCalendarAdvance(IborCalendar,$H1720,B1721,"f",FALSE)</f>
        <v>51812</v>
      </c>
      <c r="I1721" s="49">
        <f>_xll.qlInterestRateIndexValueDate(Index1M,$H1721)</f>
        <v>51817</v>
      </c>
      <c r="J1721" s="52">
        <f>IFERROR(_xll.qlIndexFixing(Index1M,$H1721,TRUE,_xll.ohTrigger(RecalcTrigger,Trigger1M)),NA())</f>
        <v>1.6562193140170045E-2</v>
      </c>
      <c r="K1721" s="52">
        <f>IFERROR(_xll.qlIndexFixing(ONIndex1M,I1721,TRUE,_xll.ohTrigger(RecalcTrigger,Trigger1M)),NA())</f>
        <v>1.6554410887463789E-2</v>
      </c>
      <c r="L1721" s="52">
        <f>IFERROR(_xll.qlIndexFixing(Index3M,H1721,TRUE,_xll.ohTrigger(RecalcTrigger,Trigger3M)),NA())</f>
        <v>1.8697635176918293E-2</v>
      </c>
      <c r="M1721" s="52">
        <f>IFERROR(_xll.qlIndexFixing(ONIndex3M,I1721,TRUE,_xll.ohTrigger(RecalcTrigger,Trigger3M)),NA())</f>
        <v>1.865868856277153E-2</v>
      </c>
      <c r="N1721" s="52">
        <f>IFERROR(_xll.qlIndexFixing(Index6M,$H1721,TRUE,_xll.ohTrigger(RecalcTrigger,Trigger6M)),NA())</f>
        <v>2.0410013916918053E-2</v>
      </c>
      <c r="O1721" s="52">
        <f>IFERROR(_xll.qlIndexFixing(ONIndex6M,I1721,TRUE,_xll.ohTrigger(RecalcTrigger,Trigger6M)),NA())</f>
        <v>2.0334242252086909E-2</v>
      </c>
      <c r="P1721" s="52">
        <f>IFERROR(_xll.qlIndexFixing(Index1Y,$H1721,TRUE,_xll.ohTrigger(RecalcTrigger,Trigger1Y)),NA())</f>
        <v>2.1751326643573928E-2</v>
      </c>
      <c r="Q1721" s="52">
        <f>IFERROR(_xll.qlIndexFixing(ONIndex1Y,I1721,TRUE,_xll.ohTrigger(RecalcTrigger,Trigger1Y)),NA())</f>
        <v>2.1629566391876409E-2</v>
      </c>
    </row>
    <row r="1722" spans="2:17" x14ac:dyDescent="0.2">
      <c r="B1722" s="46" t="s">
        <v>51</v>
      </c>
      <c r="D1722" s="49">
        <f>_xll.qlCalendarAdvance(LocalCalendar,$D1721,B1722,"f",FALSE)</f>
        <v>51839</v>
      </c>
      <c r="E1722" s="49">
        <f>_xll.qlInterestRateIndexValueDate(IndexON,D1722)</f>
        <v>51839</v>
      </c>
      <c r="F1722" s="52">
        <f>IFERROR(_xll.qlIndexFixing(IndexON,D1722,TRUE,_xll.ohTrigger(RecalcTrigger,TriggerON)),NA())</f>
        <v>1.4392909873368609E-2</v>
      </c>
      <c r="H1722" s="49">
        <f>_xll.qlCalendarAdvance(IborCalendar,$H1721,B1722,"f",FALSE)</f>
        <v>51819</v>
      </c>
      <c r="I1722" s="49">
        <f>_xll.qlInterestRateIndexValueDate(Index1M,$H1722)</f>
        <v>51823</v>
      </c>
      <c r="J1722" s="52">
        <f>IFERROR(_xll.qlIndexFixing(Index1M,$H1722,TRUE,_xll.ohTrigger(RecalcTrigger,Trigger1M)),NA())</f>
        <v>1.6560851107740859E-2</v>
      </c>
      <c r="K1722" s="52">
        <f>IFERROR(_xll.qlIndexFixing(ONIndex1M,I1722,TRUE,_xll.ohTrigger(RecalcTrigger,Trigger1M)),NA())</f>
        <v>1.6553057117407732E-2</v>
      </c>
      <c r="L1722" s="52">
        <f>IFERROR(_xll.qlIndexFixing(Index3M,H1722,TRUE,_xll.ohTrigger(RecalcTrigger,Trigger3M)),NA())</f>
        <v>1.8696944697466418E-2</v>
      </c>
      <c r="M1722" s="52">
        <f>IFERROR(_xll.qlIndexFixing(ONIndex3M,I1722,TRUE,_xll.ohTrigger(RecalcTrigger,Trigger3M)),NA())</f>
        <v>1.8658038617473949E-2</v>
      </c>
      <c r="N1722" s="52">
        <f>IFERROR(_xll.qlIndexFixing(Index6M,$H1722,TRUE,_xll.ohTrigger(RecalcTrigger,Trigger6M)),NA())</f>
        <v>2.0408600246489158E-2</v>
      </c>
      <c r="O1722" s="52">
        <f>IFERROR(_xll.qlIndexFixing(ONIndex6M,I1722,TRUE,_xll.ohTrigger(RecalcTrigger,Trigger6M)),NA())</f>
        <v>2.0332356171994803E-2</v>
      </c>
      <c r="P1722" s="52">
        <f>IFERROR(_xll.qlIndexFixing(Index1Y,$H1722,TRUE,_xll.ohTrigger(RecalcTrigger,Trigger1Y)),NA())</f>
        <v>2.1747775609983134E-2</v>
      </c>
      <c r="Q1722" s="52">
        <f>IFERROR(_xll.qlIndexFixing(ONIndex1Y,I1722,TRUE,_xll.ohTrigger(RecalcTrigger,Trigger1Y)),NA())</f>
        <v>2.1625281382409156E-2</v>
      </c>
    </row>
    <row r="1723" spans="2:17" x14ac:dyDescent="0.2">
      <c r="B1723" s="46" t="s">
        <v>51</v>
      </c>
      <c r="D1723" s="49">
        <f>_xll.qlCalendarAdvance(LocalCalendar,$D1722,B1723,"f",FALSE)</f>
        <v>51846</v>
      </c>
      <c r="E1723" s="49">
        <f>_xll.qlInterestRateIndexValueDate(IndexON,D1723)</f>
        <v>51846</v>
      </c>
      <c r="F1723" s="52">
        <f>IFERROR(_xll.qlIndexFixing(IndexON,D1723,TRUE,_xll.ohTrigger(RecalcTrigger,TriggerON)),NA())</f>
        <v>1.4392103786891042E-2</v>
      </c>
      <c r="H1723" s="49">
        <f>_xll.qlCalendarAdvance(IborCalendar,$H1722,B1723,"f",FALSE)</f>
        <v>51826</v>
      </c>
      <c r="I1723" s="49">
        <f>_xll.qlInterestRateIndexValueDate(Index1M,$H1723)</f>
        <v>51830</v>
      </c>
      <c r="J1723" s="52">
        <f>IFERROR(_xll.qlIndexFixing(Index1M,$H1723,TRUE,_xll.ohTrigger(RecalcTrigger,Trigger1M)),NA())</f>
        <v>1.6559832601331648E-2</v>
      </c>
      <c r="K1723" s="52">
        <f>IFERROR(_xll.qlIndexFixing(ONIndex1M,I1723,TRUE,_xll.ohTrigger(RecalcTrigger,Trigger1M)),NA())</f>
        <v>1.6551484792577398E-2</v>
      </c>
      <c r="L1723" s="52">
        <f>IFERROR(_xll.qlIndexFixing(Index3M,H1723,TRUE,_xll.ohTrigger(RecalcTrigger,Trigger3M)),NA())</f>
        <v>1.8696132894518946E-2</v>
      </c>
      <c r="M1723" s="52">
        <f>IFERROR(_xll.qlIndexFixing(ONIndex3M,I1723,TRUE,_xll.ohTrigger(RecalcTrigger,Trigger3M)),NA())</f>
        <v>1.8657274133637713E-2</v>
      </c>
      <c r="N1723" s="52">
        <f>IFERROR(_xll.qlIndexFixing(Index6M,$H1723,TRUE,_xll.ohTrigger(RecalcTrigger,Trigger6M)),NA())</f>
        <v>2.0406886337086122E-2</v>
      </c>
      <c r="O1723" s="52">
        <f>IFERROR(_xll.qlIndexFixing(ONIndex6M,I1723,TRUE,_xll.ohTrigger(RecalcTrigger,Trigger6M)),NA())</f>
        <v>2.033016127924725E-2</v>
      </c>
      <c r="P1723" s="52">
        <f>IFERROR(_xll.qlIndexFixing(Index1Y,$H1723,TRUE,_xll.ohTrigger(RecalcTrigger,Trigger1Y)),NA())</f>
        <v>2.1743667261581494E-2</v>
      </c>
      <c r="Q1723" s="52">
        <f>IFERROR(_xll.qlIndexFixing(ONIndex1Y,I1723,TRUE,_xll.ohTrigger(RecalcTrigger,Trigger1Y)),NA())</f>
        <v>2.1620315970567461E-2</v>
      </c>
    </row>
    <row r="1724" spans="2:17" x14ac:dyDescent="0.2">
      <c r="B1724" s="46" t="s">
        <v>51</v>
      </c>
      <c r="D1724" s="49">
        <f>_xll.qlCalendarAdvance(LocalCalendar,$D1723,B1724,"f",FALSE)</f>
        <v>51853</v>
      </c>
      <c r="E1724" s="49">
        <f>_xll.qlInterestRateIndexValueDate(IndexON,D1724)</f>
        <v>51853</v>
      </c>
      <c r="F1724" s="52">
        <f>IFERROR(_xll.qlIndexFixing(IndexON,D1724,TRUE,_xll.ohTrigger(RecalcTrigger,TriggerON)),NA())</f>
        <v>1.439129592343491E-2</v>
      </c>
      <c r="H1724" s="49">
        <f>_xll.qlCalendarAdvance(IborCalendar,$H1723,B1724,"f",FALSE)</f>
        <v>51833</v>
      </c>
      <c r="I1724" s="49">
        <f>_xll.qlInterestRateIndexValueDate(Index1M,$H1724)</f>
        <v>51837</v>
      </c>
      <c r="J1724" s="52">
        <f>IFERROR(_xll.qlIndexFixing(Index1M,$H1724,TRUE,_xll.ohTrigger(RecalcTrigger,Trigger1M)),NA())</f>
        <v>1.6558011998130225E-2</v>
      </c>
      <c r="K1724" s="52">
        <f>IFERROR(_xll.qlIndexFixing(ONIndex1M,I1724,TRUE,_xll.ohTrigger(RecalcTrigger,Trigger1M)),NA())</f>
        <v>1.6549920085813241E-2</v>
      </c>
      <c r="L1724" s="52">
        <f>IFERROR(_xll.qlIndexFixing(Index3M,H1724,TRUE,_xll.ohTrigger(RecalcTrigger,Trigger3M)),NA())</f>
        <v>1.8694889442572173E-2</v>
      </c>
      <c r="M1724" s="52">
        <f>IFERROR(_xll.qlIndexFixing(ONIndex3M,I1724,TRUE,_xll.ohTrigger(RecalcTrigger,Trigger3M)),NA())</f>
        <v>1.8656502957394849E-2</v>
      </c>
      <c r="N1724" s="52">
        <f>IFERROR(_xll.qlIndexFixing(Index6M,$H1724,TRUE,_xll.ohTrigger(RecalcTrigger,Trigger6M)),NA())</f>
        <v>2.0404327125980292E-2</v>
      </c>
      <c r="O1724" s="52">
        <f>IFERROR(_xll.qlIndexFixing(ONIndex6M,I1724,TRUE,_xll.ohTrigger(RecalcTrigger,Trigger6M)),NA())</f>
        <v>2.032797234621242E-2</v>
      </c>
      <c r="P1724" s="52">
        <f>IFERROR(_xll.qlIndexFixing(Index1Y,$H1724,TRUE,_xll.ohTrigger(RecalcTrigger,Trigger1Y)),NA())</f>
        <v>2.1739596092569941E-2</v>
      </c>
      <c r="Q1724" s="52">
        <f>IFERROR(_xll.qlIndexFixing(ONIndex1Y,I1724,TRUE,_xll.ohTrigger(RecalcTrigger,Trigger1Y)),NA())</f>
        <v>2.1615386922357871E-2</v>
      </c>
    </row>
    <row r="1725" spans="2:17" x14ac:dyDescent="0.2">
      <c r="B1725" s="46" t="s">
        <v>51</v>
      </c>
      <c r="D1725" s="49">
        <f>_xll.qlCalendarAdvance(LocalCalendar,$D1724,B1725,"f",FALSE)</f>
        <v>51861</v>
      </c>
      <c r="E1725" s="49">
        <f>_xll.qlInterestRateIndexValueDate(IndexON,D1725)</f>
        <v>51861</v>
      </c>
      <c r="F1725" s="52">
        <f>IFERROR(_xll.qlIndexFixing(IndexON,D1725,TRUE,_xll.ohTrigger(RecalcTrigger,TriggerON)),NA())</f>
        <v>1.4390370475156899E-2</v>
      </c>
      <c r="H1725" s="49">
        <f>_xll.qlCalendarAdvance(IborCalendar,$H1724,B1725,"f",FALSE)</f>
        <v>51840</v>
      </c>
      <c r="I1725" s="49">
        <f>_xll.qlInterestRateIndexValueDate(Index1M,$H1725)</f>
        <v>51844</v>
      </c>
      <c r="J1725" s="52">
        <f>IFERROR(_xll.qlIndexFixing(Index1M,$H1725,TRUE,_xll.ohTrigger(RecalcTrigger,Trigger1M)),NA())</f>
        <v>1.6556469107615521E-2</v>
      </c>
      <c r="K1725" s="52">
        <f>IFERROR(_xll.qlIndexFixing(ONIndex1M,I1725,TRUE,_xll.ohTrigger(RecalcTrigger,Trigger1M)),NA())</f>
        <v>1.6548362997035326E-2</v>
      </c>
      <c r="L1725" s="52">
        <f>IFERROR(_xll.qlIndexFixing(Index3M,H1725,TRUE,_xll.ohTrigger(RecalcTrigger,Trigger3M)),NA())</f>
        <v>1.8694064714915457E-2</v>
      </c>
      <c r="M1725" s="52">
        <f>IFERROR(_xll.qlIndexFixing(ONIndex3M,I1725,TRUE,_xll.ohTrigger(RecalcTrigger,Trigger3M)),NA())</f>
        <v>1.865572508866542E-2</v>
      </c>
      <c r="N1725" s="52">
        <f>IFERROR(_xll.qlIndexFixing(Index6M,$H1725,TRUE,_xll.ohTrigger(RecalcTrigger,Trigger6M)),NA())</f>
        <v>2.0402199600370541E-2</v>
      </c>
      <c r="O1725" s="52">
        <f>IFERROR(_xll.qlIndexFixing(ONIndex6M,I1725,TRUE,_xll.ohTrigger(RecalcTrigger,Trigger6M)),NA())</f>
        <v>2.0325789372890313E-2</v>
      </c>
      <c r="P1725" s="52">
        <f>IFERROR(_xll.qlIndexFixing(Index1Y,$H1725,TRUE,_xll.ohTrigger(RecalcTrigger,Trigger1Y)),NA())</f>
        <v>2.1735562102497986E-2</v>
      </c>
      <c r="Q1725" s="52">
        <f>IFERROR(_xll.qlIndexFixing(ONIndex1Y,I1725,TRUE,_xll.ohTrigger(RecalcTrigger,Trigger1Y)),NA())</f>
        <v>2.1610494237460642E-2</v>
      </c>
    </row>
    <row r="1726" spans="2:17" x14ac:dyDescent="0.2">
      <c r="B1726" s="46" t="s">
        <v>51</v>
      </c>
      <c r="D1726" s="49">
        <f>_xll.qlCalendarAdvance(LocalCalendar,$D1725,B1726,"f",FALSE)</f>
        <v>51868</v>
      </c>
      <c r="E1726" s="49">
        <f>_xll.qlInterestRateIndexValueDate(IndexON,D1726)</f>
        <v>51868</v>
      </c>
      <c r="F1726" s="52">
        <f>IFERROR(_xll.qlIndexFixing(IndexON,D1726,TRUE,_xll.ohTrigger(RecalcTrigger,TriggerON)),NA())</f>
        <v>1.4389558804106528E-2</v>
      </c>
      <c r="H1726" s="49">
        <f>_xll.qlCalendarAdvance(IborCalendar,$H1725,B1726,"f",FALSE)</f>
        <v>51847</v>
      </c>
      <c r="I1726" s="49">
        <f>_xll.qlInterestRateIndexValueDate(Index1M,$H1726)</f>
        <v>51851</v>
      </c>
      <c r="J1726" s="52">
        <f>IFERROR(_xll.qlIndexFixing(Index1M,$H1726,TRUE,_xll.ohTrigger(RecalcTrigger,Trigger1M)),NA())</f>
        <v>1.655493384574434E-2</v>
      </c>
      <c r="K1726" s="52">
        <f>IFERROR(_xll.qlIndexFixing(ONIndex1M,I1726,TRUE,_xll.ohTrigger(RecalcTrigger,Trigger1M)),NA())</f>
        <v>1.6546813526163717E-2</v>
      </c>
      <c r="L1726" s="52">
        <f>IFERROR(_xll.qlIndexFixing(Index3M,H1726,TRUE,_xll.ohTrigger(RecalcTrigger,Trigger3M)),NA())</f>
        <v>1.869323326375523E-2</v>
      </c>
      <c r="M1726" s="52">
        <f>IFERROR(_xll.qlIndexFixing(ONIndex3M,I1726,TRUE,_xll.ohTrigger(RecalcTrigger,Trigger3M)),NA())</f>
        <v>1.8654940527689234E-2</v>
      </c>
      <c r="N1726" s="52">
        <f>IFERROR(_xll.qlIndexFixing(Index6M,$H1726,TRUE,_xll.ohTrigger(RecalcTrigger,Trigger6M)),NA())</f>
        <v>2.0400078097831186E-2</v>
      </c>
      <c r="O1726" s="52">
        <f>IFERROR(_xll.qlIndexFixing(ONIndex6M,I1726,TRUE,_xll.ohTrigger(RecalcTrigger,Trigger6M)),NA())</f>
        <v>2.0323612359200993E-2</v>
      </c>
      <c r="P1726" s="52">
        <f>IFERROR(_xll.qlIndexFixing(Index1Y,$H1726,TRUE,_xll.ohTrigger(RecalcTrigger,Trigger1Y)),NA())</f>
        <v>2.1731565290919078E-2</v>
      </c>
      <c r="Q1726" s="52">
        <f>IFERROR(_xll.qlIndexFixing(ONIndex1Y,I1726,TRUE,_xll.ohTrigger(RecalcTrigger,Trigger1Y)),NA())</f>
        <v>2.1605637916035647E-2</v>
      </c>
    </row>
    <row r="1727" spans="2:17" x14ac:dyDescent="0.2">
      <c r="B1727" s="46" t="s">
        <v>51</v>
      </c>
      <c r="D1727" s="49">
        <f>_xll.qlCalendarAdvance(LocalCalendar,$D1726,B1727,"f",FALSE)</f>
        <v>51875</v>
      </c>
      <c r="E1727" s="49">
        <f>_xll.qlInterestRateIndexValueDate(IndexON,D1727)</f>
        <v>51875</v>
      </c>
      <c r="F1727" s="52">
        <f>IFERROR(_xll.qlIndexFixing(IndexON,D1727,TRUE,_xll.ohTrigger(RecalcTrigger,TriggerON)),NA())</f>
        <v>1.4388745356157528E-2</v>
      </c>
      <c r="H1727" s="49">
        <f>_xll.qlCalendarAdvance(IborCalendar,$H1726,B1727,"f",FALSE)</f>
        <v>51854</v>
      </c>
      <c r="I1727" s="49">
        <f>_xll.qlInterestRateIndexValueDate(Index1M,$H1727)</f>
        <v>51858</v>
      </c>
      <c r="J1727" s="52">
        <f>IFERROR(_xll.qlIndexFixing(Index1M,$H1727,TRUE,_xll.ohTrigger(RecalcTrigger,Trigger1M)),NA())</f>
        <v>1.655340621252184E-2</v>
      </c>
      <c r="K1727" s="52">
        <f>IFERROR(_xll.qlIndexFixing(ONIndex1M,I1727,TRUE,_xll.ohTrigger(RecalcTrigger,Trigger1M)),NA())</f>
        <v>1.6545271673198414E-2</v>
      </c>
      <c r="L1727" s="52">
        <f>IFERROR(_xll.qlIndexFixing(Index3M,H1727,TRUE,_xll.ohTrigger(RecalcTrigger,Trigger3M)),NA())</f>
        <v>1.8692395089093244E-2</v>
      </c>
      <c r="M1727" s="52">
        <f>IFERROR(_xll.qlIndexFixing(ONIndex3M,I1727,TRUE,_xll.ohTrigger(RecalcTrigger,Trigger3M)),NA())</f>
        <v>1.8654149274146548E-2</v>
      </c>
      <c r="N1727" s="52">
        <f>IFERROR(_xll.qlIndexFixing(Index6M,$H1727,TRUE,_xll.ohTrigger(RecalcTrigger,Trigger6M)),NA())</f>
        <v>2.0397962618344655E-2</v>
      </c>
      <c r="O1727" s="52">
        <f>IFERROR(_xll.qlIndexFixing(ONIndex6M,I1727,TRUE,_xll.ohTrigger(RecalcTrigger,Trigger6M)),NA())</f>
        <v>2.0321441305304333E-2</v>
      </c>
      <c r="P1727" s="52">
        <f>IFERROR(_xll.qlIndexFixing(Index1Y,$H1727,TRUE,_xll.ohTrigger(RecalcTrigger,Trigger1Y)),NA())</f>
        <v>2.1727605657391496E-2</v>
      </c>
      <c r="Q1727" s="52">
        <f>IFERROR(_xll.qlIndexFixing(ONIndex1Y,I1727,TRUE,_xll.ohTrigger(RecalcTrigger,Trigger1Y)),NA())</f>
        <v>2.1600817958082885E-2</v>
      </c>
    </row>
    <row r="1728" spans="2:17" x14ac:dyDescent="0.2">
      <c r="B1728" s="46" t="s">
        <v>51</v>
      </c>
      <c r="D1728" s="49">
        <f>_xll.qlCalendarAdvance(LocalCalendar,$D1727,B1728,"f",FALSE)</f>
        <v>51882</v>
      </c>
      <c r="E1728" s="49">
        <f>_xll.qlInterestRateIndexValueDate(IndexON,D1728)</f>
        <v>51882</v>
      </c>
      <c r="F1728" s="52">
        <f>IFERROR(_xll.qlIndexFixing(IndexON,D1728,TRUE,_xll.ohTrigger(RecalcTrigger,TriggerON)),NA())</f>
        <v>1.4387930131309901E-2</v>
      </c>
      <c r="H1728" s="49">
        <f>_xll.qlCalendarAdvance(IborCalendar,$H1727,B1728,"f",FALSE)</f>
        <v>51862</v>
      </c>
      <c r="I1728" s="49">
        <f>_xll.qlInterestRateIndexValueDate(Index1M,$H1728)</f>
        <v>51866</v>
      </c>
      <c r="J1728" s="52">
        <f>IFERROR(_xll.qlIndexFixing(Index1M,$H1728,TRUE,_xll.ohTrigger(RecalcTrigger,Trigger1M)),NA())</f>
        <v>1.6551669687175096E-2</v>
      </c>
      <c r="K1728" s="52">
        <f>IFERROR(_xll.qlIndexFixing(ONIndex1M,I1728,TRUE,_xll.ohTrigger(RecalcTrigger,Trigger1M)),NA())</f>
        <v>1.6543789801333197E-2</v>
      </c>
      <c r="L1728" s="52">
        <f>IFERROR(_xll.qlIndexFixing(Index3M,H1728,TRUE,_xll.ohTrigger(RecalcTrigger,Trigger3M)),NA())</f>
        <v>1.8691006150787004E-2</v>
      </c>
      <c r="M1728" s="52">
        <f>IFERROR(_xll.qlIndexFixing(ONIndex3M,I1728,TRUE,_xll.ohTrigger(RecalcTrigger,Trigger3M)),NA())</f>
        <v>1.8653662703642659E-2</v>
      </c>
      <c r="N1728" s="52">
        <f>IFERROR(_xll.qlIndexFixing(Index6M,$H1728,TRUE,_xll.ohTrigger(RecalcTrigger,Trigger6M)),NA())</f>
        <v>2.0395125088466377E-2</v>
      </c>
      <c r="O1728" s="52">
        <f>IFERROR(_xll.qlIndexFixing(ONIndex6M,I1728,TRUE,_xll.ohTrigger(RecalcTrigger,Trigger6M)),NA())</f>
        <v>2.0319386461329358E-2</v>
      </c>
      <c r="P1728" s="52">
        <f>IFERROR(_xll.qlIndexFixing(Index1Y,$H1728,TRUE,_xll.ohTrigger(RecalcTrigger,Trigger1Y)),NA())</f>
        <v>2.172312588551421E-2</v>
      </c>
      <c r="Q1728" s="52">
        <f>IFERROR(_xll.qlIndexFixing(ONIndex1Y,I1728,TRUE,_xll.ohTrigger(RecalcTrigger,Trigger1Y)),NA())</f>
        <v>2.1595661832076729E-2</v>
      </c>
    </row>
    <row r="1729" spans="2:17" x14ac:dyDescent="0.2">
      <c r="B1729" s="46" t="s">
        <v>51</v>
      </c>
      <c r="D1729" s="49">
        <f>_xll.qlCalendarAdvance(LocalCalendar,$D1728,B1729,"f",FALSE)</f>
        <v>51889</v>
      </c>
      <c r="E1729" s="49">
        <f>_xll.qlInterestRateIndexValueDate(IndexON,D1729)</f>
        <v>51889</v>
      </c>
      <c r="F1729" s="52">
        <f>IFERROR(_xll.qlIndexFixing(IndexON,D1729,TRUE,_xll.ohTrigger(RecalcTrigger,TriggerON)),NA())</f>
        <v>1.4387113129643581E-2</v>
      </c>
      <c r="H1729" s="49">
        <f>_xll.qlCalendarAdvance(IborCalendar,$H1728,B1729,"f",FALSE)</f>
        <v>51869</v>
      </c>
      <c r="I1729" s="49">
        <f>_xll.qlInterestRateIndexValueDate(Index1M,$H1729)</f>
        <v>51873</v>
      </c>
      <c r="J1729" s="52">
        <f>IFERROR(_xll.qlIndexFixing(Index1M,$H1729,TRUE,_xll.ohTrigger(RecalcTrigger,Trigger1M)),NA())</f>
        <v>1.6550158401036279E-2</v>
      </c>
      <c r="K1729" s="52">
        <f>IFERROR(_xll.qlIndexFixing(ONIndex1M,I1729,TRUE,_xll.ohTrigger(RecalcTrigger,Trigger1M)),NA())</f>
        <v>1.6541993354861617E-2</v>
      </c>
      <c r="L1729" s="52">
        <f>IFERROR(_xll.qlIndexFixing(Index3M,H1729,TRUE,_xll.ohTrigger(RecalcTrigger,Trigger3M)),NA())</f>
        <v>1.8690576360199163E-2</v>
      </c>
      <c r="M1729" s="52">
        <f>IFERROR(_xll.qlIndexFixing(ONIndex3M,I1729,TRUE,_xll.ohTrigger(RecalcTrigger,Trigger3M)),NA())</f>
        <v>1.8652431195427255E-2</v>
      </c>
      <c r="N1729" s="52">
        <f>IFERROR(_xll.qlIndexFixing(Index6M,$H1729,TRUE,_xll.ohTrigger(RecalcTrigger,Trigger6M)),NA())</f>
        <v>2.0393022203767736E-2</v>
      </c>
      <c r="O1729" s="52">
        <f>IFERROR(_xll.qlIndexFixing(ONIndex6M,I1729,TRUE,_xll.ohTrigger(RecalcTrigger,Trigger6M)),NA())</f>
        <v>2.0316809115232815E-2</v>
      </c>
      <c r="P1729" s="52">
        <f>IFERROR(_xll.qlIndexFixing(Index1Y,$H1729,TRUE,_xll.ohTrigger(RecalcTrigger,Trigger1Y)),NA())</f>
        <v>2.171924591776964E-2</v>
      </c>
      <c r="Q1729" s="52">
        <f>IFERROR(_xll.qlIndexFixing(ONIndex1Y,I1729,TRUE,_xll.ohTrigger(RecalcTrigger,Trigger1Y)),NA())</f>
        <v>2.159061192494427E-2</v>
      </c>
    </row>
    <row r="1730" spans="2:17" x14ac:dyDescent="0.2">
      <c r="B1730" s="46" t="s">
        <v>51</v>
      </c>
      <c r="D1730" s="49">
        <f>_xll.qlCalendarAdvance(LocalCalendar,$D1729,B1730,"f",FALSE)</f>
        <v>51896</v>
      </c>
      <c r="E1730" s="49">
        <f>_xll.qlInterestRateIndexValueDate(IndexON,D1730)</f>
        <v>51896</v>
      </c>
      <c r="F1730" s="52">
        <f>IFERROR(_xll.qlIndexFixing(IndexON,D1730,TRUE,_xll.ohTrigger(RecalcTrigger,TriggerON)),NA())</f>
        <v>1.4386294351078632E-2</v>
      </c>
      <c r="H1730" s="49">
        <f>_xll.qlCalendarAdvance(IborCalendar,$H1729,B1730,"f",FALSE)</f>
        <v>51876</v>
      </c>
      <c r="I1730" s="49">
        <f>_xll.qlInterestRateIndexValueDate(Index1M,$H1730)</f>
        <v>51880</v>
      </c>
      <c r="J1730" s="52">
        <f>IFERROR(_xll.qlIndexFixing(Index1M,$H1730,TRUE,_xll.ohTrigger(RecalcTrigger,Trigger1M)),NA())</f>
        <v>1.6548654743535833E-2</v>
      </c>
      <c r="K1730" s="52">
        <f>IFERROR(_xll.qlIndexFixing(ONIndex1M,I1730,TRUE,_xll.ohTrigger(RecalcTrigger,Trigger1M)),NA())</f>
        <v>1.6540475444024594E-2</v>
      </c>
      <c r="L1730" s="52">
        <f>IFERROR(_xll.qlIndexFixing(Index3M,H1730,TRUE,_xll.ohTrigger(RecalcTrigger,Trigger3M)),NA())</f>
        <v>1.8689295312126042E-2</v>
      </c>
      <c r="M1730" s="52">
        <f>IFERROR(_xll.qlIndexFixing(ONIndex3M,I1730,TRUE,_xll.ohTrigger(RecalcTrigger,Trigger3M)),NA())</f>
        <v>1.865161890862943E-2</v>
      </c>
      <c r="N1730" s="52">
        <f>IFERROR(_xll.qlIndexFixing(Index6M,$H1730,TRUE,_xll.ohTrigger(RecalcTrigger,Trigger6M)),NA())</f>
        <v>2.0390925341710046E-2</v>
      </c>
      <c r="O1730" s="52">
        <f>IFERROR(_xll.qlIndexFixing(ONIndex6M,I1730,TRUE,_xll.ohTrigger(RecalcTrigger,Trigger6M)),NA())</f>
        <v>2.0314656791633467E-2</v>
      </c>
      <c r="P1730" s="52">
        <f>IFERROR(_xll.qlIndexFixing(Index1Y,$H1730,TRUE,_xll.ohTrigger(RecalcTrigger,Trigger1Y)),NA())</f>
        <v>2.1715403126713537E-2</v>
      </c>
      <c r="Q1730" s="52">
        <f>IFERROR(_xll.qlIndexFixing(ONIndex1Y,I1730,TRUE,_xll.ohTrigger(RecalcTrigger,Trigger1Y)),NA())</f>
        <v>2.1585906251972986E-2</v>
      </c>
    </row>
    <row r="1731" spans="2:17" x14ac:dyDescent="0.2">
      <c r="B1731" s="46" t="s">
        <v>51</v>
      </c>
      <c r="D1731" s="49">
        <f>_xll.qlCalendarAdvance(LocalCalendar,$D1730,B1731,"f",FALSE)</f>
        <v>51903</v>
      </c>
      <c r="E1731" s="49">
        <f>_xll.qlInterestRateIndexValueDate(IndexON,D1731)</f>
        <v>51903</v>
      </c>
      <c r="F1731" s="52">
        <f>IFERROR(_xll.qlIndexFixing(IndexON,D1731,TRUE,_xll.ohTrigger(RecalcTrigger,TriggerON)),NA())</f>
        <v>1.438547379553512E-2</v>
      </c>
      <c r="H1731" s="49">
        <f>_xll.qlCalendarAdvance(IborCalendar,$H1730,B1731,"f",FALSE)</f>
        <v>51883</v>
      </c>
      <c r="I1731" s="49">
        <f>_xll.qlInterestRateIndexValueDate(Index1M,$H1731)</f>
        <v>51887</v>
      </c>
      <c r="J1731" s="52">
        <f>IFERROR(_xll.qlIndexFixing(Index1M,$H1731,TRUE,_xll.ohTrigger(RecalcTrigger,Trigger1M)),NA())</f>
        <v>1.6547158714668594E-2</v>
      </c>
      <c r="K1731" s="52">
        <f>IFERROR(_xll.qlIndexFixing(ONIndex1M,I1731,TRUE,_xll.ohTrigger(RecalcTrigger,Trigger1M)),NA())</f>
        <v>1.6538965151173812E-2</v>
      </c>
      <c r="L1731" s="52">
        <f>IFERROR(_xll.qlIndexFixing(Index3M,H1731,TRUE,_xll.ohTrigger(RecalcTrigger,Trigger3M)),NA())</f>
        <v>1.8688429808089602E-2</v>
      </c>
      <c r="M1731" s="52">
        <f>IFERROR(_xll.qlIndexFixing(ONIndex3M,I1731,TRUE,_xll.ohTrigger(RecalcTrigger,Trigger3M)),NA())</f>
        <v>1.8650799929584849E-2</v>
      </c>
      <c r="N1731" s="52">
        <f>IFERROR(_xll.qlIndexFixing(Index6M,$H1731,TRUE,_xll.ohTrigger(RecalcTrigger,Trigger6M)),NA())</f>
        <v>2.0388834502275643E-2</v>
      </c>
      <c r="O1731" s="52">
        <f>IFERROR(_xll.qlIndexFixing(ONIndex6M,I1731,TRUE,_xll.ohTrigger(RecalcTrigger,Trigger6M)),NA())</f>
        <v>2.0312510427906716E-2</v>
      </c>
      <c r="P1731" s="52">
        <f>IFERROR(_xll.qlIndexFixing(Index1Y,$H1731,TRUE,_xll.ohTrigger(RecalcTrigger,Trigger1Y)),NA())</f>
        <v>2.1711597511921036E-2</v>
      </c>
      <c r="Q1731" s="52">
        <f>IFERROR(_xll.qlIndexFixing(ONIndex1Y,I1731,TRUE,_xll.ohTrigger(RecalcTrigger,Trigger1Y)),NA())</f>
        <v>2.1581236942553872E-2</v>
      </c>
    </row>
    <row r="1732" spans="2:17" x14ac:dyDescent="0.2">
      <c r="B1732" s="46" t="s">
        <v>51</v>
      </c>
      <c r="D1732" s="49">
        <f>_xll.qlCalendarAdvance(LocalCalendar,$D1731,B1732,"f",FALSE)</f>
        <v>51910</v>
      </c>
      <c r="E1732" s="49">
        <f>_xll.qlInterestRateIndexValueDate(IndexON,D1732)</f>
        <v>51910</v>
      </c>
      <c r="F1732" s="52">
        <f>IFERROR(_xll.qlIndexFixing(IndexON,D1732,TRUE,_xll.ohTrigger(RecalcTrigger,TriggerON)),NA())</f>
        <v>1.4384651463172915E-2</v>
      </c>
      <c r="H1732" s="49">
        <f>_xll.qlCalendarAdvance(IborCalendar,$H1731,B1732,"f",FALSE)</f>
        <v>51890</v>
      </c>
      <c r="I1732" s="49">
        <f>_xll.qlInterestRateIndexValueDate(Index1M,$H1732)</f>
        <v>51894</v>
      </c>
      <c r="J1732" s="52">
        <f>IFERROR(_xll.qlIndexFixing(Index1M,$H1732,TRUE,_xll.ohTrigger(RecalcTrigger,Trigger1M)),NA())</f>
        <v>1.6545670314429408E-2</v>
      </c>
      <c r="K1732" s="52">
        <f>IFERROR(_xll.qlIndexFixing(ONIndex1M,I1732,TRUE,_xll.ohTrigger(RecalcTrigger,Trigger1M)),NA())</f>
        <v>1.65374624761494E-2</v>
      </c>
      <c r="L1732" s="52">
        <f>IFERROR(_xll.qlIndexFixing(Index3M,H1732,TRUE,_xll.ohTrigger(RecalcTrigger,Trigger3M)),NA())</f>
        <v>1.868755758092E-2</v>
      </c>
      <c r="M1732" s="52">
        <f>IFERROR(_xll.qlIndexFixing(ONIndex3M,I1732,TRUE,_xll.ohTrigger(RecalcTrigger,Trigger3M)),NA())</f>
        <v>1.8649974258053703E-2</v>
      </c>
      <c r="N1732" s="52">
        <f>IFERROR(_xll.qlIndexFixing(Index6M,$H1732,TRUE,_xll.ohTrigger(RecalcTrigger,Trigger6M)),NA())</f>
        <v>2.0386749685444204E-2</v>
      </c>
      <c r="O1732" s="52">
        <f>IFERROR(_xll.qlIndexFixing(ONIndex6M,I1732,TRUE,_xll.ohTrigger(RecalcTrigger,Trigger6M)),NA())</f>
        <v>2.0310370023812752E-2</v>
      </c>
      <c r="P1732" s="52">
        <f>IFERROR(_xll.qlIndexFixing(Index1Y,$H1732,TRUE,_xll.ohTrigger(RecalcTrigger,Trigger1Y)),NA())</f>
        <v>2.1707829072970992E-2</v>
      </c>
      <c r="Q1732" s="52">
        <f>IFERROR(_xll.qlIndexFixing(ONIndex1Y,I1732,TRUE,_xll.ohTrigger(RecalcTrigger,Trigger1Y)),NA())</f>
        <v>2.1576603996447119E-2</v>
      </c>
    </row>
    <row r="1733" spans="2:17" x14ac:dyDescent="0.2">
      <c r="B1733" s="46" t="s">
        <v>51</v>
      </c>
      <c r="D1733" s="49">
        <f>_xll.qlCalendarAdvance(LocalCalendar,$D1732,B1733,"f",FALSE)</f>
        <v>51917</v>
      </c>
      <c r="E1733" s="49">
        <f>_xll.qlInterestRateIndexValueDate(IndexON,D1733)</f>
        <v>51917</v>
      </c>
      <c r="F1733" s="52">
        <f>IFERROR(_xll.qlIndexFixing(IndexON,D1733,TRUE,_xll.ohTrigger(RecalcTrigger,TriggerON)),NA())</f>
        <v>1.4383827353912082E-2</v>
      </c>
      <c r="H1733" s="49">
        <f>_xll.qlCalendarAdvance(IborCalendar,$H1732,B1733,"f",FALSE)</f>
        <v>51897</v>
      </c>
      <c r="I1733" s="49">
        <f>_xll.qlInterestRateIndexValueDate(Index1M,$H1733)</f>
        <v>51901</v>
      </c>
      <c r="J1733" s="52">
        <f>IFERROR(_xll.qlIndexFixing(Index1M,$H1733,TRUE,_xll.ohTrigger(RecalcTrigger,Trigger1M)),NA())</f>
        <v>1.6543365151540725E-2</v>
      </c>
      <c r="K1733" s="52">
        <f>IFERROR(_xll.qlIndexFixing(ONIndex1M,I1733,TRUE,_xll.ohTrigger(RecalcTrigger,Trigger1M)),NA())</f>
        <v>1.6535967419191167E-2</v>
      </c>
      <c r="L1733" s="52">
        <f>IFERROR(_xll.qlIndexFixing(Index3M,H1733,TRUE,_xll.ohTrigger(RecalcTrigger,Trigger3M)),NA())</f>
        <v>1.8687098796800597E-2</v>
      </c>
      <c r="M1733" s="52">
        <f>IFERROR(_xll.qlIndexFixing(ONIndex3M,I1733,TRUE,_xll.ohTrigger(RecalcTrigger,Trigger3M)),NA())</f>
        <v>1.8649141894195864E-2</v>
      </c>
      <c r="N1733" s="52">
        <f>IFERROR(_xll.qlIndexFixing(Index6M,$H1733,TRUE,_xll.ohTrigger(RecalcTrigger,Trigger6M)),NA())</f>
        <v>2.0384670891198515E-2</v>
      </c>
      <c r="O1733" s="52">
        <f>IFERROR(_xll.qlIndexFixing(ONIndex6M,I1733,TRUE,_xll.ohTrigger(RecalcTrigger,Trigger6M)),NA())</f>
        <v>2.0308235579351575E-2</v>
      </c>
      <c r="P1733" s="52">
        <f>IFERROR(_xll.qlIndexFixing(Index1Y,$H1733,TRUE,_xll.ohTrigger(RecalcTrigger,Trigger1Y)),NA())</f>
        <v>2.1704097809446647E-2</v>
      </c>
      <c r="Q1733" s="52">
        <f>IFERROR(_xll.qlIndexFixing(ONIndex1Y,I1733,TRUE,_xll.ohTrigger(RecalcTrigger,Trigger1Y)),NA())</f>
        <v>2.1572007413812599E-2</v>
      </c>
    </row>
    <row r="1734" spans="2:17" x14ac:dyDescent="0.2">
      <c r="B1734" s="46" t="s">
        <v>51</v>
      </c>
      <c r="D1734" s="49">
        <f>_xll.qlCalendarAdvance(LocalCalendar,$D1733,B1734,"f",FALSE)</f>
        <v>51924</v>
      </c>
      <c r="E1734" s="49">
        <f>_xll.qlInterestRateIndexValueDate(IndexON,D1734)</f>
        <v>51924</v>
      </c>
      <c r="F1734" s="52">
        <f>IFERROR(_xll.qlIndexFixing(IndexON,D1734,TRUE,_xll.ohTrigger(RecalcTrigger,TriggerON)),NA())</f>
        <v>1.4383001467752621E-2</v>
      </c>
      <c r="H1734" s="49">
        <f>_xll.qlCalendarAdvance(IborCalendar,$H1733,B1734,"f",FALSE)</f>
        <v>51904</v>
      </c>
      <c r="I1734" s="49">
        <f>_xll.qlInterestRateIndexValueDate(Index1M,$H1734)</f>
        <v>51908</v>
      </c>
      <c r="J1734" s="52">
        <f>IFERROR(_xll.qlIndexFixing(Index1M,$H1734,TRUE,_xll.ohTrigger(RecalcTrigger,Trigger1M)),NA())</f>
        <v>1.6541890577009673E-2</v>
      </c>
      <c r="K1734" s="52">
        <f>IFERROR(_xll.qlIndexFixing(ONIndex1M,I1734,TRUE,_xll.ohTrigger(RecalcTrigger,Trigger1M)),NA())</f>
        <v>1.6534479980059302E-2</v>
      </c>
      <c r="L1734" s="52">
        <f>IFERROR(_xll.qlIndexFixing(Index3M,H1734,TRUE,_xll.ohTrigger(RecalcTrigger,Trigger3M)),NA())</f>
        <v>1.868579295720707E-2</v>
      </c>
      <c r="M1734" s="52">
        <f>IFERROR(_xll.qlIndexFixing(ONIndex3M,I1734,TRUE,_xll.ohTrigger(RecalcTrigger,Trigger3M)),NA())</f>
        <v>1.864830283785146E-2</v>
      </c>
      <c r="N1734" s="52">
        <f>IFERROR(_xll.qlIndexFixing(Index6M,$H1734,TRUE,_xll.ohTrigger(RecalcTrigger,Trigger6M)),NA())</f>
        <v>2.0382598119519577E-2</v>
      </c>
      <c r="O1734" s="52">
        <f>IFERROR(_xll.qlIndexFixing(ONIndex6M,I1734,TRUE,_xll.ohTrigger(RecalcTrigger,Trigger6M)),NA())</f>
        <v>2.0306107094683057E-2</v>
      </c>
      <c r="P1734" s="52">
        <f>IFERROR(_xll.qlIndexFixing(Index1Y,$H1734,TRUE,_xll.ohTrigger(RecalcTrigger,Trigger1Y)),NA())</f>
        <v>2.1700403720935617E-2</v>
      </c>
      <c r="Q1734" s="52">
        <f>IFERROR(_xll.qlIndexFixing(ONIndex1Y,I1734,TRUE,_xll.ohTrigger(RecalcTrigger,Trigger1Y)),NA())</f>
        <v>2.1567447194650313E-2</v>
      </c>
    </row>
    <row r="1735" spans="2:17" x14ac:dyDescent="0.2">
      <c r="B1735" s="46" t="s">
        <v>51</v>
      </c>
      <c r="D1735" s="49">
        <f>_xll.qlCalendarAdvance(LocalCalendar,$D1734,B1735,"f",FALSE)</f>
        <v>51931</v>
      </c>
      <c r="E1735" s="49">
        <f>_xll.qlInterestRateIndexValueDate(IndexON,D1735)</f>
        <v>51931</v>
      </c>
      <c r="F1735" s="52">
        <f>IFERROR(_xll.qlIndexFixing(IndexON,D1735,TRUE,_xll.ohTrigger(RecalcTrigger,TriggerON)),NA())</f>
        <v>1.4382173804774467E-2</v>
      </c>
      <c r="H1735" s="49">
        <f>_xll.qlCalendarAdvance(IborCalendar,$H1734,B1735,"f",FALSE)</f>
        <v>51911</v>
      </c>
      <c r="I1735" s="49">
        <f>_xll.qlInterestRateIndexValueDate(Index1M,$H1735)</f>
        <v>51915</v>
      </c>
      <c r="J1735" s="52">
        <f>IFERROR(_xll.qlIndexFixing(Index1M,$H1735,TRUE,_xll.ohTrigger(RecalcTrigger,Trigger1M)),NA())</f>
        <v>1.6540423630028642E-2</v>
      </c>
      <c r="K1735" s="52">
        <f>IFERROR(_xll.qlIndexFixing(ONIndex1M,I1735,TRUE,_xll.ohTrigger(RecalcTrigger,Trigger1M)),NA())</f>
        <v>1.653300015891368E-2</v>
      </c>
      <c r="L1735" s="52">
        <f>IFERROR(_xll.qlIndexFixing(Index3M,H1735,TRUE,_xll.ohTrigger(RecalcTrigger,Trigger3M)),NA())</f>
        <v>1.8684900560670847E-2</v>
      </c>
      <c r="M1735" s="52">
        <f>IFERROR(_xll.qlIndexFixing(ONIndex3M,I1735,TRUE,_xll.ohTrigger(RecalcTrigger,Trigger3M)),NA())</f>
        <v>1.8647457089180364E-2</v>
      </c>
      <c r="N1735" s="52">
        <f>IFERROR(_xll.qlIndexFixing(Index6M,$H1735,TRUE,_xll.ohTrigger(RecalcTrigger,Trigger6M)),NA())</f>
        <v>2.0380531370387964E-2</v>
      </c>
      <c r="O1735" s="52">
        <f>IFERROR(_xll.qlIndexFixing(ONIndex6M,I1735,TRUE,_xll.ohTrigger(RecalcTrigger,Trigger6M)),NA())</f>
        <v>2.0303984569647326E-2</v>
      </c>
      <c r="P1735" s="52">
        <f>IFERROR(_xll.qlIndexFixing(Index1Y,$H1735,TRUE,_xll.ohTrigger(RecalcTrigger,Trigger1Y)),NA())</f>
        <v>2.1696746807028582E-2</v>
      </c>
      <c r="Q1735" s="52">
        <f>IFERROR(_xll.qlIndexFixing(ONIndex1Y,I1735,TRUE,_xll.ohTrigger(RecalcTrigger,Trigger1Y)),NA())</f>
        <v>2.1562923338880324E-2</v>
      </c>
    </row>
    <row r="1736" spans="2:17" x14ac:dyDescent="0.2">
      <c r="B1736" s="46" t="s">
        <v>51</v>
      </c>
      <c r="D1736" s="49">
        <f>_xll.qlCalendarAdvance(LocalCalendar,$D1735,B1736,"f",FALSE)</f>
        <v>51938</v>
      </c>
      <c r="E1736" s="49">
        <f>_xll.qlInterestRateIndexValueDate(IndexON,D1736)</f>
        <v>51938</v>
      </c>
      <c r="F1736" s="52">
        <f>IFERROR(_xll.qlIndexFixing(IndexON,D1736,TRUE,_xll.ohTrigger(RecalcTrigger,TriggerON)),NA())</f>
        <v>1.438134436481775E-2</v>
      </c>
      <c r="H1736" s="49">
        <f>_xll.qlCalendarAdvance(IborCalendar,$H1735,B1736,"f",FALSE)</f>
        <v>51918</v>
      </c>
      <c r="I1736" s="49">
        <f>_xll.qlInterestRateIndexValueDate(Index1M,$H1736)</f>
        <v>51922</v>
      </c>
      <c r="J1736" s="52">
        <f>IFERROR(_xll.qlIndexFixing(Index1M,$H1736,TRUE,_xll.ohTrigger(RecalcTrigger,Trigger1M)),NA())</f>
        <v>1.6538964310603341E-2</v>
      </c>
      <c r="K1736" s="52">
        <f>IFERROR(_xll.qlIndexFixing(ONIndex1M,I1736,TRUE,_xll.ohTrigger(RecalcTrigger,Trigger1M)),NA())</f>
        <v>1.6531527955674363E-2</v>
      </c>
      <c r="L1736" s="52">
        <f>IFERROR(_xll.qlIndexFixing(Index3M,H1736,TRUE,_xll.ohTrigger(RecalcTrigger,Trigger3M)),NA())</f>
        <v>1.868442002781814E-2</v>
      </c>
      <c r="M1736" s="52">
        <f>IFERROR(_xll.qlIndexFixing(ONIndex3M,I1736,TRUE,_xll.ohTrigger(RecalcTrigger,Trigger3M)),NA())</f>
        <v>1.8646604648022702E-2</v>
      </c>
      <c r="N1736" s="52">
        <f>IFERROR(_xll.qlIndexFixing(Index6M,$H1736,TRUE,_xll.ohTrigger(RecalcTrigger,Trigger6M)),NA())</f>
        <v>2.0378900361257998E-2</v>
      </c>
      <c r="O1736" s="52">
        <f>IFERROR(_xll.qlIndexFixing(ONIndex6M,I1736,TRUE,_xll.ohTrigger(RecalcTrigger,Trigger6M)),NA())</f>
        <v>2.0301868004244383E-2</v>
      </c>
      <c r="P1736" s="52">
        <f>IFERROR(_xll.qlIndexFixing(Index1Y,$H1736,TRUE,_xll.ohTrigger(RecalcTrigger,Trigger1Y)),NA())</f>
        <v>2.1693127067321488E-2</v>
      </c>
      <c r="Q1736" s="52">
        <f>IFERROR(_xll.qlIndexFixing(ONIndex1Y,I1736,TRUE,_xll.ohTrigger(RecalcTrigger,Trigger1Y)),NA())</f>
        <v>2.1558435846582569E-2</v>
      </c>
    </row>
    <row r="1737" spans="2:17" x14ac:dyDescent="0.2">
      <c r="B1737" s="46" t="s">
        <v>51</v>
      </c>
      <c r="D1737" s="49">
        <f>_xll.qlCalendarAdvance(LocalCalendar,$D1736,B1737,"f",FALSE)</f>
        <v>51945</v>
      </c>
      <c r="E1737" s="49">
        <f>_xll.qlInterestRateIndexValueDate(IndexON,D1737)</f>
        <v>51945</v>
      </c>
      <c r="F1737" s="52">
        <f>IFERROR(_xll.qlIndexFixing(IndexON,D1737,TRUE,_xll.ohTrigger(RecalcTrigger,TriggerON)),NA())</f>
        <v>1.438051314804234E-2</v>
      </c>
      <c r="H1737" s="49">
        <f>_xll.qlCalendarAdvance(IborCalendar,$H1736,B1737,"f",FALSE)</f>
        <v>51925</v>
      </c>
      <c r="I1737" s="49">
        <f>_xll.qlInterestRateIndexValueDate(Index1M,$H1737)</f>
        <v>51929</v>
      </c>
      <c r="J1737" s="52">
        <f>IFERROR(_xll.qlIndexFixing(Index1M,$H1737,TRUE,_xll.ohTrigger(RecalcTrigger,Trigger1M)),NA())</f>
        <v>1.6539450331378394E-2</v>
      </c>
      <c r="K1737" s="52">
        <f>IFERROR(_xll.qlIndexFixing(ONIndex1M,I1737,TRUE,_xll.ohTrigger(RecalcTrigger,Trigger1M)),NA())</f>
        <v>1.6530063370421288E-2</v>
      </c>
      <c r="L1737" s="52">
        <f>IFERROR(_xll.qlIndexFixing(Index3M,H1737,TRUE,_xll.ohTrigger(RecalcTrigger,Trigger3M)),NA())</f>
        <v>1.8683931681697123E-2</v>
      </c>
      <c r="M1737" s="52">
        <f>IFERROR(_xll.qlIndexFixing(ONIndex3M,I1737,TRUE,_xll.ohTrigger(RecalcTrigger,Trigger3M)),NA())</f>
        <v>1.8645745514618284E-2</v>
      </c>
      <c r="N1737" s="52">
        <f>IFERROR(_xll.qlIndexFixing(Index6M,$H1737,TRUE,_xll.ohTrigger(RecalcTrigger,Trigger6M)),NA())</f>
        <v>2.0377706174382955E-2</v>
      </c>
      <c r="O1737" s="52">
        <f>IFERROR(_xll.qlIndexFixing(ONIndex6M,I1737,TRUE,_xll.ohTrigger(RecalcTrigger,Trigger6M)),NA())</f>
        <v>2.0299757398714036E-2</v>
      </c>
      <c r="P1737" s="52">
        <f>IFERROR(_xll.qlIndexFixing(Index1Y,$H1737,TRUE,_xll.ohTrigger(RecalcTrigger,Trigger1Y)),NA())</f>
        <v>2.1689544501413992E-2</v>
      </c>
      <c r="Q1737" s="52">
        <f>IFERROR(_xll.qlIndexFixing(ONIndex1Y,I1737,TRUE,_xll.ohTrigger(RecalcTrigger,Trigger1Y)),NA())</f>
        <v>2.155398471767711E-2</v>
      </c>
    </row>
    <row r="1738" spans="2:17" x14ac:dyDescent="0.2">
      <c r="B1738" s="46" t="s">
        <v>51</v>
      </c>
      <c r="D1738" s="49">
        <f>_xll.qlCalendarAdvance(LocalCalendar,$D1737,B1738,"f",FALSE)</f>
        <v>51952</v>
      </c>
      <c r="E1738" s="49">
        <f>_xll.qlInterestRateIndexValueDate(IndexON,D1738)</f>
        <v>51952</v>
      </c>
      <c r="F1738" s="52">
        <f>IFERROR(_xll.qlIndexFixing(IndexON,D1738,TRUE,_xll.ohTrigger(RecalcTrigger,TriggerON)),NA())</f>
        <v>1.4379680154368302E-2</v>
      </c>
      <c r="H1738" s="49">
        <f>_xll.qlCalendarAdvance(IborCalendar,$H1737,B1738,"f",FALSE)</f>
        <v>51932</v>
      </c>
      <c r="I1738" s="49">
        <f>_xll.qlInterestRateIndexValueDate(Index1M,$H1738)</f>
        <v>51936</v>
      </c>
      <c r="J1738" s="52">
        <f>IFERROR(_xll.qlIndexFixing(Index1M,$H1738,TRUE,_xll.ohTrigger(RecalcTrigger,Trigger1M)),NA())</f>
        <v>1.653690011406218E-2</v>
      </c>
      <c r="K1738" s="52">
        <f>IFERROR(_xll.qlIndexFixing(ONIndex1M,I1738,TRUE,_xll.ohTrigger(RecalcTrigger,Trigger1M)),NA())</f>
        <v>1.6528606403234392E-2</v>
      </c>
      <c r="L1738" s="52">
        <f>IFERROR(_xll.qlIndexFixing(Index3M,H1738,TRUE,_xll.ohTrigger(RecalcTrigger,Trigger3M)),NA())</f>
        <v>1.868301806078863E-2</v>
      </c>
      <c r="M1738" s="52">
        <f>IFERROR(_xll.qlIndexFixing(ONIndex3M,I1738,TRUE,_xll.ohTrigger(RecalcTrigger,Trigger3M)),NA())</f>
        <v>1.8644879688647364E-2</v>
      </c>
      <c r="N1738" s="52">
        <f>IFERROR(_xll.qlIndexFixing(Index6M,$H1738,TRUE,_xll.ohTrigger(RecalcTrigger,Trigger6M)),NA())</f>
        <v>2.037565843741948E-2</v>
      </c>
      <c r="O1738" s="52">
        <f>IFERROR(_xll.qlIndexFixing(ONIndex6M,I1738,TRUE,_xll.ohTrigger(RecalcTrigger,Trigger6M)),NA())</f>
        <v>2.0297652752816475E-2</v>
      </c>
      <c r="P1738" s="52">
        <f>IFERROR(_xll.qlIndexFixing(Index1Y,$H1738,TRUE,_xll.ohTrigger(RecalcTrigger,Trigger1Y)),NA())</f>
        <v>2.1685999108909483E-2</v>
      </c>
      <c r="Q1738" s="52">
        <f>IFERROR(_xll.qlIndexFixing(ONIndex1Y,I1738,TRUE,_xll.ohTrigger(RecalcTrigger,Trigger1Y)),NA())</f>
        <v>2.1549569952084013E-2</v>
      </c>
    </row>
    <row r="1739" spans="2:17" x14ac:dyDescent="0.2">
      <c r="B1739" s="46" t="s">
        <v>51</v>
      </c>
      <c r="D1739" s="49">
        <f>_xll.qlCalendarAdvance(LocalCalendar,$D1738,B1739,"f",FALSE)</f>
        <v>51959</v>
      </c>
      <c r="E1739" s="49">
        <f>_xll.qlInterestRateIndexValueDate(IndexON,D1739)</f>
        <v>51959</v>
      </c>
      <c r="F1739" s="52">
        <f>IFERROR(_xll.qlIndexFixing(IndexON,D1739,TRUE,_xll.ohTrigger(RecalcTrigger,TriggerON)),NA())</f>
        <v>1.4378845383795635E-2</v>
      </c>
      <c r="H1739" s="49">
        <f>_xll.qlCalendarAdvance(IborCalendar,$H1738,B1739,"f",FALSE)</f>
        <v>51939</v>
      </c>
      <c r="I1739" s="49">
        <f>_xll.qlInterestRateIndexValueDate(Index1M,$H1739)</f>
        <v>51943</v>
      </c>
      <c r="J1739" s="52">
        <f>IFERROR(_xll.qlIndexFixing(Index1M,$H1739,TRUE,_xll.ohTrigger(RecalcTrigger,Trigger1M)),NA())</f>
        <v>1.6535465114149734E-2</v>
      </c>
      <c r="K1739" s="52">
        <f>IFERROR(_xll.qlIndexFixing(ONIndex1M,I1739,TRUE,_xll.ohTrigger(RecalcTrigger,Trigger1M)),NA())</f>
        <v>1.6527157053713992E-2</v>
      </c>
      <c r="L1739" s="52">
        <f>IFERROR(_xll.qlIndexFixing(Index3M,H1739,TRUE,_xll.ohTrigger(RecalcTrigger,Trigger3M)),NA())</f>
        <v>1.8682097716089918E-2</v>
      </c>
      <c r="M1739" s="52">
        <f>IFERROR(_xll.qlIndexFixing(ONIndex3M,I1739,TRUE,_xll.ohTrigger(RecalcTrigger,Trigger3M)),NA())</f>
        <v>1.8644007170349752E-2</v>
      </c>
      <c r="N1739" s="52">
        <f>IFERROR(_xll.qlIndexFixing(Index6M,$H1739,TRUE,_xll.ohTrigger(RecalcTrigger,Trigger6M)),NA())</f>
        <v>2.0373616723978125E-2</v>
      </c>
      <c r="O1739" s="52">
        <f>IFERROR(_xll.qlIndexFixing(ONIndex6M,I1739,TRUE,_xll.ohTrigger(RecalcTrigger,Trigger6M)),NA())</f>
        <v>2.0295554066551702E-2</v>
      </c>
      <c r="P1739" s="52">
        <f>IFERROR(_xll.qlIndexFixing(Index1Y,$H1739,TRUE,_xll.ohTrigger(RecalcTrigger,Trigger1Y)),NA())</f>
        <v>2.1682490889416161E-2</v>
      </c>
      <c r="Q1739" s="52">
        <f>IFERROR(_xll.qlIndexFixing(ONIndex1Y,I1739,TRUE,_xll.ohTrigger(RecalcTrigger,Trigger1Y)),NA())</f>
        <v>2.1545191550043086E-2</v>
      </c>
    </row>
    <row r="1740" spans="2:17" x14ac:dyDescent="0.2">
      <c r="B1740" s="46" t="s">
        <v>51</v>
      </c>
      <c r="D1740" s="49">
        <f>_xll.qlCalendarAdvance(LocalCalendar,$D1739,B1740,"f",FALSE)</f>
        <v>51966</v>
      </c>
      <c r="E1740" s="49">
        <f>_xll.qlInterestRateIndexValueDate(IndexON,D1740)</f>
        <v>51966</v>
      </c>
      <c r="F1740" s="52">
        <f>IFERROR(_xll.qlIndexFixing(IndexON,D1740,TRUE,_xll.ohTrigger(RecalcTrigger,TriggerON)),NA())</f>
        <v>1.4378008836324341E-2</v>
      </c>
      <c r="H1740" s="49">
        <f>_xll.qlCalendarAdvance(IborCalendar,$H1739,B1740,"f",FALSE)</f>
        <v>51946</v>
      </c>
      <c r="I1740" s="49">
        <f>_xll.qlInterestRateIndexValueDate(Index1M,$H1740)</f>
        <v>51950</v>
      </c>
      <c r="J1740" s="52">
        <f>IFERROR(_xll.qlIndexFixing(Index1M,$H1740,TRUE,_xll.ohTrigger(RecalcTrigger,Trigger1M)),NA())</f>
        <v>1.6534037742844711E-2</v>
      </c>
      <c r="K1740" s="52">
        <f>IFERROR(_xll.qlIndexFixing(ONIndex1M,I1740,TRUE,_xll.ohTrigger(RecalcTrigger,Trigger1M)),NA())</f>
        <v>1.6525715322259771E-2</v>
      </c>
      <c r="L1740" s="52">
        <f>IFERROR(_xll.qlIndexFixing(Index3M,H1740,TRUE,_xll.ohTrigger(RecalcTrigger,Trigger3M)),NA())</f>
        <v>1.8681170647606198E-2</v>
      </c>
      <c r="M1740" s="52">
        <f>IFERROR(_xll.qlIndexFixing(ONIndex3M,I1740,TRUE,_xll.ohTrigger(RecalcTrigger,Trigger3M)),NA())</f>
        <v>1.8643127959725447E-2</v>
      </c>
      <c r="N1740" s="52">
        <f>IFERROR(_xll.qlIndexFixing(Index6M,$H1740,TRUE,_xll.ohTrigger(RecalcTrigger,Trigger6M)),NA())</f>
        <v>2.0371581034040635E-2</v>
      </c>
      <c r="O1740" s="52">
        <f>IFERROR(_xll.qlIndexFixing(ONIndex6M,I1740,TRUE,_xll.ohTrigger(RecalcTrigger,Trigger6M)),NA())</f>
        <v>2.0293461339999652E-2</v>
      </c>
      <c r="P1740" s="52">
        <f>IFERROR(_xll.qlIndexFixing(Index1Y,$H1740,TRUE,_xll.ohTrigger(RecalcTrigger,Trigger1Y)),NA())</f>
        <v>2.1679019842545739E-2</v>
      </c>
      <c r="Q1740" s="52">
        <f>IFERROR(_xll.qlIndexFixing(ONIndex1Y,I1740,TRUE,_xll.ohTrigger(RecalcTrigger,Trigger1Y)),NA())</f>
        <v>2.1540849511394455E-2</v>
      </c>
    </row>
    <row r="1741" spans="2:17" x14ac:dyDescent="0.2">
      <c r="B1741" s="46" t="s">
        <v>51</v>
      </c>
      <c r="D1741" s="49">
        <f>_xll.qlCalendarAdvance(LocalCalendar,$D1740,B1741,"f",FALSE)</f>
        <v>51973</v>
      </c>
      <c r="E1741" s="49">
        <f>_xll.qlInterestRateIndexValueDate(IndexON,D1741)</f>
        <v>51973</v>
      </c>
      <c r="F1741" s="52">
        <f>IFERROR(_xll.qlIndexFixing(IndexON,D1741,TRUE,_xll.ohTrigger(RecalcTrigger,TriggerON)),NA())</f>
        <v>1.4377170511954418E-2</v>
      </c>
      <c r="H1741" s="49">
        <f>_xll.qlCalendarAdvance(IborCalendar,$H1740,B1741,"f",FALSE)</f>
        <v>51953</v>
      </c>
      <c r="I1741" s="49">
        <f>_xll.qlInterestRateIndexValueDate(Index1M,$H1741)</f>
        <v>51957</v>
      </c>
      <c r="J1741" s="52">
        <f>IFERROR(_xll.qlIndexFixing(Index1M,$H1741,TRUE,_xll.ohTrigger(RecalcTrigger,Trigger1M)),NA())</f>
        <v>1.653233932139031E-2</v>
      </c>
      <c r="K1741" s="52">
        <f>IFERROR(_xll.qlIndexFixing(ONIndex1M,I1741,TRUE,_xll.ohTrigger(RecalcTrigger,Trigger1M)),NA())</f>
        <v>1.6524281208791791E-2</v>
      </c>
      <c r="L1741" s="52">
        <f>IFERROR(_xll.qlIndexFixing(Index3M,H1741,TRUE,_xll.ohTrigger(RecalcTrigger,Trigger3M)),NA())</f>
        <v>1.8679820943812202E-2</v>
      </c>
      <c r="M1741" s="52">
        <f>IFERROR(_xll.qlIndexFixing(ONIndex3M,I1741,TRUE,_xll.ohTrigger(RecalcTrigger,Trigger3M)),NA())</f>
        <v>1.8642242056534641E-2</v>
      </c>
      <c r="N1741" s="52">
        <f>IFERROR(_xll.qlIndexFixing(Index6M,$H1741,TRUE,_xll.ohTrigger(RecalcTrigger,Trigger6M)),NA())</f>
        <v>2.0369119981299623E-2</v>
      </c>
      <c r="O1741" s="52">
        <f>IFERROR(_xll.qlIndexFixing(ONIndex6M,I1741,TRUE,_xll.ohTrigger(RecalcTrigger,Trigger6M)),NA())</f>
        <v>2.029137457308039E-2</v>
      </c>
      <c r="P1741" s="52">
        <f>IFERROR(_xll.qlIndexFixing(Index1Y,$H1741,TRUE,_xll.ohTrigger(RecalcTrigger,Trigger1Y)),NA())</f>
        <v>2.1675585967914301E-2</v>
      </c>
      <c r="Q1741" s="52">
        <f>IFERROR(_xll.qlIndexFixing(ONIndex1Y,I1741,TRUE,_xll.ohTrigger(RecalcTrigger,Trigger1Y)),NA())</f>
        <v>2.1536543836138122E-2</v>
      </c>
    </row>
    <row r="1742" spans="2:17" x14ac:dyDescent="0.2">
      <c r="B1742" s="46" t="s">
        <v>51</v>
      </c>
      <c r="D1742" s="49">
        <f>_xll.qlCalendarAdvance(LocalCalendar,$D1741,B1742,"f",FALSE)</f>
        <v>51980</v>
      </c>
      <c r="E1742" s="49">
        <f>_xll.qlInterestRateIndexValueDate(IndexON,D1742)</f>
        <v>51980</v>
      </c>
      <c r="F1742" s="52">
        <f>IFERROR(_xll.qlIndexFixing(IndexON,D1742,TRUE,_xll.ohTrigger(RecalcTrigger,TriggerON)),NA())</f>
        <v>1.4376330410765803E-2</v>
      </c>
      <c r="H1742" s="49">
        <f>_xll.qlCalendarAdvance(IborCalendar,$H1741,B1742,"f",FALSE)</f>
        <v>51964</v>
      </c>
      <c r="I1742" s="49">
        <f>_xll.qlInterestRateIndexValueDate(Index1M,$H1742)</f>
        <v>51966</v>
      </c>
      <c r="J1742" s="52">
        <f>IFERROR(_xll.qlIndexFixing(Index1M,$H1742,TRUE,_xll.ohTrigger(RecalcTrigger,Trigger1M)),NA())</f>
        <v>1.6531083176430927E-2</v>
      </c>
      <c r="K1742" s="52">
        <f>IFERROR(_xll.qlIndexFixing(ONIndex1M,I1742,TRUE,_xll.ohTrigger(RecalcTrigger,Trigger1M)),NA())</f>
        <v>1.6522448542293233E-2</v>
      </c>
      <c r="L1742" s="52">
        <f>IFERROR(_xll.qlIndexFixing(Index3M,H1742,TRUE,_xll.ohTrigger(RecalcTrigger,Trigger3M)),NA())</f>
        <v>1.8678611154035275E-2</v>
      </c>
      <c r="M1742" s="52">
        <f>IFERROR(_xll.qlIndexFixing(ONIndex3M,I1742,TRUE,_xll.ohTrigger(RecalcTrigger,Trigger3M)),NA())</f>
        <v>1.8641093204641024E-2</v>
      </c>
      <c r="N1742" s="52">
        <f>IFERROR(_xll.qlIndexFixing(Index6M,$H1742,TRUE,_xll.ohTrigger(RecalcTrigger,Trigger6M)),NA())</f>
        <v>2.0366518854189636E-2</v>
      </c>
      <c r="O1742" s="52">
        <f>IFERROR(_xll.qlIndexFixing(ONIndex6M,I1742,TRUE,_xll.ohTrigger(RecalcTrigger,Trigger6M)),NA())</f>
        <v>2.0288700344242017E-2</v>
      </c>
      <c r="P1742" s="52">
        <f>IFERROR(_xll.qlIndexFixing(Index1Y,$H1742,TRUE,_xll.ohTrigger(RecalcTrigger,Trigger1Y)),NA())</f>
        <v>2.1671225606067591E-2</v>
      </c>
      <c r="Q1742" s="52">
        <f>IFERROR(_xll.qlIndexFixing(ONIndex1Y,I1742,TRUE,_xll.ohTrigger(RecalcTrigger,Trigger1Y)),NA())</f>
        <v>2.1531061399953089E-2</v>
      </c>
    </row>
    <row r="1743" spans="2:17" x14ac:dyDescent="0.2">
      <c r="B1743" s="46" t="s">
        <v>51</v>
      </c>
      <c r="D1743" s="49">
        <f>_xll.qlCalendarAdvance(LocalCalendar,$D1742,B1743,"f",FALSE)</f>
        <v>51987</v>
      </c>
      <c r="E1743" s="49">
        <f>_xll.qlInterestRateIndexValueDate(IndexON,D1743)</f>
        <v>51987</v>
      </c>
      <c r="F1743" s="52">
        <f>IFERROR(_xll.qlIndexFixing(IndexON,D1743,TRUE,_xll.ohTrigger(RecalcTrigger,TriggerON)),NA())</f>
        <v>1.4375488532598624E-2</v>
      </c>
      <c r="H1743" s="49">
        <f>_xll.qlCalendarAdvance(IborCalendar,$H1742,B1743,"f",FALSE)</f>
        <v>51971</v>
      </c>
      <c r="I1743" s="49">
        <f>_xll.qlInterestRateIndexValueDate(Index1M,$H1743)</f>
        <v>51973</v>
      </c>
      <c r="J1743" s="52">
        <f>IFERROR(_xll.qlIndexFixing(Index1M,$H1743,TRUE,_xll.ohTrigger(RecalcTrigger,Trigger1M)),NA())</f>
        <v>1.6529681351110104E-2</v>
      </c>
      <c r="K1743" s="52">
        <f>IFERROR(_xll.qlIndexFixing(ONIndex1M,I1743,TRUE,_xll.ohTrigger(RecalcTrigger,Trigger1M)),NA())</f>
        <v>1.6521031841216782E-2</v>
      </c>
      <c r="L1743" s="52">
        <f>IFERROR(_xll.qlIndexFixing(Index3M,H1743,TRUE,_xll.ohTrigger(RecalcTrigger,Trigger3M)),NA())</f>
        <v>1.8677662522516441E-2</v>
      </c>
      <c r="M1743" s="52">
        <f>IFERROR(_xll.qlIndexFixing(ONIndex3M,I1743,TRUE,_xll.ohTrigger(RecalcTrigger,Trigger3M)),NA())</f>
        <v>1.8640192004566458E-2</v>
      </c>
      <c r="N1743" s="52">
        <f>IFERROR(_xll.qlIndexFixing(Index6M,$H1743,TRUE,_xll.ohTrigger(RecalcTrigger,Trigger6M)),NA())</f>
        <v>2.0364502638863795E-2</v>
      </c>
      <c r="O1743" s="52">
        <f>IFERROR(_xll.qlIndexFixing(ONIndex6M,I1743,TRUE,_xll.ohTrigger(RecalcTrigger,Trigger6M)),NA())</f>
        <v>2.0286627199546103E-2</v>
      </c>
      <c r="P1743" s="52">
        <f>IFERROR(_xll.qlIndexFixing(Index1Y,$H1743,TRUE,_xll.ohTrigger(RecalcTrigger,Trigger1Y)),NA())</f>
        <v>2.1667876695134695E-2</v>
      </c>
      <c r="Q1743" s="52">
        <f>IFERROR(_xll.qlIndexFixing(ONIndex1Y,I1743,TRUE,_xll.ohTrigger(RecalcTrigger,Trigger1Y)),NA())</f>
        <v>2.1526838841090523E-2</v>
      </c>
    </row>
    <row r="1744" spans="2:17" x14ac:dyDescent="0.2">
      <c r="B1744" s="46" t="s">
        <v>51</v>
      </c>
      <c r="D1744" s="49">
        <f>_xll.qlCalendarAdvance(LocalCalendar,$D1743,B1744,"f",FALSE)</f>
        <v>51994</v>
      </c>
      <c r="E1744" s="49">
        <f>_xll.qlInterestRateIndexValueDate(IndexON,D1744)</f>
        <v>51994</v>
      </c>
      <c r="F1744" s="52">
        <f>IFERROR(_xll.qlIndexFixing(IndexON,D1744,TRUE,_xll.ohTrigger(RecalcTrigger,TriggerON)),NA())</f>
        <v>1.4374644877692688E-2</v>
      </c>
      <c r="H1744" s="49">
        <f>_xll.qlCalendarAdvance(IborCalendar,$H1743,B1744,"f",FALSE)</f>
        <v>51978</v>
      </c>
      <c r="I1744" s="49">
        <f>_xll.qlInterestRateIndexValueDate(Index1M,$H1744)</f>
        <v>51980</v>
      </c>
      <c r="J1744" s="52">
        <f>IFERROR(_xll.qlIndexFixing(Index1M,$H1744,TRUE,_xll.ohTrigger(RecalcTrigger,Trigger1M)),NA())</f>
        <v>1.6528567521059339E-2</v>
      </c>
      <c r="K1744" s="52">
        <f>IFERROR(_xll.qlIndexFixing(ONIndex1M,I1744,TRUE,_xll.ohTrigger(RecalcTrigger,Trigger1M)),NA())</f>
        <v>1.6519622758126573E-2</v>
      </c>
      <c r="L1744" s="52">
        <f>IFERROR(_xll.qlIndexFixing(Index3M,H1744,TRUE,_xll.ohTrigger(RecalcTrigger,Trigger3M)),NA())</f>
        <v>1.8676707167575791E-2</v>
      </c>
      <c r="M1744" s="52">
        <f>IFERROR(_xll.qlIndexFixing(ONIndex3M,I1744,TRUE,_xll.ohTrigger(RecalcTrigger,Trigger3M)),NA())</f>
        <v>1.8639284112245136E-2</v>
      </c>
      <c r="N1744" s="52">
        <f>IFERROR(_xll.qlIndexFixing(Index6M,$H1744,TRUE,_xll.ohTrigger(RecalcTrigger,Trigger6M)),NA())</f>
        <v>2.0362492446612885E-2</v>
      </c>
      <c r="O1744" s="52">
        <f>IFERROR(_xll.qlIndexFixing(ONIndex6M,I1744,TRUE,_xll.ohTrigger(RecalcTrigger,Trigger6M)),NA())</f>
        <v>2.0284560014562913E-2</v>
      </c>
      <c r="P1744" s="52">
        <f>IFERROR(_xll.qlIndexFixing(Index1Y,$H1744,TRUE,_xll.ohTrigger(RecalcTrigger,Trigger1Y)),NA())</f>
        <v>2.1664564955207802E-2</v>
      </c>
      <c r="Q1744" s="52">
        <f>IFERROR(_xll.qlIndexFixing(ONIndex1Y,I1744,TRUE,_xll.ohTrigger(RecalcTrigger,Trigger1Y)),NA())</f>
        <v>2.1522652645620255E-2</v>
      </c>
    </row>
    <row r="1745" spans="2:17" x14ac:dyDescent="0.2">
      <c r="B1745" s="46" t="s">
        <v>51</v>
      </c>
      <c r="D1745" s="49">
        <f>_xll.qlCalendarAdvance(LocalCalendar,$D1744,B1745,"f",FALSE)</f>
        <v>52001</v>
      </c>
      <c r="E1745" s="49">
        <f>_xll.qlInterestRateIndexValueDate(IndexON,D1745)</f>
        <v>52001</v>
      </c>
      <c r="F1745" s="52">
        <f>IFERROR(_xll.qlIndexFixing(IndexON,D1745,TRUE,_xll.ohTrigger(RecalcTrigger,TriggerON)),NA())</f>
        <v>1.4373799445728253E-2</v>
      </c>
      <c r="H1745" s="49">
        <f>_xll.qlCalendarAdvance(IborCalendar,$H1744,B1745,"f",FALSE)</f>
        <v>51985</v>
      </c>
      <c r="I1745" s="49">
        <f>_xll.qlInterestRateIndexValueDate(Index1M,$H1745)</f>
        <v>51987</v>
      </c>
      <c r="J1745" s="52">
        <f>IFERROR(_xll.qlIndexFixing(Index1M,$H1745,TRUE,_xll.ohTrigger(RecalcTrigger,Trigger1M)),NA())</f>
        <v>1.6526900587315874E-2</v>
      </c>
      <c r="K1745" s="52">
        <f>IFERROR(_xll.qlIndexFixing(ONIndex1M,I1745,TRUE,_xll.ohTrigger(RecalcTrigger,Trigger1M)),NA())</f>
        <v>1.6518221292862734E-2</v>
      </c>
      <c r="L1745" s="52">
        <f>IFERROR(_xll.qlIndexFixing(Index3M,H1745,TRUE,_xll.ohTrigger(RecalcTrigger,Trigger3M)),NA())</f>
        <v>1.8676158731477994E-2</v>
      </c>
      <c r="M1745" s="52">
        <f>IFERROR(_xll.qlIndexFixing(ONIndex3M,I1745,TRUE,_xll.ohTrigger(RecalcTrigger,Trigger3M)),NA())</f>
        <v>1.8638369527437249E-2</v>
      </c>
      <c r="N1745" s="52">
        <f>IFERROR(_xll.qlIndexFixing(Index6M,$H1745,TRUE,_xll.ohTrigger(RecalcTrigger,Trigger6M)),NA())</f>
        <v>2.0361786650542762E-2</v>
      </c>
      <c r="O1745" s="52">
        <f>IFERROR(_xll.qlIndexFixing(ONIndex6M,I1745,TRUE,_xll.ohTrigger(RecalcTrigger,Trigger6M)),NA())</f>
        <v>2.0282498789292447E-2</v>
      </c>
      <c r="P1745" s="52">
        <f>IFERROR(_xll.qlIndexFixing(Index1Y,$H1745,TRUE,_xll.ohTrigger(RecalcTrigger,Trigger1Y)),NA())</f>
        <v>2.1661290385921607E-2</v>
      </c>
      <c r="Q1745" s="52">
        <f>IFERROR(_xll.qlIndexFixing(ONIndex1Y,I1745,TRUE,_xll.ohTrigger(RecalcTrigger,Trigger1Y)),NA())</f>
        <v>2.1518502813542284E-2</v>
      </c>
    </row>
    <row r="1746" spans="2:17" x14ac:dyDescent="0.2">
      <c r="B1746" s="46" t="s">
        <v>51</v>
      </c>
      <c r="D1746" s="49">
        <f>_xll.qlCalendarAdvance(LocalCalendar,$D1745,B1746,"f",FALSE)</f>
        <v>52008</v>
      </c>
      <c r="E1746" s="49">
        <f>_xll.qlInterestRateIndexValueDate(IndexON,D1746)</f>
        <v>52008</v>
      </c>
      <c r="F1746" s="52">
        <f>IFERROR(_xll.qlIndexFixing(IndexON,D1746,TRUE,_xll.ohTrigger(RecalcTrigger,TriggerON)),NA())</f>
        <v>1.4372952236945125E-2</v>
      </c>
      <c r="H1746" s="49">
        <f>_xll.qlCalendarAdvance(IborCalendar,$H1745,B1746,"f",FALSE)</f>
        <v>51992</v>
      </c>
      <c r="I1746" s="49">
        <f>_xll.qlInterestRateIndexValueDate(Index1M,$H1746)</f>
        <v>51994</v>
      </c>
      <c r="J1746" s="52">
        <f>IFERROR(_xll.qlIndexFixing(Index1M,$H1746,TRUE,_xll.ohTrigger(RecalcTrigger,Trigger1M)),NA())</f>
        <v>1.6525521648837471E-2</v>
      </c>
      <c r="K1746" s="52">
        <f>IFERROR(_xll.qlIndexFixing(ONIndex1M,I1746,TRUE,_xll.ohTrigger(RecalcTrigger,Trigger1M)),NA())</f>
        <v>1.6516827445665072E-2</v>
      </c>
      <c r="L1746" s="52">
        <f>IFERROR(_xll.qlIndexFixing(Index3M,H1746,TRUE,_xll.ohTrigger(RecalcTrigger,Trigger3M)),NA())</f>
        <v>1.8675189399303467E-2</v>
      </c>
      <c r="M1746" s="52">
        <f>IFERROR(_xll.qlIndexFixing(ONIndex3M,I1746,TRUE,_xll.ohTrigger(RecalcTrigger,Trigger3M)),NA())</f>
        <v>1.8637448250222732E-2</v>
      </c>
      <c r="N1746" s="52">
        <f>IFERROR(_xll.qlIndexFixing(Index6M,$H1746,TRUE,_xll.ohTrigger(RecalcTrigger,Trigger6M)),NA())</f>
        <v>2.0359789457958116E-2</v>
      </c>
      <c r="O1746" s="52">
        <f>IFERROR(_xll.qlIndexFixing(ONIndex6M,I1746,TRUE,_xll.ohTrigger(RecalcTrigger,Trigger6M)),NA())</f>
        <v>2.0280443523574831E-2</v>
      </c>
      <c r="P1746" s="52">
        <f>IFERROR(_xll.qlIndexFixing(Index1Y,$H1746,TRUE,_xll.ohTrigger(RecalcTrigger,Trigger1Y)),NA())</f>
        <v>2.1658052986913229E-2</v>
      </c>
      <c r="Q1746" s="52">
        <f>IFERROR(_xll.qlIndexFixing(ONIndex1Y,I1746,TRUE,_xll.ohTrigger(RecalcTrigger,Trigger1Y)),NA())</f>
        <v>2.1514389345016482E-2</v>
      </c>
    </row>
    <row r="1747" spans="2:17" x14ac:dyDescent="0.2">
      <c r="B1747" s="46" t="s">
        <v>51</v>
      </c>
      <c r="D1747" s="49">
        <f>_xll.qlCalendarAdvance(LocalCalendar,$D1746,B1747,"f",FALSE)</f>
        <v>52015</v>
      </c>
      <c r="E1747" s="49">
        <f>_xll.qlInterestRateIndexValueDate(IndexON,D1747)</f>
        <v>52015</v>
      </c>
      <c r="F1747" s="52">
        <f>IFERROR(_xll.qlIndexFixing(IndexON,D1747,TRUE,_xll.ohTrigger(RecalcTrigger,TriggerON)),NA())</f>
        <v>1.4372103251343304E-2</v>
      </c>
      <c r="H1747" s="49">
        <f>_xll.qlCalendarAdvance(IborCalendar,$H1746,B1747,"f",FALSE)</f>
        <v>51999</v>
      </c>
      <c r="I1747" s="49">
        <f>_xll.qlInterestRateIndexValueDate(Index1M,$H1747)</f>
        <v>52001</v>
      </c>
      <c r="J1747" s="52">
        <f>IFERROR(_xll.qlIndexFixing(Index1M,$H1747,TRUE,_xll.ohTrigger(RecalcTrigger,Trigger1M)),NA())</f>
        <v>1.6524150339299049E-2</v>
      </c>
      <c r="K1747" s="52">
        <f>IFERROR(_xll.qlIndexFixing(ONIndex1M,I1747,TRUE,_xll.ohTrigger(RecalcTrigger,Trigger1M)),NA())</f>
        <v>1.6515441216373716E-2</v>
      </c>
      <c r="L1747" s="52">
        <f>IFERROR(_xll.qlIndexFixing(Index3M,H1747,TRUE,_xll.ohTrigger(RecalcTrigger,Trigger3M)),NA())</f>
        <v>1.867421334337695E-2</v>
      </c>
      <c r="M1747" s="52">
        <f>IFERROR(_xll.qlIndexFixing(ONIndex3M,I1747,TRUE,_xll.ohTrigger(RecalcTrigger,Trigger3M)),NA())</f>
        <v>1.8636520280601587E-2</v>
      </c>
      <c r="N1747" s="52">
        <f>IFERROR(_xll.qlIndexFixing(Index6M,$H1747,TRUE,_xll.ohTrigger(RecalcTrigger,Trigger6M)),NA())</f>
        <v>2.0357798289439448E-2</v>
      </c>
      <c r="O1747" s="52">
        <f>IFERROR(_xll.qlIndexFixing(ONIndex6M,I1747,TRUE,_xll.ohTrigger(RecalcTrigger,Trigger6M)),NA())</f>
        <v>2.0278394217649875E-2</v>
      </c>
      <c r="P1747" s="52">
        <f>IFERROR(_xll.qlIndexFixing(Index1Y,$H1747,TRUE,_xll.ohTrigger(RecalcTrigger,Trigger1Y)),NA())</f>
        <v>2.1654852757824597E-2</v>
      </c>
      <c r="Q1747" s="52">
        <f>IFERROR(_xll.qlIndexFixing(ONIndex1Y,I1747,TRUE,_xll.ohTrigger(RecalcTrigger,Trigger1Y)),NA())</f>
        <v>2.1510312239723106E-2</v>
      </c>
    </row>
    <row r="1748" spans="2:17" x14ac:dyDescent="0.2">
      <c r="B1748" s="46" t="s">
        <v>51</v>
      </c>
      <c r="D1748" s="49">
        <f>_xll.qlCalendarAdvance(LocalCalendar,$D1747,B1748,"f",FALSE)</f>
        <v>52022</v>
      </c>
      <c r="E1748" s="49">
        <f>_xll.qlInterestRateIndexValueDate(IndexON,D1748)</f>
        <v>52022</v>
      </c>
      <c r="F1748" s="52">
        <f>IFERROR(_xll.qlIndexFixing(IndexON,D1748,TRUE,_xll.ohTrigger(RecalcTrigger,TriggerON)),NA())</f>
        <v>1.437125248876292E-2</v>
      </c>
      <c r="H1748" s="49">
        <f>_xll.qlCalendarAdvance(IborCalendar,$H1747,B1748,"f",FALSE)</f>
        <v>52006</v>
      </c>
      <c r="I1748" s="49">
        <f>_xll.qlInterestRateIndexValueDate(Index1M,$H1748)</f>
        <v>52008</v>
      </c>
      <c r="J1748" s="52">
        <f>IFERROR(_xll.qlIndexFixing(Index1M,$H1748,TRUE,_xll.ohTrigger(RecalcTrigger,Trigger1M)),NA())</f>
        <v>1.6522786658700606E-2</v>
      </c>
      <c r="K1748" s="52">
        <f>IFERROR(_xll.qlIndexFixing(ONIndex1M,I1748,TRUE,_xll.ohTrigger(RecalcTrigger,Trigger1M)),NA())</f>
        <v>1.6514062604988666E-2</v>
      </c>
      <c r="L1748" s="52">
        <f>IFERROR(_xll.qlIndexFixing(Index3M,H1748,TRUE,_xll.ohTrigger(RecalcTrigger,Trigger3M)),NA())</f>
        <v>1.8673230563706261E-2</v>
      </c>
      <c r="M1748" s="52">
        <f>IFERROR(_xll.qlIndexFixing(ONIndex3M,I1748,TRUE,_xll.ohTrigger(RecalcTrigger,Trigger3M)),NA())</f>
        <v>1.8635585618573813E-2</v>
      </c>
      <c r="N1748" s="52">
        <f>IFERROR(_xll.qlIndexFixing(Index6M,$H1748,TRUE,_xll.ohTrigger(RecalcTrigger,Trigger6M)),NA())</f>
        <v>2.0355813144969134E-2</v>
      </c>
      <c r="O1748" s="52">
        <f>IFERROR(_xll.qlIndexFixing(ONIndex6M,I1748,TRUE,_xll.ohTrigger(RecalcTrigger,Trigger6M)),NA())</f>
        <v>2.0276350871437643E-2</v>
      </c>
      <c r="P1748" s="52">
        <f>IFERROR(_xll.qlIndexFixing(Index1Y,$H1748,TRUE,_xll.ohTrigger(RecalcTrigger,Trigger1Y)),NA())</f>
        <v>2.1651689698302237E-2</v>
      </c>
      <c r="Q1748" s="52">
        <f>IFERROR(_xll.qlIndexFixing(ONIndex1Y,I1748,TRUE,_xll.ohTrigger(RecalcTrigger,Trigger1Y)),NA())</f>
        <v>2.1506271497981899E-2</v>
      </c>
    </row>
    <row r="1749" spans="2:17" x14ac:dyDescent="0.2">
      <c r="B1749" s="46" t="s">
        <v>51</v>
      </c>
      <c r="D1749" s="49">
        <f>_xll.qlCalendarAdvance(LocalCalendar,$D1748,B1749,"f",FALSE)</f>
        <v>52029</v>
      </c>
      <c r="E1749" s="49">
        <f>_xll.qlInterestRateIndexValueDate(IndexON,D1749)</f>
        <v>52029</v>
      </c>
      <c r="F1749" s="52">
        <f>IFERROR(_xll.qlIndexFixing(IndexON,D1749,TRUE,_xll.ohTrigger(RecalcTrigger,TriggerON)),NA())</f>
        <v>1.4370399949363843E-2</v>
      </c>
      <c r="H1749" s="49">
        <f>_xll.qlCalendarAdvance(IborCalendar,$H1748,B1749,"f",FALSE)</f>
        <v>52013</v>
      </c>
      <c r="I1749" s="49">
        <f>_xll.qlInterestRateIndexValueDate(Index1M,$H1749)</f>
        <v>52015</v>
      </c>
      <c r="J1749" s="52">
        <f>IFERROR(_xll.qlIndexFixing(Index1M,$H1749,TRUE,_xll.ohTrigger(RecalcTrigger,Trigger1M)),NA())</f>
        <v>1.6521430607042142E-2</v>
      </c>
      <c r="K1749" s="52">
        <f>IFERROR(_xll.qlIndexFixing(ONIndex1M,I1749,TRUE,_xll.ohTrigger(RecalcTrigger,Trigger1M)),NA())</f>
        <v>1.6512691611589858E-2</v>
      </c>
      <c r="L1749" s="52">
        <f>IFERROR(_xll.qlIndexFixing(Index3M,H1749,TRUE,_xll.ohTrigger(RecalcTrigger,Trigger3M)),NA())</f>
        <v>1.8672241060294012E-2</v>
      </c>
      <c r="M1749" s="52">
        <f>IFERROR(_xll.qlIndexFixing(ONIndex3M,I1749,TRUE,_xll.ohTrigger(RecalcTrigger,Trigger3M)),NA())</f>
        <v>1.8634644264219347E-2</v>
      </c>
      <c r="N1749" s="52">
        <f>IFERROR(_xll.qlIndexFixing(Index6M,$H1749,TRUE,_xll.ohTrigger(RecalcTrigger,Trigger6M)),NA())</f>
        <v>2.0352531830846815E-2</v>
      </c>
      <c r="O1749" s="52">
        <f>IFERROR(_xll.qlIndexFixing(ONIndex6M,I1749,TRUE,_xll.ohTrigger(RecalcTrigger,Trigger6M)),NA())</f>
        <v>2.0274313484858197E-2</v>
      </c>
      <c r="P1749" s="52">
        <f>IFERROR(_xll.qlIndexFixing(Index1Y,$H1749,TRUE,_xll.ohTrigger(RecalcTrigger,Trigger1Y)),NA())</f>
        <v>2.1648563807995749E-2</v>
      </c>
      <c r="Q1749" s="52">
        <f>IFERROR(_xll.qlIndexFixing(ONIndex1Y,I1749,TRUE,_xll.ohTrigger(RecalcTrigger,Trigger1Y)),NA())</f>
        <v>2.1502267119553053E-2</v>
      </c>
    </row>
    <row r="1750" spans="2:17" x14ac:dyDescent="0.2">
      <c r="B1750" s="46" t="s">
        <v>51</v>
      </c>
      <c r="D1750" s="49">
        <f>_xll.qlCalendarAdvance(LocalCalendar,$D1749,B1750,"f",FALSE)</f>
        <v>52036</v>
      </c>
      <c r="E1750" s="49">
        <f>_xll.qlInterestRateIndexValueDate(IndexON,D1750)</f>
        <v>52036</v>
      </c>
      <c r="F1750" s="52">
        <f>IFERROR(_xll.qlIndexFixing(IndexON,D1750,TRUE,_xll.ohTrigger(RecalcTrigger,TriggerON)),NA())</f>
        <v>1.4369545633066139E-2</v>
      </c>
      <c r="H1750" s="49">
        <f>_xll.qlCalendarAdvance(IborCalendar,$H1749,B1750,"f",FALSE)</f>
        <v>52020</v>
      </c>
      <c r="I1750" s="49">
        <f>_xll.qlInterestRateIndexValueDate(Index1M,$H1750)</f>
        <v>52022</v>
      </c>
      <c r="J1750" s="52">
        <f>IFERROR(_xll.qlIndexFixing(Index1M,$H1750,TRUE,_xll.ohTrigger(RecalcTrigger,Trigger1M)),NA())</f>
        <v>1.6520082184311169E-2</v>
      </c>
      <c r="K1750" s="52">
        <f>IFERROR(_xll.qlIndexFixing(ONIndex1M,I1750,TRUE,_xll.ohTrigger(RecalcTrigger,Trigger1M)),NA())</f>
        <v>1.651132823601742E-2</v>
      </c>
      <c r="L1750" s="52">
        <f>IFERROR(_xll.qlIndexFixing(Index3M,H1750,TRUE,_xll.ohTrigger(RecalcTrigger,Trigger3M)),NA())</f>
        <v>1.867124483314541E-2</v>
      </c>
      <c r="M1750" s="52">
        <f>IFERROR(_xll.qlIndexFixing(ONIndex3M,I1750,TRUE,_xll.ohTrigger(RecalcTrigger,Trigger3M)),NA())</f>
        <v>1.8633696217458251E-2</v>
      </c>
      <c r="N1750" s="52">
        <f>IFERROR(_xll.qlIndexFixing(Index6M,$H1750,TRUE,_xll.ohTrigger(RecalcTrigger,Trigger6M)),NA())</f>
        <v>2.0350557776663745E-2</v>
      </c>
      <c r="O1750" s="52">
        <f>IFERROR(_xll.qlIndexFixing(ONIndex6M,I1750,TRUE,_xll.ohTrigger(RecalcTrigger,Trigger6M)),NA())</f>
        <v>2.0272282057991475E-2</v>
      </c>
      <c r="P1750" s="52">
        <f>IFERROR(_xll.qlIndexFixing(Index1Y,$H1750,TRUE,_xll.ohTrigger(RecalcTrigger,Trigger1Y)),NA())</f>
        <v>2.164547508655976E-2</v>
      </c>
      <c r="Q1750" s="52">
        <f>IFERROR(_xll.qlIndexFixing(ONIndex1Y,I1750,TRUE,_xll.ohTrigger(RecalcTrigger,Trigger1Y)),NA())</f>
        <v>2.1498299104516505E-2</v>
      </c>
    </row>
    <row r="1751" spans="2:17" x14ac:dyDescent="0.2">
      <c r="B1751" s="46" t="s">
        <v>51</v>
      </c>
      <c r="D1751" s="49">
        <f>_xll.qlCalendarAdvance(LocalCalendar,$D1750,B1751,"f",FALSE)</f>
        <v>52043</v>
      </c>
      <c r="E1751" s="49">
        <f>_xll.qlInterestRateIndexValueDate(IndexON,D1751)</f>
        <v>52043</v>
      </c>
      <c r="F1751" s="52">
        <f>IFERROR(_xll.qlIndexFixing(IndexON,D1751,TRUE,_xll.ohTrigger(RecalcTrigger,TriggerON)),NA())</f>
        <v>1.436868953978987E-2</v>
      </c>
      <c r="H1751" s="49">
        <f>_xll.qlCalendarAdvance(IborCalendar,$H1750,B1751,"f",FALSE)</f>
        <v>52027</v>
      </c>
      <c r="I1751" s="49">
        <f>_xll.qlInterestRateIndexValueDate(Index1M,$H1751)</f>
        <v>52029</v>
      </c>
      <c r="J1751" s="52">
        <f>IFERROR(_xll.qlIndexFixing(Index1M,$H1751,TRUE,_xll.ohTrigger(RecalcTrigger,Trigger1M)),NA())</f>
        <v>1.6518741390512681E-2</v>
      </c>
      <c r="K1751" s="52">
        <f>IFERROR(_xll.qlIndexFixing(ONIndex1M,I1751,TRUE,_xll.ohTrigger(RecalcTrigger,Trigger1M)),NA())</f>
        <v>1.6509972478511159E-2</v>
      </c>
      <c r="L1751" s="52">
        <f>IFERROR(_xll.qlIndexFixing(Index3M,H1751,TRUE,_xll.ohTrigger(RecalcTrigger,Trigger3M)),NA())</f>
        <v>1.8670241882268276E-2</v>
      </c>
      <c r="M1751" s="52">
        <f>IFERROR(_xll.qlIndexFixing(ONIndex3M,I1751,TRUE,_xll.ohTrigger(RecalcTrigger,Trigger3M)),NA())</f>
        <v>1.8632741478370463E-2</v>
      </c>
      <c r="N1751" s="52">
        <f>IFERROR(_xll.qlIndexFixing(Index6M,$H1751,TRUE,_xll.ohTrigger(RecalcTrigger,Trigger6M)),NA())</f>
        <v>2.0348589745429812E-2</v>
      </c>
      <c r="O1751" s="52">
        <f>IFERROR(_xll.qlIndexFixing(ONIndex6M,I1751,TRUE,_xll.ohTrigger(RecalcTrigger,Trigger6M)),NA())</f>
        <v>2.0270256590917413E-2</v>
      </c>
      <c r="P1751" s="52">
        <f>IFERROR(_xll.qlIndexFixing(Index1Y,$H1751,TRUE,_xll.ohTrigger(RecalcTrigger,Trigger1Y)),NA())</f>
        <v>2.1642423533652411E-2</v>
      </c>
      <c r="Q1751" s="52">
        <f>IFERROR(_xll.qlIndexFixing(ONIndex1Y,I1751,TRUE,_xll.ohTrigger(RecalcTrigger,Trigger1Y)),NA())</f>
        <v>2.149436745295219E-2</v>
      </c>
    </row>
    <row r="1752" spans="2:17" x14ac:dyDescent="0.2">
      <c r="B1752" s="46" t="s">
        <v>51</v>
      </c>
      <c r="D1752" s="49">
        <f>_xll.qlCalendarAdvance(LocalCalendar,$D1751,B1752,"f",FALSE)</f>
        <v>52050</v>
      </c>
      <c r="E1752" s="49">
        <f>_xll.qlInterestRateIndexValueDate(IndexON,D1752)</f>
        <v>52050</v>
      </c>
      <c r="F1752" s="52">
        <f>IFERROR(_xll.qlIndexFixing(IndexON,D1752,TRUE,_xll.ohTrigger(RecalcTrigger,TriggerON)),NA())</f>
        <v>1.4368507731541413E-2</v>
      </c>
      <c r="H1752" s="49">
        <f>_xll.qlCalendarAdvance(IborCalendar,$H1751,B1752,"f",FALSE)</f>
        <v>52034</v>
      </c>
      <c r="I1752" s="49">
        <f>_xll.qlInterestRateIndexValueDate(Index1M,$H1752)</f>
        <v>52036</v>
      </c>
      <c r="J1752" s="52">
        <f>IFERROR(_xll.qlIndexFixing(Index1M,$H1752,TRUE,_xll.ohTrigger(RecalcTrigger,Trigger1M)),NA())</f>
        <v>1.6517408225644181E-2</v>
      </c>
      <c r="K1752" s="52">
        <f>IFERROR(_xll.qlIndexFixing(ONIndex1M,I1752,TRUE,_xll.ohTrigger(RecalcTrigger,Trigger1M)),NA())</f>
        <v>1.6508624338911204E-2</v>
      </c>
      <c r="L1752" s="52">
        <f>IFERROR(_xll.qlIndexFixing(Index3M,H1752,TRUE,_xll.ohTrigger(RecalcTrigger,Trigger3M)),NA())</f>
        <v>1.8669232207664352E-2</v>
      </c>
      <c r="M1752" s="52">
        <f>IFERROR(_xll.qlIndexFixing(ONIndex3M,I1752,TRUE,_xll.ohTrigger(RecalcTrigger,Trigger3M)),NA())</f>
        <v>1.8631780046716173E-2</v>
      </c>
      <c r="N1752" s="52">
        <f>IFERROR(_xll.qlIndexFixing(Index6M,$H1752,TRUE,_xll.ohTrigger(RecalcTrigger,Trigger6M)),NA())</f>
        <v>2.0346627737125353E-2</v>
      </c>
      <c r="O1752" s="52">
        <f>IFERROR(_xll.qlIndexFixing(ONIndex6M,I1752,TRUE,_xll.ohTrigger(RecalcTrigger,Trigger6M)),NA())</f>
        <v>2.0268237083396201E-2</v>
      </c>
      <c r="P1752" s="52">
        <f>IFERROR(_xll.qlIndexFixing(Index1Y,$H1752,TRUE,_xll.ohTrigger(RecalcTrigger,Trigger1Y)),NA())</f>
        <v>2.1639409148936001E-2</v>
      </c>
      <c r="Q1752" s="52">
        <f>IFERROR(_xll.qlIndexFixing(ONIndex1Y,I1752,TRUE,_xll.ohTrigger(RecalcTrigger,Trigger1Y)),NA())</f>
        <v>2.1490472164780172E-2</v>
      </c>
    </row>
    <row r="1753" spans="2:17" x14ac:dyDescent="0.2">
      <c r="B1753" s="46" t="s">
        <v>51</v>
      </c>
      <c r="D1753" s="49">
        <f>_xll.qlCalendarAdvance(LocalCalendar,$D1752,B1753,"f",FALSE)</f>
        <v>52057</v>
      </c>
      <c r="E1753" s="49">
        <f>_xll.qlInterestRateIndexValueDate(IndexON,D1753)</f>
        <v>52057</v>
      </c>
      <c r="F1753" s="52">
        <f>IFERROR(_xll.qlIndexFixing(IndexON,D1753,TRUE,_xll.ohTrigger(RecalcTrigger,TriggerON)),NA())</f>
        <v>1.4366972022701319E-2</v>
      </c>
      <c r="H1753" s="49">
        <f>_xll.qlCalendarAdvance(IborCalendar,$H1752,B1753,"f",FALSE)</f>
        <v>52041</v>
      </c>
      <c r="I1753" s="49">
        <f>_xll.qlInterestRateIndexValueDate(Index1M,$H1753)</f>
        <v>52043</v>
      </c>
      <c r="J1753" s="52">
        <f>IFERROR(_xll.qlIndexFixing(Index1M,$H1753,TRUE,_xll.ohTrigger(RecalcTrigger,Trigger1M)),NA())</f>
        <v>1.6516082689700673E-2</v>
      </c>
      <c r="K1753" s="52">
        <f>IFERROR(_xll.qlIndexFixing(ONIndex1M,I1753,TRUE,_xll.ohTrigger(RecalcTrigger,Trigger1M)),NA())</f>
        <v>1.6507283817217555E-2</v>
      </c>
      <c r="L1753" s="52">
        <f>IFERROR(_xll.qlIndexFixing(Index3M,H1753,TRUE,_xll.ohTrigger(RecalcTrigger,Trigger3M)),NA())</f>
        <v>1.8668215809338848E-2</v>
      </c>
      <c r="M1753" s="52">
        <f>IFERROR(_xll.qlIndexFixing(ONIndex3M,I1753,TRUE,_xll.ohTrigger(RecalcTrigger,Trigger3M)),NA())</f>
        <v>1.8630811922735191E-2</v>
      </c>
      <c r="N1753" s="52">
        <f>IFERROR(_xll.qlIndexFixing(Index6M,$H1753,TRUE,_xll.ohTrigger(RecalcTrigger,Trigger6M)),NA())</f>
        <v>2.0345977782688828E-2</v>
      </c>
      <c r="O1753" s="52">
        <f>IFERROR(_xll.qlIndexFixing(ONIndex6M,I1753,TRUE,_xll.ohTrigger(RecalcTrigger,Trigger6M)),NA())</f>
        <v>2.0266223535587713E-2</v>
      </c>
      <c r="P1753" s="52">
        <f>IFERROR(_xll.qlIndexFixing(Index1Y,$H1753,TRUE,_xll.ohTrigger(RecalcTrigger,Trigger1Y)),NA())</f>
        <v>2.1636431932077857E-2</v>
      </c>
      <c r="Q1753" s="52">
        <f>IFERROR(_xll.qlIndexFixing(ONIndex1Y,I1753,TRUE,_xll.ohTrigger(RecalcTrigger,Trigger1Y)),NA())</f>
        <v>2.1486613240080388E-2</v>
      </c>
    </row>
    <row r="1754" spans="2:17" x14ac:dyDescent="0.2">
      <c r="B1754" s="46" t="s">
        <v>51</v>
      </c>
      <c r="D1754" s="49">
        <f>_xll.qlCalendarAdvance(LocalCalendar,$D1753,B1754,"f",FALSE)</f>
        <v>52064</v>
      </c>
      <c r="E1754" s="49">
        <f>_xll.qlInterestRateIndexValueDate(IndexON,D1754)</f>
        <v>52064</v>
      </c>
      <c r="F1754" s="52">
        <f>IFERROR(_xll.qlIndexFixing(IndexON,D1754,TRUE,_xll.ohTrigger(RecalcTrigger,TriggerON)),NA())</f>
        <v>1.4366110598889037E-2</v>
      </c>
      <c r="H1754" s="49">
        <f>_xll.qlCalendarAdvance(IborCalendar,$H1753,B1754,"f",FALSE)</f>
        <v>52048</v>
      </c>
      <c r="I1754" s="49">
        <f>_xll.qlInterestRateIndexValueDate(Index1M,$H1754)</f>
        <v>52050</v>
      </c>
      <c r="J1754" s="52">
        <f>IFERROR(_xll.qlIndexFixing(Index1M,$H1754,TRUE,_xll.ohTrigger(RecalcTrigger,Trigger1M)),NA())</f>
        <v>1.651476478267716E-2</v>
      </c>
      <c r="K1754" s="52">
        <f>IFERROR(_xll.qlIndexFixing(ONIndex1M,I1754,TRUE,_xll.ohTrigger(RecalcTrigger,Trigger1M)),NA())</f>
        <v>1.6506801568436646E-2</v>
      </c>
      <c r="L1754" s="52">
        <f>IFERROR(_xll.qlIndexFixing(Index3M,H1754,TRUE,_xll.ohTrigger(RecalcTrigger,Trigger3M)),NA())</f>
        <v>1.8667192687298717E-2</v>
      </c>
      <c r="M1754" s="52">
        <f>IFERROR(_xll.qlIndexFixing(ONIndex3M,I1754,TRUE,_xll.ohTrigger(RecalcTrigger,Trigger3M)),NA())</f>
        <v>1.8631073406849552E-2</v>
      </c>
      <c r="N1754" s="52">
        <f>IFERROR(_xll.qlIndexFixing(Index6M,$H1754,TRUE,_xll.ohTrigger(RecalcTrigger,Trigger6M)),NA())</f>
        <v>2.034402878211972E-2</v>
      </c>
      <c r="O1754" s="52">
        <f>IFERROR(_xll.qlIndexFixing(ONIndex6M,I1754,TRUE,_xll.ohTrigger(RecalcTrigger,Trigger6M)),NA())</f>
        <v>2.0265497586706704E-2</v>
      </c>
      <c r="P1754" s="52">
        <f>IFERROR(_xll.qlIndexFixing(Index1Y,$H1754,TRUE,_xll.ohTrigger(RecalcTrigger,Trigger1Y)),NA())</f>
        <v>2.1634872137135858E-2</v>
      </c>
      <c r="Q1754" s="52">
        <f>IFERROR(_xll.qlIndexFixing(ONIndex1Y,I1754,TRUE,_xll.ohTrigger(RecalcTrigger,Trigger1Y)),NA())</f>
        <v>2.148389964347297E-2</v>
      </c>
    </row>
    <row r="1755" spans="2:17" x14ac:dyDescent="0.2">
      <c r="B1755" s="46" t="s">
        <v>51</v>
      </c>
      <c r="D1755" s="49">
        <f>_xll.qlCalendarAdvance(LocalCalendar,$D1754,B1755,"f",FALSE)</f>
        <v>52071</v>
      </c>
      <c r="E1755" s="49">
        <f>_xll.qlInterestRateIndexValueDate(IndexON,D1755)</f>
        <v>52071</v>
      </c>
      <c r="F1755" s="52">
        <f>IFERROR(_xll.qlIndexFixing(IndexON,D1755,TRUE,_xll.ohTrigger(RecalcTrigger,TriggerON)),NA())</f>
        <v>1.4365247398098191E-2</v>
      </c>
      <c r="H1755" s="49">
        <f>_xll.qlCalendarAdvance(IborCalendar,$H1754,B1755,"f",FALSE)</f>
        <v>52055</v>
      </c>
      <c r="I1755" s="49">
        <f>_xll.qlInterestRateIndexValueDate(Index1M,$H1755)</f>
        <v>52057</v>
      </c>
      <c r="J1755" s="52">
        <f>IFERROR(_xll.qlIndexFixing(Index1M,$H1755,TRUE,_xll.ohTrigger(RecalcTrigger,Trigger1M)),NA())</f>
        <v>1.6513454504576142E-2</v>
      </c>
      <c r="K1755" s="52">
        <f>IFERROR(_xll.qlIndexFixing(ONIndex1M,I1755,TRUE,_xll.ohTrigger(RecalcTrigger,Trigger1M)),NA())</f>
        <v>1.650462562762911E-2</v>
      </c>
      <c r="L1755" s="52">
        <f>IFERROR(_xll.qlIndexFixing(Index3M,H1755,TRUE,_xll.ohTrigger(RecalcTrigger,Trigger3M)),NA())</f>
        <v>1.8666162841550038E-2</v>
      </c>
      <c r="M1755" s="52">
        <f>IFERROR(_xll.qlIndexFixing(ONIndex3M,I1755,TRUE,_xll.ohTrigger(RecalcTrigger,Trigger3M)),NA())</f>
        <v>1.8628855597633276E-2</v>
      </c>
      <c r="N1755" s="52">
        <f>IFERROR(_xll.qlIndexFixing(Index6M,$H1755,TRUE,_xll.ohTrigger(RecalcTrigger,Trigger6M)),NA())</f>
        <v>2.0342085805471331E-2</v>
      </c>
      <c r="O1755" s="52">
        <f>IFERROR(_xll.qlIndexFixing(ONIndex6M,I1755,TRUE,_xll.ohTrigger(RecalcTrigger,Trigger6M)),NA())</f>
        <v>2.0262214319108907E-2</v>
      </c>
      <c r="P1755" s="52">
        <f>IFERROR(_xll.qlIndexFixing(Index1Y,$H1755,TRUE,_xll.ohTrigger(RecalcTrigger,Trigger1Y)),NA())</f>
        <v>2.163058900062105E-2</v>
      </c>
      <c r="Q1755" s="52">
        <f>IFERROR(_xll.qlIndexFixing(ONIndex1Y,I1755,TRUE,_xll.ohTrigger(RecalcTrigger,Trigger1Y)),NA())</f>
        <v>2.1479004480697839E-2</v>
      </c>
    </row>
    <row r="1756" spans="2:17" x14ac:dyDescent="0.2">
      <c r="B1756" s="46" t="s">
        <v>51</v>
      </c>
      <c r="D1756" s="49">
        <f>_xll.qlCalendarAdvance(LocalCalendar,$D1755,B1756,"f",FALSE)</f>
        <v>52078</v>
      </c>
      <c r="E1756" s="49">
        <f>_xll.qlInterestRateIndexValueDate(IndexON,D1756)</f>
        <v>52078</v>
      </c>
      <c r="F1756" s="52">
        <f>IFERROR(_xll.qlIndexFixing(IndexON,D1756,TRUE,_xll.ohTrigger(RecalcTrigger,TriggerON)),NA())</f>
        <v>1.4364382420488653E-2</v>
      </c>
      <c r="H1756" s="49">
        <f>_xll.qlCalendarAdvance(IborCalendar,$H1755,B1756,"f",FALSE)</f>
        <v>52062</v>
      </c>
      <c r="I1756" s="49">
        <f>_xll.qlInterestRateIndexValueDate(Index1M,$H1756)</f>
        <v>52064</v>
      </c>
      <c r="J1756" s="52">
        <f>IFERROR(_xll.qlIndexFixing(Index1M,$H1756,TRUE,_xll.ohTrigger(RecalcTrigger,Trigger1M)),NA())</f>
        <v>1.6512151855390123E-2</v>
      </c>
      <c r="K1756" s="52">
        <f>IFERROR(_xll.qlIndexFixing(ONIndex1M,I1756,TRUE,_xll.ohTrigger(RecalcTrigger,Trigger1M)),NA())</f>
        <v>1.6503307959814251E-2</v>
      </c>
      <c r="L1756" s="52">
        <f>IFERROR(_xll.qlIndexFixing(Index3M,H1756,TRUE,_xll.ohTrigger(RecalcTrigger,Trigger3M)),NA())</f>
        <v>1.8665126272096287E-2</v>
      </c>
      <c r="M1756" s="52">
        <f>IFERROR(_xll.qlIndexFixing(ONIndex3M,I1756,TRUE,_xll.ohTrigger(RecalcTrigger,Trigger3M)),NA())</f>
        <v>1.8627867396432407E-2</v>
      </c>
      <c r="N1756" s="52">
        <f>IFERROR(_xll.qlIndexFixing(Index6M,$H1756,TRUE,_xll.ohTrigger(RecalcTrigger,Trigger6M)),NA())</f>
        <v>2.0340585253610717E-2</v>
      </c>
      <c r="O1756" s="52">
        <f>IFERROR(_xll.qlIndexFixing(ONIndex6M,I1756,TRUE,_xll.ohTrigger(RecalcTrigger,Trigger6M)),NA())</f>
        <v>2.0260218650358652E-2</v>
      </c>
      <c r="P1756" s="52">
        <f>IFERROR(_xll.qlIndexFixing(Index1Y,$H1756,TRUE,_xll.ohTrigger(RecalcTrigger,Trigger1Y)),NA())</f>
        <v>2.1627723285376769E-2</v>
      </c>
      <c r="Q1756" s="52">
        <f>IFERROR(_xll.qlIndexFixing(ONIndex1Y,I1756,TRUE,_xll.ohTrigger(RecalcTrigger,Trigger1Y)),NA())</f>
        <v>2.147525464609501E-2</v>
      </c>
    </row>
    <row r="1757" spans="2:17" x14ac:dyDescent="0.2">
      <c r="B1757" s="46" t="s">
        <v>51</v>
      </c>
      <c r="D1757" s="49">
        <f>_xll.qlCalendarAdvance(LocalCalendar,$D1756,B1757,"f",FALSE)</f>
        <v>52085</v>
      </c>
      <c r="E1757" s="49">
        <f>_xll.qlInterestRateIndexValueDate(IndexON,D1757)</f>
        <v>52085</v>
      </c>
      <c r="F1757" s="52">
        <f>IFERROR(_xll.qlIndexFixing(IndexON,D1757,TRUE,_xll.ohTrigger(RecalcTrigger,TriggerON)),NA())</f>
        <v>1.4363515665980486E-2</v>
      </c>
      <c r="H1757" s="49">
        <f>_xll.qlCalendarAdvance(IborCalendar,$H1756,B1757,"f",FALSE)</f>
        <v>52069</v>
      </c>
      <c r="I1757" s="49">
        <f>_xll.qlInterestRateIndexValueDate(Index1M,$H1757)</f>
        <v>52071</v>
      </c>
      <c r="J1757" s="52">
        <f>IFERROR(_xll.qlIndexFixing(Index1M,$H1757,TRUE,_xll.ohTrigger(RecalcTrigger,Trigger1M)),NA())</f>
        <v>1.6511143486507184E-2</v>
      </c>
      <c r="K1757" s="52">
        <f>IFERROR(_xll.qlIndexFixing(ONIndex1M,I1757,TRUE,_xll.ohTrigger(RecalcTrigger,Trigger1M)),NA())</f>
        <v>1.6501997909905697E-2</v>
      </c>
      <c r="L1757" s="52">
        <f>IFERROR(_xll.qlIndexFixing(Index3M,H1757,TRUE,_xll.ohTrigger(RecalcTrigger,Trigger3M)),NA())</f>
        <v>1.866408297894355E-2</v>
      </c>
      <c r="M1757" s="52">
        <f>IFERROR(_xll.qlIndexFixing(ONIndex3M,I1757,TRUE,_xll.ohTrigger(RecalcTrigger,Trigger3M)),NA())</f>
        <v>1.8626872502904845E-2</v>
      </c>
      <c r="N1757" s="52">
        <f>IFERROR(_xll.qlIndexFixing(Index6M,$H1757,TRUE,_xll.ohTrigger(RecalcTrigger,Trigger6M)),NA())</f>
        <v>2.0338217923864504E-2</v>
      </c>
      <c r="O1757" s="52">
        <f>IFERROR(_xll.qlIndexFixing(ONIndex6M,I1757,TRUE,_xll.ohTrigger(RecalcTrigger,Trigger6M)),NA())</f>
        <v>2.0258228941401057E-2</v>
      </c>
      <c r="P1757" s="52">
        <f>IFERROR(_xll.qlIndexFixing(Index1Y,$H1757,TRUE,_xll.ohTrigger(RecalcTrigger,Trigger1Y)),NA())</f>
        <v>2.1624894736697327E-2</v>
      </c>
      <c r="Q1757" s="52">
        <f>IFERROR(_xll.qlIndexFixing(ONIndex1Y,I1757,TRUE,_xll.ohTrigger(RecalcTrigger,Trigger1Y)),NA())</f>
        <v>2.1471541174884479E-2</v>
      </c>
    </row>
    <row r="1758" spans="2:17" x14ac:dyDescent="0.2">
      <c r="B1758" s="46" t="s">
        <v>51</v>
      </c>
      <c r="D1758" s="49">
        <f>_xll.qlCalendarAdvance(LocalCalendar,$D1757,B1758,"f",FALSE)</f>
        <v>52092</v>
      </c>
      <c r="E1758" s="49">
        <f>_xll.qlInterestRateIndexValueDate(IndexON,D1758)</f>
        <v>52092</v>
      </c>
      <c r="F1758" s="52">
        <f>IFERROR(_xll.qlIndexFixing(IndexON,D1758,TRUE,_xll.ohTrigger(RecalcTrigger,TriggerON)),NA())</f>
        <v>1.4362647134653628E-2</v>
      </c>
      <c r="H1758" s="49">
        <f>_xll.qlCalendarAdvance(IborCalendar,$H1757,B1758,"f",FALSE)</f>
        <v>52076</v>
      </c>
      <c r="I1758" s="49">
        <f>_xll.qlInterestRateIndexValueDate(Index1M,$H1758)</f>
        <v>52078</v>
      </c>
      <c r="J1758" s="52">
        <f>IFERROR(_xll.qlIndexFixing(Index1M,$H1758,TRUE,_xll.ohTrigger(RecalcTrigger,Trigger1M)),NA())</f>
        <v>1.6508708362292557E-2</v>
      </c>
      <c r="K1758" s="52">
        <f>IFERROR(_xll.qlIndexFixing(ONIndex1M,I1758,TRUE,_xll.ohTrigger(RecalcTrigger,Trigger1M)),NA())</f>
        <v>1.6500695477823513E-2</v>
      </c>
      <c r="L1758" s="52">
        <f>IFERROR(_xll.qlIndexFixing(Index3M,H1758,TRUE,_xll.ohTrigger(RecalcTrigger,Trigger3M)),NA())</f>
        <v>1.8663032962095295E-2</v>
      </c>
      <c r="M1758" s="52">
        <f>IFERROR(_xll.qlIndexFixing(ONIndex3M,I1758,TRUE,_xll.ohTrigger(RecalcTrigger,Trigger3M)),NA())</f>
        <v>1.8625870916890719E-2</v>
      </c>
      <c r="N1758" s="52">
        <f>IFERROR(_xll.qlIndexFixing(Index6M,$H1758,TRUE,_xll.ohTrigger(RecalcTrigger,Trigger6M)),NA())</f>
        <v>2.0334982167844864E-2</v>
      </c>
      <c r="O1758" s="52">
        <f>IFERROR(_xll.qlIndexFixing(ONIndex6M,I1758,TRUE,_xll.ohTrigger(RecalcTrigger,Trigger6M)),NA())</f>
        <v>2.025624519207625E-2</v>
      </c>
      <c r="P1758" s="52">
        <f>IFERROR(_xll.qlIndexFixing(Index1Y,$H1758,TRUE,_xll.ohTrigger(RecalcTrigger,Trigger1Y)),NA())</f>
        <v>2.1622103354270644E-2</v>
      </c>
      <c r="Q1758" s="52">
        <f>IFERROR(_xll.qlIndexFixing(ONIndex1Y,I1758,TRUE,_xll.ohTrigger(RecalcTrigger,Trigger1Y)),NA())</f>
        <v>2.1467864067146181E-2</v>
      </c>
    </row>
    <row r="1759" spans="2:17" x14ac:dyDescent="0.2">
      <c r="B1759" s="46" t="s">
        <v>51</v>
      </c>
      <c r="D1759" s="49">
        <f>_xll.qlCalendarAdvance(LocalCalendar,$D1758,B1759,"f",FALSE)</f>
        <v>52099</v>
      </c>
      <c r="E1759" s="49">
        <f>_xll.qlInterestRateIndexValueDate(IndexON,D1759)</f>
        <v>52099</v>
      </c>
      <c r="F1759" s="52">
        <f>IFERROR(_xll.qlIndexFixing(IndexON,D1759,TRUE,_xll.ohTrigger(RecalcTrigger,TriggerON)),NA())</f>
        <v>1.4361776826348205E-2</v>
      </c>
      <c r="H1759" s="49">
        <f>_xll.qlCalendarAdvance(IborCalendar,$H1758,B1759,"f",FALSE)</f>
        <v>52083</v>
      </c>
      <c r="I1759" s="49">
        <f>_xll.qlInterestRateIndexValueDate(Index1M,$H1759)</f>
        <v>52085</v>
      </c>
      <c r="J1759" s="52">
        <f>IFERROR(_xll.qlIndexFixing(Index1M,$H1759,TRUE,_xll.ohTrigger(RecalcTrigger,Trigger1M)),NA())</f>
        <v>1.650828968131457E-2</v>
      </c>
      <c r="K1759" s="52">
        <f>IFERROR(_xll.qlIndexFixing(ONIndex1M,I1759,TRUE,_xll.ohTrigger(RecalcTrigger,Trigger1M)),NA())</f>
        <v>1.6499400663887442E-2</v>
      </c>
      <c r="L1759" s="52">
        <f>IFERROR(_xll.qlIndexFixing(Index3M,H1759,TRUE,_xll.ohTrigger(RecalcTrigger,Trigger3M)),NA())</f>
        <v>1.8661976221560218E-2</v>
      </c>
      <c r="M1759" s="52">
        <f>IFERROR(_xll.qlIndexFixing(ONIndex3M,I1759,TRUE,_xll.ohTrigger(RecalcTrigger,Trigger3M)),NA())</f>
        <v>1.8624862638549899E-2</v>
      </c>
      <c r="N1759" s="52">
        <f>IFERROR(_xll.qlIndexFixing(Index6M,$H1759,TRUE,_xll.ohTrigger(RecalcTrigger,Trigger6M)),NA())</f>
        <v>2.0334374137723512E-2</v>
      </c>
      <c r="O1759" s="52">
        <f>IFERROR(_xll.qlIndexFixing(ONIndex6M,I1759,TRUE,_xll.ohTrigger(RecalcTrigger,Trigger6M)),NA())</f>
        <v>2.0254267402464166E-2</v>
      </c>
      <c r="P1759" s="52">
        <f>IFERROR(_xll.qlIndexFixing(Index1Y,$H1759,TRUE,_xll.ohTrigger(RecalcTrigger,Trigger1Y)),NA())</f>
        <v>2.1619349137787052E-2</v>
      </c>
      <c r="Q1759" s="52">
        <f>IFERROR(_xll.qlIndexFixing(ONIndex1Y,I1759,TRUE,_xll.ohTrigger(RecalcTrigger,Trigger1Y)),NA())</f>
        <v>2.1464223322640308E-2</v>
      </c>
    </row>
    <row r="1760" spans="2:17" x14ac:dyDescent="0.2">
      <c r="B1760" s="46" t="s">
        <v>51</v>
      </c>
      <c r="D1760" s="49">
        <f>_xll.qlCalendarAdvance(LocalCalendar,$D1759,B1760,"f",FALSE)</f>
        <v>52106</v>
      </c>
      <c r="E1760" s="49">
        <f>_xll.qlInterestRateIndexValueDate(IndexON,D1760)</f>
        <v>52106</v>
      </c>
      <c r="F1760" s="52">
        <f>IFERROR(_xll.qlIndexFixing(IndexON,D1760,TRUE,_xll.ohTrigger(RecalcTrigger,TriggerON)),NA())</f>
        <v>1.4360904741144154E-2</v>
      </c>
      <c r="H1760" s="49">
        <f>_xll.qlCalendarAdvance(IborCalendar,$H1759,B1760,"f",FALSE)</f>
        <v>52090</v>
      </c>
      <c r="I1760" s="49">
        <f>_xll.qlInterestRateIndexValueDate(Index1M,$H1760)</f>
        <v>52092</v>
      </c>
      <c r="J1760" s="52">
        <f>IFERROR(_xll.qlIndexFixing(Index1M,$H1760,TRUE,_xll.ohTrigger(RecalcTrigger,Trigger1M)),NA())</f>
        <v>1.6507017547768565E-2</v>
      </c>
      <c r="K1760" s="52">
        <f>IFERROR(_xll.qlIndexFixing(ONIndex1M,I1760,TRUE,_xll.ohTrigger(RecalcTrigger,Trigger1M)),NA())</f>
        <v>1.649811346761787E-2</v>
      </c>
      <c r="L1760" s="52">
        <f>IFERROR(_xll.qlIndexFixing(Index3M,H1760,TRUE,_xll.ohTrigger(RecalcTrigger,Trigger3M)),NA())</f>
        <v>1.8660912757340924E-2</v>
      </c>
      <c r="M1760" s="52">
        <f>IFERROR(_xll.qlIndexFixing(ONIndex3M,I1760,TRUE,_xll.ohTrigger(RecalcTrigger,Trigger3M)),NA())</f>
        <v>1.8623847667802451E-2</v>
      </c>
      <c r="N1760" s="52">
        <f>IFERROR(_xll.qlIndexFixing(Index6M,$H1760,TRUE,_xll.ohTrigger(RecalcTrigger,Trigger6M)),NA())</f>
        <v>2.0332898970469634E-2</v>
      </c>
      <c r="O1760" s="52">
        <f>IFERROR(_xll.qlIndexFixing(ONIndex6M,I1760,TRUE,_xll.ohTrigger(RecalcTrigger,Trigger6M)),NA())</f>
        <v>2.0252295572564805E-2</v>
      </c>
      <c r="P1760" s="52">
        <f>IFERROR(_xll.qlIndexFixing(Index1Y,$H1760,TRUE,_xll.ohTrigger(RecalcTrigger,Trigger1Y)),NA())</f>
        <v>2.161663208694279E-2</v>
      </c>
      <c r="Q1760" s="52">
        <f>IFERROR(_xll.qlIndexFixing(ONIndex1Y,I1760,TRUE,_xll.ohTrigger(RecalcTrigger,Trigger1Y)),NA())</f>
        <v>2.1460618941686604E-2</v>
      </c>
    </row>
    <row r="1761" spans="2:17" x14ac:dyDescent="0.2">
      <c r="B1761" s="46" t="s">
        <v>51</v>
      </c>
      <c r="D1761" s="49">
        <f>_xll.qlCalendarAdvance(LocalCalendar,$D1760,B1761,"f",FALSE)</f>
        <v>52113</v>
      </c>
      <c r="E1761" s="49">
        <f>_xll.qlInterestRateIndexValueDate(IndexON,D1761)</f>
        <v>52113</v>
      </c>
      <c r="F1761" s="52">
        <f>IFERROR(_xll.qlIndexFixing(IndexON,D1761,TRUE,_xll.ohTrigger(RecalcTrigger,TriggerON)),NA())</f>
        <v>1.4360030879041474E-2</v>
      </c>
      <c r="H1761" s="49">
        <f>_xll.qlCalendarAdvance(IborCalendar,$H1760,B1761,"f",FALSE)</f>
        <v>52097</v>
      </c>
      <c r="I1761" s="49">
        <f>_xll.qlInterestRateIndexValueDate(Index1M,$H1761)</f>
        <v>52099</v>
      </c>
      <c r="J1761" s="52">
        <f>IFERROR(_xll.qlIndexFixing(Index1M,$H1761,TRUE,_xll.ohTrigger(RecalcTrigger,Trigger1M)),NA())</f>
        <v>1.6505753043132565E-2</v>
      </c>
      <c r="K1761" s="52">
        <f>IFERROR(_xll.qlIndexFixing(ONIndex1M,I1761,TRUE,_xll.ohTrigger(RecalcTrigger,Trigger1M)),NA())</f>
        <v>1.6496833889494411E-2</v>
      </c>
      <c r="L1761" s="52">
        <f>IFERROR(_xll.qlIndexFixing(Index3M,H1761,TRUE,_xll.ohTrigger(RecalcTrigger,Trigger3M)),NA())</f>
        <v>1.865984256944523E-2</v>
      </c>
      <c r="M1761" s="52">
        <f>IFERROR(_xll.qlIndexFixing(ONIndex3M,I1761,TRUE,_xll.ohTrigger(RecalcTrigger,Trigger3M)),NA())</f>
        <v>1.8622826004648374E-2</v>
      </c>
      <c r="N1761" s="52">
        <f>IFERROR(_xll.qlIndexFixing(Index6M,$H1761,TRUE,_xll.ohTrigger(RecalcTrigger,Trigger6M)),NA())</f>
        <v>2.0330554446907397E-2</v>
      </c>
      <c r="O1761" s="52">
        <f>IFERROR(_xll.qlIndexFixing(ONIndex6M,I1761,TRUE,_xll.ohTrigger(RecalcTrigger,Trigger6M)),NA())</f>
        <v>2.0250329702298231E-2</v>
      </c>
      <c r="P1761" s="52">
        <f>IFERROR(_xll.qlIndexFixing(Index1Y,$H1761,TRUE,_xll.ohTrigger(RecalcTrigger,Trigger1Y)),NA())</f>
        <v>2.1613952201437175E-2</v>
      </c>
      <c r="Q1761" s="52">
        <f>IFERROR(_xll.qlIndexFixing(ONIndex1Y,I1761,TRUE,_xll.ohTrigger(RecalcTrigger,Trigger1Y)),NA())</f>
        <v>2.1457050924125198E-2</v>
      </c>
    </row>
    <row r="1762" spans="2:17" x14ac:dyDescent="0.2">
      <c r="B1762" s="46" t="s">
        <v>51</v>
      </c>
      <c r="D1762" s="49">
        <f>_xll.qlCalendarAdvance(LocalCalendar,$D1761,B1762,"f",FALSE)</f>
        <v>52120</v>
      </c>
      <c r="E1762" s="49">
        <f>_xll.qlInterestRateIndexValueDate(IndexON,D1762)</f>
        <v>52120</v>
      </c>
      <c r="F1762" s="52">
        <f>IFERROR(_xll.qlIndexFixing(IndexON,D1762,TRUE,_xll.ohTrigger(RecalcTrigger,TriggerON)),NA())</f>
        <v>1.4359155240120103E-2</v>
      </c>
      <c r="H1762" s="49">
        <f>_xll.qlCalendarAdvance(IborCalendar,$H1761,B1762,"f",FALSE)</f>
        <v>52104</v>
      </c>
      <c r="I1762" s="49">
        <f>_xll.qlInterestRateIndexValueDate(Index1M,$H1762)</f>
        <v>52106</v>
      </c>
      <c r="J1762" s="52">
        <f>IFERROR(_xll.qlIndexFixing(Index1M,$H1762,TRUE,_xll.ohTrigger(RecalcTrigger,Trigger1M)),NA())</f>
        <v>1.6504496167394078E-2</v>
      </c>
      <c r="K1762" s="52">
        <f>IFERROR(_xll.qlIndexFixing(ONIndex1M,I1762,TRUE,_xll.ohTrigger(RecalcTrigger,Trigger1M)),NA())</f>
        <v>1.6495561929277258E-2</v>
      </c>
      <c r="L1762" s="52">
        <f>IFERROR(_xll.qlIndexFixing(Index3M,H1762,TRUE,_xll.ohTrigger(RecalcTrigger,Trigger3M)),NA())</f>
        <v>1.8658765657876615E-2</v>
      </c>
      <c r="M1762" s="52">
        <f>IFERROR(_xll.qlIndexFixing(ONIndex3M,I1762,TRUE,_xll.ohTrigger(RecalcTrigger,Trigger3M)),NA())</f>
        <v>1.8621797649087668E-2</v>
      </c>
      <c r="N1762" s="52">
        <f>IFERROR(_xll.qlIndexFixing(Index6M,$H1762,TRUE,_xll.ohTrigger(RecalcTrigger,Trigger6M)),NA())</f>
        <v>2.0327338911361181E-2</v>
      </c>
      <c r="O1762" s="52">
        <f>IFERROR(_xll.qlIndexFixing(ONIndex6M,I1762,TRUE,_xll.ohTrigger(RecalcTrigger,Trigger6M)),NA())</f>
        <v>2.0248369791744381E-2</v>
      </c>
      <c r="P1762" s="52">
        <f>IFERROR(_xll.qlIndexFixing(Index1Y,$H1762,TRUE,_xll.ohTrigger(RecalcTrigger,Trigger1Y)),NA())</f>
        <v>2.1611309480973451E-2</v>
      </c>
      <c r="Q1762" s="52">
        <f>IFERROR(_xll.qlIndexFixing(ONIndex1Y,I1762,TRUE,_xll.ohTrigger(RecalcTrigger,Trigger1Y)),NA())</f>
        <v>2.1453519269956089E-2</v>
      </c>
    </row>
    <row r="1763" spans="2:17" x14ac:dyDescent="0.2">
      <c r="B1763" s="46" t="s">
        <v>51</v>
      </c>
      <c r="D1763" s="49">
        <f>_xll.qlCalendarAdvance(LocalCalendar,$D1762,B1763,"f",FALSE)</f>
        <v>52127</v>
      </c>
      <c r="E1763" s="49">
        <f>_xll.qlInterestRateIndexValueDate(IndexON,D1763)</f>
        <v>52127</v>
      </c>
      <c r="F1763" s="52">
        <f>IFERROR(_xll.qlIndexFixing(IndexON,D1763,TRUE,_xll.ohTrigger(RecalcTrigger,TriggerON)),NA())</f>
        <v>1.4358277824300103E-2</v>
      </c>
      <c r="H1763" s="49">
        <f>_xll.qlCalendarAdvance(IborCalendar,$H1762,B1763,"f",FALSE)</f>
        <v>52111</v>
      </c>
      <c r="I1763" s="49">
        <f>_xll.qlInterestRateIndexValueDate(Index1M,$H1763)</f>
        <v>52113</v>
      </c>
      <c r="J1763" s="52">
        <f>IFERROR(_xll.qlIndexFixing(Index1M,$H1763,TRUE,_xll.ohTrigger(RecalcTrigger,Trigger1M)),NA())</f>
        <v>1.6503246920558101E-2</v>
      </c>
      <c r="K1763" s="52">
        <f>IFERROR(_xll.qlIndexFixing(ONIndex1M,I1763,TRUE,_xll.ohTrigger(RecalcTrigger,Trigger1M)),NA())</f>
        <v>1.6494297586966411E-2</v>
      </c>
      <c r="L1763" s="52">
        <f>IFERROR(_xll.qlIndexFixing(Index3M,H1763,TRUE,_xll.ohTrigger(RecalcTrigger,Trigger3M)),NA())</f>
        <v>1.8657277980467381E-2</v>
      </c>
      <c r="M1763" s="52">
        <f>IFERROR(_xll.qlIndexFixing(ONIndex3M,I1763,TRUE,_xll.ohTrigger(RecalcTrigger,Trigger3M)),NA())</f>
        <v>1.8620762601200269E-2</v>
      </c>
      <c r="N1763" s="52">
        <f>IFERROR(_xll.qlIndexFixing(Index6M,$H1763,TRUE,_xll.ohTrigger(RecalcTrigger,Trigger6M)),NA())</f>
        <v>2.0324566259810325E-2</v>
      </c>
      <c r="O1763" s="52">
        <f>IFERROR(_xll.qlIndexFixing(ONIndex6M,I1763,TRUE,_xll.ohTrigger(RecalcTrigger,Trigger6M)),NA())</f>
        <v>2.0246415840743381E-2</v>
      </c>
      <c r="P1763" s="52">
        <f>IFERROR(_xll.qlIndexFixing(Index1Y,$H1763,TRUE,_xll.ohTrigger(RecalcTrigger,Trigger1Y)),NA())</f>
        <v>2.1608703925259688E-2</v>
      </c>
      <c r="Q1763" s="52">
        <f>IFERROR(_xll.qlIndexFixing(ONIndex1Y,I1763,TRUE,_xll.ohTrigger(RecalcTrigger,Trigger1Y)),NA())</f>
        <v>2.1450023979179278E-2</v>
      </c>
    </row>
    <row r="1764" spans="2:17" x14ac:dyDescent="0.2">
      <c r="B1764" s="46" t="s">
        <v>51</v>
      </c>
      <c r="D1764" s="49">
        <f>_xll.qlCalendarAdvance(LocalCalendar,$D1763,B1764,"f",FALSE)</f>
        <v>52134</v>
      </c>
      <c r="E1764" s="49">
        <f>_xll.qlInterestRateIndexValueDate(IndexON,D1764)</f>
        <v>52134</v>
      </c>
      <c r="F1764" s="52">
        <f>IFERROR(_xll.qlIndexFixing(IndexON,D1764,TRUE,_xll.ohTrigger(RecalcTrigger,TriggerON)),NA())</f>
        <v>1.4357398631501539E-2</v>
      </c>
      <c r="H1764" s="49">
        <f>_xll.qlCalendarAdvance(IborCalendar,$H1763,B1764,"f",FALSE)</f>
        <v>52118</v>
      </c>
      <c r="I1764" s="49">
        <f>_xll.qlInterestRateIndexValueDate(Index1M,$H1764)</f>
        <v>52120</v>
      </c>
      <c r="J1764" s="52">
        <f>IFERROR(_xll.qlIndexFixing(Index1M,$H1764,TRUE,_xll.ohTrigger(RecalcTrigger,Trigger1M)),NA())</f>
        <v>1.6502295363065984E-2</v>
      </c>
      <c r="K1764" s="52">
        <f>IFERROR(_xll.qlIndexFixing(ONIndex1M,I1764,TRUE,_xll.ohTrigger(RecalcTrigger,Trigger1M)),NA())</f>
        <v>1.649304086256187E-2</v>
      </c>
      <c r="L1764" s="52">
        <f>IFERROR(_xll.qlIndexFixing(Index3M,H1764,TRUE,_xll.ohTrigger(RecalcTrigger,Trigger3M)),NA())</f>
        <v>1.8656188158180462E-2</v>
      </c>
      <c r="M1764" s="52">
        <f>IFERROR(_xll.qlIndexFixing(ONIndex3M,I1764,TRUE,_xll.ohTrigger(RecalcTrigger,Trigger3M)),NA())</f>
        <v>1.8619720860826305E-2</v>
      </c>
      <c r="N1764" s="52">
        <f>IFERROR(_xll.qlIndexFixing(Index6M,$H1764,TRUE,_xll.ohTrigger(RecalcTrigger,Trigger6M)),NA())</f>
        <v>2.0322675877282242E-2</v>
      </c>
      <c r="O1764" s="52">
        <f>IFERROR(_xll.qlIndexFixing(ONIndex6M,I1764,TRUE,_xll.ohTrigger(RecalcTrigger,Trigger6M)),NA())</f>
        <v>2.0244467849694914E-2</v>
      </c>
      <c r="P1764" s="52">
        <f>IFERROR(_xll.qlIndexFixing(Index1Y,$H1764,TRUE,_xll.ohTrigger(RecalcTrigger,Trigger1Y)),NA())</f>
        <v>2.1606135534007025E-2</v>
      </c>
      <c r="Q1764" s="52">
        <f>IFERROR(_xll.qlIndexFixing(ONIndex1Y,I1764,TRUE,_xll.ohTrigger(RecalcTrigger,Trigger1Y)),NA())</f>
        <v>2.1446565051634892E-2</v>
      </c>
    </row>
    <row r="1765" spans="2:17" x14ac:dyDescent="0.2">
      <c r="B1765" s="46" t="s">
        <v>51</v>
      </c>
      <c r="D1765" s="49">
        <f>_xll.qlCalendarAdvance(LocalCalendar,$D1764,B1765,"f",FALSE)</f>
        <v>52141</v>
      </c>
      <c r="E1765" s="49">
        <f>_xll.qlInterestRateIndexValueDate(IndexON,D1765)</f>
        <v>52141</v>
      </c>
      <c r="F1765" s="52">
        <f>IFERROR(_xll.qlIndexFixing(IndexON,D1765,TRUE,_xll.ohTrigger(RecalcTrigger,TriggerON)),NA())</f>
        <v>1.4356517661964219E-2</v>
      </c>
      <c r="H1765" s="49">
        <f>_xll.qlCalendarAdvance(IborCalendar,$H1764,B1765,"f",FALSE)</f>
        <v>52125</v>
      </c>
      <c r="I1765" s="49">
        <f>_xll.qlInterestRateIndexValueDate(Index1M,$H1765)</f>
        <v>52127</v>
      </c>
      <c r="J1765" s="52">
        <f>IFERROR(_xll.qlIndexFixing(Index1M,$H1765,TRUE,_xll.ohTrigger(RecalcTrigger,Trigger1M)),NA())</f>
        <v>1.6500771313571194E-2</v>
      </c>
      <c r="K1765" s="52">
        <f>IFERROR(_xll.qlIndexFixing(ONIndex1M,I1765,TRUE,_xll.ohTrigger(RecalcTrigger,Trigger1M)),NA())</f>
        <v>1.6491791756223506E-2</v>
      </c>
      <c r="L1765" s="52">
        <f>IFERROR(_xll.qlIndexFixing(Index3M,H1765,TRUE,_xll.ohTrigger(RecalcTrigger,Trigger3M)),NA())</f>
        <v>1.8655091612581526E-2</v>
      </c>
      <c r="M1765" s="52">
        <f>IFERROR(_xll.qlIndexFixing(ONIndex3M,I1765,TRUE,_xll.ohTrigger(RecalcTrigger,Trigger3M)),NA())</f>
        <v>1.8618672428125649E-2</v>
      </c>
      <c r="N1765" s="52">
        <f>IFERROR(_xll.qlIndexFixing(Index6M,$H1765,TRUE,_xll.ohTrigger(RecalcTrigger,Trigger6M)),NA())</f>
        <v>2.0320791516762245E-2</v>
      </c>
      <c r="O1765" s="52">
        <f>IFERROR(_xll.qlIndexFixing(ONIndex6M,I1765,TRUE,_xll.ohTrigger(RecalcTrigger,Trigger6M)),NA())</f>
        <v>2.0242525818199297E-2</v>
      </c>
      <c r="P1765" s="52">
        <f>IFERROR(_xll.qlIndexFixing(Index1Y,$H1765,TRUE,_xll.ohTrigger(RecalcTrigger,Trigger1Y)),NA())</f>
        <v>2.1603604306932287E-2</v>
      </c>
      <c r="Q1765" s="52">
        <f>IFERROR(_xll.qlIndexFixing(ONIndex1Y,I1765,TRUE,_xll.ohTrigger(RecalcTrigger,Trigger1Y)),NA())</f>
        <v>2.1443142487642675E-2</v>
      </c>
    </row>
    <row r="1766" spans="2:17" x14ac:dyDescent="0.2">
      <c r="B1766" s="46" t="s">
        <v>51</v>
      </c>
      <c r="D1766" s="49">
        <f>_xll.qlCalendarAdvance(LocalCalendar,$D1765,B1766,"f",FALSE)</f>
        <v>52148</v>
      </c>
      <c r="E1766" s="49">
        <f>_xll.qlInterestRateIndexValueDate(IndexON,D1766)</f>
        <v>52148</v>
      </c>
      <c r="F1766" s="52">
        <f>IFERROR(_xll.qlIndexFixing(IndexON,D1766,TRUE,_xll.ohTrigger(RecalcTrigger,TriggerON)),NA())</f>
        <v>1.4355634915448334E-2</v>
      </c>
      <c r="H1766" s="49">
        <f>_xll.qlCalendarAdvance(IborCalendar,$H1765,B1766,"f",FALSE)</f>
        <v>52132</v>
      </c>
      <c r="I1766" s="49">
        <f>_xll.qlInterestRateIndexValueDate(Index1M,$H1766)</f>
        <v>52134</v>
      </c>
      <c r="J1766" s="52">
        <f>IFERROR(_xll.qlIndexFixing(Index1M,$H1766,TRUE,_xll.ohTrigger(RecalcTrigger,Trigger1M)),NA())</f>
        <v>1.6499544953415268E-2</v>
      </c>
      <c r="K1766" s="52">
        <f>IFERROR(_xll.qlIndexFixing(ONIndex1M,I1766,TRUE,_xll.ohTrigger(RecalcTrigger,Trigger1M)),NA())</f>
        <v>1.6490550267631576E-2</v>
      </c>
      <c r="L1766" s="52">
        <f>IFERROR(_xll.qlIndexFixing(Index3M,H1766,TRUE,_xll.ohTrigger(RecalcTrigger,Trigger3M)),NA())</f>
        <v>1.8655597844581519E-2</v>
      </c>
      <c r="M1766" s="52">
        <f>IFERROR(_xll.qlIndexFixing(ONIndex3M,I1766,TRUE,_xll.ohTrigger(RecalcTrigger,Trigger3M)),NA())</f>
        <v>1.8617617303018363E-2</v>
      </c>
      <c r="N1766" s="52">
        <f>IFERROR(_xll.qlIndexFixing(Index6M,$H1766,TRUE,_xll.ohTrigger(RecalcTrigger,Trigger6M)),NA())</f>
        <v>2.0318913178234876E-2</v>
      </c>
      <c r="O1766" s="52">
        <f>IFERROR(_xll.qlIndexFixing(ONIndex6M,I1766,TRUE,_xll.ohTrigger(RecalcTrigger,Trigger6M)),NA())</f>
        <v>2.0240589746336468E-2</v>
      </c>
      <c r="P1766" s="52">
        <f>IFERROR(_xll.qlIndexFixing(Index1Y,$H1766,TRUE,_xll.ohTrigger(RecalcTrigger,Trigger1Y)),NA())</f>
        <v>2.1601110243754936E-2</v>
      </c>
      <c r="Q1766" s="52">
        <f>IFERROR(_xll.qlIndexFixing(ONIndex1Y,I1766,TRUE,_xll.ohTrigger(RecalcTrigger,Trigger1Y)),NA())</f>
        <v>2.1439756287042755E-2</v>
      </c>
    </row>
    <row r="1767" spans="2:17" x14ac:dyDescent="0.2">
      <c r="B1767" s="46" t="s">
        <v>51</v>
      </c>
      <c r="D1767" s="49">
        <f>_xll.qlCalendarAdvance(LocalCalendar,$D1766,B1767,"f",FALSE)</f>
        <v>52155</v>
      </c>
      <c r="E1767" s="49">
        <f>_xll.qlInterestRateIndexValueDate(IndexON,D1767)</f>
        <v>52155</v>
      </c>
      <c r="F1767" s="52">
        <f>IFERROR(_xll.qlIndexFixing(IndexON,D1767,TRUE,_xll.ohTrigger(RecalcTrigger,TriggerON)),NA())</f>
        <v>1.4354750392113758E-2</v>
      </c>
      <c r="H1767" s="49">
        <f>_xll.qlCalendarAdvance(IborCalendar,$H1766,B1767,"f",FALSE)</f>
        <v>52139</v>
      </c>
      <c r="I1767" s="49">
        <f>_xll.qlInterestRateIndexValueDate(Index1M,$H1767)</f>
        <v>52141</v>
      </c>
      <c r="J1767" s="52">
        <f>IFERROR(_xll.qlIndexFixing(Index1M,$H1767,TRUE,_xll.ohTrigger(RecalcTrigger,Trigger1M)),NA())</f>
        <v>1.6498326222149362E-2</v>
      </c>
      <c r="K1767" s="52">
        <f>IFERROR(_xll.qlIndexFixing(ONIndex1M,I1767,TRUE,_xll.ohTrigger(RecalcTrigger,Trigger1M)),NA())</f>
        <v>1.648931639718576E-2</v>
      </c>
      <c r="L1767" s="52">
        <f>IFERROR(_xll.qlIndexFixing(Index3M,H1767,TRUE,_xll.ohTrigger(RecalcTrigger,Trigger3M)),NA())</f>
        <v>1.8653280245145613E-2</v>
      </c>
      <c r="M1767" s="52">
        <f>IFERROR(_xll.qlIndexFixing(ONIndex3M,I1767,TRUE,_xll.ohTrigger(RecalcTrigger,Trigger3M)),NA())</f>
        <v>1.8616555485424513E-2</v>
      </c>
      <c r="N1767" s="52">
        <f>IFERROR(_xll.qlIndexFixing(Index6M,$H1767,TRUE,_xll.ohTrigger(RecalcTrigger,Trigger6M)),NA())</f>
        <v>2.031748058315452E-2</v>
      </c>
      <c r="O1767" s="52">
        <f>IFERROR(_xll.qlIndexFixing(ONIndex6M,I1767,TRUE,_xll.ohTrigger(RecalcTrigger,Trigger6M)),NA())</f>
        <v>2.0238659634186362E-2</v>
      </c>
      <c r="P1767" s="52">
        <f>IFERROR(_xll.qlIndexFixing(Index1Y,$H1767,TRUE,_xll.ohTrigger(RecalcTrigger,Trigger1Y)),NA())</f>
        <v>2.1598653344199241E-2</v>
      </c>
      <c r="Q1767" s="52">
        <f>IFERROR(_xll.qlIndexFixing(ONIndex1Y,I1767,TRUE,_xll.ohTrigger(RecalcTrigger,Trigger1Y)),NA())</f>
        <v>2.1436406449755196E-2</v>
      </c>
    </row>
    <row r="1768" spans="2:17" x14ac:dyDescent="0.2">
      <c r="B1768" s="46" t="s">
        <v>51</v>
      </c>
      <c r="D1768" s="49">
        <f>_xll.qlCalendarAdvance(LocalCalendar,$D1767,B1768,"f",FALSE)</f>
        <v>52162</v>
      </c>
      <c r="E1768" s="49">
        <f>_xll.qlInterestRateIndexValueDate(IndexON,D1768)</f>
        <v>52162</v>
      </c>
      <c r="F1768" s="52">
        <f>IFERROR(_xll.qlIndexFixing(IndexON,D1768,TRUE,_xll.ohTrigger(RecalcTrigger,TriggerON)),NA())</f>
        <v>1.4353864091800617E-2</v>
      </c>
      <c r="H1768" s="49">
        <f>_xll.qlCalendarAdvance(IborCalendar,$H1767,B1768,"f",FALSE)</f>
        <v>52146</v>
      </c>
      <c r="I1768" s="49">
        <f>_xll.qlInterestRateIndexValueDate(Index1M,$H1768)</f>
        <v>52148</v>
      </c>
      <c r="J1768" s="52">
        <f>IFERROR(_xll.qlIndexFixing(Index1M,$H1768,TRUE,_xll.ohTrigger(RecalcTrigger,Trigger1M)),NA())</f>
        <v>1.649711511976848E-2</v>
      </c>
      <c r="K1768" s="52">
        <f>IFERROR(_xll.qlIndexFixing(ONIndex1M,I1768,TRUE,_xll.ohTrigger(RecalcTrigger,Trigger1M)),NA())</f>
        <v>1.6488090144566314E-2</v>
      </c>
      <c r="L1768" s="52">
        <f>IFERROR(_xll.qlIndexFixing(Index3M,H1768,TRUE,_xll.ohTrigger(RecalcTrigger,Trigger3M)),NA())</f>
        <v>1.8652162991661971E-2</v>
      </c>
      <c r="M1768" s="52">
        <f>IFERROR(_xll.qlIndexFixing(ONIndex3M,I1768,TRUE,_xll.ohTrigger(RecalcTrigger,Trigger3M)),NA())</f>
        <v>1.861548697550397E-2</v>
      </c>
      <c r="N1768" s="52">
        <f>IFERROR(_xll.qlIndexFixing(Index6M,$H1768,TRUE,_xll.ohTrigger(RecalcTrigger,Trigger6M)),NA())</f>
        <v>2.0315614613933622E-2</v>
      </c>
      <c r="O1768" s="52">
        <f>IFERROR(_xll.qlIndexFixing(ONIndex6M,I1768,TRUE,_xll.ohTrigger(RecalcTrigger,Trigger6M)),NA())</f>
        <v>2.0236735481828916E-2</v>
      </c>
      <c r="P1768" s="52">
        <f>IFERROR(_xll.qlIndexFixing(Index1Y,$H1768,TRUE,_xll.ohTrigger(RecalcTrigger,Trigger1Y)),NA())</f>
        <v>2.1596233607993426E-2</v>
      </c>
      <c r="Q1768" s="52">
        <f>IFERROR(_xll.qlIndexFixing(ONIndex1Y,I1768,TRUE,_xll.ohTrigger(RecalcTrigger,Trigger1Y)),NA())</f>
        <v>2.1433092975859935E-2</v>
      </c>
    </row>
    <row r="1769" spans="2:17" x14ac:dyDescent="0.2">
      <c r="B1769" s="46" t="s">
        <v>51</v>
      </c>
      <c r="D1769" s="49">
        <f>_xll.qlCalendarAdvance(LocalCalendar,$D1768,B1769,"f",FALSE)</f>
        <v>52169</v>
      </c>
      <c r="E1769" s="49">
        <f>_xll.qlInterestRateIndexValueDate(IndexON,D1769)</f>
        <v>52169</v>
      </c>
      <c r="F1769" s="52">
        <f>IFERROR(_xll.qlIndexFixing(IndexON,D1769,TRUE,_xll.ohTrigger(RecalcTrigger,TriggerON)),NA())</f>
        <v>1.4352976014668783E-2</v>
      </c>
      <c r="H1769" s="49">
        <f>_xll.qlCalendarAdvance(IborCalendar,$H1768,B1769,"f",FALSE)</f>
        <v>52153</v>
      </c>
      <c r="I1769" s="49">
        <f>_xll.qlInterestRateIndexValueDate(Index1M,$H1769)</f>
        <v>52155</v>
      </c>
      <c r="J1769" s="52">
        <f>IFERROR(_xll.qlIndexFixing(Index1M,$H1769,TRUE,_xll.ohTrigger(RecalcTrigger,Trigger1M)),NA())</f>
        <v>1.6495911646275119E-2</v>
      </c>
      <c r="K1769" s="52">
        <f>IFERROR(_xll.qlIndexFixing(ONIndex1M,I1769,TRUE,_xll.ohTrigger(RecalcTrigger,Trigger1M)),NA())</f>
        <v>1.648687150993311E-2</v>
      </c>
      <c r="L1769" s="52">
        <f>IFERROR(_xll.qlIndexFixing(Index3M,H1769,TRUE,_xll.ohTrigger(RecalcTrigger,Trigger3M)),NA())</f>
        <v>1.8651039014545377E-2</v>
      </c>
      <c r="M1769" s="52">
        <f>IFERROR(_xll.qlIndexFixing(ONIndex3M,I1769,TRUE,_xll.ohTrigger(RecalcTrigger,Trigger3M)),NA())</f>
        <v>1.8614411773256734E-2</v>
      </c>
      <c r="N1769" s="52">
        <f>IFERROR(_xll.qlIndexFixing(Index6M,$H1769,TRUE,_xll.ohTrigger(RecalcTrigger,Trigger6M)),NA())</f>
        <v>2.0313754667000011E-2</v>
      </c>
      <c r="O1769" s="52">
        <f>IFERROR(_xll.qlIndexFixing(ONIndex6M,I1769,TRUE,_xll.ohTrigger(RecalcTrigger,Trigger6M)),NA())</f>
        <v>2.0234817289184193E-2</v>
      </c>
      <c r="P1769" s="52">
        <f>IFERROR(_xll.qlIndexFixing(Index1Y,$H1769,TRUE,_xll.ohTrigger(RecalcTrigger,Trigger1Y)),NA())</f>
        <v>2.1593851034870083E-2</v>
      </c>
      <c r="Q1769" s="52">
        <f>IFERROR(_xll.qlIndexFixing(ONIndex1Y,I1769,TRUE,_xll.ohTrigger(RecalcTrigger,Trigger1Y)),NA())</f>
        <v>2.1429815865436908E-2</v>
      </c>
    </row>
    <row r="1770" spans="2:17" x14ac:dyDescent="0.2">
      <c r="B1770" s="46" t="s">
        <v>51</v>
      </c>
      <c r="D1770" s="49">
        <f>_xll.qlCalendarAdvance(LocalCalendar,$D1769,B1770,"f",FALSE)</f>
        <v>52176</v>
      </c>
      <c r="E1770" s="49">
        <f>_xll.qlInterestRateIndexValueDate(IndexON,D1770)</f>
        <v>52176</v>
      </c>
      <c r="F1770" s="52">
        <f>IFERROR(_xll.qlIndexFixing(IndexON,D1770,TRUE,_xll.ohTrigger(RecalcTrigger,TriggerON)),NA())</f>
        <v>1.4352086160638322E-2</v>
      </c>
      <c r="H1770" s="49">
        <f>_xll.qlCalendarAdvance(IborCalendar,$H1769,B1770,"f",FALSE)</f>
        <v>52160</v>
      </c>
      <c r="I1770" s="49">
        <f>_xll.qlInterestRateIndexValueDate(Index1M,$H1770)</f>
        <v>52162</v>
      </c>
      <c r="J1770" s="52">
        <f>IFERROR(_xll.qlIndexFixing(Index1M,$H1770,TRUE,_xll.ohTrigger(RecalcTrigger,Trigger1M)),NA())</f>
        <v>1.6494715801659288E-2</v>
      </c>
      <c r="K1770" s="52">
        <f>IFERROR(_xll.qlIndexFixing(ONIndex1M,I1770,TRUE,_xll.ohTrigger(RecalcTrigger,Trigger1M)),NA())</f>
        <v>1.6485660493126275E-2</v>
      </c>
      <c r="L1770" s="52">
        <f>IFERROR(_xll.qlIndexFixing(Index3M,H1770,TRUE,_xll.ohTrigger(RecalcTrigger,Trigger3M)),NA())</f>
        <v>1.8649908313801037E-2</v>
      </c>
      <c r="M1770" s="52">
        <f>IFERROR(_xll.qlIndexFixing(ONIndex3M,I1770,TRUE,_xll.ohTrigger(RecalcTrigger,Trigger3M)),NA())</f>
        <v>1.8613329878522933E-2</v>
      </c>
      <c r="N1770" s="52">
        <f>IFERROR(_xll.qlIndexFixing(Index6M,$H1770,TRUE,_xll.ohTrigger(RecalcTrigger,Trigger6M)),NA())</f>
        <v>2.0311900742337873E-2</v>
      </c>
      <c r="O1770" s="52">
        <f>IFERROR(_xll.qlIndexFixing(ONIndex6M,I1770,TRUE,_xll.ohTrigger(RecalcTrigger,Trigger6M)),NA())</f>
        <v>2.0232905056092321E-2</v>
      </c>
      <c r="P1770" s="52">
        <f>IFERROR(_xll.qlIndexFixing(Index1Y,$H1770,TRUE,_xll.ohTrigger(RecalcTrigger,Trigger1Y)),NA())</f>
        <v>2.1591505624565317E-2</v>
      </c>
      <c r="Q1770" s="52">
        <f>IFERROR(_xll.qlIndexFixing(ONIndex1Y,I1770,TRUE,_xll.ohTrigger(RecalcTrigger,Trigger1Y)),NA())</f>
        <v>2.1426575118326241E-2</v>
      </c>
    </row>
    <row r="1771" spans="2:17" x14ac:dyDescent="0.2">
      <c r="B1771" s="46" t="s">
        <v>51</v>
      </c>
      <c r="D1771" s="49">
        <f>_xll.qlCalendarAdvance(LocalCalendar,$D1770,B1771,"f",FALSE)</f>
        <v>52183</v>
      </c>
      <c r="E1771" s="49">
        <f>_xll.qlInterestRateIndexValueDate(IndexON,D1771)</f>
        <v>52183</v>
      </c>
      <c r="F1771" s="52">
        <f>IFERROR(_xll.qlIndexFixing(IndexON,D1771,TRUE,_xll.ohTrigger(RecalcTrigger,TriggerON)),NA())</f>
        <v>1.4351194529709232E-2</v>
      </c>
      <c r="H1771" s="49">
        <f>_xll.qlCalendarAdvance(IborCalendar,$H1770,B1771,"f",FALSE)</f>
        <v>52167</v>
      </c>
      <c r="I1771" s="49">
        <f>_xll.qlInterestRateIndexValueDate(Index1M,$H1771)</f>
        <v>52169</v>
      </c>
      <c r="J1771" s="52">
        <f>IFERROR(_xll.qlIndexFixing(Index1M,$H1771,TRUE,_xll.ohTrigger(RecalcTrigger,Trigger1M)),NA())</f>
        <v>1.6492647459690209E-2</v>
      </c>
      <c r="K1771" s="52">
        <f>IFERROR(_xll.qlIndexFixing(ONIndex1M,I1771,TRUE,_xll.ohTrigger(RecalcTrigger,Trigger1M)),NA())</f>
        <v>1.6484457094305682E-2</v>
      </c>
      <c r="L1771" s="52">
        <f>IFERROR(_xll.qlIndexFixing(Index3M,H1771,TRUE,_xll.ohTrigger(RecalcTrigger,Trigger3M)),NA())</f>
        <v>1.8648770889435909E-2</v>
      </c>
      <c r="M1771" s="52">
        <f>IFERROR(_xll.qlIndexFixing(ONIndex3M,I1771,TRUE,_xll.ohTrigger(RecalcTrigger,Trigger3M)),NA())</f>
        <v>1.8612241291382503E-2</v>
      </c>
      <c r="N1771" s="52">
        <f>IFERROR(_xll.qlIndexFixing(Index6M,$H1771,TRUE,_xll.ohTrigger(RecalcTrigger,Trigger6M)),NA())</f>
        <v>2.0310052839930516E-2</v>
      </c>
      <c r="O1771" s="52">
        <f>IFERROR(_xll.qlIndexFixing(ONIndex6M,I1771,TRUE,_xll.ohTrigger(RecalcTrigger,Trigger6M)),NA())</f>
        <v>2.0230998782713172E-2</v>
      </c>
      <c r="P1771" s="52">
        <f>IFERROR(_xll.qlIndexFixing(Index1Y,$H1771,TRUE,_xll.ohTrigger(RecalcTrigger,Trigger1Y)),NA())</f>
        <v>2.1589197376820048E-2</v>
      </c>
      <c r="Q1771" s="52">
        <f>IFERROR(_xll.qlIndexFixing(ONIndex1Y,I1771,TRUE,_xll.ohTrigger(RecalcTrigger,Trigger1Y)),NA())</f>
        <v>2.1423370734527936E-2</v>
      </c>
    </row>
    <row r="1772" spans="2:17" x14ac:dyDescent="0.2">
      <c r="B1772" s="46" t="s">
        <v>51</v>
      </c>
      <c r="D1772" s="49">
        <f>_xll.qlCalendarAdvance(LocalCalendar,$D1771,B1772,"f",FALSE)</f>
        <v>52190</v>
      </c>
      <c r="E1772" s="49">
        <f>_xll.qlInterestRateIndexValueDate(IndexON,D1772)</f>
        <v>52190</v>
      </c>
      <c r="F1772" s="52">
        <f>IFERROR(_xll.qlIndexFixing(IndexON,D1772,TRUE,_xll.ohTrigger(RecalcTrigger,TriggerON)),NA())</f>
        <v>1.4350301121961451E-2</v>
      </c>
      <c r="H1772" s="49">
        <f>_xll.qlCalendarAdvance(IborCalendar,$H1771,B1772,"f",FALSE)</f>
        <v>52174</v>
      </c>
      <c r="I1772" s="49">
        <f>_xll.qlInterestRateIndexValueDate(Index1M,$H1772)</f>
        <v>52176</v>
      </c>
      <c r="J1772" s="52">
        <f>IFERROR(_xll.qlIndexFixing(Index1M,$H1772,TRUE,_xll.ohTrigger(RecalcTrigger,Trigger1M)),NA())</f>
        <v>1.6492346999065211E-2</v>
      </c>
      <c r="K1772" s="52">
        <f>IFERROR(_xll.qlIndexFixing(ONIndex1M,I1772,TRUE,_xll.ohTrigger(RecalcTrigger,Trigger1M)),NA())</f>
        <v>1.6483261313391395E-2</v>
      </c>
      <c r="L1772" s="52">
        <f>IFERROR(_xll.qlIndexFixing(Index3M,H1772,TRUE,_xll.ohTrigger(RecalcTrigger,Trigger3M)),NA())</f>
        <v>1.8647626741456071E-2</v>
      </c>
      <c r="M1772" s="52">
        <f>IFERROR(_xll.qlIndexFixing(ONIndex3M,I1772,TRUE,_xll.ohTrigger(RecalcTrigger,Trigger3M)),NA())</f>
        <v>1.861114601191538E-2</v>
      </c>
      <c r="N1772" s="52">
        <f>IFERROR(_xll.qlIndexFixing(Index6M,$H1772,TRUE,_xll.ohTrigger(RecalcTrigger,Trigger6M)),NA())</f>
        <v>2.030776960796634E-2</v>
      </c>
      <c r="O1772" s="52">
        <f>IFERROR(_xll.qlIndexFixing(ONIndex6M,I1772,TRUE,_xll.ohTrigger(RecalcTrigger,Trigger6M)),NA())</f>
        <v>2.0229098469126683E-2</v>
      </c>
      <c r="P1772" s="52">
        <f>IFERROR(_xll.qlIndexFixing(Index1Y,$H1772,TRUE,_xll.ohTrigger(RecalcTrigger,Trigger1Y)),NA())</f>
        <v>2.1586926291378913E-2</v>
      </c>
      <c r="Q1772" s="52">
        <f>IFERROR(_xll.qlIndexFixing(ONIndex1Y,I1772,TRUE,_xll.ohTrigger(RecalcTrigger,Trigger1Y)),NA())</f>
        <v>2.1420202714201864E-2</v>
      </c>
    </row>
    <row r="1773" spans="2:17" x14ac:dyDescent="0.2">
      <c r="B1773" s="46" t="s">
        <v>51</v>
      </c>
      <c r="D1773" s="49">
        <f>_xll.qlCalendarAdvance(LocalCalendar,$D1772,B1773,"f",FALSE)</f>
        <v>52198</v>
      </c>
      <c r="E1773" s="49">
        <f>_xll.qlInterestRateIndexValueDate(IndexON,D1773)</f>
        <v>52198</v>
      </c>
      <c r="F1773" s="52">
        <f>IFERROR(_xll.qlIndexFixing(IndexON,D1773,TRUE,_xll.ohTrigger(RecalcTrigger,TriggerON)),NA())</f>
        <v>1.434972177850824E-2</v>
      </c>
      <c r="H1773" s="49">
        <f>_xll.qlCalendarAdvance(IborCalendar,$H1772,B1773,"f",FALSE)</f>
        <v>52181</v>
      </c>
      <c r="I1773" s="49">
        <f>_xll.qlInterestRateIndexValueDate(Index1M,$H1773)</f>
        <v>52183</v>
      </c>
      <c r="J1773" s="52">
        <f>IFERROR(_xll.qlIndexFixing(Index1M,$H1773,TRUE,_xll.ohTrigger(RecalcTrigger,Trigger1M)),NA())</f>
        <v>1.6491174041081968E-2</v>
      </c>
      <c r="K1773" s="52">
        <f>IFERROR(_xll.qlIndexFixing(ONIndex1M,I1773,TRUE,_xll.ohTrigger(RecalcTrigger,Trigger1M)),NA())</f>
        <v>1.6482073150543286E-2</v>
      </c>
      <c r="L1773" s="52">
        <f>IFERROR(_xll.qlIndexFixing(Index3M,H1773,TRUE,_xll.ohTrigger(RecalcTrigger,Trigger3M)),NA())</f>
        <v>1.8646475869865869E-2</v>
      </c>
      <c r="M1773" s="52">
        <f>IFERROR(_xll.qlIndexFixing(ONIndex3M,I1773,TRUE,_xll.ohTrigger(RecalcTrigger,Trigger3M)),NA())</f>
        <v>1.8610044040041629E-2</v>
      </c>
      <c r="N1773" s="52">
        <f>IFERROR(_xll.qlIndexFixing(Index6M,$H1773,TRUE,_xll.ohTrigger(RecalcTrigger,Trigger6M)),NA())</f>
        <v>2.0305933422914819E-2</v>
      </c>
      <c r="O1773" s="52">
        <f>IFERROR(_xll.qlIndexFixing(ONIndex6M,I1773,TRUE,_xll.ohTrigger(RecalcTrigger,Trigger6M)),NA())</f>
        <v>2.0227204115172981E-2</v>
      </c>
      <c r="P1773" s="52">
        <f>IFERROR(_xll.qlIndexFixing(Index1Y,$H1773,TRUE,_xll.ohTrigger(RecalcTrigger,Trigger1Y)),NA())</f>
        <v>2.1584692367990505E-2</v>
      </c>
      <c r="Q1773" s="52">
        <f>IFERROR(_xll.qlIndexFixing(ONIndex1Y,I1773,TRUE,_xll.ohTrigger(RecalcTrigger,Trigger1Y)),NA())</f>
        <v>2.1417071057348025E-2</v>
      </c>
    </row>
    <row r="1774" spans="2:17" x14ac:dyDescent="0.2">
      <c r="B1774" s="46" t="s">
        <v>51</v>
      </c>
      <c r="D1774" s="49">
        <f>_xll.qlCalendarAdvance(LocalCalendar,$D1773,B1774,"f",FALSE)</f>
        <v>52205</v>
      </c>
      <c r="E1774" s="49">
        <f>_xll.qlInterestRateIndexValueDate(IndexON,D1774)</f>
        <v>52205</v>
      </c>
      <c r="F1774" s="52">
        <f>IFERROR(_xll.qlIndexFixing(IndexON,D1774,TRUE,_xll.ohTrigger(RecalcTrigger,TriggerON)),NA())</f>
        <v>1.4348824237719882E-2</v>
      </c>
      <c r="H1774" s="49">
        <f>_xll.qlCalendarAdvance(IborCalendar,$H1773,B1774,"f",FALSE)</f>
        <v>52188</v>
      </c>
      <c r="I1774" s="49">
        <f>_xll.qlInterestRateIndexValueDate(Index1M,$H1774)</f>
        <v>52190</v>
      </c>
      <c r="J1774" s="52">
        <f>IFERROR(_xll.qlIndexFixing(Index1M,$H1774,TRUE,_xll.ohTrigger(RecalcTrigger,Trigger1M)),NA())</f>
        <v>1.6490008711968762E-2</v>
      </c>
      <c r="K1774" s="52">
        <f>IFERROR(_xll.qlIndexFixing(ONIndex1M,I1774,TRUE,_xll.ohTrigger(RecalcTrigger,Trigger1M)),NA())</f>
        <v>1.6480892605521547E-2</v>
      </c>
      <c r="L1774" s="52">
        <f>IFERROR(_xll.qlIndexFixing(Index3M,H1774,TRUE,_xll.ohTrigger(RecalcTrigger,Trigger3M)),NA())</f>
        <v>1.8645318274672255E-2</v>
      </c>
      <c r="M1774" s="52">
        <f>IFERROR(_xll.qlIndexFixing(ONIndex3M,I1774,TRUE,_xll.ohTrigger(RecalcTrigger,Trigger3M)),NA())</f>
        <v>1.8608935375681313E-2</v>
      </c>
      <c r="N1774" s="52">
        <f>IFERROR(_xll.qlIndexFixing(Index6M,$H1774,TRUE,_xll.ohTrigger(RecalcTrigger,Trigger6M)),NA())</f>
        <v>2.0304103259722112E-2</v>
      </c>
      <c r="O1774" s="52">
        <f>IFERROR(_xll.qlIndexFixing(ONIndex6M,I1774,TRUE,_xll.ohTrigger(RecalcTrigger,Trigger6M)),NA())</f>
        <v>2.0225315720852066E-2</v>
      </c>
      <c r="P1774" s="52">
        <f>IFERROR(_xll.qlIndexFixing(Index1Y,$H1774,TRUE,_xll.ohTrigger(RecalcTrigger,Trigger1Y)),NA())</f>
        <v>2.1582495606407782E-2</v>
      </c>
      <c r="Q1774" s="52">
        <f>IFERROR(_xll.qlIndexFixing(ONIndex1Y,I1774,TRUE,_xll.ohTrigger(RecalcTrigger,Trigger1Y)),NA())</f>
        <v>2.1413975763646675E-2</v>
      </c>
    </row>
    <row r="1775" spans="2:17" x14ac:dyDescent="0.2">
      <c r="B1775" s="46" t="s">
        <v>51</v>
      </c>
      <c r="D1775" s="49">
        <f>_xll.qlCalendarAdvance(LocalCalendar,$D1774,B1775,"f",FALSE)</f>
        <v>52212</v>
      </c>
      <c r="E1775" s="49">
        <f>_xll.qlInterestRateIndexValueDate(IndexON,D1775)</f>
        <v>52212</v>
      </c>
      <c r="F1775" s="52">
        <f>IFERROR(_xll.qlIndexFixing(IndexON,D1775,TRUE,_xll.ohTrigger(RecalcTrigger,TriggerON)),NA())</f>
        <v>1.4347924919899668E-2</v>
      </c>
      <c r="H1775" s="49">
        <f>_xll.qlCalendarAdvance(IborCalendar,$H1774,B1775,"f",FALSE)</f>
        <v>52195</v>
      </c>
      <c r="I1775" s="49">
        <f>_xll.qlInterestRateIndexValueDate(Index1M,$H1775)</f>
        <v>52198</v>
      </c>
      <c r="J1775" s="52">
        <f>IFERROR(_xll.qlIndexFixing(Index1M,$H1775,TRUE,_xll.ohTrigger(RecalcTrigger,Trigger1M)),NA())</f>
        <v>1.6488981771585805E-2</v>
      </c>
      <c r="K1775" s="52">
        <f>IFERROR(_xll.qlIndexFixing(ONIndex1M,I1775,TRUE,_xll.ohTrigger(RecalcTrigger,Trigger1M)),NA())</f>
        <v>1.6480140380599195E-2</v>
      </c>
      <c r="L1775" s="52">
        <f>IFERROR(_xll.qlIndexFixing(Index3M,H1775,TRUE,_xll.ohTrigger(RecalcTrigger,Trigger3M)),NA())</f>
        <v>1.8643589572803758E-2</v>
      </c>
      <c r="M1775" s="52">
        <f>IFERROR(_xll.qlIndexFixing(ONIndex3M,I1775,TRUE,_xll.ohTrigger(RecalcTrigger,Trigger3M)),NA())</f>
        <v>1.8608461862612558E-2</v>
      </c>
      <c r="N1775" s="52">
        <f>IFERROR(_xll.qlIndexFixing(Index6M,$H1775,TRUE,_xll.ohTrigger(RecalcTrigger,Trigger6M)),NA())</f>
        <v>2.0302461399326906E-2</v>
      </c>
      <c r="O1775" s="52">
        <f>IFERROR(_xll.qlIndexFixing(ONIndex6M,I1775,TRUE,_xll.ohTrigger(RecalcTrigger,Trigger6M)),NA())</f>
        <v>2.0224032619680088E-2</v>
      </c>
      <c r="P1775" s="52">
        <f>IFERROR(_xll.qlIndexFixing(Index1Y,$H1775,TRUE,_xll.ohTrigger(RecalcTrigger,Trigger1Y)),NA())</f>
        <v>2.1581056352009936E-2</v>
      </c>
      <c r="Q1775" s="52">
        <f>IFERROR(_xll.qlIndexFixing(ONIndex1Y,I1775,TRUE,_xll.ohTrigger(RecalcTrigger,Trigger1Y)),NA())</f>
        <v>2.1411323111255598E-2</v>
      </c>
    </row>
    <row r="1776" spans="2:17" x14ac:dyDescent="0.2">
      <c r="B1776" s="46" t="s">
        <v>51</v>
      </c>
      <c r="D1776" s="49">
        <f>_xll.qlCalendarAdvance(LocalCalendar,$D1775,B1776,"f",FALSE)</f>
        <v>52219</v>
      </c>
      <c r="E1776" s="49">
        <f>_xll.qlInterestRateIndexValueDate(IndexON,D1776)</f>
        <v>52219</v>
      </c>
      <c r="F1776" s="52">
        <f>IFERROR(_xll.qlIndexFixing(IndexON,D1776,TRUE,_xll.ohTrigger(RecalcTrigger,TriggerON)),NA())</f>
        <v>1.4347023825020955E-2</v>
      </c>
      <c r="H1776" s="49">
        <f>_xll.qlCalendarAdvance(IborCalendar,$H1775,B1776,"f",FALSE)</f>
        <v>52202</v>
      </c>
      <c r="I1776" s="49">
        <f>_xll.qlInterestRateIndexValueDate(Index1M,$H1776)</f>
        <v>52204</v>
      </c>
      <c r="J1776" s="52">
        <f>IFERROR(_xll.qlIndexFixing(Index1M,$H1776,TRUE,_xll.ohTrigger(RecalcTrigger,Trigger1M)),NA())</f>
        <v>1.6487700940349959E-2</v>
      </c>
      <c r="K1776" s="52">
        <f>IFERROR(_xll.qlIndexFixing(ONIndex1M,I1776,TRUE,_xll.ohTrigger(RecalcTrigger,Trigger1M)),NA())</f>
        <v>1.6478554369356857E-2</v>
      </c>
      <c r="L1776" s="52">
        <f>IFERROR(_xll.qlIndexFixing(Index3M,H1776,TRUE,_xll.ohTrigger(RecalcTrigger,Trigger3M)),NA())</f>
        <v>1.8642188796692771E-2</v>
      </c>
      <c r="M1776" s="52">
        <f>IFERROR(_xll.qlIndexFixing(ONIndex3M,I1776,TRUE,_xll.ohTrigger(RecalcTrigger,Trigger3M)),NA())</f>
        <v>1.8606697969820729E-2</v>
      </c>
      <c r="N1776" s="52">
        <f>IFERROR(_xll.qlIndexFixing(Index6M,$H1776,TRUE,_xll.ohTrigger(RecalcTrigger,Trigger6M)),NA())</f>
        <v>2.0300903661130451E-2</v>
      </c>
      <c r="O1776" s="52">
        <f>IFERROR(_xll.qlIndexFixing(ONIndex6M,I1776,TRUE,_xll.ohTrigger(RecalcTrigger,Trigger6M)),NA())</f>
        <v>2.0221556811348407E-2</v>
      </c>
      <c r="P1776" s="52">
        <f>IFERROR(_xll.qlIndexFixing(Index1Y,$H1776,TRUE,_xll.ohTrigger(RecalcTrigger,Trigger1Y)),NA())</f>
        <v>2.1578213567692284E-2</v>
      </c>
      <c r="Q1776" s="52">
        <f>IFERROR(_xll.qlIndexFixing(ONIndex1Y,I1776,TRUE,_xll.ohTrigger(RecalcTrigger,Trigger1Y)),NA())</f>
        <v>2.1407894266660676E-2</v>
      </c>
    </row>
    <row r="1777" spans="2:17" x14ac:dyDescent="0.2">
      <c r="B1777" s="46" t="s">
        <v>51</v>
      </c>
      <c r="D1777" s="49">
        <f>_xll.qlCalendarAdvance(LocalCalendar,$D1776,B1777,"f",FALSE)</f>
        <v>52226</v>
      </c>
      <c r="E1777" s="49">
        <f>_xll.qlInterestRateIndexValueDate(IndexON,D1777)</f>
        <v>52226</v>
      </c>
      <c r="F1777" s="52">
        <f>IFERROR(_xll.qlIndexFixing(IndexON,D1777,TRUE,_xll.ohTrigger(RecalcTrigger,TriggerON)),NA())</f>
        <v>1.4346120953163677E-2</v>
      </c>
      <c r="H1777" s="49">
        <f>_xll.qlCalendarAdvance(IborCalendar,$H1776,B1777,"f",FALSE)</f>
        <v>52209</v>
      </c>
      <c r="I1777" s="49">
        <f>_xll.qlInterestRateIndexValueDate(Index1M,$H1777)</f>
        <v>52211</v>
      </c>
      <c r="J1777" s="52">
        <f>IFERROR(_xll.qlIndexFixing(Index1M,$H1777,TRUE,_xll.ohTrigger(RecalcTrigger,Trigger1M)),NA())</f>
        <v>1.6486558497839365E-2</v>
      </c>
      <c r="K1777" s="52">
        <f>IFERROR(_xll.qlIndexFixing(ONIndex1M,I1777,TRUE,_xll.ohTrigger(RecalcTrigger,Trigger1M)),NA())</f>
        <v>1.6477396678213907E-2</v>
      </c>
      <c r="L1777" s="52">
        <f>IFERROR(_xll.qlIndexFixing(Index3M,H1777,TRUE,_xll.ohTrigger(RecalcTrigger,Trigger3M)),NA())</f>
        <v>1.8641012112821542E-2</v>
      </c>
      <c r="M1777" s="52">
        <f>IFERROR(_xll.qlIndexFixing(ONIndex3M,I1777,TRUE,_xll.ohTrigger(RecalcTrigger,Trigger3M)),NA())</f>
        <v>1.8605569228400398E-2</v>
      </c>
      <c r="N1777" s="52">
        <f>IFERROR(_xll.qlIndexFixing(Index6M,$H1777,TRUE,_xll.ohTrigger(RecalcTrigger,Trigger6M)),NA())</f>
        <v>2.0299091891902619E-2</v>
      </c>
      <c r="O1777" s="52">
        <f>IFERROR(_xll.qlIndexFixing(ONIndex6M,I1777,TRUE,_xll.ohTrigger(RecalcTrigger,Trigger6M)),NA())</f>
        <v>2.0219686296245598E-2</v>
      </c>
      <c r="P1777" s="52">
        <f>IFERROR(_xll.qlIndexFixing(Index1Y,$H1777,TRUE,_xll.ohTrigger(RecalcTrigger,Trigger1Y)),NA())</f>
        <v>2.1576128290085584E-2</v>
      </c>
      <c r="Q1777" s="52">
        <f>IFERROR(_xll.qlIndexFixing(ONIndex1Y,I1777,TRUE,_xll.ohTrigger(RecalcTrigger,Trigger1Y)),NA())</f>
        <v>2.1404908063216155E-2</v>
      </c>
    </row>
    <row r="1778" spans="2:17" x14ac:dyDescent="0.2">
      <c r="B1778" s="46" t="s">
        <v>51</v>
      </c>
      <c r="D1778" s="49">
        <f>_xll.qlCalendarAdvance(LocalCalendar,$D1777,B1778,"f",FALSE)</f>
        <v>52233</v>
      </c>
      <c r="E1778" s="49">
        <f>_xll.qlInterestRateIndexValueDate(IndexON,D1778)</f>
        <v>52233</v>
      </c>
      <c r="F1778" s="52">
        <f>IFERROR(_xll.qlIndexFixing(IndexON,D1778,TRUE,_xll.ohTrigger(RecalcTrigger,TriggerON)),NA())</f>
        <v>1.4345216304274544E-2</v>
      </c>
      <c r="H1778" s="49">
        <f>_xll.qlCalendarAdvance(IborCalendar,$H1777,B1778,"f",FALSE)</f>
        <v>52216</v>
      </c>
      <c r="I1778" s="49">
        <f>_xll.qlInterestRateIndexValueDate(Index1M,$H1778)</f>
        <v>52218</v>
      </c>
      <c r="J1778" s="52">
        <f>IFERROR(_xll.qlIndexFixing(Index1M,$H1778,TRUE,_xll.ohTrigger(RecalcTrigger,Trigger1M)),NA())</f>
        <v>1.648572061470914E-2</v>
      </c>
      <c r="K1778" s="52">
        <f>IFERROR(_xll.qlIndexFixing(ONIndex1M,I1778,TRUE,_xll.ohTrigger(RecalcTrigger,Trigger1M)),NA())</f>
        <v>1.6476246604897327E-2</v>
      </c>
      <c r="L1778" s="52">
        <f>IFERROR(_xll.qlIndexFixing(Index3M,H1778,TRUE,_xll.ohTrigger(RecalcTrigger,Trigger3M)),NA())</f>
        <v>1.863982870605696E-2</v>
      </c>
      <c r="M1778" s="52">
        <f>IFERROR(_xll.qlIndexFixing(ONIndex3M,I1778,TRUE,_xll.ohTrigger(RecalcTrigger,Trigger3M)),NA())</f>
        <v>1.8604433794493502E-2</v>
      </c>
      <c r="N1778" s="52">
        <f>IFERROR(_xll.qlIndexFixing(Index6M,$H1778,TRUE,_xll.ohTrigger(RecalcTrigger,Trigger6M)),NA())</f>
        <v>2.0297286144812743E-2</v>
      </c>
      <c r="O1778" s="52">
        <f>IFERROR(_xll.qlIndexFixing(ONIndex6M,I1778,TRUE,_xll.ohTrigger(RecalcTrigger,Trigger6M)),NA())</f>
        <v>2.0217821740615705E-2</v>
      </c>
      <c r="P1778" s="52">
        <f>IFERROR(_xll.qlIndexFixing(Index1Y,$H1778,TRUE,_xll.ohTrigger(RecalcTrigger,Trigger1Y)),NA())</f>
        <v>2.1574080173337604E-2</v>
      </c>
      <c r="Q1778" s="52">
        <f>IFERROR(_xll.qlIndexFixing(ONIndex1Y,I1778,TRUE,_xll.ohTrigger(RecalcTrigger,Trigger1Y)),NA())</f>
        <v>2.1401958223083994E-2</v>
      </c>
    </row>
    <row r="1779" spans="2:17" x14ac:dyDescent="0.2">
      <c r="B1779" s="46" t="s">
        <v>51</v>
      </c>
      <c r="D1779" s="49">
        <f>_xll.qlCalendarAdvance(LocalCalendar,$D1778,B1779,"f",FALSE)</f>
        <v>52240</v>
      </c>
      <c r="E1779" s="49">
        <f>_xll.qlInterestRateIndexValueDate(IndexON,D1779)</f>
        <v>52240</v>
      </c>
      <c r="F1779" s="52">
        <f>IFERROR(_xll.qlIndexFixing(IndexON,D1779,TRUE,_xll.ohTrigger(RecalcTrigger,TriggerON)),NA())</f>
        <v>1.4344309878380201E-2</v>
      </c>
      <c r="H1779" s="49">
        <f>_xll.qlCalendarAdvance(IborCalendar,$H1778,B1779,"f",FALSE)</f>
        <v>52223</v>
      </c>
      <c r="I1779" s="49">
        <f>_xll.qlInterestRateIndexValueDate(Index1M,$H1779)</f>
        <v>52229</v>
      </c>
      <c r="J1779" s="52">
        <f>IFERROR(_xll.qlIndexFixing(Index1M,$H1779,TRUE,_xll.ohTrigger(RecalcTrigger,Trigger1M)),NA())</f>
        <v>1.6483358169179303E-2</v>
      </c>
      <c r="K1779" s="52">
        <f>IFERROR(_xll.qlIndexFixing(ONIndex1M,I1779,TRUE,_xll.ohTrigger(RecalcTrigger,Trigger1M)),NA())</f>
        <v>1.6474454738322208E-2</v>
      </c>
      <c r="L1779" s="52">
        <f>IFERROR(_xll.qlIndexFixing(Index3M,H1779,TRUE,_xll.ohTrigger(RecalcTrigger,Trigger3M)),NA())</f>
        <v>1.863874573290316E-2</v>
      </c>
      <c r="M1779" s="52">
        <f>IFERROR(_xll.qlIndexFixing(ONIndex3M,I1779,TRUE,_xll.ohTrigger(RecalcTrigger,Trigger3M)),NA())</f>
        <v>1.860263601992429E-2</v>
      </c>
      <c r="N1779" s="52">
        <f>IFERROR(_xll.qlIndexFixing(Index6M,$H1779,TRUE,_xll.ohTrigger(RecalcTrigger,Trigger6M)),NA())</f>
        <v>2.0294460709382945E-2</v>
      </c>
      <c r="O1779" s="52">
        <f>IFERROR(_xll.qlIndexFixing(ONIndex6M,I1779,TRUE,_xll.ohTrigger(RecalcTrigger,Trigger6M)),NA())</f>
        <v>2.0214903765953807E-2</v>
      </c>
      <c r="P1779" s="52">
        <f>IFERROR(_xll.qlIndexFixing(Index1Y,$H1779,TRUE,_xll.ohTrigger(RecalcTrigger,Trigger1Y)),NA())</f>
        <v>2.1570936783720841E-2</v>
      </c>
      <c r="Q1779" s="52">
        <f>IFERROR(_xll.qlIndexFixing(ONIndex1Y,I1779,TRUE,_xll.ohTrigger(RecalcTrigger,Trigger1Y)),NA())</f>
        <v>2.1397396229101417E-2</v>
      </c>
    </row>
    <row r="1780" spans="2:17" x14ac:dyDescent="0.2">
      <c r="B1780" s="46" t="s">
        <v>51</v>
      </c>
      <c r="D1780" s="49">
        <f>_xll.qlCalendarAdvance(LocalCalendar,$D1779,B1780,"f",FALSE)</f>
        <v>52247</v>
      </c>
      <c r="E1780" s="49">
        <f>_xll.qlInterestRateIndexValueDate(IndexON,D1780)</f>
        <v>52247</v>
      </c>
      <c r="F1780" s="52">
        <f>IFERROR(_xll.qlIndexFixing(IndexON,D1780,TRUE,_xll.ohTrigger(RecalcTrigger,TriggerON)),NA())</f>
        <v>1.4343622455561533E-2</v>
      </c>
      <c r="H1780" s="49">
        <f>_xll.qlCalendarAdvance(IborCalendar,$H1779,B1780,"f",FALSE)</f>
        <v>52230</v>
      </c>
      <c r="I1780" s="49">
        <f>_xll.qlInterestRateIndexValueDate(Index1M,$H1780)</f>
        <v>52233</v>
      </c>
      <c r="J1780" s="52">
        <f>IFERROR(_xll.qlIndexFixing(Index1M,$H1780,TRUE,_xll.ohTrigger(RecalcTrigger,Trigger1M)),NA())</f>
        <v>1.6482719697676538E-2</v>
      </c>
      <c r="K1780" s="52">
        <f>IFERROR(_xll.qlIndexFixing(ONIndex1M,I1780,TRUE,_xll.ohTrigger(RecalcTrigger,Trigger1M)),NA())</f>
        <v>1.6474400371757625E-2</v>
      </c>
      <c r="L1780" s="52">
        <f>IFERROR(_xll.qlIndexFixing(Index3M,H1780,TRUE,_xll.ohTrigger(RecalcTrigger,Trigger3M)),NA())</f>
        <v>1.8637270196131261E-2</v>
      </c>
      <c r="M1780" s="52">
        <f>IFERROR(_xll.qlIndexFixing(ONIndex3M,I1780,TRUE,_xll.ohTrigger(RecalcTrigger,Trigger3M)),NA())</f>
        <v>1.86027745448758E-2</v>
      </c>
      <c r="N1780" s="52">
        <f>IFERROR(_xll.qlIndexFixing(Index6M,$H1780,TRUE,_xll.ohTrigger(RecalcTrigger,Trigger6M)),NA())</f>
        <v>2.0292992939910992E-2</v>
      </c>
      <c r="O1780" s="52">
        <f>IFERROR(_xll.qlIndexFixing(ONIndex6M,I1780,TRUE,_xll.ohTrigger(RecalcTrigger,Trigger6M)),NA())</f>
        <v>2.021471730971669E-2</v>
      </c>
      <c r="P1780" s="52">
        <f>IFERROR(_xll.qlIndexFixing(Index1Y,$H1780,TRUE,_xll.ohTrigger(RecalcTrigger,Trigger1Y)),NA())</f>
        <v>2.1570867645432652E-2</v>
      </c>
      <c r="Q1780" s="52">
        <f>IFERROR(_xll.qlIndexFixing(ONIndex1Y,I1780,TRUE,_xll.ohTrigger(RecalcTrigger,Trigger1Y)),NA())</f>
        <v>2.139662411099863E-2</v>
      </c>
    </row>
    <row r="1781" spans="2:17" x14ac:dyDescent="0.2">
      <c r="B1781" s="46" t="s">
        <v>51</v>
      </c>
      <c r="D1781" s="49">
        <f>_xll.qlCalendarAdvance(LocalCalendar,$D1780,B1781,"f",FALSE)</f>
        <v>52254</v>
      </c>
      <c r="E1781" s="49">
        <f>_xll.qlInterestRateIndexValueDate(IndexON,D1781)</f>
        <v>52254</v>
      </c>
      <c r="F1781" s="52">
        <f>IFERROR(_xll.qlIndexFixing(IndexON,D1781,TRUE,_xll.ohTrigger(RecalcTrigger,TriggerON)),NA())</f>
        <v>1.4342491695469306E-2</v>
      </c>
      <c r="H1781" s="49">
        <f>_xll.qlCalendarAdvance(IborCalendar,$H1780,B1781,"f",FALSE)</f>
        <v>52237</v>
      </c>
      <c r="I1781" s="49">
        <f>_xll.qlInterestRateIndexValueDate(Index1M,$H1781)</f>
        <v>52239</v>
      </c>
      <c r="J1781" s="52">
        <f>IFERROR(_xll.qlIndexFixing(Index1M,$H1781,TRUE,_xll.ohTrigger(RecalcTrigger,Trigger1M)),NA())</f>
        <v>1.6482065016402425E-2</v>
      </c>
      <c r="K1781" s="52">
        <f>IFERROR(_xll.qlIndexFixing(ONIndex1M,I1781,TRUE,_xll.ohTrigger(RecalcTrigger,Trigger1M)),NA())</f>
        <v>1.6472842092865037E-2</v>
      </c>
      <c r="L1781" s="52">
        <f>IFERROR(_xll.qlIndexFixing(Index3M,H1781,TRUE,_xll.ohTrigger(RecalcTrigger,Trigger3M)),NA())</f>
        <v>1.8636238148459938E-2</v>
      </c>
      <c r="M1781" s="52">
        <f>IFERROR(_xll.qlIndexFixing(ONIndex3M,I1781,TRUE,_xll.ohTrigger(RecalcTrigger,Trigger3M)),NA())</f>
        <v>1.8600987338492914E-2</v>
      </c>
      <c r="N1781" s="52">
        <f>IFERROR(_xll.qlIndexFixing(Index6M,$H1781,TRUE,_xll.ohTrigger(RecalcTrigger,Trigger6M)),NA())</f>
        <v>2.0291460728040684E-2</v>
      </c>
      <c r="O1781" s="52">
        <f>IFERROR(_xll.qlIndexFixing(ONIndex6M,I1781,TRUE,_xll.ohTrigger(RecalcTrigger,Trigger6M)),NA())</f>
        <v>2.0212263832242172E-2</v>
      </c>
      <c r="P1781" s="52">
        <f>IFERROR(_xll.qlIndexFixing(Index1Y,$H1781,TRUE,_xll.ohTrigger(RecalcTrigger,Trigger1Y)),NA())</f>
        <v>2.1568158786000324E-2</v>
      </c>
      <c r="Q1781" s="52">
        <f>IFERROR(_xll.qlIndexFixing(ONIndex1Y,I1781,TRUE,_xll.ohTrigger(RecalcTrigger,Trigger1Y)),NA())</f>
        <v>2.1393326883281105E-2</v>
      </c>
    </row>
    <row r="1782" spans="2:17" x14ac:dyDescent="0.2">
      <c r="B1782" s="46" t="s">
        <v>51</v>
      </c>
      <c r="D1782" s="49">
        <f>_xll.qlCalendarAdvance(LocalCalendar,$D1781,B1782,"f",FALSE)</f>
        <v>52261</v>
      </c>
      <c r="E1782" s="49">
        <f>_xll.qlInterestRateIndexValueDate(IndexON,D1782)</f>
        <v>52261</v>
      </c>
      <c r="F1782" s="52">
        <f>IFERROR(_xll.qlIndexFixing(IndexON,D1782,TRUE,_xll.ohTrigger(RecalcTrigger,TriggerON)),NA())</f>
        <v>1.4341579938479398E-2</v>
      </c>
      <c r="H1782" s="49">
        <f>_xll.qlCalendarAdvance(IborCalendar,$H1781,B1782,"f",FALSE)</f>
        <v>52244</v>
      </c>
      <c r="I1782" s="49">
        <f>_xll.qlInterestRateIndexValueDate(Index1M,$H1782)</f>
        <v>52246</v>
      </c>
      <c r="J1782" s="52">
        <f>IFERROR(_xll.qlIndexFixing(Index1M,$H1782,TRUE,_xll.ohTrigger(RecalcTrigger,Trigger1M)),NA())</f>
        <v>1.6481259624273908E-2</v>
      </c>
      <c r="K1782" s="52">
        <f>IFERROR(_xll.qlIndexFixing(ONIndex1M,I1782,TRUE,_xll.ohTrigger(RecalcTrigger,Trigger1M)),NA())</f>
        <v>1.6471722491333551E-2</v>
      </c>
      <c r="L1782" s="52">
        <f>IFERROR(_xll.qlIndexFixing(Index3M,H1782,TRUE,_xll.ohTrigger(RecalcTrigger,Trigger3M)),NA())</f>
        <v>1.8635027850181451E-2</v>
      </c>
      <c r="M1782" s="52">
        <f>IFERROR(_xll.qlIndexFixing(ONIndex3M,I1782,TRUE,_xll.ohTrigger(RecalcTrigger,Trigger3M)),NA())</f>
        <v>1.8599825134959502E-2</v>
      </c>
      <c r="N1782" s="52">
        <f>IFERROR(_xll.qlIndexFixing(Index6M,$H1782,TRUE,_xll.ohTrigger(RecalcTrigger,Trigger6M)),NA())</f>
        <v>2.0289678739129777E-2</v>
      </c>
      <c r="O1782" s="52">
        <f>IFERROR(_xll.qlIndexFixing(ONIndex6M,I1782,TRUE,_xll.ohTrigger(RecalcTrigger,Trigger6M)),NA())</f>
        <v>2.0210423115543108E-2</v>
      </c>
      <c r="P1782" s="52">
        <f>IFERROR(_xll.qlIndexFixing(Index1Y,$H1782,TRUE,_xll.ohTrigger(RecalcTrigger,Trigger1Y)),NA())</f>
        <v>2.1566259310462368E-2</v>
      </c>
      <c r="Q1782" s="52">
        <f>IFERROR(_xll.qlIndexFixing(ONIndex1Y,I1782,TRUE,_xll.ohTrigger(RecalcTrigger,Trigger1Y)),NA())</f>
        <v>2.1390522496638198E-2</v>
      </c>
    </row>
    <row r="1783" spans="2:17" x14ac:dyDescent="0.2">
      <c r="B1783" s="46" t="s">
        <v>51</v>
      </c>
      <c r="D1783" s="49">
        <f>_xll.qlCalendarAdvance(LocalCalendar,$D1782,B1783,"f",FALSE)</f>
        <v>52268</v>
      </c>
      <c r="E1783" s="49">
        <f>_xll.qlInterestRateIndexValueDate(IndexON,D1783)</f>
        <v>52268</v>
      </c>
      <c r="F1783" s="52">
        <f>IFERROR(_xll.qlIndexFixing(IndexON,D1783,TRUE,_xll.ohTrigger(RecalcTrigger,TriggerON)),NA())</f>
        <v>1.4340666404484281E-2</v>
      </c>
      <c r="H1783" s="49">
        <f>_xll.qlCalendarAdvance(IborCalendar,$H1782,B1783,"f",FALSE)</f>
        <v>52251</v>
      </c>
      <c r="I1783" s="49">
        <f>_xll.qlInterestRateIndexValueDate(Index1M,$H1783)</f>
        <v>52253</v>
      </c>
      <c r="J1783" s="52">
        <f>IFERROR(_xll.qlIndexFixing(Index1M,$H1783,TRUE,_xll.ohTrigger(RecalcTrigger,Trigger1M)),NA())</f>
        <v>1.6479864048814241E-2</v>
      </c>
      <c r="K1783" s="52">
        <f>IFERROR(_xll.qlIndexFixing(ONIndex1M,I1783,TRUE,_xll.ohTrigger(RecalcTrigger,Trigger1M)),NA())</f>
        <v>1.6470610507788308E-2</v>
      </c>
      <c r="L1783" s="52">
        <f>IFERROR(_xll.qlIndexFixing(Index3M,H1783,TRUE,_xll.ohTrigger(RecalcTrigger,Trigger3M)),NA())</f>
        <v>1.8633810829038921E-2</v>
      </c>
      <c r="M1783" s="52">
        <f>IFERROR(_xll.qlIndexFixing(ONIndex3M,I1783,TRUE,_xll.ohTrigger(RecalcTrigger,Trigger3M)),NA())</f>
        <v>1.8598656239179334E-2</v>
      </c>
      <c r="N1783" s="52">
        <f>IFERROR(_xll.qlIndexFixing(Index6M,$H1783,TRUE,_xll.ohTrigger(RecalcTrigger,Trigger6M)),NA())</f>
        <v>2.0287902771930617E-2</v>
      </c>
      <c r="O1783" s="52">
        <f>IFERROR(_xll.qlIndexFixing(ONIndex6M,I1783,TRUE,_xll.ohTrigger(RecalcTrigger,Trigger6M)),NA())</f>
        <v>2.0208588358396895E-2</v>
      </c>
      <c r="P1783" s="52">
        <f>IFERROR(_xll.qlIndexFixing(Index1Y,$H1783,TRUE,_xll.ohTrigger(RecalcTrigger,Trigger1Y)),NA())</f>
        <v>2.1564396994691624E-2</v>
      </c>
      <c r="Q1783" s="52">
        <f>IFERROR(_xll.qlIndexFixing(ONIndex1Y,I1783,TRUE,_xll.ohTrigger(RecalcTrigger,Trigger1Y)),NA())</f>
        <v>2.1387754473467524E-2</v>
      </c>
    </row>
    <row r="1784" spans="2:17" x14ac:dyDescent="0.2">
      <c r="B1784" s="46" t="s">
        <v>51</v>
      </c>
      <c r="D1784" s="49">
        <f>_xll.qlCalendarAdvance(LocalCalendar,$D1783,B1784,"f",FALSE)</f>
        <v>52275</v>
      </c>
      <c r="E1784" s="49">
        <f>_xll.qlInterestRateIndexValueDate(IndexON,D1784)</f>
        <v>52275</v>
      </c>
      <c r="F1784" s="52">
        <f>IFERROR(_xll.qlIndexFixing(IndexON,D1784,TRUE,_xll.ohTrigger(RecalcTrigger,TriggerON)),NA())</f>
        <v>1.433997122040731E-2</v>
      </c>
      <c r="H1784" s="49">
        <f>_xll.qlCalendarAdvance(IborCalendar,$H1783,B1784,"f",FALSE)</f>
        <v>52258</v>
      </c>
      <c r="I1784" s="49">
        <f>_xll.qlInterestRateIndexValueDate(Index1M,$H1784)</f>
        <v>52260</v>
      </c>
      <c r="J1784" s="52">
        <f>IFERROR(_xll.qlIndexFixing(Index1M,$H1784,TRUE,_xll.ohTrigger(RecalcTrigger,Trigger1M)),NA())</f>
        <v>1.6477875658332922E-2</v>
      </c>
      <c r="K1784" s="52">
        <f>IFERROR(_xll.qlIndexFixing(ONIndex1M,I1784,TRUE,_xll.ohTrigger(RecalcTrigger,Trigger1M)),NA())</f>
        <v>1.6469506142069434E-2</v>
      </c>
      <c r="L1784" s="52">
        <f>IFERROR(_xll.qlIndexFixing(Index3M,H1784,TRUE,_xll.ohTrigger(RecalcTrigger,Trigger3M)),NA())</f>
        <v>1.8632587085038566E-2</v>
      </c>
      <c r="M1784" s="52">
        <f>IFERROR(_xll.qlIndexFixing(ONIndex3M,I1784,TRUE,_xll.ohTrigger(RecalcTrigger,Trigger3M)),NA())</f>
        <v>1.8597480650912601E-2</v>
      </c>
      <c r="N1784" s="52">
        <f>IFERROR(_xll.qlIndexFixing(Index6M,$H1784,TRUE,_xll.ohTrigger(RecalcTrigger,Trigger6M)),NA())</f>
        <v>2.0286132826428632E-2</v>
      </c>
      <c r="O1784" s="52">
        <f>IFERROR(_xll.qlIndexFixing(ONIndex6M,I1784,TRUE,_xll.ohTrigger(RecalcTrigger,Trigger6M)),NA())</f>
        <v>2.0206759560963405E-2</v>
      </c>
      <c r="P1784" s="52">
        <f>IFERROR(_xll.qlIndexFixing(Index1Y,$H1784,TRUE,_xll.ohTrigger(RecalcTrigger,Trigger1Y)),NA())</f>
        <v>2.1562571838481783E-2</v>
      </c>
      <c r="Q1784" s="52">
        <f>IFERROR(_xll.qlIndexFixing(ONIndex1Y,I1784,TRUE,_xll.ohTrigger(RecalcTrigger,Trigger1Y)),NA())</f>
        <v>2.1385022813689147E-2</v>
      </c>
    </row>
    <row r="1785" spans="2:17" x14ac:dyDescent="0.2">
      <c r="B1785" s="46" t="s">
        <v>51</v>
      </c>
      <c r="D1785" s="49">
        <f>_xll.qlCalendarAdvance(LocalCalendar,$D1784,B1785,"f",FALSE)</f>
        <v>52282</v>
      </c>
      <c r="E1785" s="49">
        <f>_xll.qlInterestRateIndexValueDate(IndexON,D1785)</f>
        <v>52282</v>
      </c>
      <c r="F1785" s="52">
        <f>IFERROR(_xll.qlIndexFixing(IndexON,D1785,TRUE,_xll.ohTrigger(RecalcTrigger,TriggerON)),NA())</f>
        <v>1.4338834005398482E-2</v>
      </c>
      <c r="H1785" s="49">
        <f>_xll.qlCalendarAdvance(IborCalendar,$H1784,B1785,"f",FALSE)</f>
        <v>52265</v>
      </c>
      <c r="I1785" s="49">
        <f>_xll.qlInterestRateIndexValueDate(Index1M,$H1785)</f>
        <v>52267</v>
      </c>
      <c r="J1785" s="52">
        <f>IFERROR(_xll.qlIndexFixing(Index1M,$H1785,TRUE,_xll.ohTrigger(RecalcTrigger,Trigger1M)),NA())</f>
        <v>1.647649259455454E-2</v>
      </c>
      <c r="K1785" s="52">
        <f>IFERROR(_xll.qlIndexFixing(ONIndex1M,I1785,TRUE,_xll.ohTrigger(RecalcTrigger,Trigger1M)),NA())</f>
        <v>1.6468409394416739E-2</v>
      </c>
      <c r="L1785" s="52">
        <f>IFERROR(_xll.qlIndexFixing(Index3M,H1785,TRUE,_xll.ohTrigger(RecalcTrigger,Trigger3M)),NA())</f>
        <v>1.8630964384013848E-2</v>
      </c>
      <c r="M1785" s="52">
        <f>IFERROR(_xll.qlIndexFixing(ONIndex3M,I1785,TRUE,_xll.ohTrigger(RecalcTrigger,Trigger3M)),NA())</f>
        <v>1.8596298370239239E-2</v>
      </c>
      <c r="N1785" s="52">
        <f>IFERROR(_xll.qlIndexFixing(Index6M,$H1785,TRUE,_xll.ohTrigger(RecalcTrigger,Trigger6M)),NA())</f>
        <v>2.0284368902607482E-2</v>
      </c>
      <c r="O1785" s="52">
        <f>IFERROR(_xll.qlIndexFixing(ONIndex6M,I1785,TRUE,_xll.ohTrigger(RecalcTrigger,Trigger6M)),NA())</f>
        <v>2.0204936723322575E-2</v>
      </c>
      <c r="P1785" s="52">
        <f>IFERROR(_xll.qlIndexFixing(Index1Y,$H1785,TRUE,_xll.ohTrigger(RecalcTrigger,Trigger1Y)),NA())</f>
        <v>2.1560783841631154E-2</v>
      </c>
      <c r="Q1785" s="52">
        <f>IFERROR(_xll.qlIndexFixing(ONIndex1Y,I1785,TRUE,_xll.ohTrigger(RecalcTrigger,Trigger1Y)),NA())</f>
        <v>2.1382327517223132E-2</v>
      </c>
    </row>
    <row r="1786" spans="2:17" x14ac:dyDescent="0.2">
      <c r="B1786" s="46" t="s">
        <v>51</v>
      </c>
      <c r="D1786" s="49">
        <f>_xll.qlCalendarAdvance(LocalCalendar,$D1785,B1786,"f",FALSE)</f>
        <v>52289</v>
      </c>
      <c r="E1786" s="49">
        <f>_xll.qlInterestRateIndexValueDate(IndexON,D1786)</f>
        <v>52289</v>
      </c>
      <c r="F1786" s="52">
        <f>IFERROR(_xll.qlIndexFixing(IndexON,D1786,TRUE,_xll.ohTrigger(RecalcTrigger,TriggerON)),NA())</f>
        <v>1.4337915140334445E-2</v>
      </c>
      <c r="H1786" s="49">
        <f>_xll.qlCalendarAdvance(IborCalendar,$H1785,B1786,"f",FALSE)</f>
        <v>52272</v>
      </c>
      <c r="I1786" s="49">
        <f>_xll.qlInterestRateIndexValueDate(Index1M,$H1786)</f>
        <v>52274</v>
      </c>
      <c r="J1786" s="52">
        <f>IFERROR(_xll.qlIndexFixing(Index1M,$H1786,TRUE,_xll.ohTrigger(RecalcTrigger,Trigger1M)),NA())</f>
        <v>1.6475416828883711E-2</v>
      </c>
      <c r="K1786" s="52">
        <f>IFERROR(_xll.qlIndexFixing(ONIndex1M,I1786,TRUE,_xll.ohTrigger(RecalcTrigger,Trigger1M)),NA())</f>
        <v>1.6467320264750285E-2</v>
      </c>
      <c r="L1786" s="52">
        <f>IFERROR(_xll.qlIndexFixing(Index3M,H1786,TRUE,_xll.ohTrigger(RecalcTrigger,Trigger3M)),NA())</f>
        <v>1.862972773837223E-2</v>
      </c>
      <c r="M1786" s="52">
        <f>IFERROR(_xll.qlIndexFixing(ONIndex3M,I1786,TRUE,_xll.ohTrigger(RecalcTrigger,Trigger3M)),NA())</f>
        <v>1.8595109397239185E-2</v>
      </c>
      <c r="N1786" s="52">
        <f>IFERROR(_xll.qlIndexFixing(Index6M,$H1786,TRUE,_xll.ohTrigger(RecalcTrigger,Trigger6M)),NA())</f>
        <v>2.0282611000450822E-2</v>
      </c>
      <c r="O1786" s="52">
        <f>IFERROR(_xll.qlIndexFixing(ONIndex6M,I1786,TRUE,_xll.ohTrigger(RecalcTrigger,Trigger6M)),NA())</f>
        <v>2.0203119845394468E-2</v>
      </c>
      <c r="P1786" s="52">
        <f>IFERROR(_xll.qlIndexFixing(Index1Y,$H1786,TRUE,_xll.ohTrigger(RecalcTrigger,Trigger1Y)),NA())</f>
        <v>2.1559033003942185E-2</v>
      </c>
      <c r="Q1786" s="52">
        <f>IFERROR(_xll.qlIndexFixing(ONIndex1Y,I1786,TRUE,_xll.ohTrigger(RecalcTrigger,Trigger1Y)),NA())</f>
        <v>2.1379668584149414E-2</v>
      </c>
    </row>
    <row r="1787" spans="2:17" x14ac:dyDescent="0.2">
      <c r="B1787" s="46" t="s">
        <v>51</v>
      </c>
      <c r="D1787" s="49">
        <f>_xll.qlCalendarAdvance(LocalCalendar,$D1786,B1787,"f",FALSE)</f>
        <v>52296</v>
      </c>
      <c r="E1787" s="49">
        <f>_xll.qlInterestRateIndexValueDate(IndexON,D1787)</f>
        <v>52296</v>
      </c>
      <c r="F1787" s="52">
        <f>IFERROR(_xll.qlIndexFixing(IndexON,D1787,TRUE,_xll.ohTrigger(RecalcTrigger,TriggerON)),NA())</f>
        <v>1.4336994498238553E-2</v>
      </c>
      <c r="H1787" s="49">
        <f>_xll.qlCalendarAdvance(IborCalendar,$H1786,B1787,"f",FALSE)</f>
        <v>52279</v>
      </c>
      <c r="I1787" s="49">
        <f>_xll.qlInterestRateIndexValueDate(Index1M,$H1787)</f>
        <v>52281</v>
      </c>
      <c r="J1787" s="52">
        <f>IFERROR(_xll.qlIndexFixing(Index1M,$H1787,TRUE,_xll.ohTrigger(RecalcTrigger,Trigger1M)),NA())</f>
        <v>1.6474348690648708E-2</v>
      </c>
      <c r="K1787" s="52">
        <f>IFERROR(_xll.qlIndexFixing(ONIndex1M,I1787,TRUE,_xll.ohTrigger(RecalcTrigger,Trigger1M)),NA())</f>
        <v>1.6466238752910201E-2</v>
      </c>
      <c r="L1787" s="52">
        <f>IFERROR(_xll.qlIndexFixing(Index3M,H1787,TRUE,_xll.ohTrigger(RecalcTrigger,Trigger3M)),NA())</f>
        <v>1.8628484370233893E-2</v>
      </c>
      <c r="M1787" s="52">
        <f>IFERROR(_xll.qlIndexFixing(ONIndex3M,I1787,TRUE,_xll.ohTrigger(RecalcTrigger,Trigger3M)),NA())</f>
        <v>1.8593913731752565E-2</v>
      </c>
      <c r="N1787" s="52">
        <f>IFERROR(_xll.qlIndexFixing(Index6M,$H1787,TRUE,_xll.ohTrigger(RecalcTrigger,Trigger6M)),NA())</f>
        <v>2.0280859119943644E-2</v>
      </c>
      <c r="O1787" s="52">
        <f>IFERROR(_xll.qlIndexFixing(ONIndex6M,I1787,TRUE,_xll.ohTrigger(RecalcTrigger,Trigger6M)),NA())</f>
        <v>2.0201308927019213E-2</v>
      </c>
      <c r="P1787" s="52">
        <f>IFERROR(_xll.qlIndexFixing(Index1Y,$H1787,TRUE,_xll.ohTrigger(RecalcTrigger,Trigger1Y)),NA())</f>
        <v>2.1557319325221067E-2</v>
      </c>
      <c r="Q1787" s="52">
        <f>IFERROR(_xll.qlIndexFixing(ONIndex1Y,I1787,TRUE,_xll.ohTrigger(RecalcTrigger,Trigger1Y)),NA())</f>
        <v>2.1377046014467993E-2</v>
      </c>
    </row>
    <row r="1788" spans="2:17" x14ac:dyDescent="0.2">
      <c r="B1788" s="46" t="s">
        <v>51</v>
      </c>
      <c r="D1788" s="49">
        <f>_xll.qlCalendarAdvance(LocalCalendar,$D1787,B1788,"f",FALSE)</f>
        <v>52303</v>
      </c>
      <c r="E1788" s="49">
        <f>_xll.qlInterestRateIndexValueDate(IndexON,D1788)</f>
        <v>52303</v>
      </c>
      <c r="F1788" s="52">
        <f>IFERROR(_xll.qlIndexFixing(IndexON,D1788,TRUE,_xll.ohTrigger(RecalcTrigger,TriggerON)),NA())</f>
        <v>1.4336072079137452E-2</v>
      </c>
      <c r="H1788" s="49">
        <f>_xll.qlCalendarAdvance(IborCalendar,$H1787,B1788,"f",FALSE)</f>
        <v>52286</v>
      </c>
      <c r="I1788" s="49">
        <f>_xll.qlInterestRateIndexValueDate(Index1M,$H1788)</f>
        <v>52288</v>
      </c>
      <c r="J1788" s="52">
        <f>IFERROR(_xll.qlIndexFixing(Index1M,$H1788,TRUE,_xll.ohTrigger(RecalcTrigger,Trigger1M)),NA())</f>
        <v>1.647328817984953E-2</v>
      </c>
      <c r="K1788" s="52">
        <f>IFERROR(_xll.qlIndexFixing(ONIndex1M,I1788,TRUE,_xll.ohTrigger(RecalcTrigger,Trigger1M)),NA())</f>
        <v>1.6465164859056358E-2</v>
      </c>
      <c r="L1788" s="52">
        <f>IFERROR(_xll.qlIndexFixing(Index3M,H1788,TRUE,_xll.ohTrigger(RecalcTrigger,Trigger3M)),NA())</f>
        <v>1.8627234279606025E-2</v>
      </c>
      <c r="M1788" s="52">
        <f>IFERROR(_xll.qlIndexFixing(ONIndex3M,I1788,TRUE,_xll.ohTrigger(RecalcTrigger,Trigger3M)),NA())</f>
        <v>1.8592711373939252E-2</v>
      </c>
      <c r="N1788" s="52">
        <f>IFERROR(_xll.qlIndexFixing(Index6M,$H1788,TRUE,_xll.ohTrigger(RecalcTrigger,Trigger6M)),NA())</f>
        <v>2.0279113261069157E-2</v>
      </c>
      <c r="O1788" s="52">
        <f>IFERROR(_xll.qlIndexFixing(ONIndex6M,I1788,TRUE,_xll.ohTrigger(RecalcTrigger,Trigger6M)),NA())</f>
        <v>2.0199503968436616E-2</v>
      </c>
      <c r="P1788" s="52">
        <f>IFERROR(_xll.qlIndexFixing(Index1Y,$H1788,TRUE,_xll.ohTrigger(RecalcTrigger,Trigger1Y)),NA())</f>
        <v>2.1555642805277921E-2</v>
      </c>
      <c r="Q1788" s="52">
        <f>IFERROR(_xll.qlIndexFixing(ONIndex1Y,I1788,TRUE,_xll.ohTrigger(RecalcTrigger,Trigger1Y)),NA())</f>
        <v>2.1374459808178869E-2</v>
      </c>
    </row>
    <row r="1789" spans="2:17" x14ac:dyDescent="0.2">
      <c r="B1789" s="46" t="s">
        <v>51</v>
      </c>
      <c r="D1789" s="49">
        <f>_xll.qlCalendarAdvance(LocalCalendar,$D1788,B1789,"f",FALSE)</f>
        <v>52310</v>
      </c>
      <c r="E1789" s="49">
        <f>_xll.qlInterestRateIndexValueDate(IndexON,D1789)</f>
        <v>52310</v>
      </c>
      <c r="F1789" s="52">
        <f>IFERROR(_xll.qlIndexFixing(IndexON,D1789,TRUE,_xll.ohTrigger(RecalcTrigger,TriggerON)),NA())</f>
        <v>1.433514788297785E-2</v>
      </c>
      <c r="H1789" s="49">
        <f>_xll.qlCalendarAdvance(IborCalendar,$H1788,B1789,"f",FALSE)</f>
        <v>52293</v>
      </c>
      <c r="I1789" s="49">
        <f>_xll.qlInterestRateIndexValueDate(Index1M,$H1789)</f>
        <v>52295</v>
      </c>
      <c r="J1789" s="52">
        <f>IFERROR(_xll.qlIndexFixing(Index1M,$H1789,TRUE,_xll.ohTrigger(RecalcTrigger,Trigger1M)),NA())</f>
        <v>1.6473444238351009E-2</v>
      </c>
      <c r="K1789" s="52">
        <f>IFERROR(_xll.qlIndexFixing(ONIndex1M,I1789,TRUE,_xll.ohTrigger(RecalcTrigger,Trigger1M)),NA())</f>
        <v>1.6464098583028886E-2</v>
      </c>
      <c r="L1789" s="52">
        <f>IFERROR(_xll.qlIndexFixing(Index3M,H1789,TRUE,_xll.ohTrigger(RecalcTrigger,Trigger3M)),NA())</f>
        <v>1.8627147518462131E-2</v>
      </c>
      <c r="M1789" s="52">
        <f>IFERROR(_xll.qlIndexFixing(ONIndex3M,I1789,TRUE,_xll.ohTrigger(RecalcTrigger,Trigger3M)),NA())</f>
        <v>1.8591502323719311E-2</v>
      </c>
      <c r="N1789" s="52">
        <f>IFERROR(_xll.qlIndexFixing(Index6M,$H1789,TRUE,_xll.ohTrigger(RecalcTrigger,Trigger6M)),NA())</f>
        <v>2.0280055909522317E-2</v>
      </c>
      <c r="O1789" s="52">
        <f>IFERROR(_xll.qlIndexFixing(ONIndex6M,I1789,TRUE,_xll.ohTrigger(RecalcTrigger,Trigger6M)),NA())</f>
        <v>2.0197704969486807E-2</v>
      </c>
      <c r="P1789" s="52">
        <f>IFERROR(_xll.qlIndexFixing(Index1Y,$H1789,TRUE,_xll.ohTrigger(RecalcTrigger,Trigger1Y)),NA())</f>
        <v>2.1555648309740782E-2</v>
      </c>
      <c r="Q1789" s="52">
        <f>IFERROR(_xll.qlIndexFixing(ONIndex1Y,I1789,TRUE,_xll.ohTrigger(RecalcTrigger,Trigger1Y)),NA())</f>
        <v>2.1371909965042235E-2</v>
      </c>
    </row>
    <row r="1790" spans="2:17" x14ac:dyDescent="0.2">
      <c r="B1790" s="46" t="s">
        <v>51</v>
      </c>
      <c r="D1790" s="49">
        <f>_xll.qlCalendarAdvance(LocalCalendar,$D1789,B1790,"f",FALSE)</f>
        <v>52317</v>
      </c>
      <c r="E1790" s="49">
        <f>_xll.qlInterestRateIndexValueDate(IndexON,D1790)</f>
        <v>52317</v>
      </c>
      <c r="F1790" s="52">
        <f>IFERROR(_xll.qlIndexFixing(IndexON,D1790,TRUE,_xll.ohTrigger(RecalcTrigger,TriggerON)),NA())</f>
        <v>1.4334221909813039E-2</v>
      </c>
      <c r="H1790" s="49">
        <f>_xll.qlCalendarAdvance(IborCalendar,$H1789,B1790,"f",FALSE)</f>
        <v>52300</v>
      </c>
      <c r="I1790" s="49">
        <f>_xll.qlInterestRateIndexValueDate(Index1M,$H1790)</f>
        <v>52302</v>
      </c>
      <c r="J1790" s="52">
        <f>IFERROR(_xll.qlIndexFixing(Index1M,$H1790,TRUE,_xll.ohTrigger(RecalcTrigger,Trigger1M)),NA())</f>
        <v>1.6472400970881096E-2</v>
      </c>
      <c r="K1790" s="52">
        <f>IFERROR(_xll.qlIndexFixing(ONIndex1M,I1790,TRUE,_xll.ohTrigger(RecalcTrigger,Trigger1M)),NA())</f>
        <v>1.6463039924987655E-2</v>
      </c>
      <c r="L1790" s="52">
        <f>IFERROR(_xll.qlIndexFixing(Index3M,H1790,TRUE,_xll.ohTrigger(RecalcTrigger,Trigger3M)),NA())</f>
        <v>1.8625882346441937E-2</v>
      </c>
      <c r="M1790" s="52">
        <f>IFERROR(_xll.qlIndexFixing(ONIndex3M,I1790,TRUE,_xll.ohTrigger(RecalcTrigger,Trigger3M)),NA())</f>
        <v>1.8590286581092741E-2</v>
      </c>
      <c r="N1790" s="52">
        <f>IFERROR(_xll.qlIndexFixing(Index6M,$H1790,TRUE,_xll.ohTrigger(RecalcTrigger,Trigger6M)),NA())</f>
        <v>2.0277876556799343E-2</v>
      </c>
      <c r="O1790" s="52">
        <f>IFERROR(_xll.qlIndexFixing(ONIndex6M,I1790,TRUE,_xll.ohTrigger(RecalcTrigger,Trigger6M)),NA())</f>
        <v>2.0195911930249721E-2</v>
      </c>
      <c r="P1790" s="52">
        <f>IFERROR(_xll.qlIndexFixing(Index1Y,$H1790,TRUE,_xll.ohTrigger(RecalcTrigger,Trigger1Y)),NA())</f>
        <v>2.1554053785906292E-2</v>
      </c>
      <c r="Q1790" s="52">
        <f>IFERROR(_xll.qlIndexFixing(ONIndex1Y,I1790,TRUE,_xll.ohTrigger(RecalcTrigger,Trigger1Y)),NA())</f>
        <v>2.136939648545777E-2</v>
      </c>
    </row>
    <row r="1791" spans="2:17" x14ac:dyDescent="0.2">
      <c r="B1791" s="46" t="s">
        <v>51</v>
      </c>
      <c r="D1791" s="49">
        <f>_xll.qlCalendarAdvance(LocalCalendar,$D1790,B1791,"f",FALSE)</f>
        <v>52324</v>
      </c>
      <c r="E1791" s="49">
        <f>_xll.qlInterestRateIndexValueDate(IndexON,D1791)</f>
        <v>52324</v>
      </c>
      <c r="F1791" s="52">
        <f>IFERROR(_xll.qlIndexFixing(IndexON,D1791,TRUE,_xll.ohTrigger(RecalcTrigger,TriggerON)),NA())</f>
        <v>1.4333294159643017E-2</v>
      </c>
      <c r="H1791" s="49">
        <f>_xll.qlCalendarAdvance(IborCalendar,$H1790,B1791,"f",FALSE)</f>
        <v>52307</v>
      </c>
      <c r="I1791" s="49">
        <f>_xll.qlInterestRateIndexValueDate(Index1M,$H1791)</f>
        <v>52309</v>
      </c>
      <c r="J1791" s="52">
        <f>IFERROR(_xll.qlIndexFixing(Index1M,$H1791,TRUE,_xll.ohTrigger(RecalcTrigger,Trigger1M)),NA())</f>
        <v>1.6471365332243748E-2</v>
      </c>
      <c r="K1791" s="52">
        <f>IFERROR(_xll.qlIndexFixing(ONIndex1M,I1791,TRUE,_xll.ohTrigger(RecalcTrigger,Trigger1M)),NA())</f>
        <v>1.6461988885012602E-2</v>
      </c>
      <c r="L1791" s="52">
        <f>IFERROR(_xll.qlIndexFixing(Index3M,H1791,TRUE,_xll.ohTrigger(RecalcTrigger,Trigger3M)),NA())</f>
        <v>1.8624610450925203E-2</v>
      </c>
      <c r="M1791" s="52">
        <f>IFERROR(_xll.qlIndexFixing(ONIndex3M,I1791,TRUE,_xll.ohTrigger(RecalcTrigger,Trigger3M)),NA())</f>
        <v>1.8589064146059542E-2</v>
      </c>
      <c r="N1791" s="52">
        <f>IFERROR(_xll.qlIndexFixing(Index6M,$H1791,TRUE,_xll.ohTrigger(RecalcTrigger,Trigger6M)),NA())</f>
        <v>2.027615042976148E-2</v>
      </c>
      <c r="O1791" s="52">
        <f>IFERROR(_xll.qlIndexFixing(ONIndex6M,I1791,TRUE,_xll.ohTrigger(RecalcTrigger,Trigger6M)),NA())</f>
        <v>2.0194124850645423E-2</v>
      </c>
      <c r="P1791" s="52">
        <f>IFERROR(_xll.qlIndexFixing(Index1Y,$H1791,TRUE,_xll.ohTrigger(RecalcTrigger,Trigger1Y)),NA())</f>
        <v>2.1552496426894108E-2</v>
      </c>
      <c r="Q1791" s="52">
        <f>IFERROR(_xll.qlIndexFixing(ONIndex1Y,I1791,TRUE,_xll.ohTrigger(RecalcTrigger,Trigger1Y)),NA())</f>
        <v>2.1366919369185666E-2</v>
      </c>
    </row>
    <row r="1792" spans="2:17" x14ac:dyDescent="0.2">
      <c r="B1792" s="46" t="s">
        <v>51</v>
      </c>
      <c r="D1792" s="49">
        <f>_xll.qlCalendarAdvance(LocalCalendar,$D1791,B1792,"f",FALSE)</f>
        <v>52331</v>
      </c>
      <c r="E1792" s="49">
        <f>_xll.qlInterestRateIndexValueDate(IndexON,D1792)</f>
        <v>52331</v>
      </c>
      <c r="F1792" s="52">
        <f>IFERROR(_xll.qlIndexFixing(IndexON,D1792,TRUE,_xll.ohTrigger(RecalcTrigger,TriggerON)),NA())</f>
        <v>1.4332364632441141E-2</v>
      </c>
      <c r="H1792" s="49">
        <f>_xll.qlCalendarAdvance(IborCalendar,$H1791,B1792,"f",FALSE)</f>
        <v>52314</v>
      </c>
      <c r="I1792" s="49">
        <f>_xll.qlInterestRateIndexValueDate(Index1M,$H1792)</f>
        <v>52316</v>
      </c>
      <c r="J1792" s="52">
        <f>IFERROR(_xll.qlIndexFixing(Index1M,$H1792,TRUE,_xll.ohTrigger(RecalcTrigger,Trigger1M)),NA())</f>
        <v>1.6470337322436468E-2</v>
      </c>
      <c r="K1792" s="52">
        <f>IFERROR(_xll.qlIndexFixing(ONIndex1M,I1792,TRUE,_xll.ohTrigger(RecalcTrigger,Trigger1M)),NA())</f>
        <v>1.6462154259958339E-2</v>
      </c>
      <c r="L1792" s="52">
        <f>IFERROR(_xll.qlIndexFixing(Index3M,H1792,TRUE,_xll.ohTrigger(RecalcTrigger,Trigger3M)),NA())</f>
        <v>1.8623331831916272E-2</v>
      </c>
      <c r="M1792" s="52">
        <f>IFERROR(_xll.qlIndexFixing(ONIndex3M,I1792,TRUE,_xll.ohTrigger(RecalcTrigger,Trigger3M)),NA())</f>
        <v>1.8589401986615073E-2</v>
      </c>
      <c r="N1792" s="52">
        <f>IFERROR(_xll.qlIndexFixing(Index6M,$H1792,TRUE,_xll.ohTrigger(RecalcTrigger,Trigger6M)),NA())</f>
        <v>2.0274430326016449E-2</v>
      </c>
      <c r="O1792" s="52">
        <f>IFERROR(_xll.qlIndexFixing(ONIndex6M,I1792,TRUE,_xll.ohTrigger(RecalcTrigger,Trigger6M)),NA())</f>
        <v>2.0194101239596307E-2</v>
      </c>
      <c r="P1792" s="52">
        <f>IFERROR(_xll.qlIndexFixing(Index1Y,$H1792,TRUE,_xll.ohTrigger(RecalcTrigger,Trigger1Y)),NA())</f>
        <v>2.1550976232530238E-2</v>
      </c>
      <c r="Q1792" s="52">
        <f>IFERROR(_xll.qlIndexFixing(ONIndex1Y,I1792,TRUE,_xll.ohTrigger(RecalcTrigger,Trigger1Y)),NA())</f>
        <v>2.1366324449248353E-2</v>
      </c>
    </row>
    <row r="1793" spans="2:17" x14ac:dyDescent="0.2">
      <c r="B1793" s="46" t="s">
        <v>51</v>
      </c>
      <c r="D1793" s="49">
        <f>_xll.qlCalendarAdvance(LocalCalendar,$D1792,B1793,"f",FALSE)</f>
        <v>52338</v>
      </c>
      <c r="E1793" s="49">
        <f>_xll.qlInterestRateIndexValueDate(IndexON,D1793)</f>
        <v>52338</v>
      </c>
      <c r="F1793" s="52">
        <f>IFERROR(_xll.qlIndexFixing(IndexON,D1793,TRUE,_xll.ohTrigger(RecalcTrigger,TriggerON)),NA())</f>
        <v>1.4331433328234056E-2</v>
      </c>
      <c r="H1793" s="49">
        <f>_xll.qlCalendarAdvance(IborCalendar,$H1792,B1793,"f",FALSE)</f>
        <v>52321</v>
      </c>
      <c r="I1793" s="49">
        <f>_xll.qlInterestRateIndexValueDate(Index1M,$H1793)</f>
        <v>52323</v>
      </c>
      <c r="J1793" s="52">
        <f>IFERROR(_xll.qlIndexFixing(Index1M,$H1793,TRUE,_xll.ohTrigger(RecalcTrigger,Trigger1M)),NA())</f>
        <v>1.6469621309423876E-2</v>
      </c>
      <c r="K1793" s="52">
        <f>IFERROR(_xll.qlIndexFixing(ONIndex1M,I1793,TRUE,_xll.ohTrigger(RecalcTrigger,Trigger1M)),NA())</f>
        <v>1.6459909658621541E-2</v>
      </c>
      <c r="L1793" s="52">
        <f>IFERROR(_xll.qlIndexFixing(Index3M,H1793,TRUE,_xll.ohTrigger(RecalcTrigger,Trigger3M)),NA())</f>
        <v>1.8621658694845271E-2</v>
      </c>
      <c r="M1793" s="52">
        <f>IFERROR(_xll.qlIndexFixing(ONIndex3M,I1793,TRUE,_xll.ohTrigger(RecalcTrigger,Trigger3M)),NA())</f>
        <v>1.8586599198773257E-2</v>
      </c>
      <c r="N1793" s="52">
        <f>IFERROR(_xll.qlIndexFixing(Index6M,$H1793,TRUE,_xll.ohTrigger(RecalcTrigger,Trigger6M)),NA())</f>
        <v>2.0271370926401629E-2</v>
      </c>
      <c r="O1793" s="52">
        <f>IFERROR(_xll.qlIndexFixing(ONIndex6M,I1793,TRUE,_xll.ohTrigger(RecalcTrigger,Trigger6M)),NA())</f>
        <v>2.0190568570654932E-2</v>
      </c>
      <c r="P1793" s="52">
        <f>IFERROR(_xll.qlIndexFixing(Index1Y,$H1793,TRUE,_xll.ohTrigger(RecalcTrigger,Trigger1Y)),NA())</f>
        <v>2.1549493202645254E-2</v>
      </c>
      <c r="Q1793" s="52">
        <f>IFERROR(_xll.qlIndexFixing(ONIndex1Y,I1793,TRUE,_xll.ohTrigger(RecalcTrigger,Trigger1Y)),NA())</f>
        <v>2.1362074226898287E-2</v>
      </c>
    </row>
    <row r="1794" spans="2:17" x14ac:dyDescent="0.2">
      <c r="B1794" s="46" t="s">
        <v>51</v>
      </c>
      <c r="D1794" s="49">
        <f>_xll.qlCalendarAdvance(LocalCalendar,$D1793,B1794,"f",FALSE)</f>
        <v>52345</v>
      </c>
      <c r="E1794" s="49">
        <f>_xll.qlInterestRateIndexValueDate(IndexON,D1794)</f>
        <v>52345</v>
      </c>
      <c r="F1794" s="52">
        <f>IFERROR(_xll.qlIndexFixing(IndexON,D1794,TRUE,_xll.ohTrigger(RecalcTrigger,TriggerON)),NA())</f>
        <v>1.4330500246968469E-2</v>
      </c>
      <c r="H1794" s="49">
        <f>_xll.qlCalendarAdvance(IborCalendar,$H1793,B1794,"f",FALSE)</f>
        <v>52328</v>
      </c>
      <c r="I1794" s="49">
        <f>_xll.qlInterestRateIndexValueDate(Index1M,$H1794)</f>
        <v>52330</v>
      </c>
      <c r="J1794" s="52">
        <f>IFERROR(_xll.qlIndexFixing(Index1M,$H1794,TRUE,_xll.ohTrigger(RecalcTrigger,Trigger1M)),NA())</f>
        <v>1.6468304189312111E-2</v>
      </c>
      <c r="K1794" s="52">
        <f>IFERROR(_xll.qlIndexFixing(ONIndex1M,I1794,TRUE,_xll.ohTrigger(RecalcTrigger,Trigger1M)),NA())</f>
        <v>1.6458881472365405E-2</v>
      </c>
      <c r="L1794" s="52">
        <f>IFERROR(_xll.qlIndexFixing(Index3M,H1794,TRUE,_xll.ohTrigger(RecalcTrigger,Trigger3M)),NA())</f>
        <v>1.8620367175770727E-2</v>
      </c>
      <c r="M1794" s="52">
        <f>IFERROR(_xll.qlIndexFixing(ONIndex3M,I1794,TRUE,_xll.ohTrigger(RecalcTrigger,Trigger3M)),NA())</f>
        <v>1.8585356686600107E-2</v>
      </c>
      <c r="N1794" s="52">
        <f>IFERROR(_xll.qlIndexFixing(Index6M,$H1794,TRUE,_xll.ohTrigger(RecalcTrigger,Trigger6M)),NA())</f>
        <v>2.026966186574557E-2</v>
      </c>
      <c r="O1794" s="52">
        <f>IFERROR(_xll.qlIndexFixing(ONIndex6M,I1794,TRUE,_xll.ohTrigger(RecalcTrigger,Trigger6M)),NA())</f>
        <v>2.0188799370108867E-2</v>
      </c>
      <c r="P1794" s="52">
        <f>IFERROR(_xll.qlIndexFixing(Index1Y,$H1794,TRUE,_xll.ohTrigger(RecalcTrigger,Trigger1Y)),NA())</f>
        <v>2.1548047337073637E-2</v>
      </c>
      <c r="Q1794" s="52">
        <f>IFERROR(_xll.qlIndexFixing(ONIndex1Y,I1794,TRUE,_xll.ohTrigger(RecalcTrigger,Trigger1Y)),NA())</f>
        <v>2.1359706200723139E-2</v>
      </c>
    </row>
    <row r="1795" spans="2:17" x14ac:dyDescent="0.2">
      <c r="B1795" s="46" t="s">
        <v>51</v>
      </c>
      <c r="D1795" s="49">
        <f>_xll.qlCalendarAdvance(LocalCalendar,$D1794,B1795,"f",FALSE)</f>
        <v>52352</v>
      </c>
      <c r="E1795" s="49">
        <f>_xll.qlInterestRateIndexValueDate(IndexON,D1795)</f>
        <v>52352</v>
      </c>
      <c r="F1795" s="52">
        <f>IFERROR(_xll.qlIndexFixing(IndexON,D1795,TRUE,_xll.ohTrigger(RecalcTrigger,TriggerON)),NA())</f>
        <v>1.4329565388697674E-2</v>
      </c>
      <c r="H1795" s="49">
        <f>_xll.qlCalendarAdvance(IborCalendar,$H1794,B1795,"f",FALSE)</f>
        <v>52335</v>
      </c>
      <c r="I1795" s="49">
        <f>_xll.qlInterestRateIndexValueDate(Index1M,$H1795)</f>
        <v>52337</v>
      </c>
      <c r="J1795" s="52">
        <f>IFERROR(_xll.qlIndexFixing(Index1M,$H1795,TRUE,_xll.ohTrigger(RecalcTrigger,Trigger1M)),NA())</f>
        <v>1.646729906598754E-2</v>
      </c>
      <c r="K1795" s="52">
        <f>IFERROR(_xll.qlIndexFixing(ONIndex1M,I1795,TRUE,_xll.ohTrigger(RecalcTrigger,Trigger1M)),NA())</f>
        <v>1.6457860904015575E-2</v>
      </c>
      <c r="L1795" s="52">
        <f>IFERROR(_xll.qlIndexFixing(Index3M,H1795,TRUE,_xll.ohTrigger(RecalcTrigger,Trigger3M)),NA())</f>
        <v>1.8619068933565998E-2</v>
      </c>
      <c r="M1795" s="52">
        <f>IFERROR(_xll.qlIndexFixing(ONIndex3M,I1795,TRUE,_xll.ohTrigger(RecalcTrigger,Trigger3M)),NA())</f>
        <v>1.8584107482020329E-2</v>
      </c>
      <c r="N1795" s="52">
        <f>IFERROR(_xll.qlIndexFixing(Index6M,$H1795,TRUE,_xll.ohTrigger(RecalcTrigger,Trigger6M)),NA())</f>
        <v>2.0267958827303499E-2</v>
      </c>
      <c r="O1795" s="52">
        <f>IFERROR(_xll.qlIndexFixing(ONIndex6M,I1795,TRUE,_xll.ohTrigger(RecalcTrigger,Trigger6M)),NA())</f>
        <v>2.0187036129355462E-2</v>
      </c>
      <c r="P1795" s="52">
        <f>IFERROR(_xll.qlIndexFixing(Index1Y,$H1795,TRUE,_xll.ohTrigger(RecalcTrigger,Trigger1Y)),NA())</f>
        <v>2.1547202853574181E-2</v>
      </c>
      <c r="Q1795" s="52">
        <f>IFERROR(_xll.qlIndexFixing(ONIndex1Y,I1795,TRUE,_xll.ohTrigger(RecalcTrigger,Trigger1Y)),NA())</f>
        <v>2.1357374537940288E-2</v>
      </c>
    </row>
    <row r="1796" spans="2:17" x14ac:dyDescent="0.2">
      <c r="B1796" s="46" t="s">
        <v>51</v>
      </c>
      <c r="D1796" s="49">
        <f>_xll.qlCalendarAdvance(LocalCalendar,$D1795,B1796,"f",FALSE)</f>
        <v>52359</v>
      </c>
      <c r="E1796" s="49">
        <f>_xll.qlInterestRateIndexValueDate(IndexON,D1796)</f>
        <v>52359</v>
      </c>
      <c r="F1796" s="52">
        <f>IFERROR(_xll.qlIndexFixing(IndexON,D1796,TRUE,_xll.ohTrigger(RecalcTrigger,TriggerON)),NA())</f>
        <v>1.4328628753395023E-2</v>
      </c>
      <c r="H1796" s="49">
        <f>_xll.qlCalendarAdvance(IborCalendar,$H1795,B1796,"f",FALSE)</f>
        <v>52342</v>
      </c>
      <c r="I1796" s="49">
        <f>_xll.qlInterestRateIndexValueDate(Index1M,$H1796)</f>
        <v>52344</v>
      </c>
      <c r="J1796" s="52">
        <f>IFERROR(_xll.qlIndexFixing(Index1M,$H1796,TRUE,_xll.ohTrigger(RecalcTrigger,Trigger1M)),NA())</f>
        <v>1.6466607436437547E-2</v>
      </c>
      <c r="K1796" s="52">
        <f>IFERROR(_xll.qlIndexFixing(ONIndex1M,I1796,TRUE,_xll.ohTrigger(RecalcTrigger,Trigger1M)),NA())</f>
        <v>1.6456847953572051E-2</v>
      </c>
      <c r="L1796" s="52">
        <f>IFERROR(_xll.qlIndexFixing(Index3M,H1796,TRUE,_xll.ohTrigger(RecalcTrigger,Trigger3M)),NA())</f>
        <v>1.8617763968238114E-2</v>
      </c>
      <c r="M1796" s="52">
        <f>IFERROR(_xll.qlIndexFixing(ONIndex3M,I1796,TRUE,_xll.ohTrigger(RecalcTrigger,Trigger3M)),NA())</f>
        <v>1.8582851585033922E-2</v>
      </c>
      <c r="N1796" s="52">
        <f>IFERROR(_xll.qlIndexFixing(Index6M,$H1796,TRUE,_xll.ohTrigger(RecalcTrigger,Trigger6M)),NA())</f>
        <v>2.0266261811058377E-2</v>
      </c>
      <c r="O1796" s="52">
        <f>IFERROR(_xll.qlIndexFixing(ONIndex6M,I1796,TRUE,_xll.ohTrigger(RecalcTrigger,Trigger6M)),NA())</f>
        <v>2.0185278848234844E-2</v>
      </c>
      <c r="P1796" s="52">
        <f>IFERROR(_xll.qlIndexFixing(Index1Y,$H1796,TRUE,_xll.ohTrigger(RecalcTrigger,Trigger1Y)),NA())</f>
        <v>2.1545267098230358E-2</v>
      </c>
      <c r="Q1796" s="52">
        <f>IFERROR(_xll.qlIndexFixing(ONIndex1Y,I1796,TRUE,_xll.ohTrigger(RecalcTrigger,Trigger1Y)),NA())</f>
        <v>2.1355079238469798E-2</v>
      </c>
    </row>
    <row r="1797" spans="2:17" x14ac:dyDescent="0.2">
      <c r="B1797" s="46" t="s">
        <v>51</v>
      </c>
      <c r="D1797" s="49">
        <f>_xll.qlCalendarAdvance(LocalCalendar,$D1796,B1797,"f",FALSE)</f>
        <v>52366</v>
      </c>
      <c r="E1797" s="49">
        <f>_xll.qlInterestRateIndexValueDate(IndexON,D1797)</f>
        <v>52366</v>
      </c>
      <c r="F1797" s="52">
        <f>IFERROR(_xll.qlIndexFixing(IndexON,D1797,TRUE,_xll.ohTrigger(RecalcTrigger,TriggerON)),NA())</f>
        <v>1.4327690341113808E-2</v>
      </c>
      <c r="H1797" s="49">
        <f>_xll.qlCalendarAdvance(IborCalendar,$H1796,B1797,"f",FALSE)</f>
        <v>52349</v>
      </c>
      <c r="I1797" s="49">
        <f>_xll.qlInterestRateIndexValueDate(Index1M,$H1797)</f>
        <v>52351</v>
      </c>
      <c r="J1797" s="52">
        <f>IFERROR(_xll.qlIndexFixing(Index1M,$H1797,TRUE,_xll.ohTrigger(RecalcTrigger,Trigger1M)),NA())</f>
        <v>1.6464392953631262E-2</v>
      </c>
      <c r="K1797" s="52">
        <f>IFERROR(_xll.qlIndexFixing(ONIndex1M,I1797,TRUE,_xll.ohTrigger(RecalcTrigger,Trigger1M)),NA())</f>
        <v>1.6455842621194705E-2</v>
      </c>
      <c r="L1797" s="52">
        <f>IFERROR(_xll.qlIndexFixing(Index3M,H1797,TRUE,_xll.ohTrigger(RecalcTrigger,Trigger3M)),NA())</f>
        <v>1.8616837884732802E-2</v>
      </c>
      <c r="M1797" s="52">
        <f>IFERROR(_xll.qlIndexFixing(ONIndex3M,I1797,TRUE,_xll.ohTrigger(RecalcTrigger,Trigger3M)),NA())</f>
        <v>1.8581588995720821E-2</v>
      </c>
      <c r="N1797" s="52">
        <f>IFERROR(_xll.qlIndexFixing(Index6M,$H1797,TRUE,_xll.ohTrigger(RecalcTrigger,Trigger6M)),NA())</f>
        <v>2.0264570816996223E-2</v>
      </c>
      <c r="O1797" s="52">
        <f>IFERROR(_xll.qlIndexFixing(ONIndex6M,I1797,TRUE,_xll.ohTrigger(RecalcTrigger,Trigger6M)),NA())</f>
        <v>2.0183527526747014E-2</v>
      </c>
      <c r="P1797" s="52">
        <f>IFERROR(_xll.qlIndexFixing(Index1Y,$H1797,TRUE,_xll.ohTrigger(RecalcTrigger,Trigger1Y)),NA())</f>
        <v>2.1542226241573519E-2</v>
      </c>
      <c r="Q1797" s="52">
        <f>IFERROR(_xll.qlIndexFixing(ONIndex1Y,I1797,TRUE,_xll.ohTrigger(RecalcTrigger,Trigger1Y)),NA())</f>
        <v>2.1352820302471542E-2</v>
      </c>
    </row>
    <row r="1798" spans="2:17" x14ac:dyDescent="0.2">
      <c r="B1798" s="46" t="s">
        <v>51</v>
      </c>
      <c r="D1798" s="49">
        <f>_xll.qlCalendarAdvance(LocalCalendar,$D1797,B1798,"f",FALSE)</f>
        <v>52373</v>
      </c>
      <c r="E1798" s="49">
        <f>_xll.qlInterestRateIndexValueDate(IndexON,D1798)</f>
        <v>52373</v>
      </c>
      <c r="F1798" s="52">
        <f>IFERROR(_xll.qlIndexFixing(IndexON,D1798,TRUE,_xll.ohTrigger(RecalcTrigger,TriggerON)),NA())</f>
        <v>1.4326967984019667E-2</v>
      </c>
      <c r="H1798" s="49">
        <f>_xll.qlCalendarAdvance(IborCalendar,$H1797,B1798,"f",FALSE)</f>
        <v>52356</v>
      </c>
      <c r="I1798" s="49">
        <f>_xll.qlInterestRateIndexValueDate(Index1M,$H1798)</f>
        <v>52358</v>
      </c>
      <c r="J1798" s="52">
        <f>IFERROR(_xll.qlIndexFixing(Index1M,$H1798,TRUE,_xll.ohTrigger(RecalcTrigger,Trigger1M)),NA())</f>
        <v>1.6464329468949268E-2</v>
      </c>
      <c r="K1798" s="52">
        <f>IFERROR(_xll.qlIndexFixing(ONIndex1M,I1798,TRUE,_xll.ohTrigger(RecalcTrigger,Trigger1M)),NA())</f>
        <v>1.6454844906563793E-2</v>
      </c>
      <c r="L1798" s="52">
        <f>IFERROR(_xll.qlIndexFixing(Index3M,H1798,TRUE,_xll.ohTrigger(RecalcTrigger,Trigger3M)),NA())</f>
        <v>1.8615518924914046E-2</v>
      </c>
      <c r="M1798" s="52">
        <f>IFERROR(_xll.qlIndexFixing(ONIndex3M,I1798,TRUE,_xll.ohTrigger(RecalcTrigger,Trigger3M)),NA())</f>
        <v>1.858031971384122E-2</v>
      </c>
      <c r="N1798" s="52">
        <f>IFERROR(_xll.qlIndexFixing(Index6M,$H1798,TRUE,_xll.ohTrigger(RecalcTrigger,Trigger6M)),NA())</f>
        <v>2.0264236191820741E-2</v>
      </c>
      <c r="O1798" s="52">
        <f>IFERROR(_xll.qlIndexFixing(ONIndex6M,I1798,TRUE,_xll.ohTrigger(RecalcTrigger,Trigger6M)),NA())</f>
        <v>2.0181782164971906E-2</v>
      </c>
      <c r="P1798" s="52">
        <f>IFERROR(_xll.qlIndexFixing(Index1Y,$H1798,TRUE,_xll.ohTrigger(RecalcTrigger,Trigger1Y)),NA())</f>
        <v>2.1542635514760308E-2</v>
      </c>
      <c r="Q1798" s="52">
        <f>IFERROR(_xll.qlIndexFixing(ONIndex1Y,I1798,TRUE,_xll.ohTrigger(RecalcTrigger,Trigger1Y)),NA())</f>
        <v>2.1350597729705711E-2</v>
      </c>
    </row>
    <row r="1799" spans="2:17" x14ac:dyDescent="0.2">
      <c r="B1799" s="46" t="s">
        <v>51</v>
      </c>
      <c r="D1799" s="49">
        <f>_xll.qlCalendarAdvance(LocalCalendar,$D1798,B1799,"f",FALSE)</f>
        <v>52380</v>
      </c>
      <c r="E1799" s="49">
        <f>_xll.qlInterestRateIndexValueDate(IndexON,D1799)</f>
        <v>52380</v>
      </c>
      <c r="F1799" s="52">
        <f>IFERROR(_xll.qlIndexFixing(IndexON,D1799,TRUE,_xll.ohTrigger(RecalcTrigger,TriggerON)),NA())</f>
        <v>1.4325808185402522E-2</v>
      </c>
      <c r="H1799" s="49">
        <f>_xll.qlCalendarAdvance(IborCalendar,$H1798,B1799,"f",FALSE)</f>
        <v>52363</v>
      </c>
      <c r="I1799" s="49">
        <f>_xll.qlInterestRateIndexValueDate(Index1M,$H1799)</f>
        <v>52365</v>
      </c>
      <c r="J1799" s="52">
        <f>IFERROR(_xll.qlIndexFixing(Index1M,$H1799,TRUE,_xll.ohTrigger(RecalcTrigger,Trigger1M)),NA())</f>
        <v>1.6463354860907498E-2</v>
      </c>
      <c r="K1799" s="52">
        <f>IFERROR(_xll.qlIndexFixing(ONIndex1M,I1799,TRUE,_xll.ohTrigger(RecalcTrigger,Trigger1M)),NA())</f>
        <v>1.6453854809999058E-2</v>
      </c>
      <c r="L1799" s="52">
        <f>IFERROR(_xll.qlIndexFixing(Index3M,H1799,TRUE,_xll.ohTrigger(RecalcTrigger,Trigger3M)),NA())</f>
        <v>1.8614193241651748E-2</v>
      </c>
      <c r="M1799" s="52">
        <f>IFERROR(_xll.qlIndexFixing(ONIndex3M,I1799,TRUE,_xll.ohTrigger(RecalcTrigger,Trigger3M)),NA())</f>
        <v>1.8579043739794798E-2</v>
      </c>
      <c r="N1799" s="52">
        <f>IFERROR(_xll.qlIndexFixing(Index6M,$H1799,TRUE,_xll.ohTrigger(RecalcTrigger,Trigger6M)),NA())</f>
        <v>2.0262558250687176E-2</v>
      </c>
      <c r="O1799" s="52">
        <f>IFERROR(_xll.qlIndexFixing(ONIndex6M,I1799,TRUE,_xll.ohTrigger(RecalcTrigger,Trigger6M)),NA())</f>
        <v>2.0180042762909522E-2</v>
      </c>
      <c r="P1799" s="52">
        <f>IFERROR(_xll.qlIndexFixing(Index1Y,$H1799,TRUE,_xll.ohTrigger(RecalcTrigger,Trigger1Y)),NA())</f>
        <v>2.1541375468420866E-2</v>
      </c>
      <c r="Q1799" s="52">
        <f>IFERROR(_xll.qlIndexFixing(ONIndex1Y,I1799,TRUE,_xll.ohTrigger(RecalcTrigger,Trigger1Y)),NA())</f>
        <v>2.134841152049205E-2</v>
      </c>
    </row>
    <row r="1800" spans="2:17" x14ac:dyDescent="0.2">
      <c r="B1800" s="46" t="s">
        <v>51</v>
      </c>
      <c r="D1800" s="49">
        <f>_xll.qlCalendarAdvance(LocalCalendar,$D1799,B1800,"f",FALSE)</f>
        <v>52387</v>
      </c>
      <c r="E1800" s="49">
        <f>_xll.qlInterestRateIndexValueDate(IndexON,D1800)</f>
        <v>52387</v>
      </c>
      <c r="F1800" s="52">
        <f>IFERROR(_xll.qlIndexFixing(IndexON,D1800,TRUE,_xll.ohTrigger(RecalcTrigger,TriggerON)),NA())</f>
        <v>1.4324864442025742E-2</v>
      </c>
      <c r="H1800" s="49">
        <f>_xll.qlCalendarAdvance(IborCalendar,$H1799,B1800,"f",FALSE)</f>
        <v>52370</v>
      </c>
      <c r="I1800" s="49">
        <f>_xll.qlInterestRateIndexValueDate(Index1M,$H1800)</f>
        <v>52372</v>
      </c>
      <c r="J1800" s="52">
        <f>IFERROR(_xll.qlIndexFixing(Index1M,$H1800,TRUE,_xll.ohTrigger(RecalcTrigger,Trigger1M)),NA())</f>
        <v>1.6462387881680807E-2</v>
      </c>
      <c r="K1800" s="52">
        <f>IFERROR(_xll.qlIndexFixing(ONIndex1M,I1800,TRUE,_xll.ohTrigger(RecalcTrigger,Trigger1M)),NA())</f>
        <v>1.6452872331340629E-2</v>
      </c>
      <c r="L1800" s="52">
        <f>IFERROR(_xll.qlIndexFixing(Index3M,H1800,TRUE,_xll.ohTrigger(RecalcTrigger,Trigger3M)),NA())</f>
        <v>1.8612860834950257E-2</v>
      </c>
      <c r="M1800" s="52">
        <f>IFERROR(_xll.qlIndexFixing(ONIndex3M,I1800,TRUE,_xll.ohTrigger(RecalcTrigger,Trigger3M)),NA())</f>
        <v>1.8577761073181875E-2</v>
      </c>
      <c r="N1800" s="52">
        <f>IFERROR(_xll.qlIndexFixing(Index6M,$H1800,TRUE,_xll.ohTrigger(RecalcTrigger,Trigger6M)),NA())</f>
        <v>2.026088633272138E-2</v>
      </c>
      <c r="O1800" s="52">
        <f>IFERROR(_xll.qlIndexFixing(ONIndex6M,I1800,TRUE,_xll.ohTrigger(RecalcTrigger,Trigger6M)),NA())</f>
        <v>2.0178309320559862E-2</v>
      </c>
      <c r="P1800" s="52">
        <f>IFERROR(_xll.qlIndexFixing(Index1Y,$H1800,TRUE,_xll.ohTrigger(RecalcTrigger,Trigger1Y)),NA())</f>
        <v>2.1540152585489646E-2</v>
      </c>
      <c r="Q1800" s="52">
        <f>IFERROR(_xll.qlIndexFixing(ONIndex1Y,I1800,TRUE,_xll.ohTrigger(RecalcTrigger,Trigger1Y)),NA())</f>
        <v>2.1346261674430878E-2</v>
      </c>
    </row>
    <row r="1801" spans="2:17" x14ac:dyDescent="0.2">
      <c r="B1801" s="46" t="s">
        <v>51</v>
      </c>
      <c r="D1801" s="49">
        <f>_xll.qlCalendarAdvance(LocalCalendar,$D1800,B1801,"f",FALSE)</f>
        <v>52394</v>
      </c>
      <c r="E1801" s="49">
        <f>_xll.qlInterestRateIndexValueDate(IndexON,D1801)</f>
        <v>52394</v>
      </c>
      <c r="F1801" s="52">
        <f>IFERROR(_xll.qlIndexFixing(IndexON,D1801,TRUE,_xll.ohTrigger(RecalcTrigger,TriggerON)),NA())</f>
        <v>1.4323918921617107E-2</v>
      </c>
      <c r="H1801" s="49">
        <f>_xll.qlCalendarAdvance(IborCalendar,$H1800,B1801,"f",FALSE)</f>
        <v>52377</v>
      </c>
      <c r="I1801" s="49">
        <f>_xll.qlInterestRateIndexValueDate(Index1M,$H1801)</f>
        <v>52379</v>
      </c>
      <c r="J1801" s="52">
        <f>IFERROR(_xll.qlIndexFixing(Index1M,$H1801,TRUE,_xll.ohTrigger(RecalcTrigger,Trigger1M)),NA())</f>
        <v>1.6461428531271693E-2</v>
      </c>
      <c r="K1801" s="52">
        <f>IFERROR(_xll.qlIndexFixing(ONIndex1M,I1801,TRUE,_xll.ohTrigger(RecalcTrigger,Trigger1M)),NA())</f>
        <v>1.6451897470668442E-2</v>
      </c>
      <c r="L1801" s="52">
        <f>IFERROR(_xll.qlIndexFixing(Index3M,H1801,TRUE,_xll.ohTrigger(RecalcTrigger,Trigger3M)),NA())</f>
        <v>1.8611521704819126E-2</v>
      </c>
      <c r="M1801" s="52">
        <f>IFERROR(_xll.qlIndexFixing(ONIndex3M,I1801,TRUE,_xll.ohTrigger(RecalcTrigger,Trigger3M)),NA())</f>
        <v>1.8576471714162324E-2</v>
      </c>
      <c r="N1801" s="52">
        <f>IFERROR(_xll.qlIndexFixing(Index6M,$H1801,TRUE,_xll.ohTrigger(RecalcTrigger,Trigger6M)),NA())</f>
        <v>2.0259220437907458E-2</v>
      </c>
      <c r="O1801" s="52">
        <f>IFERROR(_xll.qlIndexFixing(ONIndex6M,I1801,TRUE,_xll.ohTrigger(RecalcTrigger,Trigger6M)),NA())</f>
        <v>2.0176581837763052E-2</v>
      </c>
      <c r="P1801" s="52">
        <f>IFERROR(_xll.qlIndexFixing(Index1Y,$H1801,TRUE,_xll.ohTrigger(RecalcTrigger,Trigger1Y)),NA())</f>
        <v>2.1539546557632662E-2</v>
      </c>
      <c r="Q1801" s="52">
        <f>IFERROR(_xll.qlIndexFixing(ONIndex1Y,I1801,TRUE,_xll.ohTrigger(RecalcTrigger,Trigger1Y)),NA())</f>
        <v>2.1344148191762002E-2</v>
      </c>
    </row>
    <row r="1802" spans="2:17" x14ac:dyDescent="0.2">
      <c r="B1802" s="46" t="s">
        <v>51</v>
      </c>
      <c r="D1802" s="49">
        <f>_xll.qlCalendarAdvance(LocalCalendar,$D1801,B1802,"f",FALSE)</f>
        <v>52401</v>
      </c>
      <c r="E1802" s="49">
        <f>_xll.qlInterestRateIndexValueDate(IndexON,D1802)</f>
        <v>52401</v>
      </c>
      <c r="F1802" s="52">
        <f>IFERROR(_xll.qlIndexFixing(IndexON,D1802,TRUE,_xll.ohTrigger(RecalcTrigger,TriggerON)),NA())</f>
        <v>1.4322971624203262E-2</v>
      </c>
      <c r="H1802" s="49">
        <f>_xll.qlCalendarAdvance(IborCalendar,$H1801,B1802,"f",FALSE)</f>
        <v>52384</v>
      </c>
      <c r="I1802" s="49">
        <f>_xll.qlInterestRateIndexValueDate(Index1M,$H1802)</f>
        <v>52386</v>
      </c>
      <c r="J1802" s="52">
        <f>IFERROR(_xll.qlIndexFixing(Index1M,$H1802,TRUE,_xll.ohTrigger(RecalcTrigger,Trigger1M)),NA())</f>
        <v>1.6460476809670166E-2</v>
      </c>
      <c r="K1802" s="52">
        <f>IFERROR(_xll.qlIndexFixing(ONIndex1M,I1802,TRUE,_xll.ohTrigger(RecalcTrigger,Trigger1M)),NA())</f>
        <v>1.645093022790256E-2</v>
      </c>
      <c r="L1802" s="52">
        <f>IFERROR(_xll.qlIndexFixing(Index3M,H1802,TRUE,_xll.ohTrigger(RecalcTrigger,Trigger3M)),NA())</f>
        <v>1.8610175851262699E-2</v>
      </c>
      <c r="M1802" s="52">
        <f>IFERROR(_xll.qlIndexFixing(ONIndex3M,I1802,TRUE,_xll.ohTrigger(RecalcTrigger,Trigger3M)),NA())</f>
        <v>1.8575175662816079E-2</v>
      </c>
      <c r="N1802" s="52">
        <f>IFERROR(_xll.qlIndexFixing(Index6M,$H1802,TRUE,_xll.ohTrigger(RecalcTrigger,Trigger6M)),NA())</f>
        <v>2.0256206178877897E-2</v>
      </c>
      <c r="O1802" s="52">
        <f>IFERROR(_xll.qlIndexFixing(ONIndex6M,I1802,TRUE,_xll.ohTrigger(RecalcTrigger,Trigger6M)),NA())</f>
        <v>2.0174860314838838E-2</v>
      </c>
      <c r="P1802" s="52">
        <f>IFERROR(_xll.qlIndexFixing(Index1Y,$H1802,TRUE,_xll.ohTrigger(RecalcTrigger,Trigger1Y)),NA())</f>
        <v>2.1537818309310772E-2</v>
      </c>
      <c r="Q1802" s="52">
        <f>IFERROR(_xll.qlIndexFixing(ONIndex1Y,I1802,TRUE,_xll.ohTrigger(RecalcTrigger,Trigger1Y)),NA())</f>
        <v>2.1342071072565361E-2</v>
      </c>
    </row>
    <row r="1803" spans="2:17" x14ac:dyDescent="0.2">
      <c r="B1803" s="46" t="s">
        <v>51</v>
      </c>
      <c r="D1803" s="49">
        <f>_xll.qlCalendarAdvance(LocalCalendar,$D1802,B1803,"f",FALSE)</f>
        <v>52408</v>
      </c>
      <c r="E1803" s="49">
        <f>_xll.qlInterestRateIndexValueDate(IndexON,D1803)</f>
        <v>52408</v>
      </c>
      <c r="F1803" s="52">
        <f>IFERROR(_xll.qlIndexFixing(IndexON,D1803,TRUE,_xll.ohTrigger(RecalcTrigger,TriggerON)),NA())</f>
        <v>1.4322022549730917E-2</v>
      </c>
      <c r="H1803" s="49">
        <f>_xll.qlCalendarAdvance(IborCalendar,$H1802,B1803,"f",FALSE)</f>
        <v>52391</v>
      </c>
      <c r="I1803" s="49">
        <f>_xll.qlInterestRateIndexValueDate(Index1M,$H1803)</f>
        <v>52393</v>
      </c>
      <c r="J1803" s="52">
        <f>IFERROR(_xll.qlIndexFixing(Index1M,$H1803,TRUE,_xll.ohTrigger(RecalcTrigger,Trigger1M)),NA())</f>
        <v>1.6459532716876224E-2</v>
      </c>
      <c r="K1803" s="52">
        <f>IFERROR(_xll.qlIndexFixing(ONIndex1M,I1803,TRUE,_xll.ohTrigger(RecalcTrigger,Trigger1M)),NA())</f>
        <v>1.6449970603042985E-2</v>
      </c>
      <c r="L1803" s="52">
        <f>IFERROR(_xll.qlIndexFixing(Index3M,H1803,TRUE,_xll.ohTrigger(RecalcTrigger,Trigger3M)),NA())</f>
        <v>1.8608823274288797E-2</v>
      </c>
      <c r="M1803" s="52">
        <f>IFERROR(_xll.qlIndexFixing(ONIndex3M,I1803,TRUE,_xll.ohTrigger(RecalcTrigger,Trigger3M)),NA())</f>
        <v>1.8573872919063206E-2</v>
      </c>
      <c r="N1803" s="52">
        <f>IFERROR(_xll.qlIndexFixing(Index6M,$H1803,TRUE,_xll.ohTrigger(RecalcTrigger,Trigger6M)),NA())</f>
        <v>2.0254551317586834E-2</v>
      </c>
      <c r="O1803" s="52">
        <f>IFERROR(_xll.qlIndexFixing(ONIndex6M,I1803,TRUE,_xll.ohTrigger(RecalcTrigger,Trigger6M)),NA())</f>
        <v>2.0173144751547412E-2</v>
      </c>
      <c r="P1803" s="52">
        <f>IFERROR(_xll.qlIndexFixing(Index1Y,$H1803,TRUE,_xll.ohTrigger(RecalcTrigger,Trigger1Y)),NA())</f>
        <v>2.1536706915802895E-2</v>
      </c>
      <c r="Q1803" s="52">
        <f>IFERROR(_xll.qlIndexFixing(ONIndex1Y,I1803,TRUE,_xll.ohTrigger(RecalcTrigger,Trigger1Y)),NA())</f>
        <v>2.134003031668108E-2</v>
      </c>
    </row>
    <row r="1804" spans="2:17" x14ac:dyDescent="0.2">
      <c r="B1804" s="46" t="s">
        <v>51</v>
      </c>
      <c r="D1804" s="49">
        <f>_xll.qlCalendarAdvance(LocalCalendar,$D1803,B1804,"f",FALSE)</f>
        <v>52418</v>
      </c>
      <c r="E1804" s="49">
        <f>_xll.qlInterestRateIndexValueDate(IndexON,D1804)</f>
        <v>52418</v>
      </c>
      <c r="F1804" s="52">
        <f>IFERROR(_xll.qlIndexFixing(IndexON,D1804,TRUE,_xll.ohTrigger(RecalcTrigger,TriggerON)),NA())</f>
        <v>1.432023006847416E-2</v>
      </c>
      <c r="H1804" s="49">
        <f>_xll.qlCalendarAdvance(IborCalendar,$H1803,B1804,"f",FALSE)</f>
        <v>52398</v>
      </c>
      <c r="I1804" s="49">
        <f>_xll.qlInterestRateIndexValueDate(Index1M,$H1804)</f>
        <v>52400</v>
      </c>
      <c r="J1804" s="52">
        <f>IFERROR(_xll.qlIndexFixing(Index1M,$H1804,TRUE,_xll.ohTrigger(RecalcTrigger,Trigger1M)),NA())</f>
        <v>1.6458596252894864E-2</v>
      </c>
      <c r="K1804" s="52">
        <f>IFERROR(_xll.qlIndexFixing(ONIndex1M,I1804,TRUE,_xll.ohTrigger(RecalcTrigger,Trigger1M)),NA())</f>
        <v>1.6449018596169651E-2</v>
      </c>
      <c r="L1804" s="52">
        <f>IFERROR(_xll.qlIndexFixing(Index3M,H1804,TRUE,_xll.ohTrigger(RecalcTrigger,Trigger3M)),NA())</f>
        <v>1.8607463973905242E-2</v>
      </c>
      <c r="M1804" s="52">
        <f>IFERROR(_xll.qlIndexFixing(ONIndex3M,I1804,TRUE,_xll.ohTrigger(RecalcTrigger,Trigger3M)),NA())</f>
        <v>1.8572563482823767E-2</v>
      </c>
      <c r="N1804" s="52">
        <f>IFERROR(_xll.qlIndexFixing(Index6M,$H1804,TRUE,_xll.ohTrigger(RecalcTrigger,Trigger6M)),NA())</f>
        <v>2.0252902478371727E-2</v>
      </c>
      <c r="O1804" s="52">
        <f>IFERROR(_xll.qlIndexFixing(ONIndex6M,I1804,TRUE,_xll.ohTrigger(RecalcTrigger,Trigger6M)),NA())</f>
        <v>2.0171435147968708E-2</v>
      </c>
      <c r="P1804" s="52">
        <f>IFERROR(_xll.qlIndexFixing(Index1Y,$H1804,TRUE,_xll.ohTrigger(RecalcTrigger,Trigger1Y)),NA())</f>
        <v>2.1535632685183003E-2</v>
      </c>
      <c r="Q1804" s="52">
        <f>IFERROR(_xll.qlIndexFixing(ONIndex1Y,I1804,TRUE,_xll.ohTrigger(RecalcTrigger,Trigger1Y)),NA())</f>
        <v>2.1338025924109161E-2</v>
      </c>
    </row>
    <row r="1805" spans="2:17" x14ac:dyDescent="0.2">
      <c r="B1805" s="46" t="s">
        <v>51</v>
      </c>
      <c r="D1805" s="49">
        <f>_xll.qlCalendarAdvance(LocalCalendar,$D1804,B1805,"f",FALSE)</f>
        <v>52425</v>
      </c>
      <c r="E1805" s="49">
        <f>_xll.qlInterestRateIndexValueDate(IndexON,D1805)</f>
        <v>52425</v>
      </c>
      <c r="F1805" s="52">
        <f>IFERROR(_xll.qlIndexFixing(IndexON,D1805,TRUE,_xll.ohTrigger(RecalcTrigger,TriggerON)),NA())</f>
        <v>1.4319277008123521E-2</v>
      </c>
      <c r="H1805" s="49">
        <f>_xll.qlCalendarAdvance(IborCalendar,$H1804,B1805,"f",FALSE)</f>
        <v>52405</v>
      </c>
      <c r="I1805" s="49">
        <f>_xll.qlInterestRateIndexValueDate(Index1M,$H1805)</f>
        <v>52407</v>
      </c>
      <c r="J1805" s="52">
        <f>IFERROR(_xll.qlIndexFixing(Index1M,$H1805,TRUE,_xll.ohTrigger(RecalcTrigger,Trigger1M)),NA())</f>
        <v>1.6457667417713595E-2</v>
      </c>
      <c r="K1805" s="52">
        <f>IFERROR(_xll.qlIndexFixing(ONIndex1M,I1805,TRUE,_xll.ohTrigger(RecalcTrigger,Trigger1M)),NA())</f>
        <v>1.6448074207042751E-2</v>
      </c>
      <c r="L1805" s="52">
        <f>IFERROR(_xll.qlIndexFixing(Index3M,H1805,TRUE,_xll.ohTrigger(RecalcTrigger,Trigger3M)),NA())</f>
        <v>1.8606097950118111E-2</v>
      </c>
      <c r="M1805" s="52">
        <f>IFERROR(_xll.qlIndexFixing(ONIndex3M,I1805,TRUE,_xll.ohTrigger(RecalcTrigger,Trigger3M)),NA())</f>
        <v>1.8571247354337572E-2</v>
      </c>
      <c r="N1805" s="52">
        <f>IFERROR(_xll.qlIndexFixing(Index6M,$H1805,TRUE,_xll.ohTrigger(RecalcTrigger,Trigger6M)),NA())</f>
        <v>2.0253069664639092E-2</v>
      </c>
      <c r="O1805" s="52">
        <f>IFERROR(_xll.qlIndexFixing(ONIndex6M,I1805,TRUE,_xll.ohTrigger(RecalcTrigger,Trigger6M)),NA())</f>
        <v>2.0169731504022792E-2</v>
      </c>
      <c r="P1805" s="52">
        <f>IFERROR(_xll.qlIndexFixing(Index1Y,$H1805,TRUE,_xll.ohTrigger(RecalcTrigger,Trigger1Y)),NA())</f>
        <v>2.1534595617330756E-2</v>
      </c>
      <c r="Q1805" s="52">
        <f>IFERROR(_xll.qlIndexFixing(ONIndex1Y,I1805,TRUE,_xll.ohTrigger(RecalcTrigger,Trigger1Y)),NA())</f>
        <v>2.1336057894929539E-2</v>
      </c>
    </row>
    <row r="1806" spans="2:17" x14ac:dyDescent="0.2">
      <c r="B1806" s="46" t="s">
        <v>51</v>
      </c>
      <c r="D1806" s="49">
        <f>_xll.qlCalendarAdvance(LocalCalendar,$D1805,B1806,"f",FALSE)</f>
        <v>52432</v>
      </c>
      <c r="E1806" s="49">
        <f>_xll.qlInterestRateIndexValueDate(IndexON,D1806)</f>
        <v>52432</v>
      </c>
      <c r="F1806" s="52">
        <f>IFERROR(_xll.qlIndexFixing(IndexON,D1806,TRUE,_xll.ohTrigger(RecalcTrigger,TriggerON)),NA())</f>
        <v>1.4318322170794318E-2</v>
      </c>
      <c r="H1806" s="49">
        <f>_xll.qlCalendarAdvance(IborCalendar,$H1805,B1806,"f",FALSE)</f>
        <v>52412</v>
      </c>
      <c r="I1806" s="49">
        <f>_xll.qlInterestRateIndexValueDate(Index1M,$H1806)</f>
        <v>52414</v>
      </c>
      <c r="J1806" s="52">
        <f>IFERROR(_xll.qlIndexFixing(Index1M,$H1806,TRUE,_xll.ohTrigger(RecalcTrigger,Trigger1M)),NA())</f>
        <v>1.645674621134241E-2</v>
      </c>
      <c r="K1806" s="52">
        <f>IFERROR(_xll.qlIndexFixing(ONIndex1M,I1806,TRUE,_xll.ohTrigger(RecalcTrigger,Trigger1M)),NA())</f>
        <v>1.6448064912717442E-2</v>
      </c>
      <c r="L1806" s="52">
        <f>IFERROR(_xll.qlIndexFixing(Index3M,H1806,TRUE,_xll.ohTrigger(RecalcTrigger,Trigger3M)),NA())</f>
        <v>1.860472520293523E-2</v>
      </c>
      <c r="M1806" s="52">
        <f>IFERROR(_xll.qlIndexFixing(ONIndex3M,I1806,TRUE,_xll.ohTrigger(RecalcTrigger,Trigger3M)),NA())</f>
        <v>1.857107696321636E-2</v>
      </c>
      <c r="N1806" s="52">
        <f>IFERROR(_xll.qlIndexFixing(Index6M,$H1806,TRUE,_xll.ohTrigger(RecalcTrigger,Trigger6M)),NA())</f>
        <v>2.0250981310587276E-2</v>
      </c>
      <c r="O1806" s="52">
        <f>IFERROR(_xll.qlIndexFixing(ONIndex6M,I1806,TRUE,_xll.ohTrigger(RecalcTrigger,Trigger6M)),NA())</f>
        <v>2.01693656738966E-2</v>
      </c>
      <c r="P1806" s="52">
        <f>IFERROR(_xll.qlIndexFixing(Index1Y,$H1806,TRUE,_xll.ohTrigger(RecalcTrigger,Trigger1Y)),NA())</f>
        <v>2.1534188359190756E-2</v>
      </c>
      <c r="Q1806" s="52">
        <f>IFERROR(_xll.qlIndexFixing(ONIndex1Y,I1806,TRUE,_xll.ohTrigger(RecalcTrigger,Trigger1Y)),NA())</f>
        <v>2.1335613934940767E-2</v>
      </c>
    </row>
    <row r="1807" spans="2:17" x14ac:dyDescent="0.2">
      <c r="B1807" s="46" t="s">
        <v>51</v>
      </c>
      <c r="D1807" s="49">
        <f>_xll.qlCalendarAdvance(LocalCalendar,$D1806,B1807,"f",FALSE)</f>
        <v>52439</v>
      </c>
      <c r="E1807" s="49">
        <f>_xll.qlInterestRateIndexValueDate(IndexON,D1807)</f>
        <v>52439</v>
      </c>
      <c r="F1807" s="52">
        <f>IFERROR(_xll.qlIndexFixing(IndexON,D1807,TRUE,_xll.ohTrigger(RecalcTrigger,TriggerON)),NA())</f>
        <v>1.4317365556726358E-2</v>
      </c>
      <c r="H1807" s="49">
        <f>_xll.qlCalendarAdvance(IborCalendar,$H1806,B1807,"f",FALSE)</f>
        <v>52419</v>
      </c>
      <c r="I1807" s="49">
        <f>_xll.qlInterestRateIndexValueDate(Index1M,$H1807)</f>
        <v>52421</v>
      </c>
      <c r="J1807" s="52">
        <f>IFERROR(_xll.qlIndexFixing(Index1M,$H1807,TRUE,_xll.ohTrigger(RecalcTrigger,Trigger1M)),NA())</f>
        <v>1.6455832633768819E-2</v>
      </c>
      <c r="K1807" s="52">
        <f>IFERROR(_xll.qlIndexFixing(ONIndex1M,I1807,TRUE,_xll.ohTrigger(RecalcTrigger,Trigger1M)),NA())</f>
        <v>1.6446208282907548E-2</v>
      </c>
      <c r="L1807" s="52">
        <f>IFERROR(_xll.qlIndexFixing(Index3M,H1807,TRUE,_xll.ohTrigger(RecalcTrigger,Trigger3M)),NA())</f>
        <v>1.8603345732360936E-2</v>
      </c>
      <c r="M1807" s="52">
        <f>IFERROR(_xll.qlIndexFixing(ONIndex3M,I1807,TRUE,_xll.ohTrigger(RecalcTrigger,Trigger3M)),NA())</f>
        <v>1.8568595020145295E-2</v>
      </c>
      <c r="N1807" s="52">
        <f>IFERROR(_xll.qlIndexFixing(Index6M,$H1807,TRUE,_xll.ohTrigger(RecalcTrigger,Trigger6M)),NA())</f>
        <v>2.0249351554365684E-2</v>
      </c>
      <c r="O1807" s="52">
        <f>IFERROR(_xll.qlIndexFixing(ONIndex6M,I1807,TRUE,_xll.ohTrigger(RecalcTrigger,Trigger6M)),NA())</f>
        <v>2.0166342095189194E-2</v>
      </c>
      <c r="P1807" s="52">
        <f>IFERROR(_xll.qlIndexFixing(Index1Y,$H1807,TRUE,_xll.ohTrigger(RecalcTrigger,Trigger1Y)),NA())</f>
        <v>2.1532632969471961E-2</v>
      </c>
      <c r="Q1807" s="52">
        <f>IFERROR(_xll.qlIndexFixing(ONIndex1Y,I1807,TRUE,_xll.ohTrigger(RecalcTrigger,Trigger1Y)),NA())</f>
        <v>2.1332230926587314E-2</v>
      </c>
    </row>
    <row r="1808" spans="2:17" x14ac:dyDescent="0.2">
      <c r="B1808" s="46" t="s">
        <v>51</v>
      </c>
      <c r="D1808" s="49">
        <f>_xll.qlCalendarAdvance(LocalCalendar,$D1807,B1808,"f",FALSE)</f>
        <v>52446</v>
      </c>
      <c r="E1808" s="49">
        <f>_xll.qlInterestRateIndexValueDate(IndexON,D1808)</f>
        <v>52446</v>
      </c>
      <c r="F1808" s="52">
        <f>IFERROR(_xll.qlIndexFixing(IndexON,D1808,TRUE,_xll.ohTrigger(RecalcTrigger,TriggerON)),NA())</f>
        <v>1.4316407165599898E-2</v>
      </c>
      <c r="H1808" s="49">
        <f>_xll.qlCalendarAdvance(IborCalendar,$H1807,B1808,"f",FALSE)</f>
        <v>52426</v>
      </c>
      <c r="I1808" s="49">
        <f>_xll.qlInterestRateIndexValueDate(Index1M,$H1808)</f>
        <v>52428</v>
      </c>
      <c r="J1808" s="52">
        <f>IFERROR(_xll.qlIndexFixing(Index1M,$H1808,TRUE,_xll.ohTrigger(RecalcTrigger,Trigger1M)),NA())</f>
        <v>1.6454926684997817E-2</v>
      </c>
      <c r="K1808" s="52">
        <f>IFERROR(_xll.qlIndexFixing(ONIndex1M,I1808,TRUE,_xll.ohTrigger(RecalcTrigger,Trigger1M)),NA())</f>
        <v>1.644528674781931E-2</v>
      </c>
      <c r="L1808" s="52">
        <f>IFERROR(_xll.qlIndexFixing(Index3M,H1808,TRUE,_xll.ohTrigger(RecalcTrigger,Trigger3M)),NA())</f>
        <v>1.8601959538405665E-2</v>
      </c>
      <c r="M1808" s="52">
        <f>IFERROR(_xll.qlIndexFixing(ONIndex3M,I1808,TRUE,_xll.ohTrigger(RecalcTrigger,Trigger3M)),NA())</f>
        <v>1.8567258814439214E-2</v>
      </c>
      <c r="N1808" s="52">
        <f>IFERROR(_xll.qlIndexFixing(Index6M,$H1808,TRUE,_xll.ohTrigger(RecalcTrigger,Trigger6M)),NA())</f>
        <v>2.0248181413081549E-2</v>
      </c>
      <c r="O1808" s="52">
        <f>IFERROR(_xll.qlIndexFixing(ONIndex6M,I1808,TRUE,_xll.ohTrigger(RecalcTrigger,Trigger6M)),NA())</f>
        <v>2.0164656330381447E-2</v>
      </c>
      <c r="P1808" s="52">
        <f>IFERROR(_xll.qlIndexFixing(Index1Y,$H1808,TRUE,_xll.ohTrigger(RecalcTrigger,Trigger1Y)),NA())</f>
        <v>2.1531707389246452E-2</v>
      </c>
      <c r="Q1808" s="52">
        <f>IFERROR(_xll.qlIndexFixing(ONIndex1Y,I1808,TRUE,_xll.ohTrigger(RecalcTrigger,Trigger1Y)),NA())</f>
        <v>2.1330371987504648E-2</v>
      </c>
    </row>
    <row r="1809" spans="2:17" x14ac:dyDescent="0.2">
      <c r="B1809" s="46" t="s">
        <v>51</v>
      </c>
      <c r="D1809" s="49">
        <f>_xll.qlCalendarAdvance(LocalCalendar,$D1808,B1809,"f",FALSE)</f>
        <v>52453</v>
      </c>
      <c r="E1809" s="49">
        <f>_xll.qlInterestRateIndexValueDate(IndexON,D1809)</f>
        <v>52453</v>
      </c>
      <c r="F1809" s="52">
        <f>IFERROR(_xll.qlIndexFixing(IndexON,D1809,TRUE,_xll.ohTrigger(RecalcTrigger,TriggerON)),NA())</f>
        <v>1.4315446997734682E-2</v>
      </c>
      <c r="H1809" s="49">
        <f>_xll.qlCalendarAdvance(IborCalendar,$H1808,B1809,"f",FALSE)</f>
        <v>52433</v>
      </c>
      <c r="I1809" s="49">
        <f>_xll.qlInterestRateIndexValueDate(Index1M,$H1809)</f>
        <v>52435</v>
      </c>
      <c r="J1809" s="52">
        <f>IFERROR(_xll.qlIndexFixing(Index1M,$H1809,TRUE,_xll.ohTrigger(RecalcTrigger,Trigger1M)),NA())</f>
        <v>1.6454028365024409E-2</v>
      </c>
      <c r="K1809" s="52">
        <f>IFERROR(_xll.qlIndexFixing(ONIndex1M,I1809,TRUE,_xll.ohTrigger(RecalcTrigger,Trigger1M)),NA())</f>
        <v>1.6444372830477505E-2</v>
      </c>
      <c r="L1809" s="52">
        <f>IFERROR(_xll.qlIndexFixing(Index3M,H1809,TRUE,_xll.ohTrigger(RecalcTrigger,Trigger3M)),NA())</f>
        <v>1.8600566621074621E-2</v>
      </c>
      <c r="M1809" s="52">
        <f>IFERROR(_xll.qlIndexFixing(ONIndex3M,I1809,TRUE,_xll.ohTrigger(RecalcTrigger,Trigger3M)),NA())</f>
        <v>1.8565915916166631E-2</v>
      </c>
      <c r="N1809" s="52">
        <f>IFERROR(_xll.qlIndexFixing(Index6M,$H1809,TRUE,_xll.ohTrigger(RecalcTrigger,Trigger6M)),NA())</f>
        <v>2.0246110111045476E-2</v>
      </c>
      <c r="O1809" s="52">
        <f>IFERROR(_xll.qlIndexFixing(ONIndex6M,I1809,TRUE,_xll.ohTrigger(RecalcTrigger,Trigger6M)),NA())</f>
        <v>2.0162976525126552E-2</v>
      </c>
      <c r="P1809" s="52">
        <f>IFERROR(_xll.qlIndexFixing(Index1Y,$H1809,TRUE,_xll.ohTrigger(RecalcTrigger,Trigger1Y)),NA())</f>
        <v>2.1530818971350896E-2</v>
      </c>
      <c r="Q1809" s="52">
        <f>IFERROR(_xll.qlIndexFixing(ONIndex1Y,I1809,TRUE,_xll.ohTrigger(RecalcTrigger,Trigger1Y)),NA())</f>
        <v>2.1328549411734343E-2</v>
      </c>
    </row>
    <row r="1810" spans="2:17" x14ac:dyDescent="0.2">
      <c r="B1810" s="46" t="s">
        <v>51</v>
      </c>
      <c r="D1810" s="49">
        <f>_xll.qlCalendarAdvance(LocalCalendar,$D1809,B1810,"f",FALSE)</f>
        <v>52460</v>
      </c>
      <c r="E1810" s="49">
        <f>_xll.qlInterestRateIndexValueDate(IndexON,D1810)</f>
        <v>52460</v>
      </c>
      <c r="F1810" s="52">
        <f>IFERROR(_xll.qlIndexFixing(IndexON,D1810,TRUE,_xll.ohTrigger(RecalcTrigger,TriggerON)),NA())</f>
        <v>1.4314485052890902E-2</v>
      </c>
      <c r="H1810" s="49">
        <f>_xll.qlCalendarAdvance(IborCalendar,$H1809,B1810,"f",FALSE)</f>
        <v>52440</v>
      </c>
      <c r="I1810" s="49">
        <f>_xll.qlInterestRateIndexValueDate(Index1M,$H1810)</f>
        <v>52442</v>
      </c>
      <c r="J1810" s="52">
        <f>IFERROR(_xll.qlIndexFixing(Index1M,$H1810,TRUE,_xll.ohTrigger(RecalcTrigger,Trigger1M)),NA())</f>
        <v>1.6452199341381694E-2</v>
      </c>
      <c r="K1810" s="52">
        <f>IFERROR(_xll.qlIndexFixing(ONIndex1M,I1810,TRUE,_xll.ohTrigger(RecalcTrigger,Trigger1M)),NA())</f>
        <v>1.6443466531201878E-2</v>
      </c>
      <c r="L1810" s="52">
        <f>IFERROR(_xll.qlIndexFixing(Index3M,H1810,TRUE,_xll.ohTrigger(RecalcTrigger,Trigger3M)),NA())</f>
        <v>1.8599166980376496E-2</v>
      </c>
      <c r="M1810" s="52">
        <f>IFERROR(_xll.qlIndexFixing(ONIndex3M,I1810,TRUE,_xll.ohTrigger(RecalcTrigger,Trigger3M)),NA())</f>
        <v>1.8564566325727228E-2</v>
      </c>
      <c r="N1810" s="52">
        <f>IFERROR(_xll.qlIndexFixing(Index6M,$H1810,TRUE,_xll.ohTrigger(RecalcTrigger,Trigger6M)),NA())</f>
        <v>2.0243135905833917E-2</v>
      </c>
      <c r="O1810" s="52">
        <f>IFERROR(_xll.qlIndexFixing(ONIndex6M,I1810,TRUE,_xll.ohTrigger(RecalcTrigger,Trigger6M)),NA())</f>
        <v>2.0161302679584381E-2</v>
      </c>
      <c r="P1810" s="52">
        <f>IFERROR(_xll.qlIndexFixing(Index1Y,$H1810,TRUE,_xll.ohTrigger(RecalcTrigger,Trigger1Y)),NA())</f>
        <v>2.1528160205802418E-2</v>
      </c>
      <c r="Q1810" s="52">
        <f>IFERROR(_xll.qlIndexFixing(ONIndex1Y,I1810,TRUE,_xll.ohTrigger(RecalcTrigger,Trigger1Y)),NA())</f>
        <v>2.1326763199196463E-2</v>
      </c>
    </row>
    <row r="1811" spans="2:17" x14ac:dyDescent="0.2">
      <c r="B1811" s="46" t="s">
        <v>51</v>
      </c>
      <c r="D1811" s="49">
        <f>_xll.qlCalendarAdvance(LocalCalendar,$D1810,B1811,"f",FALSE)</f>
        <v>52467</v>
      </c>
      <c r="E1811" s="49">
        <f>_xll.qlInterestRateIndexValueDate(IndexON,D1811)</f>
        <v>52467</v>
      </c>
      <c r="F1811" s="52">
        <f>IFERROR(_xll.qlIndexFixing(IndexON,D1811,TRUE,_xll.ohTrigger(RecalcTrigger,TriggerON)),NA())</f>
        <v>1.4313521331148493E-2</v>
      </c>
      <c r="H1811" s="49">
        <f>_xll.qlCalendarAdvance(IborCalendar,$H1810,B1811,"f",FALSE)</f>
        <v>52447</v>
      </c>
      <c r="I1811" s="49">
        <f>_xll.qlInterestRateIndexValueDate(Index1M,$H1811)</f>
        <v>52449</v>
      </c>
      <c r="J1811" s="52">
        <f>IFERROR(_xll.qlIndexFixing(Index1M,$H1811,TRUE,_xll.ohTrigger(RecalcTrigger,Trigger1M)),NA())</f>
        <v>1.6452568008737151E-2</v>
      </c>
      <c r="K1811" s="52">
        <f>IFERROR(_xll.qlIndexFixing(ONIndex1M,I1811,TRUE,_xll.ohTrigger(RecalcTrigger,Trigger1M)),NA())</f>
        <v>1.6442567849912493E-2</v>
      </c>
      <c r="L1811" s="52">
        <f>IFERROR(_xll.qlIndexFixing(Index3M,H1811,TRUE,_xll.ohTrigger(RecalcTrigger,Trigger3M)),NA())</f>
        <v>1.8597760616317374E-2</v>
      </c>
      <c r="M1811" s="52">
        <f>IFERROR(_xll.qlIndexFixing(ONIndex3M,I1811,TRUE,_xll.ohTrigger(RecalcTrigger,Trigger3M)),NA())</f>
        <v>1.8563210042801259E-2</v>
      </c>
      <c r="N1811" s="52">
        <f>IFERROR(_xll.qlIndexFixing(Index6M,$H1811,TRUE,_xll.ohTrigger(RecalcTrigger,Trigger6M)),NA())</f>
        <v>2.0242892759788238E-2</v>
      </c>
      <c r="O1811" s="52">
        <f>IFERROR(_xll.qlIndexFixing(ONIndex6M,I1811,TRUE,_xll.ohTrigger(RecalcTrigger,Trigger6M)),NA())</f>
        <v>2.0159634793754933E-2</v>
      </c>
      <c r="P1811" s="52">
        <f>IFERROR(_xll.qlIndexFixing(Index1Y,$H1811,TRUE,_xll.ohTrigger(RecalcTrigger,Trigger1Y)),NA())</f>
        <v>2.1529153622158653E-2</v>
      </c>
      <c r="Q1811" s="52">
        <f>IFERROR(_xll.qlIndexFixing(ONIndex1Y,I1811,TRUE,_xll.ohTrigger(RecalcTrigger,Trigger1Y)),NA())</f>
        <v>2.1325013350130817E-2</v>
      </c>
    </row>
    <row r="1812" spans="2:17" x14ac:dyDescent="0.2">
      <c r="B1812" s="46" t="s">
        <v>51</v>
      </c>
      <c r="D1812" s="49">
        <f>_xll.qlCalendarAdvance(LocalCalendar,$D1811,B1812,"f",FALSE)</f>
        <v>52474</v>
      </c>
      <c r="E1812" s="49">
        <f>_xll.qlInterestRateIndexValueDate(IndexON,D1812)</f>
        <v>52474</v>
      </c>
      <c r="F1812" s="52">
        <f>IFERROR(_xll.qlIndexFixing(IndexON,D1812,TRUE,_xll.ohTrigger(RecalcTrigger,TriggerON)),NA())</f>
        <v>1.4312555832667329E-2</v>
      </c>
      <c r="H1812" s="49">
        <f>_xll.qlCalendarAdvance(IborCalendar,$H1811,B1812,"f",FALSE)</f>
        <v>52454</v>
      </c>
      <c r="I1812" s="49">
        <f>_xll.qlInterestRateIndexValueDate(Index1M,$H1812)</f>
        <v>52456</v>
      </c>
      <c r="J1812" s="52">
        <f>IFERROR(_xll.qlIndexFixing(Index1M,$H1812,TRUE,_xll.ohTrigger(RecalcTrigger,Trigger1M)),NA())</f>
        <v>1.6451379177874759E-2</v>
      </c>
      <c r="K1812" s="52">
        <f>IFERROR(_xll.qlIndexFixing(ONIndex1M,I1812,TRUE,_xll.ohTrigger(RecalcTrigger,Trigger1M)),NA())</f>
        <v>1.6441676786369541E-2</v>
      </c>
      <c r="L1812" s="52">
        <f>IFERROR(_xll.qlIndexFixing(Index3M,H1812,TRUE,_xll.ohTrigger(RecalcTrigger,Trigger3M)),NA())</f>
        <v>1.8596347528904204E-2</v>
      </c>
      <c r="M1812" s="52">
        <f>IFERROR(_xll.qlIndexFixing(ONIndex3M,I1812,TRUE,_xll.ohTrigger(RecalcTrigger,Trigger3M)),NA())</f>
        <v>1.8561847067548598E-2</v>
      </c>
      <c r="N1812" s="52">
        <f>IFERROR(_xll.qlIndexFixing(Index6M,$H1812,TRUE,_xll.ohTrigger(RecalcTrigger,Trigger6M)),NA())</f>
        <v>2.0241748071502304E-2</v>
      </c>
      <c r="O1812" s="52">
        <f>IFERROR(_xll.qlIndexFixing(ONIndex6M,I1812,TRUE,_xll.ohTrigger(RecalcTrigger,Trigger6M)),NA())</f>
        <v>2.0157972867638208E-2</v>
      </c>
      <c r="P1812" s="52">
        <f>IFERROR(_xll.qlIndexFixing(Index1Y,$H1812,TRUE,_xll.ohTrigger(RecalcTrigger,Trigger1Y)),NA())</f>
        <v>2.1528376690676025E-2</v>
      </c>
      <c r="Q1812" s="52">
        <f>IFERROR(_xll.qlIndexFixing(ONIndex1Y,I1812,TRUE,_xll.ohTrigger(RecalcTrigger,Trigger1Y)),NA())</f>
        <v>2.1323299864457468E-2</v>
      </c>
    </row>
    <row r="1813" spans="2:17" x14ac:dyDescent="0.2">
      <c r="B1813" s="46" t="s">
        <v>51</v>
      </c>
      <c r="D1813" s="49">
        <f>_xll.qlCalendarAdvance(LocalCalendar,$D1812,B1813,"f",FALSE)</f>
        <v>52482</v>
      </c>
      <c r="E1813" s="49">
        <f>_xll.qlInterestRateIndexValueDate(IndexON,D1813)</f>
        <v>52482</v>
      </c>
      <c r="F1813" s="52">
        <f>IFERROR(_xll.qlIndexFixing(IndexON,D1813,TRUE,_xll.ohTrigger(RecalcTrigger,TriggerON)),NA())</f>
        <v>1.4311450229858025E-2</v>
      </c>
      <c r="H1813" s="49">
        <f>_xll.qlCalendarAdvance(IborCalendar,$H1812,B1813,"f",FALSE)</f>
        <v>52461</v>
      </c>
      <c r="I1813" s="49">
        <f>_xll.qlInterestRateIndexValueDate(Index1M,$H1813)</f>
        <v>52463</v>
      </c>
      <c r="J1813" s="52">
        <f>IFERROR(_xll.qlIndexFixing(Index1M,$H1813,TRUE,_xll.ohTrigger(RecalcTrigger,Trigger1M)),NA())</f>
        <v>1.6450511373076737E-2</v>
      </c>
      <c r="K1813" s="52">
        <f>IFERROR(_xll.qlIndexFixing(ONIndex1M,I1813,TRUE,_xll.ohTrigger(RecalcTrigger,Trigger1M)),NA())</f>
        <v>1.6440793340812832E-2</v>
      </c>
      <c r="L1813" s="52">
        <f>IFERROR(_xll.qlIndexFixing(Index3M,H1813,TRUE,_xll.ohTrigger(RecalcTrigger,Trigger3M)),NA())</f>
        <v>1.8594927718143941E-2</v>
      </c>
      <c r="M1813" s="52">
        <f>IFERROR(_xll.qlIndexFixing(ONIndex3M,I1813,TRUE,_xll.ohTrigger(RecalcTrigger,Trigger3M)),NA())</f>
        <v>1.8560477399809372E-2</v>
      </c>
      <c r="N1813" s="52">
        <f>IFERROR(_xll.qlIndexFixing(Index6M,$H1813,TRUE,_xll.ohTrigger(RecalcTrigger,Trigger6M)),NA())</f>
        <v>2.0239699500475782E-2</v>
      </c>
      <c r="O1813" s="52">
        <f>IFERROR(_xll.qlIndexFixing(ONIndex6M,I1813,TRUE,_xll.ohTrigger(RecalcTrigger,Trigger6M)),NA())</f>
        <v>2.0156316901234206E-2</v>
      </c>
      <c r="P1813" s="52">
        <f>IFERROR(_xll.qlIndexFixing(Index1Y,$H1813,TRUE,_xll.ohTrigger(RecalcTrigger,Trigger1Y)),NA())</f>
        <v>2.152763692115256E-2</v>
      </c>
      <c r="Q1813" s="52">
        <f>IFERROR(_xll.qlIndexFixing(ONIndex1Y,I1813,TRUE,_xll.ohTrigger(RecalcTrigger,Trigger1Y)),NA())</f>
        <v>2.1321622742176416E-2</v>
      </c>
    </row>
    <row r="1814" spans="2:17" x14ac:dyDescent="0.2">
      <c r="B1814" s="46" t="s">
        <v>51</v>
      </c>
      <c r="D1814" s="49">
        <f>_xll.qlCalendarAdvance(LocalCalendar,$D1813,B1814,"f",FALSE)</f>
        <v>52489</v>
      </c>
      <c r="E1814" s="49">
        <f>_xll.qlInterestRateIndexValueDate(IndexON,D1814)</f>
        <v>52489</v>
      </c>
      <c r="F1814" s="52">
        <f>IFERROR(_xll.qlIndexFixing(IndexON,D1814,TRUE,_xll.ohTrigger(RecalcTrigger,TriggerON)),NA())</f>
        <v>1.4310480923702684E-2</v>
      </c>
      <c r="H1814" s="49">
        <f>_xll.qlCalendarAdvance(IborCalendar,$H1813,B1814,"f",FALSE)</f>
        <v>52468</v>
      </c>
      <c r="I1814" s="49">
        <f>_xll.qlInterestRateIndexValueDate(Index1M,$H1814)</f>
        <v>52470</v>
      </c>
      <c r="J1814" s="52">
        <f>IFERROR(_xll.qlIndexFixing(Index1M,$H1814,TRUE,_xll.ohTrigger(RecalcTrigger,Trigger1M)),NA())</f>
        <v>1.6449651197068815E-2</v>
      </c>
      <c r="K1814" s="52">
        <f>IFERROR(_xll.qlIndexFixing(ONIndex1M,I1814,TRUE,_xll.ohTrigger(RecalcTrigger,Trigger1M)),NA())</f>
        <v>1.64399175133223E-2</v>
      </c>
      <c r="L1814" s="52">
        <f>IFERROR(_xll.qlIndexFixing(Index3M,H1814,TRUE,_xll.ohTrigger(RecalcTrigger,Trigger3M)),NA())</f>
        <v>1.8593501184046134E-2</v>
      </c>
      <c r="M1814" s="52">
        <f>IFERROR(_xll.qlIndexFixing(ONIndex3M,I1814,TRUE,_xll.ohTrigger(RecalcTrigger,Trigger3M)),NA())</f>
        <v>1.8559101039743453E-2</v>
      </c>
      <c r="N1814" s="52">
        <f>IFERROR(_xll.qlIndexFixing(Index6M,$H1814,TRUE,_xll.ohTrigger(RecalcTrigger,Trigger6M)),NA())</f>
        <v>2.0238111905261348E-2</v>
      </c>
      <c r="O1814" s="52">
        <f>IFERROR(_xll.qlIndexFixing(ONIndex6M,I1814,TRUE,_xll.ohTrigger(RecalcTrigger,Trigger6M)),NA())</f>
        <v>2.0154666894462991E-2</v>
      </c>
      <c r="P1814" s="52">
        <f>IFERROR(_xll.qlIndexFixing(Index1Y,$H1814,TRUE,_xll.ohTrigger(RecalcTrigger,Trigger1Y)),NA())</f>
        <v>2.1527547803093558E-2</v>
      </c>
      <c r="Q1814" s="52">
        <f>IFERROR(_xll.qlIndexFixing(ONIndex1Y,I1814,TRUE,_xll.ohTrigger(RecalcTrigger,Trigger1Y)),NA())</f>
        <v>2.1319981983127789E-2</v>
      </c>
    </row>
    <row r="1815" spans="2:17" x14ac:dyDescent="0.2">
      <c r="B1815" s="46" t="s">
        <v>51</v>
      </c>
      <c r="D1815" s="49">
        <f>_xll.qlCalendarAdvance(LocalCalendar,$D1814,B1815,"f",FALSE)</f>
        <v>52496</v>
      </c>
      <c r="E1815" s="49">
        <f>_xll.qlInterestRateIndexValueDate(IndexON,D1815)</f>
        <v>52496</v>
      </c>
      <c r="F1815" s="52">
        <f>IFERROR(_xll.qlIndexFixing(IndexON,D1815,TRUE,_xll.ohTrigger(RecalcTrigger,TriggerON)),NA())</f>
        <v>1.4309509840648715E-2</v>
      </c>
      <c r="H1815" s="49">
        <f>_xll.qlCalendarAdvance(IborCalendar,$H1814,B1815,"f",FALSE)</f>
        <v>52475</v>
      </c>
      <c r="I1815" s="49">
        <f>_xll.qlInterestRateIndexValueDate(Index1M,$H1815)</f>
        <v>52477</v>
      </c>
      <c r="J1815" s="52">
        <f>IFERROR(_xll.qlIndexFixing(Index1M,$H1815,TRUE,_xll.ohTrigger(RecalcTrigger,Trigger1M)),NA())</f>
        <v>1.6448798649848495E-2</v>
      </c>
      <c r="K1815" s="52">
        <f>IFERROR(_xll.qlIndexFixing(ONIndex1M,I1815,TRUE,_xll.ohTrigger(RecalcTrigger,Trigger1M)),NA())</f>
        <v>1.6439049303738074E-2</v>
      </c>
      <c r="L1815" s="52">
        <f>IFERROR(_xll.qlIndexFixing(Index3M,H1815,TRUE,_xll.ohTrigger(RecalcTrigger,Trigger3M)),NA())</f>
        <v>1.8591692242610473E-2</v>
      </c>
      <c r="M1815" s="52">
        <f>IFERROR(_xll.qlIndexFixing(ONIndex3M,I1815,TRUE,_xll.ohTrigger(RecalcTrigger,Trigger3M)),NA())</f>
        <v>1.8557717987350841E-2</v>
      </c>
      <c r="N1815" s="52">
        <f>IFERROR(_xll.qlIndexFixing(Index6M,$H1815,TRUE,_xll.ohTrigger(RecalcTrigger,Trigger6M)),NA())</f>
        <v>2.0234706921416521E-2</v>
      </c>
      <c r="O1815" s="52">
        <f>IFERROR(_xll.qlIndexFixing(ONIndex6M,I1815,TRUE,_xll.ohTrigger(RecalcTrigger,Trigger6M)),NA())</f>
        <v>2.0153022847324564E-2</v>
      </c>
      <c r="P1815" s="52">
        <f>IFERROR(_xll.qlIndexFixing(Index1Y,$H1815,TRUE,_xll.ohTrigger(RecalcTrigger,Trigger1Y)),NA())</f>
        <v>2.1526884972436208E-2</v>
      </c>
      <c r="Q1815" s="52">
        <f>IFERROR(_xll.qlIndexFixing(ONIndex1Y,I1815,TRUE,_xll.ohTrigger(RecalcTrigger,Trigger1Y)),NA())</f>
        <v>2.131837758747146E-2</v>
      </c>
    </row>
    <row r="1816" spans="2:17" x14ac:dyDescent="0.2">
      <c r="B1816" s="46" t="s">
        <v>51</v>
      </c>
      <c r="D1816" s="49">
        <f>_xll.qlCalendarAdvance(LocalCalendar,$D1815,B1816,"f",FALSE)</f>
        <v>52503</v>
      </c>
      <c r="E1816" s="49">
        <f>_xll.qlInterestRateIndexValueDate(IndexON,D1816)</f>
        <v>52503</v>
      </c>
      <c r="F1816" s="52">
        <f>IFERROR(_xll.qlIndexFixing(IndexON,D1816,TRUE,_xll.ohTrigger(RecalcTrigger,TriggerON)),NA())</f>
        <v>1.4308536980696118E-2</v>
      </c>
      <c r="H1816" s="49">
        <f>_xll.qlCalendarAdvance(IborCalendar,$H1815,B1816,"f",FALSE)</f>
        <v>52482</v>
      </c>
      <c r="I1816" s="49">
        <f>_xll.qlInterestRateIndexValueDate(Index1M,$H1816)</f>
        <v>52484</v>
      </c>
      <c r="J1816" s="52">
        <f>IFERROR(_xll.qlIndexFixing(Index1M,$H1816,TRUE,_xll.ohTrigger(RecalcTrigger,Trigger1M)),NA())</f>
        <v>1.6448269656987466E-2</v>
      </c>
      <c r="K1816" s="52">
        <f>IFERROR(_xll.qlIndexFixing(ONIndex1M,I1816,TRUE,_xll.ohTrigger(RecalcTrigger,Trigger1M)),NA())</f>
        <v>1.6438188711980217E-2</v>
      </c>
      <c r="L1816" s="52">
        <f>IFERROR(_xll.qlIndexFixing(Index3M,H1816,TRUE,_xll.ohTrigger(RecalcTrigger,Trigger3M)),NA())</f>
        <v>1.8590252816253906E-2</v>
      </c>
      <c r="M1816" s="52">
        <f>IFERROR(_xll.qlIndexFixing(ONIndex3M,I1816,TRUE,_xll.ohTrigger(RecalcTrigger,Trigger3M)),NA())</f>
        <v>1.8556328242391729E-2</v>
      </c>
      <c r="N1816" s="52">
        <f>IFERROR(_xll.qlIndexFixing(Index6M,$H1816,TRUE,_xll.ohTrigger(RecalcTrigger,Trigger6M)),NA())</f>
        <v>2.0233130004005805E-2</v>
      </c>
      <c r="O1816" s="52">
        <f>IFERROR(_xll.qlIndexFixing(ONIndex6M,I1816,TRUE,_xll.ohTrigger(RecalcTrigger,Trigger6M)),NA())</f>
        <v>2.0151384759978797E-2</v>
      </c>
      <c r="P1816" s="52">
        <f>IFERROR(_xll.qlIndexFixing(Index1Y,$H1816,TRUE,_xll.ohTrigger(RecalcTrigger,Trigger1Y)),NA())</f>
        <v>2.1525640583530174E-2</v>
      </c>
      <c r="Q1816" s="52">
        <f>IFERROR(_xll.qlIndexFixing(ONIndex1Y,I1816,TRUE,_xll.ohTrigger(RecalcTrigger,Trigger1Y)),NA())</f>
        <v>2.1316809555127492E-2</v>
      </c>
    </row>
    <row r="1817" spans="2:17" x14ac:dyDescent="0.2">
      <c r="B1817" s="46" t="s">
        <v>51</v>
      </c>
      <c r="D1817" s="49">
        <f>_xll.qlCalendarAdvance(LocalCalendar,$D1816,B1817,"f",FALSE)</f>
        <v>52510</v>
      </c>
      <c r="E1817" s="49">
        <f>_xll.qlInterestRateIndexValueDate(IndexON,D1817)</f>
        <v>52510</v>
      </c>
      <c r="F1817" s="52">
        <f>IFERROR(_xll.qlIndexFixing(IndexON,D1817,TRUE,_xll.ohTrigger(RecalcTrigger,TriggerON)),NA())</f>
        <v>1.4307562343764957E-2</v>
      </c>
      <c r="H1817" s="49">
        <f>_xll.qlCalendarAdvance(IborCalendar,$H1816,B1817,"f",FALSE)</f>
        <v>52489</v>
      </c>
      <c r="I1817" s="49">
        <f>_xll.qlInterestRateIndexValueDate(Index1M,$H1817)</f>
        <v>52491</v>
      </c>
      <c r="J1817" s="52">
        <f>IFERROR(_xll.qlIndexFixing(Index1M,$H1817,TRUE,_xll.ohTrigger(RecalcTrigger,Trigger1M)),NA())</f>
        <v>1.6447116441763165E-2</v>
      </c>
      <c r="K1817" s="52">
        <f>IFERROR(_xll.qlIndexFixing(ONIndex1M,I1817,TRUE,_xll.ohTrigger(RecalcTrigger,Trigger1M)),NA())</f>
        <v>1.6437335738208603E-2</v>
      </c>
      <c r="L1817" s="52">
        <f>IFERROR(_xll.qlIndexFixing(Index3M,H1817,TRUE,_xll.ohTrigger(RecalcTrigger,Trigger3M)),NA())</f>
        <v>1.8588806666920872E-2</v>
      </c>
      <c r="M1817" s="52">
        <f>IFERROR(_xll.qlIndexFixing(ONIndex3M,I1817,TRUE,_xll.ohTrigger(RecalcTrigger,Trigger3M)),NA())</f>
        <v>1.8554931805185859E-2</v>
      </c>
      <c r="N1817" s="52">
        <f>IFERROR(_xll.qlIndexFixing(Index6M,$H1817,TRUE,_xll.ohTrigger(RecalcTrigger,Trigger6M)),NA())</f>
        <v>2.0231559108137034E-2</v>
      </c>
      <c r="O1817" s="52">
        <f>IFERROR(_xll.qlIndexFixing(ONIndex6M,I1817,TRUE,_xll.ohTrigger(RecalcTrigger,Trigger6M)),NA())</f>
        <v>2.0149752632265816E-2</v>
      </c>
      <c r="P1817" s="52">
        <f>IFERROR(_xll.qlIndexFixing(Index1Y,$H1817,TRUE,_xll.ohTrigger(RecalcTrigger,Trigger1Y)),NA())</f>
        <v>2.1525049461058335E-2</v>
      </c>
      <c r="Q1817" s="52">
        <f>IFERROR(_xll.qlIndexFixing(ONIndex1Y,I1817,TRUE,_xll.ohTrigger(RecalcTrigger,Trigger1Y)),NA())</f>
        <v>2.1315277886175821E-2</v>
      </c>
    </row>
    <row r="1818" spans="2:17" x14ac:dyDescent="0.2">
      <c r="B1818" s="46" t="s">
        <v>51</v>
      </c>
      <c r="D1818" s="49">
        <f>_xll.qlCalendarAdvance(LocalCalendar,$D1817,B1818,"f",FALSE)</f>
        <v>52517</v>
      </c>
      <c r="E1818" s="49">
        <f>_xll.qlInterestRateIndexValueDate(IndexON,D1818)</f>
        <v>52517</v>
      </c>
      <c r="F1818" s="52">
        <f>IFERROR(_xll.qlIndexFixing(IndexON,D1818,TRUE,_xll.ohTrigger(RecalcTrigger,TriggerON)),NA())</f>
        <v>1.4306585930095039E-2</v>
      </c>
      <c r="H1818" s="49">
        <f>_xll.qlCalendarAdvance(IborCalendar,$H1817,B1818,"f",FALSE)</f>
        <v>52496</v>
      </c>
      <c r="I1818" s="49">
        <f>_xll.qlInterestRateIndexValueDate(Index1M,$H1818)</f>
        <v>52498</v>
      </c>
      <c r="J1818" s="52">
        <f>IFERROR(_xll.qlIndexFixing(Index1M,$H1818,TRUE,_xll.ohTrigger(RecalcTrigger,Trigger1M)),NA())</f>
        <v>1.6446286780890662E-2</v>
      </c>
      <c r="K1818" s="52">
        <f>IFERROR(_xll.qlIndexFixing(ONIndex1M,I1818,TRUE,_xll.ohTrigger(RecalcTrigger,Trigger1M)),NA())</f>
        <v>1.6436490382343294E-2</v>
      </c>
      <c r="L1818" s="52">
        <f>IFERROR(_xll.qlIndexFixing(Index3M,H1818,TRUE,_xll.ohTrigger(RecalcTrigger,Trigger3M)),NA())</f>
        <v>1.8587353794618407E-2</v>
      </c>
      <c r="M1818" s="52">
        <f>IFERROR(_xll.qlIndexFixing(ONIndex3M,I1818,TRUE,_xll.ohTrigger(RecalcTrigger,Trigger3M)),NA())</f>
        <v>1.8553528675493425E-2</v>
      </c>
      <c r="N1818" s="52">
        <f>IFERROR(_xll.qlIndexFixing(Index6M,$H1818,TRUE,_xll.ohTrigger(RecalcTrigger,Trigger6M)),NA())</f>
        <v>2.0229994233797913E-2</v>
      </c>
      <c r="O1818" s="52">
        <f>IFERROR(_xll.qlIndexFixing(ONIndex6M,I1818,TRUE,_xll.ohTrigger(RecalcTrigger,Trigger6M)),NA())</f>
        <v>2.0148126464265559E-2</v>
      </c>
      <c r="P1818" s="52">
        <f>IFERROR(_xll.qlIndexFixing(Index1Y,$H1818,TRUE,_xll.ohTrigger(RecalcTrigger,Trigger1Y)),NA())</f>
        <v>2.1524495500174649E-2</v>
      </c>
      <c r="Q1818" s="52">
        <f>IFERROR(_xll.qlIndexFixing(ONIndex1Y,I1818,TRUE,_xll.ohTrigger(RecalcTrigger,Trigger1Y)),NA())</f>
        <v>2.1313782580616447E-2</v>
      </c>
    </row>
    <row r="1819" spans="2:17" x14ac:dyDescent="0.2">
      <c r="B1819" s="46" t="s">
        <v>51</v>
      </c>
      <c r="D1819" s="49">
        <f>_xll.qlCalendarAdvance(LocalCalendar,$D1818,B1819,"f",FALSE)</f>
        <v>52524</v>
      </c>
      <c r="E1819" s="49">
        <f>_xll.qlInterestRateIndexValueDate(IndexON,D1819)</f>
        <v>52524</v>
      </c>
      <c r="F1819" s="52">
        <f>IFERROR(_xll.qlIndexFixing(IndexON,D1819,TRUE,_xll.ohTrigger(RecalcTrigger,TriggerON)),NA())</f>
        <v>1.4305607739446558E-2</v>
      </c>
      <c r="H1819" s="49">
        <f>_xll.qlCalendarAdvance(IborCalendar,$H1818,B1819,"f",FALSE)</f>
        <v>52503</v>
      </c>
      <c r="I1819" s="49">
        <f>_xll.qlInterestRateIndexValueDate(Index1M,$H1819)</f>
        <v>52505</v>
      </c>
      <c r="J1819" s="52">
        <f>IFERROR(_xll.qlIndexFixing(Index1M,$H1819,TRUE,_xll.ohTrigger(RecalcTrigger,Trigger1M)),NA())</f>
        <v>1.644546474880576E-2</v>
      </c>
      <c r="K1819" s="52">
        <f>IFERROR(_xll.qlIndexFixing(ONIndex1M,I1819,TRUE,_xll.ohTrigger(RecalcTrigger,Trigger1M)),NA())</f>
        <v>1.6435652644464227E-2</v>
      </c>
      <c r="L1819" s="52">
        <f>IFERROR(_xll.qlIndexFixing(Index3M,H1819,TRUE,_xll.ohTrigger(RecalcTrigger,Trigger3M)),NA())</f>
        <v>1.8587387815849739E-2</v>
      </c>
      <c r="M1819" s="52">
        <f>IFERROR(_xll.qlIndexFixing(ONIndex3M,I1819,TRUE,_xll.ohTrigger(RecalcTrigger,Trigger3M)),NA())</f>
        <v>1.8552118853474298E-2</v>
      </c>
      <c r="N1819" s="52">
        <f>IFERROR(_xll.qlIndexFixing(Index6M,$H1819,TRUE,_xll.ohTrigger(RecalcTrigger,Trigger6M)),NA())</f>
        <v>2.0228892529163895E-2</v>
      </c>
      <c r="O1819" s="52">
        <f>IFERROR(_xll.qlIndexFixing(ONIndex6M,I1819,TRUE,_xll.ohTrigger(RecalcTrigger,Trigger6M)),NA())</f>
        <v>2.0146506255978025E-2</v>
      </c>
      <c r="P1819" s="52">
        <f>IFERROR(_xll.qlIndexFixing(Index1Y,$H1819,TRUE,_xll.ohTrigger(RecalcTrigger,Trigger1Y)),NA())</f>
        <v>2.1523978700816557E-2</v>
      </c>
      <c r="Q1819" s="52">
        <f>IFERROR(_xll.qlIndexFixing(ONIndex1Y,I1819,TRUE,_xll.ohTrigger(RecalcTrigger,Trigger1Y)),NA())</f>
        <v>2.1312323638369435E-2</v>
      </c>
    </row>
    <row r="1820" spans="2:17" x14ac:dyDescent="0.2">
      <c r="B1820" s="46" t="s">
        <v>51</v>
      </c>
      <c r="D1820" s="49">
        <f>_xll.qlCalendarAdvance(LocalCalendar,$D1819,B1820,"f",FALSE)</f>
        <v>52531</v>
      </c>
      <c r="E1820" s="49">
        <f>_xll.qlInterestRateIndexValueDate(IndexON,D1820)</f>
        <v>52531</v>
      </c>
      <c r="F1820" s="52">
        <f>IFERROR(_xll.qlIndexFixing(IndexON,D1820,TRUE,_xll.ohTrigger(RecalcTrigger,TriggerON)),NA())</f>
        <v>1.4304627771979384E-2</v>
      </c>
      <c r="H1820" s="49">
        <f>_xll.qlCalendarAdvance(IborCalendar,$H1819,B1820,"f",FALSE)</f>
        <v>52510</v>
      </c>
      <c r="I1820" s="49">
        <f>_xll.qlInterestRateIndexValueDate(Index1M,$H1820)</f>
        <v>52512</v>
      </c>
      <c r="J1820" s="52">
        <f>IFERROR(_xll.qlIndexFixing(Index1M,$H1820,TRUE,_xll.ohTrigger(RecalcTrigger,Trigger1M)),NA())</f>
        <v>1.644465034549597E-2</v>
      </c>
      <c r="K1820" s="52">
        <f>IFERROR(_xll.qlIndexFixing(ONIndex1M,I1820,TRUE,_xll.ohTrigger(RecalcTrigger,Trigger1M)),NA())</f>
        <v>1.6434822524491466E-2</v>
      </c>
      <c r="L1820" s="52">
        <f>IFERROR(_xll.qlIndexFixing(Index3M,H1820,TRUE,_xll.ohTrigger(RecalcTrigger,Trigger3M)),NA())</f>
        <v>1.8584800789746343E-2</v>
      </c>
      <c r="M1820" s="52">
        <f>IFERROR(_xll.qlIndexFixing(ONIndex3M,I1820,TRUE,_xll.ohTrigger(RecalcTrigger,Trigger3M)),NA())</f>
        <v>1.8550702339048541E-2</v>
      </c>
      <c r="N1820" s="52">
        <f>IFERROR(_xll.qlIndexFixing(Index6M,$H1820,TRUE,_xll.ohTrigger(RecalcTrigger,Trigger6M)),NA())</f>
        <v>2.0227340041158639E-2</v>
      </c>
      <c r="O1820" s="52">
        <f>IFERROR(_xll.qlIndexFixing(ONIndex6M,I1820,TRUE,_xll.ohTrigger(RecalcTrigger,Trigger6M)),NA())</f>
        <v>2.0144892007323278E-2</v>
      </c>
      <c r="P1820" s="52">
        <f>IFERROR(_xll.qlIndexFixing(Index1Y,$H1820,TRUE,_xll.ohTrigger(RecalcTrigger,Trigger1Y)),NA())</f>
        <v>2.1524128276593984E-2</v>
      </c>
      <c r="Q1820" s="52">
        <f>IFERROR(_xll.qlIndexFixing(ONIndex1Y,I1820,TRUE,_xll.ohTrigger(RecalcTrigger,Trigger1Y)),NA())</f>
        <v>2.1310901059434784E-2</v>
      </c>
    </row>
    <row r="1821" spans="2:17" x14ac:dyDescent="0.2">
      <c r="B1821" s="46" t="s">
        <v>51</v>
      </c>
      <c r="D1821" s="49">
        <f>_xll.qlCalendarAdvance(LocalCalendar,$D1820,B1821,"f",FALSE)</f>
        <v>52538</v>
      </c>
      <c r="E1821" s="49">
        <f>_xll.qlInterestRateIndexValueDate(IndexON,D1821)</f>
        <v>52538</v>
      </c>
      <c r="F1821" s="52">
        <f>IFERROR(_xll.qlIndexFixing(IndexON,D1821,TRUE,_xll.ohTrigger(RecalcTrigger,TriggerON)),NA())</f>
        <v>1.4303646027533645E-2</v>
      </c>
      <c r="H1821" s="49">
        <f>_xll.qlCalendarAdvance(IborCalendar,$H1820,B1821,"f",FALSE)</f>
        <v>52517</v>
      </c>
      <c r="I1821" s="49">
        <f>_xll.qlInterestRateIndexValueDate(Index1M,$H1821)</f>
        <v>52519</v>
      </c>
      <c r="J1821" s="52">
        <f>IFERROR(_xll.qlIndexFixing(Index1M,$H1821,TRUE,_xll.ohTrigger(RecalcTrigger,Trigger1M)),NA())</f>
        <v>1.644384357096379E-2</v>
      </c>
      <c r="K1821" s="52">
        <f>IFERROR(_xll.qlIndexFixing(ONIndex1M,I1821,TRUE,_xll.ohTrigger(RecalcTrigger,Trigger1M)),NA())</f>
        <v>1.643400002242501E-2</v>
      </c>
      <c r="L1821" s="52">
        <f>IFERROR(_xll.qlIndexFixing(Index3M,H1821,TRUE,_xll.ohTrigger(RecalcTrigger,Trigger3M)),NA())</f>
        <v>1.8583327192479526E-2</v>
      </c>
      <c r="M1821" s="52">
        <f>IFERROR(_xll.qlIndexFixing(ONIndex3M,I1821,TRUE,_xll.ohTrigger(RecalcTrigger,Trigger3M)),NA())</f>
        <v>1.854927913213622E-2</v>
      </c>
      <c r="N1821" s="52">
        <f>IFERROR(_xll.qlIndexFixing(Index6M,$H1821,TRUE,_xll.ohTrigger(RecalcTrigger,Trigger6M)),NA())</f>
        <v>2.0227625415396779E-2</v>
      </c>
      <c r="O1821" s="52">
        <f>IFERROR(_xll.qlIndexFixing(ONIndex6M,I1821,TRUE,_xll.ohTrigger(RecalcTrigger,Trigger6M)),NA())</f>
        <v>2.0143283718381255E-2</v>
      </c>
      <c r="P1821" s="52">
        <f>IFERROR(_xll.qlIndexFixing(Index1Y,$H1821,TRUE,_xll.ohTrigger(RecalcTrigger,Trigger1Y)),NA())</f>
        <v>2.1523056586452777E-2</v>
      </c>
      <c r="Q1821" s="52">
        <f>IFERROR(_xll.qlIndexFixing(ONIndex1Y,I1821,TRUE,_xll.ohTrigger(RecalcTrigger,Trigger1Y)),NA())</f>
        <v>2.130951484389243E-2</v>
      </c>
    </row>
    <row r="1822" spans="2:17" x14ac:dyDescent="0.2">
      <c r="B1822" s="46" t="s">
        <v>51</v>
      </c>
      <c r="D1822" s="49">
        <f>_xll.qlCalendarAdvance(LocalCalendar,$D1821,B1822,"f",FALSE)</f>
        <v>52545</v>
      </c>
      <c r="E1822" s="49">
        <f>_xll.qlInterestRateIndexValueDate(IndexON,D1822)</f>
        <v>52545</v>
      </c>
      <c r="F1822" s="52">
        <f>IFERROR(_xll.qlIndexFixing(IndexON,D1822,TRUE,_xll.ohTrigger(RecalcTrigger,TriggerON)),NA())</f>
        <v>1.4302876299092659E-2</v>
      </c>
      <c r="H1822" s="49">
        <f>_xll.qlCalendarAdvance(IborCalendar,$H1821,B1822,"f",FALSE)</f>
        <v>52524</v>
      </c>
      <c r="I1822" s="49">
        <f>_xll.qlInterestRateIndexValueDate(Index1M,$H1822)</f>
        <v>52526</v>
      </c>
      <c r="J1822" s="52">
        <f>IFERROR(_xll.qlIndexFixing(Index1M,$H1822,TRUE,_xll.ohTrigger(RecalcTrigger,Trigger1M)),NA())</f>
        <v>1.6443044425209219E-2</v>
      </c>
      <c r="K1822" s="52">
        <f>IFERROR(_xll.qlIndexFixing(ONIndex1M,I1822,TRUE,_xll.ohTrigger(RecalcTrigger,Trigger1M)),NA())</f>
        <v>1.6433185138344797E-2</v>
      </c>
      <c r="L1822" s="52">
        <f>IFERROR(_xll.qlIndexFixing(Index3M,H1822,TRUE,_xll.ohTrigger(RecalcTrigger,Trigger3M)),NA())</f>
        <v>1.8581846871935117E-2</v>
      </c>
      <c r="M1822" s="52">
        <f>IFERROR(_xll.qlIndexFixing(ONIndex3M,I1822,TRUE,_xll.ohTrigger(RecalcTrigger,Trigger3M)),NA())</f>
        <v>1.8547849232977143E-2</v>
      </c>
      <c r="N1822" s="52">
        <f>IFERROR(_xll.qlIndexFixing(Index6M,$H1822,TRUE,_xll.ohTrigger(RecalcTrigger,Trigger6M)),NA())</f>
        <v>2.0224253130618996E-2</v>
      </c>
      <c r="O1822" s="52">
        <f>IFERROR(_xll.qlIndexFixing(ONIndex6M,I1822,TRUE,_xll.ohTrigger(RecalcTrigger,Trigger6M)),NA())</f>
        <v>2.0141681388992083E-2</v>
      </c>
      <c r="P1822" s="52">
        <f>IFERROR(_xll.qlIndexFixing(Index1Y,$H1822,TRUE,_xll.ohTrigger(RecalcTrigger,Trigger1Y)),NA())</f>
        <v>2.1522651271343694E-2</v>
      </c>
      <c r="Q1822" s="52">
        <f>IFERROR(_xll.qlIndexFixing(ONIndex1Y,I1822,TRUE,_xll.ohTrigger(RecalcTrigger,Trigger1Y)),NA())</f>
        <v>2.1308164991662437E-2</v>
      </c>
    </row>
    <row r="1823" spans="2:17" x14ac:dyDescent="0.2">
      <c r="B1823" s="46" t="s">
        <v>51</v>
      </c>
      <c r="D1823" s="49">
        <f>_xll.qlCalendarAdvance(LocalCalendar,$D1822,B1823,"f",FALSE)</f>
        <v>52552</v>
      </c>
      <c r="E1823" s="49">
        <f>_xll.qlInterestRateIndexValueDate(IndexON,D1823)</f>
        <v>52552</v>
      </c>
      <c r="F1823" s="52">
        <f>IFERROR(_xll.qlIndexFixing(IndexON,D1823,TRUE,_xll.ohTrigger(RecalcTrigger,TriggerON)),NA())</f>
        <v>1.4301677208106156E-2</v>
      </c>
      <c r="H1823" s="49">
        <f>_xll.qlCalendarAdvance(IborCalendar,$H1822,B1823,"f",FALSE)</f>
        <v>52531</v>
      </c>
      <c r="I1823" s="49">
        <f>_xll.qlInterestRateIndexValueDate(Index1M,$H1823)</f>
        <v>52533</v>
      </c>
      <c r="J1823" s="52">
        <f>IFERROR(_xll.qlIndexFixing(Index1M,$H1823,TRUE,_xll.ohTrigger(RecalcTrigger,Trigger1M)),NA())</f>
        <v>1.6442252908227262E-2</v>
      </c>
      <c r="K1823" s="52">
        <f>IFERROR(_xll.qlIndexFixing(ONIndex1M,I1823,TRUE,_xll.ohTrigger(RecalcTrigger,Trigger1M)),NA())</f>
        <v>1.6432377872250825E-2</v>
      </c>
      <c r="L1823" s="52">
        <f>IFERROR(_xll.qlIndexFixing(Index3M,H1823,TRUE,_xll.ohTrigger(RecalcTrigger,Trigger3M)),NA())</f>
        <v>1.8580359828117472E-2</v>
      </c>
      <c r="M1823" s="52">
        <f>IFERROR(_xll.qlIndexFixing(ONIndex3M,I1823,TRUE,_xll.ohTrigger(RecalcTrigger,Trigger3M)),NA())</f>
        <v>1.85464126413315E-2</v>
      </c>
      <c r="N1823" s="52">
        <f>IFERROR(_xll.qlIndexFixing(Index6M,$H1823,TRUE,_xll.ohTrigger(RecalcTrigger,Trigger6M)),NA())</f>
        <v>2.0222718708056215E-2</v>
      </c>
      <c r="O1823" s="52">
        <f>IFERROR(_xll.qlIndexFixing(ONIndex6M,I1823,TRUE,_xll.ohTrigger(RecalcTrigger,Trigger6M)),NA())</f>
        <v>2.0140085019475507E-2</v>
      </c>
      <c r="P1823" s="52">
        <f>IFERROR(_xll.qlIndexFixing(Index1Y,$H1823,TRUE,_xll.ohTrigger(RecalcTrigger,Trigger1Y)),NA())</f>
        <v>2.1522283117555153E-2</v>
      </c>
      <c r="Q1823" s="52">
        <f>IFERROR(_xll.qlIndexFixing(ONIndex1Y,I1823,TRUE,_xll.ohTrigger(RecalcTrigger,Trigger1Y)),NA())</f>
        <v>2.1306851502744806E-2</v>
      </c>
    </row>
    <row r="1824" spans="2:17" x14ac:dyDescent="0.2">
      <c r="B1824" s="46" t="s">
        <v>51</v>
      </c>
      <c r="D1824" s="49">
        <f>_xll.qlCalendarAdvance(LocalCalendar,$D1823,B1824,"f",FALSE)</f>
        <v>52559</v>
      </c>
      <c r="E1824" s="49">
        <f>_xll.qlInterestRateIndexValueDate(IndexON,D1824)</f>
        <v>52559</v>
      </c>
      <c r="F1824" s="52">
        <f>IFERROR(_xll.qlIndexFixing(IndexON,D1824,TRUE,_xll.ohTrigger(RecalcTrigger,TriggerON)),NA())</f>
        <v>1.4300690133124405E-2</v>
      </c>
      <c r="H1824" s="49">
        <f>_xll.qlCalendarAdvance(IborCalendar,$H1823,B1824,"f",FALSE)</f>
        <v>52538</v>
      </c>
      <c r="I1824" s="49">
        <f>_xll.qlInterestRateIndexValueDate(Index1M,$H1824)</f>
        <v>52540</v>
      </c>
      <c r="J1824" s="52">
        <f>IFERROR(_xll.qlIndexFixing(Index1M,$H1824,TRUE,_xll.ohTrigger(RecalcTrigger,Trigger1M)),NA())</f>
        <v>1.6441469020020416E-2</v>
      </c>
      <c r="K1824" s="52">
        <f>IFERROR(_xll.qlIndexFixing(ONIndex1M,I1824,TRUE,_xll.ohTrigger(RecalcTrigger,Trigger1M)),NA())</f>
        <v>1.6431578223983223E-2</v>
      </c>
      <c r="L1824" s="52">
        <f>IFERROR(_xll.qlIndexFixing(Index3M,H1824,TRUE,_xll.ohTrigger(RecalcTrigger,Trigger3M)),NA())</f>
        <v>1.8578866061036137E-2</v>
      </c>
      <c r="M1824" s="52">
        <f>IFERROR(_xll.qlIndexFixing(ONIndex3M,I1824,TRUE,_xll.ohTrigger(RecalcTrigger,Trigger3M)),NA())</f>
        <v>1.8544969357359165E-2</v>
      </c>
      <c r="N1824" s="52">
        <f>IFERROR(_xll.qlIndexFixing(Index6M,$H1824,TRUE,_xll.ohTrigger(RecalcTrigger,Trigger6M)),NA())</f>
        <v>2.0220731439067996E-2</v>
      </c>
      <c r="O1824" s="52">
        <f>IFERROR(_xll.qlIndexFixing(ONIndex6M,I1824,TRUE,_xll.ohTrigger(RecalcTrigger,Trigger6M)),NA())</f>
        <v>2.0138494609591717E-2</v>
      </c>
      <c r="P1824" s="52">
        <f>IFERROR(_xll.qlIndexFixing(Index1Y,$H1824,TRUE,_xll.ohTrigger(RecalcTrigger,Trigger1Y)),NA())</f>
        <v>2.1521952125046099E-2</v>
      </c>
      <c r="Q1824" s="52">
        <f>IFERROR(_xll.qlIndexFixing(ONIndex1Y,I1824,TRUE,_xll.ohTrigger(RecalcTrigger,Trigger1Y)),NA())</f>
        <v>2.1305574377299408E-2</v>
      </c>
    </row>
    <row r="1825" spans="2:17" x14ac:dyDescent="0.2">
      <c r="B1825" s="46" t="s">
        <v>51</v>
      </c>
      <c r="D1825" s="49">
        <f>_xll.qlCalendarAdvance(LocalCalendar,$D1824,B1825,"f",FALSE)</f>
        <v>52566</v>
      </c>
      <c r="E1825" s="49">
        <f>_xll.qlInterestRateIndexValueDate(IndexON,D1825)</f>
        <v>52566</v>
      </c>
      <c r="F1825" s="52">
        <f>IFERROR(_xll.qlIndexFixing(IndexON,D1825,TRUE,_xll.ohTrigger(RecalcTrigger,TriggerON)),NA())</f>
        <v>1.429970128116409E-2</v>
      </c>
      <c r="H1825" s="49">
        <f>_xll.qlCalendarAdvance(IborCalendar,$H1824,B1825,"f",FALSE)</f>
        <v>52545</v>
      </c>
      <c r="I1825" s="49">
        <f>_xll.qlInterestRateIndexValueDate(Index1M,$H1825)</f>
        <v>52547</v>
      </c>
      <c r="J1825" s="52">
        <f>IFERROR(_xll.qlIndexFixing(Index1M,$H1825,TRUE,_xll.ohTrigger(RecalcTrigger,Trigger1M)),NA())</f>
        <v>1.6440692760581188E-2</v>
      </c>
      <c r="K1825" s="52">
        <f>IFERROR(_xll.qlIndexFixing(ONIndex1M,I1825,TRUE,_xll.ohTrigger(RecalcTrigger,Trigger1M)),NA())</f>
        <v>1.6430786193621927E-2</v>
      </c>
      <c r="L1825" s="52">
        <f>IFERROR(_xll.qlIndexFixing(Index3M,H1825,TRUE,_xll.ohTrigger(RecalcTrigger,Trigger3M)),NA())</f>
        <v>1.8577365570698071E-2</v>
      </c>
      <c r="M1825" s="52">
        <f>IFERROR(_xll.qlIndexFixing(ONIndex3M,I1825,TRUE,_xll.ohTrigger(RecalcTrigger,Trigger3M)),NA())</f>
        <v>1.85435193809802E-2</v>
      </c>
      <c r="N1825" s="52">
        <f>IFERROR(_xll.qlIndexFixing(Index6M,$H1825,TRUE,_xll.ohTrigger(RecalcTrigger,Trigger6M)),NA())</f>
        <v>2.0219208715034537E-2</v>
      </c>
      <c r="O1825" s="52">
        <f>IFERROR(_xll.qlIndexFixing(ONIndex6M,I1825,TRUE,_xll.ohTrigger(RecalcTrigger,Trigger6M)),NA())</f>
        <v>2.0136910159420651E-2</v>
      </c>
      <c r="P1825" s="52">
        <f>IFERROR(_xll.qlIndexFixing(Index1Y,$H1825,TRUE,_xll.ohTrigger(RecalcTrigger,Trigger1Y)),NA())</f>
        <v>2.1521658293779389E-2</v>
      </c>
      <c r="Q1825" s="52">
        <f>IFERROR(_xll.qlIndexFixing(ONIndex1Y,I1825,TRUE,_xll.ohTrigger(RecalcTrigger,Trigger1Y)),NA())</f>
        <v>2.1304333615166371E-2</v>
      </c>
    </row>
    <row r="1826" spans="2:17" x14ac:dyDescent="0.2">
      <c r="B1826" s="46" t="s">
        <v>51</v>
      </c>
      <c r="D1826" s="49">
        <f>_xll.qlCalendarAdvance(LocalCalendar,$D1825,B1826,"f",FALSE)</f>
        <v>52573</v>
      </c>
      <c r="E1826" s="49">
        <f>_xll.qlInterestRateIndexValueDate(IndexON,D1826)</f>
        <v>52573</v>
      </c>
      <c r="F1826" s="52">
        <f>IFERROR(_xll.qlIndexFixing(IndexON,D1826,TRUE,_xll.ohTrigger(RecalcTrigger,TriggerON)),NA())</f>
        <v>1.4298710652385083E-2</v>
      </c>
      <c r="H1826" s="49">
        <f>_xll.qlCalendarAdvance(IborCalendar,$H1825,B1826,"f",FALSE)</f>
        <v>52552</v>
      </c>
      <c r="I1826" s="49">
        <f>_xll.qlInterestRateIndexValueDate(Index1M,$H1826)</f>
        <v>52554</v>
      </c>
      <c r="J1826" s="52">
        <f>IFERROR(_xll.qlIndexFixing(Index1M,$H1826,TRUE,_xll.ohTrigger(RecalcTrigger,Trigger1M)),NA())</f>
        <v>1.6439924129914574E-2</v>
      </c>
      <c r="K1826" s="52">
        <f>IFERROR(_xll.qlIndexFixing(ONIndex1M,I1826,TRUE,_xll.ohTrigger(RecalcTrigger,Trigger1M)),NA())</f>
        <v>1.6430001781326808E-2</v>
      </c>
      <c r="L1826" s="52">
        <f>IFERROR(_xll.qlIndexFixing(Index3M,H1826,TRUE,_xll.ohTrigger(RecalcTrigger,Trigger3M)),NA())</f>
        <v>1.8575858357111088E-2</v>
      </c>
      <c r="M1826" s="52">
        <f>IFERROR(_xll.qlIndexFixing(ONIndex3M,I1826,TRUE,_xll.ohTrigger(RecalcTrigger,Trigger3M)),NA())</f>
        <v>1.8542062712114671E-2</v>
      </c>
      <c r="N1826" s="52">
        <f>IFERROR(_xll.qlIndexFixing(Index6M,$H1826,TRUE,_xll.ohTrigger(RecalcTrigger,Trigger6M)),NA())</f>
        <v>2.0217692012417413E-2</v>
      </c>
      <c r="O1826" s="52">
        <f>IFERROR(_xll.qlIndexFixing(ONIndex6M,I1826,TRUE,_xll.ohTrigger(RecalcTrigger,Trigger6M)),NA())</f>
        <v>2.0135331668882372E-2</v>
      </c>
      <c r="P1826" s="52">
        <f>IFERROR(_xll.qlIndexFixing(Index1Y,$H1826,TRUE,_xll.ohTrigger(RecalcTrigger,Trigger1Y)),NA())</f>
        <v>2.1521401623722007E-2</v>
      </c>
      <c r="Q1826" s="52">
        <f>IFERROR(_xll.qlIndexFixing(ONIndex1Y,I1826,TRUE,_xll.ohTrigger(RecalcTrigger,Trigger1Y)),NA())</f>
        <v>2.1303129216345695E-2</v>
      </c>
    </row>
    <row r="1827" spans="2:17" x14ac:dyDescent="0.2">
      <c r="B1827" s="46" t="s">
        <v>51</v>
      </c>
      <c r="D1827" s="49">
        <f>_xll.qlCalendarAdvance(LocalCalendar,$D1826,B1827,"f",FALSE)</f>
        <v>52580</v>
      </c>
      <c r="E1827" s="49">
        <f>_xll.qlInterestRateIndexValueDate(IndexON,D1827)</f>
        <v>52580</v>
      </c>
      <c r="F1827" s="52">
        <f>IFERROR(_xll.qlIndexFixing(IndexON,D1827,TRUE,_xll.ohTrigger(RecalcTrigger,TriggerON)),NA())</f>
        <v>1.4297718246627511E-2</v>
      </c>
      <c r="H1827" s="49">
        <f>_xll.qlCalendarAdvance(IborCalendar,$H1826,B1827,"f",FALSE)</f>
        <v>52559</v>
      </c>
      <c r="I1827" s="49">
        <f>_xll.qlInterestRateIndexValueDate(Index1M,$H1827)</f>
        <v>52562</v>
      </c>
      <c r="J1827" s="52">
        <f>IFERROR(_xll.qlIndexFixing(Index1M,$H1827,TRUE,_xll.ohTrigger(RecalcTrigger,Trigger1M)),NA())</f>
        <v>1.6439055036212569E-2</v>
      </c>
      <c r="K1827" s="52">
        <f>IFERROR(_xll.qlIndexFixing(ONIndex1M,I1827,TRUE,_xll.ohTrigger(RecalcTrigger,Trigger1M)),NA())</f>
        <v>1.6429754264093432E-2</v>
      </c>
      <c r="L1827" s="52">
        <f>IFERROR(_xll.qlIndexFixing(Index3M,H1827,TRUE,_xll.ohTrigger(RecalcTrigger,Trigger3M)),NA())</f>
        <v>1.8574865331052386E-2</v>
      </c>
      <c r="M1827" s="52">
        <f>IFERROR(_xll.qlIndexFixing(ONIndex3M,I1827,TRUE,_xll.ohTrigger(RecalcTrigger,Trigger3M)),NA())</f>
        <v>1.8541134817953164E-2</v>
      </c>
      <c r="N1827" s="52">
        <f>IFERROR(_xll.qlIndexFixing(Index6M,$H1827,TRUE,_xll.ohTrigger(RecalcTrigger,Trigger6M)),NA())</f>
        <v>2.021596601114364E-2</v>
      </c>
      <c r="O1827" s="52">
        <f>IFERROR(_xll.qlIndexFixing(ONIndex6M,I1827,TRUE,_xll.ohTrigger(RecalcTrigger,Trigger6M)),NA())</f>
        <v>2.0134436972432113E-2</v>
      </c>
      <c r="P1827" s="52">
        <f>IFERROR(_xll.qlIndexFixing(Index1Y,$H1827,TRUE,_xll.ohTrigger(RecalcTrigger,Trigger1Y)),NA())</f>
        <v>2.1520506033246626E-2</v>
      </c>
      <c r="Q1827" s="52">
        <f>IFERROR(_xll.qlIndexFixing(ONIndex1Y,I1827,TRUE,_xll.ohTrigger(RecalcTrigger,Trigger1Y)),NA())</f>
        <v>2.130289485101855E-2</v>
      </c>
    </row>
    <row r="1828" spans="2:17" x14ac:dyDescent="0.2">
      <c r="B1828" s="46" t="s">
        <v>51</v>
      </c>
      <c r="D1828" s="49">
        <f>_xll.qlCalendarAdvance(LocalCalendar,$D1827,B1828,"f",FALSE)</f>
        <v>52587</v>
      </c>
      <c r="E1828" s="49">
        <f>_xll.qlInterestRateIndexValueDate(IndexON,D1828)</f>
        <v>52587</v>
      </c>
      <c r="F1828" s="52">
        <f>IFERROR(_xll.qlIndexFixing(IndexON,D1828,TRUE,_xll.ohTrigger(RecalcTrigger,TriggerON)),NA())</f>
        <v>1.4296724064051247E-2</v>
      </c>
      <c r="H1828" s="49">
        <f>_xll.qlCalendarAdvance(IborCalendar,$H1827,B1828,"f",FALSE)</f>
        <v>52566</v>
      </c>
      <c r="I1828" s="49">
        <f>_xll.qlInterestRateIndexValueDate(Index1M,$H1828)</f>
        <v>52568</v>
      </c>
      <c r="J1828" s="52">
        <f>IFERROR(_xll.qlIndexFixing(Index1M,$H1828,TRUE,_xll.ohTrigger(RecalcTrigger,Trigger1M)),NA())</f>
        <v>1.64384097548817E-2</v>
      </c>
      <c r="K1828" s="52">
        <f>IFERROR(_xll.qlIndexFixing(ONIndex1M,I1828,TRUE,_xll.ohTrigger(RecalcTrigger,Trigger1M)),NA())</f>
        <v>1.6428455810375553E-2</v>
      </c>
      <c r="L1828" s="52">
        <f>IFERROR(_xll.qlIndexFixing(Index3M,H1828,TRUE,_xll.ohTrigger(RecalcTrigger,Trigger3M)),NA())</f>
        <v>1.8572455309902598E-2</v>
      </c>
      <c r="M1828" s="52">
        <f>IFERROR(_xll.qlIndexFixing(ONIndex3M,I1828,TRUE,_xll.ohTrigger(RecalcTrigger,Trigger3M)),NA())</f>
        <v>1.8539129297323598E-2</v>
      </c>
      <c r="N1828" s="52">
        <f>IFERROR(_xll.qlIndexFixing(Index6M,$H1828,TRUE,_xll.ohTrigger(RecalcTrigger,Trigger6M)),NA())</f>
        <v>2.0215136921762786E-2</v>
      </c>
      <c r="O1828" s="52">
        <f>IFERROR(_xll.qlIndexFixing(ONIndex6M,I1828,TRUE,_xll.ohTrigger(RecalcTrigger,Trigger6M)),NA())</f>
        <v>2.0132192566784113E-2</v>
      </c>
      <c r="P1828" s="52">
        <f>IFERROR(_xll.qlIndexFixing(Index1Y,$H1828,TRUE,_xll.ohTrigger(RecalcTrigger,Trigger1Y)),NA())</f>
        <v>2.1520999767126618E-2</v>
      </c>
      <c r="Q1828" s="52">
        <f>IFERROR(_xll.qlIndexFixing(ONIndex1Y,I1828,TRUE,_xll.ohTrigger(RecalcTrigger,Trigger1Y)),NA())</f>
        <v>2.1300829508721364E-2</v>
      </c>
    </row>
    <row r="1829" spans="2:17" x14ac:dyDescent="0.2">
      <c r="B1829" s="46" t="s">
        <v>51</v>
      </c>
      <c r="D1829" s="49">
        <f>_xll.qlCalendarAdvance(LocalCalendar,$D1828,B1829,"f",FALSE)</f>
        <v>52594</v>
      </c>
      <c r="E1829" s="49">
        <f>_xll.qlInterestRateIndexValueDate(IndexON,D1829)</f>
        <v>52594</v>
      </c>
      <c r="F1829" s="52">
        <f>IFERROR(_xll.qlIndexFixing(IndexON,D1829,TRUE,_xll.ohTrigger(RecalcTrigger,TriggerON)),NA())</f>
        <v>1.4295728104576355E-2</v>
      </c>
      <c r="H1829" s="49">
        <f>_xll.qlCalendarAdvance(IborCalendar,$H1828,B1829,"f",FALSE)</f>
        <v>52573</v>
      </c>
      <c r="I1829" s="49">
        <f>_xll.qlInterestRateIndexValueDate(Index1M,$H1829)</f>
        <v>52575</v>
      </c>
      <c r="J1829" s="52">
        <f>IFERROR(_xll.qlIndexFixing(Index1M,$H1829,TRUE,_xll.ohTrigger(RecalcTrigger,Trigger1M)),NA())</f>
        <v>1.6437664010512942E-2</v>
      </c>
      <c r="K1829" s="52">
        <f>IFERROR(_xll.qlIndexFixing(ONIndex1M,I1829,TRUE,_xll.ohTrigger(RecalcTrigger,Trigger1M)),NA())</f>
        <v>1.6427694251799352E-2</v>
      </c>
      <c r="L1829" s="52">
        <f>IFERROR(_xll.qlIndexFixing(Index3M,H1829,TRUE,_xll.ohTrigger(RecalcTrigger,Trigger3M)),NA())</f>
        <v>1.8570928485428274E-2</v>
      </c>
      <c r="M1829" s="52">
        <f>IFERROR(_xll.qlIndexFixing(ONIndex3M,I1829,TRUE,_xll.ohTrigger(RecalcTrigger,Trigger3M)),NA())</f>
        <v>1.8537652551398054E-2</v>
      </c>
      <c r="N1829" s="52">
        <f>IFERROR(_xll.qlIndexFixing(Index6M,$H1829,TRUE,_xll.ohTrigger(RecalcTrigger,Trigger6M)),NA())</f>
        <v>2.0213638629711921E-2</v>
      </c>
      <c r="O1829" s="52">
        <f>IFERROR(_xll.qlIndexFixing(ONIndex6M,I1829,TRUE,_xll.ohTrigger(RecalcTrigger,Trigger6M)),NA())</f>
        <v>2.0130631955384004E-2</v>
      </c>
      <c r="P1829" s="52">
        <f>IFERROR(_xll.qlIndexFixing(Index1Y,$H1829,TRUE,_xll.ohTrigger(RecalcTrigger,Trigger1Y)),NA())</f>
        <v>2.1520854580543425E-2</v>
      </c>
      <c r="Q1829" s="52">
        <f>IFERROR(_xll.qlIndexFixing(ONIndex1Y,I1829,TRUE,_xll.ohTrigger(RecalcTrigger,Trigger1Y)),NA())</f>
        <v>2.1299734199917708E-2</v>
      </c>
    </row>
    <row r="1830" spans="2:17" x14ac:dyDescent="0.2">
      <c r="B1830" s="46" t="s">
        <v>51</v>
      </c>
      <c r="D1830" s="49">
        <f>_xll.qlCalendarAdvance(LocalCalendar,$D1829,B1830,"f",FALSE)</f>
        <v>52601</v>
      </c>
      <c r="E1830" s="49">
        <f>_xll.qlInterestRateIndexValueDate(IndexON,D1830)</f>
        <v>52601</v>
      </c>
      <c r="F1830" s="52">
        <f>IFERROR(_xll.qlIndexFixing(IndexON,D1830,TRUE,_xll.ohTrigger(RecalcTrigger,TriggerON)),NA())</f>
        <v>1.4294730368282771E-2</v>
      </c>
      <c r="H1830" s="49">
        <f>_xll.qlCalendarAdvance(IborCalendar,$H1829,B1830,"f",FALSE)</f>
        <v>52580</v>
      </c>
      <c r="I1830" s="49">
        <f>_xll.qlInterestRateIndexValueDate(Index1M,$H1830)</f>
        <v>52582</v>
      </c>
      <c r="J1830" s="52">
        <f>IFERROR(_xll.qlIndexFixing(Index1M,$H1830,TRUE,_xll.ohTrigger(RecalcTrigger,Trigger1M)),NA())</f>
        <v>1.6437248946277388E-2</v>
      </c>
      <c r="K1830" s="52">
        <f>IFERROR(_xll.qlIndexFixing(ONIndex1M,I1830,TRUE,_xll.ohTrigger(RecalcTrigger,Trigger1M)),NA())</f>
        <v>1.6426940311129457E-2</v>
      </c>
      <c r="L1830" s="52">
        <f>IFERROR(_xll.qlIndexFixing(Index3M,H1830,TRUE,_xll.ohTrigger(RecalcTrigger,Trigger3M)),NA())</f>
        <v>1.8569394938074992E-2</v>
      </c>
      <c r="M1830" s="52">
        <f>IFERROR(_xll.qlIndexFixing(ONIndex3M,I1830,TRUE,_xll.ohTrigger(RecalcTrigger,Trigger3M)),NA())</f>
        <v>1.8536169112985945E-2</v>
      </c>
      <c r="N1830" s="52">
        <f>IFERROR(_xll.qlIndexFixing(Index6M,$H1830,TRUE,_xll.ohTrigger(RecalcTrigger,Trigger6M)),NA())</f>
        <v>2.0212146359363973E-2</v>
      </c>
      <c r="O1830" s="52">
        <f>IFERROR(_xll.qlIndexFixing(ONIndex6M,I1830,TRUE,_xll.ohTrigger(RecalcTrigger,Trigger6M)),NA())</f>
        <v>2.0129077303536747E-2</v>
      </c>
      <c r="P1830" s="52">
        <f>IFERROR(_xll.qlIndexFixing(Index1Y,$H1830,TRUE,_xll.ohTrigger(RecalcTrigger,Trigger1Y)),NA())</f>
        <v>2.1520746555080288E-2</v>
      </c>
      <c r="Q1830" s="52">
        <f>IFERROR(_xll.qlIndexFixing(ONIndex1Y,I1830,TRUE,_xll.ohTrigger(RecalcTrigger,Trigger1Y)),NA())</f>
        <v>2.1298675254426414E-2</v>
      </c>
    </row>
    <row r="1831" spans="2:17" x14ac:dyDescent="0.2">
      <c r="B1831" s="46" t="s">
        <v>51</v>
      </c>
      <c r="D1831" s="49">
        <f>_xll.qlCalendarAdvance(LocalCalendar,$D1830,B1831,"f",FALSE)</f>
        <v>52608</v>
      </c>
      <c r="E1831" s="49">
        <f>_xll.qlInterestRateIndexValueDate(IndexON,D1831)</f>
        <v>52608</v>
      </c>
      <c r="F1831" s="52">
        <f>IFERROR(_xll.qlIndexFixing(IndexON,D1831,TRUE,_xll.ohTrigger(RecalcTrigger,TriggerON)),NA())</f>
        <v>1.4293730855010622E-2</v>
      </c>
      <c r="H1831" s="49">
        <f>_xll.qlCalendarAdvance(IborCalendar,$H1830,B1831,"f",FALSE)</f>
        <v>52587</v>
      </c>
      <c r="I1831" s="49">
        <f>_xll.qlInterestRateIndexValueDate(Index1M,$H1831)</f>
        <v>52589</v>
      </c>
      <c r="J1831" s="52">
        <f>IFERROR(_xll.qlIndexFixing(Index1M,$H1831,TRUE,_xll.ohTrigger(RecalcTrigger,Trigger1M)),NA())</f>
        <v>1.6436195408060794E-2</v>
      </c>
      <c r="K1831" s="52">
        <f>IFERROR(_xll.qlIndexFixing(ONIndex1M,I1831,TRUE,_xll.ohTrigger(RecalcTrigger,Trigger1M)),NA())</f>
        <v>1.6427481337009553E-2</v>
      </c>
      <c r="L1831" s="52">
        <f>IFERROR(_xll.qlIndexFixing(Index3M,H1831,TRUE,_xll.ohTrigger(RecalcTrigger,Trigger3M)),NA())</f>
        <v>1.8567854667850662E-2</v>
      </c>
      <c r="M1831" s="52">
        <f>IFERROR(_xll.qlIndexFixing(ONIndex3M,I1831,TRUE,_xll.ohTrigger(RecalcTrigger,Trigger3M)),NA())</f>
        <v>1.8536160399188262E-2</v>
      </c>
      <c r="N1831" s="52">
        <f>IFERROR(_xll.qlIndexFixing(Index6M,$H1831,TRUE,_xll.ohTrigger(RecalcTrigger,Trigger6M)),NA())</f>
        <v>2.0210660110706713E-2</v>
      </c>
      <c r="O1831" s="52">
        <f>IFERROR(_xll.qlIndexFixing(ONIndex6M,I1831,TRUE,_xll.ohTrigger(RecalcTrigger,Trigger6M)),NA())</f>
        <v>2.0129338023670229E-2</v>
      </c>
      <c r="P1831" s="52">
        <f>IFERROR(_xll.qlIndexFixing(Index1Y,$H1831,TRUE,_xll.ohTrigger(RecalcTrigger,Trigger1Y)),NA())</f>
        <v>2.1521992464014875E-2</v>
      </c>
      <c r="Q1831" s="52">
        <f>IFERROR(_xll.qlIndexFixing(ONIndex1Y,I1831,TRUE,_xll.ohTrigger(RecalcTrigger,Trigger1Y)),NA())</f>
        <v>2.1299887953327712E-2</v>
      </c>
    </row>
    <row r="1832" spans="2:17" x14ac:dyDescent="0.2">
      <c r="B1832" s="46" t="s">
        <v>51</v>
      </c>
      <c r="D1832" s="49">
        <f>_xll.qlCalendarAdvance(LocalCalendar,$D1831,B1832,"f",FALSE)</f>
        <v>52615</v>
      </c>
      <c r="E1832" s="49">
        <f>_xll.qlInterestRateIndexValueDate(IndexON,D1832)</f>
        <v>52615</v>
      </c>
      <c r="F1832" s="52">
        <f>IFERROR(_xll.qlIndexFixing(IndexON,D1832,TRUE,_xll.ohTrigger(RecalcTrigger,TriggerON)),NA())</f>
        <v>1.4292729564919782E-2</v>
      </c>
      <c r="H1832" s="49">
        <f>_xll.qlCalendarAdvance(IborCalendar,$H1831,B1832,"f",FALSE)</f>
        <v>52594</v>
      </c>
      <c r="I1832" s="49">
        <f>_xll.qlInterestRateIndexValueDate(Index1M,$H1832)</f>
        <v>52596</v>
      </c>
      <c r="J1832" s="52">
        <f>IFERROR(_xll.qlIndexFixing(Index1M,$H1832,TRUE,_xll.ohTrigger(RecalcTrigger,Trigger1M)),NA())</f>
        <v>1.6434500677057245E-2</v>
      </c>
      <c r="K1832" s="52">
        <f>IFERROR(_xll.qlIndexFixing(ONIndex1M,I1832,TRUE,_xll.ohTrigger(RecalcTrigger,Trigger1M)),NA())</f>
        <v>1.6426422239024241E-2</v>
      </c>
      <c r="L1832" s="52">
        <f>IFERROR(_xll.qlIndexFixing(Index3M,H1832,TRUE,_xll.ohTrigger(RecalcTrigger,Trigger3M)),NA())</f>
        <v>1.8566307674764061E-2</v>
      </c>
      <c r="M1832" s="52">
        <f>IFERROR(_xll.qlIndexFixing(ONIndex3M,I1832,TRUE,_xll.ohTrigger(RecalcTrigger,Trigger3M)),NA())</f>
        <v>1.8534291616547627E-2</v>
      </c>
      <c r="N1832" s="52">
        <f>IFERROR(_xll.qlIndexFixing(Index6M,$H1832,TRUE,_xll.ohTrigger(RecalcTrigger,Trigger6M)),NA())</f>
        <v>2.020871824570308E-2</v>
      </c>
      <c r="O1832" s="52">
        <f>IFERROR(_xll.qlIndexFixing(ONIndex6M,I1832,TRUE,_xll.ohTrigger(RecalcTrigger,Trigger6M)),NA())</f>
        <v>2.0127343882949678E-2</v>
      </c>
      <c r="P1832" s="52">
        <f>IFERROR(_xll.qlIndexFixing(Index1Y,$H1832,TRUE,_xll.ohTrigger(RecalcTrigger,Trigger1Y)),NA())</f>
        <v>2.1518660974159162E-2</v>
      </c>
      <c r="Q1832" s="52">
        <f>IFERROR(_xll.qlIndexFixing(ONIndex1Y,I1832,TRUE,_xll.ohTrigger(RecalcTrigger,Trigger1Y)),NA())</f>
        <v>2.1298350137073374E-2</v>
      </c>
    </row>
    <row r="1833" spans="2:17" x14ac:dyDescent="0.2">
      <c r="B1833" s="46" t="s">
        <v>51</v>
      </c>
      <c r="D1833" s="49">
        <f>_xll.qlCalendarAdvance(LocalCalendar,$D1832,B1833,"f",FALSE)</f>
        <v>52622</v>
      </c>
      <c r="E1833" s="49">
        <f>_xll.qlInterestRateIndexValueDate(IndexON,D1833)</f>
        <v>52622</v>
      </c>
      <c r="F1833" s="52">
        <f>IFERROR(_xll.qlIndexFixing(IndexON,D1833,TRUE,_xll.ohTrigger(RecalcTrigger,TriggerON)),NA())</f>
        <v>1.4291726497930313E-2</v>
      </c>
      <c r="H1833" s="49">
        <f>_xll.qlCalendarAdvance(IborCalendar,$H1832,B1833,"f",FALSE)</f>
        <v>52601</v>
      </c>
      <c r="I1833" s="49">
        <f>_xll.qlInterestRateIndexValueDate(Index1M,$H1833)</f>
        <v>52603</v>
      </c>
      <c r="J1833" s="52">
        <f>IFERROR(_xll.qlIndexFixing(Index1M,$H1833,TRUE,_xll.ohTrigger(RecalcTrigger,Trigger1M)),NA())</f>
        <v>1.6434757320651638E-2</v>
      </c>
      <c r="K1833" s="52">
        <f>IFERROR(_xll.qlIndexFixing(ONIndex1M,I1833,TRUE,_xll.ohTrigger(RecalcTrigger,Trigger1M)),NA())</f>
        <v>1.6424724196877349E-2</v>
      </c>
      <c r="L1833" s="52">
        <f>IFERROR(_xll.qlIndexFixing(Index3M,H1833,TRUE,_xll.ohTrigger(RecalcTrigger,Trigger3M)),NA())</f>
        <v>1.8564753958820467E-2</v>
      </c>
      <c r="M1833" s="52">
        <f>IFERROR(_xll.qlIndexFixing(ONIndex3M,I1833,TRUE,_xll.ohTrigger(RecalcTrigger,Trigger3M)),NA())</f>
        <v>1.853167864362959E-2</v>
      </c>
      <c r="N1833" s="52">
        <f>IFERROR(_xll.qlIndexFixing(Index6M,$H1833,TRUE,_xll.ohTrigger(RecalcTrigger,Trigger6M)),NA())</f>
        <v>2.0207243692623004E-2</v>
      </c>
      <c r="O1833" s="52">
        <f>IFERROR(_xll.qlIndexFixing(ONIndex6M,I1833,TRUE,_xll.ohTrigger(RecalcTrigger,Trigger6M)),NA())</f>
        <v>2.012444910635125E-2</v>
      </c>
      <c r="P1833" s="52">
        <f>IFERROR(_xll.qlIndexFixing(Index1Y,$H1833,TRUE,_xll.ohTrigger(RecalcTrigger,Trigger1Y)),NA())</f>
        <v>2.1520645445311685E-2</v>
      </c>
      <c r="Q1833" s="52">
        <f>IFERROR(_xll.qlIndexFixing(ONIndex1Y,I1833,TRUE,_xll.ohTrigger(RecalcTrigger,Trigger1Y)),NA())</f>
        <v>2.1295716598146441E-2</v>
      </c>
    </row>
    <row r="1834" spans="2:17" x14ac:dyDescent="0.2">
      <c r="B1834" s="46" t="s">
        <v>51</v>
      </c>
      <c r="D1834" s="49">
        <f>_xll.qlCalendarAdvance(LocalCalendar,$D1833,B1834,"f",FALSE)</f>
        <v>52629</v>
      </c>
      <c r="E1834" s="49">
        <f>_xll.qlInterestRateIndexValueDate(IndexON,D1834)</f>
        <v>52629</v>
      </c>
      <c r="F1834" s="52">
        <f>IFERROR(_xll.qlIndexFixing(IndexON,D1834,TRUE,_xll.ohTrigger(RecalcTrigger,TriggerON)),NA())</f>
        <v>1.4290721654042216E-2</v>
      </c>
      <c r="H1834" s="49">
        <f>_xll.qlCalendarAdvance(IborCalendar,$H1833,B1834,"f",FALSE)</f>
        <v>52608</v>
      </c>
      <c r="I1834" s="49">
        <f>_xll.qlInterestRateIndexValueDate(Index1M,$H1834)</f>
        <v>52610</v>
      </c>
      <c r="J1834" s="52">
        <f>IFERROR(_xll.qlIndexFixing(Index1M,$H1834,TRUE,_xll.ohTrigger(RecalcTrigger,Trigger1M)),NA())</f>
        <v>1.6434374819985272E-2</v>
      </c>
      <c r="K1834" s="52">
        <f>IFERROR(_xll.qlIndexFixing(ONIndex1M,I1834,TRUE,_xll.ohTrigger(RecalcTrigger,Trigger1M)),NA())</f>
        <v>1.6424000727912613E-2</v>
      </c>
      <c r="L1834" s="52">
        <f>IFERROR(_xll.qlIndexFixing(Index3M,H1834,TRUE,_xll.ohTrigger(RecalcTrigger,Trigger3M)),NA())</f>
        <v>1.8563193520029539E-2</v>
      </c>
      <c r="M1834" s="52">
        <f>IFERROR(_xll.qlIndexFixing(ONIndex3M,I1834,TRUE,_xll.ohTrigger(RecalcTrigger,Trigger3M)),NA())</f>
        <v>1.8530168435670902E-2</v>
      </c>
      <c r="N1834" s="52">
        <f>IFERROR(_xll.qlIndexFixing(Index6M,$H1834,TRUE,_xll.ohTrigger(RecalcTrigger,Trigger6M)),NA())</f>
        <v>2.0205775160850772E-2</v>
      </c>
      <c r="O1834" s="52">
        <f>IFERROR(_xll.qlIndexFixing(ONIndex6M,I1834,TRUE,_xll.ohTrigger(RecalcTrigger,Trigger6M)),NA())</f>
        <v>2.012291829327495E-2</v>
      </c>
      <c r="P1834" s="52">
        <f>IFERROR(_xll.qlIndexFixing(Index1Y,$H1834,TRUE,_xll.ohTrigger(RecalcTrigger,Trigger1Y)),NA())</f>
        <v>2.1521352274885587E-2</v>
      </c>
      <c r="Q1834" s="52">
        <f>IFERROR(_xll.qlIndexFixing(ONIndex1Y,I1834,TRUE,_xll.ohTrigger(RecalcTrigger,Trigger1Y)),NA())</f>
        <v>2.1294803106064464E-2</v>
      </c>
    </row>
    <row r="1835" spans="2:17" x14ac:dyDescent="0.2">
      <c r="B1835" s="46" t="s">
        <v>51</v>
      </c>
      <c r="D1835" s="49">
        <f>_xll.qlCalendarAdvance(LocalCalendar,$D1834,B1835,"f",FALSE)</f>
        <v>52636</v>
      </c>
      <c r="E1835" s="49">
        <f>_xll.qlInterestRateIndexValueDate(IndexON,D1835)</f>
        <v>52636</v>
      </c>
      <c r="F1835" s="52">
        <f>IFERROR(_xll.qlIndexFixing(IndexON,D1835,TRUE,_xll.ohTrigger(RecalcTrigger,TriggerON)),NA())</f>
        <v>1.428971503325549E-2</v>
      </c>
      <c r="H1835" s="49">
        <f>_xll.qlCalendarAdvance(IborCalendar,$H1834,B1835,"f",FALSE)</f>
        <v>52615</v>
      </c>
      <c r="I1835" s="49">
        <f>_xll.qlInterestRateIndexValueDate(Index1M,$H1835)</f>
        <v>52617</v>
      </c>
      <c r="J1835" s="52">
        <f>IFERROR(_xll.qlIndexFixing(Index1M,$H1835,TRUE,_xll.ohTrigger(RecalcTrigger,Trigger1M)),NA())</f>
        <v>1.6433349748272985E-2</v>
      </c>
      <c r="K1835" s="52">
        <f>IFERROR(_xll.qlIndexFixing(ONIndex1M,I1835,TRUE,_xll.ohTrigger(RecalcTrigger,Trigger1M)),NA())</f>
        <v>1.6423284877014055E-2</v>
      </c>
      <c r="L1835" s="52">
        <f>IFERROR(_xll.qlIndexFixing(Index3M,H1835,TRUE,_xll.ohTrigger(RecalcTrigger,Trigger3M)),NA())</f>
        <v>1.8561626358400057E-2</v>
      </c>
      <c r="M1835" s="52">
        <f>IFERROR(_xll.qlIndexFixing(ONIndex3M,I1835,TRUE,_xll.ohTrigger(RecalcTrigger,Trigger3M)),NA())</f>
        <v>1.8528651535385521E-2</v>
      </c>
      <c r="N1835" s="52">
        <f>IFERROR(_xll.qlIndexFixing(Index6M,$H1835,TRUE,_xll.ohTrigger(RecalcTrigger,Trigger6M)),NA())</f>
        <v>2.0204312650374971E-2</v>
      </c>
      <c r="O1835" s="52">
        <f>IFERROR(_xll.qlIndexFixing(ONIndex6M,I1835,TRUE,_xll.ohTrigger(RecalcTrigger,Trigger6M)),NA())</f>
        <v>2.0121393439831436E-2</v>
      </c>
      <c r="P1835" s="52">
        <f>IFERROR(_xll.qlIndexFixing(Index1Y,$H1835,TRUE,_xll.ohTrigger(RecalcTrigger,Trigger1Y)),NA())</f>
        <v>2.1520763844289047E-2</v>
      </c>
      <c r="Q1835" s="52">
        <f>IFERROR(_xll.qlIndexFixing(ONIndex1Y,I1835,TRUE,_xll.ohTrigger(RecalcTrigger,Trigger1Y)),NA())</f>
        <v>2.129392597745472E-2</v>
      </c>
    </row>
    <row r="1836" spans="2:17" x14ac:dyDescent="0.2">
      <c r="B1836" s="46" t="s">
        <v>51</v>
      </c>
      <c r="D1836" s="49">
        <f>_xll.qlCalendarAdvance(LocalCalendar,$D1835,B1836,"f",FALSE)</f>
        <v>52643</v>
      </c>
      <c r="E1836" s="49">
        <f>_xll.qlInterestRateIndexValueDate(IndexON,D1836)</f>
        <v>52643</v>
      </c>
      <c r="F1836" s="52">
        <f>IFERROR(_xll.qlIndexFixing(IndexON,D1836,TRUE,_xll.ohTrigger(RecalcTrigger,TriggerON)),NA())</f>
        <v>1.42887066354902E-2</v>
      </c>
      <c r="H1836" s="49">
        <f>_xll.qlCalendarAdvance(IborCalendar,$H1835,B1836,"f",FALSE)</f>
        <v>52622</v>
      </c>
      <c r="I1836" s="49">
        <f>_xll.qlInterestRateIndexValueDate(Index1M,$H1836)</f>
        <v>52624</v>
      </c>
      <c r="J1836" s="52">
        <f>IFERROR(_xll.qlIndexFixing(Index1M,$H1836,TRUE,_xll.ohTrigger(RecalcTrigger,Trigger1M)),NA())</f>
        <v>1.6432657405217599E-2</v>
      </c>
      <c r="K1836" s="52">
        <f>IFERROR(_xll.qlIndexFixing(ONIndex1M,I1836,TRUE,_xll.ohTrigger(RecalcTrigger,Trigger1M)),NA())</f>
        <v>1.6422576643941866E-2</v>
      </c>
      <c r="L1836" s="52">
        <f>IFERROR(_xll.qlIndexFixing(Index3M,H1836,TRUE,_xll.ohTrigger(RecalcTrigger,Trigger3M)),NA())</f>
        <v>1.85600524739373E-2</v>
      </c>
      <c r="M1836" s="52">
        <f>IFERROR(_xll.qlIndexFixing(ONIndex3M,I1836,TRUE,_xll.ohTrigger(RecalcTrigger,Trigger3M)),NA())</f>
        <v>1.8527127942613575E-2</v>
      </c>
      <c r="N1836" s="52">
        <f>IFERROR(_xll.qlIndexFixing(Index6M,$H1836,TRUE,_xll.ohTrigger(RecalcTrigger,Trigger6M)),NA())</f>
        <v>2.0202856161180664E-2</v>
      </c>
      <c r="O1836" s="52">
        <f>IFERROR(_xll.qlIndexFixing(ONIndex6M,I1836,TRUE,_xll.ohTrigger(RecalcTrigger,Trigger6M)),NA())</f>
        <v>2.0119874546180583E-2</v>
      </c>
      <c r="P1836" s="52">
        <f>IFERROR(_xll.qlIndexFixing(Index1Y,$H1836,TRUE,_xll.ohTrigger(RecalcTrigger,Trigger1Y)),NA())</f>
        <v>2.1520878785438471E-2</v>
      </c>
      <c r="Q1836" s="52">
        <f>IFERROR(_xll.qlIndexFixing(ONIndex1Y,I1836,TRUE,_xll.ohTrigger(RecalcTrigger,Trigger1Y)),NA())</f>
        <v>2.1293085212077401E-2</v>
      </c>
    </row>
    <row r="1837" spans="2:17" x14ac:dyDescent="0.2">
      <c r="B1837" s="46" t="s">
        <v>51</v>
      </c>
      <c r="D1837" s="49">
        <f>_xll.qlCalendarAdvance(LocalCalendar,$D1836,B1837,"f",FALSE)</f>
        <v>52650</v>
      </c>
      <c r="E1837" s="49">
        <f>_xll.qlInterestRateIndexValueDate(IndexON,D1837)</f>
        <v>52650</v>
      </c>
      <c r="F1837" s="52">
        <f>IFERROR(_xll.qlIndexFixing(IndexON,D1837,TRUE,_xll.ohTrigger(RecalcTrigger,TriggerON)),NA())</f>
        <v>1.4287696460986155E-2</v>
      </c>
      <c r="H1837" s="49">
        <f>_xll.qlCalendarAdvance(IborCalendar,$H1836,B1837,"f",FALSE)</f>
        <v>52629</v>
      </c>
      <c r="I1837" s="49">
        <f>_xll.qlInterestRateIndexValueDate(Index1M,$H1837)</f>
        <v>52631</v>
      </c>
      <c r="J1837" s="52">
        <f>IFERROR(_xll.qlIndexFixing(Index1M,$H1837,TRUE,_xll.ohTrigger(RecalcTrigger,Trigger1M)),NA())</f>
        <v>1.6430993124362057E-2</v>
      </c>
      <c r="K1837" s="52">
        <f>IFERROR(_xll.qlIndexFixing(ONIndex1M,I1837,TRUE,_xll.ohTrigger(RecalcTrigger,Trigger1M)),NA())</f>
        <v>1.642187602885592E-2</v>
      </c>
      <c r="L1837" s="52">
        <f>IFERROR(_xll.qlIndexFixing(Index3M,H1837,TRUE,_xll.ohTrigger(RecalcTrigger,Trigger3M)),NA())</f>
        <v>1.8558108416751651E-2</v>
      </c>
      <c r="M1837" s="52">
        <f>IFERROR(_xll.qlIndexFixing(ONIndex3M,I1837,TRUE,_xll.ohTrigger(RecalcTrigger,Trigger3M)),NA())</f>
        <v>1.8525597657514936E-2</v>
      </c>
      <c r="N1837" s="52">
        <f>IFERROR(_xll.qlIndexFixing(Index6M,$H1837,TRUE,_xll.ohTrigger(RecalcTrigger,Trigger6M)),NA())</f>
        <v>2.0201405693255115E-2</v>
      </c>
      <c r="O1837" s="52">
        <f>IFERROR(_xll.qlIndexFixing(ONIndex6M,I1837,TRUE,_xll.ohTrigger(RecalcTrigger,Trigger6M)),NA())</f>
        <v>2.0118361612162516E-2</v>
      </c>
      <c r="P1837" s="52">
        <f>IFERROR(_xll.qlIndexFixing(Index1Y,$H1837,TRUE,_xll.ohTrigger(RecalcTrigger,Trigger1Y)),NA())</f>
        <v>2.1521030887710336E-2</v>
      </c>
      <c r="Q1837" s="52">
        <f>IFERROR(_xll.qlIndexFixing(ONIndex1Y,I1837,TRUE,_xll.ohTrigger(RecalcTrigger,Trigger1Y)),NA())</f>
        <v>2.1292280809932507E-2</v>
      </c>
    </row>
    <row r="1838" spans="2:17" x14ac:dyDescent="0.2">
      <c r="B1838" s="46" t="s">
        <v>51</v>
      </c>
      <c r="D1838" s="49">
        <f>_xll.qlCalendarAdvance(LocalCalendar,$D1837,B1838,"f",FALSE)</f>
        <v>52657</v>
      </c>
      <c r="E1838" s="49">
        <f>_xll.qlInterestRateIndexValueDate(IndexON,D1838)</f>
        <v>52657</v>
      </c>
      <c r="F1838" s="52">
        <f>IFERROR(_xll.qlIndexFixing(IndexON,D1838,TRUE,_xll.ohTrigger(RecalcTrigger,TriggerON)),NA())</f>
        <v>1.428668450958348E-2</v>
      </c>
      <c r="H1838" s="49">
        <f>_xll.qlCalendarAdvance(IborCalendar,$H1837,B1838,"f",FALSE)</f>
        <v>52636</v>
      </c>
      <c r="I1838" s="49">
        <f>_xll.qlInterestRateIndexValueDate(Index1M,$H1838)</f>
        <v>52638</v>
      </c>
      <c r="J1838" s="52">
        <f>IFERROR(_xll.qlIndexFixing(Index1M,$H1838,TRUE,_xll.ohTrigger(RecalcTrigger,Trigger1M)),NA())</f>
        <v>1.6430314496940213E-2</v>
      </c>
      <c r="K1838" s="52">
        <f>IFERROR(_xll.qlIndexFixing(ONIndex1M,I1838,TRUE,_xll.ohTrigger(RecalcTrigger,Trigger1M)),NA())</f>
        <v>1.6421183031676279E-2</v>
      </c>
      <c r="L1838" s="52">
        <f>IFERROR(_xll.qlIndexFixing(Index3M,H1838,TRUE,_xll.ohTrigger(RecalcTrigger,Trigger3M)),NA())</f>
        <v>1.855652164845889E-2</v>
      </c>
      <c r="M1838" s="52">
        <f>IFERROR(_xll.qlIndexFixing(ONIndex3M,I1838,TRUE,_xll.ohTrigger(RecalcTrigger,Trigger3M)),NA())</f>
        <v>1.8524060680009669E-2</v>
      </c>
      <c r="N1838" s="52">
        <f>IFERROR(_xll.qlIndexFixing(Index6M,$H1838,TRUE,_xll.ohTrigger(RecalcTrigger,Trigger6M)),NA())</f>
        <v>2.0199961246586028E-2</v>
      </c>
      <c r="O1838" s="52">
        <f>IFERROR(_xll.qlIndexFixing(ONIndex6M,I1838,TRUE,_xll.ohTrigger(RecalcTrigger,Trigger6M)),NA())</f>
        <v>2.0116854637857173E-2</v>
      </c>
      <c r="P1838" s="52">
        <f>IFERROR(_xll.qlIndexFixing(Index1Y,$H1838,TRUE,_xll.ohTrigger(RecalcTrigger,Trigger1Y)),NA())</f>
        <v>2.1521220151122233E-2</v>
      </c>
      <c r="Q1838" s="52">
        <f>IFERROR(_xll.qlIndexFixing(ONIndex1Y,I1838,TRUE,_xll.ohTrigger(RecalcTrigger,Trigger1Y)),NA())</f>
        <v>2.1291512771339782E-2</v>
      </c>
    </row>
    <row r="1839" spans="2:17" x14ac:dyDescent="0.2">
      <c r="B1839" s="46" t="s">
        <v>51</v>
      </c>
      <c r="D1839" s="49">
        <f>_xll.qlCalendarAdvance(LocalCalendar,$D1838,B1839,"f",FALSE)</f>
        <v>52664</v>
      </c>
      <c r="E1839" s="49">
        <f>_xll.qlInterestRateIndexValueDate(IndexON,D1839)</f>
        <v>52664</v>
      </c>
      <c r="F1839" s="52">
        <f>IFERROR(_xll.qlIndexFixing(IndexON,D1839,TRUE,_xll.ohTrigger(RecalcTrigger,TriggerON)),NA())</f>
        <v>1.4285670781362114E-2</v>
      </c>
      <c r="H1839" s="49">
        <f>_xll.qlCalendarAdvance(IborCalendar,$H1838,B1839,"f",FALSE)</f>
        <v>52643</v>
      </c>
      <c r="I1839" s="49">
        <f>_xll.qlInterestRateIndexValueDate(Index1M,$H1839)</f>
        <v>52645</v>
      </c>
      <c r="J1839" s="52">
        <f>IFERROR(_xll.qlIndexFixing(Index1M,$H1839,TRUE,_xll.ohTrigger(RecalcTrigger,Trigger1M)),NA())</f>
        <v>1.6429643497223732E-2</v>
      </c>
      <c r="K1839" s="52">
        <f>IFERROR(_xll.qlIndexFixing(ONIndex1M,I1839,TRUE,_xll.ohTrigger(RecalcTrigger,Trigger1M)),NA())</f>
        <v>1.6420497652482879E-2</v>
      </c>
      <c r="L1839" s="52">
        <f>IFERROR(_xll.qlIndexFixing(Index3M,H1839,TRUE,_xll.ohTrigger(RecalcTrigger,Trigger3M)),NA())</f>
        <v>1.8554928157696438E-2</v>
      </c>
      <c r="M1839" s="52">
        <f>IFERROR(_xll.qlIndexFixing(ONIndex3M,I1839,TRUE,_xll.ohTrigger(RecalcTrigger,Trigger3M)),NA())</f>
        <v>1.8522517010177708E-2</v>
      </c>
      <c r="N1839" s="52">
        <f>IFERROR(_xll.qlIndexFixing(Index6M,$H1839,TRUE,_xll.ohTrigger(RecalcTrigger,Trigger6M)),NA())</f>
        <v>2.0198522821158908E-2</v>
      </c>
      <c r="O1839" s="52">
        <f>IFERROR(_xll.qlIndexFixing(ONIndex6M,I1839,TRUE,_xll.ohTrigger(RecalcTrigger,Trigger6M)),NA())</f>
        <v>2.0115353623264554E-2</v>
      </c>
      <c r="P1839" s="52">
        <f>IFERROR(_xll.qlIndexFixing(Index1Y,$H1839,TRUE,_xll.ohTrigger(RecalcTrigger,Trigger1Y)),NA())</f>
        <v>2.1522126103940407E-2</v>
      </c>
      <c r="Q1839" s="52">
        <f>IFERROR(_xll.qlIndexFixing(ONIndex1Y,I1839,TRUE,_xll.ohTrigger(RecalcTrigger,Trigger1Y)),NA())</f>
        <v>2.1290781095899547E-2</v>
      </c>
    </row>
    <row r="1840" spans="2:17" x14ac:dyDescent="0.2">
      <c r="B1840" s="46" t="s">
        <v>51</v>
      </c>
      <c r="D1840" s="49">
        <f>_xll.qlCalendarAdvance(LocalCalendar,$D1839,B1840,"f",FALSE)</f>
        <v>52671</v>
      </c>
      <c r="E1840" s="49">
        <f>_xll.qlInterestRateIndexValueDate(IndexON,D1840)</f>
        <v>52671</v>
      </c>
      <c r="F1840" s="52">
        <f>IFERROR(_xll.qlIndexFixing(IndexON,D1840,TRUE,_xll.ohTrigger(RecalcTrigger,TriggerON)),NA())</f>
        <v>1.4284655276082248E-2</v>
      </c>
      <c r="H1840" s="49">
        <f>_xll.qlCalendarAdvance(IborCalendar,$H1839,B1840,"f",FALSE)</f>
        <v>52650</v>
      </c>
      <c r="I1840" s="49">
        <f>_xll.qlInterestRateIndexValueDate(Index1M,$H1840)</f>
        <v>52652</v>
      </c>
      <c r="J1840" s="52">
        <f>IFERROR(_xll.qlIndexFixing(Index1M,$H1840,TRUE,_xll.ohTrigger(RecalcTrigger,Trigger1M)),NA())</f>
        <v>1.6428980125207104E-2</v>
      </c>
      <c r="K1840" s="52">
        <f>IFERROR(_xll.qlIndexFixing(ONIndex1M,I1840,TRUE,_xll.ohTrigger(RecalcTrigger,Trigger1M)),NA())</f>
        <v>1.641981989111585E-2</v>
      </c>
      <c r="L1840" s="52">
        <f>IFERROR(_xll.qlIndexFixing(Index3M,H1840,TRUE,_xll.ohTrigger(RecalcTrigger,Trigger3M)),NA())</f>
        <v>1.8553327944472287E-2</v>
      </c>
      <c r="M1840" s="52">
        <f>IFERROR(_xll.qlIndexFixing(ONIndex3M,I1840,TRUE,_xll.ohTrigger(RecalcTrigger,Trigger3M)),NA())</f>
        <v>1.8520966647939119E-2</v>
      </c>
      <c r="N1840" s="52">
        <f>IFERROR(_xll.qlIndexFixing(Index6M,$H1840,TRUE,_xll.ohTrigger(RecalcTrigger,Trigger6M)),NA())</f>
        <v>2.0197090416962334E-2</v>
      </c>
      <c r="O1840" s="52">
        <f>IFERROR(_xll.qlIndexFixing(ONIndex6M,I1840,TRUE,_xll.ohTrigger(RecalcTrigger,Trigger6M)),NA())</f>
        <v>2.0113858568384657E-2</v>
      </c>
      <c r="P1840" s="52">
        <f>IFERROR(_xll.qlIndexFixing(Index1Y,$H1840,TRUE,_xll.ohTrigger(RecalcTrigger,Trigger1Y)),NA())</f>
        <v>2.1521710161453676E-2</v>
      </c>
      <c r="Q1840" s="52">
        <f>IFERROR(_xll.qlIndexFixing(ONIndex1Y,I1840,TRUE,_xll.ohTrigger(RecalcTrigger,Trigger1Y)),NA())</f>
        <v>2.1290085783931545E-2</v>
      </c>
    </row>
    <row r="1841" spans="2:17" x14ac:dyDescent="0.2">
      <c r="B1841" s="46" t="s">
        <v>51</v>
      </c>
      <c r="D1841" s="49">
        <f>_xll.qlCalendarAdvance(LocalCalendar,$D1840,B1841,"f",FALSE)</f>
        <v>52678</v>
      </c>
      <c r="E1841" s="49">
        <f>_xll.qlInterestRateIndexValueDate(IndexON,D1841)</f>
        <v>52678</v>
      </c>
      <c r="F1841" s="52">
        <f>IFERROR(_xll.qlIndexFixing(IndexON,D1841,TRUE,_xll.ohTrigger(RecalcTrigger,TriggerON)),NA())</f>
        <v>1.4283637993983689E-2</v>
      </c>
      <c r="H1841" s="49">
        <f>_xll.qlCalendarAdvance(IborCalendar,$H1840,B1841,"f",FALSE)</f>
        <v>52657</v>
      </c>
      <c r="I1841" s="49">
        <f>_xll.qlInterestRateIndexValueDate(Index1M,$H1841)</f>
        <v>52659</v>
      </c>
      <c r="J1841" s="52">
        <f>IFERROR(_xll.qlIndexFixing(Index1M,$H1841,TRUE,_xll.ohTrigger(RecalcTrigger,Trigger1M)),NA())</f>
        <v>1.6429310121200136E-2</v>
      </c>
      <c r="K1841" s="52">
        <f>IFERROR(_xll.qlIndexFixing(ONIndex1M,I1841,TRUE,_xll.ohTrigger(RecalcTrigger,Trigger1M)),NA())</f>
        <v>1.6419149747735062E-2</v>
      </c>
      <c r="L1841" s="52">
        <f>IFERROR(_xll.qlIndexFixing(Index3M,H1841,TRUE,_xll.ohTrigger(RecalcTrigger,Trigger3M)),NA())</f>
        <v>1.8552443368763723E-2</v>
      </c>
      <c r="M1841" s="52">
        <f>IFERROR(_xll.qlIndexFixing(ONIndex3M,I1841,TRUE,_xll.ohTrigger(RecalcTrigger,Trigger3M)),NA())</f>
        <v>1.8519409593213965E-2</v>
      </c>
      <c r="N1841" s="52">
        <f>IFERROR(_xll.qlIndexFixing(Index6M,$H1841,TRUE,_xll.ohTrigger(RecalcTrigger,Trigger6M)),NA())</f>
        <v>2.0197988443399383E-2</v>
      </c>
      <c r="O1841" s="52">
        <f>IFERROR(_xll.qlIndexFixing(ONIndex6M,I1841,TRUE,_xll.ohTrigger(RecalcTrigger,Trigger6M)),NA())</f>
        <v>2.0112369472977676E-2</v>
      </c>
      <c r="P1841" s="52">
        <f>IFERROR(_xll.qlIndexFixing(Index1Y,$H1841,TRUE,_xll.ohTrigger(RecalcTrigger,Trigger1Y)),NA())</f>
        <v>2.1519957996997224E-2</v>
      </c>
      <c r="Q1841" s="52">
        <f>IFERROR(_xll.qlIndexFixing(ONIndex1Y,I1841,TRUE,_xll.ohTrigger(RecalcTrigger,Trigger1Y)),NA())</f>
        <v>2.1289426835275904E-2</v>
      </c>
    </row>
    <row r="1842" spans="2:17" x14ac:dyDescent="0.2">
      <c r="B1842" s="46" t="s">
        <v>51</v>
      </c>
      <c r="D1842" s="49">
        <f>_xll.qlCalendarAdvance(LocalCalendar,$D1841,B1842,"f",FALSE)</f>
        <v>52685</v>
      </c>
      <c r="E1842" s="49">
        <f>_xll.qlInterestRateIndexValueDate(IndexON,D1842)</f>
        <v>52685</v>
      </c>
      <c r="F1842" s="52">
        <f>IFERROR(_xll.qlIndexFixing(IndexON,D1842,TRUE,_xll.ohTrigger(RecalcTrigger,TriggerON)),NA())</f>
        <v>1.4282618934986502E-2</v>
      </c>
      <c r="H1842" s="49">
        <f>_xll.qlCalendarAdvance(IborCalendar,$H1841,B1842,"f",FALSE)</f>
        <v>52664</v>
      </c>
      <c r="I1842" s="49">
        <f>_xll.qlInterestRateIndexValueDate(Index1M,$H1842)</f>
        <v>52666</v>
      </c>
      <c r="J1842" s="52">
        <f>IFERROR(_xll.qlIndexFixing(Index1M,$H1842,TRUE,_xll.ohTrigger(RecalcTrigger,Trigger1M)),NA())</f>
        <v>1.6428663550640543E-2</v>
      </c>
      <c r="K1842" s="52">
        <f>IFERROR(_xll.qlIndexFixing(ONIndex1M,I1842,TRUE,_xll.ohTrigger(RecalcTrigger,Trigger1M)),NA())</f>
        <v>1.6418487222340516E-2</v>
      </c>
      <c r="L1842" s="52">
        <f>IFERROR(_xll.qlIndexFixing(Index3M,H1842,TRUE,_xll.ohTrigger(RecalcTrigger,Trigger3M)),NA())</f>
        <v>1.8550828584268039E-2</v>
      </c>
      <c r="M1842" s="52">
        <f>IFERROR(_xll.qlIndexFixing(ONIndex3M,I1842,TRUE,_xll.ohTrigger(RecalcTrigger,Trigger3M)),NA())</f>
        <v>1.8517845846162118E-2</v>
      </c>
      <c r="N1842" s="52">
        <f>IFERROR(_xll.qlIndexFixing(Index6M,$H1842,TRUE,_xll.ohTrigger(RecalcTrigger,Trigger6M)),NA())</f>
        <v>2.0196104501609007E-2</v>
      </c>
      <c r="O1842" s="52">
        <f>IFERROR(_xll.qlIndexFixing(ONIndex6M,I1842,TRUE,_xll.ohTrigger(RecalcTrigger,Trigger6M)),NA())</f>
        <v>2.011088633744329E-2</v>
      </c>
      <c r="P1842" s="52">
        <f>IFERROR(_xll.qlIndexFixing(Index1Y,$H1842,TRUE,_xll.ohTrigger(RecalcTrigger,Trigger1Y)),NA())</f>
        <v>2.1520287883540951E-2</v>
      </c>
      <c r="Q1842" s="52">
        <f>IFERROR(_xll.qlIndexFixing(ONIndex1Y,I1842,TRUE,_xll.ohTrigger(RecalcTrigger,Trigger1Y)),NA())</f>
        <v>2.1288804250012561E-2</v>
      </c>
    </row>
    <row r="1843" spans="2:17" x14ac:dyDescent="0.2">
      <c r="B1843" s="46" t="s">
        <v>51</v>
      </c>
      <c r="D1843" s="49">
        <f>_xll.qlCalendarAdvance(LocalCalendar,$D1842,B1843,"f",FALSE)</f>
        <v>52692</v>
      </c>
      <c r="E1843" s="49">
        <f>_xll.qlInterestRateIndexValueDate(IndexON,D1843)</f>
        <v>52692</v>
      </c>
      <c r="F1843" s="52">
        <f>IFERROR(_xll.qlIndexFixing(IndexON,D1843,TRUE,_xll.ohTrigger(RecalcTrigger,TriggerON)),NA())</f>
        <v>1.4281598099170623E-2</v>
      </c>
      <c r="H1843" s="49">
        <f>_xll.qlCalendarAdvance(IborCalendar,$H1842,B1843,"f",FALSE)</f>
        <v>52671</v>
      </c>
      <c r="I1843" s="49">
        <f>_xll.qlInterestRateIndexValueDate(Index1M,$H1843)</f>
        <v>52673</v>
      </c>
      <c r="J1843" s="52">
        <f>IFERROR(_xll.qlIndexFixing(Index1M,$H1843,TRUE,_xll.ohTrigger(RecalcTrigger,Trigger1M)),NA())</f>
        <v>1.6428354338344775E-2</v>
      </c>
      <c r="K1843" s="52">
        <f>IFERROR(_xll.qlIndexFixing(ONIndex1M,I1843,TRUE,_xll.ohTrigger(RecalcTrigger,Trigger1M)),NA())</f>
        <v>1.6417832314852276E-2</v>
      </c>
      <c r="L1843" s="52">
        <f>IFERROR(_xll.qlIndexFixing(Index3M,H1843,TRUE,_xll.ohTrigger(RecalcTrigger,Trigger3M)),NA())</f>
        <v>1.8549207076658986E-2</v>
      </c>
      <c r="M1843" s="52">
        <f>IFERROR(_xll.qlIndexFixing(ONIndex3M,I1843,TRUE,_xll.ohTrigger(RecalcTrigger,Trigger3M)),NA())</f>
        <v>1.8516275406703642E-2</v>
      </c>
      <c r="N1843" s="52">
        <f>IFERROR(_xll.qlIndexFixing(Index6M,$H1843,TRUE,_xll.ohTrigger(RecalcTrigger,Trigger6M)),NA())</f>
        <v>2.0194691565981155E-2</v>
      </c>
      <c r="O1843" s="52">
        <f>IFERROR(_xll.qlIndexFixing(ONIndex6M,I1843,TRUE,_xll.ohTrigger(RecalcTrigger,Trigger6M)),NA())</f>
        <v>2.0109409161621628E-2</v>
      </c>
      <c r="P1843" s="52">
        <f>IFERROR(_xll.qlIndexFixing(Index1Y,$H1843,TRUE,_xll.ohTrigger(RecalcTrigger,Trigger1Y)),NA())</f>
        <v>2.1520654924766638E-2</v>
      </c>
      <c r="Q1843" s="52">
        <f>IFERROR(_xll.qlIndexFixing(ONIndex1Y,I1843,TRUE,_xll.ohTrigger(RecalcTrigger,Trigger1Y)),NA())</f>
        <v>2.1288218027901706E-2</v>
      </c>
    </row>
    <row r="1844" spans="2:17" x14ac:dyDescent="0.2">
      <c r="B1844" s="46" t="s">
        <v>51</v>
      </c>
      <c r="D1844" s="49">
        <f>_xll.qlCalendarAdvance(LocalCalendar,$D1843,B1844,"f",FALSE)</f>
        <v>52699</v>
      </c>
      <c r="E1844" s="49">
        <f>_xll.qlInterestRateIndexValueDate(IndexON,D1844)</f>
        <v>52699</v>
      </c>
      <c r="F1844" s="52">
        <f>IFERROR(_xll.qlIndexFixing(IndexON,D1844,TRUE,_xll.ohTrigger(RecalcTrigger,TriggerON)),NA())</f>
        <v>1.4280575486456115E-2</v>
      </c>
      <c r="H1844" s="49">
        <f>_xll.qlCalendarAdvance(IborCalendar,$H1843,B1844,"f",FALSE)</f>
        <v>52678</v>
      </c>
      <c r="I1844" s="49">
        <f>_xll.qlInterestRateIndexValueDate(Index1M,$H1844)</f>
        <v>52680</v>
      </c>
      <c r="J1844" s="52">
        <f>IFERROR(_xll.qlIndexFixing(Index1M,$H1844,TRUE,_xll.ohTrigger(RecalcTrigger,Trigger1M)),NA())</f>
        <v>1.6427393295756765E-2</v>
      </c>
      <c r="K1844" s="52">
        <f>IFERROR(_xll.qlIndexFixing(ONIndex1M,I1844,TRUE,_xll.ohTrigger(RecalcTrigger,Trigger1M)),NA())</f>
        <v>1.6417185025270342E-2</v>
      </c>
      <c r="L1844" s="52">
        <f>IFERROR(_xll.qlIndexFixing(Index3M,H1844,TRUE,_xll.ohTrigger(RecalcTrigger,Trigger3M)),NA())</f>
        <v>1.854757884594525E-2</v>
      </c>
      <c r="M1844" s="52">
        <f>IFERROR(_xll.qlIndexFixing(ONIndex3M,I1844,TRUE,_xll.ohTrigger(RecalcTrigger,Trigger3M)),NA())</f>
        <v>1.8514698274918473E-2</v>
      </c>
      <c r="N1844" s="52">
        <f>IFERROR(_xll.qlIndexFixing(Index6M,$H1844,TRUE,_xll.ohTrigger(RecalcTrigger,Trigger6M)),NA())</f>
        <v>2.0193284652894477E-2</v>
      </c>
      <c r="O1844" s="52">
        <f>IFERROR(_xll.qlIndexFixing(ONIndex6M,I1844,TRUE,_xll.ohTrigger(RecalcTrigger,Trigger6M)),NA())</f>
        <v>2.0107937945432752E-2</v>
      </c>
      <c r="P1844" s="52">
        <f>IFERROR(_xll.qlIndexFixing(Index1Y,$H1844,TRUE,_xll.ohTrigger(RecalcTrigger,Trigger1Y)),NA())</f>
        <v>2.1521059120715898E-2</v>
      </c>
      <c r="Q1844" s="52">
        <f>IFERROR(_xll.qlIndexFixing(ONIndex1Y,I1844,TRUE,_xll.ohTrigger(RecalcTrigger,Trigger1Y)),NA())</f>
        <v>2.1287668169343021E-2</v>
      </c>
    </row>
    <row r="1845" spans="2:17" x14ac:dyDescent="0.2">
      <c r="B1845" s="46" t="s">
        <v>51</v>
      </c>
      <c r="D1845" s="49">
        <f>_xll.qlCalendarAdvance(LocalCalendar,$D1844,B1845,"f",FALSE)</f>
        <v>52706</v>
      </c>
      <c r="E1845" s="49">
        <f>_xll.qlInterestRateIndexValueDate(IndexON,D1845)</f>
        <v>52706</v>
      </c>
      <c r="F1845" s="52">
        <f>IFERROR(_xll.qlIndexFixing(IndexON,D1845,TRUE,_xll.ohTrigger(RecalcTrigger,TriggerON)),NA())</f>
        <v>1.4279551096763043E-2</v>
      </c>
      <c r="H1845" s="49">
        <f>_xll.qlCalendarAdvance(IborCalendar,$H1844,B1845,"f",FALSE)</f>
        <v>52685</v>
      </c>
      <c r="I1845" s="49">
        <f>_xll.qlInterestRateIndexValueDate(Index1M,$H1845)</f>
        <v>52687</v>
      </c>
      <c r="J1845" s="52">
        <f>IFERROR(_xll.qlIndexFixing(Index1M,$H1845,TRUE,_xll.ohTrigger(RecalcTrigger,Trigger1M)),NA())</f>
        <v>1.6425777680616212E-2</v>
      </c>
      <c r="K1845" s="52">
        <f>IFERROR(_xll.qlIndexFixing(ONIndex1M,I1845,TRUE,_xll.ohTrigger(RecalcTrigger,Trigger1M)),NA())</f>
        <v>1.6416545353594714E-2</v>
      </c>
      <c r="L1845" s="52">
        <f>IFERROR(_xll.qlIndexFixing(Index3M,H1845,TRUE,_xll.ohTrigger(RecalcTrigger,Trigger3M)),NA())</f>
        <v>1.8545584987683026E-2</v>
      </c>
      <c r="M1845" s="52">
        <f>IFERROR(_xll.qlIndexFixing(ONIndex3M,I1845,TRUE,_xll.ohTrigger(RecalcTrigger,Trigger3M)),NA())</f>
        <v>1.8513114450646739E-2</v>
      </c>
      <c r="N1845" s="52">
        <f>IFERROR(_xll.qlIndexFixing(Index6M,$H1845,TRUE,_xll.ohTrigger(RecalcTrigger,Trigger6M)),NA())</f>
        <v>2.0190484899518028E-2</v>
      </c>
      <c r="O1845" s="52">
        <f>IFERROR(_xll.qlIndexFixing(ONIndex6M,I1845,TRUE,_xll.ohTrigger(RecalcTrigger,Trigger6M)),NA())</f>
        <v>2.0106472688876664E-2</v>
      </c>
      <c r="P1845" s="52">
        <f>IFERROR(_xll.qlIndexFixing(Index1Y,$H1845,TRUE,_xll.ohTrigger(RecalcTrigger,Trigger1Y)),NA())</f>
        <v>2.1521500471432965E-2</v>
      </c>
      <c r="Q1845" s="52">
        <f>IFERROR(_xll.qlIndexFixing(ONIndex1Y,I1845,TRUE,_xll.ohTrigger(RecalcTrigger,Trigger1Y)),NA())</f>
        <v>2.1287154674096698E-2</v>
      </c>
    </row>
    <row r="1846" spans="2:17" x14ac:dyDescent="0.2">
      <c r="B1846" s="46" t="s">
        <v>51</v>
      </c>
      <c r="D1846" s="49">
        <f>_xll.qlCalendarAdvance(LocalCalendar,$D1845,B1846,"f",FALSE)</f>
        <v>52713</v>
      </c>
      <c r="E1846" s="49">
        <f>_xll.qlInterestRateIndexValueDate(IndexON,D1846)</f>
        <v>52713</v>
      </c>
      <c r="F1846" s="52">
        <f>IFERROR(_xll.qlIndexFixing(IndexON,D1846,TRUE,_xll.ohTrigger(RecalcTrigger,TriggerON)),NA())</f>
        <v>1.4278524930331216E-2</v>
      </c>
      <c r="H1846" s="49">
        <f>_xll.qlCalendarAdvance(IborCalendar,$H1845,B1846,"f",FALSE)</f>
        <v>52692</v>
      </c>
      <c r="I1846" s="49">
        <f>_xll.qlInterestRateIndexValueDate(Index1M,$H1846)</f>
        <v>52694</v>
      </c>
      <c r="J1846" s="52">
        <f>IFERROR(_xll.qlIndexFixing(Index1M,$H1846,TRUE,_xll.ohTrigger(RecalcTrigger,Trigger1M)),NA())</f>
        <v>1.6426153555841039E-2</v>
      </c>
      <c r="K1846" s="52">
        <f>IFERROR(_xll.qlIndexFixing(ONIndex1M,I1846,TRUE,_xll.ohTrigger(RecalcTrigger,Trigger1M)),NA())</f>
        <v>1.6415913299905327E-2</v>
      </c>
      <c r="L1846" s="52">
        <f>IFERROR(_xll.qlIndexFixing(Index3M,H1846,TRUE,_xll.ohTrigger(RecalcTrigger,Trigger3M)),NA())</f>
        <v>1.8543943875349526E-2</v>
      </c>
      <c r="M1846" s="52">
        <f>IFERROR(_xll.qlIndexFixing(ONIndex3M,I1846,TRUE,_xll.ohTrigger(RecalcTrigger,Trigger3M)),NA())</f>
        <v>1.8511523934048313E-2</v>
      </c>
      <c r="N1846" s="52">
        <f>IFERROR(_xll.qlIndexFixing(Index6M,$H1846,TRUE,_xll.ohTrigger(RecalcTrigger,Trigger6M)),NA())</f>
        <v>2.0189088974624538E-2</v>
      </c>
      <c r="O1846" s="52">
        <f>IFERROR(_xll.qlIndexFixing(ONIndex6M,I1846,TRUE,_xll.ohTrigger(RecalcTrigger,Trigger6M)),NA())</f>
        <v>2.01050133920333E-2</v>
      </c>
      <c r="P1846" s="52">
        <f>IFERROR(_xll.qlIndexFixing(Index1Y,$H1846,TRUE,_xll.ohTrigger(RecalcTrigger,Trigger1Y)),NA())</f>
        <v>2.15247703281829E-2</v>
      </c>
      <c r="Q1846" s="52">
        <f>IFERROR(_xll.qlIndexFixing(ONIndex1Y,I1846,TRUE,_xll.ohTrigger(RecalcTrigger,Trigger1Y)),NA())</f>
        <v>2.1286677542162735E-2</v>
      </c>
    </row>
    <row r="1847" spans="2:17" x14ac:dyDescent="0.2">
      <c r="B1847" s="46" t="s">
        <v>51</v>
      </c>
      <c r="D1847" s="49">
        <f>_xll.qlCalendarAdvance(LocalCalendar,$D1846,B1847,"f",FALSE)</f>
        <v>52720</v>
      </c>
      <c r="E1847" s="49">
        <f>_xll.qlInterestRateIndexValueDate(IndexON,D1847)</f>
        <v>52720</v>
      </c>
      <c r="F1847" s="52">
        <f>IFERROR(_xll.qlIndexFixing(IndexON,D1847,TRUE,_xll.ohTrigger(RecalcTrigger,TriggerON)),NA())</f>
        <v>1.4277496986920823E-2</v>
      </c>
      <c r="H1847" s="49">
        <f>_xll.qlCalendarAdvance(IborCalendar,$H1846,B1847,"f",FALSE)</f>
        <v>52699</v>
      </c>
      <c r="I1847" s="49">
        <f>_xll.qlInterestRateIndexValueDate(Index1M,$H1847)</f>
        <v>52701</v>
      </c>
      <c r="J1847" s="52">
        <f>IFERROR(_xll.qlIndexFixing(Index1M,$H1847,TRUE,_xll.ohTrigger(RecalcTrigger,Trigger1M)),NA())</f>
        <v>1.6425545128994634E-2</v>
      </c>
      <c r="K1847" s="52">
        <f>IFERROR(_xll.qlIndexFixing(ONIndex1M,I1847,TRUE,_xll.ohTrigger(RecalcTrigger,Trigger1M)),NA())</f>
        <v>1.6416609054095588E-2</v>
      </c>
      <c r="L1847" s="52">
        <f>IFERROR(_xll.qlIndexFixing(Index3M,H1847,TRUE,_xll.ohTrigger(RecalcTrigger,Trigger3M)),NA())</f>
        <v>1.8542296040273226E-2</v>
      </c>
      <c r="M1847" s="52">
        <f>IFERROR(_xll.qlIndexFixing(ONIndex3M,I1847,TRUE,_xll.ohTrigger(RecalcTrigger,Trigger3M)),NA())</f>
        <v>1.8511372447465035E-2</v>
      </c>
      <c r="N1847" s="52">
        <f>IFERROR(_xll.qlIndexFixing(Index6M,$H1847,TRUE,_xll.ohTrigger(RecalcTrigger,Trigger6M)),NA())</f>
        <v>2.0187699071211193E-2</v>
      </c>
      <c r="O1847" s="52">
        <f>IFERROR(_xll.qlIndexFixing(ONIndex6M,I1847,TRUE,_xll.ohTrigger(RecalcTrigger,Trigger6M)),NA())</f>
        <v>2.0105391359978242E-2</v>
      </c>
      <c r="P1847" s="52">
        <f>IFERROR(_xll.qlIndexFixing(Index1Y,$H1847,TRUE,_xll.ohTrigger(RecalcTrigger,Trigger1Y)),NA())</f>
        <v>2.1522494637370045E-2</v>
      </c>
      <c r="Q1847" s="52">
        <f>IFERROR(_xll.qlIndexFixing(ONIndex1Y,I1847,TRUE,_xll.ohTrigger(RecalcTrigger,Trigger1Y)),NA())</f>
        <v>2.1288635625202446E-2</v>
      </c>
    </row>
    <row r="1848" spans="2:17" x14ac:dyDescent="0.2">
      <c r="B1848" s="46" t="s">
        <v>51</v>
      </c>
      <c r="D1848" s="49">
        <f>_xll.qlCalendarAdvance(LocalCalendar,$D1847,B1848,"f",FALSE)</f>
        <v>52727</v>
      </c>
      <c r="E1848" s="49">
        <f>_xll.qlInterestRateIndexValueDate(IndexON,D1848)</f>
        <v>52727</v>
      </c>
      <c r="F1848" s="52">
        <f>IFERROR(_xll.qlIndexFixing(IndexON,D1848,TRUE,_xll.ohTrigger(RecalcTrigger,TriggerON)),NA())</f>
        <v>1.4276467266611803E-2</v>
      </c>
      <c r="H1848" s="49">
        <f>_xll.qlCalendarAdvance(IborCalendar,$H1847,B1848,"f",FALSE)</f>
        <v>52706</v>
      </c>
      <c r="I1848" s="49">
        <f>_xll.qlInterestRateIndexValueDate(Index1M,$H1848)</f>
        <v>52708</v>
      </c>
      <c r="J1848" s="52">
        <f>IFERROR(_xll.qlIndexFixing(Index1M,$H1848,TRUE,_xll.ohTrigger(RecalcTrigger,Trigger1M)),NA())</f>
        <v>1.6424944330885871E-2</v>
      </c>
      <c r="K1848" s="52">
        <f>IFERROR(_xll.qlIndexFixing(ONIndex1M,I1848,TRUE,_xll.ohTrigger(RecalcTrigger,Trigger1M)),NA())</f>
        <v>1.6414672046325407E-2</v>
      </c>
      <c r="L1848" s="52">
        <f>IFERROR(_xll.qlIndexFixing(Index3M,H1848,TRUE,_xll.ohTrigger(RecalcTrigger,Trigger3M)),NA())</f>
        <v>1.8540641482462903E-2</v>
      </c>
      <c r="M1848" s="52">
        <f>IFERROR(_xll.qlIndexFixing(ONIndex3M,I1848,TRUE,_xll.ohTrigger(RecalcTrigger,Trigger3M)),NA())</f>
        <v>1.8508322823631573E-2</v>
      </c>
      <c r="N1848" s="52">
        <f>IFERROR(_xll.qlIndexFixing(Index6M,$H1848,TRUE,_xll.ohTrigger(RecalcTrigger,Trigger6M)),NA())</f>
        <v>2.0186315189266196E-2</v>
      </c>
      <c r="O1848" s="52">
        <f>IFERROR(_xll.qlIndexFixing(ONIndex6M,I1848,TRUE,_xll.ohTrigger(RecalcTrigger,Trigger6M)),NA())</f>
        <v>2.0102112677404804E-2</v>
      </c>
      <c r="P1848" s="52">
        <f>IFERROR(_xll.qlIndexFixing(Index1Y,$H1848,TRUE,_xll.ohTrigger(RecalcTrigger,Trigger1Y)),NA())</f>
        <v>2.1523047452700218E-2</v>
      </c>
      <c r="Q1848" s="52">
        <f>IFERROR(_xll.qlIndexFixing(ONIndex1Y,I1848,TRUE,_xll.ohTrigger(RecalcTrigger,Trigger1Y)),NA())</f>
        <v>2.1285832368151958E-2</v>
      </c>
    </row>
    <row r="1849" spans="2:17" x14ac:dyDescent="0.2">
      <c r="B1849" s="46" t="s">
        <v>51</v>
      </c>
      <c r="D1849" s="49">
        <f>_xll.qlCalendarAdvance(LocalCalendar,$D1848,B1849,"f",FALSE)</f>
        <v>52734</v>
      </c>
      <c r="E1849" s="49">
        <f>_xll.qlInterestRateIndexValueDate(IndexON,D1849)</f>
        <v>52734</v>
      </c>
      <c r="F1849" s="52">
        <f>IFERROR(_xll.qlIndexFixing(IndexON,D1849,TRUE,_xll.ohTrigger(RecalcTrigger,TriggerON)),NA())</f>
        <v>1.4275435769484091E-2</v>
      </c>
      <c r="H1849" s="49">
        <f>_xll.qlCalendarAdvance(IborCalendar,$H1848,B1849,"f",FALSE)</f>
        <v>52713</v>
      </c>
      <c r="I1849" s="49">
        <f>_xll.qlInterestRateIndexValueDate(Index1M,$H1849)</f>
        <v>52715</v>
      </c>
      <c r="J1849" s="52">
        <f>IFERROR(_xll.qlIndexFixing(Index1M,$H1849,TRUE,_xll.ohTrigger(RecalcTrigger,Trigger1M)),NA())</f>
        <v>1.6424683993150942E-2</v>
      </c>
      <c r="K1849" s="52">
        <f>IFERROR(_xll.qlIndexFixing(ONIndex1M,I1849,TRUE,_xll.ohTrigger(RecalcTrigger,Trigger1M)),NA())</f>
        <v>1.6414062846434874E-2</v>
      </c>
      <c r="L1849" s="52">
        <f>IFERROR(_xll.qlIndexFixing(Index3M,H1849,TRUE,_xll.ohTrigger(RecalcTrigger,Trigger3M)),NA())</f>
        <v>1.8538980201928228E-2</v>
      </c>
      <c r="M1849" s="52">
        <f>IFERROR(_xll.qlIndexFixing(ONIndex3M,I1849,TRUE,_xll.ohTrigger(RecalcTrigger,Trigger3M)),NA())</f>
        <v>1.850671222981326E-2</v>
      </c>
      <c r="N1849" s="52">
        <f>IFERROR(_xll.qlIndexFixing(Index6M,$H1849,TRUE,_xll.ohTrigger(RecalcTrigger,Trigger6M)),NA())</f>
        <v>2.0184937328777321E-2</v>
      </c>
      <c r="O1849" s="52">
        <f>IFERROR(_xll.qlIndexFixing(ONIndex6M,I1849,TRUE,_xll.ohTrigger(RecalcTrigger,Trigger6M)),NA())</f>
        <v>2.0100671259619673E-2</v>
      </c>
      <c r="P1849" s="52">
        <f>IFERROR(_xll.qlIndexFixing(Index1Y,$H1849,TRUE,_xll.ohTrigger(RecalcTrigger,Trigger1Y)),NA())</f>
        <v>2.1523637423017855E-2</v>
      </c>
      <c r="Q1849" s="52">
        <f>IFERROR(_xll.qlIndexFixing(ONIndex1Y,I1849,TRUE,_xll.ohTrigger(RecalcTrigger,Trigger1Y)),NA())</f>
        <v>2.1285464326235015E-2</v>
      </c>
    </row>
    <row r="1850" spans="2:17" x14ac:dyDescent="0.2">
      <c r="B1850" s="46" t="s">
        <v>51</v>
      </c>
      <c r="D1850" s="49">
        <f>_xll.qlCalendarAdvance(LocalCalendar,$D1849,B1850,"f",FALSE)</f>
        <v>52741</v>
      </c>
      <c r="E1850" s="49">
        <f>_xll.qlInterestRateIndexValueDate(IndexON,D1850)</f>
        <v>52741</v>
      </c>
      <c r="F1850" s="52">
        <f>IFERROR(_xll.qlIndexFixing(IndexON,D1850,TRUE,_xll.ohTrigger(RecalcTrigger,TriggerON)),NA())</f>
        <v>1.427440249545775E-2</v>
      </c>
      <c r="H1850" s="49">
        <f>_xll.qlCalendarAdvance(IborCalendar,$H1849,B1850,"f",FALSE)</f>
        <v>52720</v>
      </c>
      <c r="I1850" s="49">
        <f>_xll.qlInterestRateIndexValueDate(Index1M,$H1850)</f>
        <v>52722</v>
      </c>
      <c r="J1850" s="52">
        <f>IFERROR(_xll.qlIndexFixing(Index1M,$H1850,TRUE,_xll.ohTrigger(RecalcTrigger,Trigger1M)),NA())</f>
        <v>1.642376562088127E-2</v>
      </c>
      <c r="K1850" s="52">
        <f>IFERROR(_xll.qlIndexFixing(ONIndex1M,I1850,TRUE,_xll.ohTrigger(RecalcTrigger,Trigger1M)),NA())</f>
        <v>1.6413461264450646E-2</v>
      </c>
      <c r="L1850" s="52">
        <f>IFERROR(_xll.qlIndexFixing(Index3M,H1850,TRUE,_xll.ohTrigger(RecalcTrigger,Trigger3M)),NA())</f>
        <v>1.8537668276938923E-2</v>
      </c>
      <c r="M1850" s="52">
        <f>IFERROR(_xll.qlIndexFixing(ONIndex3M,I1850,TRUE,_xll.ohTrigger(RecalcTrigger,Trigger3M)),NA())</f>
        <v>1.8505094943668254E-2</v>
      </c>
      <c r="N1850" s="52">
        <f>IFERROR(_xll.qlIndexFixing(Index6M,$H1850,TRUE,_xll.ohTrigger(RecalcTrigger,Trigger6M)),NA())</f>
        <v>2.0184969647005922E-2</v>
      </c>
      <c r="O1850" s="52">
        <f>IFERROR(_xll.qlIndexFixing(ONIndex6M,I1850,TRUE,_xll.ohTrigger(RecalcTrigger,Trigger6M)),NA())</f>
        <v>2.009923580146733E-2</v>
      </c>
      <c r="P1850" s="52">
        <f>IFERROR(_xll.qlIndexFixing(Index1Y,$H1850,TRUE,_xll.ohTrigger(RecalcTrigger,Trigger1Y)),NA())</f>
        <v>2.1524264548388669E-2</v>
      </c>
      <c r="Q1850" s="52">
        <f>IFERROR(_xll.qlIndexFixing(ONIndex1Y,I1850,TRUE,_xll.ohTrigger(RecalcTrigger,Trigger1Y)),NA())</f>
        <v>2.128513264771037E-2</v>
      </c>
    </row>
    <row r="1851" spans="2:17" x14ac:dyDescent="0.2">
      <c r="B1851" s="46" t="s">
        <v>51</v>
      </c>
      <c r="D1851" s="49">
        <f>_xll.qlCalendarAdvance(LocalCalendar,$D1850,B1851,"f",FALSE)</f>
        <v>52748</v>
      </c>
      <c r="E1851" s="49">
        <f>_xll.qlInterestRateIndexValueDate(IndexON,D1851)</f>
        <v>52748</v>
      </c>
      <c r="F1851" s="52">
        <f>IFERROR(_xll.qlIndexFixing(IndexON,D1851,TRUE,_xll.ohTrigger(RecalcTrigger,TriggerON)),NA())</f>
        <v>1.4273367444532781E-2</v>
      </c>
      <c r="H1851" s="49">
        <f>_xll.qlCalendarAdvance(IborCalendar,$H1850,B1851,"f",FALSE)</f>
        <v>52727</v>
      </c>
      <c r="I1851" s="49">
        <f>_xll.qlInterestRateIndexValueDate(Index1M,$H1851)</f>
        <v>52729</v>
      </c>
      <c r="J1851" s="52">
        <f>IFERROR(_xll.qlIndexFixing(Index1M,$H1851,TRUE,_xll.ohTrigger(RecalcTrigger,Trigger1M)),NA())</f>
        <v>1.6423187708982934E-2</v>
      </c>
      <c r="K1851" s="52">
        <f>IFERROR(_xll.qlIndexFixing(ONIndex1M,I1851,TRUE,_xll.ohTrigger(RecalcTrigger,Trigger1M)),NA())</f>
        <v>1.6412867300372724E-2</v>
      </c>
      <c r="L1851" s="52">
        <f>IFERROR(_xll.qlIndexFixing(Index3M,H1851,TRUE,_xll.ohTrigger(RecalcTrigger,Trigger3M)),NA())</f>
        <v>1.8535992984730489E-2</v>
      </c>
      <c r="M1851" s="52">
        <f>IFERROR(_xll.qlIndexFixing(ONIndex3M,I1851,TRUE,_xll.ohTrigger(RecalcTrigger,Trigger3M)),NA())</f>
        <v>1.8503470965036684E-2</v>
      </c>
      <c r="N1851" s="52">
        <f>IFERROR(_xll.qlIndexFixing(Index6M,$H1851,TRUE,_xll.ohTrigger(RecalcTrigger,Trigger6M)),NA())</f>
        <v>2.0183604891343892E-2</v>
      </c>
      <c r="O1851" s="52">
        <f>IFERROR(_xll.qlIndexFixing(ONIndex6M,I1851,TRUE,_xll.ohTrigger(RecalcTrigger,Trigger6M)),NA())</f>
        <v>2.009780630302771E-2</v>
      </c>
      <c r="P1851" s="52">
        <f>IFERROR(_xll.qlIndexFixing(Index1Y,$H1851,TRUE,_xll.ohTrigger(RecalcTrigger,Trigger1Y)),NA())</f>
        <v>2.1524928828881854E-2</v>
      </c>
      <c r="Q1851" s="52">
        <f>IFERROR(_xll.qlIndexFixing(ONIndex1Y,I1851,TRUE,_xll.ohTrigger(RecalcTrigger,Trigger1Y)),NA())</f>
        <v>2.1284837332418149E-2</v>
      </c>
    </row>
    <row r="1852" spans="2:17" x14ac:dyDescent="0.2">
      <c r="B1852" s="46" t="s">
        <v>51</v>
      </c>
      <c r="D1852" s="49">
        <f>_xll.qlCalendarAdvance(LocalCalendar,$D1851,B1852,"f",FALSE)</f>
        <v>52755</v>
      </c>
      <c r="E1852" s="49">
        <f>_xll.qlInterestRateIndexValueDate(IndexON,D1852)</f>
        <v>52755</v>
      </c>
      <c r="F1852" s="52">
        <f>IFERROR(_xll.qlIndexFixing(IndexON,D1852,TRUE,_xll.ohTrigger(RecalcTrigger,TriggerON)),NA())</f>
        <v>1.4272330616709183E-2</v>
      </c>
      <c r="H1852" s="49">
        <f>_xll.qlCalendarAdvance(IborCalendar,$H1851,B1852,"f",FALSE)</f>
        <v>52734</v>
      </c>
      <c r="I1852" s="49">
        <f>_xll.qlInterestRateIndexValueDate(Index1M,$H1852)</f>
        <v>52736</v>
      </c>
      <c r="J1852" s="52">
        <f>IFERROR(_xll.qlIndexFixing(Index1M,$H1852,TRUE,_xll.ohTrigger(RecalcTrigger,Trigger1M)),NA())</f>
        <v>1.6422617425814745E-2</v>
      </c>
      <c r="K1852" s="52">
        <f>IFERROR(_xll.qlIndexFixing(ONIndex1M,I1852,TRUE,_xll.ohTrigger(RecalcTrigger,Trigger1M)),NA())</f>
        <v>1.6412280954201108E-2</v>
      </c>
      <c r="L1852" s="52">
        <f>IFERROR(_xll.qlIndexFixing(Index3M,H1852,TRUE,_xll.ohTrigger(RecalcTrigger,Trigger3M)),NA())</f>
        <v>1.8534310969484272E-2</v>
      </c>
      <c r="M1852" s="52">
        <f>IFERROR(_xll.qlIndexFixing(ONIndex3M,I1852,TRUE,_xll.ohTrigger(RecalcTrigger,Trigger3M)),NA())</f>
        <v>1.8501840294158356E-2</v>
      </c>
      <c r="N1852" s="52">
        <f>IFERROR(_xll.qlIndexFixing(Index6M,$H1852,TRUE,_xll.ohTrigger(RecalcTrigger,Trigger6M)),NA())</f>
        <v>2.0182246158120323E-2</v>
      </c>
      <c r="O1852" s="52">
        <f>IFERROR(_xll.qlIndexFixing(ONIndex6M,I1852,TRUE,_xll.ohTrigger(RecalcTrigger,Trigger6M)),NA())</f>
        <v>2.0096382764300813E-2</v>
      </c>
      <c r="P1852" s="52">
        <f>IFERROR(_xll.qlIndexFixing(Index1Y,$H1852,TRUE,_xll.ohTrigger(RecalcTrigger,Trigger1Y)),NA())</f>
        <v>2.1525630264571004E-2</v>
      </c>
      <c r="Q1852" s="52">
        <f>IFERROR(_xll.qlIndexFixing(ONIndex1Y,I1852,TRUE,_xll.ohTrigger(RecalcTrigger,Trigger1Y)),NA())</f>
        <v>2.128457838043829E-2</v>
      </c>
    </row>
    <row r="1853" spans="2:17" x14ac:dyDescent="0.2">
      <c r="B1853" s="46" t="s">
        <v>51</v>
      </c>
      <c r="D1853" s="49">
        <f>_xll.qlCalendarAdvance(LocalCalendar,$D1852,B1853,"f",FALSE)</f>
        <v>52762</v>
      </c>
      <c r="E1853" s="49">
        <f>_xll.qlInterestRateIndexValueDate(IndexON,D1853)</f>
        <v>52762</v>
      </c>
      <c r="F1853" s="52">
        <f>IFERROR(_xll.qlIndexFixing(IndexON,D1853,TRUE,_xll.ohTrigger(RecalcTrigger,TriggerON)),NA())</f>
        <v>1.4271292011986958E-2</v>
      </c>
      <c r="H1853" s="49">
        <f>_xll.qlCalendarAdvance(IborCalendar,$H1852,B1853,"f",FALSE)</f>
        <v>52741</v>
      </c>
      <c r="I1853" s="49">
        <f>_xll.qlInterestRateIndexValueDate(Index1M,$H1853)</f>
        <v>52743</v>
      </c>
      <c r="J1853" s="52">
        <f>IFERROR(_xll.qlIndexFixing(Index1M,$H1853,TRUE,_xll.ohTrigger(RecalcTrigger,Trigger1M)),NA())</f>
        <v>1.6422054771384198E-2</v>
      </c>
      <c r="K1853" s="52">
        <f>IFERROR(_xll.qlIndexFixing(ONIndex1M,I1853,TRUE,_xll.ohTrigger(RecalcTrigger,Trigger1M)),NA())</f>
        <v>1.641170222609567E-2</v>
      </c>
      <c r="L1853" s="52">
        <f>IFERROR(_xll.qlIndexFixing(Index3M,H1853,TRUE,_xll.ohTrigger(RecalcTrigger,Trigger3M)),NA())</f>
        <v>1.8532622231209835E-2</v>
      </c>
      <c r="M1853" s="52">
        <f>IFERROR(_xll.qlIndexFixing(ONIndex3M,I1853,TRUE,_xll.ohTrigger(RecalcTrigger,Trigger3M)),NA())</f>
        <v>1.8500202930793463E-2</v>
      </c>
      <c r="N1853" s="52">
        <f>IFERROR(_xll.qlIndexFixing(Index6M,$H1853,TRUE,_xll.ohTrigger(RecalcTrigger,Trigger6M)),NA())</f>
        <v>2.0180893447322323E-2</v>
      </c>
      <c r="O1853" s="52">
        <f>IFERROR(_xll.qlIndexFixing(ONIndex6M,I1853,TRUE,_xll.ohTrigger(RecalcTrigger,Trigger6M)),NA())</f>
        <v>2.009496518528664E-2</v>
      </c>
      <c r="P1853" s="52">
        <f>IFERROR(_xll.qlIndexFixing(Index1Y,$H1853,TRUE,_xll.ohTrigger(RecalcTrigger,Trigger1Y)),NA())</f>
        <v>2.1526368855533422E-2</v>
      </c>
      <c r="Q1853" s="52">
        <f>IFERROR(_xll.qlIndexFixing(ONIndex1Y,I1853,TRUE,_xll.ohTrigger(RecalcTrigger,Trigger1Y)),NA())</f>
        <v>2.1284355791930665E-2</v>
      </c>
    </row>
    <row r="1854" spans="2:17" x14ac:dyDescent="0.2">
      <c r="B1854" s="46" t="s">
        <v>51</v>
      </c>
      <c r="D1854" s="49">
        <f>_xll.qlCalendarAdvance(LocalCalendar,$D1853,B1854,"f",FALSE)</f>
        <v>52769</v>
      </c>
      <c r="E1854" s="49">
        <f>_xll.qlInterestRateIndexValueDate(IndexON,D1854)</f>
        <v>52769</v>
      </c>
      <c r="F1854" s="52">
        <f>IFERROR(_xll.qlIndexFixing(IndexON,D1854,TRUE,_xll.ohTrigger(RecalcTrigger,TriggerON)),NA())</f>
        <v>1.4270251630366104E-2</v>
      </c>
      <c r="H1854" s="49">
        <f>_xll.qlCalendarAdvance(IborCalendar,$H1853,B1854,"f",FALSE)</f>
        <v>52748</v>
      </c>
      <c r="I1854" s="49">
        <f>_xll.qlInterestRateIndexValueDate(Index1M,$H1854)</f>
        <v>52750</v>
      </c>
      <c r="J1854" s="52">
        <f>IFERROR(_xll.qlIndexFixing(Index1M,$H1854,TRUE,_xll.ohTrigger(RecalcTrigger,Trigger1M)),NA())</f>
        <v>1.6421835172001052E-2</v>
      </c>
      <c r="K1854" s="52">
        <f>IFERROR(_xll.qlIndexFixing(ONIndex1M,I1854,TRUE,_xll.ohTrigger(RecalcTrigger,Trigger1M)),NA())</f>
        <v>1.6411131115816602E-2</v>
      </c>
      <c r="L1854" s="52">
        <f>IFERROR(_xll.qlIndexFixing(Index3M,H1854,TRUE,_xll.ohTrigger(RecalcTrigger,Trigger3M)),NA())</f>
        <v>1.8530926769915867E-2</v>
      </c>
      <c r="M1854" s="52">
        <f>IFERROR(_xll.qlIndexFixing(ONIndex3M,I1854,TRUE,_xll.ohTrigger(RecalcTrigger,Trigger3M)),NA())</f>
        <v>1.8498558875021942E-2</v>
      </c>
      <c r="N1854" s="52">
        <f>IFERROR(_xll.qlIndexFixing(Index6M,$H1854,TRUE,_xll.ohTrigger(RecalcTrigger,Trigger6M)),NA())</f>
        <v>2.017813834772747E-2</v>
      </c>
      <c r="O1854" s="52">
        <f>IFERROR(_xll.qlIndexFixing(ONIndex6M,I1854,TRUE,_xll.ohTrigger(RecalcTrigger,Trigger6M)),NA())</f>
        <v>2.0093553565905253E-2</v>
      </c>
      <c r="P1854" s="52">
        <f>IFERROR(_xll.qlIndexFixing(Index1Y,$H1854,TRUE,_xll.ohTrigger(RecalcTrigger,Trigger1Y)),NA())</f>
        <v>2.1527144601851234E-2</v>
      </c>
      <c r="Q1854" s="52">
        <f>IFERROR(_xll.qlIndexFixing(ONIndex1Y,I1854,TRUE,_xll.ohTrigger(RecalcTrigger,Trigger1Y)),NA())</f>
        <v>2.1284169566655464E-2</v>
      </c>
    </row>
    <row r="1855" spans="2:17" x14ac:dyDescent="0.2">
      <c r="B1855" s="46" t="s">
        <v>51</v>
      </c>
      <c r="D1855" s="49">
        <f>_xll.qlCalendarAdvance(LocalCalendar,$D1854,B1855,"f",FALSE)</f>
        <v>52776</v>
      </c>
      <c r="E1855" s="49">
        <f>_xll.qlInterestRateIndexValueDate(IndexON,D1855)</f>
        <v>52776</v>
      </c>
      <c r="F1855" s="52">
        <f>IFERROR(_xll.qlIndexFixing(IndexON,D1855,TRUE,_xll.ohTrigger(RecalcTrigger,TriggerON)),NA())</f>
        <v>1.4269209471926558E-2</v>
      </c>
      <c r="H1855" s="49">
        <f>_xll.qlCalendarAdvance(IborCalendar,$H1854,B1855,"f",FALSE)</f>
        <v>52755</v>
      </c>
      <c r="I1855" s="49">
        <f>_xll.qlInterestRateIndexValueDate(Index1M,$H1855)</f>
        <v>52757</v>
      </c>
      <c r="J1855" s="52">
        <f>IFERROR(_xll.qlIndexFixing(Index1M,$H1855,TRUE,_xll.ohTrigger(RecalcTrigger,Trigger1M)),NA())</f>
        <v>1.6420952348711049E-2</v>
      </c>
      <c r="K1855" s="52">
        <f>IFERROR(_xll.qlIndexFixing(ONIndex1M,I1855,TRUE,_xll.ohTrigger(RecalcTrigger,Trigger1M)),NA())</f>
        <v>1.6410567623523775E-2</v>
      </c>
      <c r="L1855" s="52">
        <f>IFERROR(_xll.qlIndexFixing(Index3M,H1855,TRUE,_xll.ohTrigger(RecalcTrigger,Trigger3M)),NA())</f>
        <v>1.8529224585611924E-2</v>
      </c>
      <c r="M1855" s="52">
        <f>IFERROR(_xll.qlIndexFixing(ONIndex3M,I1855,TRUE,_xll.ohTrigger(RecalcTrigger,Trigger3M)),NA())</f>
        <v>1.8496908126923728E-2</v>
      </c>
      <c r="N1855" s="52">
        <f>IFERROR(_xll.qlIndexFixing(Index6M,$H1855,TRUE,_xll.ohTrigger(RecalcTrigger,Trigger6M)),NA())</f>
        <v>2.0176796615710174E-2</v>
      </c>
      <c r="O1855" s="52">
        <f>IFERROR(_xll.qlIndexFixing(ONIndex6M,I1855,TRUE,_xll.ohTrigger(RecalcTrigger,Trigger6M)),NA())</f>
        <v>2.009214790623659E-2</v>
      </c>
      <c r="P1855" s="52">
        <f>IFERROR(_xll.qlIndexFixing(Index1Y,$H1855,TRUE,_xll.ohTrigger(RecalcTrigger,Trigger1Y)),NA())</f>
        <v>2.1527957503609852E-2</v>
      </c>
      <c r="Q1855" s="52">
        <f>IFERROR(_xll.qlIndexFixing(ONIndex1Y,I1855,TRUE,_xll.ohTrigger(RecalcTrigger,Trigger1Y)),NA())</f>
        <v>2.1284019704772561E-2</v>
      </c>
    </row>
    <row r="1856" spans="2:17" x14ac:dyDescent="0.2">
      <c r="B1856" s="46" t="s">
        <v>51</v>
      </c>
      <c r="D1856" s="49">
        <f>_xll.qlCalendarAdvance(LocalCalendar,$D1855,B1856,"f",FALSE)</f>
        <v>52783</v>
      </c>
      <c r="E1856" s="49">
        <f>_xll.qlInterestRateIndexValueDate(IndexON,D1856)</f>
        <v>52783</v>
      </c>
      <c r="F1856" s="52">
        <f>IFERROR(_xll.qlIndexFixing(IndexON,D1856,TRUE,_xll.ohTrigger(RecalcTrigger,TriggerON)),NA())</f>
        <v>1.4268165536508448E-2</v>
      </c>
      <c r="H1856" s="49">
        <f>_xll.qlCalendarAdvance(IborCalendar,$H1855,B1856,"f",FALSE)</f>
        <v>52762</v>
      </c>
      <c r="I1856" s="49">
        <f>_xll.qlInterestRateIndexValueDate(Index1M,$H1856)</f>
        <v>52764</v>
      </c>
      <c r="J1856" s="52">
        <f>IFERROR(_xll.qlIndexFixing(Index1M,$H1856,TRUE,_xll.ohTrigger(RecalcTrigger,Trigger1M)),NA())</f>
        <v>1.6420412580470944E-2</v>
      </c>
      <c r="K1856" s="52">
        <f>IFERROR(_xll.qlIndexFixing(ONIndex1M,I1856,TRUE,_xll.ohTrigger(RecalcTrigger,Trigger1M)),NA())</f>
        <v>1.6410011749137254E-2</v>
      </c>
      <c r="L1856" s="52">
        <f>IFERROR(_xll.qlIndexFixing(Index3M,H1856,TRUE,_xll.ohTrigger(RecalcTrigger,Trigger3M)),NA())</f>
        <v>1.8527515678304955E-2</v>
      </c>
      <c r="M1856" s="52">
        <f>IFERROR(_xll.qlIndexFixing(ONIndex3M,I1856,TRUE,_xll.ohTrigger(RecalcTrigger,Trigger3M)),NA())</f>
        <v>1.8495250686338949E-2</v>
      </c>
      <c r="N1856" s="52">
        <f>IFERROR(_xll.qlIndexFixing(Index6M,$H1856,TRUE,_xll.ohTrigger(RecalcTrigger,Trigger6M)),NA())</f>
        <v>2.0175460905061639E-2</v>
      </c>
      <c r="O1856" s="52">
        <f>IFERROR(_xll.qlIndexFixing(ONIndex6M,I1856,TRUE,_xll.ohTrigger(RecalcTrigger,Trigger6M)),NA())</f>
        <v>2.0090748206120779E-2</v>
      </c>
      <c r="P1856" s="52">
        <f>IFERROR(_xll.qlIndexFixing(Index1Y,$H1856,TRUE,_xll.ohTrigger(RecalcTrigger,Trigger1Y)),NA())</f>
        <v>2.1528807560899289E-2</v>
      </c>
      <c r="Q1856" s="52">
        <f>IFERROR(_xll.qlIndexFixing(ONIndex1Y,I1856,TRUE,_xll.ohTrigger(RecalcTrigger,Trigger1Y)),NA())</f>
        <v>2.1283906206281955E-2</v>
      </c>
    </row>
    <row r="1857" spans="2:17" x14ac:dyDescent="0.2">
      <c r="B1857" s="46" t="s">
        <v>51</v>
      </c>
      <c r="D1857" s="49">
        <f>_xll.qlCalendarAdvance(LocalCalendar,$D1856,B1857,"f",FALSE)</f>
        <v>52790</v>
      </c>
      <c r="E1857" s="49">
        <f>_xll.qlInterestRateIndexValueDate(IndexON,D1857)</f>
        <v>52790</v>
      </c>
      <c r="F1857" s="52">
        <f>IFERROR(_xll.qlIndexFixing(IndexON,D1857,TRUE,_xll.ohTrigger(RecalcTrigger,TriggerON)),NA())</f>
        <v>1.4267119824271646E-2</v>
      </c>
      <c r="H1857" s="49">
        <f>_xll.qlCalendarAdvance(IborCalendar,$H1856,B1857,"f",FALSE)</f>
        <v>52769</v>
      </c>
      <c r="I1857" s="49">
        <f>_xll.qlInterestRateIndexValueDate(Index1M,$H1857)</f>
        <v>52771</v>
      </c>
      <c r="J1857" s="52">
        <f>IFERROR(_xll.qlIndexFixing(Index1M,$H1857,TRUE,_xll.ohTrigger(RecalcTrigger,Trigger1M)),NA())</f>
        <v>1.6419880440955992E-2</v>
      </c>
      <c r="K1857" s="52">
        <f>IFERROR(_xll.qlIndexFixing(ONIndex1M,I1857,TRUE,_xll.ohTrigger(RecalcTrigger,Trigger1M)),NA())</f>
        <v>1.6409463492736975E-2</v>
      </c>
      <c r="L1857" s="52">
        <f>IFERROR(_xll.qlIndexFixing(Index3M,H1857,TRUE,_xll.ohTrigger(RecalcTrigger,Trigger3M)),NA())</f>
        <v>1.852580004800539E-2</v>
      </c>
      <c r="M1857" s="52">
        <f>IFERROR(_xll.qlIndexFixing(ONIndex3M,I1857,TRUE,_xll.ohTrigger(RecalcTrigger,Trigger3M)),NA())</f>
        <v>1.8493586553427477E-2</v>
      </c>
      <c r="N1857" s="52">
        <f>IFERROR(_xll.qlIndexFixing(Index6M,$H1857,TRUE,_xll.ohTrigger(RecalcTrigger,Trigger6M)),NA())</f>
        <v>2.017413121577007E-2</v>
      </c>
      <c r="O1857" s="52">
        <f>IFERROR(_xll.qlIndexFixing(ONIndex6M,I1857,TRUE,_xll.ohTrigger(RecalcTrigger,Trigger6M)),NA())</f>
        <v>2.0089354465877562E-2</v>
      </c>
      <c r="P1857" s="52">
        <f>IFERROR(_xll.qlIndexFixing(Index1Y,$H1857,TRUE,_xll.ohTrigger(RecalcTrigger,Trigger1Y)),NA())</f>
        <v>2.1529694773813494E-2</v>
      </c>
      <c r="Q1857" s="52">
        <f>IFERROR(_xll.qlIndexFixing(ONIndex1Y,I1857,TRUE,_xll.ohTrigger(RecalcTrigger,Trigger1Y)),NA())</f>
        <v>2.1283829070943838E-2</v>
      </c>
    </row>
    <row r="1858" spans="2:17" x14ac:dyDescent="0.2">
      <c r="B1858" s="46" t="s">
        <v>51</v>
      </c>
      <c r="D1858" s="49">
        <f>_xll.qlCalendarAdvance(LocalCalendar,$D1857,B1858,"f",FALSE)</f>
        <v>52797</v>
      </c>
      <c r="E1858" s="49">
        <f>_xll.qlInterestRateIndexValueDate(IndexON,D1858)</f>
        <v>52797</v>
      </c>
      <c r="F1858" s="52">
        <f>IFERROR(_xll.qlIndexFixing(IndexON,D1858,TRUE,_xll.ohTrigger(RecalcTrigger,TriggerON)),NA())</f>
        <v>1.4266072335216151E-2</v>
      </c>
      <c r="H1858" s="49">
        <f>_xll.qlCalendarAdvance(IborCalendar,$H1857,B1858,"f",FALSE)</f>
        <v>52776</v>
      </c>
      <c r="I1858" s="49">
        <f>_xll.qlInterestRateIndexValueDate(Index1M,$H1858)</f>
        <v>52778</v>
      </c>
      <c r="J1858" s="52">
        <f>IFERROR(_xll.qlIndexFixing(Index1M,$H1858,TRUE,_xll.ohTrigger(RecalcTrigger,Trigger1M)),NA())</f>
        <v>1.6418343764620331E-2</v>
      </c>
      <c r="K1858" s="52">
        <f>IFERROR(_xll.qlIndexFixing(ONIndex1M,I1858,TRUE,_xll.ohTrigger(RecalcTrigger,Trigger1M)),NA())</f>
        <v>1.6408922854163066E-2</v>
      </c>
      <c r="L1858" s="52">
        <f>IFERROR(_xll.qlIndexFixing(Index3M,H1858,TRUE,_xll.ohTrigger(RecalcTrigger,Trigger3M)),NA())</f>
        <v>1.8524077694721919E-2</v>
      </c>
      <c r="M1858" s="52">
        <f>IFERROR(_xll.qlIndexFixing(ONIndex3M,I1858,TRUE,_xll.ohTrigger(RecalcTrigger,Trigger3M)),NA())</f>
        <v>1.8491915728189312E-2</v>
      </c>
      <c r="N1858" s="52">
        <f>IFERROR(_xll.qlIndexFixing(Index6M,$H1858,TRUE,_xll.ohTrigger(RecalcTrigger,Trigger6M)),NA())</f>
        <v>2.0172807547823673E-2</v>
      </c>
      <c r="O1858" s="52">
        <f>IFERROR(_xll.qlIndexFixing(ONIndex6M,I1858,TRUE,_xll.ohTrigger(RecalcTrigger,Trigger6M)),NA())</f>
        <v>2.0087966685187197E-2</v>
      </c>
      <c r="P1858" s="52">
        <f>IFERROR(_xll.qlIndexFixing(Index1Y,$H1858,TRUE,_xll.ohTrigger(RecalcTrigger,Trigger1Y)),NA())</f>
        <v>2.1530619142450799E-2</v>
      </c>
      <c r="Q1858" s="52">
        <f>IFERROR(_xll.qlIndexFixing(ONIndex1Y,I1858,TRUE,_xll.ohTrigger(RecalcTrigger,Trigger1Y)),NA())</f>
        <v>2.1283788299077955E-2</v>
      </c>
    </row>
    <row r="1859" spans="2:17" x14ac:dyDescent="0.2">
      <c r="B1859" s="46" t="s">
        <v>51</v>
      </c>
      <c r="D1859" s="49">
        <f>_xll.qlCalendarAdvance(LocalCalendar,$D1858,B1859,"f",FALSE)</f>
        <v>52804</v>
      </c>
      <c r="E1859" s="49">
        <f>_xll.qlInterestRateIndexValueDate(IndexON,D1859)</f>
        <v>52804</v>
      </c>
      <c r="F1859" s="52">
        <f>IFERROR(_xll.qlIndexFixing(IndexON,D1859,TRUE,_xll.ohTrigger(RecalcTrigger,TriggerON)),NA())</f>
        <v>1.4265023069262028E-2</v>
      </c>
      <c r="H1859" s="49">
        <f>_xll.qlCalendarAdvance(IborCalendar,$H1858,B1859,"f",FALSE)</f>
        <v>52783</v>
      </c>
      <c r="I1859" s="49">
        <f>_xll.qlInterestRateIndexValueDate(Index1M,$H1859)</f>
        <v>52785</v>
      </c>
      <c r="J1859" s="52">
        <f>IFERROR(_xll.qlIndexFixing(Index1M,$H1859,TRUE,_xll.ohTrigger(RecalcTrigger,Trigger1M)),NA())</f>
        <v>1.6418839048111533E-2</v>
      </c>
      <c r="K1859" s="52">
        <f>IFERROR(_xll.qlIndexFixing(ONIndex1M,I1859,TRUE,_xll.ohTrigger(RecalcTrigger,Trigger1M)),NA())</f>
        <v>1.6408389833655335E-2</v>
      </c>
      <c r="L1859" s="52">
        <f>IFERROR(_xll.qlIndexFixing(Index3M,H1859,TRUE,_xll.ohTrigger(RecalcTrigger,Trigger3M)),NA())</f>
        <v>1.8522348618461488E-2</v>
      </c>
      <c r="M1859" s="52">
        <f>IFERROR(_xll.qlIndexFixing(ONIndex3M,I1859,TRUE,_xll.ohTrigger(RecalcTrigger,Trigger3M)),NA())</f>
        <v>1.8490238210464582E-2</v>
      </c>
      <c r="N1859" s="52">
        <f>IFERROR(_xll.qlIndexFixing(Index6M,$H1859,TRUE,_xll.ohTrigger(RecalcTrigger,Trigger6M)),NA())</f>
        <v>2.0172903652781512E-2</v>
      </c>
      <c r="O1859" s="52">
        <f>IFERROR(_xll.qlIndexFixing(ONIndex6M,I1859,TRUE,_xll.ohTrigger(RecalcTrigger,Trigger6M)),NA())</f>
        <v>2.0086584864289492E-2</v>
      </c>
      <c r="P1859" s="52">
        <f>IFERROR(_xll.qlIndexFixing(Index1Y,$H1859,TRUE,_xll.ohTrigger(RecalcTrigger,Trigger1Y)),NA())</f>
        <v>2.153158066691304E-2</v>
      </c>
      <c r="Q1859" s="52">
        <f>IFERROR(_xll.qlIndexFixing(ONIndex1Y,I1859,TRUE,_xll.ohTrigger(RecalcTrigger,Trigger1Y)),NA())</f>
        <v>2.1283783890444496E-2</v>
      </c>
    </row>
    <row r="1860" spans="2:17" x14ac:dyDescent="0.2">
      <c r="B1860" s="46" t="s">
        <v>51</v>
      </c>
      <c r="D1860" s="49">
        <f>_xll.qlCalendarAdvance(LocalCalendar,$D1859,B1860,"f",FALSE)</f>
        <v>52811</v>
      </c>
      <c r="E1860" s="49">
        <f>_xll.qlInterestRateIndexValueDate(IndexON,D1860)</f>
        <v>52811</v>
      </c>
      <c r="F1860" s="52">
        <f>IFERROR(_xll.qlIndexFixing(IndexON,D1860,TRUE,_xll.ohTrigger(RecalcTrigger,TriggerON)),NA())</f>
        <v>1.4263972026329341E-2</v>
      </c>
      <c r="H1860" s="49">
        <f>_xll.qlCalendarAdvance(IborCalendar,$H1859,B1860,"f",FALSE)</f>
        <v>52790</v>
      </c>
      <c r="I1860" s="49">
        <f>_xll.qlInterestRateIndexValueDate(Index1M,$H1860)</f>
        <v>52792</v>
      </c>
      <c r="J1860" s="52">
        <f>IFERROR(_xll.qlIndexFixing(Index1M,$H1860,TRUE,_xll.ohTrigger(RecalcTrigger,Trigger1M)),NA())</f>
        <v>1.6418329794774533E-2</v>
      </c>
      <c r="K1860" s="52">
        <f>IFERROR(_xll.qlIndexFixing(ONIndex1M,I1860,TRUE,_xll.ohTrigger(RecalcTrigger,Trigger1M)),NA())</f>
        <v>1.6407864430973973E-2</v>
      </c>
      <c r="L1860" s="52">
        <f>IFERROR(_xll.qlIndexFixing(Index3M,H1860,TRUE,_xll.ohTrigger(RecalcTrigger,Trigger3M)),NA())</f>
        <v>1.8520612819235394E-2</v>
      </c>
      <c r="M1860" s="52">
        <f>IFERROR(_xll.qlIndexFixing(ONIndex3M,I1860,TRUE,_xll.ohTrigger(RecalcTrigger,Trigger3M)),NA())</f>
        <v>1.848855400041316E-2</v>
      </c>
      <c r="N1860" s="52">
        <f>IFERROR(_xll.qlIndexFixing(Index6M,$H1860,TRUE,_xll.ohTrigger(RecalcTrigger,Trigger6M)),NA())</f>
        <v>2.0172064809602343E-2</v>
      </c>
      <c r="O1860" s="52">
        <f>IFERROR(_xll.qlIndexFixing(ONIndex6M,I1860,TRUE,_xll.ohTrigger(RecalcTrigger,Trigger6M)),NA())</f>
        <v>2.0085209003024573E-2</v>
      </c>
      <c r="P1860" s="52">
        <f>IFERROR(_xll.qlIndexFixing(Index1Y,$H1860,TRUE,_xll.ohTrigger(RecalcTrigger,Trigger1Y)),NA())</f>
        <v>2.1532579347307533E-2</v>
      </c>
      <c r="Q1860" s="52">
        <f>IFERROR(_xll.qlIndexFixing(ONIndex1Y,I1860,TRUE,_xll.ohTrigger(RecalcTrigger,Trigger1Y)),NA())</f>
        <v>2.1283815845363208E-2</v>
      </c>
    </row>
    <row r="1861" spans="2:17" x14ac:dyDescent="0.2">
      <c r="B1861" s="46" t="s">
        <v>51</v>
      </c>
      <c r="D1861" s="49">
        <f>_xll.qlCalendarAdvance(LocalCalendar,$D1860,B1861,"f",FALSE)</f>
        <v>52818</v>
      </c>
      <c r="E1861" s="49">
        <f>_xll.qlInterestRateIndexValueDate(IndexON,D1861)</f>
        <v>52818</v>
      </c>
      <c r="F1861" s="52">
        <f>IFERROR(_xll.qlIndexFixing(IndexON,D1861,TRUE,_xll.ohTrigger(RecalcTrigger,TriggerON)),NA())</f>
        <v>1.4262919206577962E-2</v>
      </c>
      <c r="H1861" s="49">
        <f>_xll.qlCalendarAdvance(IborCalendar,$H1860,B1861,"f",FALSE)</f>
        <v>52797</v>
      </c>
      <c r="I1861" s="49">
        <f>_xll.qlInterestRateIndexValueDate(Index1M,$H1861)</f>
        <v>52799</v>
      </c>
      <c r="J1861" s="52">
        <f>IFERROR(_xll.qlIndexFixing(Index1M,$H1861,TRUE,_xll.ohTrigger(RecalcTrigger,Trigger1M)),NA())</f>
        <v>1.6417828170165183E-2</v>
      </c>
      <c r="K1861" s="52">
        <f>IFERROR(_xll.qlIndexFixing(ONIndex1M,I1861,TRUE,_xll.ohTrigger(RecalcTrigger,Trigger1M)),NA())</f>
        <v>1.6407346646278853E-2</v>
      </c>
      <c r="L1861" s="52">
        <f>IFERROR(_xll.qlIndexFixing(Index3M,H1861,TRUE,_xll.ohTrigger(RecalcTrigger,Trigger3M)),NA())</f>
        <v>1.8518870297050589E-2</v>
      </c>
      <c r="M1861" s="52">
        <f>IFERROR(_xll.qlIndexFixing(ONIndex3M,I1861,TRUE,_xll.ohTrigger(RecalcTrigger,Trigger3M)),NA())</f>
        <v>1.8486863097875172E-2</v>
      </c>
      <c r="N1861" s="52">
        <f>IFERROR(_xll.qlIndexFixing(Index6M,$H1861,TRUE,_xll.ohTrigger(RecalcTrigger,Trigger6M)),NA())</f>
        <v>2.0170288566780863E-2</v>
      </c>
      <c r="O1861" s="52">
        <f>IFERROR(_xll.qlIndexFixing(ONIndex6M,I1861,TRUE,_xll.ohTrigger(RecalcTrigger,Trigger6M)),NA())</f>
        <v>2.0083839101392442E-2</v>
      </c>
      <c r="P1861" s="52">
        <f>IFERROR(_xll.qlIndexFixing(Index1Y,$H1861,TRUE,_xll.ohTrigger(RecalcTrigger,Trigger1Y)),NA())</f>
        <v>2.1533615183743336E-2</v>
      </c>
      <c r="Q1861" s="52">
        <f>IFERROR(_xll.qlIndexFixing(ONIndex1Y,I1861,TRUE,_xll.ohTrigger(RecalcTrigger,Trigger1Y)),NA())</f>
        <v>2.1283884163514344E-2</v>
      </c>
    </row>
    <row r="1862" spans="2:17" x14ac:dyDescent="0.2">
      <c r="B1862" s="46" t="s">
        <v>51</v>
      </c>
      <c r="D1862" s="49">
        <f>_xll.qlCalendarAdvance(LocalCalendar,$D1861,B1862,"f",FALSE)</f>
        <v>52825</v>
      </c>
      <c r="E1862" s="49">
        <f>_xll.qlInterestRateIndexValueDate(IndexON,D1862)</f>
        <v>52825</v>
      </c>
      <c r="F1862" s="52">
        <f>IFERROR(_xll.qlIndexFixing(IndexON,D1862,TRUE,_xll.ohTrigger(RecalcTrigger,TriggerON)),NA())</f>
        <v>1.4261864609927954E-2</v>
      </c>
      <c r="H1862" s="49">
        <f>_xll.qlCalendarAdvance(IborCalendar,$H1861,B1862,"f",FALSE)</f>
        <v>52804</v>
      </c>
      <c r="I1862" s="49">
        <f>_xll.qlInterestRateIndexValueDate(Index1M,$H1862)</f>
        <v>52806</v>
      </c>
      <c r="J1862" s="52">
        <f>IFERROR(_xll.qlIndexFixing(Index1M,$H1862,TRUE,_xll.ohTrigger(RecalcTrigger,Trigger1M)),NA())</f>
        <v>1.6417673770210622E-2</v>
      </c>
      <c r="K1862" s="52">
        <f>IFERROR(_xll.qlIndexFixing(ONIndex1M,I1862,TRUE,_xll.ohTrigger(RecalcTrigger,Trigger1M)),NA())</f>
        <v>1.6406836479490039E-2</v>
      </c>
      <c r="L1862" s="52">
        <f>IFERROR(_xll.qlIndexFixing(Index3M,H1862,TRUE,_xll.ohTrigger(RecalcTrigger,Trigger3M)),NA())</f>
        <v>1.8517121051917496E-2</v>
      </c>
      <c r="M1862" s="52">
        <f>IFERROR(_xll.qlIndexFixing(ONIndex3M,I1862,TRUE,_xll.ohTrigger(RecalcTrigger,Trigger3M)),NA())</f>
        <v>1.8485165503090428E-2</v>
      </c>
      <c r="N1862" s="52">
        <f>IFERROR(_xll.qlIndexFixing(Index6M,$H1862,TRUE,_xll.ohTrigger(RecalcTrigger,Trigger6M)),NA())</f>
        <v>2.0168990057260309E-2</v>
      </c>
      <c r="O1862" s="52">
        <f>IFERROR(_xll.qlIndexFixing(ONIndex6M,I1862,TRUE,_xll.ohTrigger(RecalcTrigger,Trigger6M)),NA())</f>
        <v>2.0082475159473034E-2</v>
      </c>
      <c r="P1862" s="52">
        <f>IFERROR(_xll.qlIndexFixing(Index1Y,$H1862,TRUE,_xll.ohTrigger(RecalcTrigger,Trigger1Y)),NA())</f>
        <v>2.1534688176336084E-2</v>
      </c>
      <c r="Q1862" s="52">
        <f>IFERROR(_xll.qlIndexFixing(ONIndex1Y,I1862,TRUE,_xll.ohTrigger(RecalcTrigger,Trigger1Y)),NA())</f>
        <v>2.1283988845057777E-2</v>
      </c>
    </row>
    <row r="1863" spans="2:17" x14ac:dyDescent="0.2">
      <c r="B1863" s="46" t="s">
        <v>51</v>
      </c>
      <c r="D1863" s="49">
        <f>_xll.qlCalendarAdvance(LocalCalendar,$D1862,B1863,"f",FALSE)</f>
        <v>52832</v>
      </c>
      <c r="E1863" s="49">
        <f>_xll.qlInterestRateIndexValueDate(IndexON,D1863)</f>
        <v>52832</v>
      </c>
      <c r="F1863" s="52">
        <f>IFERROR(_xll.qlIndexFixing(IndexON,D1863,TRUE,_xll.ohTrigger(RecalcTrigger,TriggerON)),NA())</f>
        <v>1.4260808236379319E-2</v>
      </c>
      <c r="H1863" s="49">
        <f>_xll.qlCalendarAdvance(IborCalendar,$H1862,B1863,"f",FALSE)</f>
        <v>52811</v>
      </c>
      <c r="I1863" s="49">
        <f>_xll.qlInterestRateIndexValueDate(Index1M,$H1863)</f>
        <v>52813</v>
      </c>
      <c r="J1863" s="52">
        <f>IFERROR(_xll.qlIndexFixing(Index1M,$H1863,TRUE,_xll.ohTrigger(RecalcTrigger,Trigger1M)),NA())</f>
        <v>1.6417187925815601E-2</v>
      </c>
      <c r="K1863" s="52">
        <f>IFERROR(_xll.qlIndexFixing(ONIndex1M,I1863,TRUE,_xll.ohTrigger(RecalcTrigger,Trigger1M)),NA())</f>
        <v>1.6406333930607531E-2</v>
      </c>
      <c r="L1863" s="52">
        <f>IFERROR(_xll.qlIndexFixing(Index3M,H1863,TRUE,_xll.ohTrigger(RecalcTrigger,Trigger3M)),NA())</f>
        <v>1.8515365083843941E-2</v>
      </c>
      <c r="M1863" s="52">
        <f>IFERROR(_xll.qlIndexFixing(ONIndex3M,I1863,TRUE,_xll.ohTrigger(RecalcTrigger,Trigger3M)),NA())</f>
        <v>1.8483461215739183E-2</v>
      </c>
      <c r="N1863" s="52">
        <f>IFERROR(_xll.qlIndexFixing(Index6M,$H1863,TRUE,_xll.ohTrigger(RecalcTrigger,Trigger6M)),NA())</f>
        <v>2.0167697570042411E-2</v>
      </c>
      <c r="O1863" s="52">
        <f>IFERROR(_xll.qlIndexFixing(ONIndex6M,I1863,TRUE,_xll.ohTrigger(RecalcTrigger,Trigger6M)),NA())</f>
        <v>2.008111717726635E-2</v>
      </c>
      <c r="P1863" s="52">
        <f>IFERROR(_xll.qlIndexFixing(Index1Y,$H1863,TRUE,_xll.ohTrigger(RecalcTrigger,Trigger1Y)),NA())</f>
        <v>2.1535798325204043E-2</v>
      </c>
      <c r="Q1863" s="52">
        <f>IFERROR(_xll.qlIndexFixing(ONIndex1Y,I1863,TRUE,_xll.ohTrigger(RecalcTrigger,Trigger1Y)),NA())</f>
        <v>2.1284129889833636E-2</v>
      </c>
    </row>
    <row r="1864" spans="2:17" x14ac:dyDescent="0.2">
      <c r="B1864" s="46" t="s">
        <v>51</v>
      </c>
      <c r="D1864" s="49">
        <f>_xll.qlCalendarAdvance(LocalCalendar,$D1863,B1864,"f",FALSE)</f>
        <v>52839</v>
      </c>
      <c r="E1864" s="49">
        <f>_xll.qlInterestRateIndexValueDate(IndexON,D1864)</f>
        <v>52839</v>
      </c>
      <c r="F1864" s="52">
        <f>IFERROR(_xll.qlIndexFixing(IndexON,D1864,TRUE,_xll.ohTrigger(RecalcTrigger,TriggerON)),NA())</f>
        <v>1.4259750085852119E-2</v>
      </c>
      <c r="H1864" s="49">
        <f>_xll.qlCalendarAdvance(IborCalendar,$H1863,B1864,"f",FALSE)</f>
        <v>52818</v>
      </c>
      <c r="I1864" s="49">
        <f>_xll.qlInterestRateIndexValueDate(Index1M,$H1864)</f>
        <v>52820</v>
      </c>
      <c r="J1864" s="52">
        <f>IFERROR(_xll.qlIndexFixing(Index1M,$H1864,TRUE,_xll.ohTrigger(RecalcTrigger,Trigger1M)),NA())</f>
        <v>1.6416369068665559E-2</v>
      </c>
      <c r="K1864" s="52">
        <f>IFERROR(_xll.qlIndexFixing(ONIndex1M,I1864,TRUE,_xll.ohTrigger(RecalcTrigger,Trigger1M)),NA())</f>
        <v>1.6405838999711264E-2</v>
      </c>
      <c r="L1864" s="52">
        <f>IFERROR(_xll.qlIndexFixing(Index3M,H1864,TRUE,_xll.ohTrigger(RecalcTrigger,Trigger3M)),NA())</f>
        <v>1.8514646498094801E-2</v>
      </c>
      <c r="M1864" s="52">
        <f>IFERROR(_xll.qlIndexFixing(ONIndex3M,I1864,TRUE,_xll.ohTrigger(RecalcTrigger,Trigger3M)),NA())</f>
        <v>1.8481750236141181E-2</v>
      </c>
      <c r="N1864" s="52">
        <f>IFERROR(_xll.qlIndexFixing(Index6M,$H1864,TRUE,_xll.ohTrigger(RecalcTrigger,Trigger6M)),NA())</f>
        <v>2.0166411105116428E-2</v>
      </c>
      <c r="O1864" s="52">
        <f>IFERROR(_xll.qlIndexFixing(ONIndex6M,I1864,TRUE,_xll.ohTrigger(RecalcTrigger,Trigger6M)),NA())</f>
        <v>2.0079765154692453E-2</v>
      </c>
      <c r="P1864" s="52">
        <f>IFERROR(_xll.qlIndexFixing(Index1Y,$H1864,TRUE,_xll.ohTrigger(RecalcTrigger,Trigger1Y)),NA())</f>
        <v>2.1536945630469848E-2</v>
      </c>
      <c r="Q1864" s="52">
        <f>IFERROR(_xll.qlIndexFixing(ONIndex1Y,I1864,TRUE,_xll.ohTrigger(RecalcTrigger,Trigger1Y)),NA())</f>
        <v>2.1284307298001792E-2</v>
      </c>
    </row>
    <row r="1865" spans="2:17" x14ac:dyDescent="0.2">
      <c r="B1865" s="46" t="s">
        <v>51</v>
      </c>
      <c r="D1865" s="49">
        <f>_xll.qlCalendarAdvance(LocalCalendar,$D1864,B1865,"f",FALSE)</f>
        <v>52846</v>
      </c>
      <c r="E1865" s="49">
        <f>_xll.qlInterestRateIndexValueDate(IndexON,D1865)</f>
        <v>52846</v>
      </c>
      <c r="F1865" s="52">
        <f>IFERROR(_xll.qlIndexFixing(IndexON,D1865,TRUE,_xll.ohTrigger(RecalcTrigger,TriggerON)),NA())</f>
        <v>1.4258690158586163E-2</v>
      </c>
      <c r="H1865" s="49">
        <f>_xll.qlCalendarAdvance(IborCalendar,$H1864,B1865,"f",FALSE)</f>
        <v>52825</v>
      </c>
      <c r="I1865" s="49">
        <f>_xll.qlInterestRateIndexValueDate(Index1M,$H1865)</f>
        <v>52827</v>
      </c>
      <c r="J1865" s="52">
        <f>IFERROR(_xll.qlIndexFixing(Index1M,$H1865,TRUE,_xll.ohTrigger(RecalcTrigger,Trigger1M)),NA())</f>
        <v>1.6415897958939329E-2</v>
      </c>
      <c r="K1865" s="52">
        <f>IFERROR(_xll.qlIndexFixing(ONIndex1M,I1865,TRUE,_xll.ohTrigger(RecalcTrigger,Trigger1M)),NA())</f>
        <v>1.6405351686641367E-2</v>
      </c>
      <c r="L1865" s="52">
        <f>IFERROR(_xll.qlIndexFixing(Index3M,H1865,TRUE,_xll.ohTrigger(RecalcTrigger,Trigger3M)),NA())</f>
        <v>1.8511832978913664E-2</v>
      </c>
      <c r="M1865" s="52">
        <f>IFERROR(_xll.qlIndexFixing(ONIndex3M,I1865,TRUE,_xll.ohTrigger(RecalcTrigger,Trigger3M)),NA())</f>
        <v>1.848003256413655E-2</v>
      </c>
      <c r="N1865" s="52">
        <f>IFERROR(_xll.qlIndexFixing(Index6M,$H1865,TRUE,_xll.ohTrigger(RecalcTrigger,Trigger6M)),NA())</f>
        <v>2.0165604164206135E-2</v>
      </c>
      <c r="O1865" s="52">
        <f>IFERROR(_xll.qlIndexFixing(ONIndex6M,I1865,TRUE,_xll.ohTrigger(RecalcTrigger,Trigger6M)),NA())</f>
        <v>2.0078419091831279E-2</v>
      </c>
      <c r="P1865" s="52">
        <f>IFERROR(_xll.qlIndexFixing(Index1Y,$H1865,TRUE,_xll.ohTrigger(RecalcTrigger,Trigger1Y)),NA())</f>
        <v>2.1538130092260743E-2</v>
      </c>
      <c r="Q1865" s="52">
        <f>IFERROR(_xll.qlIndexFixing(ONIndex1Y,I1865,TRUE,_xll.ohTrigger(RecalcTrigger,Trigger1Y)),NA())</f>
        <v>2.1284521069562246E-2</v>
      </c>
    </row>
    <row r="1866" spans="2:17" x14ac:dyDescent="0.2">
      <c r="B1866" s="46" t="s">
        <v>51</v>
      </c>
      <c r="D1866" s="49">
        <f>_xll.qlCalendarAdvance(LocalCalendar,$D1865,B1866,"f",FALSE)</f>
        <v>52853</v>
      </c>
      <c r="E1866" s="49">
        <f>_xll.qlInterestRateIndexValueDate(IndexON,D1866)</f>
        <v>52853</v>
      </c>
      <c r="F1866" s="52">
        <f>IFERROR(_xll.qlIndexFixing(IndexON,D1866,TRUE,_xll.ohTrigger(RecalcTrigger,TriggerON)),NA())</f>
        <v>1.4257628454421578E-2</v>
      </c>
      <c r="H1866" s="49">
        <f>_xll.qlCalendarAdvance(IborCalendar,$H1865,B1866,"f",FALSE)</f>
        <v>52832</v>
      </c>
      <c r="I1866" s="49">
        <f>_xll.qlInterestRateIndexValueDate(Index1M,$H1866)</f>
        <v>52834</v>
      </c>
      <c r="J1866" s="52">
        <f>IFERROR(_xll.qlIndexFixing(Index1M,$H1866,TRUE,_xll.ohTrigger(RecalcTrigger,Trigger1M)),NA())</f>
        <v>1.6415434477933255E-2</v>
      </c>
      <c r="K1866" s="52">
        <f>IFERROR(_xll.qlIndexFixing(ONIndex1M,I1866,TRUE,_xll.ohTrigger(RecalcTrigger,Trigger1M)),NA())</f>
        <v>1.6404871991637648E-2</v>
      </c>
      <c r="L1866" s="52">
        <f>IFERROR(_xll.qlIndexFixing(Index3M,H1866,TRUE,_xll.ohTrigger(RecalcTrigger,Trigger3M)),NA())</f>
        <v>1.8510056842075191E-2</v>
      </c>
      <c r="M1866" s="52">
        <f>IFERROR(_xll.qlIndexFixing(ONIndex3M,I1866,TRUE,_xll.ohTrigger(RecalcTrigger,Trigger3M)),NA())</f>
        <v>1.8478308199725291E-2</v>
      </c>
      <c r="N1866" s="52">
        <f>IFERROR(_xll.qlIndexFixing(Index6M,$H1866,TRUE,_xll.ohTrigger(RecalcTrigger,Trigger6M)),NA())</f>
        <v>2.0163856242090772E-2</v>
      </c>
      <c r="O1866" s="52">
        <f>IFERROR(_xll.qlIndexFixing(ONIndex6M,I1866,TRUE,_xll.ohTrigger(RecalcTrigger,Trigger6M)),NA())</f>
        <v>2.0077078988682828E-2</v>
      </c>
      <c r="P1866" s="52">
        <f>IFERROR(_xll.qlIndexFixing(Index1Y,$H1866,TRUE,_xll.ohTrigger(RecalcTrigger,Trigger1Y)),NA())</f>
        <v>2.1539351710707252E-2</v>
      </c>
      <c r="Q1866" s="52">
        <f>IFERROR(_xll.qlIndexFixing(ONIndex1Y,I1866,TRUE,_xll.ohTrigger(RecalcTrigger,Trigger1Y)),NA())</f>
        <v>2.1284771204355124E-2</v>
      </c>
    </row>
    <row r="1867" spans="2:17" x14ac:dyDescent="0.2">
      <c r="B1867" s="46" t="s">
        <v>51</v>
      </c>
      <c r="D1867" s="49">
        <f>_xll.qlCalendarAdvance(LocalCalendar,$D1866,B1867,"f",FALSE)</f>
        <v>52860</v>
      </c>
      <c r="E1867" s="49">
        <f>_xll.qlInterestRateIndexValueDate(IndexON,D1867)</f>
        <v>52860</v>
      </c>
      <c r="F1867" s="52">
        <f>IFERROR(_xll.qlIndexFixing(IndexON,D1867,TRUE,_xll.ohTrigger(RecalcTrigger,TriggerON)),NA())</f>
        <v>1.4256564973358365E-2</v>
      </c>
      <c r="H1867" s="49">
        <f>_xll.qlCalendarAdvance(IborCalendar,$H1866,B1867,"f",FALSE)</f>
        <v>52839</v>
      </c>
      <c r="I1867" s="49">
        <f>_xll.qlInterestRateIndexValueDate(Index1M,$H1867)</f>
        <v>52841</v>
      </c>
      <c r="J1867" s="52">
        <f>IFERROR(_xll.qlIndexFixing(Index1M,$H1867,TRUE,_xll.ohTrigger(RecalcTrigger,Trigger1M)),NA())</f>
        <v>1.6414978625647336E-2</v>
      </c>
      <c r="K1867" s="52">
        <f>IFERROR(_xll.qlIndexFixing(ONIndex1M,I1867,TRUE,_xll.ohTrigger(RecalcTrigger,Trigger1M)),NA())</f>
        <v>1.6404399914460299E-2</v>
      </c>
      <c r="L1867" s="52">
        <f>IFERROR(_xll.qlIndexFixing(Index3M,H1867,TRUE,_xll.ohTrigger(RecalcTrigger,Trigger3M)),NA())</f>
        <v>1.8507927576069422E-2</v>
      </c>
      <c r="M1867" s="52">
        <f>IFERROR(_xll.qlIndexFixing(ONIndex3M,I1867,TRUE,_xll.ohTrigger(RecalcTrigger,Trigger3M)),NA())</f>
        <v>1.8476577142907402E-2</v>
      </c>
      <c r="N1867" s="52">
        <f>IFERROR(_xll.qlIndexFixing(Index6M,$H1867,TRUE,_xll.ohTrigger(RecalcTrigger,Trigger6M)),NA())</f>
        <v>2.016021752213849E-2</v>
      </c>
      <c r="O1867" s="52">
        <f>IFERROR(_xll.qlIndexFixing(ONIndex6M,I1867,TRUE,_xll.ohTrigger(RecalcTrigger,Trigger6M)),NA())</f>
        <v>2.0075744845167165E-2</v>
      </c>
      <c r="P1867" s="52">
        <f>IFERROR(_xll.qlIndexFixing(Index1Y,$H1867,TRUE,_xll.ohTrigger(RecalcTrigger,Trigger1Y)),NA())</f>
        <v>2.1540610485945379E-2</v>
      </c>
      <c r="Q1867" s="52">
        <f>IFERROR(_xll.qlIndexFixing(ONIndex1Y,I1867,TRUE,_xll.ohTrigger(RecalcTrigger,Trigger1Y)),NA())</f>
        <v>2.12850577025403E-2</v>
      </c>
    </row>
    <row r="1868" spans="2:17" x14ac:dyDescent="0.2">
      <c r="B1868" s="46" t="s">
        <v>51</v>
      </c>
      <c r="D1868" s="49">
        <f>_xll.qlCalendarAdvance(LocalCalendar,$D1867,B1868,"f",FALSE)</f>
        <v>52867</v>
      </c>
      <c r="E1868" s="49">
        <f>_xll.qlInterestRateIndexValueDate(IndexON,D1868)</f>
        <v>52867</v>
      </c>
      <c r="F1868" s="52">
        <f>IFERROR(_xll.qlIndexFixing(IndexON,D1868,TRUE,_xll.ohTrigger(RecalcTrigger,TriggerON)),NA())</f>
        <v>1.4255499715396525E-2</v>
      </c>
      <c r="H1868" s="49">
        <f>_xll.qlCalendarAdvance(IborCalendar,$H1867,B1868,"f",FALSE)</f>
        <v>52846</v>
      </c>
      <c r="I1868" s="49">
        <f>_xll.qlInterestRateIndexValueDate(Index1M,$H1868)</f>
        <v>52848</v>
      </c>
      <c r="J1868" s="52">
        <f>IFERROR(_xll.qlIndexFixing(Index1M,$H1868,TRUE,_xll.ohTrigger(RecalcTrigger,Trigger1M)),NA())</f>
        <v>1.641487313985027E-2</v>
      </c>
      <c r="K1868" s="52">
        <f>IFERROR(_xll.qlIndexFixing(ONIndex1M,I1868,TRUE,_xll.ohTrigger(RecalcTrigger,Trigger1M)),NA())</f>
        <v>1.6403935455269192E-2</v>
      </c>
      <c r="L1868" s="52">
        <f>IFERROR(_xll.qlIndexFixing(Index3M,H1868,TRUE,_xll.ohTrigger(RecalcTrigger,Trigger3M)),NA())</f>
        <v>1.8506138565397071E-2</v>
      </c>
      <c r="M1868" s="52">
        <f>IFERROR(_xll.qlIndexFixing(ONIndex3M,I1868,TRUE,_xll.ohTrigger(RecalcTrigger,Trigger3M)),NA())</f>
        <v>1.8474839393762821E-2</v>
      </c>
      <c r="N1868" s="52">
        <f>IFERROR(_xll.qlIndexFixing(Index6M,$H1868,TRUE,_xll.ohTrigger(RecalcTrigger,Trigger6M)),NA())</f>
        <v>2.0158953347694689E-2</v>
      </c>
      <c r="O1868" s="52">
        <f>IFERROR(_xll.qlIndexFixing(ONIndex6M,I1868,TRUE,_xll.ohTrigger(RecalcTrigger,Trigger6M)),NA())</f>
        <v>2.0074416661364225E-2</v>
      </c>
      <c r="P1868" s="52">
        <f>IFERROR(_xll.qlIndexFixing(Index1Y,$H1868,TRUE,_xll.ohTrigger(RecalcTrigger,Trigger1Y)),NA())</f>
        <v>2.1541906418113311E-2</v>
      </c>
      <c r="Q1868" s="52">
        <f>IFERROR(_xll.qlIndexFixing(ONIndex1Y,I1868,TRUE,_xll.ohTrigger(RecalcTrigger,Trigger1Y)),NA())</f>
        <v>2.1285380564037837E-2</v>
      </c>
    </row>
    <row r="1869" spans="2:17" x14ac:dyDescent="0.2">
      <c r="B1869" s="46" t="s">
        <v>51</v>
      </c>
      <c r="D1869" s="49">
        <f>_xll.qlCalendarAdvance(LocalCalendar,$D1868,B1869,"f",FALSE)</f>
        <v>52874</v>
      </c>
      <c r="E1869" s="49">
        <f>_xll.qlInterestRateIndexValueDate(IndexON,D1869)</f>
        <v>52874</v>
      </c>
      <c r="F1869" s="52">
        <f>IFERROR(_xll.qlIndexFixing(IndexON,D1869,TRUE,_xll.ohTrigger(RecalcTrigger,TriggerON)),NA())</f>
        <v>1.4254432680536055E-2</v>
      </c>
      <c r="H1869" s="49">
        <f>_xll.qlCalendarAdvance(IborCalendar,$H1868,B1869,"f",FALSE)</f>
        <v>52853</v>
      </c>
      <c r="I1869" s="49">
        <f>_xll.qlInterestRateIndexValueDate(Index1M,$H1869)</f>
        <v>52855</v>
      </c>
      <c r="J1869" s="52">
        <f>IFERROR(_xll.qlIndexFixing(Index1M,$H1869,TRUE,_xll.ohTrigger(RecalcTrigger,Trigger1M)),NA())</f>
        <v>1.6414089807220977E-2</v>
      </c>
      <c r="K1869" s="52">
        <f>IFERROR(_xll.qlIndexFixing(ONIndex1M,I1869,TRUE,_xll.ohTrigger(RecalcTrigger,Trigger1M)),NA())</f>
        <v>1.6403478614064326E-2</v>
      </c>
      <c r="L1869" s="52">
        <f>IFERROR(_xll.qlIndexFixing(Index3M,H1869,TRUE,_xll.ohTrigger(RecalcTrigger,Trigger3M)),NA())</f>
        <v>1.8504342832173414E-2</v>
      </c>
      <c r="M1869" s="52">
        <f>IFERROR(_xll.qlIndexFixing(ONIndex3M,I1869,TRUE,_xll.ohTrigger(RecalcTrigger,Trigger3M)),NA())</f>
        <v>1.8473094952131675E-2</v>
      </c>
      <c r="N1869" s="52">
        <f>IFERROR(_xll.qlIndexFixing(Index6M,$H1869,TRUE,_xll.ohTrigger(RecalcTrigger,Trigger6M)),NA())</f>
        <v>2.0157695193788329E-2</v>
      </c>
      <c r="O1869" s="52">
        <f>IFERROR(_xll.qlIndexFixing(ONIndex6M,I1869,TRUE,_xll.ohTrigger(RecalcTrigger,Trigger6M)),NA())</f>
        <v>2.0073094437194072E-2</v>
      </c>
      <c r="P1869" s="52">
        <f>IFERROR(_xll.qlIndexFixing(Index1Y,$H1869,TRUE,_xll.ohTrigger(RecalcTrigger,Trigger1Y)),NA())</f>
        <v>2.1543239507354719E-2</v>
      </c>
      <c r="Q1869" s="52">
        <f>IFERROR(_xll.qlIndexFixing(ONIndex1Y,I1869,TRUE,_xll.ohTrigger(RecalcTrigger,Trigger1Y)),NA())</f>
        <v>2.1285739788847735E-2</v>
      </c>
    </row>
    <row r="1870" spans="2:17" x14ac:dyDescent="0.2">
      <c r="B1870" s="46" t="s">
        <v>51</v>
      </c>
      <c r="D1870" s="49">
        <f>_xll.qlCalendarAdvance(LocalCalendar,$D1869,B1870,"f",FALSE)</f>
        <v>52881</v>
      </c>
      <c r="E1870" s="49">
        <f>_xll.qlInterestRateIndexValueDate(IndexON,D1870)</f>
        <v>52881</v>
      </c>
      <c r="F1870" s="52">
        <f>IFERROR(_xll.qlIndexFixing(IndexON,D1870,TRUE,_xll.ohTrigger(RecalcTrigger,TriggerON)),NA())</f>
        <v>1.4253363868776958E-2</v>
      </c>
      <c r="H1870" s="49">
        <f>_xll.qlCalendarAdvance(IborCalendar,$H1869,B1870,"f",FALSE)</f>
        <v>52860</v>
      </c>
      <c r="I1870" s="49">
        <f>_xll.qlInterestRateIndexValueDate(Index1M,$H1870)</f>
        <v>52862</v>
      </c>
      <c r="J1870" s="52">
        <f>IFERROR(_xll.qlIndexFixing(Index1M,$H1870,TRUE,_xll.ohTrigger(RecalcTrigger,Trigger1M)),NA())</f>
        <v>1.6413656841083035E-2</v>
      </c>
      <c r="K1870" s="52">
        <f>IFERROR(_xll.qlIndexFixing(ONIndex1M,I1870,TRUE,_xll.ohTrigger(RecalcTrigger,Trigger1M)),NA())</f>
        <v>1.640302939068583E-2</v>
      </c>
      <c r="L1870" s="52">
        <f>IFERROR(_xll.qlIndexFixing(Index3M,H1870,TRUE,_xll.ohTrigger(RecalcTrigger,Trigger3M)),NA())</f>
        <v>1.8502540376409866E-2</v>
      </c>
      <c r="M1870" s="52">
        <f>IFERROR(_xll.qlIndexFixing(ONIndex3M,I1870,TRUE,_xll.ohTrigger(RecalcTrigger,Trigger3M)),NA())</f>
        <v>1.8471343818173835E-2</v>
      </c>
      <c r="N1870" s="52">
        <f>IFERROR(_xll.qlIndexFixing(Index6M,$H1870,TRUE,_xll.ohTrigger(RecalcTrigger,Trigger6M)),NA())</f>
        <v>2.0156443060407921E-2</v>
      </c>
      <c r="O1870" s="52">
        <f>IFERROR(_xll.qlIndexFixing(ONIndex6M,I1870,TRUE,_xll.ohTrigger(RecalcTrigger,Trigger6M)),NA())</f>
        <v>2.0071778172816579E-2</v>
      </c>
      <c r="P1870" s="52">
        <f>IFERROR(_xll.qlIndexFixing(Index1Y,$H1870,TRUE,_xll.ohTrigger(RecalcTrigger,Trigger1Y)),NA())</f>
        <v>2.1544609753817424E-2</v>
      </c>
      <c r="Q1870" s="52">
        <f>IFERROR(_xll.qlIndexFixing(ONIndex1Y,I1870,TRUE,_xll.ohTrigger(RecalcTrigger,Trigger1Y)),NA())</f>
        <v>2.1286135377129867E-2</v>
      </c>
    </row>
    <row r="1871" spans="2:17" x14ac:dyDescent="0.2">
      <c r="B1871" s="46" t="s">
        <v>51</v>
      </c>
      <c r="D1871" s="49">
        <f>_xll.qlCalendarAdvance(LocalCalendar,$D1870,B1871,"f",FALSE)</f>
        <v>52888</v>
      </c>
      <c r="E1871" s="49">
        <f>_xll.qlInterestRateIndexValueDate(IndexON,D1871)</f>
        <v>52888</v>
      </c>
      <c r="F1871" s="52">
        <f>IFERROR(_xll.qlIndexFixing(IndexON,D1871,TRUE,_xll.ohTrigger(RecalcTrigger,TriggerON)),NA())</f>
        <v>1.4252293280199169E-2</v>
      </c>
      <c r="H1871" s="49">
        <f>_xll.qlCalendarAdvance(IborCalendar,$H1870,B1871,"f",FALSE)</f>
        <v>52867</v>
      </c>
      <c r="I1871" s="49">
        <f>_xll.qlInterestRateIndexValueDate(Index1M,$H1871)</f>
        <v>52869</v>
      </c>
      <c r="J1871" s="52">
        <f>IFERROR(_xll.qlIndexFixing(Index1M,$H1871,TRUE,_xll.ohTrigger(RecalcTrigger,Trigger1M)),NA())</f>
        <v>1.6413231503657755E-2</v>
      </c>
      <c r="K1871" s="52">
        <f>IFERROR(_xll.qlIndexFixing(ONIndex1M,I1871,TRUE,_xll.ohTrigger(RecalcTrigger,Trigger1M)),NA())</f>
        <v>1.6402587785293576E-2</v>
      </c>
      <c r="L1871" s="52">
        <f>IFERROR(_xll.qlIndexFixing(Index3M,H1871,TRUE,_xll.ohTrigger(RecalcTrigger,Trigger3M)),NA())</f>
        <v>1.850073119811434E-2</v>
      </c>
      <c r="M1871" s="52">
        <f>IFERROR(_xll.qlIndexFixing(ONIndex3M,I1871,TRUE,_xll.ohTrigger(RecalcTrigger,Trigger3M)),NA())</f>
        <v>1.8469585991889304E-2</v>
      </c>
      <c r="N1871" s="52">
        <f>IFERROR(_xll.qlIndexFixing(Index6M,$H1871,TRUE,_xll.ohTrigger(RecalcTrigger,Trigger6M)),NA())</f>
        <v>2.015519694754199E-2</v>
      </c>
      <c r="O1871" s="52">
        <f>IFERROR(_xll.qlIndexFixing(ONIndex6M,I1871,TRUE,_xll.ohTrigger(RecalcTrigger,Trigger6M)),NA())</f>
        <v>2.0070467867991937E-2</v>
      </c>
      <c r="P1871" s="52">
        <f>IFERROR(_xll.qlIndexFixing(Index1Y,$H1871,TRUE,_xll.ohTrigger(RecalcTrigger,Trigger1Y)),NA())</f>
        <v>2.1546017157652544E-2</v>
      </c>
      <c r="Q1871" s="52">
        <f>IFERROR(_xll.qlIndexFixing(ONIndex1Y,I1871,TRUE,_xll.ohTrigger(RecalcTrigger,Trigger1Y)),NA())</f>
        <v>2.128656732872436E-2</v>
      </c>
    </row>
    <row r="1872" spans="2:17" x14ac:dyDescent="0.2">
      <c r="B1872" s="46" t="s">
        <v>51</v>
      </c>
      <c r="D1872" s="49">
        <f>_xll.qlCalendarAdvance(LocalCalendar,$D1871,B1872,"f",FALSE)</f>
        <v>52895</v>
      </c>
      <c r="E1872" s="49">
        <f>_xll.qlInterestRateIndexValueDate(IndexON,D1872)</f>
        <v>52895</v>
      </c>
      <c r="F1872" s="52">
        <f>IFERROR(_xll.qlIndexFixing(IndexON,D1872,TRUE,_xll.ohTrigger(RecalcTrigger,TriggerON)),NA())</f>
        <v>1.4251220914642815E-2</v>
      </c>
      <c r="H1872" s="49">
        <f>_xll.qlCalendarAdvance(IborCalendar,$H1871,B1872,"f",FALSE)</f>
        <v>52874</v>
      </c>
      <c r="I1872" s="49">
        <f>_xll.qlInterestRateIndexValueDate(Index1M,$H1872)</f>
        <v>52876</v>
      </c>
      <c r="J1872" s="52">
        <f>IFERROR(_xll.qlIndexFixing(Index1M,$H1872,TRUE,_xll.ohTrigger(RecalcTrigger,Trigger1M)),NA())</f>
        <v>1.6412813794947634E-2</v>
      </c>
      <c r="K1872" s="52">
        <f>IFERROR(_xll.qlIndexFixing(ONIndex1M,I1872,TRUE,_xll.ohTrigger(RecalcTrigger,Trigger1M)),NA())</f>
        <v>1.6402153797807628E-2</v>
      </c>
      <c r="L1872" s="52">
        <f>IFERROR(_xll.qlIndexFixing(Index3M,H1872,TRUE,_xll.ohTrigger(RecalcTrigger,Trigger3M)),NA())</f>
        <v>1.8499258840385877E-2</v>
      </c>
      <c r="M1872" s="52">
        <f>IFERROR(_xll.qlIndexFixing(ONIndex3M,I1872,TRUE,_xll.ohTrigger(RecalcTrigger,Trigger3M)),NA())</f>
        <v>1.8467821473118207E-2</v>
      </c>
      <c r="N1872" s="52">
        <f>IFERROR(_xll.qlIndexFixing(Index6M,$H1872,TRUE,_xll.ohTrigger(RecalcTrigger,Trigger6M)),NA())</f>
        <v>2.0154432617047063E-2</v>
      </c>
      <c r="O1872" s="52">
        <f>IFERROR(_xll.qlIndexFixing(ONIndex6M,I1872,TRUE,_xll.ohTrigger(RecalcTrigger,Trigger6M)),NA())</f>
        <v>2.0069163522959954E-2</v>
      </c>
      <c r="P1872" s="52">
        <f>IFERROR(_xll.qlIndexFixing(Index1Y,$H1872,TRUE,_xll.ohTrigger(RecalcTrigger,Trigger1Y)),NA())</f>
        <v>2.1547461719016222E-2</v>
      </c>
      <c r="Q1872" s="52">
        <f>IFERROR(_xll.qlIndexFixing(ONIndex1Y,I1872,TRUE,_xll.ohTrigger(RecalcTrigger,Trigger1Y)),NA())</f>
        <v>2.1287035643551278E-2</v>
      </c>
    </row>
    <row r="1873" spans="2:17" x14ac:dyDescent="0.2">
      <c r="B1873" s="46" t="s">
        <v>51</v>
      </c>
      <c r="D1873" s="49">
        <f>_xll.qlCalendarAdvance(LocalCalendar,$D1872,B1873,"f",FALSE)</f>
        <v>52902</v>
      </c>
      <c r="E1873" s="49">
        <f>_xll.qlInterestRateIndexValueDate(IndexON,D1873)</f>
        <v>52902</v>
      </c>
      <c r="F1873" s="52">
        <f>IFERROR(_xll.qlIndexFixing(IndexON,D1873,TRUE,_xll.ohTrigger(RecalcTrigger,TriggerON)),NA())</f>
        <v>1.4250146772267769E-2</v>
      </c>
      <c r="H1873" s="49">
        <f>_xll.qlCalendarAdvance(IborCalendar,$H1872,B1873,"f",FALSE)</f>
        <v>52881</v>
      </c>
      <c r="I1873" s="49">
        <f>_xll.qlInterestRateIndexValueDate(Index1M,$H1873)</f>
        <v>52883</v>
      </c>
      <c r="J1873" s="52">
        <f>IFERROR(_xll.qlIndexFixing(Index1M,$H1873,TRUE,_xll.ohTrigger(RecalcTrigger,Trigger1M)),NA())</f>
        <v>1.6412403714950174E-2</v>
      </c>
      <c r="K1873" s="52">
        <f>IFERROR(_xll.qlIndexFixing(ONIndex1M,I1873,TRUE,_xll.ohTrigger(RecalcTrigger,Trigger1M)),NA())</f>
        <v>1.6401727428307922E-2</v>
      </c>
      <c r="L1873" s="52">
        <f>IFERROR(_xll.qlIndexFixing(Index3M,H1873,TRUE,_xll.ohTrigger(RecalcTrigger,Trigger3M)),NA())</f>
        <v>1.8497435643414217E-2</v>
      </c>
      <c r="M1873" s="52">
        <f>IFERROR(_xll.qlIndexFixing(ONIndex3M,I1873,TRUE,_xll.ohTrigger(RecalcTrigger,Trigger3M)),NA())</f>
        <v>1.8466050261940481E-2</v>
      </c>
      <c r="N1873" s="52">
        <f>IFERROR(_xll.qlIndexFixing(Index6M,$H1873,TRUE,_xll.ohTrigger(RecalcTrigger,Trigger6M)),NA())</f>
        <v>2.0153198906495765E-2</v>
      </c>
      <c r="O1873" s="52">
        <f>IFERROR(_xll.qlIndexFixing(ONIndex6M,I1873,TRUE,_xll.ohTrigger(RecalcTrigger,Trigger6M)),NA())</f>
        <v>2.0067865137480823E-2</v>
      </c>
      <c r="P1873" s="52">
        <f>IFERROR(_xll.qlIndexFixing(Index1Y,$H1873,TRUE,_xll.ohTrigger(RecalcTrigger,Trigger1Y)),NA())</f>
        <v>2.1548943438067677E-2</v>
      </c>
      <c r="Q1873" s="52">
        <f>IFERROR(_xll.qlIndexFixing(ONIndex1Y,I1873,TRUE,_xll.ohTrigger(RecalcTrigger,Trigger1Y)),NA())</f>
        <v>2.1287540321770493E-2</v>
      </c>
    </row>
    <row r="1874" spans="2:17" x14ac:dyDescent="0.2">
      <c r="B1874" s="46" t="s">
        <v>51</v>
      </c>
      <c r="D1874" s="49">
        <f>_xll.qlCalendarAdvance(LocalCalendar,$D1873,B1874,"f",FALSE)</f>
        <v>52909</v>
      </c>
      <c r="E1874" s="49">
        <f>_xll.qlInterestRateIndexValueDate(IndexON,D1874)</f>
        <v>52909</v>
      </c>
      <c r="F1874" s="52">
        <f>IFERROR(_xll.qlIndexFixing(IndexON,D1874,TRUE,_xll.ohTrigger(RecalcTrigger,TriggerON)),NA())</f>
        <v>1.4249070852994095E-2</v>
      </c>
      <c r="H1874" s="49">
        <f>_xll.qlCalendarAdvance(IborCalendar,$H1873,B1874,"f",FALSE)</f>
        <v>52888</v>
      </c>
      <c r="I1874" s="49">
        <f>_xll.qlInterestRateIndexValueDate(Index1M,$H1874)</f>
        <v>52890</v>
      </c>
      <c r="J1874" s="52">
        <f>IFERROR(_xll.qlIndexFixing(Index1M,$H1874,TRUE,_xll.ohTrigger(RecalcTrigger,Trigger1M)),NA())</f>
        <v>1.6412001263662879E-2</v>
      </c>
      <c r="K1874" s="52">
        <f>IFERROR(_xll.qlIndexFixing(ONIndex1M,I1874,TRUE,_xll.ohTrigger(RecalcTrigger,Trigger1M)),NA())</f>
        <v>1.6401308676634585E-2</v>
      </c>
      <c r="L1874" s="52">
        <f>IFERROR(_xll.qlIndexFixing(Index3M,H1874,TRUE,_xll.ohTrigger(RecalcTrigger,Trigger3M)),NA())</f>
        <v>1.8495605723605493E-2</v>
      </c>
      <c r="M1874" s="52">
        <f>IFERROR(_xll.qlIndexFixing(ONIndex3M,I1874,TRUE,_xll.ohTrigger(RecalcTrigger,Trigger3M)),NA())</f>
        <v>1.8464272358436062E-2</v>
      </c>
      <c r="N1874" s="52">
        <f>IFERROR(_xll.qlIndexFixing(Index6M,$H1874,TRUE,_xll.ohTrigger(RecalcTrigger,Trigger6M)),NA())</f>
        <v>2.0151971216764788E-2</v>
      </c>
      <c r="O1874" s="52">
        <f>IFERROR(_xll.qlIndexFixing(ONIndex6M,I1874,TRUE,_xll.ohTrigger(RecalcTrigger,Trigger6M)),NA())</f>
        <v>2.0066572711714414E-2</v>
      </c>
      <c r="P1874" s="52">
        <f>IFERROR(_xll.qlIndexFixing(Index1Y,$H1874,TRUE,_xll.ohTrigger(RecalcTrigger,Trigger1Y)),NA())</f>
        <v>2.1550462314970941E-2</v>
      </c>
      <c r="Q1874" s="52">
        <f>IFERROR(_xll.qlIndexFixing(ONIndex1Y,I1874,TRUE,_xll.ohTrigger(RecalcTrigger,Trigger1Y)),NA())</f>
        <v>2.1288081363461941E-2</v>
      </c>
    </row>
    <row r="1875" spans="2:17" x14ac:dyDescent="0.2">
      <c r="B1875" s="46" t="s">
        <v>51</v>
      </c>
      <c r="D1875" s="49">
        <f>_xll.qlCalendarAdvance(LocalCalendar,$D1874,B1875,"f",FALSE)</f>
        <v>52916</v>
      </c>
      <c r="E1875" s="49">
        <f>_xll.qlInterestRateIndexValueDate(IndexON,D1875)</f>
        <v>52916</v>
      </c>
      <c r="F1875" s="52">
        <f>IFERROR(_xll.qlIndexFixing(IndexON,D1875,TRUE,_xll.ohTrigger(RecalcTrigger,TriggerON)),NA())</f>
        <v>1.4247993156821792E-2</v>
      </c>
      <c r="H1875" s="49">
        <f>_xll.qlCalendarAdvance(IborCalendar,$H1874,B1875,"f",FALSE)</f>
        <v>52895</v>
      </c>
      <c r="I1875" s="49">
        <f>_xll.qlInterestRateIndexValueDate(Index1M,$H1875)</f>
        <v>52897</v>
      </c>
      <c r="J1875" s="52">
        <f>IFERROR(_xll.qlIndexFixing(Index1M,$H1875,TRUE,_xll.ohTrigger(RecalcTrigger,Trigger1M)),NA())</f>
        <v>1.6411606441088245E-2</v>
      </c>
      <c r="K1875" s="52">
        <f>IFERROR(_xll.qlIndexFixing(ONIndex1M,I1875,TRUE,_xll.ohTrigger(RecalcTrigger,Trigger1M)),NA())</f>
        <v>1.6400897543027426E-2</v>
      </c>
      <c r="L1875" s="52">
        <f>IFERROR(_xll.qlIndexFixing(Index3M,H1875,TRUE,_xll.ohTrigger(RecalcTrigger,Trigger3M)),NA())</f>
        <v>1.8493769080965779E-2</v>
      </c>
      <c r="M1875" s="52">
        <f>IFERROR(_xll.qlIndexFixing(ONIndex3M,I1875,TRUE,_xll.ohTrigger(RecalcTrigger,Trigger3M)),NA())</f>
        <v>1.8462487762525015E-2</v>
      </c>
      <c r="N1875" s="52">
        <f>IFERROR(_xll.qlIndexFixing(Index6M,$H1875,TRUE,_xll.ohTrigger(RecalcTrigger,Trigger6M)),NA())</f>
        <v>2.0150749547843159E-2</v>
      </c>
      <c r="O1875" s="52">
        <f>IFERROR(_xll.qlIndexFixing(ONIndex6M,I1875,TRUE,_xll.ohTrigger(RecalcTrigger,Trigger6M)),NA())</f>
        <v>2.0065286245740666E-2</v>
      </c>
      <c r="P1875" s="52">
        <f>IFERROR(_xll.qlIndexFixing(Index1Y,$H1875,TRUE,_xll.ohTrigger(RecalcTrigger,Trigger1Y)),NA())</f>
        <v>2.1552018349894429E-2</v>
      </c>
      <c r="Q1875" s="52">
        <f>IFERROR(_xll.qlIndexFixing(ONIndex1Y,I1875,TRUE,_xll.ohTrigger(RecalcTrigger,Trigger1Y)),NA())</f>
        <v>2.1288658768305879E-2</v>
      </c>
    </row>
    <row r="1876" spans="2:17" x14ac:dyDescent="0.2">
      <c r="B1876" s="46" t="s">
        <v>51</v>
      </c>
      <c r="D1876" s="49">
        <f>_xll.qlCalendarAdvance(LocalCalendar,$D1875,B1876,"f",FALSE)</f>
        <v>52923</v>
      </c>
      <c r="E1876" s="49">
        <f>_xll.qlInterestRateIndexValueDate(IndexON,D1876)</f>
        <v>52923</v>
      </c>
      <c r="F1876" s="52">
        <f>IFERROR(_xll.qlIndexFixing(IndexON,D1876,TRUE,_xll.ohTrigger(RecalcTrigger,TriggerON)),NA())</f>
        <v>1.4246913683830797E-2</v>
      </c>
      <c r="H1876" s="49">
        <f>_xll.qlCalendarAdvance(IborCalendar,$H1875,B1876,"f",FALSE)</f>
        <v>52902</v>
      </c>
      <c r="I1876" s="49">
        <f>_xll.qlInterestRateIndexValueDate(Index1M,$H1876)</f>
        <v>52904</v>
      </c>
      <c r="J1876" s="52">
        <f>IFERROR(_xll.qlIndexFixing(Index1M,$H1876,TRUE,_xll.ohTrigger(RecalcTrigger,Trigger1M)),NA())</f>
        <v>1.6411219247226272E-2</v>
      </c>
      <c r="K1876" s="52">
        <f>IFERROR(_xll.qlIndexFixing(ONIndex1M,I1876,TRUE,_xll.ohTrigger(RecalcTrigger,Trigger1M)),NA())</f>
        <v>1.6400494027246637E-2</v>
      </c>
      <c r="L1876" s="52">
        <f>IFERROR(_xll.qlIndexFixing(Index3M,H1876,TRUE,_xll.ohTrigger(RecalcTrigger,Trigger3M)),NA())</f>
        <v>1.8491925715505505E-2</v>
      </c>
      <c r="M1876" s="52">
        <f>IFERROR(_xll.qlIndexFixing(ONIndex3M,I1876,TRUE,_xll.ohTrigger(RecalcTrigger,Trigger3M)),NA())</f>
        <v>1.8460696474287275E-2</v>
      </c>
      <c r="N1876" s="52">
        <f>IFERROR(_xll.qlIndexFixing(Index6M,$H1876,TRUE,_xll.ohTrigger(RecalcTrigger,Trigger6M)),NA())</f>
        <v>2.0149056690546095E-2</v>
      </c>
      <c r="O1876" s="52">
        <f>IFERROR(_xll.qlIndexFixing(ONIndex6M,I1876,TRUE,_xll.ohTrigger(RecalcTrigger,Trigger6M)),NA())</f>
        <v>2.0064005739319768E-2</v>
      </c>
      <c r="P1876" s="52">
        <f>IFERROR(_xll.qlIndexFixing(Index1Y,$H1876,TRUE,_xll.ohTrigger(RecalcTrigger,Trigger1Y)),NA())</f>
        <v>2.1553611543009395E-2</v>
      </c>
      <c r="Q1876" s="52">
        <f>IFERROR(_xll.qlIndexFixing(ONIndex1Y,I1876,TRUE,_xll.ohTrigger(RecalcTrigger,Trigger1Y)),NA())</f>
        <v>2.1289272536542114E-2</v>
      </c>
    </row>
    <row r="1877" spans="2:17" x14ac:dyDescent="0.2">
      <c r="B1877" s="46" t="s">
        <v>51</v>
      </c>
      <c r="D1877" s="49">
        <f>_xll.qlCalendarAdvance(LocalCalendar,$D1876,B1877,"f",FALSE)</f>
        <v>52930</v>
      </c>
      <c r="E1877" s="49">
        <f>_xll.qlInterestRateIndexValueDate(IndexON,D1877)</f>
        <v>52930</v>
      </c>
      <c r="F1877" s="52">
        <f>IFERROR(_xll.qlIndexFixing(IndexON,D1877,TRUE,_xll.ohTrigger(RecalcTrigger,TriggerON)),NA())</f>
        <v>1.4245832433941175E-2</v>
      </c>
      <c r="H1877" s="49">
        <f>_xll.qlCalendarAdvance(IborCalendar,$H1876,B1877,"f",FALSE)</f>
        <v>52909</v>
      </c>
      <c r="I1877" s="49">
        <f>_xll.qlInterestRateIndexValueDate(Index1M,$H1877)</f>
        <v>52911</v>
      </c>
      <c r="J1877" s="52">
        <f>IFERROR(_xll.qlIndexFixing(Index1M,$H1877,TRUE,_xll.ohTrigger(RecalcTrigger,Trigger1M)),NA())</f>
        <v>1.6410839682069467E-2</v>
      </c>
      <c r="K1877" s="52">
        <f>IFERROR(_xll.qlIndexFixing(ONIndex1M,I1877,TRUE,_xll.ohTrigger(RecalcTrigger,Trigger1M)),NA())</f>
        <v>1.6401135085133411E-2</v>
      </c>
      <c r="L1877" s="52">
        <f>IFERROR(_xll.qlIndexFixing(Index3M,H1877,TRUE,_xll.ohTrigger(RecalcTrigger,Trigger3M)),NA())</f>
        <v>1.8490075627235095E-2</v>
      </c>
      <c r="M1877" s="52">
        <f>IFERROR(_xll.qlIndexFixing(ONIndex3M,I1877,TRUE,_xll.ohTrigger(RecalcTrigger,Trigger3M)),NA())</f>
        <v>1.845993195729756E-2</v>
      </c>
      <c r="N1877" s="52">
        <f>IFERROR(_xll.qlIndexFixing(Index6M,$H1877,TRUE,_xll.ohTrigger(RecalcTrigger,Trigger6M)),NA())</f>
        <v>2.014784670053647E-2</v>
      </c>
      <c r="O1877" s="52">
        <f>IFERROR(_xll.qlIndexFixing(ONIndex6M,I1877,TRUE,_xll.ohTrigger(RecalcTrigger,Trigger6M)),NA())</f>
        <v>2.0064136081976436E-2</v>
      </c>
      <c r="P1877" s="52">
        <f>IFERROR(_xll.qlIndexFixing(Index1Y,$H1877,TRUE,_xll.ohTrigger(RecalcTrigger,Trigger1Y)),NA())</f>
        <v>2.1557587757781209E-2</v>
      </c>
      <c r="Q1877" s="52">
        <f>IFERROR(_xll.qlIndexFixing(ONIndex1Y,I1877,TRUE,_xll.ohTrigger(RecalcTrigger,Trigger1Y)),NA())</f>
        <v>2.1291955863662615E-2</v>
      </c>
    </row>
    <row r="1878" spans="2:17" x14ac:dyDescent="0.2">
      <c r="B1878" s="46" t="s">
        <v>51</v>
      </c>
      <c r="D1878" s="49">
        <f>_xll.qlCalendarAdvance(LocalCalendar,$D1877,B1878,"f",FALSE)</f>
        <v>52937</v>
      </c>
      <c r="E1878" s="49">
        <f>_xll.qlInterestRateIndexValueDate(IndexON,D1878)</f>
        <v>52937</v>
      </c>
      <c r="F1878" s="52">
        <f>IFERROR(_xll.qlIndexFixing(IndexON,D1878,TRUE,_xll.ohTrigger(RecalcTrigger,TriggerON)),NA())</f>
        <v>1.4244749407072987E-2</v>
      </c>
      <c r="H1878" s="49">
        <f>_xll.qlCalendarAdvance(IborCalendar,$H1877,B1878,"f",FALSE)</f>
        <v>52916</v>
      </c>
      <c r="I1878" s="49">
        <f>_xll.qlInterestRateIndexValueDate(Index1M,$H1878)</f>
        <v>52918</v>
      </c>
      <c r="J1878" s="52">
        <f>IFERROR(_xll.qlIndexFixing(Index1M,$H1878,TRUE,_xll.ohTrigger(RecalcTrigger,Trigger1M)),NA())</f>
        <v>1.6410467745622825E-2</v>
      </c>
      <c r="K1878" s="52">
        <f>IFERROR(_xll.qlIndexFixing(ONIndex1M,I1878,TRUE,_xll.ohTrigger(RecalcTrigger,Trigger1M)),NA())</f>
        <v>1.6399709849563848E-2</v>
      </c>
      <c r="L1878" s="52">
        <f>IFERROR(_xll.qlIndexFixing(Index3M,H1878,TRUE,_xll.ohTrigger(RecalcTrigger,Trigger3M)),NA())</f>
        <v>1.8488218816163242E-2</v>
      </c>
      <c r="M1878" s="52">
        <f>IFERROR(_xll.qlIndexFixing(ONIndex3M,I1878,TRUE,_xll.ohTrigger(RecalcTrigger,Trigger3M)),NA())</f>
        <v>1.8457093820511972E-2</v>
      </c>
      <c r="N1878" s="52">
        <f>IFERROR(_xll.qlIndexFixing(Index6M,$H1878,TRUE,_xll.ohTrigger(RecalcTrigger,Trigger6M)),NA())</f>
        <v>2.0146642730964035E-2</v>
      </c>
      <c r="O1878" s="52">
        <f>IFERROR(_xll.qlIndexFixing(ONIndex6M,I1878,TRUE,_xll.ohTrigger(RecalcTrigger,Trigger6M)),NA())</f>
        <v>2.0061462605696079E-2</v>
      </c>
      <c r="P1878" s="52">
        <f>IFERROR(_xll.qlIndexFixing(Index1Y,$H1878,TRUE,_xll.ohTrigger(RecalcTrigger,Trigger1Y)),NA())</f>
        <v>2.1556909404524448E-2</v>
      </c>
      <c r="Q1878" s="52">
        <f>IFERROR(_xll.qlIndexFixing(ONIndex1Y,I1878,TRUE,_xll.ohTrigger(RecalcTrigger,Trigger1Y)),NA())</f>
        <v>2.1290609163031604E-2</v>
      </c>
    </row>
    <row r="1879" spans="2:17" x14ac:dyDescent="0.2">
      <c r="B1879" s="46" t="s">
        <v>51</v>
      </c>
      <c r="D1879" s="49">
        <f>_xll.qlCalendarAdvance(LocalCalendar,$D1878,B1879,"f",FALSE)</f>
        <v>52944</v>
      </c>
      <c r="E1879" s="49">
        <f>_xll.qlInterestRateIndexValueDate(IndexON,D1879)</f>
        <v>52944</v>
      </c>
      <c r="F1879" s="52">
        <f>IFERROR(_xll.qlIndexFixing(IndexON,D1879,TRUE,_xll.ohTrigger(RecalcTrigger,TriggerON)),NA())</f>
        <v>1.4243664603466044E-2</v>
      </c>
      <c r="H1879" s="49">
        <f>_xll.qlCalendarAdvance(IborCalendar,$H1878,B1879,"f",FALSE)</f>
        <v>52923</v>
      </c>
      <c r="I1879" s="49">
        <f>_xll.qlInterestRateIndexValueDate(Index1M,$H1879)</f>
        <v>52926</v>
      </c>
      <c r="J1879" s="52">
        <f>IFERROR(_xll.qlIndexFixing(Index1M,$H1879,TRUE,_xll.ohTrigger(RecalcTrigger,Trigger1M)),NA())</f>
        <v>1.6410400622531348E-2</v>
      </c>
      <c r="K1879" s="52">
        <f>IFERROR(_xll.qlIndexFixing(ONIndex1M,I1879,TRUE,_xll.ohTrigger(RecalcTrigger,Trigger1M)),NA())</f>
        <v>1.6399968929654563E-2</v>
      </c>
      <c r="L1879" s="52">
        <f>IFERROR(_xll.qlIndexFixing(Index3M,H1879,TRUE,_xll.ohTrigger(RecalcTrigger,Trigger3M)),NA())</f>
        <v>1.8486767261062641E-2</v>
      </c>
      <c r="M1879" s="52">
        <f>IFERROR(_xll.qlIndexFixing(ONIndex3M,I1879,TRUE,_xll.ohTrigger(RecalcTrigger,Trigger3M)),NA())</f>
        <v>1.845570971432231E-2</v>
      </c>
      <c r="N1879" s="52">
        <f>IFERROR(_xll.qlIndexFixing(Index6M,$H1879,TRUE,_xll.ohTrigger(RecalcTrigger,Trigger6M)),NA())</f>
        <v>2.0145274137689084E-2</v>
      </c>
      <c r="O1879" s="52">
        <f>IFERROR(_xll.qlIndexFixing(ONIndex6M,I1879,TRUE,_xll.ohTrigger(RecalcTrigger,Trigger6M)),NA())</f>
        <v>2.0060958153642616E-2</v>
      </c>
      <c r="P1879" s="52">
        <f>IFERROR(_xll.qlIndexFixing(Index1Y,$H1879,TRUE,_xll.ohTrigger(RecalcTrigger,Trigger1Y)),NA())</f>
        <v>2.1560436050138489E-2</v>
      </c>
      <c r="Q1879" s="52">
        <f>IFERROR(_xll.qlIndexFixing(ONIndex1Y,I1879,TRUE,_xll.ohTrigger(RecalcTrigger,Trigger1Y)),NA())</f>
        <v>2.1292804753247907E-2</v>
      </c>
    </row>
    <row r="1880" spans="2:17" x14ac:dyDescent="0.2">
      <c r="B1880" s="46" t="s">
        <v>51</v>
      </c>
      <c r="D1880" s="49">
        <f>_xll.qlCalendarAdvance(LocalCalendar,$D1879,B1880,"f",FALSE)</f>
        <v>52951</v>
      </c>
      <c r="E1880" s="49">
        <f>_xll.qlInterestRateIndexValueDate(IndexON,D1880)</f>
        <v>52951</v>
      </c>
      <c r="F1880" s="52">
        <f>IFERROR(_xll.qlIndexFixing(IndexON,D1880,TRUE,_xll.ohTrigger(RecalcTrigger,TriggerON)),NA())</f>
        <v>1.4242578022880537E-2</v>
      </c>
      <c r="H1880" s="49">
        <f>_xll.qlCalendarAdvance(IborCalendar,$H1879,B1880,"f",FALSE)</f>
        <v>52930</v>
      </c>
      <c r="I1880" s="49">
        <f>_xll.qlInterestRateIndexValueDate(Index1M,$H1880)</f>
        <v>52932</v>
      </c>
      <c r="J1880" s="52">
        <f>IFERROR(_xll.qlIndexFixing(Index1M,$H1880,TRUE,_xll.ohTrigger(RecalcTrigger,Trigger1M)),NA())</f>
        <v>1.6410095817894061E-2</v>
      </c>
      <c r="K1880" s="52">
        <f>IFERROR(_xll.qlIndexFixing(ONIndex1M,I1880,TRUE,_xll.ohTrigger(RecalcTrigger,Trigger1M)),NA())</f>
        <v>1.6398956143666155E-2</v>
      </c>
      <c r="L1880" s="52">
        <f>IFERROR(_xll.qlIndexFixing(Index3M,H1880,TRUE,_xll.ohTrigger(RecalcTrigger,Trigger3M)),NA())</f>
        <v>1.8483807093073956E-2</v>
      </c>
      <c r="M1880" s="52">
        <f>IFERROR(_xll.qlIndexFixing(ONIndex3M,I1880,TRUE,_xll.ohTrigger(RecalcTrigger,Trigger3M)),NA())</f>
        <v>1.8453464397190089E-2</v>
      </c>
      <c r="N1880" s="52">
        <f>IFERROR(_xll.qlIndexFixing(Index6M,$H1880,TRUE,_xll.ohTrigger(RecalcTrigger,Trigger6M)),NA())</f>
        <v>2.0144731514984301E-2</v>
      </c>
      <c r="O1880" s="52">
        <f>IFERROR(_xll.qlIndexFixing(ONIndex6M,I1880,TRUE,_xll.ohTrigger(RecalcTrigger,Trigger6M)),NA())</f>
        <v>2.0058943310763411E-2</v>
      </c>
      <c r="P1880" s="52">
        <f>IFERROR(_xll.qlIndexFixing(Index1Y,$H1880,TRUE,_xll.ohTrigger(RecalcTrigger,Trigger1Y)),NA())</f>
        <v>2.1560355900975749E-2</v>
      </c>
      <c r="Q1880" s="52">
        <f>IFERROR(_xll.qlIndexFixing(ONIndex1Y,I1880,TRUE,_xll.ohTrigger(RecalcTrigger,Trigger1Y)),NA())</f>
        <v>2.1292091243010347E-2</v>
      </c>
    </row>
    <row r="1881" spans="2:17" x14ac:dyDescent="0.2">
      <c r="B1881" s="46" t="s">
        <v>51</v>
      </c>
      <c r="D1881" s="49">
        <f>_xll.qlCalendarAdvance(LocalCalendar,$D1880,B1881,"f",FALSE)</f>
        <v>52958</v>
      </c>
      <c r="E1881" s="49">
        <f>_xll.qlInterestRateIndexValueDate(IndexON,D1881)</f>
        <v>52958</v>
      </c>
      <c r="F1881" s="52">
        <f>IFERROR(_xll.qlIndexFixing(IndexON,D1881,TRUE,_xll.ohTrigger(RecalcTrigger,TriggerON)),NA())</f>
        <v>1.4241489665396401E-2</v>
      </c>
      <c r="H1881" s="49">
        <f>_xll.qlCalendarAdvance(IborCalendar,$H1880,B1881,"f",FALSE)</f>
        <v>52937</v>
      </c>
      <c r="I1881" s="49">
        <f>_xll.qlInterestRateIndexValueDate(Index1M,$H1881)</f>
        <v>52939</v>
      </c>
      <c r="J1881" s="52">
        <f>IFERROR(_xll.qlIndexFixing(Index1M,$H1881,TRUE,_xll.ohTrigger(RecalcTrigger,Trigger1M)),NA())</f>
        <v>1.6409397708531392E-2</v>
      </c>
      <c r="K1881" s="52">
        <f>IFERROR(_xll.qlIndexFixing(ONIndex1M,I1881,TRUE,_xll.ohTrigger(RecalcTrigger,Trigger1M)),NA())</f>
        <v>1.6398590717576766E-2</v>
      </c>
      <c r="L1881" s="52">
        <f>IFERROR(_xll.qlIndexFixing(Index3M,H1881,TRUE,_xll.ohTrigger(RecalcTrigger,Trigger3M)),NA())</f>
        <v>1.8481931266230767E-2</v>
      </c>
      <c r="M1881" s="52">
        <f>IFERROR(_xll.qlIndexFixing(ONIndex3M,I1881,TRUE,_xll.ohTrigger(RecalcTrigger,Trigger3M)),NA())</f>
        <v>1.8451639646999141E-2</v>
      </c>
      <c r="N1881" s="52">
        <f>IFERROR(_xll.qlIndexFixing(Index6M,$H1881,TRUE,_xll.ohTrigger(RecalcTrigger,Trigger6M)),NA())</f>
        <v>2.0143545970686402E-2</v>
      </c>
      <c r="O1881" s="52">
        <f>IFERROR(_xll.qlIndexFixing(ONIndex6M,I1881,TRUE,_xll.ohTrigger(RecalcTrigger,Trigger6M)),NA())</f>
        <v>2.0057692602746258E-2</v>
      </c>
      <c r="P1881" s="52">
        <f>IFERROR(_xll.qlIndexFixing(Index1Y,$H1881,TRUE,_xll.ohTrigger(RecalcTrigger,Trigger1Y)),NA())</f>
        <v>2.1562134887776249E-2</v>
      </c>
      <c r="Q1881" s="52">
        <f>IFERROR(_xll.qlIndexFixing(ONIndex1Y,I1881,TRUE,_xll.ohTrigger(RecalcTrigger,Trigger1Y)),NA())</f>
        <v>2.1292886828048196E-2</v>
      </c>
    </row>
    <row r="1882" spans="2:17" x14ac:dyDescent="0.2">
      <c r="B1882" s="46" t="s">
        <v>51</v>
      </c>
      <c r="D1882" s="49">
        <f>_xll.qlCalendarAdvance(LocalCalendar,$D1881,B1882,"f",FALSE)</f>
        <v>52965</v>
      </c>
      <c r="E1882" s="49">
        <f>_xll.qlInterestRateIndexValueDate(IndexON,D1882)</f>
        <v>52965</v>
      </c>
      <c r="F1882" s="52">
        <f>IFERROR(_xll.qlIndexFixing(IndexON,D1882,TRUE,_xll.ohTrigger(RecalcTrigger,TriggerON)),NA())</f>
        <v>1.4240399530933701E-2</v>
      </c>
      <c r="H1882" s="49">
        <f>_xll.qlCalendarAdvance(IborCalendar,$H1881,B1882,"f",FALSE)</f>
        <v>52944</v>
      </c>
      <c r="I1882" s="49">
        <f>_xll.qlInterestRateIndexValueDate(Index1M,$H1882)</f>
        <v>52946</v>
      </c>
      <c r="J1882" s="52">
        <f>IFERROR(_xll.qlIndexFixing(Index1M,$H1882,TRUE,_xll.ohTrigger(RecalcTrigger,Trigger1M)),NA())</f>
        <v>1.6409406404366583E-2</v>
      </c>
      <c r="K1882" s="52">
        <f>IFERROR(_xll.qlIndexFixing(ONIndex1M,I1882,TRUE,_xll.ohTrigger(RecalcTrigger,Trigger1M)),NA())</f>
        <v>1.6398232909393684E-2</v>
      </c>
      <c r="L1882" s="52">
        <f>IFERROR(_xll.qlIndexFixing(Index3M,H1882,TRUE,_xll.ohTrigger(RecalcTrigger,Trigger3M)),NA())</f>
        <v>1.8480048717293585E-2</v>
      </c>
      <c r="M1882" s="52">
        <f>IFERROR(_xll.qlIndexFixing(ONIndex3M,I1882,TRUE,_xll.ohTrigger(RecalcTrigger,Trigger3M)),NA())</f>
        <v>1.8449808204401563E-2</v>
      </c>
      <c r="N1882" s="52">
        <f>IFERROR(_xll.qlIndexFixing(Index6M,$H1882,TRUE,_xll.ohTrigger(RecalcTrigger,Trigger6M)),NA())</f>
        <v>2.0142366447121869E-2</v>
      </c>
      <c r="O1882" s="52">
        <f>IFERROR(_xll.qlIndexFixing(ONIndex6M,I1882,TRUE,_xll.ohTrigger(RecalcTrigger,Trigger6M)),NA())</f>
        <v>2.0056447854521764E-2</v>
      </c>
      <c r="P1882" s="52">
        <f>IFERROR(_xll.qlIndexFixing(Index1Y,$H1882,TRUE,_xll.ohTrigger(RecalcTrigger,Trigger1Y)),NA())</f>
        <v>2.1563951033887557E-2</v>
      </c>
      <c r="Q1882" s="52">
        <f>IFERROR(_xll.qlIndexFixing(ONIndex1Y,I1882,TRUE,_xll.ohTrigger(RecalcTrigger,Trigger1Y)),NA())</f>
        <v>2.1293718776318471E-2</v>
      </c>
    </row>
    <row r="1883" spans="2:17" x14ac:dyDescent="0.2">
      <c r="B1883" s="46" t="s">
        <v>51</v>
      </c>
      <c r="D1883" s="49">
        <f>_xll.qlCalendarAdvance(LocalCalendar,$D1882,B1883,"f",FALSE)</f>
        <v>52972</v>
      </c>
      <c r="E1883" s="49">
        <f>_xll.qlInterestRateIndexValueDate(IndexON,D1883)</f>
        <v>52972</v>
      </c>
      <c r="F1883" s="52">
        <f>IFERROR(_xll.qlIndexFixing(IndexON,D1883,TRUE,_xll.ohTrigger(RecalcTrigger,TriggerON)),NA())</f>
        <v>1.423930761981218E-2</v>
      </c>
      <c r="H1883" s="49">
        <f>_xll.qlCalendarAdvance(IborCalendar,$H1882,B1883,"f",FALSE)</f>
        <v>52951</v>
      </c>
      <c r="I1883" s="49">
        <f>_xll.qlInterestRateIndexValueDate(Index1M,$H1883)</f>
        <v>52953</v>
      </c>
      <c r="J1883" s="52">
        <f>IFERROR(_xll.qlIndexFixing(Index1M,$H1883,TRUE,_xll.ohTrigger(RecalcTrigger,Trigger1M)),NA())</f>
        <v>1.6408722493999606E-2</v>
      </c>
      <c r="K1883" s="52">
        <f>IFERROR(_xll.qlIndexFixing(ONIndex1M,I1883,TRUE,_xll.ohTrigger(RecalcTrigger,Trigger1M)),NA())</f>
        <v>1.6397882719196843E-2</v>
      </c>
      <c r="L1883" s="52">
        <f>IFERROR(_xll.qlIndexFixing(Index3M,H1883,TRUE,_xll.ohTrigger(RecalcTrigger,Trigger3M)),NA())</f>
        <v>1.8478159446270404E-2</v>
      </c>
      <c r="M1883" s="52">
        <f>IFERROR(_xll.qlIndexFixing(ONIndex3M,I1883,TRUE,_xll.ohTrigger(RecalcTrigger,Trigger3M)),NA())</f>
        <v>1.8447970069397357E-2</v>
      </c>
      <c r="N1883" s="52">
        <f>IFERROR(_xll.qlIndexFixing(Index6M,$H1883,TRUE,_xll.ohTrigger(RecalcTrigger,Trigger6M)),NA())</f>
        <v>2.0141192944279275E-2</v>
      </c>
      <c r="O1883" s="52">
        <f>IFERROR(_xll.qlIndexFixing(ONIndex6M,I1883,TRUE,_xll.ohTrigger(RecalcTrigger,Trigger6M)),NA())</f>
        <v>2.0055209065930057E-2</v>
      </c>
      <c r="P1883" s="52">
        <f>IFERROR(_xll.qlIndexFixing(Index1Y,$H1883,TRUE,_xll.ohTrigger(RecalcTrigger,Trigger1Y)),NA())</f>
        <v>2.1565804339510497E-2</v>
      </c>
      <c r="Q1883" s="52">
        <f>IFERROR(_xll.qlIndexFixing(ONIndex1Y,I1883,TRUE,_xll.ohTrigger(RecalcTrigger,Trigger1Y)),NA())</f>
        <v>2.1294587087981043E-2</v>
      </c>
    </row>
    <row r="1884" spans="2:17" x14ac:dyDescent="0.2">
      <c r="B1884" s="46" t="s">
        <v>51</v>
      </c>
      <c r="D1884" s="49">
        <f>_xll.qlCalendarAdvance(LocalCalendar,$D1883,B1884,"f",FALSE)</f>
        <v>52979</v>
      </c>
      <c r="E1884" s="49">
        <f>_xll.qlInterestRateIndexValueDate(IndexON,D1884)</f>
        <v>52979</v>
      </c>
      <c r="F1884" s="52">
        <f>IFERROR(_xll.qlIndexFixing(IndexON,D1884,TRUE,_xll.ohTrigger(RecalcTrigger,TriggerON)),NA())</f>
        <v>1.423821393163216E-2</v>
      </c>
      <c r="H1884" s="49">
        <f>_xll.qlCalendarAdvance(IborCalendar,$H1883,B1884,"f",FALSE)</f>
        <v>52959</v>
      </c>
      <c r="I1884" s="49">
        <f>_xll.qlInterestRateIndexValueDate(Index1M,$H1884)</f>
        <v>52961</v>
      </c>
      <c r="J1884" s="52">
        <f>IFERROR(_xll.qlIndexFixing(Index1M,$H1884,TRUE,_xll.ohTrigger(RecalcTrigger,Trigger1M)),NA())</f>
        <v>1.6408350357652868E-2</v>
      </c>
      <c r="K1884" s="52">
        <f>IFERROR(_xll.qlIndexFixing(ONIndex1M,I1884,TRUE,_xll.ohTrigger(RecalcTrigger,Trigger1M)),NA())</f>
        <v>1.6398540091033809E-2</v>
      </c>
      <c r="L1884" s="52">
        <f>IFERROR(_xll.qlIndexFixing(Index3M,H1884,TRUE,_xll.ohTrigger(RecalcTrigger,Trigger3M)),NA())</f>
        <v>1.8476328646701814E-2</v>
      </c>
      <c r="M1884" s="52">
        <f>IFERROR(_xll.qlIndexFixing(ONIndex3M,I1884,TRUE,_xll.ohTrigger(RecalcTrigger,Trigger3M)),NA())</f>
        <v>1.8446882362752604E-2</v>
      </c>
      <c r="N1884" s="52">
        <f>IFERROR(_xll.qlIndexFixing(Index6M,$H1884,TRUE,_xll.ohTrigger(RecalcTrigger,Trigger6M)),NA())</f>
        <v>2.0139859170472712E-2</v>
      </c>
      <c r="O1884" s="52">
        <f>IFERROR(_xll.qlIndexFixing(ONIndex6M,I1884,TRUE,_xll.ohTrigger(RecalcTrigger,Trigger6M)),NA())</f>
        <v>2.0055213125023119E-2</v>
      </c>
      <c r="P1884" s="52">
        <f>IFERROR(_xll.qlIndexFixing(Index1Y,$H1884,TRUE,_xll.ohTrigger(RecalcTrigger,Trigger1Y)),NA())</f>
        <v>2.1567166828117247E-2</v>
      </c>
      <c r="Q1884" s="52">
        <f>IFERROR(_xll.qlIndexFixing(ONIndex1Y,I1884,TRUE,_xll.ohTrigger(RecalcTrigger,Trigger1Y)),NA())</f>
        <v>2.1297713845893629E-2</v>
      </c>
    </row>
    <row r="1885" spans="2:17" x14ac:dyDescent="0.2">
      <c r="B1885" s="46" t="s">
        <v>51</v>
      </c>
      <c r="D1885" s="49">
        <f>_xll.qlCalendarAdvance(LocalCalendar,$D1884,B1885,"f",FALSE)</f>
        <v>52986</v>
      </c>
      <c r="E1885" s="49">
        <f>_xll.qlInterestRateIndexValueDate(IndexON,D1885)</f>
        <v>52986</v>
      </c>
      <c r="F1885" s="52">
        <f>IFERROR(_xll.qlIndexFixing(IndexON,D1885,TRUE,_xll.ohTrigger(RecalcTrigger,TriggerON)),NA())</f>
        <v>1.4237118466713383E-2</v>
      </c>
      <c r="H1885" s="49">
        <f>_xll.qlCalendarAdvance(IborCalendar,$H1884,B1885,"f",FALSE)</f>
        <v>52966</v>
      </c>
      <c r="I1885" s="49">
        <f>_xll.qlInterestRateIndexValueDate(Index1M,$H1885)</f>
        <v>52968</v>
      </c>
      <c r="J1885" s="52">
        <f>IFERROR(_xll.qlIndexFixing(Index1M,$H1885,TRUE,_xll.ohTrigger(RecalcTrigger,Trigger1M)),NA())</f>
        <v>1.6407681189722124E-2</v>
      </c>
      <c r="K1885" s="52">
        <f>IFERROR(_xll.qlIndexFixing(ONIndex1M,I1885,TRUE,_xll.ohTrigger(RecalcTrigger,Trigger1M)),NA())</f>
        <v>1.639785780155556E-2</v>
      </c>
      <c r="L1885" s="52">
        <f>IFERROR(_xll.qlIndexFixing(Index3M,H1885,TRUE,_xll.ohTrigger(RecalcTrigger,Trigger3M)),NA())</f>
        <v>1.8474088372812503E-2</v>
      </c>
      <c r="M1885" s="52">
        <f>IFERROR(_xll.qlIndexFixing(ONIndex3M,I1885,TRUE,_xll.ohTrigger(RecalcTrigger,Trigger3M)),NA())</f>
        <v>1.8444688379251062E-2</v>
      </c>
      <c r="N1885" s="52">
        <f>IFERROR(_xll.qlIndexFixing(Index6M,$H1885,TRUE,_xll.ohTrigger(RecalcTrigger,Trigger6M)),NA())</f>
        <v>2.0138218031507525E-2</v>
      </c>
      <c r="O1885" s="52">
        <f>IFERROR(_xll.qlIndexFixing(ONIndex6M,I1885,TRUE,_xll.ohTrigger(RecalcTrigger,Trigger6M)),NA())</f>
        <v>2.0053516930591542E-2</v>
      </c>
      <c r="P1885" s="52">
        <f>IFERROR(_xll.qlIndexFixing(Index1Y,$H1885,TRUE,_xll.ohTrigger(RecalcTrigger,Trigger1Y)),NA())</f>
        <v>2.1571509421812702E-2</v>
      </c>
      <c r="Q1885" s="52">
        <f>IFERROR(_xll.qlIndexFixing(ONIndex1Y,I1885,TRUE,_xll.ohTrigger(RecalcTrigger,Trigger1Y)),NA())</f>
        <v>2.1297968481119867E-2</v>
      </c>
    </row>
    <row r="1886" spans="2:17" x14ac:dyDescent="0.2">
      <c r="B1886" s="46" t="s">
        <v>51</v>
      </c>
      <c r="D1886" s="49">
        <f>_xll.qlCalendarAdvance(LocalCalendar,$D1885,B1886,"f",FALSE)</f>
        <v>52993</v>
      </c>
      <c r="E1886" s="49">
        <f>_xll.qlInterestRateIndexValueDate(IndexON,D1886)</f>
        <v>52993</v>
      </c>
      <c r="F1886" s="52">
        <f>IFERROR(_xll.qlIndexFixing(IndexON,D1886,TRUE,_xll.ohTrigger(RecalcTrigger,TriggerON)),NA())</f>
        <v>1.4236021224816042E-2</v>
      </c>
      <c r="H1886" s="49">
        <f>_xll.qlCalendarAdvance(IborCalendar,$H1885,B1886,"f",FALSE)</f>
        <v>52973</v>
      </c>
      <c r="I1886" s="49">
        <f>_xll.qlInterestRateIndexValueDate(Index1M,$H1886)</f>
        <v>52975</v>
      </c>
      <c r="J1886" s="52">
        <f>IFERROR(_xll.qlIndexFixing(Index1M,$H1886,TRUE,_xll.ohTrigger(RecalcTrigger,Trigger1M)),NA())</f>
        <v>1.640737084196173E-2</v>
      </c>
      <c r="K1886" s="52">
        <f>IFERROR(_xll.qlIndexFixing(ONIndex1M,I1886,TRUE,_xll.ohTrigger(RecalcTrigger,Trigger1M)),NA())</f>
        <v>1.6397883151890724E-2</v>
      </c>
      <c r="L1886" s="52">
        <f>IFERROR(_xll.qlIndexFixing(Index3M,H1886,TRUE,_xll.ohTrigger(RecalcTrigger,Trigger3M)),NA())</f>
        <v>1.8472177975297654E-2</v>
      </c>
      <c r="M1886" s="52">
        <f>IFERROR(_xll.qlIndexFixing(ONIndex3M,I1886,TRUE,_xll.ohTrigger(RecalcTrigger,Trigger3M)),NA())</f>
        <v>1.8443167279591499E-2</v>
      </c>
      <c r="N1886" s="52">
        <f>IFERROR(_xll.qlIndexFixing(Index6M,$H1886,TRUE,_xll.ohTrigger(RecalcTrigger,Trigger6M)),NA())</f>
        <v>2.0137063085100285E-2</v>
      </c>
      <c r="O1886" s="52">
        <f>IFERROR(_xll.qlIndexFixing(ONIndex6M,I1886,TRUE,_xll.ohTrigger(RecalcTrigger,Trigger6M)),NA())</f>
        <v>2.0052769194844888E-2</v>
      </c>
      <c r="P1886" s="52">
        <f>IFERROR(_xll.qlIndexFixing(Index1Y,$H1886,TRUE,_xll.ohTrigger(RecalcTrigger,Trigger1Y)),NA())</f>
        <v>2.1574292568539349E-2</v>
      </c>
      <c r="Q1886" s="52">
        <f>IFERROR(_xll.qlIndexFixing(ONIndex1Y,I1886,TRUE,_xll.ohTrigger(RecalcTrigger,Trigger1Y)),NA())</f>
        <v>2.1299658604847505E-2</v>
      </c>
    </row>
    <row r="1887" spans="2:17" x14ac:dyDescent="0.2">
      <c r="B1887" s="46" t="s">
        <v>51</v>
      </c>
      <c r="D1887" s="49">
        <f>_xll.qlCalendarAdvance(LocalCalendar,$D1886,B1887,"f",FALSE)</f>
        <v>53000</v>
      </c>
      <c r="E1887" s="49">
        <f>_xll.qlInterestRateIndexValueDate(IndexON,D1887)</f>
        <v>53000</v>
      </c>
      <c r="F1887" s="52">
        <f>IFERROR(_xll.qlIndexFixing(IndexON,D1887,TRUE,_xll.ohTrigger(RecalcTrigger,TriggerON)),NA())</f>
        <v>1.4234922206020073E-2</v>
      </c>
      <c r="H1887" s="49">
        <f>_xll.qlCalendarAdvance(IborCalendar,$H1886,B1887,"f",FALSE)</f>
        <v>52980</v>
      </c>
      <c r="I1887" s="49">
        <f>_xll.qlInterestRateIndexValueDate(Index1M,$H1887)</f>
        <v>52982</v>
      </c>
      <c r="J1887" s="52">
        <f>IFERROR(_xll.qlIndexFixing(Index1M,$H1887,TRUE,_xll.ohTrigger(RecalcTrigger,Trigger1M)),NA())</f>
        <v>1.6407420906691672E-2</v>
      </c>
      <c r="K1887" s="52">
        <f>IFERROR(_xll.qlIndexFixing(ONIndex1M,I1887,TRUE,_xll.ohTrigger(RecalcTrigger,Trigger1M)),NA())</f>
        <v>1.6397215041177304E-2</v>
      </c>
      <c r="L1887" s="52">
        <f>IFERROR(_xll.qlIndexFixing(Index3M,H1887,TRUE,_xll.ohTrigger(RecalcTrigger,Trigger3M)),NA())</f>
        <v>1.8470260855734111E-2</v>
      </c>
      <c r="M1887" s="52">
        <f>IFERROR(_xll.qlIndexFixing(ONIndex3M,I1887,TRUE,_xll.ohTrigger(RecalcTrigger,Trigger3M)),NA())</f>
        <v>1.8440961056453986E-2</v>
      </c>
      <c r="N1887" s="52">
        <f>IFERROR(_xll.qlIndexFixing(Index6M,$H1887,TRUE,_xll.ohTrigger(RecalcTrigger,Trigger6M)),NA())</f>
        <v>2.0135914159033954E-2</v>
      </c>
      <c r="O1887" s="52">
        <f>IFERROR(_xll.qlIndexFixing(ONIndex6M,I1887,TRUE,_xll.ohTrigger(RecalcTrigger,Trigger6M)),NA())</f>
        <v>2.0051084205716663E-2</v>
      </c>
      <c r="P1887" s="52">
        <f>IFERROR(_xll.qlIndexFixing(Index1Y,$H1887,TRUE,_xll.ohTrigger(RecalcTrigger,Trigger1Y)),NA())</f>
        <v>2.1575497860485439E-2</v>
      </c>
      <c r="Q1887" s="52">
        <f>IFERROR(_xll.qlIndexFixing(ONIndex1Y,I1887,TRUE,_xll.ohTrigger(RecalcTrigger,Trigger1Y)),NA())</f>
        <v>2.1299980664952756E-2</v>
      </c>
    </row>
    <row r="1888" spans="2:17" x14ac:dyDescent="0.2">
      <c r="B1888" s="46" t="s">
        <v>51</v>
      </c>
      <c r="D1888" s="49">
        <f>_xll.qlCalendarAdvance(LocalCalendar,$D1887,B1888,"f",FALSE)</f>
        <v>53007</v>
      </c>
      <c r="E1888" s="49">
        <f>_xll.qlInterestRateIndexValueDate(IndexON,D1888)</f>
        <v>53007</v>
      </c>
      <c r="F1888" s="52">
        <f>IFERROR(_xll.qlIndexFixing(IndexON,D1888,TRUE,_xll.ohTrigger(RecalcTrigger,TriggerON)),NA())</f>
        <v>1.4233821410405412E-2</v>
      </c>
      <c r="H1888" s="49">
        <f>_xll.qlCalendarAdvance(IborCalendar,$H1887,B1888,"f",FALSE)</f>
        <v>52987</v>
      </c>
      <c r="I1888" s="49">
        <f>_xll.qlInterestRateIndexValueDate(Index1M,$H1888)</f>
        <v>52989</v>
      </c>
      <c r="J1888" s="52">
        <f>IFERROR(_xll.qlIndexFixing(Index1M,$H1888,TRUE,_xll.ohTrigger(RecalcTrigger,Trigger1M)),NA())</f>
        <v>1.6406773031507688E-2</v>
      </c>
      <c r="K1888" s="52">
        <f>IFERROR(_xll.qlIndexFixing(ONIndex1M,I1888,TRUE,_xll.ohTrigger(RecalcTrigger,Trigger1M)),NA())</f>
        <v>1.6396905088926772E-2</v>
      </c>
      <c r="L1888" s="52">
        <f>IFERROR(_xll.qlIndexFixing(Index3M,H1888,TRUE,_xll.ohTrigger(RecalcTrigger,Trigger3M)),NA())</f>
        <v>1.8468337014134306E-2</v>
      </c>
      <c r="M1888" s="52">
        <f>IFERROR(_xll.qlIndexFixing(ONIndex3M,I1888,TRUE,_xll.ohTrigger(RecalcTrigger,Trigger3M)),NA())</f>
        <v>1.843908735547295E-2</v>
      </c>
      <c r="N1888" s="52">
        <f>IFERROR(_xll.qlIndexFixing(Index6M,$H1888,TRUE,_xll.ohTrigger(RecalcTrigger,Trigger6M)),NA())</f>
        <v>2.0134771253297497E-2</v>
      </c>
      <c r="O1888" s="52">
        <f>IFERROR(_xll.qlIndexFixing(ONIndex6M,I1888,TRUE,_xll.ohTrigger(RecalcTrigger,Trigger6M)),NA())</f>
        <v>2.0049876783847509E-2</v>
      </c>
      <c r="P1888" s="52">
        <f>IFERROR(_xll.qlIndexFixing(Index1Y,$H1888,TRUE,_xll.ohTrigger(RecalcTrigger,Trigger1Y)),NA())</f>
        <v>2.15775478273178E-2</v>
      </c>
      <c r="Q1888" s="52">
        <f>IFERROR(_xll.qlIndexFixing(ONIndex1Y,I1888,TRUE,_xll.ohTrigger(RecalcTrigger,Trigger1Y)),NA())</f>
        <v>2.1301041308339208E-2</v>
      </c>
    </row>
    <row r="1889" spans="2:17" x14ac:dyDescent="0.2">
      <c r="B1889" s="46" t="s">
        <v>51</v>
      </c>
      <c r="D1889" s="49">
        <f>_xll.qlCalendarAdvance(LocalCalendar,$D1888,B1889,"f",FALSE)</f>
        <v>53014</v>
      </c>
      <c r="E1889" s="49">
        <f>_xll.qlInterestRateIndexValueDate(IndexON,D1889)</f>
        <v>53014</v>
      </c>
      <c r="F1889" s="52">
        <f>IFERROR(_xll.qlIndexFixing(IndexON,D1889,TRUE,_xll.ohTrigger(RecalcTrigger,TriggerON)),NA())</f>
        <v>1.4232718837812186E-2</v>
      </c>
      <c r="H1889" s="49">
        <f>_xll.qlCalendarAdvance(IborCalendar,$H1888,B1889,"f",FALSE)</f>
        <v>52994</v>
      </c>
      <c r="I1889" s="49">
        <f>_xll.qlInterestRateIndexValueDate(Index1M,$H1889)</f>
        <v>52996</v>
      </c>
      <c r="J1889" s="52">
        <f>IFERROR(_xll.qlIndexFixing(Index1M,$H1889,TRUE,_xll.ohTrigger(RecalcTrigger,Trigger1M)),NA())</f>
        <v>1.6405424395112039E-2</v>
      </c>
      <c r="K1889" s="52">
        <f>IFERROR(_xll.qlIndexFixing(ONIndex1M,I1889,TRUE,_xll.ohTrigger(RecalcTrigger,Trigger1M)),NA())</f>
        <v>1.639660275530197E-2</v>
      </c>
      <c r="L1889" s="52">
        <f>IFERROR(_xll.qlIndexFixing(Index3M,H1889,TRUE,_xll.ohTrigger(RecalcTrigger,Trigger3M)),NA())</f>
        <v>1.846607269979969E-2</v>
      </c>
      <c r="M1889" s="52">
        <f>IFERROR(_xll.qlIndexFixing(ONIndex3M,I1889,TRUE,_xll.ohTrigger(RecalcTrigger,Trigger3M)),NA())</f>
        <v>1.8437206961445796E-2</v>
      </c>
      <c r="N1889" s="52">
        <f>IFERROR(_xll.qlIndexFixing(Index6M,$H1889,TRUE,_xll.ohTrigger(RecalcTrigger,Trigger6M)),NA())</f>
        <v>2.0133634367881188E-2</v>
      </c>
      <c r="O1889" s="52">
        <f>IFERROR(_xll.qlIndexFixing(ONIndex6M,I1889,TRUE,_xll.ohTrigger(RecalcTrigger,Trigger6M)),NA())</f>
        <v>2.0048675322277276E-2</v>
      </c>
      <c r="P1889" s="52">
        <f>IFERROR(_xll.qlIndexFixing(Index1Y,$H1889,TRUE,_xll.ohTrigger(RecalcTrigger,Trigger1Y)),NA())</f>
        <v>2.1579634959450318E-2</v>
      </c>
      <c r="Q1889" s="52">
        <f>IFERROR(_xll.qlIndexFixing(ONIndex1Y,I1889,TRUE,_xll.ohTrigger(RecalcTrigger,Trigger1Y)),NA())</f>
        <v>2.1302138319381214E-2</v>
      </c>
    </row>
    <row r="1890" spans="2:17" x14ac:dyDescent="0.2">
      <c r="B1890" s="46" t="s">
        <v>51</v>
      </c>
      <c r="D1890" s="49">
        <f>_xll.qlCalendarAdvance(LocalCalendar,$D1889,B1890,"f",FALSE)</f>
        <v>53021</v>
      </c>
      <c r="E1890" s="49">
        <f>_xll.qlInterestRateIndexValueDate(IndexON,D1890)</f>
        <v>53021</v>
      </c>
      <c r="F1890" s="52">
        <f>IFERROR(_xll.qlIndexFixing(IndexON,D1890,TRUE,_xll.ohTrigger(RecalcTrigger,TriggerON)),NA())</f>
        <v>1.4231614488400268E-2</v>
      </c>
      <c r="H1890" s="49">
        <f>_xll.qlCalendarAdvance(IborCalendar,$H1889,B1890,"f",FALSE)</f>
        <v>53001</v>
      </c>
      <c r="I1890" s="49">
        <f>_xll.qlInterestRateIndexValueDate(Index1M,$H1890)</f>
        <v>53003</v>
      </c>
      <c r="J1890" s="52">
        <f>IFERROR(_xll.qlIndexFixing(Index1M,$H1890,TRUE,_xll.ohTrigger(RecalcTrigger,Trigger1M)),NA())</f>
        <v>1.6405142964573165E-2</v>
      </c>
      <c r="K1890" s="52">
        <f>IFERROR(_xll.qlIndexFixing(ONIndex1M,I1890,TRUE,_xll.ohTrigger(RecalcTrigger,Trigger1M)),NA())</f>
        <v>1.6396308040302898E-2</v>
      </c>
      <c r="L1890" s="52">
        <f>IFERROR(_xll.qlIndexFixing(Index3M,H1890,TRUE,_xll.ohTrigger(RecalcTrigger,Trigger3M)),NA())</f>
        <v>1.8464135993414316E-2</v>
      </c>
      <c r="M1890" s="52">
        <f>IFERROR(_xll.qlIndexFixing(ONIndex3M,I1890,TRUE,_xll.ohTrigger(RecalcTrigger,Trigger3M)),NA())</f>
        <v>1.8435319874372524E-2</v>
      </c>
      <c r="N1890" s="52">
        <f>IFERROR(_xll.qlIndexFixing(Index6M,$H1890,TRUE,_xll.ohTrigger(RecalcTrigger,Trigger6M)),NA())</f>
        <v>2.013250350277488E-2</v>
      </c>
      <c r="O1890" s="52">
        <f>IFERROR(_xll.qlIndexFixing(ONIndex6M,I1890,TRUE,_xll.ohTrigger(RecalcTrigger,Trigger6M)),NA())</f>
        <v>2.0047479821112546E-2</v>
      </c>
      <c r="P1890" s="52">
        <f>IFERROR(_xll.qlIndexFixing(Index1Y,$H1890,TRUE,_xll.ohTrigger(RecalcTrigger,Trigger1Y)),NA())</f>
        <v>2.1581759257115175E-2</v>
      </c>
      <c r="Q1890" s="52">
        <f>IFERROR(_xll.qlIndexFixing(ONIndex1Y,I1890,TRUE,_xll.ohTrigger(RecalcTrigger,Trigger1Y)),NA())</f>
        <v>2.1303271698105419E-2</v>
      </c>
    </row>
    <row r="1891" spans="2:17" x14ac:dyDescent="0.2">
      <c r="B1891" s="46" t="s">
        <v>51</v>
      </c>
      <c r="D1891" s="49">
        <f>_xll.qlCalendarAdvance(LocalCalendar,$D1890,B1891,"f",FALSE)</f>
        <v>53028</v>
      </c>
      <c r="E1891" s="49">
        <f>_xll.qlInterestRateIndexValueDate(IndexON,D1891)</f>
        <v>53028</v>
      </c>
      <c r="F1891" s="52">
        <f>IFERROR(_xll.qlIndexFixing(IndexON,D1891,TRUE,_xll.ohTrigger(RecalcTrigger,TriggerON)),NA())</f>
        <v>1.4230508362089722E-2</v>
      </c>
      <c r="H1891" s="49">
        <f>_xll.qlCalendarAdvance(IborCalendar,$H1890,B1891,"f",FALSE)</f>
        <v>53008</v>
      </c>
      <c r="I1891" s="49">
        <f>_xll.qlInterestRateIndexValueDate(Index1M,$H1891)</f>
        <v>53010</v>
      </c>
      <c r="J1891" s="52">
        <f>IFERROR(_xll.qlIndexFixing(Index1M,$H1891,TRUE,_xll.ohTrigger(RecalcTrigger,Trigger1M)),NA())</f>
        <v>1.6404869161344506E-2</v>
      </c>
      <c r="K1891" s="52">
        <f>IFERROR(_xll.qlIndexFixing(ONIndex1M,I1891,TRUE,_xll.ohTrigger(RecalcTrigger,Trigger1M)),NA())</f>
        <v>1.6396374135998482E-2</v>
      </c>
      <c r="L1891" s="52">
        <f>IFERROR(_xll.qlIndexFixing(Index3M,H1891,TRUE,_xll.ohTrigger(RecalcTrigger,Trigger3M)),NA())</f>
        <v>1.8462192565354037E-2</v>
      </c>
      <c r="M1891" s="52">
        <f>IFERROR(_xll.qlIndexFixing(ONIndex3M,I1891,TRUE,_xll.ohTrigger(RecalcTrigger,Trigger3M)),NA())</f>
        <v>1.8433762437466417E-2</v>
      </c>
      <c r="N1891" s="52">
        <f>IFERROR(_xll.qlIndexFixing(Index6M,$H1891,TRUE,_xll.ohTrigger(RecalcTrigger,Trigger6M)),NA())</f>
        <v>2.0131378657967967E-2</v>
      </c>
      <c r="O1891" s="52">
        <f>IFERROR(_xll.qlIndexFixing(ONIndex6M,I1891,TRUE,_xll.ohTrigger(RecalcTrigger,Trigger6M)),NA())</f>
        <v>2.0046763681378366E-2</v>
      </c>
      <c r="P1891" s="52">
        <f>IFERROR(_xll.qlIndexFixing(Index1Y,$H1891,TRUE,_xll.ohTrigger(RecalcTrigger,Trigger1Y)),NA())</f>
        <v>2.1584742123523699E-2</v>
      </c>
      <c r="Q1891" s="52">
        <f>IFERROR(_xll.qlIndexFixing(ONIndex1Y,I1891,TRUE,_xll.ohTrigger(RecalcTrigger,Trigger1Y)),NA())</f>
        <v>2.1305156973867589E-2</v>
      </c>
    </row>
    <row r="1892" spans="2:17" x14ac:dyDescent="0.2">
      <c r="B1892" s="46" t="s">
        <v>51</v>
      </c>
      <c r="D1892" s="49">
        <f>_xll.qlCalendarAdvance(LocalCalendar,$D1891,B1892,"f",FALSE)</f>
        <v>53035</v>
      </c>
      <c r="E1892" s="49">
        <f>_xll.qlInterestRateIndexValueDate(IndexON,D1892)</f>
        <v>53035</v>
      </c>
      <c r="F1892" s="52">
        <f>IFERROR(_xll.qlIndexFixing(IndexON,D1892,TRUE,_xll.ohTrigger(RecalcTrigger,TriggerON)),NA())</f>
        <v>1.4229400458960484E-2</v>
      </c>
      <c r="H1892" s="49">
        <f>_xll.qlCalendarAdvance(IborCalendar,$H1891,B1892,"f",FALSE)</f>
        <v>53015</v>
      </c>
      <c r="I1892" s="49">
        <f>_xll.qlInterestRateIndexValueDate(Index1M,$H1892)</f>
        <v>53017</v>
      </c>
      <c r="J1892" s="52">
        <f>IFERROR(_xll.qlIndexFixing(Index1M,$H1892,TRUE,_xll.ohTrigger(RecalcTrigger,Trigger1M)),NA())</f>
        <v>1.6404602985426057E-2</v>
      </c>
      <c r="K1892" s="52">
        <f>IFERROR(_xll.qlIndexFixing(ONIndex1M,I1892,TRUE,_xll.ohTrigger(RecalcTrigger,Trigger1M)),NA())</f>
        <v>1.6395741466208591E-2</v>
      </c>
      <c r="L1892" s="52">
        <f>IFERROR(_xll.qlIndexFixing(Index3M,H1892,TRUE,_xll.ohTrigger(RecalcTrigger,Trigger3M)),NA())</f>
        <v>1.8460242415627839E-2</v>
      </c>
      <c r="M1892" s="52">
        <f>IFERROR(_xll.qlIndexFixing(ONIndex3M,I1892,TRUE,_xll.ohTrigger(RecalcTrigger,Trigger3M)),NA())</f>
        <v>1.8431525621060985E-2</v>
      </c>
      <c r="N1892" s="52">
        <f>IFERROR(_xll.qlIndexFixing(Index6M,$H1892,TRUE,_xll.ohTrigger(RecalcTrigger,Trigger6M)),NA())</f>
        <v>2.0130259833451177E-2</v>
      </c>
      <c r="O1892" s="52">
        <f>IFERROR(_xll.qlIndexFixing(ONIndex6M,I1892,TRUE,_xll.ohTrigger(RecalcTrigger,Trigger6M)),NA())</f>
        <v>2.004510669978643E-2</v>
      </c>
      <c r="P1892" s="52">
        <f>IFERROR(_xll.qlIndexFixing(Index1Y,$H1892,TRUE,_xll.ohTrigger(RecalcTrigger,Trigger1Y)),NA())</f>
        <v>2.1586119349990912E-2</v>
      </c>
      <c r="Q1892" s="52">
        <f>IFERROR(_xll.qlIndexFixing(ONIndex1Y,I1892,TRUE,_xll.ohTrigger(RecalcTrigger,Trigger1Y)),NA())</f>
        <v>2.1305647558493845E-2</v>
      </c>
    </row>
    <row r="1893" spans="2:17" x14ac:dyDescent="0.2">
      <c r="B1893" s="46" t="s">
        <v>51</v>
      </c>
      <c r="D1893" s="49">
        <f>_xll.qlCalendarAdvance(LocalCalendar,$D1892,B1893,"f",FALSE)</f>
        <v>53042</v>
      </c>
      <c r="E1893" s="49">
        <f>_xll.qlInterestRateIndexValueDate(IndexON,D1893)</f>
        <v>53042</v>
      </c>
      <c r="F1893" s="52">
        <f>IFERROR(_xll.qlIndexFixing(IndexON,D1893,TRUE,_xll.ohTrigger(RecalcTrigger,TriggerON)),NA())</f>
        <v>1.4228290778932617E-2</v>
      </c>
      <c r="H1893" s="49">
        <f>_xll.qlCalendarAdvance(IborCalendar,$H1892,B1893,"f",FALSE)</f>
        <v>53022</v>
      </c>
      <c r="I1893" s="49">
        <f>_xll.qlInterestRateIndexValueDate(Index1M,$H1893)</f>
        <v>53024</v>
      </c>
      <c r="J1893" s="52">
        <f>IFERROR(_xll.qlIndexFixing(Index1M,$H1893,TRUE,_xll.ohTrigger(RecalcTrigger,Trigger1M)),NA())</f>
        <v>1.6405412001547985E-2</v>
      </c>
      <c r="K1893" s="52">
        <f>IFERROR(_xll.qlIndexFixing(ONIndex1M,I1893,TRUE,_xll.ohTrigger(RecalcTrigger,Trigger1M)),NA())</f>
        <v>1.639546960708671E-2</v>
      </c>
      <c r="L1893" s="52">
        <f>IFERROR(_xll.qlIndexFixing(Index3M,H1893,TRUE,_xll.ohTrigger(RecalcTrigger,Trigger3M)),NA())</f>
        <v>1.8459942262151124E-2</v>
      </c>
      <c r="M1893" s="52">
        <f>IFERROR(_xll.qlIndexFixing(ONIndex3M,I1893,TRUE,_xll.ohTrigger(RecalcTrigger,Trigger3M)),NA())</f>
        <v>1.8429618454822716E-2</v>
      </c>
      <c r="N1893" s="52">
        <f>IFERROR(_xll.qlIndexFixing(Index6M,$H1893,TRUE,_xll.ohTrigger(RecalcTrigger,Trigger6M)),NA())</f>
        <v>2.0131564927037052E-2</v>
      </c>
      <c r="O1893" s="52">
        <f>IFERROR(_xll.qlIndexFixing(ONIndex6M,I1893,TRUE,_xll.ohTrigger(RecalcTrigger,Trigger6M)),NA())</f>
        <v>2.0043929079625045E-2</v>
      </c>
      <c r="P1893" s="52">
        <f>IFERROR(_xll.qlIndexFixing(Index1Y,$H1893,TRUE,_xll.ohTrigger(RecalcTrigger,Trigger1Y)),NA())</f>
        <v>2.1588355145685762E-2</v>
      </c>
      <c r="Q1893" s="52">
        <f>IFERROR(_xll.qlIndexFixing(ONIndex1Y,I1893,TRUE,_xll.ohTrigger(RecalcTrigger,Trigger1Y)),NA())</f>
        <v>2.1306890040158066E-2</v>
      </c>
    </row>
    <row r="1894" spans="2:17" x14ac:dyDescent="0.2">
      <c r="B1894" s="46" t="s">
        <v>51</v>
      </c>
      <c r="D1894" s="49">
        <f>_xll.qlCalendarAdvance(LocalCalendar,$D1893,B1894,"f",FALSE)</f>
        <v>53049</v>
      </c>
      <c r="E1894" s="49">
        <f>_xll.qlInterestRateIndexValueDate(IndexON,D1894)</f>
        <v>53049</v>
      </c>
      <c r="F1894" s="52">
        <f>IFERROR(_xll.qlIndexFixing(IndexON,D1894,TRUE,_xll.ohTrigger(RecalcTrigger,TriggerON)),NA())</f>
        <v>1.4227179321926187E-2</v>
      </c>
      <c r="H1894" s="49">
        <f>_xll.qlCalendarAdvance(IborCalendar,$H1893,B1894,"f",FALSE)</f>
        <v>53029</v>
      </c>
      <c r="I1894" s="49">
        <f>_xll.qlInterestRateIndexValueDate(Index1M,$H1894)</f>
        <v>53031</v>
      </c>
      <c r="J1894" s="52">
        <f>IFERROR(_xll.qlIndexFixing(Index1M,$H1894,TRUE,_xll.ohTrigger(RecalcTrigger,Trigger1M)),NA())</f>
        <v>1.6405519192318196E-2</v>
      </c>
      <c r="K1894" s="52">
        <f>IFERROR(_xll.qlIndexFixing(ONIndex1M,I1894,TRUE,_xll.ohTrigger(RecalcTrigger,Trigger1M)),NA())</f>
        <v>1.6395205366590559E-2</v>
      </c>
      <c r="L1894" s="52">
        <f>IFERROR(_xll.qlIndexFixing(Index3M,H1894,TRUE,_xll.ohTrigger(RecalcTrigger,Trigger3M)),NA())</f>
        <v>1.845797576565697E-2</v>
      </c>
      <c r="M1894" s="52">
        <f>IFERROR(_xll.qlIndexFixing(ONIndex3M,I1894,TRUE,_xll.ohTrigger(RecalcTrigger,Trigger3M)),NA())</f>
        <v>1.842770459553833E-2</v>
      </c>
      <c r="N1894" s="52">
        <f>IFERROR(_xll.qlIndexFixing(Index6M,$H1894,TRUE,_xll.ohTrigger(RecalcTrigger,Trigger6M)),NA())</f>
        <v>2.0129975931286258E-2</v>
      </c>
      <c r="O1894" s="52">
        <f>IFERROR(_xll.qlIndexFixing(ONIndex6M,I1894,TRUE,_xll.ohTrigger(RecalcTrigger,Trigger6M)),NA())</f>
        <v>2.0042757419842516E-2</v>
      </c>
      <c r="P1894" s="52">
        <f>IFERROR(_xll.qlIndexFixing(Index1Y,$H1894,TRUE,_xll.ohTrigger(RecalcTrigger,Trigger1Y)),NA())</f>
        <v>2.1590628107883293E-2</v>
      </c>
      <c r="Q1894" s="52">
        <f>IFERROR(_xll.qlIndexFixing(ONIndex1Y,I1894,TRUE,_xll.ohTrigger(RecalcTrigger,Trigger1Y)),NA())</f>
        <v>2.1308168889477841E-2</v>
      </c>
    </row>
    <row r="1895" spans="2:17" x14ac:dyDescent="0.2">
      <c r="B1895" s="46" t="s">
        <v>51</v>
      </c>
      <c r="D1895" s="49">
        <f>_xll.qlCalendarAdvance(LocalCalendar,$D1894,B1895,"f",FALSE)</f>
        <v>53056</v>
      </c>
      <c r="E1895" s="49">
        <f>_xll.qlInterestRateIndexValueDate(IndexON,D1895)</f>
        <v>53056</v>
      </c>
      <c r="F1895" s="52">
        <f>IFERROR(_xll.qlIndexFixing(IndexON,D1895,TRUE,_xll.ohTrigger(RecalcTrigger,TriggerON)),NA())</f>
        <v>1.4226066088181E-2</v>
      </c>
      <c r="H1895" s="49">
        <f>_xll.qlCalendarAdvance(IborCalendar,$H1894,B1895,"f",FALSE)</f>
        <v>53036</v>
      </c>
      <c r="I1895" s="49">
        <f>_xll.qlInterestRateIndexValueDate(Index1M,$H1895)</f>
        <v>53038</v>
      </c>
      <c r="J1895" s="52">
        <f>IFERROR(_xll.qlIndexFixing(Index1M,$H1895,TRUE,_xll.ohTrigger(RecalcTrigger,Trigger1M)),NA())</f>
        <v>1.6404920988023951E-2</v>
      </c>
      <c r="K1895" s="52">
        <f>IFERROR(_xll.qlIndexFixing(ONIndex1M,I1895,TRUE,_xll.ohTrigger(RecalcTrigger,Trigger1M)),NA())</f>
        <v>1.6394948744746785E-2</v>
      </c>
      <c r="L1895" s="52">
        <f>IFERROR(_xll.qlIndexFixing(Index3M,H1895,TRUE,_xll.ohTrigger(RecalcTrigger,Trigger3M)),NA())</f>
        <v>1.8456002545866004E-2</v>
      </c>
      <c r="M1895" s="52">
        <f>IFERROR(_xll.qlIndexFixing(ONIndex3M,I1895,TRUE,_xll.ohTrigger(RecalcTrigger,Trigger3M)),NA())</f>
        <v>1.8425784043207827E-2</v>
      </c>
      <c r="N1895" s="52">
        <f>IFERROR(_xll.qlIndexFixing(Index6M,$H1895,TRUE,_xll.ohTrigger(RecalcTrigger,Trigger6M)),NA())</f>
        <v>2.0128876643069046E-2</v>
      </c>
      <c r="O1895" s="52">
        <f>IFERROR(_xll.qlIndexFixing(ONIndex6M,I1895,TRUE,_xll.ohTrigger(RecalcTrigger,Trigger6M)),NA())</f>
        <v>2.00415917204122E-2</v>
      </c>
      <c r="P1895" s="52">
        <f>IFERROR(_xll.qlIndexFixing(Index1Y,$H1895,TRUE,_xll.ohTrigger(RecalcTrigger,Trigger1Y)),NA())</f>
        <v>2.1592938236835293E-2</v>
      </c>
      <c r="Q1895" s="52">
        <f>IFERROR(_xll.qlIndexFixing(ONIndex1Y,I1895,TRUE,_xll.ohTrigger(RecalcTrigger,Trigger1Y)),NA())</f>
        <v>2.1309484106479815E-2</v>
      </c>
    </row>
    <row r="1896" spans="2:17" x14ac:dyDescent="0.2">
      <c r="B1896" s="46" t="s">
        <v>51</v>
      </c>
      <c r="D1896" s="49">
        <f>_xll.qlCalendarAdvance(LocalCalendar,$D1895,B1896,"f",FALSE)</f>
        <v>53063</v>
      </c>
      <c r="E1896" s="49">
        <f>_xll.qlInterestRateIndexValueDate(IndexON,D1896)</f>
        <v>53063</v>
      </c>
      <c r="F1896" s="52">
        <f>IFERROR(_xll.qlIndexFixing(IndexON,D1896,TRUE,_xll.ohTrigger(RecalcTrigger,TriggerON)),NA())</f>
        <v>1.4224951077377312E-2</v>
      </c>
      <c r="H1896" s="49">
        <f>_xll.qlCalendarAdvance(IborCalendar,$H1895,B1896,"f",FALSE)</f>
        <v>53043</v>
      </c>
      <c r="I1896" s="49">
        <f>_xll.qlInterestRateIndexValueDate(Index1M,$H1896)</f>
        <v>53045</v>
      </c>
      <c r="J1896" s="52">
        <f>IFERROR(_xll.qlIndexFixing(Index1M,$H1896,TRUE,_xll.ohTrigger(RecalcTrigger,Trigger1M)),NA())</f>
        <v>1.6404686923787572E-2</v>
      </c>
      <c r="K1896" s="52">
        <f>IFERROR(_xll.qlIndexFixing(ONIndex1M,I1896,TRUE,_xll.ohTrigger(RecalcTrigger,Trigger1M)),NA())</f>
        <v>1.6394699741502095E-2</v>
      </c>
      <c r="L1896" s="52">
        <f>IFERROR(_xll.qlIndexFixing(Index3M,H1896,TRUE,_xll.ohTrigger(RecalcTrigger,Trigger3M)),NA())</f>
        <v>1.8454022602787577E-2</v>
      </c>
      <c r="M1896" s="52">
        <f>IFERROR(_xll.qlIndexFixing(ONIndex3M,I1896,TRUE,_xll.ohTrigger(RecalcTrigger,Trigger3M)),NA())</f>
        <v>1.8423856797831206E-2</v>
      </c>
      <c r="N1896" s="52">
        <f>IFERROR(_xll.qlIndexFixing(Index6M,$H1896,TRUE,_xll.ohTrigger(RecalcTrigger,Trigger6M)),NA())</f>
        <v>2.0127783376451488E-2</v>
      </c>
      <c r="O1896" s="52">
        <f>IFERROR(_xll.qlIndexFixing(ONIndex6M,I1896,TRUE,_xll.ohTrigger(RecalcTrigger,Trigger6M)),NA())</f>
        <v>2.0040431981334095E-2</v>
      </c>
      <c r="P1896" s="52">
        <f>IFERROR(_xll.qlIndexFixing(Index1Y,$H1896,TRUE,_xll.ohTrigger(RecalcTrigger,Trigger1Y)),NA())</f>
        <v>2.1596120884819506E-2</v>
      </c>
      <c r="Q1896" s="52">
        <f>IFERROR(_xll.qlIndexFixing(ONIndex1Y,I1896,TRUE,_xll.ohTrigger(RecalcTrigger,Trigger1Y)),NA())</f>
        <v>2.1310835691137342E-2</v>
      </c>
    </row>
    <row r="1897" spans="2:17" x14ac:dyDescent="0.2">
      <c r="B1897" s="46" t="s">
        <v>51</v>
      </c>
      <c r="D1897" s="49">
        <f>_xll.qlCalendarAdvance(LocalCalendar,$D1896,B1897,"f",FALSE)</f>
        <v>53070</v>
      </c>
      <c r="E1897" s="49">
        <f>_xll.qlInterestRateIndexValueDate(IndexON,D1897)</f>
        <v>53070</v>
      </c>
      <c r="F1897" s="52">
        <f>IFERROR(_xll.qlIndexFixing(IndexON,D1897,TRUE,_xll.ohTrigger(RecalcTrigger,TriggerON)),NA())</f>
        <v>1.4223834289834869E-2</v>
      </c>
      <c r="H1897" s="49">
        <f>_xll.qlCalendarAdvance(IborCalendar,$H1896,B1897,"f",FALSE)</f>
        <v>53050</v>
      </c>
      <c r="I1897" s="49">
        <f>_xll.qlInterestRateIndexValueDate(Index1M,$H1897)</f>
        <v>53052</v>
      </c>
      <c r="J1897" s="52">
        <f>IFERROR(_xll.qlIndexFixing(Index1M,$H1897,TRUE,_xll.ohTrigger(RecalcTrigger,Trigger1M)),NA())</f>
        <v>1.6403386515458442E-2</v>
      </c>
      <c r="K1897" s="52">
        <f>IFERROR(_xll.qlIndexFixing(ONIndex1M,I1897,TRUE,_xll.ohTrigger(RecalcTrigger,Trigger1M)),NA())</f>
        <v>1.639445835690978E-2</v>
      </c>
      <c r="L1897" s="52">
        <f>IFERROR(_xll.qlIndexFixing(Index3M,H1897,TRUE,_xll.ohTrigger(RecalcTrigger,Trigger3M)),NA())</f>
        <v>1.8451049012785953E-2</v>
      </c>
      <c r="M1897" s="52">
        <f>IFERROR(_xll.qlIndexFixing(ONIndex3M,I1897,TRUE,_xll.ohTrigger(RecalcTrigger,Trigger3M)),NA())</f>
        <v>1.8421922859381823E-2</v>
      </c>
      <c r="N1897" s="52">
        <f>IFERROR(_xll.qlIndexFixing(Index6M,$H1897,TRUE,_xll.ohTrigger(RecalcTrigger,Trigger6M)),NA())</f>
        <v>2.0125240963975558E-2</v>
      </c>
      <c r="O1897" s="52">
        <f>IFERROR(_xll.qlIndexFixing(ONIndex6M,I1897,TRUE,_xll.ohTrigger(RecalcTrigger,Trigger6M)),NA())</f>
        <v>2.0039278202634847E-2</v>
      </c>
      <c r="P1897" s="52">
        <f>IFERROR(_xll.qlIndexFixing(Index1Y,$H1897,TRUE,_xll.ohTrigger(RecalcTrigger,Trigger1Y)),NA())</f>
        <v>2.1595157358926004E-2</v>
      </c>
      <c r="Q1897" s="52">
        <f>IFERROR(_xll.qlIndexFixing(ONIndex1Y,I1897,TRUE,_xll.ohTrigger(RecalcTrigger,Trigger1Y)),NA())</f>
        <v>2.1312223643477068E-2</v>
      </c>
    </row>
    <row r="1898" spans="2:17" x14ac:dyDescent="0.2">
      <c r="B1898" s="46" t="s">
        <v>51</v>
      </c>
      <c r="D1898" s="49">
        <f>_xll.qlCalendarAdvance(LocalCalendar,$D1897,B1898,"f",FALSE)</f>
        <v>53077</v>
      </c>
      <c r="E1898" s="49">
        <f>_xll.qlInterestRateIndexValueDate(IndexON,D1898)</f>
        <v>53077</v>
      </c>
      <c r="F1898" s="52">
        <f>IFERROR(_xll.qlIndexFixing(IndexON,D1898,TRUE,_xll.ohTrigger(RecalcTrigger,TriggerON)),NA())</f>
        <v>1.4222715725313861E-2</v>
      </c>
      <c r="H1898" s="49">
        <f>_xll.qlCalendarAdvance(IborCalendar,$H1897,B1898,"f",FALSE)</f>
        <v>53057</v>
      </c>
      <c r="I1898" s="49">
        <f>_xll.qlInterestRateIndexValueDate(Index1M,$H1898)</f>
        <v>53063</v>
      </c>
      <c r="J1898" s="52">
        <f>IFERROR(_xll.qlIndexFixing(Index1M,$H1898,TRUE,_xll.ohTrigger(RecalcTrigger,Trigger1M)),NA())</f>
        <v>1.6403761179126342E-2</v>
      </c>
      <c r="K1898" s="52">
        <f>IFERROR(_xll.qlIndexFixing(ONIndex1M,I1898,TRUE,_xll.ohTrigger(RecalcTrigger,Trigger1M)),NA())</f>
        <v>1.6393380166466187E-2</v>
      </c>
      <c r="L1898" s="52">
        <f>IFERROR(_xll.qlIndexFixing(Index3M,H1898,TRUE,_xll.ohTrigger(RecalcTrigger,Trigger3M)),NA())</f>
        <v>1.8447916269288375E-2</v>
      </c>
      <c r="M1898" s="52">
        <f>IFERROR(_xll.qlIndexFixing(ONIndex3M,I1898,TRUE,_xll.ohTrigger(RecalcTrigger,Trigger3M)),NA())</f>
        <v>1.8418206202825971E-2</v>
      </c>
      <c r="N1898" s="52">
        <f>IFERROR(_xll.qlIndexFixing(Index6M,$H1898,TRUE,_xll.ohTrigger(RecalcTrigger,Trigger6M)),NA())</f>
        <v>2.0124028441641191E-2</v>
      </c>
      <c r="O1898" s="52">
        <f>IFERROR(_xll.qlIndexFixing(ONIndex6M,I1898,TRUE,_xll.ohTrigger(RecalcTrigger,Trigger6M)),NA())</f>
        <v>2.0036525052313792E-2</v>
      </c>
      <c r="P1898" s="52">
        <f>IFERROR(_xll.qlIndexFixing(Index1Y,$H1898,TRUE,_xll.ohTrigger(RecalcTrigger,Trigger1Y)),NA())</f>
        <v>2.1599807914019158E-2</v>
      </c>
      <c r="Q1898" s="52">
        <f>IFERROR(_xll.qlIndexFixing(ONIndex1Y,I1898,TRUE,_xll.ohTrigger(RecalcTrigger,Trigger1Y)),NA())</f>
        <v>2.1313007457290922E-2</v>
      </c>
    </row>
    <row r="1899" spans="2:17" x14ac:dyDescent="0.2">
      <c r="B1899" s="46" t="s">
        <v>51</v>
      </c>
      <c r="D1899" s="49">
        <f>_xll.qlCalendarAdvance(LocalCalendar,$D1898,B1899,"f",FALSE)</f>
        <v>53084</v>
      </c>
      <c r="E1899" s="49">
        <f>_xll.qlInterestRateIndexValueDate(IndexON,D1899)</f>
        <v>53084</v>
      </c>
      <c r="F1899" s="52">
        <f>IFERROR(_xll.qlIndexFixing(IndexON,D1899,TRUE,_xll.ohTrigger(RecalcTrigger,TriggerON)),NA())</f>
        <v>1.4221595383974162E-2</v>
      </c>
      <c r="H1899" s="49">
        <f>_xll.qlCalendarAdvance(IborCalendar,$H1898,B1899,"f",FALSE)</f>
        <v>53064</v>
      </c>
      <c r="I1899" s="49">
        <f>_xll.qlInterestRateIndexValueDate(Index1M,$H1899)</f>
        <v>53066</v>
      </c>
      <c r="J1899" s="52">
        <f>IFERROR(_xll.qlIndexFixing(Index1M,$H1899,TRUE,_xll.ohTrigger(RecalcTrigger,Trigger1M)),NA())</f>
        <v>1.6404030501173242E-2</v>
      </c>
      <c r="K1899" s="52">
        <f>IFERROR(_xll.qlIndexFixing(ONIndex1M,I1899,TRUE,_xll.ohTrigger(RecalcTrigger,Trigger1M)),NA())</f>
        <v>1.6393998443549052E-2</v>
      </c>
      <c r="L1899" s="52">
        <f>IFERROR(_xll.qlIndexFixing(Index3M,H1899,TRUE,_xll.ohTrigger(RecalcTrigger,Trigger3M)),NA())</f>
        <v>1.8447059003730493E-2</v>
      </c>
      <c r="M1899" s="52">
        <f>IFERROR(_xll.qlIndexFixing(ONIndex3M,I1899,TRUE,_xll.ohTrigger(RecalcTrigger,Trigger3M)),NA())</f>
        <v>1.8418034903397995E-2</v>
      </c>
      <c r="N1899" s="52">
        <f>IFERROR(_xll.qlIndexFixing(Index6M,$H1899,TRUE,_xll.ohTrigger(RecalcTrigger,Trigger6M)),NA())</f>
        <v>2.0124539706096903E-2</v>
      </c>
      <c r="O1899" s="52">
        <f>IFERROR(_xll.qlIndexFixing(ONIndex6M,I1899,TRUE,_xll.ohTrigger(RecalcTrigger,Trigger6M)),NA())</f>
        <v>2.0036988526186406E-2</v>
      </c>
      <c r="P1899" s="52">
        <f>IFERROR(_xll.qlIndexFixing(Index1Y,$H1899,TRUE,_xll.ohTrigger(RecalcTrigger,Trigger1Y)),NA())</f>
        <v>2.1602550425390592E-2</v>
      </c>
      <c r="Q1899" s="52">
        <f>IFERROR(_xll.qlIndexFixing(ONIndex1Y,I1899,TRUE,_xll.ohTrigger(RecalcTrigger,Trigger1Y)),NA())</f>
        <v>2.1315108651123182E-2</v>
      </c>
    </row>
    <row r="1900" spans="2:17" x14ac:dyDescent="0.2">
      <c r="B1900" s="46" t="s">
        <v>51</v>
      </c>
      <c r="D1900" s="49">
        <f>_xll.qlCalendarAdvance(LocalCalendar,$D1899,B1900,"f",FALSE)</f>
        <v>53091</v>
      </c>
      <c r="E1900" s="49">
        <f>_xll.qlInterestRateIndexValueDate(IndexON,D1900)</f>
        <v>53091</v>
      </c>
      <c r="F1900" s="52">
        <f>IFERROR(_xll.qlIndexFixing(IndexON,D1900,TRUE,_xll.ohTrigger(RecalcTrigger,TriggerON)),NA())</f>
        <v>1.4220473265735833E-2</v>
      </c>
      <c r="H1900" s="49">
        <f>_xll.qlCalendarAdvance(IborCalendar,$H1899,B1900,"f",FALSE)</f>
        <v>53071</v>
      </c>
      <c r="I1900" s="49">
        <f>_xll.qlInterestRateIndexValueDate(Index1M,$H1900)</f>
        <v>53073</v>
      </c>
      <c r="J1900" s="52">
        <f>IFERROR(_xll.qlIndexFixing(Index1M,$H1900,TRUE,_xll.ohTrigger(RecalcTrigger,Trigger1M)),NA())</f>
        <v>1.6403826950332545E-2</v>
      </c>
      <c r="K1900" s="52">
        <f>IFERROR(_xll.qlIndexFixing(ONIndex1M,I1900,TRUE,_xll.ohTrigger(RecalcTrigger,Trigger1M)),NA())</f>
        <v>1.6393779914807283E-2</v>
      </c>
      <c r="L1900" s="52">
        <f>IFERROR(_xll.qlIndexFixing(Index3M,H1900,TRUE,_xll.ohTrigger(RecalcTrigger,Trigger3M)),NA())</f>
        <v>1.8445053915821158E-2</v>
      </c>
      <c r="M1900" s="52">
        <f>IFERROR(_xll.qlIndexFixing(ONIndex3M,I1900,TRUE,_xll.ohTrigger(RecalcTrigger,Trigger3M)),NA())</f>
        <v>1.8416080885783614E-2</v>
      </c>
      <c r="N1900" s="52">
        <f>IFERROR(_xll.qlIndexFixing(Index6M,$H1900,TRUE,_xll.ohTrigger(RecalcTrigger,Trigger6M)),NA())</f>
        <v>2.0123470525778137E-2</v>
      </c>
      <c r="O1900" s="52">
        <f>IFERROR(_xll.qlIndexFixing(ONIndex6M,I1900,TRUE,_xll.ohTrigger(RecalcTrigger,Trigger6M)),NA())</f>
        <v>2.0035852628543793E-2</v>
      </c>
      <c r="P1900" s="52">
        <f>IFERROR(_xll.qlIndexFixing(Index1Y,$H1900,TRUE,_xll.ohTrigger(RecalcTrigger,Trigger1Y)),NA())</f>
        <v>2.1605046392052719E-2</v>
      </c>
      <c r="Q1900" s="52">
        <f>IFERROR(_xll.qlIndexFixing(ONIndex1Y,I1900,TRUE,_xll.ohTrigger(RecalcTrigger,Trigger1Y)),NA())</f>
        <v>2.131660570642957E-2</v>
      </c>
    </row>
    <row r="1901" spans="2:17" x14ac:dyDescent="0.2">
      <c r="B1901" s="46" t="s">
        <v>51</v>
      </c>
      <c r="D1901" s="49">
        <f>_xll.qlCalendarAdvance(LocalCalendar,$D1900,B1901,"f",FALSE)</f>
        <v>53098</v>
      </c>
      <c r="E1901" s="49">
        <f>_xll.qlInterestRateIndexValueDate(IndexON,D1901)</f>
        <v>53098</v>
      </c>
      <c r="F1901" s="52">
        <f>IFERROR(_xll.qlIndexFixing(IndexON,D1901,TRUE,_xll.ohTrigger(RecalcTrigger,TriggerON)),NA())</f>
        <v>1.4219349370598877E-2</v>
      </c>
      <c r="H1901" s="49">
        <f>_xll.qlCalendarAdvance(IborCalendar,$H1900,B1901,"f",FALSE)</f>
        <v>53078</v>
      </c>
      <c r="I1901" s="49">
        <f>_xll.qlInterestRateIndexValueDate(Index1M,$H1901)</f>
        <v>53080</v>
      </c>
      <c r="J1901" s="52">
        <f>IFERROR(_xll.qlIndexFixing(Index1M,$H1901,TRUE,_xll.ohTrigger(RecalcTrigger,Trigger1M)),NA())</f>
        <v>1.6404351602490118E-2</v>
      </c>
      <c r="K1901" s="52">
        <f>IFERROR(_xll.qlIndexFixing(ONIndex1M,I1901,TRUE,_xll.ohTrigger(RecalcTrigger,Trigger1M)),NA())</f>
        <v>1.6393927527202923E-2</v>
      </c>
      <c r="L1901" s="52">
        <f>IFERROR(_xll.qlIndexFixing(Index3M,H1901,TRUE,_xll.ohTrigger(RecalcTrigger,Trigger3M)),NA())</f>
        <v>1.8444022038444981E-2</v>
      </c>
      <c r="M1901" s="52">
        <f>IFERROR(_xll.qlIndexFixing(ONIndex3M,I1901,TRUE,_xll.ohTrigger(RecalcTrigger,Trigger3M)),NA())</f>
        <v>1.8414450749417721E-2</v>
      </c>
      <c r="N1901" s="52">
        <f>IFERROR(_xll.qlIndexFixing(Index6M,$H1901,TRUE,_xll.ohTrigger(RecalcTrigger,Trigger6M)),NA())</f>
        <v>2.0122894011562822E-2</v>
      </c>
      <c r="O1901" s="52">
        <f>IFERROR(_xll.qlIndexFixing(ONIndex6M,I1901,TRUE,_xll.ohTrigger(RecalcTrigger,Trigger6M)),NA())</f>
        <v>2.0035199706061046E-2</v>
      </c>
      <c r="P1901" s="52">
        <f>IFERROR(_xll.qlIndexFixing(Index1Y,$H1901,TRUE,_xll.ohTrigger(RecalcTrigger,Trigger1Y)),NA())</f>
        <v>2.1607579527072828E-2</v>
      </c>
      <c r="Q1901" s="52">
        <f>IFERROR(_xll.qlIndexFixing(ONIndex1Y,I1901,TRUE,_xll.ohTrigger(RecalcTrigger,Trigger1Y)),NA())</f>
        <v>2.1318881448104676E-2</v>
      </c>
    </row>
    <row r="1902" spans="2:17" x14ac:dyDescent="0.2">
      <c r="B1902" s="46" t="s">
        <v>51</v>
      </c>
      <c r="D1902" s="49">
        <f>_xll.qlCalendarAdvance(LocalCalendar,$D1901,B1902,"f",FALSE)</f>
        <v>53105</v>
      </c>
      <c r="E1902" s="49">
        <f>_xll.qlInterestRateIndexValueDate(IndexON,D1902)</f>
        <v>53105</v>
      </c>
      <c r="F1902" s="52">
        <f>IFERROR(_xll.qlIndexFixing(IndexON,D1902,TRUE,_xll.ohTrigger(RecalcTrigger,TriggerON)),NA())</f>
        <v>1.4218223698483357E-2</v>
      </c>
      <c r="H1902" s="49">
        <f>_xll.qlCalendarAdvance(IborCalendar,$H1901,B1902,"f",FALSE)</f>
        <v>53085</v>
      </c>
      <c r="I1902" s="49">
        <f>_xll.qlInterestRateIndexValueDate(Index1M,$H1902)</f>
        <v>53087</v>
      </c>
      <c r="J1902" s="52">
        <f>IFERROR(_xll.qlIndexFixing(Index1M,$H1902,TRUE,_xll.ohTrigger(RecalcTrigger,Trigger1M)),NA())</f>
        <v>1.6403442733697263E-2</v>
      </c>
      <c r="K1902" s="52">
        <f>IFERROR(_xll.qlIndexFixing(ONIndex1M,I1902,TRUE,_xll.ohTrigger(RecalcTrigger,Trigger1M)),NA())</f>
        <v>1.6393365713227581E-2</v>
      </c>
      <c r="L1902" s="52">
        <f>IFERROR(_xll.qlIndexFixing(Index3M,H1902,TRUE,_xll.ohTrigger(RecalcTrigger,Trigger3M)),NA())</f>
        <v>1.8442001755859503E-2</v>
      </c>
      <c r="M1902" s="52">
        <f>IFERROR(_xll.qlIndexFixing(ONIndex3M,I1902,TRUE,_xll.ohTrigger(RecalcTrigger,Trigger3M)),NA())</f>
        <v>1.8412152771469792E-2</v>
      </c>
      <c r="N1902" s="52">
        <f>IFERROR(_xll.qlIndexFixing(Index6M,$H1902,TRUE,_xll.ohTrigger(RecalcTrigger,Trigger6M)),NA())</f>
        <v>2.012135022978228E-2</v>
      </c>
      <c r="O1902" s="52">
        <f>IFERROR(_xll.qlIndexFixing(ONIndex6M,I1902,TRUE,_xll.ohTrigger(RecalcTrigger,Trigger6M)),NA())</f>
        <v>2.0033598714235268E-2</v>
      </c>
      <c r="P1902" s="52">
        <f>IFERROR(_xll.qlIndexFixing(Index1Y,$H1902,TRUE,_xll.ohTrigger(RecalcTrigger,Trigger1Y)),NA())</f>
        <v>2.1611001995552305E-2</v>
      </c>
      <c r="Q1902" s="52">
        <f>IFERROR(_xll.qlIndexFixing(ONIndex1Y,I1902,TRUE,_xll.ohTrigger(RecalcTrigger,Trigger1Y)),NA())</f>
        <v>2.1319708920088942E-2</v>
      </c>
    </row>
    <row r="1903" spans="2:17" x14ac:dyDescent="0.2">
      <c r="B1903" s="46" t="s">
        <v>51</v>
      </c>
      <c r="D1903" s="49">
        <f>_xll.qlCalendarAdvance(LocalCalendar,$D1902,B1903,"f",FALSE)</f>
        <v>53112</v>
      </c>
      <c r="E1903" s="49">
        <f>_xll.qlInterestRateIndexValueDate(IndexON,D1903)</f>
        <v>53112</v>
      </c>
      <c r="F1903" s="52">
        <f>IFERROR(_xll.qlIndexFixing(IndexON,D1903,TRUE,_xll.ohTrigger(RecalcTrigger,TriggerON)),NA())</f>
        <v>1.421709624962908E-2</v>
      </c>
      <c r="H1903" s="49">
        <f>_xll.qlCalendarAdvance(IborCalendar,$H1902,B1903,"f",FALSE)</f>
        <v>53092</v>
      </c>
      <c r="I1903" s="49">
        <f>_xll.qlInterestRateIndexValueDate(Index1M,$H1903)</f>
        <v>53094</v>
      </c>
      <c r="J1903" s="52">
        <f>IFERROR(_xll.qlIndexFixing(Index1M,$H1903,TRUE,_xll.ohTrigger(RecalcTrigger,Trigger1M)),NA())</f>
        <v>1.6403262067897523E-2</v>
      </c>
      <c r="K1903" s="52">
        <f>IFERROR(_xll.qlIndexFixing(ONIndex1M,I1903,TRUE,_xll.ohTrigger(RecalcTrigger,Trigger1M)),NA())</f>
        <v>1.6393170040336358E-2</v>
      </c>
      <c r="L1903" s="52">
        <f>IFERROR(_xll.qlIndexFixing(Index3M,H1903,TRUE,_xll.ohTrigger(RecalcTrigger,Trigger3M)),NA())</f>
        <v>1.8439974750059696E-2</v>
      </c>
      <c r="M1903" s="52">
        <f>IFERROR(_xll.qlIndexFixing(ONIndex3M,I1903,TRUE,_xll.ohTrigger(RecalcTrigger,Trigger3M)),NA())</f>
        <v>1.841017867477035E-2</v>
      </c>
      <c r="N1903" s="52">
        <f>IFERROR(_xll.qlIndexFixing(Index6M,$H1903,TRUE,_xll.ohTrigger(RecalcTrigger,Trigger6M)),NA())</f>
        <v>2.0120299114084878E-2</v>
      </c>
      <c r="O1903" s="52">
        <f>IFERROR(_xll.qlIndexFixing(ONIndex6M,I1903,TRUE,_xll.ohTrigger(RecalcTrigger,Trigger6M)),NA())</f>
        <v>2.0032480697596E-2</v>
      </c>
      <c r="P1903" s="52">
        <f>IFERROR(_xll.qlIndexFixing(Index1Y,$H1903,TRUE,_xll.ohTrigger(RecalcTrigger,Trigger1Y)),NA())</f>
        <v>2.1612757303318735E-2</v>
      </c>
      <c r="Q1903" s="52">
        <f>IFERROR(_xll.qlIndexFixing(ONIndex1Y,I1903,TRUE,_xll.ohTrigger(RecalcTrigger,Trigger1Y)),NA())</f>
        <v>2.1321315078415282E-2</v>
      </c>
    </row>
    <row r="1904" spans="2:17" x14ac:dyDescent="0.2">
      <c r="B1904" s="46" t="s">
        <v>51</v>
      </c>
      <c r="D1904" s="49">
        <f>_xll.qlCalendarAdvance(LocalCalendar,$D1903,B1904,"f",FALSE)</f>
        <v>53119</v>
      </c>
      <c r="E1904" s="49">
        <f>_xll.qlInterestRateIndexValueDate(IndexON,D1904)</f>
        <v>53119</v>
      </c>
      <c r="F1904" s="52">
        <f>IFERROR(_xll.qlIndexFixing(IndexON,D1904,TRUE,_xll.ohTrigger(RecalcTrigger,TriggerON)),NA())</f>
        <v>1.4215967023876175E-2</v>
      </c>
      <c r="H1904" s="49">
        <f>_xll.qlCalendarAdvance(IborCalendar,$H1903,B1904,"f",FALSE)</f>
        <v>53099</v>
      </c>
      <c r="I1904" s="49">
        <f>_xll.qlInterestRateIndexValueDate(Index1M,$H1904)</f>
        <v>53101</v>
      </c>
      <c r="J1904" s="52">
        <f>IFERROR(_xll.qlIndexFixing(Index1M,$H1904,TRUE,_xll.ohTrigger(RecalcTrigger,Trigger1M)),NA())</f>
        <v>1.6403089030444767E-2</v>
      </c>
      <c r="K1904" s="52">
        <f>IFERROR(_xll.qlIndexFixing(ONIndex1M,I1904,TRUE,_xll.ohTrigger(RecalcTrigger,Trigger1M)),NA())</f>
        <v>1.639298198609751E-2</v>
      </c>
      <c r="L1904" s="52">
        <f>IFERROR(_xll.qlIndexFixing(Index3M,H1904,TRUE,_xll.ohTrigger(RecalcTrigger,Trigger3M)),NA())</f>
        <v>1.8437941021057471E-2</v>
      </c>
      <c r="M1904" s="52">
        <f>IFERROR(_xll.qlIndexFixing(ONIndex3M,I1904,TRUE,_xll.ohTrigger(RecalcTrigger,Trigger3M)),NA())</f>
        <v>1.8408197884998145E-2</v>
      </c>
      <c r="N1904" s="52">
        <f>IFERROR(_xll.qlIndexFixing(Index6M,$H1904,TRUE,_xll.ohTrigger(RecalcTrigger,Trigger6M)),NA())</f>
        <v>2.0119254019908488E-2</v>
      </c>
      <c r="O1904" s="52">
        <f>IFERROR(_xll.qlIndexFixing(ONIndex6M,I1904,TRUE,_xll.ohTrigger(RecalcTrigger,Trigger6M)),NA())</f>
        <v>2.003136864133559E-2</v>
      </c>
      <c r="P1904" s="52">
        <f>IFERROR(_xll.qlIndexFixing(Index1Y,$H1904,TRUE,_xll.ohTrigger(RecalcTrigger,Trigger1Y)),NA())</f>
        <v>2.1615401945120197E-2</v>
      </c>
      <c r="Q1904" s="52">
        <f>IFERROR(_xll.qlIndexFixing(ONIndex1Y,I1904,TRUE,_xll.ohTrigger(RecalcTrigger,Trigger1Y)),NA())</f>
        <v>2.1322957604397175E-2</v>
      </c>
    </row>
    <row r="1905" spans="2:17" x14ac:dyDescent="0.2">
      <c r="B1905" s="46" t="s">
        <v>51</v>
      </c>
      <c r="D1905" s="49">
        <f>_xll.qlCalendarAdvance(LocalCalendar,$D1904,B1905,"f",FALSE)</f>
        <v>53126</v>
      </c>
      <c r="E1905" s="49">
        <f>_xll.qlInterestRateIndexValueDate(IndexON,D1905)</f>
        <v>53126</v>
      </c>
      <c r="F1905" s="52">
        <f>IFERROR(_xll.qlIndexFixing(IndexON,D1905,TRUE,_xll.ohTrigger(RecalcTrigger,TriggerON)),NA())</f>
        <v>1.4214836021224642E-2</v>
      </c>
      <c r="H1905" s="49">
        <f>_xll.qlCalendarAdvance(IborCalendar,$H1904,B1905,"f",FALSE)</f>
        <v>53106</v>
      </c>
      <c r="I1905" s="49">
        <f>_xll.qlInterestRateIndexValueDate(Index1M,$H1905)</f>
        <v>53108</v>
      </c>
      <c r="J1905" s="52">
        <f>IFERROR(_xll.qlIndexFixing(Index1M,$H1905,TRUE,_xll.ohTrigger(RecalcTrigger,Trigger1M)),NA())</f>
        <v>1.6402923621339001E-2</v>
      </c>
      <c r="K1905" s="52">
        <f>IFERROR(_xll.qlIndexFixing(ONIndex1M,I1905,TRUE,_xll.ohTrigger(RecalcTrigger,Trigger1M)),NA())</f>
        <v>1.6393162214929369E-2</v>
      </c>
      <c r="L1905" s="52">
        <f>IFERROR(_xll.qlIndexFixing(Index3M,H1905,TRUE,_xll.ohTrigger(RecalcTrigger,Trigger3M)),NA())</f>
        <v>1.8436224788119265E-2</v>
      </c>
      <c r="M1905" s="52">
        <f>IFERROR(_xll.qlIndexFixing(ONIndex3M,I1905,TRUE,_xll.ohTrigger(RecalcTrigger,Trigger3M)),NA())</f>
        <v>1.8406538659534455E-2</v>
      </c>
      <c r="N1905" s="52">
        <f>IFERROR(_xll.qlIndexFixing(Index6M,$H1905,TRUE,_xll.ohTrigger(RecalcTrigger,Trigger6M)),NA())</f>
        <v>2.0118214947243175E-2</v>
      </c>
      <c r="O1905" s="52">
        <f>IFERROR(_xll.qlIndexFixing(ONIndex6M,I1905,TRUE,_xll.ohTrigger(RecalcTrigger,Trigger6M)),NA())</f>
        <v>2.0030741015144571E-2</v>
      </c>
      <c r="P1905" s="52">
        <f>IFERROR(_xll.qlIndexFixing(Index1Y,$H1905,TRUE,_xll.ohTrigger(RecalcTrigger,Trigger1Y)),NA())</f>
        <v>2.1618944357967226E-2</v>
      </c>
      <c r="Q1905" s="52">
        <f>IFERROR(_xll.qlIndexFixing(ONIndex1Y,I1905,TRUE,_xll.ohTrigger(RecalcTrigger,Trigger1Y)),NA())</f>
        <v>2.1325389592947719E-2</v>
      </c>
    </row>
    <row r="1906" spans="2:17" x14ac:dyDescent="0.2">
      <c r="B1906" s="46" t="s">
        <v>51</v>
      </c>
      <c r="D1906" s="49">
        <f>_xll.qlCalendarAdvance(LocalCalendar,$D1905,B1906,"f",FALSE)</f>
        <v>53133</v>
      </c>
      <c r="E1906" s="49">
        <f>_xll.qlInterestRateIndexValueDate(IndexON,D1906)</f>
        <v>53133</v>
      </c>
      <c r="F1906" s="52">
        <f>IFERROR(_xll.qlIndexFixing(IndexON,D1906,TRUE,_xll.ohTrigger(RecalcTrigger,TriggerON)),NA())</f>
        <v>1.421370324167448E-2</v>
      </c>
      <c r="H1906" s="49">
        <f>_xll.qlCalendarAdvance(IborCalendar,$H1905,B1906,"f",FALSE)</f>
        <v>53113</v>
      </c>
      <c r="I1906" s="49">
        <f>_xll.qlInterestRateIndexValueDate(Index1M,$H1906)</f>
        <v>53115</v>
      </c>
      <c r="J1906" s="52">
        <f>IFERROR(_xll.qlIndexFixing(Index1M,$H1906,TRUE,_xll.ohTrigger(RecalcTrigger,Trigger1M)),NA())</f>
        <v>1.640276584058022E-2</v>
      </c>
      <c r="K1906" s="52">
        <f>IFERROR(_xll.qlIndexFixing(ONIndex1M,I1906,TRUE,_xll.ohTrigger(RecalcTrigger,Trigger1M)),NA())</f>
        <v>1.6392628733523651E-2</v>
      </c>
      <c r="L1906" s="52">
        <f>IFERROR(_xll.qlIndexFixing(Index3M,H1906,TRUE,_xll.ohTrigger(RecalcTrigger,Trigger3M)),NA())</f>
        <v>1.8434177027908605E-2</v>
      </c>
      <c r="M1906" s="52">
        <f>IFERROR(_xll.qlIndexFixing(ONIndex3M,I1906,TRUE,_xll.ohTrigger(RecalcTrigger,Trigger3M)),NA())</f>
        <v>1.8404216226315384E-2</v>
      </c>
      <c r="N1906" s="52">
        <f>IFERROR(_xll.qlIndexFixing(Index6M,$H1906,TRUE,_xll.ohTrigger(RecalcTrigger,Trigger6M)),NA())</f>
        <v>2.0117181896079427E-2</v>
      </c>
      <c r="O1906" s="52">
        <f>IFERROR(_xll.qlIndexFixing(ONIndex6M,I1906,TRUE,_xll.ohTrigger(RecalcTrigger,Trigger6M)),NA())</f>
        <v>2.0029162409844758E-2</v>
      </c>
      <c r="P1906" s="52">
        <f>IFERROR(_xll.qlIndexFixing(Index1Y,$H1906,TRUE,_xll.ohTrigger(RecalcTrigger,Trigger1Y)),NA())</f>
        <v>2.1620802737551022E-2</v>
      </c>
      <c r="Q1906" s="52">
        <f>IFERROR(_xll.qlIndexFixing(ONIndex1Y,I1906,TRUE,_xll.ohTrigger(RecalcTrigger,Trigger1Y)),NA())</f>
        <v>2.1326351759460849E-2</v>
      </c>
    </row>
    <row r="1907" spans="2:17" x14ac:dyDescent="0.2">
      <c r="B1907" s="46" t="s">
        <v>51</v>
      </c>
      <c r="D1907" s="49">
        <f>_xll.qlCalendarAdvance(LocalCalendar,$D1906,B1907,"f",FALSE)</f>
        <v>53140</v>
      </c>
      <c r="E1907" s="49">
        <f>_xll.qlInterestRateIndexValueDate(IndexON,D1907)</f>
        <v>53140</v>
      </c>
      <c r="F1907" s="52">
        <f>IFERROR(_xll.qlIndexFixing(IndexON,D1907,TRUE,_xll.ohTrigger(RecalcTrigger,TriggerON)),NA())</f>
        <v>1.4212568685225691E-2</v>
      </c>
      <c r="H1907" s="49">
        <f>_xll.qlCalendarAdvance(IborCalendar,$H1906,B1907,"f",FALSE)</f>
        <v>53120</v>
      </c>
      <c r="I1907" s="49">
        <f>_xll.qlInterestRateIndexValueDate(Index1M,$H1907)</f>
        <v>53122</v>
      </c>
      <c r="J1907" s="52">
        <f>IFERROR(_xll.qlIndexFixing(Index1M,$H1907,TRUE,_xll.ohTrigger(RecalcTrigger,Trigger1M)),NA())</f>
        <v>1.6402615688165846E-2</v>
      </c>
      <c r="K1907" s="52">
        <f>IFERROR(_xll.qlIndexFixing(ONIndex1M,I1907,TRUE,_xll.ohTrigger(RecalcTrigger,Trigger1M)),NA())</f>
        <v>1.6392463535161994E-2</v>
      </c>
      <c r="L1907" s="52">
        <f>IFERROR(_xll.qlIndexFixing(Index3M,H1907,TRUE,_xll.ohTrigger(RecalcTrigger,Trigger3M)),NA())</f>
        <v>1.8431799494933218E-2</v>
      </c>
      <c r="M1907" s="52">
        <f>IFERROR(_xll.qlIndexFixing(ONIndex3M,I1907,TRUE,_xll.ohTrigger(RecalcTrigger,Trigger3M)),NA())</f>
        <v>1.8402215357378182E-2</v>
      </c>
      <c r="N1907" s="52">
        <f>IFERROR(_xll.qlIndexFixing(Index6M,$H1907,TRUE,_xll.ohTrigger(RecalcTrigger,Trigger6M)),NA())</f>
        <v>2.0116154866408605E-2</v>
      </c>
      <c r="O1907" s="52">
        <f>IFERROR(_xll.qlIndexFixing(ONIndex6M,I1907,TRUE,_xll.ohTrigger(RecalcTrigger,Trigger6M)),NA())</f>
        <v>2.0028068234614338E-2</v>
      </c>
      <c r="P1907" s="52">
        <f>IFERROR(_xll.qlIndexFixing(Index1Y,$H1907,TRUE,_xll.ohTrigger(RecalcTrigger,Trigger1Y)),NA())</f>
        <v>2.1623558888781098E-2</v>
      </c>
      <c r="Q1907" s="52">
        <f>IFERROR(_xll.qlIndexFixing(ONIndex1Y,I1907,TRUE,_xll.ohTrigger(RecalcTrigger,Trigger1Y)),NA())</f>
        <v>2.1328103388489339E-2</v>
      </c>
    </row>
    <row r="1908" spans="2:17" x14ac:dyDescent="0.2">
      <c r="B1908" s="46" t="s">
        <v>51</v>
      </c>
      <c r="D1908" s="49">
        <f>_xll.qlCalendarAdvance(LocalCalendar,$D1907,B1908,"f",FALSE)</f>
        <v>53148</v>
      </c>
      <c r="E1908" s="49">
        <f>_xll.qlInterestRateIndexValueDate(IndexON,D1908)</f>
        <v>53148</v>
      </c>
      <c r="F1908" s="52">
        <f>IFERROR(_xll.qlIndexFixing(IndexON,D1908,TRUE,_xll.ohTrigger(RecalcTrigger,TriggerON)),NA())</f>
        <v>1.4211269873527499E-2</v>
      </c>
      <c r="H1908" s="49">
        <f>_xll.qlCalendarAdvance(IborCalendar,$H1907,B1908,"f",FALSE)</f>
        <v>53127</v>
      </c>
      <c r="I1908" s="49">
        <f>_xll.qlInterestRateIndexValueDate(Index1M,$H1908)</f>
        <v>53129</v>
      </c>
      <c r="J1908" s="52">
        <f>IFERROR(_xll.qlIndexFixing(Index1M,$H1908,TRUE,_xll.ohTrigger(RecalcTrigger,Trigger1M)),NA())</f>
        <v>1.6402473164101039E-2</v>
      </c>
      <c r="K1908" s="52">
        <f>IFERROR(_xll.qlIndexFixing(ONIndex1M,I1908,TRUE,_xll.ohTrigger(RecalcTrigger,Trigger1M)),NA())</f>
        <v>1.6392305955426067E-2</v>
      </c>
      <c r="L1908" s="52">
        <f>IFERROR(_xll.qlIndexFixing(Index3M,H1908,TRUE,_xll.ohTrigger(RecalcTrigger,Trigger3M)),NA())</f>
        <v>1.8429738873223356E-2</v>
      </c>
      <c r="M1908" s="52">
        <f>IFERROR(_xll.qlIndexFixing(ONIndex3M,I1908,TRUE,_xll.ohTrigger(RecalcTrigger,Trigger3M)),NA())</f>
        <v>1.8400207795421508E-2</v>
      </c>
      <c r="N1908" s="52">
        <f>IFERROR(_xll.qlIndexFixing(Index6M,$H1908,TRUE,_xll.ohTrigger(RecalcTrigger,Trigger6M)),NA())</f>
        <v>2.0115133858219905E-2</v>
      </c>
      <c r="O1908" s="52">
        <f>IFERROR(_xll.qlIndexFixing(ONIndex6M,I1908,TRUE,_xll.ohTrigger(RecalcTrigger,Trigger6M)),NA())</f>
        <v>2.0026980019736129E-2</v>
      </c>
      <c r="P1908" s="52">
        <f>IFERROR(_xll.qlIndexFixing(Index1Y,$H1908,TRUE,_xll.ohTrigger(RecalcTrigger,Trigger1Y)),NA())</f>
        <v>2.1626352210427895E-2</v>
      </c>
      <c r="Q1908" s="52">
        <f>IFERROR(_xll.qlIndexFixing(ONIndex1Y,I1908,TRUE,_xll.ohTrigger(RecalcTrigger,Trigger1Y)),NA())</f>
        <v>2.1329891385226674E-2</v>
      </c>
    </row>
    <row r="1909" spans="2:17" x14ac:dyDescent="0.2">
      <c r="B1909" s="46" t="s">
        <v>51</v>
      </c>
      <c r="D1909" s="49">
        <f>_xll.qlCalendarAdvance(LocalCalendar,$D1908,B1909,"f",FALSE)</f>
        <v>53155</v>
      </c>
      <c r="E1909" s="49">
        <f>_xll.qlInterestRateIndexValueDate(IndexON,D1909)</f>
        <v>53155</v>
      </c>
      <c r="F1909" s="52">
        <f>IFERROR(_xll.qlIndexFixing(IndexON,D1909,TRUE,_xll.ohTrigger(RecalcTrigger,TriggerON)),NA())</f>
        <v>1.4210131509484469E-2</v>
      </c>
      <c r="H1909" s="49">
        <f>_xll.qlCalendarAdvance(IborCalendar,$H1908,B1909,"f",FALSE)</f>
        <v>53134</v>
      </c>
      <c r="I1909" s="49">
        <f>_xll.qlInterestRateIndexValueDate(Index1M,$H1909)</f>
        <v>53136</v>
      </c>
      <c r="J1909" s="52">
        <f>IFERROR(_xll.qlIndexFixing(Index1M,$H1909,TRUE,_xll.ohTrigger(RecalcTrigger,Trigger1M)),NA())</f>
        <v>1.6402338268375481E-2</v>
      </c>
      <c r="K1909" s="52">
        <f>IFERROR(_xll.qlIndexFixing(ONIndex1M,I1909,TRUE,_xll.ohTrigger(RecalcTrigger,Trigger1M)),NA())</f>
        <v>1.6392155994289226E-2</v>
      </c>
      <c r="L1909" s="52">
        <f>IFERROR(_xll.qlIndexFixing(Index3M,H1909,TRUE,_xll.ohTrigger(RecalcTrigger,Trigger3M)),NA())</f>
        <v>1.8427671528362097E-2</v>
      </c>
      <c r="M1909" s="52">
        <f>IFERROR(_xll.qlIndexFixing(ONIndex3M,I1909,TRUE,_xll.ohTrigger(RecalcTrigger,Trigger3M)),NA())</f>
        <v>1.8398193540418717E-2</v>
      </c>
      <c r="N1909" s="52">
        <f>IFERROR(_xll.qlIndexFixing(Index6M,$H1909,TRUE,_xll.ohTrigger(RecalcTrigger,Trigger6M)),NA())</f>
        <v>2.0115098174949643E-2</v>
      </c>
      <c r="O1909" s="52">
        <f>IFERROR(_xll.qlIndexFixing(ONIndex6M,I1909,TRUE,_xll.ohTrigger(RecalcTrigger,Trigger6M)),NA())</f>
        <v>2.0025897765210132E-2</v>
      </c>
      <c r="P1909" s="52">
        <f>IFERROR(_xll.qlIndexFixing(Index1Y,$H1909,TRUE,_xll.ohTrigger(RecalcTrigger,Trigger1Y)),NA())</f>
        <v>2.1629182702802438E-2</v>
      </c>
      <c r="Q1909" s="52">
        <f>IFERROR(_xll.qlIndexFixing(ONIndex1Y,I1909,TRUE,_xll.ohTrigger(RecalcTrigger,Trigger1Y)),NA())</f>
        <v>2.1331715749592917E-2</v>
      </c>
    </row>
    <row r="1910" spans="2:17" x14ac:dyDescent="0.2">
      <c r="B1910" s="46" t="s">
        <v>51</v>
      </c>
      <c r="D1910" s="49">
        <f>_xll.qlCalendarAdvance(LocalCalendar,$D1909,B1910,"f",FALSE)</f>
        <v>53162</v>
      </c>
      <c r="E1910" s="49">
        <f>_xll.qlInterestRateIndexValueDate(IndexON,D1910)</f>
        <v>53162</v>
      </c>
      <c r="F1910" s="52">
        <f>IFERROR(_xll.qlIndexFixing(IndexON,D1910,TRUE,_xll.ohTrigger(RecalcTrigger,TriggerON)),NA())</f>
        <v>1.4208991368542812E-2</v>
      </c>
      <c r="H1910" s="49">
        <f>_xll.qlCalendarAdvance(IborCalendar,$H1909,B1910,"f",FALSE)</f>
        <v>53141</v>
      </c>
      <c r="I1910" s="49">
        <f>_xll.qlInterestRateIndexValueDate(Index1M,$H1910)</f>
        <v>53143</v>
      </c>
      <c r="J1910" s="52">
        <f>IFERROR(_xll.qlIndexFixing(Index1M,$H1910,TRUE,_xll.ohTrigger(RecalcTrigger,Trigger1M)),NA())</f>
        <v>1.6402211000996911E-2</v>
      </c>
      <c r="K1910" s="52">
        <f>IFERROR(_xll.qlIndexFixing(ONIndex1M,I1910,TRUE,_xll.ohTrigger(RecalcTrigger,Trigger1M)),NA())</f>
        <v>1.639201365180476E-2</v>
      </c>
      <c r="L1910" s="52">
        <f>IFERROR(_xll.qlIndexFixing(Index3M,H1910,TRUE,_xll.ohTrigger(RecalcTrigger,Trigger3M)),NA())</f>
        <v>1.842463331522606E-2</v>
      </c>
      <c r="M1910" s="52">
        <f>IFERROR(_xll.qlIndexFixing(ONIndex3M,I1910,TRUE,_xll.ohTrigger(RecalcTrigger,Trigger3M)),NA())</f>
        <v>1.8396172592369808E-2</v>
      </c>
      <c r="N1910" s="52">
        <f>IFERROR(_xll.qlIndexFixing(Index6M,$H1910,TRUE,_xll.ohTrigger(RecalcTrigger,Trigger6M)),NA())</f>
        <v>2.0111640233502277E-2</v>
      </c>
      <c r="O1910" s="52">
        <f>IFERROR(_xll.qlIndexFixing(ONIndex6M,I1910,TRUE,_xll.ohTrigger(RecalcTrigger,Trigger6M)),NA())</f>
        <v>2.0024821471009702E-2</v>
      </c>
      <c r="P1910" s="52">
        <f>IFERROR(_xll.qlIndexFixing(Index1Y,$H1910,TRUE,_xll.ohTrigger(RecalcTrigger,Trigger1Y)),NA())</f>
        <v>2.1629428077213828E-2</v>
      </c>
      <c r="Q1910" s="52">
        <f>IFERROR(_xll.qlIndexFixing(ONIndex1Y,I1910,TRUE,_xll.ohTrigger(RecalcTrigger,Trigger1Y)),NA())</f>
        <v>2.1333576481668004E-2</v>
      </c>
    </row>
    <row r="1911" spans="2:17" x14ac:dyDescent="0.2">
      <c r="B1911" s="46" t="s">
        <v>51</v>
      </c>
      <c r="D1911" s="49">
        <f>_xll.qlCalendarAdvance(LocalCalendar,$D1910,B1911,"f",FALSE)</f>
        <v>53169</v>
      </c>
      <c r="E1911" s="49">
        <f>_xll.qlInterestRateIndexValueDate(IndexON,D1911)</f>
        <v>53169</v>
      </c>
      <c r="F1911" s="52">
        <f>IFERROR(_xll.qlIndexFixing(IndexON,D1911,TRUE,_xll.ohTrigger(RecalcTrigger,TriggerON)),NA())</f>
        <v>1.4207849450782462E-2</v>
      </c>
      <c r="H1911" s="49">
        <f>_xll.qlCalendarAdvance(IborCalendar,$H1910,B1911,"f",FALSE)</f>
        <v>53148</v>
      </c>
      <c r="I1911" s="49">
        <f>_xll.qlInterestRateIndexValueDate(Index1M,$H1911)</f>
        <v>53150</v>
      </c>
      <c r="J1911" s="52">
        <f>IFERROR(_xll.qlIndexFixing(Index1M,$H1911,TRUE,_xll.ohTrigger(RecalcTrigger,Trigger1M)),NA())</f>
        <v>1.6402091361962749E-2</v>
      </c>
      <c r="K1911" s="52">
        <f>IFERROR(_xll.qlIndexFixing(ONIndex1M,I1911,TRUE,_xll.ohTrigger(RecalcTrigger,Trigger1M)),NA())</f>
        <v>1.6391878927946024E-2</v>
      </c>
      <c r="L1911" s="52">
        <f>IFERROR(_xll.qlIndexFixing(Index3M,H1911,TRUE,_xll.ohTrigger(RecalcTrigger,Trigger3M)),NA())</f>
        <v>1.8423837374533427E-2</v>
      </c>
      <c r="M1911" s="52">
        <f>IFERROR(_xll.qlIndexFixing(ONIndex3M,I1911,TRUE,_xll.ohTrigger(RecalcTrigger,Trigger3M)),NA())</f>
        <v>1.8394144951274782E-2</v>
      </c>
      <c r="N1911" s="52">
        <f>IFERROR(_xll.qlIndexFixing(Index6M,$H1911,TRUE,_xll.ohTrigger(RecalcTrigger,Trigger6M)),NA())</f>
        <v>2.0112106962459273E-2</v>
      </c>
      <c r="O1911" s="52">
        <f>IFERROR(_xll.qlIndexFixing(ONIndex6M,I1911,TRUE,_xll.ohTrigger(RecalcTrigger,Trigger6M)),NA())</f>
        <v>2.0023751137188128E-2</v>
      </c>
      <c r="P1911" s="52">
        <f>IFERROR(_xll.qlIndexFixing(Index1Y,$H1911,TRUE,_xll.ohTrigger(RecalcTrigger,Trigger1Y)),NA())</f>
        <v>2.1634955200998066E-2</v>
      </c>
      <c r="Q1911" s="52">
        <f>IFERROR(_xll.qlIndexFixing(ONIndex1Y,I1911,TRUE,_xll.ohTrigger(RecalcTrigger,Trigger1Y)),NA())</f>
        <v>2.133547358142529E-2</v>
      </c>
    </row>
    <row r="1912" spans="2:17" x14ac:dyDescent="0.2">
      <c r="B1912" s="46" t="s">
        <v>51</v>
      </c>
      <c r="D1912" s="49">
        <f>_xll.qlCalendarAdvance(LocalCalendar,$D1911,B1912,"f",FALSE)</f>
        <v>53176</v>
      </c>
      <c r="E1912" s="49">
        <f>_xll.qlInterestRateIndexValueDate(IndexON,D1912)</f>
        <v>53176</v>
      </c>
      <c r="F1912" s="52">
        <f>IFERROR(_xll.qlIndexFixing(IndexON,D1912,TRUE,_xll.ohTrigger(RecalcTrigger,TriggerON)),NA())</f>
        <v>1.4206705755963611E-2</v>
      </c>
      <c r="H1912" s="49">
        <f>_xll.qlCalendarAdvance(IborCalendar,$H1911,B1912,"f",FALSE)</f>
        <v>53155</v>
      </c>
      <c r="I1912" s="49">
        <f>_xll.qlInterestRateIndexValueDate(Index1M,$H1912)</f>
        <v>53157</v>
      </c>
      <c r="J1912" s="52">
        <f>IFERROR(_xll.qlIndexFixing(Index1M,$H1912,TRUE,_xll.ohTrigger(RecalcTrigger,Trigger1M)),NA())</f>
        <v>1.6401979351275568E-2</v>
      </c>
      <c r="K1912" s="52">
        <f>IFERROR(_xll.qlIndexFixing(ONIndex1M,I1912,TRUE,_xll.ohTrigger(RecalcTrigger,Trigger1M)),NA())</f>
        <v>1.6391751822739664E-2</v>
      </c>
      <c r="L1912" s="52">
        <f>IFERROR(_xll.qlIndexFixing(Index3M,H1912,TRUE,_xll.ohTrigger(RecalcTrigger,Trigger3M)),NA())</f>
        <v>1.8421429154991543E-2</v>
      </c>
      <c r="M1912" s="52">
        <f>IFERROR(_xll.qlIndexFixing(ONIndex3M,I1912,TRUE,_xll.ohTrigger(RecalcTrigger,Trigger3M)),NA())</f>
        <v>1.8392110617133639E-2</v>
      </c>
      <c r="N1912" s="52">
        <f>IFERROR(_xll.qlIndexFixing(Index6M,$H1912,TRUE,_xll.ohTrigger(RecalcTrigger,Trigger6M)),NA())</f>
        <v>2.0111600788015108E-2</v>
      </c>
      <c r="O1912" s="52">
        <f>IFERROR(_xll.qlIndexFixing(ONIndex6M,I1912,TRUE,_xll.ohTrigger(RecalcTrigger,Trigger6M)),NA())</f>
        <v>2.0022686763718767E-2</v>
      </c>
      <c r="P1912" s="52">
        <f>IFERROR(_xll.qlIndexFixing(Index1Y,$H1912,TRUE,_xll.ohTrigger(RecalcTrigger,Trigger1Y)),NA())</f>
        <v>2.1637897207460819E-2</v>
      </c>
      <c r="Q1912" s="52">
        <f>IFERROR(_xll.qlIndexFixing(ONIndex1Y,I1912,TRUE,_xll.ohTrigger(RecalcTrigger,Trigger1Y)),NA())</f>
        <v>2.1337407048864776E-2</v>
      </c>
    </row>
    <row r="1913" spans="2:17" x14ac:dyDescent="0.2">
      <c r="B1913" s="46" t="s">
        <v>51</v>
      </c>
      <c r="D1913" s="49">
        <f>_xll.qlCalendarAdvance(LocalCalendar,$D1912,B1913,"f",FALSE)</f>
        <v>53183</v>
      </c>
      <c r="E1913" s="49">
        <f>_xll.qlInterestRateIndexValueDate(IndexON,D1913)</f>
        <v>53183</v>
      </c>
      <c r="F1913" s="52">
        <f>IFERROR(_xll.qlIndexFixing(IndexON,D1913,TRUE,_xll.ohTrigger(RecalcTrigger,TriggerON)),NA())</f>
        <v>1.4205560284485941E-2</v>
      </c>
      <c r="H1913" s="49">
        <f>_xll.qlCalendarAdvance(IborCalendar,$H1912,B1913,"f",FALSE)</f>
        <v>53162</v>
      </c>
      <c r="I1913" s="49">
        <f>_xll.qlInterestRateIndexValueDate(Index1M,$H1913)</f>
        <v>53164</v>
      </c>
      <c r="J1913" s="52">
        <f>IFERROR(_xll.qlIndexFixing(Index1M,$H1913,TRUE,_xll.ohTrigger(RecalcTrigger,Trigger1M)),NA())</f>
        <v>1.6401874968930221E-2</v>
      </c>
      <c r="K1913" s="52">
        <f>IFERROR(_xll.qlIndexFixing(ONIndex1M,I1913,TRUE,_xll.ohTrigger(RecalcTrigger,Trigger1M)),NA())</f>
        <v>1.6391632336105744E-2</v>
      </c>
      <c r="L1913" s="52">
        <f>IFERROR(_xll.qlIndexFixing(Index3M,H1913,TRUE,_xll.ohTrigger(RecalcTrigger,Trigger3M)),NA())</f>
        <v>1.8419334917640348E-2</v>
      </c>
      <c r="M1913" s="52">
        <f>IFERROR(_xll.qlIndexFixing(ONIndex3M,I1913,TRUE,_xll.ohTrigger(RecalcTrigger,Trigger3M)),NA())</f>
        <v>1.8390069589919733E-2</v>
      </c>
      <c r="N1913" s="52">
        <f>IFERROR(_xll.qlIndexFixing(Index6M,$H1913,TRUE,_xll.ohTrigger(RecalcTrigger,Trigger6M)),NA())</f>
        <v>2.0110119139196306E-2</v>
      </c>
      <c r="O1913" s="52">
        <f>IFERROR(_xll.qlIndexFixing(ONIndex6M,I1913,TRUE,_xll.ohTrigger(RecalcTrigger,Trigger6M)),NA())</f>
        <v>2.0021628350601617E-2</v>
      </c>
      <c r="P1913" s="52">
        <f>IFERROR(_xll.qlIndexFixing(Index1Y,$H1913,TRUE,_xll.ohTrigger(RecalcTrigger,Trigger1Y)),NA())</f>
        <v>2.1640876385935089E-2</v>
      </c>
      <c r="Q1913" s="52">
        <f>IFERROR(_xll.qlIndexFixing(ONIndex1Y,I1913,TRUE,_xll.ohTrigger(RecalcTrigger,Trigger1Y)),NA())</f>
        <v>2.1339376884013106E-2</v>
      </c>
    </row>
    <row r="1914" spans="2:17" x14ac:dyDescent="0.2">
      <c r="B1914" s="46" t="s">
        <v>51</v>
      </c>
      <c r="D1914" s="49">
        <f>_xll.qlCalendarAdvance(LocalCalendar,$D1913,B1914,"f",FALSE)</f>
        <v>53190</v>
      </c>
      <c r="E1914" s="49">
        <f>_xll.qlInterestRateIndexValueDate(IndexON,D1914)</f>
        <v>53190</v>
      </c>
      <c r="F1914" s="52">
        <f>IFERROR(_xll.qlIndexFixing(IndexON,D1914,TRUE,_xll.ohTrigger(RecalcTrigger,TriggerON)),NA())</f>
        <v>1.420441303594977E-2</v>
      </c>
      <c r="H1914" s="49">
        <f>_xll.qlCalendarAdvance(IborCalendar,$H1913,B1914,"f",FALSE)</f>
        <v>53169</v>
      </c>
      <c r="I1914" s="49">
        <f>_xll.qlInterestRateIndexValueDate(Index1M,$H1914)</f>
        <v>53171</v>
      </c>
      <c r="J1914" s="52">
        <f>IFERROR(_xll.qlIndexFixing(Index1M,$H1914,TRUE,_xll.ohTrigger(RecalcTrigger,Trigger1M)),NA())</f>
        <v>1.6402145470663654E-2</v>
      </c>
      <c r="K1914" s="52">
        <f>IFERROR(_xll.qlIndexFixing(ONIndex1M,I1914,TRUE,_xll.ohTrigger(RecalcTrigger,Trigger1M)),NA())</f>
        <v>1.6391520468124199E-2</v>
      </c>
      <c r="L1914" s="52">
        <f>IFERROR(_xll.qlIndexFixing(Index3M,H1914,TRUE,_xll.ohTrigger(RecalcTrigger,Trigger3M)),NA())</f>
        <v>1.8417233957193881E-2</v>
      </c>
      <c r="M1914" s="52">
        <f>IFERROR(_xll.qlIndexFixing(ONIndex3M,I1914,TRUE,_xll.ohTrigger(RecalcTrigger,Trigger3M)),NA())</f>
        <v>1.8388021869713E-2</v>
      </c>
      <c r="N1914" s="52">
        <f>IFERROR(_xll.qlIndexFixing(Index6M,$H1914,TRUE,_xll.ohTrigger(RecalcTrigger,Trigger6M)),NA())</f>
        <v>2.0109134259710233E-2</v>
      </c>
      <c r="O1914" s="52">
        <f>IFERROR(_xll.qlIndexFixing(ONIndex6M,I1914,TRUE,_xll.ohTrigger(RecalcTrigger,Trigger6M)),NA())</f>
        <v>2.0020575897810033E-2</v>
      </c>
      <c r="P1914" s="52">
        <f>IFERROR(_xll.qlIndexFixing(Index1Y,$H1914,TRUE,_xll.ohTrigger(RecalcTrigger,Trigger1Y)),NA())</f>
        <v>2.1643892736752383E-2</v>
      </c>
      <c r="Q1914" s="52">
        <f>IFERROR(_xll.qlIndexFixing(ONIndex1Y,I1914,TRUE,_xll.ohTrigger(RecalcTrigger,Trigger1Y)),NA())</f>
        <v>2.134138308681699E-2</v>
      </c>
    </row>
    <row r="1915" spans="2:17" x14ac:dyDescent="0.2">
      <c r="B1915" s="46" t="s">
        <v>51</v>
      </c>
      <c r="D1915" s="49">
        <f>_xll.qlCalendarAdvance(LocalCalendar,$D1914,B1915,"f",FALSE)</f>
        <v>53197</v>
      </c>
      <c r="E1915" s="49">
        <f>_xll.qlInterestRateIndexValueDate(IndexON,D1915)</f>
        <v>53197</v>
      </c>
      <c r="F1915" s="52">
        <f>IFERROR(_xll.qlIndexFixing(IndexON,D1915,TRUE,_xll.ohTrigger(RecalcTrigger,TriggerON)),NA())</f>
        <v>1.4203264010594907E-2</v>
      </c>
      <c r="H1915" s="49">
        <f>_xll.qlCalendarAdvance(IborCalendar,$H1914,B1915,"f",FALSE)</f>
        <v>53176</v>
      </c>
      <c r="I1915" s="49">
        <f>_xll.qlInterestRateIndexValueDate(Index1M,$H1915)</f>
        <v>53178</v>
      </c>
      <c r="J1915" s="52">
        <f>IFERROR(_xll.qlIndexFixing(Index1M,$H1915,TRUE,_xll.ohTrigger(RecalcTrigger,Trigger1M)),NA())</f>
        <v>1.6402056885854166E-2</v>
      </c>
      <c r="K1915" s="52">
        <f>IFERROR(_xll.qlIndexFixing(ONIndex1M,I1915,TRUE,_xll.ohTrigger(RecalcTrigger,Trigger1M)),NA())</f>
        <v>1.6391416218741739E-2</v>
      </c>
      <c r="L1915" s="52">
        <f>IFERROR(_xll.qlIndexFixing(Index3M,H1915,TRUE,_xll.ohTrigger(RecalcTrigger,Trigger3M)),NA())</f>
        <v>1.8415126273662347E-2</v>
      </c>
      <c r="M1915" s="52">
        <f>IFERROR(_xll.qlIndexFixing(ONIndex3M,I1915,TRUE,_xll.ohTrigger(RecalcTrigger,Trigger3M)),NA())</f>
        <v>1.8385967456433505E-2</v>
      </c>
      <c r="N1915" s="52">
        <f>IFERROR(_xll.qlIndexFixing(Index6M,$H1915,TRUE,_xll.ohTrigger(RecalcTrigger,Trigger6M)),NA())</f>
        <v>2.0108155401642767E-2</v>
      </c>
      <c r="O1915" s="52">
        <f>IFERROR(_xll.qlIndexFixing(ONIndex6M,I1915,TRUE,_xll.ohTrigger(RecalcTrigger,Trigger6M)),NA())</f>
        <v>2.0019529405397307E-2</v>
      </c>
      <c r="P1915" s="52">
        <f>IFERROR(_xll.qlIndexFixing(Index1Y,$H1915,TRUE,_xll.ohTrigger(RecalcTrigger,Trigger1Y)),NA())</f>
        <v>2.164694626024791E-2</v>
      </c>
      <c r="Q1915" s="52">
        <f>IFERROR(_xll.qlIndexFixing(ONIndex1Y,I1915,TRUE,_xll.ohTrigger(RecalcTrigger,Trigger1Y)),NA())</f>
        <v>2.1343425657329718E-2</v>
      </c>
    </row>
    <row r="1916" spans="2:17" x14ac:dyDescent="0.2">
      <c r="B1916" s="46" t="s">
        <v>51</v>
      </c>
      <c r="D1916" s="49">
        <f>_xll.qlCalendarAdvance(LocalCalendar,$D1915,B1916,"f",FALSE)</f>
        <v>53204</v>
      </c>
      <c r="E1916" s="49">
        <f>_xll.qlInterestRateIndexValueDate(IndexON,D1916)</f>
        <v>53204</v>
      </c>
      <c r="F1916" s="52">
        <f>IFERROR(_xll.qlIndexFixing(IndexON,D1916,TRUE,_xll.ohTrigger(RecalcTrigger,TriggerON)),NA())</f>
        <v>1.4202113208421352E-2</v>
      </c>
      <c r="H1916" s="49">
        <f>_xll.qlCalendarAdvance(IborCalendar,$H1915,B1916,"f",FALSE)</f>
        <v>53183</v>
      </c>
      <c r="I1916" s="49">
        <f>_xll.qlInterestRateIndexValueDate(Index1M,$H1916)</f>
        <v>53185</v>
      </c>
      <c r="J1916" s="52">
        <f>IFERROR(_xll.qlIndexFixing(Index1M,$H1916,TRUE,_xll.ohTrigger(RecalcTrigger,Trigger1M)),NA())</f>
        <v>1.6401607591960625E-2</v>
      </c>
      <c r="K1916" s="52">
        <f>IFERROR(_xll.qlIndexFixing(ONIndex1M,I1916,TRUE,_xll.ohTrigger(RecalcTrigger,Trigger1M)),NA())</f>
        <v>1.63913195880383E-2</v>
      </c>
      <c r="L1916" s="52">
        <f>IFERROR(_xll.qlIndexFixing(Index3M,H1916,TRUE,_xll.ohTrigger(RecalcTrigger,Trigger3M)),NA())</f>
        <v>1.8413011867058501E-2</v>
      </c>
      <c r="M1916" s="52">
        <f>IFERROR(_xll.qlIndexFixing(ONIndex3M,I1916,TRUE,_xll.ohTrigger(RecalcTrigger,Trigger3M)),NA())</f>
        <v>1.8383906350134538E-2</v>
      </c>
      <c r="N1916" s="52">
        <f>IFERROR(_xll.qlIndexFixing(Index6M,$H1916,TRUE,_xll.ohTrigger(RecalcTrigger,Trigger6M)),NA())</f>
        <v>2.0107182564984831E-2</v>
      </c>
      <c r="O1916" s="52">
        <f>IFERROR(_xll.qlIndexFixing(ONIndex6M,I1916,TRUE,_xll.ohTrigger(RecalcTrigger,Trigger6M)),NA())</f>
        <v>2.0018488873310147E-2</v>
      </c>
      <c r="P1916" s="52">
        <f>IFERROR(_xll.qlIndexFixing(Index1Y,$H1916,TRUE,_xll.ohTrigger(RecalcTrigger,Trigger1Y)),NA())</f>
        <v>2.1650036956761889E-2</v>
      </c>
      <c r="Q1916" s="52">
        <f>IFERROR(_xll.qlIndexFixing(ONIndex1Y,I1916,TRUE,_xll.ohTrigger(RecalcTrigger,Trigger1Y)),NA())</f>
        <v>2.1345504595524645E-2</v>
      </c>
    </row>
    <row r="1917" spans="2:17" x14ac:dyDescent="0.2">
      <c r="B1917" s="46" t="s">
        <v>51</v>
      </c>
      <c r="D1917" s="49">
        <f>_xll.qlCalendarAdvance(LocalCalendar,$D1916,B1917,"f",FALSE)</f>
        <v>53211</v>
      </c>
      <c r="E1917" s="49">
        <f>_xll.qlInterestRateIndexValueDate(IndexON,D1917)</f>
        <v>53211</v>
      </c>
      <c r="F1917" s="52">
        <f>IFERROR(_xll.qlIndexFixing(IndexON,D1917,TRUE,_xll.ohTrigger(RecalcTrigger,TriggerON)),NA())</f>
        <v>1.4200960629269233E-2</v>
      </c>
      <c r="H1917" s="49">
        <f>_xll.qlCalendarAdvance(IborCalendar,$H1916,B1917,"f",FALSE)</f>
        <v>53190</v>
      </c>
      <c r="I1917" s="49">
        <f>_xll.qlInterestRateIndexValueDate(Index1M,$H1917)</f>
        <v>53192</v>
      </c>
      <c r="J1917" s="52">
        <f>IFERROR(_xll.qlIndexFixing(Index1M,$H1917,TRUE,_xll.ohTrigger(RecalcTrigger,Trigger1M)),NA())</f>
        <v>1.640153372299033E-2</v>
      </c>
      <c r="K1917" s="52">
        <f>IFERROR(_xll.qlIndexFixing(ONIndex1M,I1917,TRUE,_xll.ohTrigger(RecalcTrigger,Trigger1M)),NA())</f>
        <v>1.6391230575907301E-2</v>
      </c>
      <c r="L1917" s="52">
        <f>IFERROR(_xll.qlIndexFixing(Index3M,H1917,TRUE,_xll.ohTrigger(RecalcTrigger,Trigger3M)),NA())</f>
        <v>1.8410890737391699E-2</v>
      </c>
      <c r="M1917" s="52">
        <f>IFERROR(_xll.qlIndexFixing(ONIndex3M,I1917,TRUE,_xll.ohTrigger(RecalcTrigger,Trigger3M)),NA())</f>
        <v>1.8381838550789453E-2</v>
      </c>
      <c r="N1917" s="52">
        <f>IFERROR(_xll.qlIndexFixing(Index6M,$H1917,TRUE,_xll.ohTrigger(RecalcTrigger,Trigger6M)),NA())</f>
        <v>2.0106708376265409E-2</v>
      </c>
      <c r="O1917" s="52">
        <f>IFERROR(_xll.qlIndexFixing(ONIndex6M,I1917,TRUE,_xll.ohTrigger(RecalcTrigger,Trigger6M)),NA())</f>
        <v>2.0017454301548554E-2</v>
      </c>
      <c r="P1917" s="52">
        <f>IFERROR(_xll.qlIndexFixing(Index1Y,$H1917,TRUE,_xll.ohTrigger(RecalcTrigger,Trigger1Y)),NA())</f>
        <v>2.165316482663715E-2</v>
      </c>
      <c r="Q1917" s="52">
        <f>IFERROR(_xll.qlIndexFixing(ONIndex1Y,I1917,TRUE,_xll.ohTrigger(RecalcTrigger,Trigger1Y)),NA())</f>
        <v>2.1347619901428416E-2</v>
      </c>
    </row>
    <row r="1918" spans="2:17" x14ac:dyDescent="0.2">
      <c r="B1918" s="46" t="s">
        <v>51</v>
      </c>
      <c r="D1918" s="49">
        <f>_xll.qlCalendarAdvance(LocalCalendar,$D1917,B1918,"f",FALSE)</f>
        <v>53218</v>
      </c>
      <c r="E1918" s="49">
        <f>_xll.qlInterestRateIndexValueDate(IndexON,D1918)</f>
        <v>53218</v>
      </c>
      <c r="F1918" s="52">
        <f>IFERROR(_xll.qlIndexFixing(IndexON,D1918,TRUE,_xll.ohTrigger(RecalcTrigger,TriggerON)),NA())</f>
        <v>1.4199806273298421E-2</v>
      </c>
      <c r="H1918" s="49">
        <f>_xll.qlCalendarAdvance(IborCalendar,$H1917,B1918,"f",FALSE)</f>
        <v>53197</v>
      </c>
      <c r="I1918" s="49">
        <f>_xll.qlInterestRateIndexValueDate(Index1M,$H1918)</f>
        <v>53199</v>
      </c>
      <c r="J1918" s="52">
        <f>IFERROR(_xll.qlIndexFixing(Index1M,$H1918,TRUE,_xll.ohTrigger(RecalcTrigger,Trigger1M)),NA())</f>
        <v>1.6401467482364443E-2</v>
      </c>
      <c r="K1918" s="52">
        <f>IFERROR(_xll.qlIndexFixing(ONIndex1M,I1918,TRUE,_xll.ohTrigger(RecalcTrigger,Trigger1M)),NA())</f>
        <v>1.6391516846347987E-2</v>
      </c>
      <c r="L1918" s="52">
        <f>IFERROR(_xll.qlIndexFixing(Index3M,H1918,TRUE,_xll.ohTrigger(RecalcTrigger,Trigger3M)),NA())</f>
        <v>1.8408762884673843E-2</v>
      </c>
      <c r="M1918" s="52">
        <f>IFERROR(_xll.qlIndexFixing(ONIndex3M,I1918,TRUE,_xll.ohTrigger(RecalcTrigger,Trigger3M)),NA())</f>
        <v>1.838008474933206E-2</v>
      </c>
      <c r="N1918" s="52">
        <f>IFERROR(_xll.qlIndexFixing(Index6M,$H1918,TRUE,_xll.ohTrigger(RecalcTrigger,Trigger6M)),NA())</f>
        <v>2.0105254955860404E-2</v>
      </c>
      <c r="O1918" s="52">
        <f>IFERROR(_xll.qlIndexFixing(ONIndex6M,I1918,TRUE,_xll.ohTrigger(RecalcTrigger,Trigger6M)),NA())</f>
        <v>2.0016908925231114E-2</v>
      </c>
      <c r="P1918" s="52">
        <f>IFERROR(_xll.qlIndexFixing(Index1Y,$H1918,TRUE,_xll.ohTrigger(RecalcTrigger,Trigger1Y)),NA())</f>
        <v>2.1657227265275584E-2</v>
      </c>
      <c r="Q1918" s="52">
        <f>IFERROR(_xll.qlIndexFixing(ONIndex1Y,I1918,TRUE,_xll.ohTrigger(RecalcTrigger,Trigger1Y)),NA())</f>
        <v>2.1350559931541113E-2</v>
      </c>
    </row>
    <row r="1919" spans="2:17" x14ac:dyDescent="0.2">
      <c r="B1919" s="46" t="s">
        <v>51</v>
      </c>
      <c r="D1919" s="49">
        <f>_xll.qlCalendarAdvance(LocalCalendar,$D1918,B1919,"f",FALSE)</f>
        <v>53225</v>
      </c>
      <c r="E1919" s="49">
        <f>_xll.qlInterestRateIndexValueDate(IndexON,D1919)</f>
        <v>53225</v>
      </c>
      <c r="F1919" s="52">
        <f>IFERROR(_xll.qlIndexFixing(IndexON,D1919,TRUE,_xll.ohTrigger(RecalcTrigger,TriggerON)),NA())</f>
        <v>1.4198650140349045E-2</v>
      </c>
      <c r="H1919" s="49">
        <f>_xll.qlCalendarAdvance(IborCalendar,$H1918,B1919,"f",FALSE)</f>
        <v>53204</v>
      </c>
      <c r="I1919" s="49">
        <f>_xll.qlInterestRateIndexValueDate(Index1M,$H1919)</f>
        <v>53206</v>
      </c>
      <c r="J1919" s="52">
        <f>IFERROR(_xll.qlIndexFixing(Index1M,$H1919,TRUE,_xll.ohTrigger(RecalcTrigger,Trigger1M)),NA())</f>
        <v>1.6401408870080382E-2</v>
      </c>
      <c r="K1919" s="52">
        <f>IFERROR(_xll.qlIndexFixing(ONIndex1M,I1919,TRUE,_xll.ohTrigger(RecalcTrigger,Trigger1M)),NA())</f>
        <v>1.6391443612349121E-2</v>
      </c>
      <c r="L1919" s="52">
        <f>IFERROR(_xll.qlIndexFixing(Index3M,H1919,TRUE,_xll.ohTrigger(RecalcTrigger,Trigger3M)),NA())</f>
        <v>1.8405680031740975E-2</v>
      </c>
      <c r="M1919" s="52">
        <f>IFERROR(_xll.qlIndexFixing(ONIndex3M,I1919,TRUE,_xll.ohTrigger(RecalcTrigger,Trigger3M)),NA())</f>
        <v>1.8378002979555497E-2</v>
      </c>
      <c r="N1919" s="52">
        <f>IFERROR(_xll.qlIndexFixing(Index6M,$H1919,TRUE,_xll.ohTrigger(RecalcTrigger,Trigger6M)),NA())</f>
        <v>2.0102327205474366E-2</v>
      </c>
      <c r="O1919" s="52">
        <f>IFERROR(_xll.qlIndexFixing(ONIndex6M,I1919,TRUE,_xll.ohTrigger(RecalcTrigger,Trigger6M)),NA())</f>
        <v>2.0015886643112157E-2</v>
      </c>
      <c r="P1919" s="52">
        <f>IFERROR(_xll.qlIndexFixing(Index1Y,$H1919,TRUE,_xll.ohTrigger(RecalcTrigger,Trigger1Y)),NA())</f>
        <v>2.1660432329018035E-2</v>
      </c>
      <c r="Q1919" s="52">
        <f>IFERROR(_xll.qlIndexFixing(ONIndex1Y,I1919,TRUE,_xll.ohTrigger(RecalcTrigger,Trigger1Y)),NA())</f>
        <v>2.1352750700447398E-2</v>
      </c>
    </row>
    <row r="1920" spans="2:17" x14ac:dyDescent="0.2">
      <c r="B1920" s="46" t="s">
        <v>51</v>
      </c>
      <c r="D1920" s="49">
        <f>_xll.qlCalendarAdvance(LocalCalendar,$D1919,B1920,"f",FALSE)</f>
        <v>53232</v>
      </c>
      <c r="E1920" s="49">
        <f>_xll.qlInterestRateIndexValueDate(IndexON,D1920)</f>
        <v>53232</v>
      </c>
      <c r="F1920" s="52">
        <f>IFERROR(_xll.qlIndexFixing(IndexON,D1920,TRUE,_xll.ohTrigger(RecalcTrigger,TriggerON)),NA())</f>
        <v>1.4197492230660913E-2</v>
      </c>
      <c r="H1920" s="49">
        <f>_xll.qlCalendarAdvance(IborCalendar,$H1919,B1920,"f",FALSE)</f>
        <v>53211</v>
      </c>
      <c r="I1920" s="49">
        <f>_xll.qlInterestRateIndexValueDate(Index1M,$H1920)</f>
        <v>53213</v>
      </c>
      <c r="J1920" s="52">
        <f>IFERROR(_xll.qlIndexFixing(Index1M,$H1920,TRUE,_xll.ohTrigger(RecalcTrigger,Trigger1M)),NA())</f>
        <v>1.6401728392174408E-2</v>
      </c>
      <c r="K1920" s="52">
        <f>IFERROR(_xll.qlIndexFixing(ONIndex1M,I1920,TRUE,_xll.ohTrigger(RecalcTrigger,Trigger1M)),NA())</f>
        <v>1.639100925129533E-2</v>
      </c>
      <c r="L1920" s="52">
        <f>IFERROR(_xll.qlIndexFixing(Index3M,H1920,TRUE,_xll.ohTrigger(RecalcTrigger,Trigger3M)),NA())</f>
        <v>1.8403540501008175E-2</v>
      </c>
      <c r="M1920" s="52">
        <f>IFERROR(_xll.qlIndexFixing(ONIndex3M,I1920,TRUE,_xll.ohTrigger(RecalcTrigger,Trigger3M)),NA())</f>
        <v>1.8375594994424205E-2</v>
      </c>
      <c r="N1920" s="52">
        <f>IFERROR(_xll.qlIndexFixing(Index6M,$H1920,TRUE,_xll.ohTrigger(RecalcTrigger,Trigger6M)),NA())</f>
        <v>2.0101376945179165E-2</v>
      </c>
      <c r="O1920" s="52">
        <f>IFERROR(_xll.qlIndexFixing(ONIndex6M,I1920,TRUE,_xll.ohTrigger(RecalcTrigger,Trigger6M)),NA())</f>
        <v>2.0014386348430335E-2</v>
      </c>
      <c r="P1920" s="52">
        <f>IFERROR(_xll.qlIndexFixing(Index1Y,$H1920,TRUE,_xll.ohTrigger(RecalcTrigger,Trigger1Y)),NA())</f>
        <v>2.1662771479932785E-2</v>
      </c>
      <c r="Q1920" s="52">
        <f>IFERROR(_xll.qlIndexFixing(ONIndex1Y,I1920,TRUE,_xll.ohTrigger(RecalcTrigger,Trigger1Y)),NA())</f>
        <v>2.1354184025339507E-2</v>
      </c>
    </row>
    <row r="1921" spans="2:17" x14ac:dyDescent="0.2">
      <c r="B1921" s="46" t="s">
        <v>51</v>
      </c>
      <c r="D1921" s="49">
        <f>_xll.qlCalendarAdvance(LocalCalendar,$D1920,B1921,"f",FALSE)</f>
        <v>53239</v>
      </c>
      <c r="E1921" s="49">
        <f>_xll.qlInterestRateIndexValueDate(IndexON,D1921)</f>
        <v>53239</v>
      </c>
      <c r="F1921" s="52">
        <f>IFERROR(_xll.qlIndexFixing(IndexON,D1921,TRUE,_xll.ohTrigger(RecalcTrigger,TriggerON)),NA())</f>
        <v>1.4196332543994217E-2</v>
      </c>
      <c r="H1921" s="49">
        <f>_xll.qlCalendarAdvance(IborCalendar,$H1920,B1921,"f",FALSE)</f>
        <v>53218</v>
      </c>
      <c r="I1921" s="49">
        <f>_xll.qlInterestRateIndexValueDate(Index1M,$H1921)</f>
        <v>53220</v>
      </c>
      <c r="J1921" s="52">
        <f>IFERROR(_xll.qlIndexFixing(Index1M,$H1921,TRUE,_xll.ohTrigger(RecalcTrigger,Trigger1M)),NA())</f>
        <v>1.6401314530540334E-2</v>
      </c>
      <c r="K1921" s="52">
        <f>IFERROR(_xll.qlIndexFixing(ONIndex1M,I1921,TRUE,_xll.ohTrigger(RecalcTrigger,Trigger1M)),NA())</f>
        <v>1.6390950713693897E-2</v>
      </c>
      <c r="L1921" s="52">
        <f>IFERROR(_xll.qlIndexFixing(Index3M,H1921,TRUE,_xll.ohTrigger(RecalcTrigger,Trigger3M)),NA())</f>
        <v>1.8401394248246727E-2</v>
      </c>
      <c r="M1921" s="52">
        <f>IFERROR(_xll.qlIndexFixing(ONIndex3M,I1921,TRUE,_xll.ohTrigger(RecalcTrigger,Trigger3M)),NA())</f>
        <v>1.8373500422894651E-2</v>
      </c>
      <c r="N1921" s="52">
        <f>IFERROR(_xll.qlIndexFixing(Index6M,$H1921,TRUE,_xll.ohTrigger(RecalcTrigger,Trigger6M)),NA())</f>
        <v>2.0100432704903803E-2</v>
      </c>
      <c r="O1921" s="52">
        <f>IFERROR(_xll.qlIndexFixing(ONIndex6M,I1921,TRUE,_xll.ohTrigger(RecalcTrigger,Trigger6M)),NA())</f>
        <v>2.0013375618077589E-2</v>
      </c>
      <c r="P1921" s="52">
        <f>IFERROR(_xll.qlIndexFixing(Index1Y,$H1921,TRUE,_xll.ohTrigger(RecalcTrigger,Trigger1Y)),NA())</f>
        <v>2.1666048046774938E-2</v>
      </c>
      <c r="Q1921" s="52">
        <f>IFERROR(_xll.qlIndexFixing(ONIndex1Y,I1921,TRUE,_xll.ohTrigger(RecalcTrigger,Trigger1Y)),NA())</f>
        <v>2.1356444802025365E-2</v>
      </c>
    </row>
    <row r="1922" spans="2:17" x14ac:dyDescent="0.2">
      <c r="B1922" s="46" t="s">
        <v>51</v>
      </c>
      <c r="D1922" s="49">
        <f>_xll.qlCalendarAdvance(LocalCalendar,$D1921,B1922,"f",FALSE)</f>
        <v>53246</v>
      </c>
      <c r="E1922" s="49">
        <f>_xll.qlInterestRateIndexValueDate(IndexON,D1922)</f>
        <v>53246</v>
      </c>
      <c r="F1922" s="52">
        <f>IFERROR(_xll.qlIndexFixing(IndexON,D1922,TRUE,_xll.ohTrigger(RecalcTrigger,TriggerON)),NA())</f>
        <v>1.4195171080508828E-2</v>
      </c>
      <c r="H1922" s="49">
        <f>_xll.qlCalendarAdvance(IborCalendar,$H1921,B1922,"f",FALSE)</f>
        <v>53225</v>
      </c>
      <c r="I1922" s="49">
        <f>_xll.qlInterestRateIndexValueDate(Index1M,$H1922)</f>
        <v>53227</v>
      </c>
      <c r="J1922" s="52">
        <f>IFERROR(_xll.qlIndexFixing(Index1M,$H1922,TRUE,_xll.ohTrigger(RecalcTrigger,Trigger1M)),NA())</f>
        <v>1.6401278803286918E-2</v>
      </c>
      <c r="K1922" s="52">
        <f>IFERROR(_xll.qlIndexFixing(ONIndex1M,I1922,TRUE,_xll.ohTrigger(RecalcTrigger,Trigger1M)),NA())</f>
        <v>1.6390899794718194E-2</v>
      </c>
      <c r="L1922" s="52">
        <f>IFERROR(_xll.qlIndexFixing(Index3M,H1922,TRUE,_xll.ohTrigger(RecalcTrigger,Trigger3M)),NA())</f>
        <v>1.8399241273465414E-2</v>
      </c>
      <c r="M1922" s="52">
        <f>IFERROR(_xll.qlIndexFixing(ONIndex3M,I1922,TRUE,_xll.ohTrigger(RecalcTrigger,Trigger3M)),NA())</f>
        <v>1.837139915831898E-2</v>
      </c>
      <c r="N1922" s="52">
        <f>IFERROR(_xll.qlIndexFixing(Index6M,$H1922,TRUE,_xll.ohTrigger(RecalcTrigger,Trigger6M)),NA())</f>
        <v>2.0099494484639893E-2</v>
      </c>
      <c r="O1922" s="52">
        <f>IFERROR(_xll.qlIndexFixing(ONIndex6M,I1922,TRUE,_xll.ohTrigger(RecalcTrigger,Trigger6M)),NA())</f>
        <v>2.00123708481037E-2</v>
      </c>
      <c r="P1922" s="52">
        <f>IFERROR(_xll.qlIndexFixing(Index1Y,$H1922,TRUE,_xll.ohTrigger(RecalcTrigger,Trigger1Y)),NA())</f>
        <v>2.16693617887594E-2</v>
      </c>
      <c r="Q1922" s="52">
        <f>IFERROR(_xll.qlIndexFixing(ONIndex1Y,I1922,TRUE,_xll.ohTrigger(RecalcTrigger,Trigger1Y)),NA())</f>
        <v>2.1358741946420068E-2</v>
      </c>
    </row>
    <row r="1923" spans="2:17" x14ac:dyDescent="0.2">
      <c r="B1923" s="46" t="s">
        <v>51</v>
      </c>
      <c r="D1923" s="49">
        <f>_xll.qlCalendarAdvance(LocalCalendar,$D1922,B1923,"f",FALSE)</f>
        <v>53253</v>
      </c>
      <c r="E1923" s="49">
        <f>_xll.qlInterestRateIndexValueDate(IndexON,D1923)</f>
        <v>53253</v>
      </c>
      <c r="F1923" s="52">
        <f>IFERROR(_xll.qlIndexFixing(IndexON,D1923,TRUE,_xll.ohTrigger(RecalcTrigger,TriggerON)),NA())</f>
        <v>1.4194007840044875E-2</v>
      </c>
      <c r="H1923" s="49">
        <f>_xll.qlCalendarAdvance(IborCalendar,$H1922,B1923,"f",FALSE)</f>
        <v>53232</v>
      </c>
      <c r="I1923" s="49">
        <f>_xll.qlInterestRateIndexValueDate(Index1M,$H1923)</f>
        <v>53234</v>
      </c>
      <c r="J1923" s="52">
        <f>IFERROR(_xll.qlIndexFixing(Index1M,$H1923,TRUE,_xll.ohTrigger(RecalcTrigger,Trigger1M)),NA())</f>
        <v>1.6401622840252206E-2</v>
      </c>
      <c r="K1923" s="52">
        <f>IFERROR(_xll.qlIndexFixing(ONIndex1M,I1923,TRUE,_xll.ohTrigger(RecalcTrigger,Trigger1M)),NA())</f>
        <v>1.6390856494368222E-2</v>
      </c>
      <c r="L1923" s="52">
        <f>IFERROR(_xll.qlIndexFixing(Index3M,H1923,TRUE,_xll.ohTrigger(RecalcTrigger,Trigger3M)),NA())</f>
        <v>1.8397081576677413E-2</v>
      </c>
      <c r="M1923" s="52">
        <f>IFERROR(_xll.qlIndexFixing(ONIndex3M,I1923,TRUE,_xll.ohTrigger(RecalcTrigger,Trigger3M)),NA())</f>
        <v>1.8369291200723836E-2</v>
      </c>
      <c r="N1923" s="52">
        <f>IFERROR(_xll.qlIndexFixing(Index6M,$H1923,TRUE,_xll.ohTrigger(RecalcTrigger,Trigger6M)),NA())</f>
        <v>2.0099056958277402E-2</v>
      </c>
      <c r="O1923" s="52">
        <f>IFERROR(_xll.qlIndexFixing(ONIndex6M,I1923,TRUE,_xll.ohTrigger(RecalcTrigger,Trigger6M)),NA())</f>
        <v>2.0011372038428732E-2</v>
      </c>
      <c r="P1923" s="52">
        <f>IFERROR(_xll.qlIndexFixing(Index1Y,$H1923,TRUE,_xll.ohTrigger(RecalcTrigger,Trigger1Y)),NA())</f>
        <v>2.1669979621826842E-2</v>
      </c>
      <c r="Q1923" s="52">
        <f>IFERROR(_xll.qlIndexFixing(ONIndex1Y,I1923,TRUE,_xll.ohTrigger(RecalcTrigger,Trigger1Y)),NA())</f>
        <v>2.136107545855026E-2</v>
      </c>
    </row>
    <row r="1924" spans="2:17" x14ac:dyDescent="0.2">
      <c r="B1924" s="46" t="s">
        <v>51</v>
      </c>
      <c r="D1924" s="49">
        <f>_xll.qlCalendarAdvance(LocalCalendar,$D1923,B1924,"f",FALSE)</f>
        <v>53260</v>
      </c>
      <c r="E1924" s="49">
        <f>_xll.qlInterestRateIndexValueDate(IndexON,D1924)</f>
        <v>53260</v>
      </c>
      <c r="F1924" s="52">
        <f>IFERROR(_xll.qlIndexFixing(IndexON,D1924,TRUE,_xll.ohTrigger(RecalcTrigger,TriggerON)),NA())</f>
        <v>1.4192842822842167E-2</v>
      </c>
      <c r="H1924" s="49">
        <f>_xll.qlCalendarAdvance(IborCalendar,$H1923,B1924,"f",FALSE)</f>
        <v>53239</v>
      </c>
      <c r="I1924" s="49">
        <f>_xll.qlInterestRateIndexValueDate(Index1M,$H1924)</f>
        <v>53241</v>
      </c>
      <c r="J1924" s="52">
        <f>IFERROR(_xll.qlIndexFixing(Index1M,$H1924,TRUE,_xll.ohTrigger(RecalcTrigger,Trigger1M)),NA())</f>
        <v>1.6401230233805578E-2</v>
      </c>
      <c r="K1924" s="52">
        <f>IFERROR(_xll.qlIndexFixing(ONIndex1M,I1924,TRUE,_xll.ohTrigger(RecalcTrigger,Trigger1M)),NA())</f>
        <v>1.6391191726856658E-2</v>
      </c>
      <c r="L1924" s="52">
        <f>IFERROR(_xll.qlIndexFixing(Index3M,H1924,TRUE,_xll.ohTrigger(RecalcTrigger,Trigger3M)),NA())</f>
        <v>1.8395854584921347E-2</v>
      </c>
      <c r="M1924" s="52">
        <f>IFERROR(_xll.qlIndexFixing(ONIndex3M,I1924,TRUE,_xll.ohTrigger(RecalcTrigger,Trigger3M)),NA())</f>
        <v>1.8367493730064854E-2</v>
      </c>
      <c r="N1924" s="52">
        <f>IFERROR(_xll.qlIndexFixing(Index6M,$H1924,TRUE,_xll.ohTrigger(RecalcTrigger,Trigger6M)),NA())</f>
        <v>2.0098131156584511E-2</v>
      </c>
      <c r="O1924" s="52">
        <f>IFERROR(_xll.qlIndexFixing(ONIndex6M,I1924,TRUE,_xll.ohTrigger(RecalcTrigger,Trigger6M)),NA())</f>
        <v>2.0010864642656667E-2</v>
      </c>
      <c r="P1924" s="52">
        <f>IFERROR(_xll.qlIndexFixing(Index1Y,$H1924,TRUE,_xll.ohTrigger(RecalcTrigger,Trigger1Y)),NA())</f>
        <v>2.1677014456168119E-2</v>
      </c>
      <c r="Q1924" s="52">
        <f>IFERROR(_xll.qlIndexFixing(ONIndex1Y,I1924,TRUE,_xll.ohTrigger(RecalcTrigger,Trigger1Y)),NA())</f>
        <v>2.1364250093105497E-2</v>
      </c>
    </row>
    <row r="1925" spans="2:17" x14ac:dyDescent="0.2">
      <c r="B1925" s="46" t="s">
        <v>51</v>
      </c>
      <c r="D1925" s="49">
        <f>_xll.qlCalendarAdvance(LocalCalendar,$D1924,B1925,"f",FALSE)</f>
        <v>53267</v>
      </c>
      <c r="E1925" s="49">
        <f>_xll.qlInterestRateIndexValueDate(IndexON,D1925)</f>
        <v>53267</v>
      </c>
      <c r="F1925" s="52">
        <f>IFERROR(_xll.qlIndexFixing(IndexON,D1925,TRUE,_xll.ohTrigger(RecalcTrigger,TriggerON)),NA())</f>
        <v>1.4191676028580957E-2</v>
      </c>
      <c r="H1925" s="49">
        <f>_xll.qlCalendarAdvance(IborCalendar,$H1924,B1925,"f",FALSE)</f>
        <v>53246</v>
      </c>
      <c r="I1925" s="49">
        <f>_xll.qlInterestRateIndexValueDate(Index1M,$H1925)</f>
        <v>53248</v>
      </c>
      <c r="J1925" s="52">
        <f>IFERROR(_xll.qlIndexFixing(Index1M,$H1925,TRUE,_xll.ohTrigger(RecalcTrigger,Trigger1M)),NA())</f>
        <v>1.6401217391580229E-2</v>
      </c>
      <c r="K1925" s="52">
        <f>IFERROR(_xll.qlIndexFixing(ONIndex1M,I1925,TRUE,_xll.ohTrigger(RecalcTrigger,Trigger1M)),NA())</f>
        <v>1.6390792749465533E-2</v>
      </c>
      <c r="L1925" s="52">
        <f>IFERROR(_xll.qlIndexFixing(Index3M,H1925,TRUE,_xll.ohTrigger(RecalcTrigger,Trigger3M)),NA())</f>
        <v>1.8393992130997929E-2</v>
      </c>
      <c r="M1925" s="52">
        <f>IFERROR(_xll.qlIndexFixing(ONIndex3M,I1925,TRUE,_xll.ohTrigger(RecalcTrigger,Trigger3M)),NA())</f>
        <v>1.8365055206368552E-2</v>
      </c>
      <c r="N1925" s="52">
        <f>IFERROR(_xll.qlIndexFixing(Index6M,$H1925,TRUE,_xll.ohTrigger(RecalcTrigger,Trigger6M)),NA())</f>
        <v>2.0097211375214325E-2</v>
      </c>
      <c r="O1925" s="52">
        <f>IFERROR(_xll.qlIndexFixing(ONIndex6M,I1925,TRUE,_xll.ohTrigger(RecalcTrigger,Trigger6M)),NA())</f>
        <v>2.0009392300162077E-2</v>
      </c>
      <c r="P1925" s="52">
        <f>IFERROR(_xll.qlIndexFixing(Index1Y,$H1925,TRUE,_xll.ohTrigger(RecalcTrigger,Trigger1Y)),NA())</f>
        <v>2.1679522926598114E-2</v>
      </c>
      <c r="Q1925" s="52">
        <f>IFERROR(_xll.qlIndexFixing(ONIndex1Y,I1925,TRUE,_xll.ohTrigger(RecalcTrigger,Trigger1Y)),NA())</f>
        <v>2.1365851585910534E-2</v>
      </c>
    </row>
    <row r="1926" spans="2:17" x14ac:dyDescent="0.2">
      <c r="B1926" s="46" t="s">
        <v>51</v>
      </c>
      <c r="D1926" s="49">
        <f>_xll.qlCalendarAdvance(LocalCalendar,$D1925,B1926,"f",FALSE)</f>
        <v>53274</v>
      </c>
      <c r="E1926" s="49">
        <f>_xll.qlInterestRateIndexValueDate(IndexON,D1926)</f>
        <v>53274</v>
      </c>
      <c r="F1926" s="52">
        <f>IFERROR(_xll.qlIndexFixing(IndexON,D1926,TRUE,_xll.ohTrigger(RecalcTrigger,TriggerON)),NA())</f>
        <v>1.4190507457501056E-2</v>
      </c>
      <c r="H1926" s="49">
        <f>_xll.qlCalendarAdvance(IborCalendar,$H1925,B1926,"f",FALSE)</f>
        <v>53253</v>
      </c>
      <c r="I1926" s="49">
        <f>_xll.qlInterestRateIndexValueDate(Index1M,$H1926)</f>
        <v>53255</v>
      </c>
      <c r="J1926" s="52">
        <f>IFERROR(_xll.qlIndexFixing(Index1M,$H1926,TRUE,_xll.ohTrigger(RecalcTrigger,Trigger1M)),NA())</f>
        <v>1.6401212177699291E-2</v>
      </c>
      <c r="K1926" s="52">
        <f>IFERROR(_xll.qlIndexFixing(ONIndex1M,I1926,TRUE,_xll.ohTrigger(RecalcTrigger,Trigger1M)),NA())</f>
        <v>1.6390772305019397E-2</v>
      </c>
      <c r="L1926" s="52">
        <f>IFERROR(_xll.qlIndexFixing(Index3M,H1926,TRUE,_xll.ohTrigger(RecalcTrigger,Trigger3M)),NA())</f>
        <v>1.839149803443758E-2</v>
      </c>
      <c r="M1926" s="52">
        <f>IFERROR(_xll.qlIndexFixing(ONIndex3M,I1926,TRUE,_xll.ohTrigger(RecalcTrigger,Trigger3M)),NA())</f>
        <v>1.8362927169661702E-2</v>
      </c>
      <c r="N1926" s="52">
        <f>IFERROR(_xll.qlIndexFixing(Index6M,$H1926,TRUE,_xll.ohTrigger(RecalcTrigger,Trigger6M)),NA())</f>
        <v>2.0096297614158053E-2</v>
      </c>
      <c r="O1926" s="52">
        <f>IFERROR(_xll.qlIndexFixing(ONIndex6M,I1926,TRUE,_xll.ohTrigger(RecalcTrigger,Trigger6M)),NA())</f>
        <v>2.0008411371543744E-2</v>
      </c>
      <c r="P1926" s="52">
        <f>IFERROR(_xll.qlIndexFixing(Index1Y,$H1926,TRUE,_xll.ohTrigger(RecalcTrigger,Trigger1Y)),NA())</f>
        <v>2.1682979672791161E-2</v>
      </c>
      <c r="Q1926" s="52">
        <f>IFERROR(_xll.qlIndexFixing(ONIndex1Y,I1926,TRUE,_xll.ohTrigger(RecalcTrigger,Trigger1Y)),NA())</f>
        <v>2.1368294201140614E-2</v>
      </c>
    </row>
    <row r="1927" spans="2:17" x14ac:dyDescent="0.2">
      <c r="B1927" s="46" t="s">
        <v>51</v>
      </c>
      <c r="D1927" s="49">
        <f>_xll.qlCalendarAdvance(LocalCalendar,$D1926,B1927,"f",FALSE)</f>
        <v>53281</v>
      </c>
      <c r="E1927" s="49">
        <f>_xll.qlInterestRateIndexValueDate(IndexON,D1927)</f>
        <v>53281</v>
      </c>
      <c r="F1927" s="52">
        <f>IFERROR(_xll.qlIndexFixing(IndexON,D1927,TRUE,_xll.ohTrigger(RecalcTrigger,TriggerON)),NA())</f>
        <v>1.4189337109522526E-2</v>
      </c>
      <c r="H1927" s="49">
        <f>_xll.qlCalendarAdvance(IborCalendar,$H1926,B1927,"f",FALSE)</f>
        <v>53260</v>
      </c>
      <c r="I1927" s="49">
        <f>_xll.qlInterestRateIndexValueDate(Index1M,$H1927)</f>
        <v>53262</v>
      </c>
      <c r="J1927" s="52">
        <f>IFERROR(_xll.qlIndexFixing(Index1M,$H1927,TRUE,_xll.ohTrigger(RecalcTrigger,Trigger1M)),NA())</f>
        <v>1.6401214592157601E-2</v>
      </c>
      <c r="K1927" s="52">
        <f>IFERROR(_xll.qlIndexFixing(ONIndex1M,I1927,TRUE,_xll.ohTrigger(RecalcTrigger,Trigger1M)),NA())</f>
        <v>1.6390759479119055E-2</v>
      </c>
      <c r="L1927" s="52">
        <f>IFERROR(_xll.qlIndexFixing(Index3M,H1927,TRUE,_xll.ohTrigger(RecalcTrigger,Trigger3M)),NA())</f>
        <v>1.8389309674765382E-2</v>
      </c>
      <c r="M1927" s="52">
        <f>IFERROR(_xll.qlIndexFixing(ONIndex3M,I1927,TRUE,_xll.ohTrigger(RecalcTrigger,Trigger3M)),NA())</f>
        <v>1.836079243988209E-2</v>
      </c>
      <c r="N1927" s="52">
        <f>IFERROR(_xll.qlIndexFixing(Index6M,$H1927,TRUE,_xll.ohTrigger(RecalcTrigger,Trigger6M)),NA())</f>
        <v>2.0095389873407355E-2</v>
      </c>
      <c r="O1927" s="52">
        <f>IFERROR(_xll.qlIndexFixing(ONIndex6M,I1927,TRUE,_xll.ohTrigger(RecalcTrigger,Trigger6M)),NA())</f>
        <v>2.0007436403277623E-2</v>
      </c>
      <c r="P1927" s="52">
        <f>IFERROR(_xll.qlIndexFixing(Index1Y,$H1927,TRUE,_xll.ohTrigger(RecalcTrigger,Trigger1Y)),NA())</f>
        <v>2.1686469082460927E-2</v>
      </c>
      <c r="Q1927" s="52">
        <f>IFERROR(_xll.qlIndexFixing(ONIndex1Y,I1927,TRUE,_xll.ohTrigger(RecalcTrigger,Trigger1Y)),NA())</f>
        <v>2.1370773184079539E-2</v>
      </c>
    </row>
    <row r="1928" spans="2:17" x14ac:dyDescent="0.2">
      <c r="B1928" s="46" t="s">
        <v>51</v>
      </c>
      <c r="D1928" s="49">
        <f>_xll.qlCalendarAdvance(LocalCalendar,$D1927,B1928,"f",FALSE)</f>
        <v>53288</v>
      </c>
      <c r="E1928" s="49">
        <f>_xll.qlInterestRateIndexValueDate(IndexON,D1928)</f>
        <v>53288</v>
      </c>
      <c r="F1928" s="52">
        <f>IFERROR(_xll.qlIndexFixing(IndexON,D1928,TRUE,_xll.ohTrigger(RecalcTrigger,TriggerON)),NA())</f>
        <v>1.4188360774629594E-2</v>
      </c>
      <c r="H1928" s="49">
        <f>_xll.qlCalendarAdvance(IborCalendar,$H1927,B1928,"f",FALSE)</f>
        <v>53267</v>
      </c>
      <c r="I1928" s="49">
        <f>_xll.qlInterestRateIndexValueDate(Index1M,$H1928)</f>
        <v>53269</v>
      </c>
      <c r="J1928" s="52">
        <f>IFERROR(_xll.qlIndexFixing(Index1M,$H1928,TRUE,_xll.ohTrigger(RecalcTrigger,Trigger1M)),NA())</f>
        <v>1.6401224634960319E-2</v>
      </c>
      <c r="K1928" s="52">
        <f>IFERROR(_xll.qlIndexFixing(ONIndex1M,I1928,TRUE,_xll.ohTrigger(RecalcTrigger,Trigger1M)),NA())</f>
        <v>1.6390754271897734E-2</v>
      </c>
      <c r="L1928" s="52">
        <f>IFERROR(_xll.qlIndexFixing(Index3M,H1928,TRUE,_xll.ohTrigger(RecalcTrigger,Trigger3M)),NA())</f>
        <v>1.8387114592156088E-2</v>
      </c>
      <c r="M1928" s="52">
        <f>IFERROR(_xll.qlIndexFixing(ONIndex3M,I1928,TRUE,_xll.ohTrigger(RecalcTrigger,Trigger3M)),NA())</f>
        <v>1.835865101705636E-2</v>
      </c>
      <c r="N1928" s="52">
        <f>IFERROR(_xll.qlIndexFixing(Index6M,$H1928,TRUE,_xll.ohTrigger(RecalcTrigger,Trigger6M)),NA())</f>
        <v>2.0093991582826109E-2</v>
      </c>
      <c r="O1928" s="52">
        <f>IFERROR(_xll.qlIndexFixing(ONIndex6M,I1928,TRUE,_xll.ohTrigger(RecalcTrigger,Trigger6M)),NA())</f>
        <v>2.0006467395363714E-2</v>
      </c>
      <c r="P1928" s="52">
        <f>IFERROR(_xll.qlIndexFixing(Index1Y,$H1928,TRUE,_xll.ohTrigger(RecalcTrigger,Trigger1Y)),NA())</f>
        <v>2.1689989839504219E-2</v>
      </c>
      <c r="Q1928" s="52">
        <f>IFERROR(_xll.qlIndexFixing(ONIndex1Y,I1928,TRUE,_xll.ohTrigger(RecalcTrigger,Trigger1Y)),NA())</f>
        <v>2.1373288534807244E-2</v>
      </c>
    </row>
    <row r="1929" spans="2:17" x14ac:dyDescent="0.2">
      <c r="B1929" s="46" t="s">
        <v>51</v>
      </c>
      <c r="D1929" s="49">
        <f>_xll.qlCalendarAdvance(LocalCalendar,$D1928,B1929,"f",FALSE)</f>
        <v>53295</v>
      </c>
      <c r="E1929" s="49">
        <f>_xll.qlInterestRateIndexValueDate(IndexON,D1929)</f>
        <v>53295</v>
      </c>
      <c r="F1929" s="52">
        <f>IFERROR(_xll.qlIndexFixing(IndexON,D1929,TRUE,_xll.ohTrigger(RecalcTrigger,TriggerON)),NA())</f>
        <v>1.4186991083029454E-2</v>
      </c>
      <c r="H1929" s="49">
        <f>_xll.qlCalendarAdvance(IborCalendar,$H1928,B1929,"f",FALSE)</f>
        <v>53274</v>
      </c>
      <c r="I1929" s="49">
        <f>_xll.qlInterestRateIndexValueDate(Index1M,$H1929)</f>
        <v>53279</v>
      </c>
      <c r="J1929" s="52">
        <f>IFERROR(_xll.qlIndexFixing(Index1M,$H1929,TRUE,_xll.ohTrigger(RecalcTrigger,Trigger1M)),NA())</f>
        <v>1.6400876639170114E-2</v>
      </c>
      <c r="K1929" s="52">
        <f>IFERROR(_xll.qlIndexFixing(ONIndex1M,I1929,TRUE,_xll.ohTrigger(RecalcTrigger,Trigger1M)),NA())</f>
        <v>1.6390012507034868E-2</v>
      </c>
      <c r="L1929" s="52">
        <f>IFERROR(_xll.qlIndexFixing(Index3M,H1929,TRUE,_xll.ohTrigger(RecalcTrigger,Trigger3M)),NA())</f>
        <v>1.8383347283371512E-2</v>
      </c>
      <c r="M1929" s="52">
        <f>IFERROR(_xll.qlIndexFixing(ONIndex3M,I1929,TRUE,_xll.ohTrigger(RecalcTrigger,Trigger3M)),NA())</f>
        <v>1.8354952108943223E-2</v>
      </c>
      <c r="N1929" s="52">
        <f>IFERROR(_xll.qlIndexFixing(Index6M,$H1929,TRUE,_xll.ohTrigger(RecalcTrigger,Trigger6M)),NA())</f>
        <v>2.0093210424236767E-2</v>
      </c>
      <c r="O1929" s="52">
        <f>IFERROR(_xll.qlIndexFixing(ONIndex6M,I1929,TRUE,_xll.ohTrigger(RecalcTrigger,Trigger6M)),NA())</f>
        <v>2.0004118656187231E-2</v>
      </c>
      <c r="P1929" s="52">
        <f>IFERROR(_xll.qlIndexFixing(Index1Y,$H1929,TRUE,_xll.ohTrigger(RecalcTrigger,Trigger1Y)),NA())</f>
        <v>2.1693220229382346E-2</v>
      </c>
      <c r="Q1929" s="52">
        <f>IFERROR(_xll.qlIndexFixing(ONIndex1Y,I1929,TRUE,_xll.ohTrigger(RecalcTrigger,Trigger1Y)),NA())</f>
        <v>2.1375306545818873E-2</v>
      </c>
    </row>
    <row r="1930" spans="2:17" x14ac:dyDescent="0.2">
      <c r="B1930" s="46" t="s">
        <v>51</v>
      </c>
      <c r="D1930" s="49">
        <f>_xll.qlCalendarAdvance(LocalCalendar,$D1929,B1930,"f",FALSE)</f>
        <v>53302</v>
      </c>
      <c r="E1930" s="49">
        <f>_xll.qlInterestRateIndexValueDate(IndexON,D1930)</f>
        <v>53302</v>
      </c>
      <c r="F1930" s="52">
        <f>IFERROR(_xll.qlIndexFixing(IndexON,D1930,TRUE,_xll.ohTrigger(RecalcTrigger,TriggerON)),NA())</f>
        <v>1.4185815404434976E-2</v>
      </c>
      <c r="H1930" s="49">
        <f>_xll.qlCalendarAdvance(IborCalendar,$H1929,B1930,"f",FALSE)</f>
        <v>53281</v>
      </c>
      <c r="I1930" s="49">
        <f>_xll.qlInterestRateIndexValueDate(Index1M,$H1930)</f>
        <v>53283</v>
      </c>
      <c r="J1930" s="52">
        <f>IFERROR(_xll.qlIndexFixing(Index1M,$H1930,TRUE,_xll.ohTrigger(RecalcTrigger,Trigger1M)),NA())</f>
        <v>1.6401267605591244E-2</v>
      </c>
      <c r="K1930" s="52">
        <f>IFERROR(_xll.qlIndexFixing(ONIndex1M,I1930,TRUE,_xll.ohTrigger(RecalcTrigger,Trigger1M)),NA())</f>
        <v>1.6390766713278992E-2</v>
      </c>
      <c r="L1930" s="52">
        <f>IFERROR(_xll.qlIndexFixing(Index3M,H1930,TRUE,_xll.ohTrigger(RecalcTrigger,Trigger3M)),NA())</f>
        <v>1.8383013757566537E-2</v>
      </c>
      <c r="M1930" s="52">
        <f>IFERROR(_xll.qlIndexFixing(ONIndex3M,I1930,TRUE,_xll.ohTrigger(RecalcTrigger,Trigger3M)),NA())</f>
        <v>1.8354348092319839E-2</v>
      </c>
      <c r="N1930" s="52">
        <f>IFERROR(_xll.qlIndexFixing(Index6M,$H1930,TRUE,_xll.ohTrigger(RecalcTrigger,Trigger6M)),NA())</f>
        <v>2.0092205441936992E-2</v>
      </c>
      <c r="O1930" s="52">
        <f>IFERROR(_xll.qlIndexFixing(ONIndex6M,I1930,TRUE,_xll.ohTrigger(RecalcTrigger,Trigger6M)),NA())</f>
        <v>2.0004547260592531E-2</v>
      </c>
      <c r="P1930" s="52">
        <f>IFERROR(_xll.qlIndexFixing(Index1Y,$H1930,TRUE,_xll.ohTrigger(RecalcTrigger,Trigger1Y)),NA())</f>
        <v>2.1697120131215834E-2</v>
      </c>
      <c r="Q1930" s="52">
        <f>IFERROR(_xll.qlIndexFixing(ONIndex1Y,I1930,TRUE,_xll.ohTrigger(RecalcTrigger,Trigger1Y)),NA())</f>
        <v>2.1378428339309252E-2</v>
      </c>
    </row>
    <row r="1931" spans="2:17" x14ac:dyDescent="0.2">
      <c r="B1931" s="46" t="s">
        <v>51</v>
      </c>
      <c r="D1931" s="49">
        <f>_xll.qlCalendarAdvance(LocalCalendar,$D1930,B1931,"f",FALSE)</f>
        <v>53309</v>
      </c>
      <c r="E1931" s="49">
        <f>_xll.qlInterestRateIndexValueDate(IndexON,D1931)</f>
        <v>53309</v>
      </c>
      <c r="F1931" s="52">
        <f>IFERROR(_xll.qlIndexFixing(IndexON,D1931,TRUE,_xll.ohTrigger(RecalcTrigger,TriggerON)),NA())</f>
        <v>1.4184637948941869E-2</v>
      </c>
      <c r="H1931" s="49">
        <f>_xll.qlCalendarAdvance(IborCalendar,$H1930,B1931,"f",FALSE)</f>
        <v>53288</v>
      </c>
      <c r="I1931" s="49">
        <f>_xll.qlInterestRateIndexValueDate(Index1M,$H1931)</f>
        <v>53290</v>
      </c>
      <c r="J1931" s="52">
        <f>IFERROR(_xll.qlIndexFixing(Index1M,$H1931,TRUE,_xll.ohTrigger(RecalcTrigger,Trigger1M)),NA())</f>
        <v>1.6402053591726622E-2</v>
      </c>
      <c r="K1931" s="52">
        <f>IFERROR(_xll.qlIndexFixing(ONIndex1M,I1931,TRUE,_xll.ohTrigger(RecalcTrigger,Trigger1M)),NA())</f>
        <v>1.6390784361934863E-2</v>
      </c>
      <c r="L1931" s="52">
        <f>IFERROR(_xll.qlIndexFixing(Index3M,H1931,TRUE,_xll.ohTrigger(RecalcTrigger,Trigger3M)),NA())</f>
        <v>1.8380489006814441E-2</v>
      </c>
      <c r="M1931" s="52">
        <f>IFERROR(_xll.qlIndexFixing(ONIndex3M,I1931,TRUE,_xll.ohTrigger(RecalcTrigger,Trigger3M)),NA())</f>
        <v>1.8352186590409048E-2</v>
      </c>
      <c r="N1931" s="52">
        <f>IFERROR(_xll.qlIndexFixing(Index6M,$H1931,TRUE,_xll.ohTrigger(RecalcTrigger,Trigger6M)),NA())</f>
        <v>2.0091321401402514E-2</v>
      </c>
      <c r="O1931" s="52">
        <f>IFERROR(_xll.qlIndexFixing(ONIndex6M,I1931,TRUE,_xll.ohTrigger(RecalcTrigger,Trigger6M)),NA())</f>
        <v>2.0003596133681967E-2</v>
      </c>
      <c r="P1931" s="52">
        <f>IFERROR(_xll.qlIndexFixing(Index1Y,$H1931,TRUE,_xll.ohTrigger(RecalcTrigger,Trigger1Y)),NA())</f>
        <v>2.1700727033597836E-2</v>
      </c>
      <c r="Q1931" s="52">
        <f>IFERROR(_xll.qlIndexFixing(ONIndex1Y,I1931,TRUE,_xll.ohTrigger(RecalcTrigger,Trigger1Y)),NA())</f>
        <v>2.1381052793136845E-2</v>
      </c>
    </row>
    <row r="1932" spans="2:17" x14ac:dyDescent="0.2">
      <c r="B1932" s="46" t="s">
        <v>51</v>
      </c>
      <c r="D1932" s="49">
        <f>_xll.qlCalendarAdvance(LocalCalendar,$D1931,B1932,"f",FALSE)</f>
        <v>53316</v>
      </c>
      <c r="E1932" s="49">
        <f>_xll.qlInterestRateIndexValueDate(IndexON,D1932)</f>
        <v>53316</v>
      </c>
      <c r="F1932" s="52">
        <f>IFERROR(_xll.qlIndexFixing(IndexON,D1932,TRUE,_xll.ohTrigger(RecalcTrigger,TriggerON)),NA())</f>
        <v>1.4183458716550135E-2</v>
      </c>
      <c r="H1932" s="49">
        <f>_xll.qlCalendarAdvance(IborCalendar,$H1931,B1932,"f",FALSE)</f>
        <v>53295</v>
      </c>
      <c r="I1932" s="49">
        <f>_xll.qlInterestRateIndexValueDate(Index1M,$H1932)</f>
        <v>53297</v>
      </c>
      <c r="J1932" s="52">
        <f>IFERROR(_xll.qlIndexFixing(Index1M,$H1932,TRUE,_xll.ohTrigger(RecalcTrigger,Trigger1M)),NA())</f>
        <v>1.6401718133742804E-2</v>
      </c>
      <c r="K1932" s="52">
        <f>IFERROR(_xll.qlIndexFixing(ONIndex1M,I1932,TRUE,_xll.ohTrigger(RecalcTrigger,Trigger1M)),NA())</f>
        <v>1.6390809629189818E-2</v>
      </c>
      <c r="L1932" s="52">
        <f>IFERROR(_xll.qlIndexFixing(Index3M,H1932,TRUE,_xll.ohTrigger(RecalcTrigger,Trigger3M)),NA())</f>
        <v>1.837703331966889E-2</v>
      </c>
      <c r="M1932" s="52">
        <f>IFERROR(_xll.qlIndexFixing(ONIndex3M,I1932,TRUE,_xll.ohTrigger(RecalcTrigger,Trigger3M)),NA())</f>
        <v>1.8350018395425494E-2</v>
      </c>
      <c r="N1932" s="52">
        <f>IFERROR(_xll.qlIndexFixing(Index6M,$H1932,TRUE,_xll.ohTrigger(RecalcTrigger,Trigger6M)),NA())</f>
        <v>2.009094147395768E-2</v>
      </c>
      <c r="O1932" s="52">
        <f>IFERROR(_xll.qlIndexFixing(ONIndex6M,I1932,TRUE,_xll.ohTrigger(RecalcTrigger,Trigger6M)),NA())</f>
        <v>2.0002650967176905E-2</v>
      </c>
      <c r="P1932" s="52">
        <f>IFERROR(_xll.qlIndexFixing(Index1Y,$H1932,TRUE,_xll.ohTrigger(RecalcTrigger,Trigger1Y)),NA())</f>
        <v>2.1704360018778537E-2</v>
      </c>
      <c r="Q1932" s="52">
        <f>IFERROR(_xll.qlIndexFixing(ONIndex1Y,I1932,TRUE,_xll.ohTrigger(RecalcTrigger,Trigger1Y)),NA())</f>
        <v>2.1383713614726574E-2</v>
      </c>
    </row>
    <row r="1933" spans="2:17" x14ac:dyDescent="0.2">
      <c r="B1933" s="46" t="s">
        <v>51</v>
      </c>
      <c r="D1933" s="49">
        <f>_xll.qlCalendarAdvance(LocalCalendar,$D1932,B1933,"f",FALSE)</f>
        <v>53323</v>
      </c>
      <c r="E1933" s="49">
        <f>_xll.qlInterestRateIndexValueDate(IndexON,D1933)</f>
        <v>53323</v>
      </c>
      <c r="F1933" s="52">
        <f>IFERROR(_xll.qlIndexFixing(IndexON,D1933,TRUE,_xll.ohTrigger(RecalcTrigger,TriggerON)),NA())</f>
        <v>1.4182277707339708E-2</v>
      </c>
      <c r="H1933" s="49">
        <f>_xll.qlCalendarAdvance(IborCalendar,$H1932,B1933,"f",FALSE)</f>
        <v>53302</v>
      </c>
      <c r="I1933" s="49">
        <f>_xll.qlInterestRateIndexValueDate(Index1M,$H1933)</f>
        <v>53304</v>
      </c>
      <c r="J1933" s="52">
        <f>IFERROR(_xll.qlIndexFixing(Index1M,$H1933,TRUE,_xll.ohTrigger(RecalcTrigger,Trigger1M)),NA())</f>
        <v>1.6401389274109085E-2</v>
      </c>
      <c r="K1933" s="52">
        <f>IFERROR(_xll.qlIndexFixing(ONIndex1M,I1933,TRUE,_xll.ohTrigger(RecalcTrigger,Trigger1M)),NA())</f>
        <v>1.6390842515043857E-2</v>
      </c>
      <c r="L1933" s="52">
        <f>IFERROR(_xll.qlIndexFixing(Index3M,H1933,TRUE,_xll.ohTrigger(RecalcTrigger,Trigger3M)),NA())</f>
        <v>1.8374806996930282E-2</v>
      </c>
      <c r="M1933" s="52">
        <f>IFERROR(_xll.qlIndexFixing(ONIndex3M,I1933,TRUE,_xll.ohTrigger(RecalcTrigger,Trigger3M)),NA())</f>
        <v>1.8347843507449113E-2</v>
      </c>
      <c r="N1933" s="52">
        <f>IFERROR(_xll.qlIndexFixing(Index6M,$H1933,TRUE,_xll.ohTrigger(RecalcTrigger,Trigger6M)),NA())</f>
        <v>2.0090069854871322E-2</v>
      </c>
      <c r="O1933" s="52">
        <f>IFERROR(_xll.qlIndexFixing(ONIndex6M,I1933,TRUE,_xll.ohTrigger(RecalcTrigger,Trigger6M)),NA())</f>
        <v>2.0001711760970764E-2</v>
      </c>
      <c r="P1933" s="52">
        <f>IFERROR(_xll.qlIndexFixing(Index1Y,$H1933,TRUE,_xll.ohTrigger(RecalcTrigger,Trigger1Y)),NA())</f>
        <v>2.1708017770572411E-2</v>
      </c>
      <c r="Q1933" s="52">
        <f>IFERROR(_xll.qlIndexFixing(ONIndex1Y,I1933,TRUE,_xll.ohTrigger(RecalcTrigger,Trigger1Y)),NA())</f>
        <v>2.1386410803998501E-2</v>
      </c>
    </row>
    <row r="1934" spans="2:17" x14ac:dyDescent="0.2">
      <c r="B1934" s="46" t="s">
        <v>51</v>
      </c>
      <c r="D1934" s="49">
        <f>_xll.qlCalendarAdvance(LocalCalendar,$D1933,B1934,"f",FALSE)</f>
        <v>53330</v>
      </c>
      <c r="E1934" s="49">
        <f>_xll.qlInterestRateIndexValueDate(IndexON,D1934)</f>
        <v>53330</v>
      </c>
      <c r="F1934" s="52">
        <f>IFERROR(_xll.qlIndexFixing(IndexON,D1934,TRUE,_xll.ohTrigger(RecalcTrigger,TriggerON)),NA())</f>
        <v>1.4181094921150716E-2</v>
      </c>
      <c r="H1934" s="49">
        <f>_xll.qlCalendarAdvance(IborCalendar,$H1933,B1934,"f",FALSE)</f>
        <v>53309</v>
      </c>
      <c r="I1934" s="49">
        <f>_xll.qlInterestRateIndexValueDate(Index1M,$H1934)</f>
        <v>53311</v>
      </c>
      <c r="J1934" s="52">
        <f>IFERROR(_xll.qlIndexFixing(Index1M,$H1934,TRUE,_xll.ohTrigger(RecalcTrigger,Trigger1M)),NA())</f>
        <v>1.6401823225667966E-2</v>
      </c>
      <c r="K1934" s="52">
        <f>IFERROR(_xll.qlIndexFixing(ONIndex1M,I1934,TRUE,_xll.ohTrigger(RecalcTrigger,Trigger1M)),NA())</f>
        <v>1.6390883019576918E-2</v>
      </c>
      <c r="L1934" s="52">
        <f>IFERROR(_xll.qlIndexFixing(Index3M,H1934,TRUE,_xll.ohTrigger(RecalcTrigger,Trigger3M)),NA())</f>
        <v>1.8372573952634141E-2</v>
      </c>
      <c r="M1934" s="52">
        <f>IFERROR(_xll.qlIndexFixing(ONIndex3M,I1934,TRUE,_xll.ohTrigger(RecalcTrigger,Trigger3M)),NA())</f>
        <v>1.8345661926373324E-2</v>
      </c>
      <c r="N1934" s="52">
        <f>IFERROR(_xll.qlIndexFixing(Index6M,$H1934,TRUE,_xll.ohTrigger(RecalcTrigger,Trigger6M)),NA())</f>
        <v>2.0089204256035196E-2</v>
      </c>
      <c r="O1934" s="52">
        <f>IFERROR(_xll.qlIndexFixing(ONIndex6M,I1934,TRUE,_xll.ohTrigger(RecalcTrigger,Trigger6M)),NA())</f>
        <v>2.000077851514348E-2</v>
      </c>
      <c r="P1934" s="52">
        <f>IFERROR(_xll.qlIndexFixing(Index1Y,$H1934,TRUE,_xll.ohTrigger(RecalcTrigger,Trigger1Y)),NA())</f>
        <v>2.1711698972778037E-2</v>
      </c>
      <c r="Q1934" s="52">
        <f>IFERROR(_xll.qlIndexFixing(ONIndex1Y,I1934,TRUE,_xll.ohTrigger(RecalcTrigger,Trigger1Y)),NA())</f>
        <v>2.1389144361059209E-2</v>
      </c>
    </row>
    <row r="1935" spans="2:17" x14ac:dyDescent="0.2">
      <c r="B1935" s="46" t="s">
        <v>51</v>
      </c>
      <c r="D1935" s="49">
        <f>_xll.qlCalendarAdvance(LocalCalendar,$D1934,B1935,"f",FALSE)</f>
        <v>53337</v>
      </c>
      <c r="E1935" s="49">
        <f>_xll.qlInterestRateIndexValueDate(IndexON,D1935)</f>
        <v>53337</v>
      </c>
      <c r="F1935" s="52">
        <f>IFERROR(_xll.qlIndexFixing(IndexON,D1935,TRUE,_xll.ohTrigger(RecalcTrigger,TriggerON)),NA())</f>
        <v>1.4179910358222969E-2</v>
      </c>
      <c r="H1935" s="49">
        <f>_xll.qlCalendarAdvance(IborCalendar,$H1934,B1935,"f",FALSE)</f>
        <v>53316</v>
      </c>
      <c r="I1935" s="49">
        <f>_xll.qlInterestRateIndexValueDate(Index1M,$H1935)</f>
        <v>53318</v>
      </c>
      <c r="J1935" s="52">
        <f>IFERROR(_xll.qlIndexFixing(Index1M,$H1935,TRUE,_xll.ohTrigger(RecalcTrigger,Trigger1M)),NA())</f>
        <v>1.6401508528171196E-2</v>
      </c>
      <c r="K1935" s="52">
        <f>IFERROR(_xll.qlIndexFixing(ONIndex1M,I1935,TRUE,_xll.ohTrigger(RecalcTrigger,Trigger1M)),NA())</f>
        <v>1.6391685017453028E-2</v>
      </c>
      <c r="L1935" s="52">
        <f>IFERROR(_xll.qlIndexFixing(Index3M,H1935,TRUE,_xll.ohTrigger(RecalcTrigger,Trigger3M)),NA())</f>
        <v>1.8370334186792014E-2</v>
      </c>
      <c r="M1935" s="52">
        <f>IFERROR(_xll.qlIndexFixing(ONIndex3M,I1935,TRUE,_xll.ohTrigger(RecalcTrigger,Trigger3M)),NA())</f>
        <v>1.8344095031578078E-2</v>
      </c>
      <c r="N1935" s="52">
        <f>IFERROR(_xll.qlIndexFixing(Index6M,$H1935,TRUE,_xll.ohTrigger(RecalcTrigger,Trigger6M)),NA())</f>
        <v>2.0088344677440081E-2</v>
      </c>
      <c r="O1935" s="52">
        <f>IFERROR(_xll.qlIndexFixing(ONIndex6M,I1935,TRUE,_xll.ohTrigger(RecalcTrigger,Trigger6M)),NA())</f>
        <v>2.0000830387282065E-2</v>
      </c>
      <c r="P1935" s="52">
        <f>IFERROR(_xll.qlIndexFixing(Index1Y,$H1935,TRUE,_xll.ohTrigger(RecalcTrigger,Trigger1Y)),NA())</f>
        <v>2.1715402309174164E-2</v>
      </c>
      <c r="Q1935" s="52">
        <f>IFERROR(_xll.qlIndexFixing(ONIndex1Y,I1935,TRUE,_xll.ohTrigger(RecalcTrigger,Trigger1Y)),NA())</f>
        <v>2.1393584625204909E-2</v>
      </c>
    </row>
    <row r="1936" spans="2:17" x14ac:dyDescent="0.2">
      <c r="B1936" s="46" t="s">
        <v>51</v>
      </c>
      <c r="D1936" s="49">
        <f>_xll.qlCalendarAdvance(LocalCalendar,$D1935,B1936,"f",FALSE)</f>
        <v>53344</v>
      </c>
      <c r="E1936" s="49">
        <f>_xll.qlInterestRateIndexValueDate(IndexON,D1936)</f>
        <v>53344</v>
      </c>
      <c r="F1936" s="52">
        <f>IFERROR(_xll.qlIndexFixing(IndexON,D1936,TRUE,_xll.ohTrigger(RecalcTrigger,TriggerON)),NA())</f>
        <v>1.4178724018316657E-2</v>
      </c>
      <c r="H1936" s="49">
        <f>_xll.qlCalendarAdvance(IborCalendar,$H1935,B1936,"f",FALSE)</f>
        <v>53323</v>
      </c>
      <c r="I1936" s="49">
        <f>_xll.qlInterestRateIndexValueDate(Index1M,$H1936)</f>
        <v>53325</v>
      </c>
      <c r="J1936" s="52">
        <f>IFERROR(_xll.qlIndexFixing(Index1M,$H1936,TRUE,_xll.ohTrigger(RecalcTrigger,Trigger1M)),NA())</f>
        <v>1.6402338130746846E-2</v>
      </c>
      <c r="K1936" s="52">
        <f>IFERROR(_xll.qlIndexFixing(ONIndex1M,I1936,TRUE,_xll.ohTrigger(RecalcTrigger,Trigger1M)),NA())</f>
        <v>1.6391364336802994E-2</v>
      </c>
      <c r="L1936" s="52">
        <f>IFERROR(_xll.qlIndexFixing(Index3M,H1936,TRUE,_xll.ohTrigger(RecalcTrigger,Trigger3M)),NA())</f>
        <v>1.8368393820767704E-2</v>
      </c>
      <c r="M1936" s="52">
        <f>IFERROR(_xll.qlIndexFixing(ONIndex3M,I1936,TRUE,_xll.ohTrigger(RecalcTrigger,Trigger3M)),NA())</f>
        <v>1.8341588807697651E-2</v>
      </c>
      <c r="N1936" s="52">
        <f>IFERROR(_xll.qlIndexFixing(Index6M,$H1936,TRUE,_xll.ohTrigger(RecalcTrigger,Trigger6M)),NA())</f>
        <v>2.0087491119079825E-2</v>
      </c>
      <c r="O1936" s="52">
        <f>IFERROR(_xll.qlIndexFixing(ONIndex6M,I1936,TRUE,_xll.ohTrigger(RecalcTrigger,Trigger6M)),NA())</f>
        <v>1.9999419830978304E-2</v>
      </c>
      <c r="P1936" s="52">
        <f>IFERROR(_xll.qlIndexFixing(Index1Y,$H1936,TRUE,_xll.ohTrigger(RecalcTrigger,Trigger1Y)),NA())</f>
        <v>2.1719126463523863E-2</v>
      </c>
      <c r="Q1936" s="52">
        <f>IFERROR(_xll.qlIndexFixing(ONIndex1Y,I1936,TRUE,_xll.ohTrigger(RecalcTrigger,Trigger1Y)),NA())</f>
        <v>2.1395558364460943E-2</v>
      </c>
    </row>
    <row r="1937" spans="2:17" x14ac:dyDescent="0.2">
      <c r="B1937" s="46" t="s">
        <v>51</v>
      </c>
      <c r="D1937" s="49">
        <f>_xll.qlCalendarAdvance(LocalCalendar,$D1936,B1937,"f",FALSE)</f>
        <v>53351</v>
      </c>
      <c r="E1937" s="49">
        <f>_xll.qlInterestRateIndexValueDate(IndexON,D1937)</f>
        <v>53351</v>
      </c>
      <c r="F1937" s="52">
        <f>IFERROR(_xll.qlIndexFixing(IndexON,D1937,TRUE,_xll.ohTrigger(RecalcTrigger,TriggerON)),NA())</f>
        <v>1.4177535901511717E-2</v>
      </c>
      <c r="H1937" s="49">
        <f>_xll.qlCalendarAdvance(IborCalendar,$H1936,B1937,"f",FALSE)</f>
        <v>53330</v>
      </c>
      <c r="I1937" s="49">
        <f>_xll.qlInterestRateIndexValueDate(Index1M,$H1937)</f>
        <v>53332</v>
      </c>
      <c r="J1937" s="52">
        <f>IFERROR(_xll.qlIndexFixing(Index1M,$H1937,TRUE,_xll.ohTrigger(RecalcTrigger,Trigger1M)),NA())</f>
        <v>1.6401658295608357E-2</v>
      </c>
      <c r="K1937" s="52">
        <f>IFERROR(_xll.qlIndexFixing(ONIndex1M,I1937,TRUE,_xll.ohTrigger(RecalcTrigger,Trigger1M)),NA())</f>
        <v>1.6391050244823901E-2</v>
      </c>
      <c r="L1937" s="52">
        <f>IFERROR(_xll.qlIndexFixing(Index3M,H1937,TRUE,_xll.ohTrigger(RecalcTrigger,Trigger3M)),NA())</f>
        <v>1.8365834490515098E-2</v>
      </c>
      <c r="M1937" s="52">
        <f>IFERROR(_xll.qlIndexFixing(ONIndex3M,I1937,TRUE,_xll.ohTrigger(RecalcTrigger,Trigger3M)),NA())</f>
        <v>1.8339077025055772E-2</v>
      </c>
      <c r="N1937" s="52">
        <f>IFERROR(_xll.qlIndexFixing(Index6M,$H1937,TRUE,_xll.ohTrigger(RecalcTrigger,Trigger6M)),NA())</f>
        <v>2.0086143576439473E-2</v>
      </c>
      <c r="O1937" s="52">
        <f>IFERROR(_xll.qlIndexFixing(ONIndex6M,I1937,TRUE,_xll.ohTrigger(RecalcTrigger,Trigger6M)),NA())</f>
        <v>1.9998014539694964E-2</v>
      </c>
      <c r="P1937" s="52">
        <f>IFERROR(_xll.qlIndexFixing(Index1Y,$H1937,TRUE,_xll.ohTrigger(RecalcTrigger,Trigger1Y)),NA())</f>
        <v>2.1722870119569953E-2</v>
      </c>
      <c r="Q1937" s="52">
        <f>IFERROR(_xll.qlIndexFixing(ONIndex1Y,I1937,TRUE,_xll.ohTrigger(RecalcTrigger,Trigger1Y)),NA())</f>
        <v>2.1397563238600981E-2</v>
      </c>
    </row>
    <row r="1938" spans="2:17" x14ac:dyDescent="0.2">
      <c r="B1938" s="46" t="s">
        <v>51</v>
      </c>
      <c r="D1938" s="49">
        <f>_xll.qlCalendarAdvance(LocalCalendar,$D1937,B1938,"f",FALSE)</f>
        <v>53358</v>
      </c>
      <c r="E1938" s="49">
        <f>_xll.qlInterestRateIndexValueDate(IndexON,D1938)</f>
        <v>53358</v>
      </c>
      <c r="F1938" s="52">
        <f>IFERROR(_xll.qlIndexFixing(IndexON,D1938,TRUE,_xll.ohTrigger(RecalcTrigger,TriggerON)),NA())</f>
        <v>1.4176346007808149E-2</v>
      </c>
      <c r="H1938" s="49">
        <f>_xll.qlCalendarAdvance(IborCalendar,$H1937,B1938,"f",FALSE)</f>
        <v>53337</v>
      </c>
      <c r="I1938" s="49">
        <f>_xll.qlInterestRateIndexValueDate(Index1M,$H1938)</f>
        <v>53339</v>
      </c>
      <c r="J1938" s="52">
        <f>IFERROR(_xll.qlIndexFixing(Index1M,$H1938,TRUE,_xll.ohTrigger(RecalcTrigger,Trigger1M)),NA())</f>
        <v>1.640174462183968E-2</v>
      </c>
      <c r="K1938" s="52">
        <f>IFERROR(_xll.qlIndexFixing(ONIndex1M,I1938,TRUE,_xll.ohTrigger(RecalcTrigger,Trigger1M)),NA())</f>
        <v>1.6391499770747053E-2</v>
      </c>
      <c r="L1938" s="52">
        <f>IFERROR(_xll.qlIndexFixing(Index3M,H1938,TRUE,_xll.ohTrigger(RecalcTrigger,Trigger3M)),NA())</f>
        <v>1.8363574560101625E-2</v>
      </c>
      <c r="M1938" s="52">
        <f>IFERROR(_xll.qlIndexFixing(ONIndex3M,I1938,TRUE,_xll.ohTrigger(RecalcTrigger,Trigger3M)),NA())</f>
        <v>1.8337177613547695E-2</v>
      </c>
      <c r="N1938" s="52">
        <f>IFERROR(_xll.qlIndexFixing(Index6M,$H1938,TRUE,_xll.ohTrigger(RecalcTrigger,Trigger6M)),NA())</f>
        <v>2.0085301675247177E-2</v>
      </c>
      <c r="O1938" s="52">
        <f>IFERROR(_xll.qlIndexFixing(ONIndex6M,I1938,TRUE,_xll.ohTrigger(RecalcTrigger,Trigger6M)),NA())</f>
        <v>1.999759581188254E-2</v>
      </c>
      <c r="P1938" s="52">
        <f>IFERROR(_xll.qlIndexFixing(Index1Y,$H1938,TRUE,_xll.ohTrigger(RecalcTrigger,Trigger1Y)),NA())</f>
        <v>2.1726631961038474E-2</v>
      </c>
      <c r="Q1938" s="52">
        <f>IFERROR(_xll.qlIndexFixing(ONIndex1Y,I1938,TRUE,_xll.ohTrigger(RecalcTrigger,Trigger1Y)),NA())</f>
        <v>2.1401285588495966E-2</v>
      </c>
    </row>
    <row r="1939" spans="2:17" x14ac:dyDescent="0.2">
      <c r="B1939" s="46" t="s">
        <v>51</v>
      </c>
      <c r="D1939" s="49">
        <f>_xll.qlCalendarAdvance(LocalCalendar,$D1938,B1939,"f",FALSE)</f>
        <v>53365</v>
      </c>
      <c r="E1939" s="49">
        <f>_xll.qlInterestRateIndexValueDate(IndexON,D1939)</f>
        <v>53365</v>
      </c>
      <c r="F1939" s="52">
        <f>IFERROR(_xll.qlIndexFixing(IndexON,D1939,TRUE,_xll.ohTrigger(RecalcTrigger,TriggerON)),NA())</f>
        <v>1.4175154337285889E-2</v>
      </c>
      <c r="H1939" s="49">
        <f>_xll.qlCalendarAdvance(IborCalendar,$H1938,B1939,"f",FALSE)</f>
        <v>53344</v>
      </c>
      <c r="I1939" s="49">
        <f>_xll.qlInterestRateIndexValueDate(Index1M,$H1939)</f>
        <v>53346</v>
      </c>
      <c r="J1939" s="52">
        <f>IFERROR(_xll.qlIndexFixing(Index1M,$H1939,TRUE,_xll.ohTrigger(RecalcTrigger,Trigger1M)),NA())</f>
        <v>1.6402219457560263E-2</v>
      </c>
      <c r="K1939" s="52">
        <f>IFERROR(_xll.qlIndexFixing(ONIndex1M,I1939,TRUE,_xll.ohTrigger(RecalcTrigger,Trigger1M)),NA())</f>
        <v>1.6391199821468305E-2</v>
      </c>
      <c r="L1939" s="52">
        <f>IFERROR(_xll.qlIndexFixing(Index3M,H1939,TRUE,_xll.ohTrigger(RecalcTrigger,Trigger3M)),NA())</f>
        <v>1.8361307908186575E-2</v>
      </c>
      <c r="M1939" s="52">
        <f>IFERROR(_xll.qlIndexFixing(ONIndex3M,I1939,TRUE,_xll.ohTrigger(RecalcTrigger,Trigger3M)),NA())</f>
        <v>1.8334653625649011E-2</v>
      </c>
      <c r="N1939" s="52">
        <f>IFERROR(_xll.qlIndexFixing(Index6M,$H1939,TRUE,_xll.ohTrigger(RecalcTrigger,Trigger6M)),NA())</f>
        <v>2.0084465793930747E-2</v>
      </c>
      <c r="O1939" s="52">
        <f>IFERROR(_xll.qlIndexFixing(ONIndex6M,I1939,TRUE,_xll.ohTrigger(RecalcTrigger,Trigger6M)),NA())</f>
        <v>1.9996201691103721E-2</v>
      </c>
      <c r="P1939" s="52">
        <f>IFERROR(_xll.qlIndexFixing(Index1Y,$H1939,TRUE,_xll.ohTrigger(RecalcTrigger,Trigger1Y)),NA())</f>
        <v>2.173134536480777E-2</v>
      </c>
      <c r="Q1939" s="52">
        <f>IFERROR(_xll.qlIndexFixing(ONIndex1Y,I1939,TRUE,_xll.ohTrigger(RecalcTrigger,Trigger1Y)),NA())</f>
        <v>2.1403357662315159E-2</v>
      </c>
    </row>
    <row r="1940" spans="2:17" x14ac:dyDescent="0.2">
      <c r="B1940" s="46" t="s">
        <v>51</v>
      </c>
      <c r="D1940" s="49">
        <f>_xll.qlCalendarAdvance(LocalCalendar,$D1939,B1940,"f",FALSE)</f>
        <v>53372</v>
      </c>
      <c r="E1940" s="49">
        <f>_xll.qlInterestRateIndexValueDate(IndexON,D1940)</f>
        <v>53372</v>
      </c>
      <c r="F1940" s="52">
        <f>IFERROR(_xll.qlIndexFixing(IndexON,D1940,TRUE,_xll.ohTrigger(RecalcTrigger,TriggerON)),NA())</f>
        <v>1.4173960889865E-2</v>
      </c>
      <c r="H1940" s="49">
        <f>_xll.qlCalendarAdvance(IborCalendar,$H1939,B1940,"f",FALSE)</f>
        <v>53351</v>
      </c>
      <c r="I1940" s="49">
        <f>_xll.qlInterestRateIndexValueDate(Index1M,$H1940)</f>
        <v>53353</v>
      </c>
      <c r="J1940" s="52">
        <f>IFERROR(_xll.qlIndexFixing(Index1M,$H1940,TRUE,_xll.ohTrigger(RecalcTrigger,Trigger1M)),NA())</f>
        <v>1.6401940159335555E-2</v>
      </c>
      <c r="K1940" s="52">
        <f>IFERROR(_xll.qlIndexFixing(ONIndex1M,I1940,TRUE,_xll.ohTrigger(RecalcTrigger,Trigger1M)),NA())</f>
        <v>1.6391286037729103E-2</v>
      </c>
      <c r="L1940" s="52">
        <f>IFERROR(_xll.qlIndexFixing(Index3M,H1940,TRUE,_xll.ohTrigger(RecalcTrigger,Trigger3M)),NA())</f>
        <v>1.8359034534784158E-2</v>
      </c>
      <c r="M1940" s="52">
        <f>IFERROR(_xll.qlIndexFixing(ONIndex3M,I1940,TRUE,_xll.ohTrigger(RecalcTrigger,Trigger3M)),NA())</f>
        <v>1.83324318864031E-2</v>
      </c>
      <c r="N1940" s="52">
        <f>IFERROR(_xll.qlIndexFixing(Index6M,$H1940,TRUE,_xll.ohTrigger(RecalcTrigger,Trigger6M)),NA())</f>
        <v>2.0083635932481796E-2</v>
      </c>
      <c r="O1940" s="52">
        <f>IFERROR(_xll.qlIndexFixing(ONIndex6M,I1940,TRUE,_xll.ohTrigger(RecalcTrigger,Trigger6M)),NA())</f>
        <v>1.9995304207336417E-2</v>
      </c>
      <c r="P1940" s="52">
        <f>IFERROR(_xll.qlIndexFixing(Index1Y,$H1940,TRUE,_xll.ohTrigger(RecalcTrigger,Trigger1Y)),NA())</f>
        <v>2.1734204935049409E-2</v>
      </c>
      <c r="Q1940" s="52">
        <f>IFERROR(_xll.qlIndexFixing(ONIndex1Y,I1940,TRUE,_xll.ohTrigger(RecalcTrigger,Trigger1Y)),NA())</f>
        <v>2.140630942576216E-2</v>
      </c>
    </row>
    <row r="1941" spans="2:17" x14ac:dyDescent="0.2">
      <c r="B1941" s="46" t="s">
        <v>51</v>
      </c>
      <c r="D1941" s="49">
        <f>_xll.qlCalendarAdvance(LocalCalendar,$D1940,B1941,"f",FALSE)</f>
        <v>53379</v>
      </c>
      <c r="E1941" s="49">
        <f>_xll.qlInterestRateIndexValueDate(IndexON,D1941)</f>
        <v>53379</v>
      </c>
      <c r="F1941" s="52">
        <f>IFERROR(_xll.qlIndexFixing(IndexON,D1941,TRUE,_xll.ohTrigger(RecalcTrigger,TriggerON)),NA())</f>
        <v>1.4172765665545484E-2</v>
      </c>
      <c r="H1941" s="49">
        <f>_xll.qlCalendarAdvance(IborCalendar,$H1940,B1941,"f",FALSE)</f>
        <v>53358</v>
      </c>
      <c r="I1941" s="49">
        <f>_xll.qlInterestRateIndexValueDate(Index1M,$H1941)</f>
        <v>53360</v>
      </c>
      <c r="J1941" s="52">
        <f>IFERROR(_xll.qlIndexFixing(Index1M,$H1941,TRUE,_xll.ohTrigger(RecalcTrigger,Trigger1M)),NA())</f>
        <v>1.6400903812923456E-2</v>
      </c>
      <c r="K1941" s="52">
        <f>IFERROR(_xll.qlIndexFixing(ONIndex1M,I1941,TRUE,_xll.ohTrigger(RecalcTrigger,Trigger1M)),NA())</f>
        <v>1.639137987261563E-2</v>
      </c>
      <c r="L1941" s="52">
        <f>IFERROR(_xll.qlIndexFixing(Index3M,H1941,TRUE,_xll.ohTrigger(RecalcTrigger,Trigger3M)),NA())</f>
        <v>1.835645124939006E-2</v>
      </c>
      <c r="M1941" s="52">
        <f>IFERROR(_xll.qlIndexFixing(ONIndex3M,I1941,TRUE,_xll.ohTrigger(RecalcTrigger,Trigger3M)),NA())</f>
        <v>1.8330203454111071E-2</v>
      </c>
      <c r="N1941" s="52">
        <f>IFERROR(_xll.qlIndexFixing(Index6M,$H1941,TRUE,_xll.ohTrigger(RecalcTrigger,Trigger6M)),NA())</f>
        <v>2.0082812090893697E-2</v>
      </c>
      <c r="O1941" s="52">
        <f>IFERROR(_xll.qlIndexFixing(ONIndex6M,I1941,TRUE,_xll.ohTrigger(RecalcTrigger,Trigger6M)),NA())</f>
        <v>1.9994412683921325E-2</v>
      </c>
      <c r="P1941" s="52">
        <f>IFERROR(_xll.qlIndexFixing(Index1Y,$H1941,TRUE,_xll.ohTrigger(RecalcTrigger,Trigger1Y)),NA())</f>
        <v>2.1738013434948075E-2</v>
      </c>
      <c r="Q1941" s="52">
        <f>IFERROR(_xll.qlIndexFixing(ONIndex1Y,I1941,TRUE,_xll.ohTrigger(RecalcTrigger,Trigger1Y)),NA())</f>
        <v>2.1409297557024587E-2</v>
      </c>
    </row>
    <row r="1942" spans="2:17" x14ac:dyDescent="0.2">
      <c r="B1942" s="46" t="s">
        <v>51</v>
      </c>
      <c r="D1942" s="49">
        <f>_xll.qlCalendarAdvance(LocalCalendar,$D1941,B1942,"f",FALSE)</f>
        <v>53386</v>
      </c>
      <c r="E1942" s="49">
        <f>_xll.qlInterestRateIndexValueDate(IndexON,D1942)</f>
        <v>53386</v>
      </c>
      <c r="F1942" s="52">
        <f>IFERROR(_xll.qlIndexFixing(IndexON,D1942,TRUE,_xll.ohTrigger(RecalcTrigger,TriggerON)),NA())</f>
        <v>1.4171568664407275E-2</v>
      </c>
      <c r="H1942" s="49">
        <f>_xll.qlCalendarAdvance(IborCalendar,$H1941,B1942,"f",FALSE)</f>
        <v>53365</v>
      </c>
      <c r="I1942" s="49">
        <f>_xll.qlInterestRateIndexValueDate(Index1M,$H1942)</f>
        <v>53367</v>
      </c>
      <c r="J1942" s="52">
        <f>IFERROR(_xll.qlIndexFixing(Index1M,$H1942,TRUE,_xll.ohTrigger(RecalcTrigger,Trigger1M)),NA())</f>
        <v>1.6401019002150186E-2</v>
      </c>
      <c r="K1942" s="52">
        <f>IFERROR(_xll.qlIndexFixing(ONIndex1M,I1942,TRUE,_xll.ohTrigger(RecalcTrigger,Trigger1M)),NA())</f>
        <v>1.6391481326101243E-2</v>
      </c>
      <c r="L1942" s="52">
        <f>IFERROR(_xll.qlIndexFixing(Index3M,H1942,TRUE,_xll.ohTrigger(RecalcTrigger,Trigger3M)),NA())</f>
        <v>1.8354165029450406E-2</v>
      </c>
      <c r="M1942" s="52">
        <f>IFERROR(_xll.qlIndexFixing(ONIndex3M,I1942,TRUE,_xll.ohTrigger(RecalcTrigger,Trigger3M)),NA())</f>
        <v>1.8327968328772926E-2</v>
      </c>
      <c r="N1942" s="52">
        <f>IFERROR(_xll.qlIndexFixing(Index6M,$H1942,TRUE,_xll.ohTrigger(RecalcTrigger,Trigger6M)),NA())</f>
        <v>2.0081994269158503E-2</v>
      </c>
      <c r="O1942" s="52">
        <f>IFERROR(_xll.qlIndexFixing(ONIndex6M,I1942,TRUE,_xll.ohTrigger(RecalcTrigger,Trigger6M)),NA())</f>
        <v>1.99935271208318E-2</v>
      </c>
      <c r="P1942" s="52">
        <f>IFERROR(_xll.qlIndexFixing(Index1Y,$H1942,TRUE,_xll.ohTrigger(RecalcTrigger,Trigger1Y)),NA())</f>
        <v>2.1741834854980803E-2</v>
      </c>
      <c r="Q1942" s="52">
        <f>IFERROR(_xll.qlIndexFixing(ONIndex1Y,I1942,TRUE,_xll.ohTrigger(RecalcTrigger,Trigger1Y)),NA())</f>
        <v>2.1412322055995858E-2</v>
      </c>
    </row>
    <row r="1943" spans="2:17" x14ac:dyDescent="0.2">
      <c r="B1943" s="46" t="s">
        <v>51</v>
      </c>
      <c r="D1943" s="49">
        <f>_xll.qlCalendarAdvance(LocalCalendar,$D1942,B1943,"f",FALSE)</f>
        <v>53393</v>
      </c>
      <c r="E1943" s="49">
        <f>_xll.qlInterestRateIndexValueDate(IndexON,D1943)</f>
        <v>53393</v>
      </c>
      <c r="F1943" s="52">
        <f>IFERROR(_xll.qlIndexFixing(IndexON,D1943,TRUE,_xll.ohTrigger(RecalcTrigger,TriggerON)),NA())</f>
        <v>1.4170369886290501E-2</v>
      </c>
      <c r="H1943" s="49">
        <f>_xll.qlCalendarAdvance(IborCalendar,$H1942,B1943,"f",FALSE)</f>
        <v>53372</v>
      </c>
      <c r="I1943" s="49">
        <f>_xll.qlInterestRateIndexValueDate(Index1M,$H1943)</f>
        <v>53374</v>
      </c>
      <c r="J1943" s="52">
        <f>IFERROR(_xll.qlIndexFixing(Index1M,$H1943,TRUE,_xll.ohTrigger(RecalcTrigger,Trigger1M)),NA())</f>
        <v>1.6401141818684271E-2</v>
      </c>
      <c r="K1943" s="52">
        <f>IFERROR(_xll.qlIndexFixing(ONIndex1M,I1943,TRUE,_xll.ohTrigger(RecalcTrigger,Trigger1M)),NA())</f>
        <v>1.6391971687572671E-2</v>
      </c>
      <c r="L1943" s="52">
        <f>IFERROR(_xll.qlIndexFixing(Index3M,H1943,TRUE,_xll.ohTrigger(RecalcTrigger,Trigger3M)),NA())</f>
        <v>1.8351872088382827E-2</v>
      </c>
      <c r="M1943" s="52">
        <f>IFERROR(_xll.qlIndexFixing(ONIndex3M,I1943,TRUE,_xll.ohTrigger(RecalcTrigger,Trigger3M)),NA())</f>
        <v>1.832603249428022E-2</v>
      </c>
      <c r="N1943" s="52">
        <f>IFERROR(_xll.qlIndexFixing(Index6M,$H1943,TRUE,_xll.ohTrigger(RecalcTrigger,Trigger6M)),NA())</f>
        <v>2.0081182467267821E-2</v>
      </c>
      <c r="O1943" s="52">
        <f>IFERROR(_xll.qlIndexFixing(ONIndex6M,I1943,TRUE,_xll.ohTrigger(RecalcTrigger,Trigger6M)),NA())</f>
        <v>1.9993140075982296E-2</v>
      </c>
      <c r="P1943" s="52">
        <f>IFERROR(_xll.qlIndexFixing(Index1Y,$H1943,TRUE,_xll.ohTrigger(RecalcTrigger,Trigger1Y)),NA())</f>
        <v>2.1746602666500907E-2</v>
      </c>
      <c r="Q1943" s="52">
        <f>IFERROR(_xll.qlIndexFixing(ONIndex1Y,I1943,TRUE,_xll.ohTrigger(RecalcTrigger,Trigger1Y)),NA())</f>
        <v>2.1416240122327235E-2</v>
      </c>
    </row>
    <row r="1944" spans="2:17" x14ac:dyDescent="0.2">
      <c r="B1944" s="46" t="s">
        <v>51</v>
      </c>
      <c r="D1944" s="49">
        <f>_xll.qlCalendarAdvance(LocalCalendar,$D1943,B1944,"f",FALSE)</f>
        <v>53400</v>
      </c>
      <c r="E1944" s="49">
        <f>_xll.qlInterestRateIndexValueDate(IndexON,D1944)</f>
        <v>53400</v>
      </c>
      <c r="F1944" s="52">
        <f>IFERROR(_xll.qlIndexFixing(IndexON,D1944,TRUE,_xll.ohTrigger(RecalcTrigger,TriggerON)),NA())</f>
        <v>1.4169169331355036E-2</v>
      </c>
      <c r="H1944" s="49">
        <f>_xll.qlCalendarAdvance(IborCalendar,$H1943,B1944,"f",FALSE)</f>
        <v>53379</v>
      </c>
      <c r="I1944" s="49">
        <f>_xll.qlInterestRateIndexValueDate(Index1M,$H1944)</f>
        <v>53381</v>
      </c>
      <c r="J1944" s="52">
        <f>IFERROR(_xll.qlIndexFixing(Index1M,$H1944,TRUE,_xll.ohTrigger(RecalcTrigger,Trigger1M)),NA())</f>
        <v>1.6402806406734527E-2</v>
      </c>
      <c r="K1944" s="52">
        <f>IFERROR(_xll.qlIndexFixing(ONIndex1M,I1944,TRUE,_xll.ohTrigger(RecalcTrigger,Trigger1M)),NA())</f>
        <v>1.6391707088976304E-2</v>
      </c>
      <c r="L1944" s="52">
        <f>IFERROR(_xll.qlIndexFixing(Index3M,H1944,TRUE,_xll.ohTrigger(RecalcTrigger,Trigger3M)),NA())</f>
        <v>1.8349572426198103E-2</v>
      </c>
      <c r="M1944" s="52">
        <f>IFERROR(_xll.qlIndexFixing(ONIndex3M,I1944,TRUE,_xll.ohTrigger(RecalcTrigger,Trigger3M)),NA())</f>
        <v>1.8323477999064863E-2</v>
      </c>
      <c r="N1944" s="52">
        <f>IFERROR(_xll.qlIndexFixing(Index6M,$H1944,TRUE,_xll.ohTrigger(RecalcTrigger,Trigger6M)),NA())</f>
        <v>2.0080376685217234E-2</v>
      </c>
      <c r="O1944" s="52">
        <f>IFERROR(_xll.qlIndexFixing(ONIndex6M,I1944,TRUE,_xll.ohTrigger(RecalcTrigger,Trigger6M)),NA())</f>
        <v>1.9991773875709384E-2</v>
      </c>
      <c r="P1944" s="52">
        <f>IFERROR(_xll.qlIndexFixing(Index1Y,$H1944,TRUE,_xll.ohTrigger(RecalcTrigger,Trigger1Y)),NA())</f>
        <v>2.1749511189947283E-2</v>
      </c>
      <c r="Q1944" s="52">
        <f>IFERROR(_xll.qlIndexFixing(ONIndex1Y,I1944,TRUE,_xll.ohTrigger(RecalcTrigger,Trigger1Y)),NA())</f>
        <v>2.1418480157251452E-2</v>
      </c>
    </row>
    <row r="1945" spans="2:17" x14ac:dyDescent="0.2">
      <c r="B1945" s="46" t="s">
        <v>51</v>
      </c>
      <c r="D1945" s="49">
        <f>_xll.qlCalendarAdvance(LocalCalendar,$D1944,B1945,"f",FALSE)</f>
        <v>53407</v>
      </c>
      <c r="E1945" s="49">
        <f>_xll.qlInterestRateIndexValueDate(IndexON,D1945)</f>
        <v>53407</v>
      </c>
      <c r="F1945" s="52">
        <f>IFERROR(_xll.qlIndexFixing(IndexON,D1945,TRUE,_xll.ohTrigger(RecalcTrigger,TriggerON)),NA())</f>
        <v>1.4167966999441006E-2</v>
      </c>
      <c r="H1945" s="49">
        <f>_xll.qlCalendarAdvance(IborCalendar,$H1944,B1945,"f",FALSE)</f>
        <v>53386</v>
      </c>
      <c r="I1945" s="49">
        <f>_xll.qlInterestRateIndexValueDate(Index1M,$H1945)</f>
        <v>53388</v>
      </c>
      <c r="J1945" s="52">
        <f>IFERROR(_xll.qlIndexFixing(Index1M,$H1945,TRUE,_xll.ohTrigger(RecalcTrigger,Trigger1M)),NA())</f>
        <v>1.640256249910237E-2</v>
      </c>
      <c r="K1945" s="52">
        <f>IFERROR(_xll.qlIndexFixing(ONIndex1M,I1945,TRUE,_xll.ohTrigger(RecalcTrigger,Trigger1M)),NA())</f>
        <v>1.6391831398365753E-2</v>
      </c>
      <c r="L1945" s="52">
        <f>IFERROR(_xll.qlIndexFixing(Index3M,H1945,TRUE,_xll.ohTrigger(RecalcTrigger,Trigger3M)),NA())</f>
        <v>1.8348769589561668E-2</v>
      </c>
      <c r="M1945" s="52">
        <f>IFERROR(_xll.qlIndexFixing(ONIndex3M,I1945,TRUE,_xll.ohTrigger(RecalcTrigger,Trigger3M)),NA())</f>
        <v>1.8321222794615011E-2</v>
      </c>
      <c r="N1945" s="52">
        <f>IFERROR(_xll.qlIndexFixing(Index6M,$H1945,TRUE,_xll.ohTrigger(RecalcTrigger,Trigger6M)),NA())</f>
        <v>2.0082092878739941E-2</v>
      </c>
      <c r="O1945" s="52">
        <f>IFERROR(_xll.qlIndexFixing(ONIndex6M,I1945,TRUE,_xll.ohTrigger(RecalcTrigger,Trigger6M)),NA())</f>
        <v>1.9990906193623204E-2</v>
      </c>
      <c r="P1945" s="52">
        <f>IFERROR(_xll.qlIndexFixing(Index1Y,$H1945,TRUE,_xll.ohTrigger(RecalcTrigger,Trigger1Y)),NA())</f>
        <v>2.1753363472081115E-2</v>
      </c>
      <c r="Q1945" s="52">
        <f>IFERROR(_xll.qlIndexFixing(ONIndex1Y,I1945,TRUE,_xll.ohTrigger(RecalcTrigger,Trigger1Y)),NA())</f>
        <v>2.1421613759482483E-2</v>
      </c>
    </row>
    <row r="1946" spans="2:17" x14ac:dyDescent="0.2">
      <c r="B1946" s="46" t="s">
        <v>51</v>
      </c>
      <c r="D1946" s="49">
        <f>_xll.qlCalendarAdvance(LocalCalendar,$D1945,B1946,"f",FALSE)</f>
        <v>53414</v>
      </c>
      <c r="E1946" s="49">
        <f>_xll.qlInterestRateIndexValueDate(IndexON,D1946)</f>
        <v>53414</v>
      </c>
      <c r="F1946" s="52">
        <f>IFERROR(_xll.qlIndexFixing(IndexON,D1946,TRUE,_xll.ohTrigger(RecalcTrigger,TriggerON)),NA())</f>
        <v>1.416676289078822E-2</v>
      </c>
      <c r="H1946" s="49">
        <f>_xll.qlCalendarAdvance(IborCalendar,$H1945,B1946,"f",FALSE)</f>
        <v>53393</v>
      </c>
      <c r="I1946" s="49">
        <f>_xll.qlInterestRateIndexValueDate(Index1M,$H1946)</f>
        <v>53395</v>
      </c>
      <c r="J1946" s="52">
        <f>IFERROR(_xll.qlIndexFixing(Index1M,$H1946,TRUE,_xll.ohTrigger(RecalcTrigger,Trigger1M)),NA())</f>
        <v>1.6402709852091538E-2</v>
      </c>
      <c r="K1946" s="52">
        <f>IFERROR(_xll.qlIndexFixing(ONIndex1M,I1946,TRUE,_xll.ohTrigger(RecalcTrigger,Trigger1M)),NA())</f>
        <v>1.6391963326380932E-2</v>
      </c>
      <c r="L1946" s="52">
        <f>IFERROR(_xll.qlIndexFixing(Index3M,H1946,TRUE,_xll.ohTrigger(RecalcTrigger,Trigger3M)),NA())</f>
        <v>1.8346453496070204E-2</v>
      </c>
      <c r="M1946" s="52">
        <f>IFERROR(_xll.qlIndexFixing(ONIndex3M,I1946,TRUE,_xll.ohTrigger(RecalcTrigger,Trigger3M)),NA())</f>
        <v>1.8318960897172332E-2</v>
      </c>
      <c r="N1946" s="52">
        <f>IFERROR(_xll.qlIndexFixing(Index6M,$H1946,TRUE,_xll.ohTrigger(RecalcTrigger,Trigger6M)),NA())</f>
        <v>2.0080797378252271E-2</v>
      </c>
      <c r="O1946" s="52">
        <f>IFERROR(_xll.qlIndexFixing(ONIndex6M,I1946,TRUE,_xll.ohTrigger(RecalcTrigger,Trigger6M)),NA())</f>
        <v>1.9990044471942525E-2</v>
      </c>
      <c r="P1946" s="52">
        <f>IFERROR(_xll.qlIndexFixing(Index1Y,$H1946,TRUE,_xll.ohTrigger(RecalcTrigger,Trigger1Y)),NA())</f>
        <v>2.1757223408748954E-2</v>
      </c>
      <c r="Q1946" s="52">
        <f>IFERROR(_xll.qlIndexFixing(ONIndex1Y,I1946,TRUE,_xll.ohTrigger(RecalcTrigger,Trigger1Y)),NA())</f>
        <v>2.142478372952894E-2</v>
      </c>
    </row>
    <row r="1947" spans="2:17" x14ac:dyDescent="0.2">
      <c r="B1947" s="46" t="s">
        <v>51</v>
      </c>
      <c r="D1947" s="49">
        <f>_xll.qlCalendarAdvance(LocalCalendar,$D1946,B1947,"f",FALSE)</f>
        <v>53421</v>
      </c>
      <c r="E1947" s="49">
        <f>_xll.qlInterestRateIndexValueDate(IndexON,D1947)</f>
        <v>53421</v>
      </c>
      <c r="F1947" s="52">
        <f>IFERROR(_xll.qlIndexFixing(IndexON,D1947,TRUE,_xll.ohTrigger(RecalcTrigger,TriggerON)),NA())</f>
        <v>1.416555700515687E-2</v>
      </c>
      <c r="H1947" s="49">
        <f>_xll.qlCalendarAdvance(IborCalendar,$H1946,B1947,"f",FALSE)</f>
        <v>53400</v>
      </c>
      <c r="I1947" s="49">
        <f>_xll.qlInterestRateIndexValueDate(Index1M,$H1947)</f>
        <v>53402</v>
      </c>
      <c r="J1947" s="52">
        <f>IFERROR(_xll.qlIndexFixing(Index1M,$H1947,TRUE,_xll.ohTrigger(RecalcTrigger,Trigger1M)),NA())</f>
        <v>1.640286483342511E-2</v>
      </c>
      <c r="K1947" s="52">
        <f>IFERROR(_xll.qlIndexFixing(ONIndex1M,I1947,TRUE,_xll.ohTrigger(RecalcTrigger,Trigger1M)),NA())</f>
        <v>1.6392102872995196E-2</v>
      </c>
      <c r="L1947" s="52">
        <f>IFERROR(_xll.qlIndexFixing(Index3M,H1947,TRUE,_xll.ohTrigger(RecalcTrigger,Trigger3M)),NA())</f>
        <v>1.8344130679863593E-2</v>
      </c>
      <c r="M1947" s="52">
        <f>IFERROR(_xll.qlIndexFixing(ONIndex3M,I1947,TRUE,_xll.ohTrigger(RecalcTrigger,Trigger3M)),NA())</f>
        <v>1.8316692306683535E-2</v>
      </c>
      <c r="N1947" s="52">
        <f>IFERROR(_xll.qlIndexFixing(Index6M,$H1947,TRUE,_xll.ohTrigger(RecalcTrigger,Trigger6M)),NA())</f>
        <v>2.0080011201125843E-2</v>
      </c>
      <c r="O1947" s="52">
        <f>IFERROR(_xll.qlIndexFixing(ONIndex6M,I1947,TRUE,_xll.ohTrigger(RecalcTrigger,Trigger6M)),NA())</f>
        <v>1.9989188710560768E-2</v>
      </c>
      <c r="P1947" s="52">
        <f>IFERROR(_xll.qlIndexFixing(Index1Y,$H1947,TRUE,_xll.ohTrigger(RecalcTrigger,Trigger1Y)),NA())</f>
        <v>2.1761089683500205E-2</v>
      </c>
      <c r="Q1947" s="52">
        <f>IFERROR(_xll.qlIndexFixing(ONIndex1Y,I1947,TRUE,_xll.ohTrigger(RecalcTrigger,Trigger1Y)),NA())</f>
        <v>2.1427990067310887E-2</v>
      </c>
    </row>
    <row r="1948" spans="2:17" x14ac:dyDescent="0.2">
      <c r="B1948" s="46" t="s">
        <v>51</v>
      </c>
      <c r="D1948" s="49">
        <f>_xll.qlCalendarAdvance(LocalCalendar,$D1947,B1948,"f",FALSE)</f>
        <v>53428</v>
      </c>
      <c r="E1948" s="49">
        <f>_xll.qlInterestRateIndexValueDate(IndexON,D1948)</f>
        <v>53428</v>
      </c>
      <c r="F1948" s="52">
        <f>IFERROR(_xll.qlIndexFixing(IndexON,D1948,TRUE,_xll.ohTrigger(RecalcTrigger,TriggerON)),NA())</f>
        <v>1.4164349342626892E-2</v>
      </c>
      <c r="H1948" s="49">
        <f>_xll.qlCalendarAdvance(IborCalendar,$H1947,B1948,"f",FALSE)</f>
        <v>53407</v>
      </c>
      <c r="I1948" s="49">
        <f>_xll.qlInterestRateIndexValueDate(Index1M,$H1948)</f>
        <v>53413</v>
      </c>
      <c r="J1948" s="52">
        <f>IFERROR(_xll.qlIndexFixing(Index1M,$H1948,TRUE,_xll.ohTrigger(RecalcTrigger,Trigger1M)),NA())</f>
        <v>1.6403123787895879E-2</v>
      </c>
      <c r="K1948" s="52">
        <f>IFERROR(_xll.qlIndexFixing(ONIndex1M,I1948,TRUE,_xll.ohTrigger(RecalcTrigger,Trigger1M)),NA())</f>
        <v>1.6391569035061337E-2</v>
      </c>
      <c r="L1948" s="52">
        <f>IFERROR(_xll.qlIndexFixing(Index3M,H1948,TRUE,_xll.ohTrigger(RecalcTrigger,Trigger3M)),NA())</f>
        <v>1.8339869952946945E-2</v>
      </c>
      <c r="M1948" s="52">
        <f>IFERROR(_xll.qlIndexFixing(ONIndex3M,I1948,TRUE,_xll.ohTrigger(RecalcTrigger,Trigger3M)),NA())</f>
        <v>1.8312508360347479E-2</v>
      </c>
      <c r="N1948" s="52">
        <f>IFERROR(_xll.qlIndexFixing(Index6M,$H1948,TRUE,_xll.ohTrigger(RecalcTrigger,Trigger6M)),NA())</f>
        <v>2.0078283317983028E-2</v>
      </c>
      <c r="O1948" s="52">
        <f>IFERROR(_xll.qlIndexFixing(ONIndex6M,I1948,TRUE,_xll.ohTrigger(RecalcTrigger,Trigger6M)),NA())</f>
        <v>1.998686682030737E-2</v>
      </c>
      <c r="P1948" s="52">
        <f>IFERROR(_xll.qlIndexFixing(Index1Y,$H1948,TRUE,_xll.ohTrigger(RecalcTrigger,Trigger1Y)),NA())</f>
        <v>2.1765310740277335E-2</v>
      </c>
      <c r="Q1948" s="52">
        <f>IFERROR(_xll.qlIndexFixing(ONIndex1Y,I1948,TRUE,_xll.ohTrigger(RecalcTrigger,Trigger1Y)),NA())</f>
        <v>2.1431357522239125E-2</v>
      </c>
    </row>
    <row r="1949" spans="2:17" x14ac:dyDescent="0.2">
      <c r="B1949" s="46" t="s">
        <v>51</v>
      </c>
      <c r="D1949" s="49">
        <f>_xll.qlCalendarAdvance(LocalCalendar,$D1948,B1949,"f",FALSE)</f>
        <v>53435</v>
      </c>
      <c r="E1949" s="49">
        <f>_xll.qlInterestRateIndexValueDate(IndexON,D1949)</f>
        <v>53435</v>
      </c>
      <c r="F1949" s="52">
        <f>IFERROR(_xll.qlIndexFixing(IndexON,D1949,TRUE,_xll.ohTrigger(RecalcTrigger,TriggerON)),NA())</f>
        <v>1.4163139903278221E-2</v>
      </c>
      <c r="H1949" s="49">
        <f>_xll.qlCalendarAdvance(IborCalendar,$H1948,B1949,"f",FALSE)</f>
        <v>53414</v>
      </c>
      <c r="I1949" s="49">
        <f>_xll.qlInterestRateIndexValueDate(Index1M,$H1949)</f>
        <v>53416</v>
      </c>
      <c r="J1949" s="52">
        <f>IFERROR(_xll.qlIndexFixing(Index1M,$H1949,TRUE,_xll.ohTrigger(RecalcTrigger,Trigger1M)),NA())</f>
        <v>1.6403197681133214E-2</v>
      </c>
      <c r="K1949" s="52">
        <f>IFERROR(_xll.qlIndexFixing(ONIndex1M,I1949,TRUE,_xll.ohTrigger(RecalcTrigger,Trigger1M)),NA())</f>
        <v>1.6392404822154205E-2</v>
      </c>
      <c r="L1949" s="52">
        <f>IFERROR(_xll.qlIndexFixing(Index3M,H1949,TRUE,_xll.ohTrigger(RecalcTrigger,Trigger3M)),NA())</f>
        <v>1.8338570072098798E-2</v>
      </c>
      <c r="M1949" s="52">
        <f>IFERROR(_xll.qlIndexFixing(ONIndex3M,I1949,TRUE,_xll.ohTrigger(RecalcTrigger,Trigger3M)),NA())</f>
        <v>1.8312135046620881E-2</v>
      </c>
      <c r="N1949" s="52">
        <f>IFERROR(_xll.qlIndexFixing(Index6M,$H1949,TRUE,_xll.ohTrigger(RecalcTrigger,Trigger6M)),NA())</f>
        <v>2.0076942698242357E-2</v>
      </c>
      <c r="O1949" s="52">
        <f>IFERROR(_xll.qlIndexFixing(ONIndex6M,I1949,TRUE,_xll.ohTrigger(RecalcTrigger,Trigger6M)),NA())</f>
        <v>1.9987495068853889E-2</v>
      </c>
      <c r="P1949" s="52">
        <f>IFERROR(_xll.qlIndexFixing(Index1Y,$H1949,TRUE,_xll.ohTrigger(RecalcTrigger,Trigger1Y)),NA())</f>
        <v>2.176604062985512E-2</v>
      </c>
      <c r="Q1949" s="52">
        <f>IFERROR(_xll.qlIndexFixing(ONIndex1Y,I1949,TRUE,_xll.ohTrigger(RecalcTrigger,Trigger1Y)),NA())</f>
        <v>2.1434511846187831E-2</v>
      </c>
    </row>
    <row r="1950" spans="2:17" x14ac:dyDescent="0.2">
      <c r="B1950" s="46" t="s">
        <v>51</v>
      </c>
      <c r="D1950" s="49">
        <f>_xll.qlCalendarAdvance(LocalCalendar,$D1949,B1950,"f",FALSE)</f>
        <v>53442</v>
      </c>
      <c r="E1950" s="49">
        <f>_xll.qlInterestRateIndexValueDate(IndexON,D1950)</f>
        <v>53442</v>
      </c>
      <c r="F1950" s="52">
        <f>IFERROR(_xll.qlIndexFixing(IndexON,D1950,TRUE,_xll.ohTrigger(RecalcTrigger,TriggerON)),NA())</f>
        <v>1.4161928687030922E-2</v>
      </c>
      <c r="H1950" s="49">
        <f>_xll.qlCalendarAdvance(IborCalendar,$H1949,B1950,"f",FALSE)</f>
        <v>53421</v>
      </c>
      <c r="I1950" s="49">
        <f>_xll.qlInterestRateIndexValueDate(Index1M,$H1950)</f>
        <v>53423</v>
      </c>
      <c r="J1950" s="52">
        <f>IFERROR(_xll.qlIndexFixing(Index1M,$H1950,TRUE,_xll.ohTrigger(RecalcTrigger,Trigger1M)),NA())</f>
        <v>1.6403762492602503E-2</v>
      </c>
      <c r="K1950" s="52">
        <f>IFERROR(_xll.qlIndexFixing(ONIndex1M,I1950,TRUE,_xll.ohTrigger(RecalcTrigger,Trigger1M)),NA())</f>
        <v>1.639256722464566E-2</v>
      </c>
      <c r="L1950" s="52">
        <f>IFERROR(_xll.qlIndexFixing(Index3M,H1950,TRUE,_xll.ohTrigger(RecalcTrigger,Trigger3M)),NA())</f>
        <v>1.8336228885358061E-2</v>
      </c>
      <c r="M1950" s="52">
        <f>IFERROR(_xll.qlIndexFixing(ONIndex3M,I1950,TRUE,_xll.ohTrigger(RecalcTrigger,Trigger3M)),NA())</f>
        <v>1.8309846377020378E-2</v>
      </c>
      <c r="N1950" s="52">
        <f>IFERROR(_xll.qlIndexFixing(Index6M,$H1950,TRUE,_xll.ohTrigger(RecalcTrigger,Trigger6M)),NA())</f>
        <v>2.0078193706581027E-2</v>
      </c>
      <c r="O1950" s="52">
        <f>IFERROR(_xll.qlIndexFixing(ONIndex6M,I1950,TRUE,_xll.ohTrigger(RecalcTrigger,Trigger6M)),NA())</f>
        <v>1.9986657188528767E-2</v>
      </c>
      <c r="P1950" s="52">
        <f>IFERROR(_xll.qlIndexFixing(Index1Y,$H1950,TRUE,_xll.ohTrigger(RecalcTrigger,Trigger1Y)),NA())</f>
        <v>2.1772713371454814E-2</v>
      </c>
      <c r="Q1950" s="52">
        <f>IFERROR(_xll.qlIndexFixing(ONIndex1Y,I1950,TRUE,_xll.ohTrigger(RecalcTrigger,Trigger1Y)),NA())</f>
        <v>2.1437827287309474E-2</v>
      </c>
    </row>
    <row r="1951" spans="2:17" x14ac:dyDescent="0.2">
      <c r="B1951" s="46" t="s">
        <v>51</v>
      </c>
      <c r="D1951" s="49">
        <f>_xll.qlCalendarAdvance(LocalCalendar,$D1950,B1951,"f",FALSE)</f>
        <v>53449</v>
      </c>
      <c r="E1951" s="49">
        <f>_xll.qlInterestRateIndexValueDate(IndexON,D1951)</f>
        <v>53449</v>
      </c>
      <c r="F1951" s="52">
        <f>IFERROR(_xll.qlIndexFixing(IndexON,D1951,TRUE,_xll.ohTrigger(RecalcTrigger,TriggerON)),NA())</f>
        <v>1.4160715693884995E-2</v>
      </c>
      <c r="H1951" s="49">
        <f>_xll.qlCalendarAdvance(IborCalendar,$H1950,B1951,"f",FALSE)</f>
        <v>53428</v>
      </c>
      <c r="I1951" s="49">
        <f>_xll.qlInterestRateIndexValueDate(Index1M,$H1951)</f>
        <v>53430</v>
      </c>
      <c r="J1951" s="52">
        <f>IFERROR(_xll.qlIndexFixing(Index1M,$H1951,TRUE,_xll.ohTrigger(RecalcTrigger,Trigger1M)),NA())</f>
        <v>1.6403561042224107E-2</v>
      </c>
      <c r="K1951" s="52">
        <f>IFERROR(_xll.qlIndexFixing(ONIndex1M,I1951,TRUE,_xll.ohTrigger(RecalcTrigger,Trigger1M)),NA())</f>
        <v>1.6392737245762845E-2</v>
      </c>
      <c r="L1951" s="52">
        <f>IFERROR(_xll.qlIndexFixing(Index3M,H1951,TRUE,_xll.ohTrigger(RecalcTrigger,Trigger3M)),NA())</f>
        <v>1.8333880976929503E-2</v>
      </c>
      <c r="M1951" s="52">
        <f>IFERROR(_xll.qlIndexFixing(ONIndex3M,I1951,TRUE,_xll.ohTrigger(RecalcTrigger,Trigger3M)),NA())</f>
        <v>1.8307551014400403E-2</v>
      </c>
      <c r="N1951" s="52">
        <f>IFERROR(_xll.qlIndexFixing(Index6M,$H1951,TRUE,_xll.ohTrigger(RecalcTrigger,Trigger6M)),NA())</f>
        <v>2.0076925493146981E-2</v>
      </c>
      <c r="O1951" s="52">
        <f>IFERROR(_xll.qlIndexFixing(ONIndex6M,I1951,TRUE,_xll.ohTrigger(RecalcTrigger,Trigger6M)),NA())</f>
        <v>1.9985825268529211E-2</v>
      </c>
      <c r="P1951" s="52">
        <f>IFERROR(_xll.qlIndexFixing(Index1Y,$H1951,TRUE,_xll.ohTrigger(RecalcTrigger,Trigger1Y)),NA())</f>
        <v>2.1777521570354199E-2</v>
      </c>
      <c r="Q1951" s="52">
        <f>IFERROR(_xll.qlIndexFixing(ONIndex1Y,I1951,TRUE,_xll.ohTrigger(RecalcTrigger,Trigger1Y)),NA())</f>
        <v>2.1441179096193252E-2</v>
      </c>
    </row>
    <row r="1952" spans="2:17" x14ac:dyDescent="0.2">
      <c r="B1952" s="46" t="s">
        <v>51</v>
      </c>
      <c r="D1952" s="49">
        <f>_xll.qlCalendarAdvance(LocalCalendar,$D1951,B1952,"f",FALSE)</f>
        <v>53456</v>
      </c>
      <c r="E1952" s="49">
        <f>_xll.qlInterestRateIndexValueDate(IndexON,D1952)</f>
        <v>53456</v>
      </c>
      <c r="F1952" s="52">
        <f>IFERROR(_xll.qlIndexFixing(IndexON,D1952,TRUE,_xll.ohTrigger(RecalcTrigger,TriggerON)),NA())</f>
        <v>1.415950092384044E-2</v>
      </c>
      <c r="H1952" s="49">
        <f>_xll.qlCalendarAdvance(IborCalendar,$H1951,B1952,"f",FALSE)</f>
        <v>53435</v>
      </c>
      <c r="I1952" s="49">
        <f>_xll.qlInterestRateIndexValueDate(Index1M,$H1952)</f>
        <v>53437</v>
      </c>
      <c r="J1952" s="52">
        <f>IFERROR(_xll.qlIndexFixing(Index1M,$H1952,TRUE,_xll.ohTrigger(RecalcTrigger,Trigger1M)),NA())</f>
        <v>1.6403754165292612E-2</v>
      </c>
      <c r="K1952" s="52">
        <f>IFERROR(_xll.qlIndexFixing(ONIndex1M,I1952,TRUE,_xll.ohTrigger(RecalcTrigger,Trigger1M)),NA())</f>
        <v>1.6392914885532406E-2</v>
      </c>
      <c r="L1952" s="52">
        <f>IFERROR(_xll.qlIndexFixing(Index3M,H1952,TRUE,_xll.ohTrigger(RecalcTrigger,Trigger3M)),NA())</f>
        <v>1.8331526346826298E-2</v>
      </c>
      <c r="M1952" s="52">
        <f>IFERROR(_xll.qlIndexFixing(ONIndex3M,I1952,TRUE,_xll.ohTrigger(RecalcTrigger,Trigger3M)),NA())</f>
        <v>1.8305248958787601E-2</v>
      </c>
      <c r="N1952" s="52">
        <f>IFERROR(_xll.qlIndexFixing(Index6M,$H1952,TRUE,_xll.ohTrigger(RecalcTrigger,Trigger6M)),NA())</f>
        <v>2.0076167225406925E-2</v>
      </c>
      <c r="O1952" s="52">
        <f>IFERROR(_xll.qlIndexFixing(ONIndex6M,I1952,TRUE,_xll.ohTrigger(RecalcTrigger,Trigger6M)),NA())</f>
        <v>1.9984999308908513E-2</v>
      </c>
      <c r="P1952" s="52">
        <f>IFERROR(_xll.qlIndexFixing(Index1Y,$H1952,TRUE,_xll.ohTrigger(RecalcTrigger,Trigger1Y)),NA())</f>
        <v>2.1780470051350476E-2</v>
      </c>
      <c r="Q1952" s="52">
        <f>IFERROR(_xll.qlIndexFixing(ONIndex1Y,I1952,TRUE,_xll.ohTrigger(RecalcTrigger,Trigger1Y)),NA())</f>
        <v>2.1444567272865811E-2</v>
      </c>
    </row>
    <row r="1953" spans="2:17" x14ac:dyDescent="0.2">
      <c r="B1953" s="46" t="s">
        <v>51</v>
      </c>
      <c r="D1953" s="49">
        <f>_xll.qlCalendarAdvance(LocalCalendar,$D1952,B1953,"f",FALSE)</f>
        <v>53463</v>
      </c>
      <c r="E1953" s="49">
        <f>_xll.qlInterestRateIndexValueDate(IndexON,D1953)</f>
        <v>53463</v>
      </c>
      <c r="F1953" s="52">
        <f>IFERROR(_xll.qlIndexFixing(IndexON,D1953,TRUE,_xll.ohTrigger(RecalcTrigger,TriggerON)),NA())</f>
        <v>1.4158284376977193E-2</v>
      </c>
      <c r="H1953" s="49">
        <f>_xll.qlCalendarAdvance(IborCalendar,$H1952,B1953,"f",FALSE)</f>
        <v>53442</v>
      </c>
      <c r="I1953" s="49">
        <f>_xll.qlInterestRateIndexValueDate(Index1M,$H1953)</f>
        <v>53444</v>
      </c>
      <c r="J1953" s="52">
        <f>IFERROR(_xll.qlIndexFixing(Index1M,$H1953,TRUE,_xll.ohTrigger(RecalcTrigger,Trigger1M)),NA())</f>
        <v>1.6404343522906373E-2</v>
      </c>
      <c r="K1953" s="52">
        <f>IFERROR(_xll.qlIndexFixing(ONIndex1M,I1953,TRUE,_xll.ohTrigger(RecalcTrigger,Trigger1M)),NA())</f>
        <v>1.6393100143901052E-2</v>
      </c>
      <c r="L1953" s="52">
        <f>IFERROR(_xll.qlIndexFixing(Index3M,H1953,TRUE,_xll.ohTrigger(RecalcTrigger,Trigger3M)),NA())</f>
        <v>1.8329164995056355E-2</v>
      </c>
      <c r="M1953" s="52">
        <f>IFERROR(_xll.qlIndexFixing(ONIndex3M,I1953,TRUE,_xll.ohTrigger(RecalcTrigger,Trigger3M)),NA())</f>
        <v>1.8302940210128682E-2</v>
      </c>
      <c r="N1953" s="52">
        <f>IFERROR(_xll.qlIndexFixing(Index6M,$H1953,TRUE,_xll.ohTrigger(RecalcTrigger,Trigger6M)),NA())</f>
        <v>2.0075413239690251E-2</v>
      </c>
      <c r="O1953" s="52">
        <f>IFERROR(_xll.qlIndexFixing(ONIndex6M,I1953,TRUE,_xll.ohTrigger(RecalcTrigger,Trigger6M)),NA())</f>
        <v>1.9984179309613381E-2</v>
      </c>
      <c r="P1953" s="52">
        <f>IFERROR(_xll.qlIndexFixing(Index1Y,$H1953,TRUE,_xll.ohTrigger(RecalcTrigger,Trigger1Y)),NA())</f>
        <v>2.1784346708022227E-2</v>
      </c>
      <c r="Q1953" s="52">
        <f>IFERROR(_xll.qlIndexFixing(ONIndex1Y,I1953,TRUE,_xll.ohTrigger(RecalcTrigger,Trigger1Y)),NA())</f>
        <v>2.144799181732715E-2</v>
      </c>
    </row>
    <row r="1954" spans="2:17" x14ac:dyDescent="0.2">
      <c r="B1954" s="46" t="s">
        <v>51</v>
      </c>
      <c r="D1954" s="49">
        <f>_xll.qlCalendarAdvance(LocalCalendar,$D1953,B1954,"f",FALSE)</f>
        <v>53470</v>
      </c>
      <c r="E1954" s="49">
        <f>_xll.qlInterestRateIndexValueDate(IndexON,D1954)</f>
        <v>53470</v>
      </c>
      <c r="F1954" s="52">
        <f>IFERROR(_xll.qlIndexFixing(IndexON,D1954,TRUE,_xll.ohTrigger(RecalcTrigger,TriggerON)),NA())</f>
        <v>1.4157066053215317E-2</v>
      </c>
      <c r="H1954" s="49">
        <f>_xll.qlCalendarAdvance(IborCalendar,$H1953,B1954,"f",FALSE)</f>
        <v>53449</v>
      </c>
      <c r="I1954" s="49">
        <f>_xll.qlInterestRateIndexValueDate(Index1M,$H1954)</f>
        <v>53451</v>
      </c>
      <c r="J1954" s="52">
        <f>IFERROR(_xll.qlIndexFixing(Index1M,$H1954,TRUE,_xll.ohTrigger(RecalcTrigger,Trigger1M)),NA())</f>
        <v>1.640416329647058E-2</v>
      </c>
      <c r="K1954" s="52">
        <f>IFERROR(_xll.qlIndexFixing(ONIndex1M,I1954,TRUE,_xll.ohTrigger(RecalcTrigger,Trigger1M)),NA())</f>
        <v>1.6393680374104935E-2</v>
      </c>
      <c r="L1954" s="52">
        <f>IFERROR(_xll.qlIndexFixing(Index3M,H1954,TRUE,_xll.ohTrigger(RecalcTrigger,Trigger3M)),NA())</f>
        <v>1.8327682731479025E-2</v>
      </c>
      <c r="M1954" s="52">
        <f>IFERROR(_xll.qlIndexFixing(ONIndex3M,I1954,TRUE,_xll.ohTrigger(RecalcTrigger,Trigger3M)),NA())</f>
        <v>1.8300924216323455E-2</v>
      </c>
      <c r="N1954" s="52">
        <f>IFERROR(_xll.qlIndexFixing(Index6M,$H1954,TRUE,_xll.ohTrigger(RecalcTrigger,Trigger6M)),NA())</f>
        <v>2.0074663028756445E-2</v>
      </c>
      <c r="O1954" s="52">
        <f>IFERROR(_xll.qlIndexFixing(ONIndex6M,I1954,TRUE,_xll.ohTrigger(RecalcTrigger,Trigger6M)),NA())</f>
        <v>1.9983861996617502E-2</v>
      </c>
      <c r="P1954" s="52">
        <f>IFERROR(_xll.qlIndexFixing(Index1Y,$H1954,TRUE,_xll.ohTrigger(RecalcTrigger,Trigger1Y)),NA())</f>
        <v>2.178914681691916E-2</v>
      </c>
      <c r="Q1954" s="52">
        <f>IFERROR(_xll.qlIndexFixing(ONIndex1Y,I1954,TRUE,_xll.ohTrigger(RecalcTrigger,Trigger1Y)),NA())</f>
        <v>2.1452340652912127E-2</v>
      </c>
    </row>
    <row r="1955" spans="2:17" x14ac:dyDescent="0.2">
      <c r="B1955" s="46" t="s">
        <v>51</v>
      </c>
      <c r="D1955" s="49">
        <f>_xll.qlCalendarAdvance(LocalCalendar,$D1954,B1955,"f",FALSE)</f>
        <v>53477</v>
      </c>
      <c r="E1955" s="49">
        <f>_xll.qlInterestRateIndexValueDate(IndexON,D1955)</f>
        <v>53477</v>
      </c>
      <c r="F1955" s="52">
        <f>IFERROR(_xll.qlIndexFixing(IndexON,D1955,TRUE,_xll.ohTrigger(RecalcTrigger,TriggerON)),NA())</f>
        <v>1.4155845952554813E-2</v>
      </c>
      <c r="H1955" s="49">
        <f>_xll.qlCalendarAdvance(IborCalendar,$H1954,B1955,"f",FALSE)</f>
        <v>53456</v>
      </c>
      <c r="I1955" s="49">
        <f>_xll.qlInterestRateIndexValueDate(Index1M,$H1955)</f>
        <v>53458</v>
      </c>
      <c r="J1955" s="52">
        <f>IFERROR(_xll.qlIndexFixing(Index1M,$H1955,TRUE,_xll.ohTrigger(RecalcTrigger,Trigger1M)),NA())</f>
        <v>1.6404379304582623E-2</v>
      </c>
      <c r="K1955" s="52">
        <f>IFERROR(_xll.qlIndexFixing(ONIndex1M,I1955,TRUE,_xll.ohTrigger(RecalcTrigger,Trigger1M)),NA())</f>
        <v>1.6393493516542179E-2</v>
      </c>
      <c r="L1955" s="52">
        <f>IFERROR(_xll.qlIndexFixing(Index3M,H1955,TRUE,_xll.ohTrigger(RecalcTrigger,Trigger3M)),NA())</f>
        <v>1.8325306134007863E-2</v>
      </c>
      <c r="M1955" s="52">
        <f>IFERROR(_xll.qlIndexFixing(ONIndex3M,I1955,TRUE,_xll.ohTrigger(RecalcTrigger,Trigger3M)),NA())</f>
        <v>1.8298302633672492E-2</v>
      </c>
      <c r="N1955" s="52">
        <f>IFERROR(_xll.qlIndexFixing(Index6M,$H1955,TRUE,_xll.ohTrigger(RecalcTrigger,Trigger6M)),NA())</f>
        <v>2.0074421860903517E-2</v>
      </c>
      <c r="O1955" s="52">
        <f>IFERROR(_xll.qlIndexFixing(ONIndex6M,I1955,TRUE,_xll.ohTrigger(RecalcTrigger,Trigger6M)),NA())</f>
        <v>1.9982557192026462E-2</v>
      </c>
      <c r="P1955" s="52">
        <f>IFERROR(_xll.qlIndexFixing(Index1Y,$H1955,TRUE,_xll.ohTrigger(RecalcTrigger,Trigger1Y)),NA())</f>
        <v>2.179209007185182E-2</v>
      </c>
      <c r="Q1955" s="52">
        <f>IFERROR(_xll.qlIndexFixing(ONIndex1Y,I1955,TRUE,_xll.ohTrigger(RecalcTrigger,Trigger1Y)),NA())</f>
        <v>2.1454950009589524E-2</v>
      </c>
    </row>
    <row r="1956" spans="2:17" x14ac:dyDescent="0.2">
      <c r="B1956" s="46" t="s">
        <v>51</v>
      </c>
      <c r="D1956" s="49">
        <f>_xll.qlCalendarAdvance(LocalCalendar,$D1955,B1956,"f",FALSE)</f>
        <v>53484</v>
      </c>
      <c r="E1956" s="49">
        <f>_xll.qlInterestRateIndexValueDate(IndexON,D1956)</f>
        <v>53484</v>
      </c>
      <c r="F1956" s="52">
        <f>IFERROR(_xll.qlIndexFixing(IndexON,D1956,TRUE,_xll.ohTrigger(RecalcTrigger,TriggerON)),NA())</f>
        <v>1.4154624074915745E-2</v>
      </c>
      <c r="H1956" s="49">
        <f>_xll.qlCalendarAdvance(IborCalendar,$H1955,B1956,"f",FALSE)</f>
        <v>53463</v>
      </c>
      <c r="I1956" s="49">
        <f>_xll.qlInterestRateIndexValueDate(Index1M,$H1956)</f>
        <v>53465</v>
      </c>
      <c r="J1956" s="52">
        <f>IFERROR(_xll.qlIndexFixing(Index1M,$H1956,TRUE,_xll.ohTrigger(RecalcTrigger,Trigger1M)),NA())</f>
        <v>1.6404602941041652E-2</v>
      </c>
      <c r="K1956" s="52">
        <f>IFERROR(_xll.qlIndexFixing(ONIndex1M,I1956,TRUE,_xll.ohTrigger(RecalcTrigger,Trigger1M)),NA())</f>
        <v>1.6393701630788016E-2</v>
      </c>
      <c r="L1956" s="52">
        <f>IFERROR(_xll.qlIndexFixing(Index3M,H1956,TRUE,_xll.ohTrigger(RecalcTrigger,Trigger3M)),NA())</f>
        <v>1.8322922813933804E-2</v>
      </c>
      <c r="M1956" s="52">
        <f>IFERROR(_xll.qlIndexFixing(ONIndex3M,I1956,TRUE,_xll.ohTrigger(RecalcTrigger,Trigger3M)),NA())</f>
        <v>1.8295973805928512E-2</v>
      </c>
      <c r="N1956" s="52">
        <f>IFERROR(_xll.qlIndexFixing(Index6M,$H1956,TRUE,_xll.ohTrigger(RecalcTrigger,Trigger6M)),NA())</f>
        <v>2.0073171902277503E-2</v>
      </c>
      <c r="O1956" s="52">
        <f>IFERROR(_xll.qlIndexFixing(ONIndex6M,I1956,TRUE,_xll.ohTrigger(RecalcTrigger,Trigger6M)),NA())</f>
        <v>1.9981755073734675E-2</v>
      </c>
      <c r="P1956" s="52">
        <f>IFERROR(_xll.qlIndexFixing(Index1Y,$H1956,TRUE,_xll.ohTrigger(RecalcTrigger,Trigger1Y)),NA())</f>
        <v>2.1795954145765194E-2</v>
      </c>
      <c r="Q1956" s="52">
        <f>IFERROR(_xll.qlIndexFixing(ONIndex1Y,I1956,TRUE,_xll.ohTrigger(RecalcTrigger,Trigger1Y)),NA())</f>
        <v>2.1458483657417204E-2</v>
      </c>
    </row>
    <row r="1957" spans="2:17" x14ac:dyDescent="0.2">
      <c r="B1957" s="46" t="s">
        <v>51</v>
      </c>
      <c r="D1957" s="49">
        <f>_xll.qlCalendarAdvance(LocalCalendar,$D1956,B1957,"f",FALSE)</f>
        <v>53491</v>
      </c>
      <c r="E1957" s="49">
        <f>_xll.qlInterestRateIndexValueDate(IndexON,D1957)</f>
        <v>53491</v>
      </c>
      <c r="F1957" s="52">
        <f>IFERROR(_xll.qlIndexFixing(IndexON,D1957,TRUE,_xll.ohTrigger(RecalcTrigger,TriggerON)),NA())</f>
        <v>1.415340042053792E-2</v>
      </c>
      <c r="H1957" s="49">
        <f>_xll.qlCalendarAdvance(IborCalendar,$H1956,B1957,"f",FALSE)</f>
        <v>53470</v>
      </c>
      <c r="I1957" s="49">
        <f>_xll.qlInterestRateIndexValueDate(Index1M,$H1957)</f>
        <v>53472</v>
      </c>
      <c r="J1957" s="52">
        <f>IFERROR(_xll.qlIndexFixing(Index1M,$H1957,TRUE,_xll.ohTrigger(RecalcTrigger,Trigger1M)),NA())</f>
        <v>1.6404834205850247E-2</v>
      </c>
      <c r="K1957" s="52">
        <f>IFERROR(_xll.qlIndexFixing(ONIndex1M,I1957,TRUE,_xll.ohTrigger(RecalcTrigger,Trigger1M)),NA())</f>
        <v>1.6394306377933709E-2</v>
      </c>
      <c r="L1957" s="52">
        <f>IFERROR(_xll.qlIndexFixing(Index3M,H1957,TRUE,_xll.ohTrigger(RecalcTrigger,Trigger3M)),NA())</f>
        <v>1.8320826142956683E-2</v>
      </c>
      <c r="M1957" s="52">
        <f>IFERROR(_xll.qlIndexFixing(ONIndex3M,I1957,TRUE,_xll.ohTrigger(RecalcTrigger,Trigger3M)),NA())</f>
        <v>1.8293935943682893E-2</v>
      </c>
      <c r="N1957" s="52">
        <f>IFERROR(_xll.qlIndexFixing(Index6M,$H1957,TRUE,_xll.ohTrigger(RecalcTrigger,Trigger6M)),NA())</f>
        <v>2.0072429972256948E-2</v>
      </c>
      <c r="O1957" s="52">
        <f>IFERROR(_xll.qlIndexFixing(ONIndex6M,I1957,TRUE,_xll.ohTrigger(RecalcTrigger,Trigger6M)),NA())</f>
        <v>1.9981456785507223E-2</v>
      </c>
      <c r="P1957" s="52">
        <f>IFERROR(_xll.qlIndexFixing(Index1Y,$H1957,TRUE,_xll.ohTrigger(RecalcTrigger,Trigger1Y)),NA())</f>
        <v>2.1800733636925664E-2</v>
      </c>
      <c r="Q1957" s="52">
        <f>IFERROR(_xll.qlIndexFixing(ONIndex1Y,I1957,TRUE,_xll.ohTrigger(RecalcTrigger,Trigger1Y)),NA())</f>
        <v>2.1462950021795546E-2</v>
      </c>
    </row>
    <row r="1958" spans="2:17" x14ac:dyDescent="0.2">
      <c r="B1958" s="46" t="s">
        <v>51</v>
      </c>
      <c r="D1958" s="49">
        <f>_xll.qlCalendarAdvance(LocalCalendar,$D1957,B1958,"f",FALSE)</f>
        <v>53498</v>
      </c>
      <c r="E1958" s="49">
        <f>_xll.qlInterestRateIndexValueDate(IndexON,D1958)</f>
        <v>53498</v>
      </c>
      <c r="F1958" s="52">
        <f>IFERROR(_xll.qlIndexFixing(IndexON,D1958,TRUE,_xll.ohTrigger(RecalcTrigger,TriggerON)),NA())</f>
        <v>1.4152174989181532E-2</v>
      </c>
      <c r="H1958" s="49">
        <f>_xll.qlCalendarAdvance(IborCalendar,$H1957,B1958,"f",FALSE)</f>
        <v>53477</v>
      </c>
      <c r="I1958" s="49">
        <f>_xll.qlInterestRateIndexValueDate(Index1M,$H1958)</f>
        <v>53479</v>
      </c>
      <c r="J1958" s="52">
        <f>IFERROR(_xll.qlIndexFixing(Index1M,$H1958,TRUE,_xll.ohTrigger(RecalcTrigger,Trigger1M)),NA())</f>
        <v>1.6405073099010983E-2</v>
      </c>
      <c r="K1958" s="52">
        <f>IFERROR(_xll.qlIndexFixing(ONIndex1M,I1958,TRUE,_xll.ohTrigger(RecalcTrigger,Trigger1M)),NA())</f>
        <v>1.639414071515688E-2</v>
      </c>
      <c r="L1958" s="52">
        <f>IFERROR(_xll.qlIndexFixing(Index3M,H1958,TRUE,_xll.ohTrigger(RecalcTrigger,Trigger3M)),NA())</f>
        <v>1.8318428775832497E-2</v>
      </c>
      <c r="M1958" s="52">
        <f>IFERROR(_xll.qlIndexFixing(ONIndex3M,I1958,TRUE,_xll.ohTrigger(RecalcTrigger,Trigger3M)),NA())</f>
        <v>1.8291296071302199E-2</v>
      </c>
      <c r="N1958" s="52">
        <f>IFERROR(_xll.qlIndexFixing(Index6M,$H1958,TRUE,_xll.ohTrigger(RecalcTrigger,Trigger6M)),NA())</f>
        <v>2.0071689788064954E-2</v>
      </c>
      <c r="O1958" s="52">
        <f>IFERROR(_xll.qlIndexFixing(ONIndex6M,I1958,TRUE,_xll.ohTrigger(RecalcTrigger,Trigger6M)),NA())</f>
        <v>1.9980168718234381E-2</v>
      </c>
      <c r="P1958" s="52">
        <f>IFERROR(_xll.qlIndexFixing(Index1Y,$H1958,TRUE,_xll.ohTrigger(RecalcTrigger,Trigger1Y)),NA())</f>
        <v>2.180366049432372E-2</v>
      </c>
      <c r="Q1958" s="52">
        <f>IFERROR(_xll.qlIndexFixing(ONIndex1Y,I1958,TRUE,_xll.ohTrigger(RecalcTrigger,Trigger1Y)),NA())</f>
        <v>2.1465660056465552E-2</v>
      </c>
    </row>
    <row r="1959" spans="2:17" x14ac:dyDescent="0.2">
      <c r="B1959" s="46" t="s">
        <v>51</v>
      </c>
      <c r="D1959" s="49">
        <f>_xll.qlCalendarAdvance(LocalCalendar,$D1958,B1959,"f",FALSE)</f>
        <v>53505</v>
      </c>
      <c r="E1959" s="49">
        <f>_xll.qlInterestRateIndexValueDate(IndexON,D1959)</f>
        <v>53505</v>
      </c>
      <c r="F1959" s="52">
        <f>IFERROR(_xll.qlIndexFixing(IndexON,D1959,TRUE,_xll.ohTrigger(RecalcTrigger,TriggerON)),NA())</f>
        <v>1.4150947781006451E-2</v>
      </c>
      <c r="H1959" s="49">
        <f>_xll.qlCalendarAdvance(IborCalendar,$H1958,B1959,"f",FALSE)</f>
        <v>53484</v>
      </c>
      <c r="I1959" s="49">
        <f>_xll.qlInterestRateIndexValueDate(Index1M,$H1959)</f>
        <v>53486</v>
      </c>
      <c r="J1959" s="52">
        <f>IFERROR(_xll.qlIndexFixing(Index1M,$H1959,TRUE,_xll.ohTrigger(RecalcTrigger,Trigger1M)),NA())</f>
        <v>1.6405319620521285E-2</v>
      </c>
      <c r="K1959" s="52">
        <f>IFERROR(_xll.qlIndexFixing(ONIndex1M,I1959,TRUE,_xll.ohTrigger(RecalcTrigger,Trigger1M)),NA())</f>
        <v>1.6394371685306552E-2</v>
      </c>
      <c r="L1959" s="52">
        <f>IFERROR(_xll.qlIndexFixing(Index3M,H1959,TRUE,_xll.ohTrigger(RecalcTrigger,Trigger3M)),NA())</f>
        <v>1.8315732518223479E-2</v>
      </c>
      <c r="M1959" s="52">
        <f>IFERROR(_xll.qlIndexFixing(ONIndex3M,I1959,TRUE,_xll.ohTrigger(RecalcTrigger,Trigger3M)),NA())</f>
        <v>1.8288947164473157E-2</v>
      </c>
      <c r="N1959" s="52">
        <f>IFERROR(_xll.qlIndexFixing(Index6M,$H1959,TRUE,_xll.ohTrigger(RecalcTrigger,Trigger6M)),NA())</f>
        <v>2.0070950842465757E-2</v>
      </c>
      <c r="O1959" s="52">
        <f>IFERROR(_xll.qlIndexFixing(ONIndex6M,I1959,TRUE,_xll.ohTrigger(RecalcTrigger,Trigger6M)),NA())</f>
        <v>1.9979384480999229E-2</v>
      </c>
      <c r="P1959" s="52">
        <f>IFERROR(_xll.qlIndexFixing(Index1Y,$H1959,TRUE,_xll.ohTrigger(RecalcTrigger,Trigger1Y)),NA())</f>
        <v>2.1807500135603085E-2</v>
      </c>
      <c r="Q1959" s="52">
        <f>IFERROR(_xll.qlIndexFixing(ONIndex1Y,I1959,TRUE,_xll.ohTrigger(RecalcTrigger,Trigger1Y)),NA())</f>
        <v>2.146930280773951E-2</v>
      </c>
    </row>
    <row r="1960" spans="2:17" x14ac:dyDescent="0.2">
      <c r="B1960" s="46" t="s">
        <v>51</v>
      </c>
      <c r="D1960" s="49">
        <f>_xll.qlCalendarAdvance(LocalCalendar,$D1959,B1960,"f",FALSE)</f>
        <v>53513</v>
      </c>
      <c r="E1960" s="49">
        <f>_xll.qlInterestRateIndexValueDate(IndexON,D1960)</f>
        <v>53513</v>
      </c>
      <c r="F1960" s="52">
        <f>IFERROR(_xll.qlIndexFixing(IndexON,D1960,TRUE,_xll.ohTrigger(RecalcTrigger,TriggerON)),NA())</f>
        <v>1.414954308160965E-2</v>
      </c>
      <c r="H1960" s="49">
        <f>_xll.qlCalendarAdvance(IborCalendar,$H1959,B1960,"f",FALSE)</f>
        <v>53491</v>
      </c>
      <c r="I1960" s="49">
        <f>_xll.qlInterestRateIndexValueDate(Index1M,$H1960)</f>
        <v>53493</v>
      </c>
      <c r="J1960" s="52">
        <f>IFERROR(_xll.qlIndexFixing(Index1M,$H1960,TRUE,_xll.ohTrigger(RecalcTrigger,Trigger1M)),NA())</f>
        <v>1.6405573770381154E-2</v>
      </c>
      <c r="K1960" s="52">
        <f>IFERROR(_xll.qlIndexFixing(ONIndex1M,I1960,TRUE,_xll.ohTrigger(RecalcTrigger,Trigger1M)),NA())</f>
        <v>1.6394610274028665E-2</v>
      </c>
      <c r="L1960" s="52">
        <f>IFERROR(_xll.qlIndexFixing(Index3M,H1960,TRUE,_xll.ohTrigger(RecalcTrigger,Trigger3M)),NA())</f>
        <v>1.8313322307864525E-2</v>
      </c>
      <c r="M1960" s="52">
        <f>IFERROR(_xll.qlIndexFixing(ONIndex3M,I1960,TRUE,_xll.ohTrigger(RecalcTrigger,Trigger3M)),NA())</f>
        <v>1.8286591564571353E-2</v>
      </c>
      <c r="N1960" s="52">
        <f>IFERROR(_xll.qlIndexFixing(Index6M,$H1960,TRUE,_xll.ohTrigger(RecalcTrigger,Trigger6M)),NA())</f>
        <v>2.0070212628222294E-2</v>
      </c>
      <c r="O1960" s="52">
        <f>IFERROR(_xll.qlIndexFixing(ONIndex6M,I1960,TRUE,_xll.ohTrigger(RecalcTrigger,Trigger6M)),NA())</f>
        <v>1.9978606204089644E-2</v>
      </c>
      <c r="P1960" s="52">
        <f>IFERROR(_xll.qlIndexFixing(Index1Y,$H1960,TRUE,_xll.ohTrigger(RecalcTrigger,Trigger1Y)),NA())</f>
        <v>2.1811328999271275E-2</v>
      </c>
      <c r="Q1960" s="52">
        <f>IFERROR(_xll.qlIndexFixing(ONIndex1Y,I1960,TRUE,_xll.ohTrigger(RecalcTrigger,Trigger1Y)),NA())</f>
        <v>2.1472981926748957E-2</v>
      </c>
    </row>
    <row r="1961" spans="2:17" x14ac:dyDescent="0.2">
      <c r="B1961" s="46" t="s">
        <v>51</v>
      </c>
      <c r="D1961" s="49">
        <f>_xll.qlCalendarAdvance(LocalCalendar,$D1960,B1961,"f",FALSE)</f>
        <v>53520</v>
      </c>
      <c r="E1961" s="49">
        <f>_xll.qlInterestRateIndexValueDate(IndexON,D1961)</f>
        <v>53520</v>
      </c>
      <c r="F1961" s="52">
        <f>IFERROR(_xll.qlIndexFixing(IndexON,D1961,TRUE,_xll.ohTrigger(RecalcTrigger,TriggerON)),NA())</f>
        <v>1.4148312065760393E-2</v>
      </c>
      <c r="H1961" s="49">
        <f>_xll.qlCalendarAdvance(IborCalendar,$H1960,B1961,"f",FALSE)</f>
        <v>53498</v>
      </c>
      <c r="I1961" s="49">
        <f>_xll.qlInterestRateIndexValueDate(Index1M,$H1961)</f>
        <v>53500</v>
      </c>
      <c r="J1961" s="52">
        <f>IFERROR(_xll.qlIndexFixing(Index1M,$H1961,TRUE,_xll.ohTrigger(RecalcTrigger,Trigger1M)),NA())</f>
        <v>1.6405835548593165E-2</v>
      </c>
      <c r="K1961" s="52">
        <f>IFERROR(_xll.qlIndexFixing(ONIndex1M,I1961,TRUE,_xll.ohTrigger(RecalcTrigger,Trigger1M)),NA())</f>
        <v>1.6394856481429798E-2</v>
      </c>
      <c r="L1961" s="52">
        <f>IFERROR(_xll.qlIndexFixing(Index3M,H1961,TRUE,_xll.ohTrigger(RecalcTrigger,Trigger3M)),NA())</f>
        <v>1.8310905374966449E-2</v>
      </c>
      <c r="M1961" s="52">
        <f>IFERROR(_xll.qlIndexFixing(ONIndex3M,I1961,TRUE,_xll.ohTrigger(RecalcTrigger,Trigger3M)),NA())</f>
        <v>1.8284229271703367E-2</v>
      </c>
      <c r="N1961" s="52">
        <f>IFERROR(_xll.qlIndexFixing(Index6M,$H1961,TRUE,_xll.ohTrigger(RecalcTrigger,Trigger6M)),NA())</f>
        <v>2.0069474638100524E-2</v>
      </c>
      <c r="O1961" s="52">
        <f>IFERROR(_xll.qlIndexFixing(ONIndex6M,I1961,TRUE,_xll.ohTrigger(RecalcTrigger,Trigger6M)),NA())</f>
        <v>1.997783388753227E-2</v>
      </c>
      <c r="P1961" s="52">
        <f>IFERROR(_xll.qlIndexFixing(Index1Y,$H1961,TRUE,_xll.ohTrigger(RecalcTrigger,Trigger1Y)),NA())</f>
        <v>2.1815145768596066E-2</v>
      </c>
      <c r="Q1961" s="52">
        <f>IFERROR(_xll.qlIndexFixing(ONIndex1Y,I1961,TRUE,_xll.ohTrigger(RecalcTrigger,Trigger1Y)),NA())</f>
        <v>2.1476697413573831E-2</v>
      </c>
    </row>
    <row r="1962" spans="2:17" x14ac:dyDescent="0.2">
      <c r="B1962" s="46" t="s">
        <v>51</v>
      </c>
      <c r="D1962" s="49">
        <f>_xll.qlCalendarAdvance(LocalCalendar,$D1961,B1962,"f",FALSE)</f>
        <v>53527</v>
      </c>
      <c r="E1962" s="49">
        <f>_xll.qlInterestRateIndexValueDate(IndexON,D1962)</f>
        <v>53527</v>
      </c>
      <c r="F1962" s="52">
        <f>IFERROR(_xll.qlIndexFixing(IndexON,D1962,TRUE,_xll.ohTrigger(RecalcTrigger,TriggerON)),NA())</f>
        <v>1.4147079273092444E-2</v>
      </c>
      <c r="H1962" s="49">
        <f>_xll.qlCalendarAdvance(IborCalendar,$H1961,B1962,"f",FALSE)</f>
        <v>53505</v>
      </c>
      <c r="I1962" s="49">
        <f>_xll.qlInterestRateIndexValueDate(Index1M,$H1962)</f>
        <v>53507</v>
      </c>
      <c r="J1962" s="52">
        <f>IFERROR(_xll.qlIndexFixing(Index1M,$H1962,TRUE,_xll.ohTrigger(RecalcTrigger,Trigger1M)),NA())</f>
        <v>1.6406498563429905E-2</v>
      </c>
      <c r="K1962" s="52">
        <f>IFERROR(_xll.qlIndexFixing(ONIndex1M,I1962,TRUE,_xll.ohTrigger(RecalcTrigger,Trigger1M)),NA())</f>
        <v>1.6395110307456662E-2</v>
      </c>
      <c r="L1962" s="52">
        <f>IFERROR(_xll.qlIndexFixing(Index3M,H1962,TRUE,_xll.ohTrigger(RecalcTrigger,Trigger3M)),NA())</f>
        <v>1.8307610356247589E-2</v>
      </c>
      <c r="M1962" s="52">
        <f>IFERROR(_xll.qlIndexFixing(ONIndex3M,I1962,TRUE,_xll.ohTrigger(RecalcTrigger,Trigger3M)),NA())</f>
        <v>1.8281860285789264E-2</v>
      </c>
      <c r="N1962" s="52">
        <f>IFERROR(_xll.qlIndexFixing(Index6M,$H1962,TRUE,_xll.ohTrigger(RecalcTrigger,Trigger6M)),NA())</f>
        <v>2.0068736364865978E-2</v>
      </c>
      <c r="O1962" s="52">
        <f>IFERROR(_xll.qlIndexFixing(ONIndex6M,I1962,TRUE,_xll.ohTrigger(RecalcTrigger,Trigger6M)),NA())</f>
        <v>1.9977067531300463E-2</v>
      </c>
      <c r="P1962" s="52">
        <f>IFERROR(_xll.qlIndexFixing(Index1Y,$H1962,TRUE,_xll.ohTrigger(RecalcTrigger,Trigger1Y)),NA())</f>
        <v>2.1816205656444546E-2</v>
      </c>
      <c r="Q1962" s="52">
        <f>IFERROR(_xll.qlIndexFixing(ONIndex1Y,I1962,TRUE,_xll.ohTrigger(RecalcTrigger,Trigger1Y)),NA())</f>
        <v>2.1480449268267421E-2</v>
      </c>
    </row>
    <row r="1963" spans="2:17" x14ac:dyDescent="0.2">
      <c r="B1963" s="46" t="s">
        <v>51</v>
      </c>
      <c r="D1963" s="49">
        <f>_xll.qlCalendarAdvance(LocalCalendar,$D1962,B1963,"f",FALSE)</f>
        <v>53534</v>
      </c>
      <c r="E1963" s="49">
        <f>_xll.qlInterestRateIndexValueDate(IndexON,D1963)</f>
        <v>53534</v>
      </c>
      <c r="F1963" s="52">
        <f>IFERROR(_xll.qlIndexFixing(IndexON,D1963,TRUE,_xll.ohTrigger(RecalcTrigger,TriggerON)),NA())</f>
        <v>1.4145844703525867E-2</v>
      </c>
      <c r="H1963" s="49">
        <f>_xll.qlCalendarAdvance(IborCalendar,$H1962,B1963,"f",FALSE)</f>
        <v>53512</v>
      </c>
      <c r="I1963" s="49">
        <f>_xll.qlInterestRateIndexValueDate(Index1M,$H1963)</f>
        <v>53514</v>
      </c>
      <c r="J1963" s="52">
        <f>IFERROR(_xll.qlIndexFixing(Index1M,$H1963,TRUE,_xll.ohTrigger(RecalcTrigger,Trigger1M)),NA())</f>
        <v>1.6406381990073615E-2</v>
      </c>
      <c r="K1963" s="52">
        <f>IFERROR(_xll.qlIndexFixing(ONIndex1M,I1963,TRUE,_xll.ohTrigger(RecalcTrigger,Trigger1M)),NA())</f>
        <v>1.639537175208261E-2</v>
      </c>
      <c r="L1963" s="52">
        <f>IFERROR(_xll.qlIndexFixing(Index3M,H1963,TRUE,_xll.ohTrigger(RecalcTrigger,Trigger3M)),NA())</f>
        <v>1.8306341481955955E-2</v>
      </c>
      <c r="M1963" s="52">
        <f>IFERROR(_xll.qlIndexFixing(ONIndex3M,I1963,TRUE,_xll.ohTrigger(RecalcTrigger,Trigger3M)),NA())</f>
        <v>1.8279484606829044E-2</v>
      </c>
      <c r="N1963" s="52">
        <f>IFERROR(_xll.qlIndexFixing(Index6M,$H1963,TRUE,_xll.ohTrigger(RecalcTrigger,Trigger6M)),NA())</f>
        <v>2.0067997301284616E-2</v>
      </c>
      <c r="O1963" s="52">
        <f>IFERROR(_xll.qlIndexFixing(ONIndex6M,I1963,TRUE,_xll.ohTrigger(RecalcTrigger,Trigger6M)),NA())</f>
        <v>1.9976307135394222E-2</v>
      </c>
      <c r="P1963" s="52">
        <f>IFERROR(_xll.qlIndexFixing(Index1Y,$H1963,TRUE,_xll.ohTrigger(RecalcTrigger,Trigger1Y)),NA())</f>
        <v>2.1822737757185469E-2</v>
      </c>
      <c r="Q1963" s="52">
        <f>IFERROR(_xll.qlIndexFixing(ONIndex1Y,I1963,TRUE,_xll.ohTrigger(RecalcTrigger,Trigger1Y)),NA())</f>
        <v>2.1484237490776437E-2</v>
      </c>
    </row>
    <row r="1964" spans="2:17" x14ac:dyDescent="0.2">
      <c r="B1964" s="46" t="s">
        <v>51</v>
      </c>
      <c r="D1964" s="49">
        <f>_xll.qlCalendarAdvance(LocalCalendar,$D1963,B1964,"f",FALSE)</f>
        <v>53541</v>
      </c>
      <c r="E1964" s="49">
        <f>_xll.qlInterestRateIndexValueDate(IndexON,D1964)</f>
        <v>53541</v>
      </c>
      <c r="F1964" s="52">
        <f>IFERROR(_xll.qlIndexFixing(IndexON,D1964,TRUE,_xll.ohTrigger(RecalcTrigger,TriggerON)),NA())</f>
        <v>1.4144608356980726E-2</v>
      </c>
      <c r="H1964" s="49">
        <f>_xll.qlCalendarAdvance(IborCalendar,$H1963,B1964,"f",FALSE)</f>
        <v>53519</v>
      </c>
      <c r="I1964" s="49">
        <f>_xll.qlInterestRateIndexValueDate(Index1M,$H1964)</f>
        <v>53521</v>
      </c>
      <c r="J1964" s="52">
        <f>IFERROR(_xll.qlIndexFixing(Index1M,$H1964,TRUE,_xll.ohTrigger(RecalcTrigger,Trigger1M)),NA())</f>
        <v>1.6406666653344636E-2</v>
      </c>
      <c r="K1964" s="52">
        <f>IFERROR(_xll.qlIndexFixing(ONIndex1M,I1964,TRUE,_xll.ohTrigger(RecalcTrigger,Trigger1M)),NA())</f>
        <v>1.6395640815334289E-2</v>
      </c>
      <c r="L1964" s="52">
        <f>IFERROR(_xll.qlIndexFixing(Index3M,H1964,TRUE,_xll.ohTrigger(RecalcTrigger,Trigger3M)),NA())</f>
        <v>1.8303615676680592E-2</v>
      </c>
      <c r="M1964" s="52">
        <f>IFERROR(_xll.qlIndexFixing(ONIndex3M,I1964,TRUE,_xll.ohTrigger(RecalcTrigger,Trigger3M)),NA())</f>
        <v>1.8277102234849352E-2</v>
      </c>
      <c r="N1964" s="52">
        <f>IFERROR(_xll.qlIndexFixing(Index6M,$H1964,TRUE,_xll.ohTrigger(RecalcTrigger,Trigger6M)),NA())</f>
        <v>2.0067256940124564E-2</v>
      </c>
      <c r="O1964" s="52">
        <f>IFERROR(_xll.qlIndexFixing(ONIndex6M,I1964,TRUE,_xll.ohTrigger(RecalcTrigger,Trigger6M)),NA())</f>
        <v>1.9975552699893484E-2</v>
      </c>
      <c r="P1964" s="52">
        <f>IFERROR(_xll.qlIndexFixing(Index1Y,$H1964,TRUE,_xll.ohTrigger(RecalcTrigger,Trigger1Y)),NA())</f>
        <v>2.182651034288674E-2</v>
      </c>
      <c r="Q1964" s="52">
        <f>IFERROR(_xll.qlIndexFixing(ONIndex1Y,I1964,TRUE,_xll.ohTrigger(RecalcTrigger,Trigger1Y)),NA())</f>
        <v>2.1488062081074233E-2</v>
      </c>
    </row>
    <row r="1965" spans="2:17" x14ac:dyDescent="0.2">
      <c r="B1965" s="46" t="s">
        <v>51</v>
      </c>
      <c r="D1965" s="49">
        <f>_xll.qlCalendarAdvance(LocalCalendar,$D1964,B1965,"f",FALSE)</f>
        <v>53548</v>
      </c>
      <c r="E1965" s="49">
        <f>_xll.qlInterestRateIndexValueDate(IndexON,D1965)</f>
        <v>53548</v>
      </c>
      <c r="F1965" s="52">
        <f>IFERROR(_xll.qlIndexFixing(IndexON,D1965,TRUE,_xll.ohTrigger(RecalcTrigger,TriggerON)),NA())</f>
        <v>1.4143370233696828E-2</v>
      </c>
      <c r="H1965" s="49">
        <f>_xll.qlCalendarAdvance(IborCalendar,$H1964,B1965,"f",FALSE)</f>
        <v>53526</v>
      </c>
      <c r="I1965" s="49">
        <f>_xll.qlInterestRateIndexValueDate(Index1M,$H1965)</f>
        <v>53528</v>
      </c>
      <c r="J1965" s="52">
        <f>IFERROR(_xll.qlIndexFixing(Index1M,$H1965,TRUE,_xll.ohTrigger(RecalcTrigger,Trigger1M)),NA())</f>
        <v>1.6406958944962642E-2</v>
      </c>
      <c r="K1965" s="52">
        <f>IFERROR(_xll.qlIndexFixing(ONIndex1M,I1965,TRUE,_xll.ohTrigger(RecalcTrigger,Trigger1M)),NA())</f>
        <v>1.6395917497211698E-2</v>
      </c>
      <c r="L1965" s="52">
        <f>IFERROR(_xll.qlIndexFixing(Index3M,H1965,TRUE,_xll.ohTrigger(RecalcTrigger,Trigger3M)),NA())</f>
        <v>1.8301174457434267E-2</v>
      </c>
      <c r="M1965" s="52">
        <f>IFERROR(_xll.qlIndexFixing(ONIndex3M,I1965,TRUE,_xll.ohTrigger(RecalcTrigger,Trigger3M)),NA())</f>
        <v>1.8274713169823542E-2</v>
      </c>
      <c r="N1965" s="52">
        <f>IFERROR(_xll.qlIndexFixing(Index6M,$H1965,TRUE,_xll.ohTrigger(RecalcTrigger,Trigger6M)),NA())</f>
        <v>2.0067018046064023E-2</v>
      </c>
      <c r="O1965" s="52">
        <f>IFERROR(_xll.qlIndexFixing(ONIndex6M,I1965,TRUE,_xll.ohTrigger(RecalcTrigger,Trigger6M)),NA())</f>
        <v>1.9974804224691667E-2</v>
      </c>
      <c r="P1965" s="52">
        <f>IFERROR(_xll.qlIndexFixing(Index1Y,$H1965,TRUE,_xll.ohTrigger(RecalcTrigger,Trigger1Y)),NA())</f>
        <v>2.1830265567118805E-2</v>
      </c>
      <c r="Q1965" s="52">
        <f>IFERROR(_xll.qlIndexFixing(ONIndex1Y,I1965,TRUE,_xll.ohTrigger(RecalcTrigger,Trigger1Y)),NA())</f>
        <v>2.1491923039187455E-2</v>
      </c>
    </row>
    <row r="1966" spans="2:17" x14ac:dyDescent="0.2">
      <c r="B1966" s="46" t="s">
        <v>51</v>
      </c>
      <c r="D1966" s="49">
        <f>_xll.qlCalendarAdvance(LocalCalendar,$D1965,B1966,"f",FALSE)</f>
        <v>53555</v>
      </c>
      <c r="E1966" s="49">
        <f>_xll.qlInterestRateIndexValueDate(IndexON,D1966)</f>
        <v>53555</v>
      </c>
      <c r="F1966" s="52">
        <f>IFERROR(_xll.qlIndexFixing(IndexON,D1966,TRUE,_xll.ohTrigger(RecalcTrigger,TriggerON)),NA())</f>
        <v>1.4142130333434366E-2</v>
      </c>
      <c r="H1966" s="49">
        <f>_xll.qlCalendarAdvance(IborCalendar,$H1965,B1966,"f",FALSE)</f>
        <v>53533</v>
      </c>
      <c r="I1966" s="49">
        <f>_xll.qlInterestRateIndexValueDate(Index1M,$H1966)</f>
        <v>53535</v>
      </c>
      <c r="J1966" s="52">
        <f>IFERROR(_xll.qlIndexFixing(Index1M,$H1966,TRUE,_xll.ohTrigger(RecalcTrigger,Trigger1M)),NA())</f>
        <v>1.6407654705392072E-2</v>
      </c>
      <c r="K1966" s="52">
        <f>IFERROR(_xll.qlIndexFixing(ONIndex1M,I1966,TRUE,_xll.ohTrigger(RecalcTrigger,Trigger1M)),NA())</f>
        <v>1.6396201797714838E-2</v>
      </c>
      <c r="L1966" s="52">
        <f>IFERROR(_xll.qlIndexFixing(Index3M,H1966,TRUE,_xll.ohTrigger(RecalcTrigger,Trigger3M)),NA())</f>
        <v>1.8298728577385133E-2</v>
      </c>
      <c r="M1966" s="52">
        <f>IFERROR(_xll.qlIndexFixing(ONIndex3M,I1966,TRUE,_xll.ohTrigger(RecalcTrigger,Trigger3M)),NA())</f>
        <v>1.8272317411831551E-2</v>
      </c>
      <c r="N1966" s="52">
        <f>IFERROR(_xll.qlIndexFixing(Index6M,$H1966,TRUE,_xll.ohTrigger(RecalcTrigger,Trigger6M)),NA())</f>
        <v>2.0065770296139998E-2</v>
      </c>
      <c r="O1966" s="52">
        <f>IFERROR(_xll.qlIndexFixing(ONIndex6M,I1966,TRUE,_xll.ohTrigger(RecalcTrigger,Trigger6M)),NA())</f>
        <v>1.9974061709815416E-2</v>
      </c>
      <c r="P1966" s="52">
        <f>IFERROR(_xll.qlIndexFixing(Index1Y,$H1966,TRUE,_xll.ohTrigger(RecalcTrigger,Trigger1Y)),NA())</f>
        <v>2.1834002113052503E-2</v>
      </c>
      <c r="Q1966" s="52">
        <f>IFERROR(_xll.qlIndexFixing(ONIndex1Y,I1966,TRUE,_xll.ohTrigger(RecalcTrigger,Trigger1Y)),NA())</f>
        <v>2.1495820365142748E-2</v>
      </c>
    </row>
    <row r="1967" spans="2:17" x14ac:dyDescent="0.2">
      <c r="B1967" s="46" t="s">
        <v>51</v>
      </c>
      <c r="D1967" s="49">
        <f>_xll.qlCalendarAdvance(LocalCalendar,$D1966,B1967,"f",FALSE)</f>
        <v>53562</v>
      </c>
      <c r="E1967" s="49">
        <f>_xll.qlInterestRateIndexValueDate(IndexON,D1967)</f>
        <v>53562</v>
      </c>
      <c r="F1967" s="52">
        <f>IFERROR(_xll.qlIndexFixing(IndexON,D1967,TRUE,_xll.ohTrigger(RecalcTrigger,TriggerON)),NA())</f>
        <v>1.4140888656353212E-2</v>
      </c>
      <c r="H1967" s="49">
        <f>_xll.qlCalendarAdvance(IborCalendar,$H1966,B1967,"f",FALSE)</f>
        <v>53540</v>
      </c>
      <c r="I1967" s="49">
        <f>_xll.qlInterestRateIndexValueDate(Index1M,$H1967)</f>
        <v>53542</v>
      </c>
      <c r="J1967" s="52">
        <f>IFERROR(_xll.qlIndexFixing(Index1M,$H1967,TRUE,_xll.ohTrigger(RecalcTrigger,Trigger1M)),NA())</f>
        <v>1.6407962812639287E-2</v>
      </c>
      <c r="K1967" s="52">
        <f>IFERROR(_xll.qlIndexFixing(ONIndex1M,I1967,TRUE,_xll.ohTrigger(RecalcTrigger,Trigger1M)),NA())</f>
        <v>1.6396493716870353E-2</v>
      </c>
      <c r="L1967" s="52">
        <f>IFERROR(_xll.qlIndexFixing(Index3M,H1967,TRUE,_xll.ohTrigger(RecalcTrigger,Trigger3M)),NA())</f>
        <v>1.8296278637862391E-2</v>
      </c>
      <c r="M1967" s="52">
        <f>IFERROR(_xll.qlIndexFixing(ONIndex3M,I1967,TRUE,_xll.ohTrigger(RecalcTrigger,Trigger3M)),NA())</f>
        <v>1.8269914960766798E-2</v>
      </c>
      <c r="N1967" s="52">
        <f>IFERROR(_xll.qlIndexFixing(Index6M,$H1967,TRUE,_xll.ohTrigger(RecalcTrigger,Trigger6M)),NA())</f>
        <v>2.0065022998854324E-2</v>
      </c>
      <c r="O1967" s="52">
        <f>IFERROR(_xll.qlIndexFixing(ONIndex6M,I1967,TRUE,_xll.ohTrigger(RecalcTrigger,Trigger6M)),NA())</f>
        <v>1.9973325155318022E-2</v>
      </c>
      <c r="P1967" s="52">
        <f>IFERROR(_xll.qlIndexFixing(Index1Y,$H1967,TRUE,_xll.ohTrigger(RecalcTrigger,Trigger1Y)),NA())</f>
        <v>2.1837718663839517E-2</v>
      </c>
      <c r="Q1967" s="52">
        <f>IFERROR(_xll.qlIndexFixing(ONIndex1Y,I1967,TRUE,_xll.ohTrigger(RecalcTrigger,Trigger1Y)),NA())</f>
        <v>2.1499754058913467E-2</v>
      </c>
    </row>
    <row r="1968" spans="2:17" x14ac:dyDescent="0.2">
      <c r="B1968" s="46" t="s">
        <v>51</v>
      </c>
      <c r="D1968" s="49">
        <f>_xll.qlCalendarAdvance(LocalCalendar,$D1967,B1968,"f",FALSE)</f>
        <v>53569</v>
      </c>
      <c r="E1968" s="49">
        <f>_xll.qlInterestRateIndexValueDate(IndexON,D1968)</f>
        <v>53569</v>
      </c>
      <c r="F1968" s="52">
        <f>IFERROR(_xll.qlIndexFixing(IndexON,D1968,TRUE,_xll.ohTrigger(RecalcTrigger,TriggerON)),NA())</f>
        <v>1.413964520237343E-2</v>
      </c>
      <c r="H1968" s="49">
        <f>_xll.qlCalendarAdvance(IborCalendar,$H1967,B1968,"f",FALSE)</f>
        <v>53547</v>
      </c>
      <c r="I1968" s="49">
        <f>_xll.qlInterestRateIndexValueDate(Index1M,$H1968)</f>
        <v>53549</v>
      </c>
      <c r="J1968" s="52">
        <f>IFERROR(_xll.qlIndexFixing(Index1M,$H1968,TRUE,_xll.ohTrigger(RecalcTrigger,Trigger1M)),NA())</f>
        <v>1.6407881589960462E-2</v>
      </c>
      <c r="K1968" s="52">
        <f>IFERROR(_xll.qlIndexFixing(ONIndex1M,I1968,TRUE,_xll.ohTrigger(RecalcTrigger,Trigger1M)),NA())</f>
        <v>1.6396793254624953E-2</v>
      </c>
      <c r="L1968" s="52">
        <f>IFERROR(_xll.qlIndexFixing(Index3M,H1968,TRUE,_xll.ohTrigger(RecalcTrigger,Trigger3M)),NA())</f>
        <v>1.8294113490178922E-2</v>
      </c>
      <c r="M1968" s="52">
        <f>IFERROR(_xll.qlIndexFixing(ONIndex3M,I1968,TRUE,_xll.ohTrigger(RecalcTrigger,Trigger3M)),NA())</f>
        <v>1.8267505816709217E-2</v>
      </c>
      <c r="N1968" s="52">
        <f>IFERROR(_xll.qlIndexFixing(Index6M,$H1968,TRUE,_xll.ohTrigger(RecalcTrigger,Trigger6M)),NA())</f>
        <v>2.0064272375065469E-2</v>
      </c>
      <c r="O1968" s="52">
        <f>IFERROR(_xll.qlIndexFixing(ONIndex6M,I1968,TRUE,_xll.ohTrigger(RecalcTrigger,Trigger6M)),NA())</f>
        <v>1.9972594561172841E-2</v>
      </c>
      <c r="P1968" s="52">
        <f>IFERROR(_xll.qlIndexFixing(Index1Y,$H1968,TRUE,_xll.ohTrigger(RecalcTrigger,Trigger1Y)),NA())</f>
        <v>2.1841413902614105E-2</v>
      </c>
      <c r="Q1968" s="52">
        <f>IFERROR(_xll.qlIndexFixing(ONIndex1Y,I1968,TRUE,_xll.ohTrigger(RecalcTrigger,Trigger1Y)),NA())</f>
        <v>2.1503724120552903E-2</v>
      </c>
    </row>
    <row r="1969" spans="2:17" x14ac:dyDescent="0.2">
      <c r="B1969" s="46" t="s">
        <v>51</v>
      </c>
      <c r="D1969" s="49">
        <f>_xll.qlCalendarAdvance(LocalCalendar,$D1968,B1969,"f",FALSE)</f>
        <v>53576</v>
      </c>
      <c r="E1969" s="49">
        <f>_xll.qlInterestRateIndexValueDate(IndexON,D1969)</f>
        <v>53576</v>
      </c>
      <c r="F1969" s="52">
        <f>IFERROR(_xll.qlIndexFixing(IndexON,D1969,TRUE,_xll.ohTrigger(RecalcTrigger,TriggerON)),NA())</f>
        <v>1.4138399971495019E-2</v>
      </c>
      <c r="H1969" s="49">
        <f>_xll.qlCalendarAdvance(IborCalendar,$H1968,B1969,"f",FALSE)</f>
        <v>53554</v>
      </c>
      <c r="I1969" s="49">
        <f>_xll.qlInterestRateIndexValueDate(Index1M,$H1969)</f>
        <v>53556</v>
      </c>
      <c r="J1969" s="52">
        <f>IFERROR(_xll.qlIndexFixing(Index1M,$H1969,TRUE,_xll.ohTrigger(RecalcTrigger,Trigger1M)),NA())</f>
        <v>1.6408204395002516E-2</v>
      </c>
      <c r="K1969" s="52">
        <f>IFERROR(_xll.qlIndexFixing(ONIndex1M,I1969,TRUE,_xll.ohTrigger(RecalcTrigger,Trigger1M)),NA())</f>
        <v>1.6397100411005283E-2</v>
      </c>
      <c r="L1969" s="52">
        <f>IFERROR(_xll.qlIndexFixing(Index3M,H1969,TRUE,_xll.ohTrigger(RecalcTrigger,Trigger3M)),NA())</f>
        <v>1.8291368985712028E-2</v>
      </c>
      <c r="M1969" s="52">
        <f>IFERROR(_xll.qlIndexFixing(ONIndex3M,I1969,TRUE,_xll.ohTrigger(RecalcTrigger,Trigger3M)),NA())</f>
        <v>1.826508997960552E-2</v>
      </c>
      <c r="N1969" s="52">
        <f>IFERROR(_xll.qlIndexFixing(Index6M,$H1969,TRUE,_xll.ohTrigger(RecalcTrigger,Trigger6M)),NA())</f>
        <v>2.0064019269695726E-2</v>
      </c>
      <c r="O1969" s="52">
        <f>IFERROR(_xll.qlIndexFixing(ONIndex6M,I1969,TRUE,_xll.ohTrigger(RecalcTrigger,Trigger6M)),NA())</f>
        <v>1.9971869927299934E-2</v>
      </c>
      <c r="P1969" s="52">
        <f>IFERROR(_xll.qlIndexFixing(Index1Y,$H1969,TRUE,_xll.ohTrigger(RecalcTrigger,Trigger1Y)),NA())</f>
        <v>2.184508651249201E-2</v>
      </c>
      <c r="Q1969" s="52">
        <f>IFERROR(_xll.qlIndexFixing(ONIndex1Y,I1969,TRUE,_xll.ohTrigger(RecalcTrigger,Trigger1Y)),NA())</f>
        <v>2.1507730550007764E-2</v>
      </c>
    </row>
    <row r="1970" spans="2:17" x14ac:dyDescent="0.2">
      <c r="B1970" s="46" t="s">
        <v>51</v>
      </c>
      <c r="D1970" s="49">
        <f>_xll.qlCalendarAdvance(LocalCalendar,$D1969,B1970,"f",FALSE)</f>
        <v>53583</v>
      </c>
      <c r="E1970" s="49">
        <f>_xll.qlInterestRateIndexValueDate(IndexON,D1970)</f>
        <v>53583</v>
      </c>
      <c r="F1970" s="52">
        <f>IFERROR(_xll.qlIndexFixing(IndexON,D1970,TRUE,_xll.ohTrigger(RecalcTrigger,TriggerON)),NA())</f>
        <v>1.413715296371798E-2</v>
      </c>
      <c r="H1970" s="49">
        <f>_xll.qlCalendarAdvance(IborCalendar,$H1969,B1970,"f",FALSE)</f>
        <v>53561</v>
      </c>
      <c r="I1970" s="49">
        <f>_xll.qlInterestRateIndexValueDate(Index1M,$H1970)</f>
        <v>53563</v>
      </c>
      <c r="J1970" s="52">
        <f>IFERROR(_xll.qlIndexFixing(Index1M,$H1970,TRUE,_xll.ohTrigger(RecalcTrigger,Trigger1M)),NA())</f>
        <v>1.6408534828399289E-2</v>
      </c>
      <c r="K1970" s="52">
        <f>IFERROR(_xll.qlIndexFixing(ONIndex1M,I1970,TRUE,_xll.ohTrigger(RecalcTrigger,Trigger1M)),NA())</f>
        <v>1.6397811434318843E-2</v>
      </c>
      <c r="L1970" s="52">
        <f>IFERROR(_xll.qlIndexFixing(Index3M,H1970,TRUE,_xll.ohTrigger(RecalcTrigger,Trigger3M)),NA())</f>
        <v>1.8288910475737701E-2</v>
      </c>
      <c r="M1970" s="52">
        <f>IFERROR(_xll.qlIndexFixing(ONIndex3M,I1970,TRUE,_xll.ohTrigger(RecalcTrigger,Trigger3M)),NA())</f>
        <v>1.8262957320416273E-2</v>
      </c>
      <c r="N1970" s="52">
        <f>IFERROR(_xll.qlIndexFixing(Index6M,$H1970,TRUE,_xll.ohTrigger(RecalcTrigger,Trigger6M)),NA())</f>
        <v>2.0062759119067124E-2</v>
      </c>
      <c r="O1970" s="52">
        <f>IFERROR(_xll.qlIndexFixing(ONIndex6M,I1970,TRUE,_xll.ohTrigger(RecalcTrigger,Trigger6M)),NA())</f>
        <v>1.9971654114272486E-2</v>
      </c>
      <c r="P1970" s="52">
        <f>IFERROR(_xll.qlIndexFixing(Index1Y,$H1970,TRUE,_xll.ohTrigger(RecalcTrigger,Trigger1Y)),NA())</f>
        <v>2.1849634185945734E-2</v>
      </c>
      <c r="Q1970" s="52">
        <f>IFERROR(_xll.qlIndexFixing(ONIndex1Y,I1970,TRUE,_xll.ohTrigger(RecalcTrigger,Trigger1Y)),NA())</f>
        <v>2.151270643562464E-2</v>
      </c>
    </row>
    <row r="1971" spans="2:17" x14ac:dyDescent="0.2">
      <c r="B1971" s="46" t="s">
        <v>51</v>
      </c>
      <c r="D1971" s="49">
        <f>_xll.qlCalendarAdvance(LocalCalendar,$D1970,B1971,"f",FALSE)</f>
        <v>53590</v>
      </c>
      <c r="E1971" s="49">
        <f>_xll.qlInterestRateIndexValueDate(IndexON,D1971)</f>
        <v>53590</v>
      </c>
      <c r="F1971" s="52">
        <f>IFERROR(_xll.qlIndexFixing(IndexON,D1971,TRUE,_xll.ohTrigger(RecalcTrigger,TriggerON)),NA())</f>
        <v>1.413590417912225E-2</v>
      </c>
      <c r="H1971" s="49">
        <f>_xll.qlCalendarAdvance(IborCalendar,$H1970,B1971,"f",FALSE)</f>
        <v>53568</v>
      </c>
      <c r="I1971" s="49">
        <f>_xll.qlInterestRateIndexValueDate(Index1M,$H1971)</f>
        <v>53570</v>
      </c>
      <c r="J1971" s="52">
        <f>IFERROR(_xll.qlIndexFixing(Index1M,$H1971,TRUE,_xll.ohTrigger(RecalcTrigger,Trigger1M)),NA())</f>
        <v>1.6407677367646287E-2</v>
      </c>
      <c r="K1971" s="52">
        <f>IFERROR(_xll.qlIndexFixing(ONIndex1M,I1971,TRUE,_xll.ohTrigger(RecalcTrigger,Trigger1M)),NA())</f>
        <v>1.639813438686355E-2</v>
      </c>
      <c r="L1971" s="52">
        <f>IFERROR(_xll.qlIndexFixing(Index3M,H1971,TRUE,_xll.ohTrigger(RecalcTrigger,Trigger3M)),NA())</f>
        <v>1.8285586730014108E-2</v>
      </c>
      <c r="M1971" s="52">
        <f>IFERROR(_xll.qlIndexFixing(ONIndex3M,I1971,TRUE,_xll.ohTrigger(RecalcTrigger,Trigger3M)),NA())</f>
        <v>1.8260527495954637E-2</v>
      </c>
      <c r="N1971" s="52">
        <f>IFERROR(_xll.qlIndexFixing(Index6M,$H1971,TRUE,_xll.ohTrigger(RecalcTrigger,Trigger6M)),NA())</f>
        <v>2.0059993989018088E-2</v>
      </c>
      <c r="O1971" s="52">
        <f>IFERROR(_xll.qlIndexFixing(ONIndex6M,I1971,TRUE,_xll.ohTrigger(RecalcTrigger,Trigger6M)),NA())</f>
        <v>1.997094178733505E-2</v>
      </c>
      <c r="P1971" s="52">
        <f>IFERROR(_xll.qlIndexFixing(Index1Y,$H1971,TRUE,_xll.ohTrigger(RecalcTrigger,Trigger1Y)),NA())</f>
        <v>2.1849666644620618E-2</v>
      </c>
      <c r="Q1971" s="52">
        <f>IFERROR(_xll.qlIndexFixing(ONIndex1Y,I1971,TRUE,_xll.ohTrigger(RecalcTrigger,Trigger1Y)),NA())</f>
        <v>2.1516788442357271E-2</v>
      </c>
    </row>
    <row r="1972" spans="2:17" x14ac:dyDescent="0.2">
      <c r="B1972" s="46" t="s">
        <v>51</v>
      </c>
      <c r="D1972" s="49">
        <f>_xll.qlCalendarAdvance(LocalCalendar,$D1971,B1972,"f",FALSE)</f>
        <v>53597</v>
      </c>
      <c r="E1972" s="49">
        <f>_xll.qlInterestRateIndexValueDate(IndexON,D1972)</f>
        <v>53597</v>
      </c>
      <c r="F1972" s="52">
        <f>IFERROR(_xll.qlIndexFixing(IndexON,D1972,TRUE,_xll.ohTrigger(RecalcTrigger,TriggerON)),NA())</f>
        <v>1.413465361762789E-2</v>
      </c>
      <c r="H1972" s="49">
        <f>_xll.qlCalendarAdvance(IborCalendar,$H1971,B1972,"f",FALSE)</f>
        <v>53575</v>
      </c>
      <c r="I1972" s="49">
        <f>_xll.qlInterestRateIndexValueDate(Index1M,$H1972)</f>
        <v>53577</v>
      </c>
      <c r="J1972" s="52">
        <f>IFERROR(_xll.qlIndexFixing(Index1M,$H1972,TRUE,_xll.ohTrigger(RecalcTrigger,Trigger1M)),NA())</f>
        <v>1.640961593000978E-2</v>
      </c>
      <c r="K1972" s="52">
        <f>IFERROR(_xll.qlIndexFixing(ONIndex1M,I1972,TRUE,_xll.ohTrigger(RecalcTrigger,Trigger1M)),NA())</f>
        <v>1.6398067591927301E-2</v>
      </c>
      <c r="L1972" s="52">
        <f>IFERROR(_xll.qlIndexFixing(Index3M,H1972,TRUE,_xll.ohTrigger(RecalcTrigger,Trigger3M)),NA())</f>
        <v>1.828312571961644E-2</v>
      </c>
      <c r="M1972" s="52">
        <f>IFERROR(_xll.qlIndexFixing(ONIndex3M,I1972,TRUE,_xll.ohTrigger(RecalcTrigger,Trigger3M)),NA())</f>
        <v>1.8257802310177595E-2</v>
      </c>
      <c r="N1972" s="52">
        <f>IFERROR(_xll.qlIndexFixing(Index6M,$H1972,TRUE,_xll.ohTrigger(RecalcTrigger,Trigger6M)),NA())</f>
        <v>2.0059227197691078E-2</v>
      </c>
      <c r="O1972" s="52">
        <f>IFERROR(_xll.qlIndexFixing(ONIndex6M,I1972,TRUE,_xll.ohTrigger(RecalcTrigger,Trigger6M)),NA())</f>
        <v>1.9969731787874423E-2</v>
      </c>
      <c r="P1972" s="52">
        <f>IFERROR(_xll.qlIndexFixing(Index1Y,$H1972,TRUE,_xll.ohTrigger(RecalcTrigger,Trigger1Y)),NA())</f>
        <v>2.1855955399637077E-2</v>
      </c>
      <c r="Q1972" s="52">
        <f>IFERROR(_xll.qlIndexFixing(ONIndex1Y,I1972,TRUE,_xll.ohTrigger(RecalcTrigger,Trigger1Y)),NA())</f>
        <v>2.1519968045424775E-2</v>
      </c>
    </row>
    <row r="1973" spans="2:17" x14ac:dyDescent="0.2">
      <c r="B1973" s="46" t="s">
        <v>51</v>
      </c>
      <c r="D1973" s="49">
        <f>_xll.qlCalendarAdvance(LocalCalendar,$D1972,B1973,"f",FALSE)</f>
        <v>53604</v>
      </c>
      <c r="E1973" s="49">
        <f>_xll.qlInterestRateIndexValueDate(IndexON,D1973)</f>
        <v>53604</v>
      </c>
      <c r="F1973" s="52">
        <f>IFERROR(_xll.qlIndexFixing(IndexON,D1973,TRUE,_xll.ohTrigger(RecalcTrigger,TriggerON)),NA())</f>
        <v>1.4133400410649699E-2</v>
      </c>
      <c r="H1973" s="49">
        <f>_xll.qlCalendarAdvance(IborCalendar,$H1972,B1973,"f",FALSE)</f>
        <v>53582</v>
      </c>
      <c r="I1973" s="49">
        <f>_xll.qlInterestRateIndexValueDate(Index1M,$H1973)</f>
        <v>53584</v>
      </c>
      <c r="J1973" s="52">
        <f>IFERROR(_xll.qlIndexFixing(Index1M,$H1973,TRUE,_xll.ohTrigger(RecalcTrigger,Trigger1M)),NA())</f>
        <v>1.640956485226162E-2</v>
      </c>
      <c r="K1973" s="52">
        <f>IFERROR(_xll.qlIndexFixing(ONIndex1M,I1973,TRUE,_xll.ohTrigger(RecalcTrigger,Trigger1M)),NA())</f>
        <v>1.6398405222783907E-2</v>
      </c>
      <c r="L1973" s="52">
        <f>IFERROR(_xll.qlIndexFixing(Index3M,H1973,TRUE,_xll.ohTrigger(RecalcTrigger,Trigger3M)),NA())</f>
        <v>1.8280664198252559E-2</v>
      </c>
      <c r="M1973" s="52">
        <f>IFERROR(_xll.qlIndexFixing(ONIndex3M,I1973,TRUE,_xll.ohTrigger(RecalcTrigger,Trigger3M)),NA())</f>
        <v>1.825535970099601E-2</v>
      </c>
      <c r="N1973" s="52">
        <f>IFERROR(_xll.qlIndexFixing(Index6M,$H1973,TRUE,_xll.ohTrigger(RecalcTrigger,Trigger6M)),NA())</f>
        <v>2.0058454578638144E-2</v>
      </c>
      <c r="O1973" s="52">
        <f>IFERROR(_xll.qlIndexFixing(ONIndex6M,I1973,TRUE,_xll.ohTrigger(RecalcTrigger,Trigger6M)),NA())</f>
        <v>1.9969030995437009E-2</v>
      </c>
      <c r="P1973" s="52">
        <f>IFERROR(_xll.qlIndexFixing(Index1Y,$H1973,TRUE,_xll.ohTrigger(RecalcTrigger,Trigger1Y)),NA())</f>
        <v>2.1859524324733676E-2</v>
      </c>
      <c r="Q1973" s="52">
        <f>IFERROR(_xll.qlIndexFixing(ONIndex1Y,I1973,TRUE,_xll.ohTrigger(RecalcTrigger,Trigger1Y)),NA())</f>
        <v>2.1524119946301212E-2</v>
      </c>
    </row>
    <row r="1974" spans="2:17" x14ac:dyDescent="0.2">
      <c r="B1974" s="46" t="s">
        <v>51</v>
      </c>
      <c r="D1974" s="49">
        <f>_xll.qlCalendarAdvance(LocalCalendar,$D1973,B1974,"f",FALSE)</f>
        <v>53611</v>
      </c>
      <c r="E1974" s="49">
        <f>_xll.qlInterestRateIndexValueDate(IndexON,D1974)</f>
        <v>53611</v>
      </c>
      <c r="F1974" s="52">
        <f>IFERROR(_xll.qlIndexFixing(IndexON,D1974,TRUE,_xll.ohTrigger(RecalcTrigger,TriggerON)),NA())</f>
        <v>1.4132143423095656E-2</v>
      </c>
      <c r="H1974" s="49">
        <f>_xll.qlCalendarAdvance(IborCalendar,$H1973,B1974,"f",FALSE)</f>
        <v>53589</v>
      </c>
      <c r="I1974" s="49">
        <f>_xll.qlInterestRateIndexValueDate(Index1M,$H1974)</f>
        <v>53591</v>
      </c>
      <c r="J1974" s="52">
        <f>IFERROR(_xll.qlIndexFixing(Index1M,$H1974,TRUE,_xll.ohTrigger(RecalcTrigger,Trigger1M)),NA())</f>
        <v>1.6409913018480056E-2</v>
      </c>
      <c r="K1974" s="52">
        <f>IFERROR(_xll.qlIndexFixing(ONIndex1M,I1974,TRUE,_xll.ohTrigger(RecalcTrigger,Trigger1M)),NA())</f>
        <v>1.6398750472319534E-2</v>
      </c>
      <c r="L1974" s="52">
        <f>IFERROR(_xll.qlIndexFixing(Index3M,H1974,TRUE,_xll.ohTrigger(RecalcTrigger,Trigger3M)),NA())</f>
        <v>1.8278202786972047E-2</v>
      </c>
      <c r="M1974" s="52">
        <f>IFERROR(_xll.qlIndexFixing(ONIndex3M,I1974,TRUE,_xll.ohTrigger(RecalcTrigger,Trigger3M)),NA())</f>
        <v>1.8252910398768307E-2</v>
      </c>
      <c r="N1974" s="52">
        <f>IFERROR(_xll.qlIndexFixing(Index6M,$H1974,TRUE,_xll.ohTrigger(RecalcTrigger,Trigger6M)),NA())</f>
        <v>2.005767561353931E-2</v>
      </c>
      <c r="O1974" s="52">
        <f>IFERROR(_xll.qlIndexFixing(ONIndex6M,I1974,TRUE,_xll.ohTrigger(RecalcTrigger,Trigger6M)),NA())</f>
        <v>1.9968336163298517E-2</v>
      </c>
      <c r="P1974" s="52">
        <f>IFERROR(_xll.qlIndexFixing(Index1Y,$H1974,TRUE,_xll.ohTrigger(RecalcTrigger,Trigger1Y)),NA())</f>
        <v>2.1863064036251361E-2</v>
      </c>
      <c r="Q1974" s="52">
        <f>IFERROR(_xll.qlIndexFixing(ONIndex1Y,I1974,TRUE,_xll.ohTrigger(RecalcTrigger,Trigger1Y)),NA())</f>
        <v>2.152830821501972E-2</v>
      </c>
    </row>
    <row r="1975" spans="2:17" x14ac:dyDescent="0.2">
      <c r="B1975" s="46" t="s">
        <v>51</v>
      </c>
      <c r="D1975" s="49">
        <f>_xll.qlCalendarAdvance(LocalCalendar,$D1974,B1975,"f",FALSE)</f>
        <v>53618</v>
      </c>
      <c r="E1975" s="49">
        <f>_xll.qlInterestRateIndexValueDate(IndexON,D1975)</f>
        <v>53618</v>
      </c>
      <c r="F1975" s="52">
        <f>IFERROR(_xll.qlIndexFixing(IndexON,D1975,TRUE,_xll.ohTrigger(RecalcTrigger,TriggerON)),NA())</f>
        <v>1.4130882648011323E-2</v>
      </c>
      <c r="H1975" s="49">
        <f>_xll.qlCalendarAdvance(IborCalendar,$H1974,B1975,"f",FALSE)</f>
        <v>53596</v>
      </c>
      <c r="I1975" s="49">
        <f>_xll.qlInterestRateIndexValueDate(Index1M,$H1975)</f>
        <v>53598</v>
      </c>
      <c r="J1975" s="52">
        <f>IFERROR(_xll.qlIndexFixing(Index1M,$H1975,TRUE,_xll.ohTrigger(RecalcTrigger,Trigger1M)),NA())</f>
        <v>1.6411054829583514E-2</v>
      </c>
      <c r="K1975" s="52">
        <f>IFERROR(_xll.qlIndexFixing(ONIndex1M,I1975,TRUE,_xll.ohTrigger(RecalcTrigger,Trigger1M)),NA())</f>
        <v>1.6399102940800603E-2</v>
      </c>
      <c r="L1975" s="52">
        <f>IFERROR(_xll.qlIndexFixing(Index3M,H1975,TRUE,_xll.ohTrigger(RecalcTrigger,Trigger3M)),NA())</f>
        <v>1.8276605139804506E-2</v>
      </c>
      <c r="M1975" s="52">
        <f>IFERROR(_xll.qlIndexFixing(ONIndex3M,I1975,TRUE,_xll.ohTrigger(RecalcTrigger,Trigger3M)),NA())</f>
        <v>1.8250454649590964E-2</v>
      </c>
      <c r="N1975" s="52">
        <f>IFERROR(_xll.qlIndexFixing(Index6M,$H1975,TRUE,_xll.ohTrigger(RecalcTrigger,Trigger6M)),NA())</f>
        <v>2.0057387957111827E-2</v>
      </c>
      <c r="O1975" s="52">
        <f>IFERROR(_xll.qlIndexFixing(ONIndex6M,I1975,TRUE,_xll.ohTrigger(RecalcTrigger,Trigger6M)),NA())</f>
        <v>1.996764688527719E-2</v>
      </c>
      <c r="P1975" s="52">
        <f>IFERROR(_xll.qlIndexFixing(Index1Y,$H1975,TRUE,_xll.ohTrigger(RecalcTrigger,Trigger1Y)),NA())</f>
        <v>2.1866573217204158E-2</v>
      </c>
      <c r="Q1975" s="52">
        <f>IFERROR(_xll.qlIndexFixing(ONIndex1Y,I1975,TRUE,_xll.ohTrigger(RecalcTrigger,Trigger1Y)),NA())</f>
        <v>2.1532530784087456E-2</v>
      </c>
    </row>
    <row r="1976" spans="2:17" x14ac:dyDescent="0.2">
      <c r="B1976" s="46" t="s">
        <v>51</v>
      </c>
      <c r="D1976" s="49">
        <f>_xll.qlCalendarAdvance(LocalCalendar,$D1975,B1976,"f",FALSE)</f>
        <v>53625</v>
      </c>
      <c r="E1976" s="49">
        <f>_xll.qlInterestRateIndexValueDate(IndexON,D1976)</f>
        <v>53625</v>
      </c>
      <c r="F1976" s="52">
        <f>IFERROR(_xll.qlIndexFixing(IndexON,D1976,TRUE,_xll.ohTrigger(RecalcTrigger,TriggerON)),NA())</f>
        <v>1.41296180853967E-2</v>
      </c>
      <c r="H1976" s="49">
        <f>_xll.qlCalendarAdvance(IborCalendar,$H1975,B1976,"f",FALSE)</f>
        <v>53603</v>
      </c>
      <c r="I1976" s="49">
        <f>_xll.qlInterestRateIndexValueDate(Index1M,$H1976)</f>
        <v>53605</v>
      </c>
      <c r="J1976" s="52">
        <f>IFERROR(_xll.qlIndexFixing(Index1M,$H1976,TRUE,_xll.ohTrigger(RecalcTrigger,Trigger1M)),NA())</f>
        <v>1.6410599416017572E-2</v>
      </c>
      <c r="K1976" s="52">
        <f>IFERROR(_xll.qlIndexFixing(ONIndex1M,I1976,TRUE,_xll.ohTrigger(RecalcTrigger,Trigger1M)),NA())</f>
        <v>1.6399852465582843E-2</v>
      </c>
      <c r="L1976" s="52">
        <f>IFERROR(_xll.qlIndexFixing(Index3M,H1976,TRUE,_xll.ohTrigger(RecalcTrigger,Trigger3M)),NA())</f>
        <v>1.8274145624425912E-2</v>
      </c>
      <c r="M1976" s="52">
        <f>IFERROR(_xll.qlIndexFixing(ONIndex3M,I1976,TRUE,_xll.ohTrigger(RecalcTrigger,Trigger3M)),NA())</f>
        <v>1.8248284726616326E-2</v>
      </c>
      <c r="N1976" s="52">
        <f>IFERROR(_xll.qlIndexFixing(Index6M,$H1976,TRUE,_xll.ohTrigger(RecalcTrigger,Trigger6M)),NA())</f>
        <v>2.0056594260023992E-2</v>
      </c>
      <c r="O1976" s="52">
        <f>IFERROR(_xll.qlIndexFixing(ONIndex6M,I1976,TRUE,_xll.ohTrigger(RecalcTrigger,Trigger6M)),NA())</f>
        <v>1.9967458412906147E-2</v>
      </c>
      <c r="P1976" s="52">
        <f>IFERROR(_xll.qlIndexFixing(Index1Y,$H1976,TRUE,_xll.ohTrigger(RecalcTrigger,Trigger1Y)),NA())</f>
        <v>2.1870050770036665E-2</v>
      </c>
      <c r="Q1976" s="52">
        <f>IFERROR(_xll.qlIndexFixing(ONIndex1Y,I1976,TRUE,_xll.ohTrigger(RecalcTrigger,Trigger1Y)),NA())</f>
        <v>2.1537687282595641E-2</v>
      </c>
    </row>
    <row r="1977" spans="2:17" x14ac:dyDescent="0.2">
      <c r="B1977" s="46" t="s">
        <v>51</v>
      </c>
      <c r="D1977" s="49">
        <f>_xll.qlCalendarAdvance(LocalCalendar,$D1976,B1977,"f",FALSE)</f>
        <v>53632</v>
      </c>
      <c r="E1977" s="49">
        <f>_xll.qlInterestRateIndexValueDate(IndexON,D1977)</f>
        <v>53632</v>
      </c>
      <c r="F1977" s="52">
        <f>IFERROR(_xll.qlIndexFixing(IndexON,D1977,TRUE,_xll.ohTrigger(RecalcTrigger,TriggerON)),NA())</f>
        <v>1.4128349735331724E-2</v>
      </c>
      <c r="H1977" s="49">
        <f>_xll.qlCalendarAdvance(IborCalendar,$H1976,B1977,"f",FALSE)</f>
        <v>53610</v>
      </c>
      <c r="I1977" s="49">
        <f>_xll.qlInterestRateIndexValueDate(Index1M,$H1977)</f>
        <v>53612</v>
      </c>
      <c r="J1977" s="52">
        <f>IFERROR(_xll.qlIndexFixing(Index1M,$H1977,TRUE,_xll.ohTrigger(RecalcTrigger,Trigger1M)),NA())</f>
        <v>1.6411332028817838E-2</v>
      </c>
      <c r="K1977" s="52">
        <f>IFERROR(_xll.qlIndexFixing(ONIndex1M,I1977,TRUE,_xll.ohTrigger(RecalcTrigger,Trigger1M)),NA())</f>
        <v>1.6399799827748751E-2</v>
      </c>
      <c r="L1977" s="52">
        <f>IFERROR(_xll.qlIndexFixing(Index3M,H1977,TRUE,_xll.ohTrigger(RecalcTrigger,Trigger3M)),NA())</f>
        <v>1.8271687461476123E-2</v>
      </c>
      <c r="M1977" s="52">
        <f>IFERROR(_xll.qlIndexFixing(ONIndex3M,I1977,TRUE,_xll.ohTrigger(RecalcTrigger,Trigger3M)),NA())</f>
        <v>1.8245542100236989E-2</v>
      </c>
      <c r="N1977" s="52">
        <f>IFERROR(_xll.qlIndexFixing(Index6M,$H1977,TRUE,_xll.ohTrigger(RecalcTrigger,Trigger6M)),NA())</f>
        <v>2.0057780937067188E-2</v>
      </c>
      <c r="O1977" s="52">
        <f>IFERROR(_xll.qlIndexFixing(ONIndex6M,I1977,TRUE,_xll.ohTrigger(RecalcTrigger,Trigger6M)),NA())</f>
        <v>1.9966254793528648E-2</v>
      </c>
      <c r="P1977" s="52">
        <f>IFERROR(_xll.qlIndexFixing(Index1Y,$H1977,TRUE,_xll.ohTrigger(RecalcTrigger,Trigger1Y)),NA())</f>
        <v>2.1874381121089002E-2</v>
      </c>
      <c r="Q1977" s="52">
        <f>IFERROR(_xll.qlIndexFixing(ONIndex1Y,I1977,TRUE,_xll.ohTrigger(RecalcTrigger,Trigger1Y)),NA())</f>
        <v>2.1540925139191813E-2</v>
      </c>
    </row>
    <row r="1978" spans="2:17" x14ac:dyDescent="0.2">
      <c r="B1978" s="46" t="s">
        <v>51</v>
      </c>
      <c r="D1978" s="49">
        <f>_xll.qlCalendarAdvance(LocalCalendar,$D1977,B1978,"f",FALSE)</f>
        <v>53639</v>
      </c>
      <c r="E1978" s="49">
        <f>_xll.qlInterestRateIndexValueDate(IndexON,D1978)</f>
        <v>53639</v>
      </c>
      <c r="F1978" s="52">
        <f>IFERROR(_xll.qlIndexFixing(IndexON,D1978,TRUE,_xll.ohTrigger(RecalcTrigger,TriggerON)),NA())</f>
        <v>1.4127077597656523E-2</v>
      </c>
      <c r="H1978" s="49">
        <f>_xll.qlCalendarAdvance(IborCalendar,$H1977,B1978,"f",FALSE)</f>
        <v>53617</v>
      </c>
      <c r="I1978" s="49">
        <f>_xll.qlInterestRateIndexValueDate(Index1M,$H1978)</f>
        <v>53619</v>
      </c>
      <c r="J1978" s="52">
        <f>IFERROR(_xll.qlIndexFixing(Index1M,$H1978,TRUE,_xll.ohTrigger(RecalcTrigger,Trigger1M)),NA())</f>
        <v>1.641126453187158E-2</v>
      </c>
      <c r="K1978" s="52">
        <f>IFERROR(_xll.qlIndexFixing(ONIndex1M,I1978,TRUE,_xll.ohTrigger(RecalcTrigger,Trigger1M)),NA())</f>
        <v>1.6400140116452633E-2</v>
      </c>
      <c r="L1978" s="52">
        <f>IFERROR(_xll.qlIndexFixing(Index3M,H1978,TRUE,_xll.ohTrigger(RecalcTrigger,Trigger3M)),NA())</f>
        <v>1.8269518259134691E-2</v>
      </c>
      <c r="M1978" s="52">
        <f>IFERROR(_xll.qlIndexFixing(ONIndex3M,I1978,TRUE,_xll.ohTrigger(RecalcTrigger,Trigger3M)),NA())</f>
        <v>1.8243087842613193E-2</v>
      </c>
      <c r="N1978" s="52">
        <f>IFERROR(_xll.qlIndexFixing(Index6M,$H1978,TRUE,_xll.ohTrigger(RecalcTrigger,Trigger6M)),NA())</f>
        <v>2.0054984716616864E-2</v>
      </c>
      <c r="O1978" s="52">
        <f>IFERROR(_xll.qlIndexFixing(ONIndex6M,I1978,TRUE,_xll.ohTrigger(RecalcTrigger,Trigger6M)),NA())</f>
        <v>1.9965547781932713E-2</v>
      </c>
      <c r="P1978" s="52">
        <f>IFERROR(_xll.qlIndexFixing(Index1Y,$H1978,TRUE,_xll.ohTrigger(RecalcTrigger,Trigger1Y)),NA())</f>
        <v>2.1876910331682778E-2</v>
      </c>
      <c r="Q1978" s="52">
        <f>IFERROR(_xll.qlIndexFixing(ONIndex1Y,I1978,TRUE,_xll.ohTrigger(RecalcTrigger,Trigger1Y)),NA())</f>
        <v>2.1545075561038018E-2</v>
      </c>
    </row>
    <row r="1979" spans="2:17" x14ac:dyDescent="0.2">
      <c r="B1979" s="46" t="s">
        <v>51</v>
      </c>
      <c r="D1979" s="49">
        <f>_xll.qlCalendarAdvance(LocalCalendar,$D1978,B1979,"f",FALSE)</f>
        <v>53646</v>
      </c>
      <c r="E1979" s="49">
        <f>_xll.qlInterestRateIndexValueDate(IndexON,D1979)</f>
        <v>53646</v>
      </c>
      <c r="F1979" s="52">
        <f>IFERROR(_xll.qlIndexFixing(IndexON,D1979,TRUE,_xll.ohTrigger(RecalcTrigger,TriggerON)),NA())</f>
        <v>1.4125801672610905E-2</v>
      </c>
      <c r="H1979" s="49">
        <f>_xll.qlCalendarAdvance(IborCalendar,$H1978,B1979,"f",FALSE)</f>
        <v>53624</v>
      </c>
      <c r="I1979" s="49">
        <f>_xll.qlInterestRateIndexValueDate(Index1M,$H1979)</f>
        <v>53626</v>
      </c>
      <c r="J1979" s="52">
        <f>IFERROR(_xll.qlIndexFixing(Index1M,$H1979,TRUE,_xll.ohTrigger(RecalcTrigger,Trigger1M)),NA())</f>
        <v>1.6411588924683546E-2</v>
      </c>
      <c r="K1979" s="52">
        <f>IFERROR(_xll.qlIndexFixing(ONIndex1M,I1979,TRUE,_xll.ohTrigger(RecalcTrigger,Trigger1M)),NA())</f>
        <v>1.6400474968705225E-2</v>
      </c>
      <c r="L1979" s="52">
        <f>IFERROR(_xll.qlIndexFixing(Index3M,H1979,TRUE,_xll.ohTrigger(RecalcTrigger,Trigger3M)),NA())</f>
        <v>1.8266775192859568E-2</v>
      </c>
      <c r="M1979" s="52">
        <f>IFERROR(_xll.qlIndexFixing(ONIndex3M,I1979,TRUE,_xll.ohTrigger(RecalcTrigger,Trigger3M)),NA())</f>
        <v>1.8240634929700406E-2</v>
      </c>
      <c r="N1979" s="52">
        <f>IFERROR(_xll.qlIndexFixing(Index6M,$H1979,TRUE,_xll.ohTrigger(RecalcTrigger,Trigger6M)),NA())</f>
        <v>2.005416887031514E-2</v>
      </c>
      <c r="O1979" s="52">
        <f>IFERROR(_xll.qlIndexFixing(ONIndex6M,I1979,TRUE,_xll.ohTrigger(RecalcTrigger,Trigger6M)),NA())</f>
        <v>1.9964833459837905E-2</v>
      </c>
      <c r="P1979" s="52">
        <f>IFERROR(_xll.qlIndexFixing(Index1Y,$H1979,TRUE,_xll.ohTrigger(RecalcTrigger,Trigger1Y)),NA())</f>
        <v>2.1880292339842733E-2</v>
      </c>
      <c r="Q1979" s="52">
        <f>IFERROR(_xll.qlIndexFixing(ONIndex1Y,I1979,TRUE,_xll.ohTrigger(RecalcTrigger,Trigger1Y)),NA())</f>
        <v>2.1549194812431338E-2</v>
      </c>
    </row>
    <row r="1980" spans="2:17" x14ac:dyDescent="0.2">
      <c r="B1980" s="46" t="s">
        <v>51</v>
      </c>
      <c r="D1980" s="49">
        <f>_xll.qlCalendarAdvance(LocalCalendar,$D1979,B1980,"f",FALSE)</f>
        <v>53654</v>
      </c>
      <c r="E1980" s="49">
        <f>_xll.qlInterestRateIndexValueDate(IndexON,D1980)</f>
        <v>53654</v>
      </c>
      <c r="F1980" s="52">
        <f>IFERROR(_xll.qlIndexFixing(IndexON,D1980,TRUE,_xll.ohTrigger(RecalcTrigger,TriggerON)),NA())</f>
        <v>1.4124709757492582E-2</v>
      </c>
      <c r="H1980" s="49">
        <f>_xll.qlCalendarAdvance(IborCalendar,$H1979,B1980,"f",FALSE)</f>
        <v>53631</v>
      </c>
      <c r="I1980" s="49">
        <f>_xll.qlInterestRateIndexValueDate(Index1M,$H1980)</f>
        <v>53633</v>
      </c>
      <c r="J1980" s="52">
        <f>IFERROR(_xll.qlIndexFixing(Index1M,$H1980,TRUE,_xll.ohTrigger(RecalcTrigger,Trigger1M)),NA())</f>
        <v>1.6411907874087209E-2</v>
      </c>
      <c r="K1980" s="52">
        <f>IFERROR(_xll.qlIndexFixing(ONIndex1M,I1980,TRUE,_xll.ohTrigger(RecalcTrigger,Trigger1M)),NA())</f>
        <v>1.6400804384479883E-2</v>
      </c>
      <c r="L1980" s="52">
        <f>IFERROR(_xll.qlIndexFixing(Index3M,H1980,TRUE,_xll.ohTrigger(RecalcTrigger,Trigger3M)),NA())</f>
        <v>1.8264321087185998E-2</v>
      </c>
      <c r="M1980" s="52">
        <f>IFERROR(_xll.qlIndexFixing(ONIndex3M,I1980,TRUE,_xll.ohTrigger(RecalcTrigger,Trigger3M)),NA())</f>
        <v>1.8238183361471982E-2</v>
      </c>
      <c r="N1980" s="52">
        <f>IFERROR(_xll.qlIndexFixing(Index6M,$H1980,TRUE,_xll.ohTrigger(RecalcTrigger,Trigger6M)),NA())</f>
        <v>2.0052850328637059E-2</v>
      </c>
      <c r="O1980" s="52">
        <f>IFERROR(_xll.qlIndexFixing(ONIndex6M,I1980,TRUE,_xll.ohTrigger(RecalcTrigger,Trigger6M)),NA())</f>
        <v>1.9964111827244224E-2</v>
      </c>
      <c r="P1980" s="52">
        <f>IFERROR(_xll.qlIndexFixing(Index1Y,$H1980,TRUE,_xll.ohTrigger(RecalcTrigger,Trigger1Y)),NA())</f>
        <v>2.1883642499129722E-2</v>
      </c>
      <c r="Q1980" s="52">
        <f>IFERROR(_xll.qlIndexFixing(ONIndex1Y,I1980,TRUE,_xll.ohTrigger(RecalcTrigger,Trigger1Y)),NA())</f>
        <v>2.1553282893345127E-2</v>
      </c>
    </row>
    <row r="1981" spans="2:17" x14ac:dyDescent="0.2">
      <c r="B1981" s="46" t="s">
        <v>51</v>
      </c>
      <c r="D1981" s="49">
        <f>_xll.qlCalendarAdvance(LocalCalendar,$D1980,B1981,"f",FALSE)</f>
        <v>53661</v>
      </c>
      <c r="E1981" s="49">
        <f>_xll.qlInterestRateIndexValueDate(IndexON,D1981)</f>
        <v>53661</v>
      </c>
      <c r="F1981" s="52">
        <f>IFERROR(_xll.qlIndexFixing(IndexON,D1981,TRUE,_xll.ohTrigger(RecalcTrigger,TriggerON)),NA())</f>
        <v>1.4123425074439311E-2</v>
      </c>
      <c r="H1981" s="49">
        <f>_xll.qlCalendarAdvance(IborCalendar,$H1980,B1981,"f",FALSE)</f>
        <v>53638</v>
      </c>
      <c r="I1981" s="49">
        <f>_xll.qlInterestRateIndexValueDate(Index1M,$H1981)</f>
        <v>53640</v>
      </c>
      <c r="J1981" s="52">
        <f>IFERROR(_xll.qlIndexFixing(Index1M,$H1981,TRUE,_xll.ohTrigger(RecalcTrigger,Trigger1M)),NA())</f>
        <v>1.6412221380082567E-2</v>
      </c>
      <c r="K1981" s="52">
        <f>IFERROR(_xll.qlIndexFixing(ONIndex1M,I1981,TRUE,_xll.ohTrigger(RecalcTrigger,Trigger1M)),NA())</f>
        <v>1.6401524861444639E-2</v>
      </c>
      <c r="L1981" s="52">
        <f>IFERROR(_xll.qlIndexFixing(Index3M,H1981,TRUE,_xll.ohTrigger(RecalcTrigger,Trigger3M)),NA())</f>
        <v>1.8261868333931879E-2</v>
      </c>
      <c r="M1981" s="52">
        <f>IFERROR(_xll.qlIndexFixing(ONIndex3M,I1981,TRUE,_xll.ohTrigger(RecalcTrigger,Trigger3M)),NA())</f>
        <v>1.8236020020805377E-2</v>
      </c>
      <c r="N1981" s="52">
        <f>IFERROR(_xll.qlIndexFixing(Index6M,$H1981,TRUE,_xll.ohTrigger(RecalcTrigger,Trigger6M)),NA())</f>
        <v>2.0052020289600219E-2</v>
      </c>
      <c r="O1981" s="52">
        <f>IFERROR(_xll.qlIndexFixing(ONIndex6M,I1981,TRUE,_xll.ohTrigger(RecalcTrigger,Trigger6M)),NA())</f>
        <v>1.9963883993285858E-2</v>
      </c>
      <c r="P1981" s="52">
        <f>IFERROR(_xll.qlIndexFixing(Index1Y,$H1981,TRUE,_xll.ohTrigger(RecalcTrigger,Trigger1Y)),NA())</f>
        <v>2.1887837164225696E-2</v>
      </c>
      <c r="Q1981" s="52">
        <f>IFERROR(_xll.qlIndexFixing(ONIndex1Y,I1981,TRUE,_xll.ohTrigger(RecalcTrigger,Trigger1Y)),NA())</f>
        <v>2.1558273639235015E-2</v>
      </c>
    </row>
    <row r="1982" spans="2:17" x14ac:dyDescent="0.2">
      <c r="B1982" s="46" t="s">
        <v>51</v>
      </c>
      <c r="D1982" s="49">
        <f>_xll.qlCalendarAdvance(LocalCalendar,$D1981,B1982,"f",FALSE)</f>
        <v>53668</v>
      </c>
      <c r="E1982" s="49">
        <f>_xll.qlInterestRateIndexValueDate(IndexON,D1982)</f>
        <v>53668</v>
      </c>
      <c r="F1982" s="52">
        <f>IFERROR(_xll.qlIndexFixing(IndexON,D1982,TRUE,_xll.ohTrigger(RecalcTrigger,TriggerON)),NA())</f>
        <v>1.4122136603642588E-2</v>
      </c>
      <c r="H1982" s="49">
        <f>_xll.qlCalendarAdvance(IborCalendar,$H1981,B1982,"f",FALSE)</f>
        <v>53645</v>
      </c>
      <c r="I1982" s="49">
        <f>_xll.qlInterestRateIndexValueDate(Index1M,$H1982)</f>
        <v>53647</v>
      </c>
      <c r="J1982" s="52">
        <f>IFERROR(_xll.qlIndexFixing(Index1M,$H1982,TRUE,_xll.ohTrigger(RecalcTrigger,Trigger1M)),NA())</f>
        <v>1.6412529442661885E-2</v>
      </c>
      <c r="K1982" s="52">
        <f>IFERROR(_xll.qlIndexFixing(ONIndex1M,I1982,TRUE,_xll.ohTrigger(RecalcTrigger,Trigger1M)),NA())</f>
        <v>1.6401446906622041E-2</v>
      </c>
      <c r="L1982" s="52">
        <f>IFERROR(_xll.qlIndexFixing(Index3M,H1982,TRUE,_xll.ohTrigger(RecalcTrigger,Trigger3M)),NA())</f>
        <v>1.8259704430984562E-2</v>
      </c>
      <c r="M1982" s="52">
        <f>IFERROR(_xll.qlIndexFixing(ONIndex3M,I1982,TRUE,_xll.ohTrigger(RecalcTrigger,Trigger3M)),NA())</f>
        <v>1.8233284259094873E-2</v>
      </c>
      <c r="N1982" s="52">
        <f>IFERROR(_xll.qlIndexFixing(Index6M,$H1982,TRUE,_xll.ohTrigger(RecalcTrigger,Trigger6M)),NA())</f>
        <v>2.0051182867933622E-2</v>
      </c>
      <c r="O1982" s="52">
        <f>IFERROR(_xll.qlIndexFixing(ONIndex6M,I1982,TRUE,_xll.ohTrigger(RecalcTrigger,Trigger6M)),NA())</f>
        <v>1.9962646630533598E-2</v>
      </c>
      <c r="P1982" s="52">
        <f>IFERROR(_xll.qlIndexFixing(Index1Y,$H1982,TRUE,_xll.ohTrigger(RecalcTrigger,Trigger1Y)),NA())</f>
        <v>2.1890247269810394E-2</v>
      </c>
      <c r="Q1982" s="52">
        <f>IFERROR(_xll.qlIndexFixing(ONIndex1Y,I1982,TRUE,_xll.ohTrigger(RecalcTrigger,Trigger1Y)),NA())</f>
        <v>2.1561365543734112E-2</v>
      </c>
    </row>
    <row r="1983" spans="2:17" x14ac:dyDescent="0.2">
      <c r="B1983" s="46" t="s">
        <v>51</v>
      </c>
      <c r="D1983" s="49">
        <f>_xll.qlCalendarAdvance(LocalCalendar,$D1982,B1983,"f",FALSE)</f>
        <v>53675</v>
      </c>
      <c r="E1983" s="49">
        <f>_xll.qlInterestRateIndexValueDate(IndexON,D1983)</f>
        <v>53675</v>
      </c>
      <c r="F1983" s="52">
        <f>IFERROR(_xll.qlIndexFixing(IndexON,D1983,TRUE,_xll.ohTrigger(RecalcTrigger,TriggerON)),NA())</f>
        <v>1.4120844345022476E-2</v>
      </c>
      <c r="H1983" s="49">
        <f>_xll.qlCalendarAdvance(IborCalendar,$H1982,B1983,"f",FALSE)</f>
        <v>53652</v>
      </c>
      <c r="I1983" s="49">
        <f>_xll.qlInterestRateIndexValueDate(Index1M,$H1983)</f>
        <v>53654</v>
      </c>
      <c r="J1983" s="52">
        <f>IFERROR(_xll.qlIndexFixing(Index1M,$H1983,TRUE,_xll.ohTrigger(RecalcTrigger,Trigger1M)),NA())</f>
        <v>1.6412832061832895E-2</v>
      </c>
      <c r="K1983" s="52">
        <f>IFERROR(_xll.qlIndexFixing(ONIndex1M,I1983,TRUE,_xll.ohTrigger(RecalcTrigger,Trigger1M)),NA())</f>
        <v>1.6401760012936251E-2</v>
      </c>
      <c r="L1983" s="52">
        <f>IFERROR(_xll.qlIndexFixing(Index3M,H1983,TRUE,_xll.ohTrigger(RecalcTrigger,Trigger3M)),NA())</f>
        <v>1.8256966884675201E-2</v>
      </c>
      <c r="M1983" s="52">
        <f>IFERROR(_xll.qlIndexFixing(ONIndex3M,I1983,TRUE,_xll.ohTrigger(RecalcTrigger,Trigger3M)),NA())</f>
        <v>1.8230836724972832E-2</v>
      </c>
      <c r="N1983" s="52">
        <f>IFERROR(_xll.qlIndexFixing(Index6M,$H1983,TRUE,_xll.ohTrigger(RecalcTrigger,Trigger6M)),NA())</f>
        <v>2.005033806364831E-2</v>
      </c>
      <c r="O1983" s="52">
        <f>IFERROR(_xll.qlIndexFixing(ONIndex6M,I1983,TRUE,_xll.ohTrigger(RecalcTrigger,Trigger6M)),NA())</f>
        <v>1.9961903066469944E-2</v>
      </c>
      <c r="P1983" s="52">
        <f>IFERROR(_xll.qlIndexFixing(Index1Y,$H1983,TRUE,_xll.ohTrigger(RecalcTrigger,Trigger1Y)),NA())</f>
        <v>2.1893501880575046E-2</v>
      </c>
      <c r="Q1983" s="52">
        <f>IFERROR(_xll.qlIndexFixing(ONIndex1Y,I1983,TRUE,_xll.ohTrigger(RecalcTrigger,Trigger1Y)),NA())</f>
        <v>2.1565360113235954E-2</v>
      </c>
    </row>
    <row r="1984" spans="2:17" x14ac:dyDescent="0.2">
      <c r="B1984" s="46" t="s">
        <v>51</v>
      </c>
      <c r="D1984" s="49">
        <f>_xll.qlCalendarAdvance(LocalCalendar,$D1983,B1984,"f",FALSE)</f>
        <v>53682</v>
      </c>
      <c r="E1984" s="49">
        <f>_xll.qlInterestRateIndexValueDate(IndexON,D1984)</f>
        <v>53682</v>
      </c>
      <c r="F1984" s="52">
        <f>IFERROR(_xll.qlIndexFixing(IndexON,D1984,TRUE,_xll.ohTrigger(RecalcTrigger,TriggerON)),NA())</f>
        <v>1.4119548298605622E-2</v>
      </c>
      <c r="H1984" s="49">
        <f>_xll.qlCalendarAdvance(IborCalendar,$H1983,B1984,"f",FALSE)</f>
        <v>53659</v>
      </c>
      <c r="I1984" s="49">
        <f>_xll.qlInterestRateIndexValueDate(Index1M,$H1984)</f>
        <v>53661</v>
      </c>
      <c r="J1984" s="52">
        <f>IFERROR(_xll.qlIndexFixing(Index1M,$H1984,TRUE,_xll.ohTrigger(RecalcTrigger,Trigger1M)),NA())</f>
        <v>1.6413129237595605E-2</v>
      </c>
      <c r="K1984" s="52">
        <f>IFERROR(_xll.qlIndexFixing(ONIndex1M,I1984,TRUE,_xll.ohTrigger(RecalcTrigger,Trigger1M)),NA())</f>
        <v>1.6402067682825816E-2</v>
      </c>
      <c r="L1984" s="52">
        <f>IFERROR(_xll.qlIndexFixing(Index3M,H1984,TRUE,_xll.ohTrigger(RecalcTrigger,Trigger3M)),NA())</f>
        <v>1.8253368486827348E-2</v>
      </c>
      <c r="M1984" s="52">
        <f>IFERROR(_xll.qlIndexFixing(ONIndex3M,I1984,TRUE,_xll.ohTrigger(RecalcTrigger,Trigger3M)),NA())</f>
        <v>1.8228390535535155E-2</v>
      </c>
      <c r="N1984" s="52">
        <f>IFERROR(_xll.qlIndexFixing(Index6M,$H1984,TRUE,_xll.ohTrigger(RecalcTrigger,Trigger6M)),NA())</f>
        <v>2.0049978893183294E-2</v>
      </c>
      <c r="O1984" s="52">
        <f>IFERROR(_xll.qlIndexFixing(ONIndex6M,I1984,TRUE,_xll.ohTrigger(RecalcTrigger,Trigger6M)),NA())</f>
        <v>1.9961152191880771E-2</v>
      </c>
      <c r="P1984" s="52">
        <f>IFERROR(_xll.qlIndexFixing(Index1Y,$H1984,TRUE,_xll.ohTrigger(RecalcTrigger,Trigger1Y)),NA())</f>
        <v>2.1894113301598808E-2</v>
      </c>
      <c r="Q1984" s="52">
        <f>IFERROR(_xll.qlIndexFixing(ONIndex1Y,I1984,TRUE,_xll.ohTrigger(RecalcTrigger,Trigger1Y)),NA())</f>
        <v>2.1569323512258265E-2</v>
      </c>
    </row>
    <row r="1985" spans="2:17" x14ac:dyDescent="0.2">
      <c r="B1985" s="46" t="s">
        <v>51</v>
      </c>
      <c r="D1985" s="49">
        <f>_xll.qlCalendarAdvance(LocalCalendar,$D1984,B1985,"f",FALSE)</f>
        <v>53689</v>
      </c>
      <c r="E1985" s="49">
        <f>_xll.qlInterestRateIndexValueDate(IndexON,D1985)</f>
        <v>53689</v>
      </c>
      <c r="F1985" s="52">
        <f>IFERROR(_xll.qlIndexFixing(IndexON,D1985,TRUE,_xll.ohTrigger(RecalcTrigger,TriggerON)),NA())</f>
        <v>1.411824846441867E-2</v>
      </c>
      <c r="H1985" s="49">
        <f>_xll.qlCalendarAdvance(IborCalendar,$H1984,B1985,"f",FALSE)</f>
        <v>53666</v>
      </c>
      <c r="I1985" s="49">
        <f>_xll.qlInterestRateIndexValueDate(Index1M,$H1985)</f>
        <v>53668</v>
      </c>
      <c r="J1985" s="52">
        <f>IFERROR(_xll.qlIndexFixing(Index1M,$H1985,TRUE,_xll.ohTrigger(RecalcTrigger,Trigger1M)),NA())</f>
        <v>1.6413420969939693E-2</v>
      </c>
      <c r="K1985" s="52">
        <f>IFERROR(_xll.qlIndexFixing(ONIndex1M,I1985,TRUE,_xll.ohTrigger(RecalcTrigger,Trigger1M)),NA())</f>
        <v>1.6402369916210802E-2</v>
      </c>
      <c r="L1985" s="52">
        <f>IFERROR(_xll.qlIndexFixing(Index3M,H1985,TRUE,_xll.ohTrigger(RecalcTrigger,Trigger3M)),NA())</f>
        <v>1.8250921252050745E-2</v>
      </c>
      <c r="M1985" s="52">
        <f>IFERROR(_xll.qlIndexFixing(ONIndex3M,I1985,TRUE,_xll.ohTrigger(RecalcTrigger,Trigger3M)),NA())</f>
        <v>1.8225945690808487E-2</v>
      </c>
      <c r="N1985" s="52">
        <f>IFERROR(_xll.qlIndexFixing(Index6M,$H1985,TRUE,_xll.ohTrigger(RecalcTrigger,Trigger6M)),NA())</f>
        <v>2.004911874869755E-2</v>
      </c>
      <c r="O1985" s="52">
        <f>IFERROR(_xll.qlIndexFixing(ONIndex6M,I1985,TRUE,_xll.ohTrigger(RecalcTrigger,Trigger6M)),NA())</f>
        <v>1.9960394006819371E-2</v>
      </c>
      <c r="P1985" s="52">
        <f>IFERROR(_xll.qlIndexFixing(Index1Y,$H1985,TRUE,_xll.ohTrigger(RecalcTrigger,Trigger1Y)),NA())</f>
        <v>2.1899915551401739E-2</v>
      </c>
      <c r="Q1985" s="52">
        <f>IFERROR(_xll.qlIndexFixing(ONIndex1Y,I1985,TRUE,_xll.ohTrigger(RecalcTrigger,Trigger1Y)),NA())</f>
        <v>2.1573255740747754E-2</v>
      </c>
    </row>
    <row r="1986" spans="2:17" x14ac:dyDescent="0.2">
      <c r="B1986" s="46" t="s">
        <v>51</v>
      </c>
      <c r="D1986" s="49">
        <f>_xll.qlCalendarAdvance(LocalCalendar,$D1985,B1986,"f",FALSE)</f>
        <v>53696</v>
      </c>
      <c r="E1986" s="49">
        <f>_xll.qlInterestRateIndexValueDate(IndexON,D1986)</f>
        <v>53696</v>
      </c>
      <c r="F1986" s="52">
        <f>IFERROR(_xll.qlIndexFixing(IndexON,D1986,TRUE,_xll.ohTrigger(RecalcTrigger,TriggerON)),NA())</f>
        <v>1.4116944842461621E-2</v>
      </c>
      <c r="H1986" s="49">
        <f>_xll.qlCalendarAdvance(IborCalendar,$H1985,B1986,"f",FALSE)</f>
        <v>53673</v>
      </c>
      <c r="I1986" s="49">
        <f>_xll.qlInterestRateIndexValueDate(Index1M,$H1986)</f>
        <v>53675</v>
      </c>
      <c r="J1986" s="52">
        <f>IFERROR(_xll.qlIndexFixing(Index1M,$H1986,TRUE,_xll.ohTrigger(RecalcTrigger,Trigger1M)),NA())</f>
        <v>1.6413707258875476E-2</v>
      </c>
      <c r="K1986" s="52">
        <f>IFERROR(_xll.qlIndexFixing(ONIndex1M,I1986,TRUE,_xll.ohTrigger(RecalcTrigger,Trigger1M)),NA())</f>
        <v>1.6402666713117853E-2</v>
      </c>
      <c r="L1986" s="52">
        <f>IFERROR(_xll.qlIndexFixing(Index3M,H1986,TRUE,_xll.ohTrigger(RecalcTrigger,Trigger3M)),NA())</f>
        <v>1.8248475369341044E-2</v>
      </c>
      <c r="M1986" s="52">
        <f>IFERROR(_xll.qlIndexFixing(ONIndex3M,I1986,TRUE,_xll.ohTrigger(RecalcTrigger,Trigger3M)),NA())</f>
        <v>1.8223502190766183E-2</v>
      </c>
      <c r="N1986" s="52">
        <f>IFERROR(_xll.qlIndexFixing(Index6M,$H1986,TRUE,_xll.ohTrigger(RecalcTrigger,Trigger6M)),NA())</f>
        <v>2.004825122121473E-2</v>
      </c>
      <c r="O1986" s="52">
        <f>IFERROR(_xll.qlIndexFixing(ONIndex6M,I1986,TRUE,_xll.ohTrigger(RecalcTrigger,Trigger6M)),NA())</f>
        <v>1.9959628511232452E-2</v>
      </c>
      <c r="P1986" s="52">
        <f>IFERROR(_xll.qlIndexFixing(Index1Y,$H1986,TRUE,_xll.ohTrigger(RecalcTrigger,Trigger1Y)),NA())</f>
        <v>2.190307461085261E-2</v>
      </c>
      <c r="Q1986" s="52">
        <f>IFERROR(_xll.qlIndexFixing(ONIndex1Y,I1986,TRUE,_xll.ohTrigger(RecalcTrigger,Trigger1Y)),NA())</f>
        <v>2.1577156798811004E-2</v>
      </c>
    </row>
    <row r="1987" spans="2:17" x14ac:dyDescent="0.2">
      <c r="B1987" s="46" t="s">
        <v>51</v>
      </c>
      <c r="D1987" s="49">
        <f>_xll.qlCalendarAdvance(LocalCalendar,$D1986,B1987,"f",FALSE)</f>
        <v>53703</v>
      </c>
      <c r="E1987" s="49">
        <f>_xll.qlInterestRateIndexValueDate(IndexON,D1987)</f>
        <v>53703</v>
      </c>
      <c r="F1987" s="52">
        <f>IFERROR(_xll.qlIndexFixing(IndexON,D1987,TRUE,_xll.ohTrigger(RecalcTrigger,TriggerON)),NA())</f>
        <v>1.4115637432707828E-2</v>
      </c>
      <c r="H1987" s="49">
        <f>_xll.qlCalendarAdvance(IborCalendar,$H1986,B1987,"f",FALSE)</f>
        <v>53680</v>
      </c>
      <c r="I1987" s="49">
        <f>_xll.qlInterestRateIndexValueDate(Index1M,$H1987)</f>
        <v>53682</v>
      </c>
      <c r="J1987" s="52">
        <f>IFERROR(_xll.qlIndexFixing(Index1M,$H1987,TRUE,_xll.ohTrigger(RecalcTrigger,Trigger1M)),NA())</f>
        <v>1.6414381688347746E-2</v>
      </c>
      <c r="K1987" s="52">
        <f>IFERROR(_xll.qlIndexFixing(ONIndex1M,I1987,TRUE,_xll.ohTrigger(RecalcTrigger,Trigger1M)),NA())</f>
        <v>1.6402958073520324E-2</v>
      </c>
      <c r="L1987" s="52">
        <f>IFERROR(_xll.qlIndexFixing(Index3M,H1987,TRUE,_xll.ohTrigger(RecalcTrigger,Trigger3M)),NA())</f>
        <v>1.8246030838698246E-2</v>
      </c>
      <c r="M1987" s="52">
        <f>IFERROR(_xll.qlIndexFixing(ONIndex3M,I1987,TRUE,_xll.ohTrigger(RecalcTrigger,Trigger3M)),NA())</f>
        <v>1.8221060035408243E-2</v>
      </c>
      <c r="N1987" s="52">
        <f>IFERROR(_xll.qlIndexFixing(Index6M,$H1987,TRUE,_xll.ohTrigger(RecalcTrigger,Trigger6M)),NA())</f>
        <v>2.0047376310743187E-2</v>
      </c>
      <c r="O1987" s="52">
        <f>IFERROR(_xll.qlIndexFixing(ONIndex6M,I1987,TRUE,_xll.ohTrigger(RecalcTrigger,Trigger6M)),NA())</f>
        <v>1.9958855705146661E-2</v>
      </c>
      <c r="P1987" s="52">
        <f>IFERROR(_xll.qlIndexFixing(Index1Y,$H1987,TRUE,_xll.ohTrigger(RecalcTrigger,Trigger1Y)),NA())</f>
        <v>2.1906201819258952E-2</v>
      </c>
      <c r="Q1987" s="52">
        <f>IFERROR(_xll.qlIndexFixing(ONIndex1Y,I1987,TRUE,_xll.ohTrigger(RecalcTrigger,Trigger1Y)),NA())</f>
        <v>2.1581026686341431E-2</v>
      </c>
    </row>
    <row r="1988" spans="2:17" x14ac:dyDescent="0.2">
      <c r="B1988" s="46" t="s">
        <v>51</v>
      </c>
      <c r="D1988" s="49">
        <f>_xll.qlCalendarAdvance(LocalCalendar,$D1987,B1988,"f",FALSE)</f>
        <v>53710</v>
      </c>
      <c r="E1988" s="49">
        <f>_xll.qlInterestRateIndexValueDate(IndexON,D1988)</f>
        <v>53710</v>
      </c>
      <c r="F1988" s="52">
        <f>IFERROR(_xll.qlIndexFixing(IndexON,D1988,TRUE,_xll.ohTrigger(RecalcTrigger,TriggerON)),NA())</f>
        <v>1.4114509086204929E-2</v>
      </c>
      <c r="H1988" s="49">
        <f>_xll.qlCalendarAdvance(IborCalendar,$H1987,B1988,"f",FALSE)</f>
        <v>53688</v>
      </c>
      <c r="I1988" s="49">
        <f>_xll.qlInterestRateIndexValueDate(Index1M,$H1988)</f>
        <v>53692</v>
      </c>
      <c r="J1988" s="52">
        <f>IFERROR(_xll.qlIndexFixing(Index1M,$H1988,TRUE,_xll.ohTrigger(RecalcTrigger,Trigger1M)),NA())</f>
        <v>1.6414379869632244E-2</v>
      </c>
      <c r="K1988" s="52">
        <f>IFERROR(_xll.qlIndexFixing(ONIndex1M,I1988,TRUE,_xll.ohTrigger(RecalcTrigger,Trigger1M)),NA())</f>
        <v>1.6402971133486766E-2</v>
      </c>
      <c r="L1988" s="52">
        <f>IFERROR(_xll.qlIndexFixing(Index3M,H1988,TRUE,_xll.ohTrigger(RecalcTrigger,Trigger3M)),NA())</f>
        <v>1.8241966429082976E-2</v>
      </c>
      <c r="M1988" s="52">
        <f>IFERROR(_xll.qlIndexFixing(ONIndex3M,I1988,TRUE,_xll.ohTrigger(RecalcTrigger,Trigger3M)),NA())</f>
        <v>1.8217286904707031E-2</v>
      </c>
      <c r="N1988" s="52">
        <f>IFERROR(_xll.qlIndexFixing(Index6M,$H1988,TRUE,_xll.ohTrigger(RecalcTrigger,Trigger6M)),NA())</f>
        <v>2.0044642119712353E-2</v>
      </c>
      <c r="O1988" s="52">
        <f>IFERROR(_xll.qlIndexFixing(ONIndex6M,I1988,TRUE,_xll.ohTrigger(RecalcTrigger,Trigger6M)),NA())</f>
        <v>1.9957242062500491E-2</v>
      </c>
      <c r="P1988" s="52">
        <f>IFERROR(_xll.qlIndexFixing(Index1Y,$H1988,TRUE,_xll.ohTrigger(RecalcTrigger,Trigger1Y)),NA())</f>
        <v>2.1908891756659322E-2</v>
      </c>
      <c r="Q1988" s="52">
        <f>IFERROR(_xll.qlIndexFixing(ONIndex1Y,I1988,TRUE,_xll.ohTrigger(RecalcTrigger,Trigger1Y)),NA())</f>
        <v>2.1585581829923761E-2</v>
      </c>
    </row>
    <row r="1989" spans="2:17" x14ac:dyDescent="0.2">
      <c r="B1989" s="46" t="s">
        <v>51</v>
      </c>
      <c r="D1989" s="49">
        <f>_xll.qlCalendarAdvance(LocalCalendar,$D1988,B1989,"f",FALSE)</f>
        <v>53717</v>
      </c>
      <c r="E1989" s="49">
        <f>_xll.qlInterestRateIndexValueDate(IndexON,D1989)</f>
        <v>53717</v>
      </c>
      <c r="F1989" s="52">
        <f>IFERROR(_xll.qlIndexFixing(IndexON,D1989,TRUE,_xll.ohTrigger(RecalcTrigger,TriggerON)),NA())</f>
        <v>1.411301124983666E-2</v>
      </c>
      <c r="H1989" s="49">
        <f>_xll.qlCalendarAdvance(IborCalendar,$H1988,B1989,"f",FALSE)</f>
        <v>53695</v>
      </c>
      <c r="I1989" s="49">
        <f>_xll.qlInterestRateIndexValueDate(Index1M,$H1989)</f>
        <v>53699</v>
      </c>
      <c r="J1989" s="52">
        <f>IFERROR(_xll.qlIndexFixing(Index1M,$H1989,TRUE,_xll.ohTrigger(RecalcTrigger,Trigger1M)),NA())</f>
        <v>1.6414647495437633E-2</v>
      </c>
      <c r="K1989" s="52">
        <f>IFERROR(_xll.qlIndexFixing(ONIndex1M,I1989,TRUE,_xll.ohTrigger(RecalcTrigger,Trigger1M)),NA())</f>
        <v>1.6402856279960076E-2</v>
      </c>
      <c r="L1989" s="52">
        <f>IFERROR(_xll.qlIndexFixing(Index3M,H1989,TRUE,_xll.ohTrigger(RecalcTrigger,Trigger3M)),NA())</f>
        <v>1.8240387018482698E-2</v>
      </c>
      <c r="M1989" s="52">
        <f>IFERROR(_xll.qlIndexFixing(ONIndex3M,I1989,TRUE,_xll.ohTrigger(RecalcTrigger,Trigger3M)),NA())</f>
        <v>1.8214561406839636E-2</v>
      </c>
      <c r="N1989" s="52">
        <f>IFERROR(_xll.qlIndexFixing(Index6M,$H1989,TRUE,_xll.ohTrigger(RecalcTrigger,Trigger6M)),NA())</f>
        <v>2.0045220790891785E-2</v>
      </c>
      <c r="O1989" s="52">
        <f>IFERROR(_xll.qlIndexFixing(ONIndex6M,I1989,TRUE,_xll.ohTrigger(RecalcTrigger,Trigger6M)),NA())</f>
        <v>1.9955955646207002E-2</v>
      </c>
      <c r="P1989" s="52">
        <f>IFERROR(_xll.qlIndexFixing(Index1Y,$H1989,TRUE,_xll.ohTrigger(RecalcTrigger,Trigger1Y)),NA())</f>
        <v>2.1911945793981757E-2</v>
      </c>
      <c r="Q1989" s="52">
        <f>IFERROR(_xll.qlIndexFixing(ONIndex1Y,I1989,TRUE,_xll.ohTrigger(RecalcTrigger,Trigger1Y)),NA())</f>
        <v>2.1588460665693532E-2</v>
      </c>
    </row>
    <row r="1990" spans="2:17" x14ac:dyDescent="0.2">
      <c r="B1990" s="46" t="s">
        <v>51</v>
      </c>
      <c r="D1990" s="49">
        <f>_xll.qlCalendarAdvance(LocalCalendar,$D1989,B1990,"f",FALSE)</f>
        <v>53724</v>
      </c>
      <c r="E1990" s="49">
        <f>_xll.qlInterestRateIndexValueDate(IndexON,D1990)</f>
        <v>53724</v>
      </c>
      <c r="F1990" s="52">
        <f>IFERROR(_xll.qlIndexFixing(IndexON,D1990,TRUE,_xll.ohTrigger(RecalcTrigger,TriggerON)),NA())</f>
        <v>1.4111692476692639E-2</v>
      </c>
      <c r="H1990" s="49">
        <f>_xll.qlCalendarAdvance(IborCalendar,$H1989,B1990,"f",FALSE)</f>
        <v>53702</v>
      </c>
      <c r="I1990" s="49">
        <f>_xll.qlInterestRateIndexValueDate(Index1M,$H1990)</f>
        <v>53706</v>
      </c>
      <c r="J1990" s="52">
        <f>IFERROR(_xll.qlIndexFixing(Index1M,$H1990,TRUE,_xll.ohTrigger(RecalcTrigger,Trigger1M)),NA())</f>
        <v>1.6414909677829558E-2</v>
      </c>
      <c r="K1990" s="52">
        <f>IFERROR(_xll.qlIndexFixing(ONIndex1M,I1990,TRUE,_xll.ohTrigger(RecalcTrigger,Trigger1M)),NA())</f>
        <v>1.640312975272451E-2</v>
      </c>
      <c r="L1990" s="52">
        <f>IFERROR(_xll.qlIndexFixing(Index3M,H1990,TRUE,_xll.ohTrigger(RecalcTrigger,Trigger3M)),NA())</f>
        <v>1.8238234345186625E-2</v>
      </c>
      <c r="M1990" s="52">
        <f>IFERROR(_xll.qlIndexFixing(ONIndex3M,I1990,TRUE,_xll.ohTrigger(RecalcTrigger,Trigger3M)),NA())</f>
        <v>1.8212123916390155E-2</v>
      </c>
      <c r="N1990" s="52">
        <f>IFERROR(_xll.qlIndexFixing(Index6M,$H1990,TRUE,_xll.ohTrigger(RecalcTrigger,Trigger6M)),NA())</f>
        <v>2.0044320567392963E-2</v>
      </c>
      <c r="O1990" s="52">
        <f>IFERROR(_xll.qlIndexFixing(ONIndex6M,I1990,TRUE,_xll.ohTrigger(RecalcTrigger,Trigger6M)),NA())</f>
        <v>1.9955158908251391E-2</v>
      </c>
      <c r="P1990" s="52">
        <f>IFERROR(_xll.qlIndexFixing(Index1Y,$H1990,TRUE,_xll.ohTrigger(RecalcTrigger,Trigger1Y)),NA())</f>
        <v>2.191496798307515E-2</v>
      </c>
      <c r="Q1990" s="52">
        <f>IFERROR(_xll.qlIndexFixing(ONIndex1Y,I1990,TRUE,_xll.ohTrigger(RecalcTrigger,Trigger1Y)),NA())</f>
        <v>2.1592227683990828E-2</v>
      </c>
    </row>
    <row r="1991" spans="2:17" x14ac:dyDescent="0.2">
      <c r="B1991" s="46" t="s">
        <v>51</v>
      </c>
      <c r="D1991" s="49">
        <f>_xll.qlCalendarAdvance(LocalCalendar,$D1990,B1991,"f",FALSE)</f>
        <v>53731</v>
      </c>
      <c r="E1991" s="49">
        <f>_xll.qlInterestRateIndexValueDate(IndexON,D1991)</f>
        <v>53731</v>
      </c>
      <c r="F1991" s="52">
        <f>IFERROR(_xll.qlIndexFixing(IndexON,D1991,TRUE,_xll.ohTrigger(RecalcTrigger,TriggerON)),NA())</f>
        <v>1.4110369915805165E-2</v>
      </c>
      <c r="H1991" s="49">
        <f>_xll.qlCalendarAdvance(IborCalendar,$H1990,B1991,"f",FALSE)</f>
        <v>53709</v>
      </c>
      <c r="I1991" s="49">
        <f>_xll.qlInterestRateIndexValueDate(Index1M,$H1991)</f>
        <v>53714</v>
      </c>
      <c r="J1991" s="52">
        <f>IFERROR(_xll.qlIndexFixing(Index1M,$H1991,TRUE,_xll.ohTrigger(RecalcTrigger,Trigger1M)),NA())</f>
        <v>1.6415202649440401E-2</v>
      </c>
      <c r="K1991" s="52">
        <f>IFERROR(_xll.qlIndexFixing(ONIndex1M,I1991,TRUE,_xll.ohTrigger(RecalcTrigger,Trigger1M)),NA())</f>
        <v>1.6403435636762609E-2</v>
      </c>
      <c r="L1991" s="52">
        <f>IFERROR(_xll.qlIndexFixing(Index3M,H1991,TRUE,_xll.ohTrigger(RecalcTrigger,Trigger3M)),NA())</f>
        <v>1.8234873059542522E-2</v>
      </c>
      <c r="M1991" s="52">
        <f>IFERROR(_xll.qlIndexFixing(ONIndex3M,I1991,TRUE,_xll.ohTrigger(RecalcTrigger,Trigger3M)),NA())</f>
        <v>1.8209339859405205E-2</v>
      </c>
      <c r="N1991" s="52">
        <f>IFERROR(_xll.qlIndexFixing(Index6M,$H1991,TRUE,_xll.ohTrigger(RecalcTrigger,Trigger6M)),NA())</f>
        <v>2.004279404736151E-2</v>
      </c>
      <c r="O1991" s="52">
        <f>IFERROR(_xll.qlIndexFixing(ONIndex6M,I1991,TRUE,_xll.ohTrigger(RecalcTrigger,Trigger6M)),NA())</f>
        <v>1.9954239400021834E-2</v>
      </c>
      <c r="P1991" s="52">
        <f>IFERROR(_xll.qlIndexFixing(Index1Y,$H1991,TRUE,_xll.ohTrigger(RecalcTrigger,Trigger1Y)),NA())</f>
        <v>2.191838291526927E-2</v>
      </c>
      <c r="Q1991" s="52">
        <f>IFERROR(_xll.qlIndexFixing(ONIndex1Y,I1991,TRUE,_xll.ohTrigger(RecalcTrigger,Trigger1Y)),NA())</f>
        <v>2.1596494684343881E-2</v>
      </c>
    </row>
    <row r="1992" spans="2:17" x14ac:dyDescent="0.2">
      <c r="B1992" s="46" t="s">
        <v>51</v>
      </c>
      <c r="D1992" s="49">
        <f>_xll.qlCalendarAdvance(LocalCalendar,$D1991,B1992,"f",FALSE)</f>
        <v>53738</v>
      </c>
      <c r="E1992" s="49">
        <f>_xll.qlInterestRateIndexValueDate(IndexON,D1992)</f>
        <v>53738</v>
      </c>
      <c r="F1992" s="52">
        <f>IFERROR(_xll.qlIndexFixing(IndexON,D1992,TRUE,_xll.ohTrigger(RecalcTrigger,TriggerON)),NA())</f>
        <v>1.4109225128813296E-2</v>
      </c>
      <c r="H1992" s="49">
        <f>_xll.qlCalendarAdvance(IborCalendar,$H1991,B1992,"f",FALSE)</f>
        <v>53716</v>
      </c>
      <c r="I1992" s="49">
        <f>_xll.qlInterestRateIndexValueDate(Index1M,$H1992)</f>
        <v>53720</v>
      </c>
      <c r="J1992" s="52">
        <f>IFERROR(_xll.qlIndexFixing(Index1M,$H1992,TRUE,_xll.ohTrigger(RecalcTrigger,Trigger1M)),NA())</f>
        <v>1.641541771236529E-2</v>
      </c>
      <c r="K1992" s="52">
        <f>IFERROR(_xll.qlIndexFixing(ONIndex1M,I1992,TRUE,_xll.ohTrigger(RecalcTrigger,Trigger1M)),NA())</f>
        <v>1.6403660390338359E-2</v>
      </c>
      <c r="L1992" s="52">
        <f>IFERROR(_xll.qlIndexFixing(Index3M,H1992,TRUE,_xll.ohTrigger(RecalcTrigger,Trigger3M)),NA())</f>
        <v>1.8233071309607086E-2</v>
      </c>
      <c r="M1992" s="52">
        <f>IFERROR(_xll.qlIndexFixing(ONIndex3M,I1992,TRUE,_xll.ohTrigger(RecalcTrigger,Trigger3M)),NA())</f>
        <v>1.8207252969224541E-2</v>
      </c>
      <c r="N1992" s="52">
        <f>IFERROR(_xll.qlIndexFixing(Index6M,$H1992,TRUE,_xll.ohTrigger(RecalcTrigger,Trigger6M)),NA())</f>
        <v>2.0042497971571885E-2</v>
      </c>
      <c r="O1992" s="52">
        <f>IFERROR(_xll.qlIndexFixing(ONIndex6M,I1992,TRUE,_xll.ohTrigger(RecalcTrigger,Trigger6M)),NA())</f>
        <v>1.9953543503321569E-2</v>
      </c>
      <c r="P1992" s="52">
        <f>IFERROR(_xll.qlIndexFixing(Index1Y,$H1992,TRUE,_xll.ohTrigger(RecalcTrigger,Trigger1Y)),NA())</f>
        <v>2.1920916815433154E-2</v>
      </c>
      <c r="Q1992" s="52">
        <f>IFERROR(_xll.qlIndexFixing(ONIndex1Y,I1992,TRUE,_xll.ohTrigger(RecalcTrigger,Trigger1Y)),NA())</f>
        <v>2.1599668220178003E-2</v>
      </c>
    </row>
    <row r="1993" spans="2:17" x14ac:dyDescent="0.2">
      <c r="B1993" s="46" t="s">
        <v>51</v>
      </c>
      <c r="D1993" s="49">
        <f>_xll.qlCalendarAdvance(LocalCalendar,$D1992,B1993,"f",FALSE)</f>
        <v>53745</v>
      </c>
      <c r="E1993" s="49">
        <f>_xll.qlInterestRateIndexValueDate(IndexON,D1993)</f>
        <v>53745</v>
      </c>
      <c r="F1993" s="52">
        <f>IFERROR(_xll.qlIndexFixing(IndexON,D1993,TRUE,_xll.ohTrigger(RecalcTrigger,TriggerON)),NA())</f>
        <v>1.410771343063999E-2</v>
      </c>
      <c r="H1993" s="49">
        <f>_xll.qlCalendarAdvance(IborCalendar,$H1992,B1993,"f",FALSE)</f>
        <v>53723</v>
      </c>
      <c r="I1993" s="49">
        <f>_xll.qlInterestRateIndexValueDate(Index1M,$H1993)</f>
        <v>53727</v>
      </c>
      <c r="J1993" s="52">
        <f>IFERROR(_xll.qlIndexFixing(Index1M,$H1993,TRUE,_xll.ohTrigger(RecalcTrigger,Trigger1M)),NA())</f>
        <v>1.6414489937922765E-2</v>
      </c>
      <c r="K1993" s="52">
        <f>IFERROR(_xll.qlIndexFixing(ONIndex1M,I1993,TRUE,_xll.ohTrigger(RecalcTrigger,Trigger1M)),NA())</f>
        <v>1.6403917555187775E-2</v>
      </c>
      <c r="L1993" s="52">
        <f>IFERROR(_xll.qlIndexFixing(Index3M,H1993,TRUE,_xll.ohTrigger(RecalcTrigger,Trigger3M)),NA())</f>
        <v>1.8230922612983449E-2</v>
      </c>
      <c r="M1993" s="52">
        <f>IFERROR(_xll.qlIndexFixing(ONIndex3M,I1993,TRUE,_xll.ohTrigger(RecalcTrigger,Trigger3M)),NA())</f>
        <v>1.8204819512348536E-2</v>
      </c>
      <c r="N1993" s="52">
        <f>IFERROR(_xll.qlIndexFixing(Index6M,$H1993,TRUE,_xll.ohTrigger(RecalcTrigger,Trigger6M)),NA())</f>
        <v>2.004157559926939E-2</v>
      </c>
      <c r="O1993" s="52">
        <f>IFERROR(_xll.qlIndexFixing(ONIndex6M,I1993,TRUE,_xll.ohTrigger(RecalcTrigger,Trigger6M)),NA())</f>
        <v>1.9952724836347357E-2</v>
      </c>
      <c r="P1993" s="52">
        <f>IFERROR(_xll.qlIndexFixing(Index1Y,$H1993,TRUE,_xll.ohTrigger(RecalcTrigger,Trigger1Y)),NA())</f>
        <v>2.1923843458134487E-2</v>
      </c>
      <c r="Q1993" s="52">
        <f>IFERROR(_xll.qlIndexFixing(ONIndex1Y,I1993,TRUE,_xll.ohTrigger(RecalcTrigger,Trigger1Y)),NA())</f>
        <v>2.1603341737987947E-2</v>
      </c>
    </row>
    <row r="1994" spans="2:17" x14ac:dyDescent="0.2">
      <c r="B1994" s="46" t="s">
        <v>51</v>
      </c>
      <c r="D1994" s="49">
        <f>_xll.qlCalendarAdvance(LocalCalendar,$D1993,B1994,"f",FALSE)</f>
        <v>53752</v>
      </c>
      <c r="E1994" s="49">
        <f>_xll.qlInterestRateIndexValueDate(IndexON,D1994)</f>
        <v>53752</v>
      </c>
      <c r="F1994" s="52">
        <f>IFERROR(_xll.qlIndexFixing(IndexON,D1994,TRUE,_xll.ohTrigger(RecalcTrigger,TriggerON)),NA())</f>
        <v>1.4106379506362288E-2</v>
      </c>
      <c r="H1994" s="49">
        <f>_xll.qlCalendarAdvance(IborCalendar,$H1993,B1994,"f",FALSE)</f>
        <v>53730</v>
      </c>
      <c r="I1994" s="49">
        <f>_xll.qlInterestRateIndexValueDate(Index1M,$H1994)</f>
        <v>53734</v>
      </c>
      <c r="J1994" s="52">
        <f>IFERROR(_xll.qlIndexFixing(Index1M,$H1994,TRUE,_xll.ohTrigger(RecalcTrigger,Trigger1M)),NA())</f>
        <v>1.6414731480077611E-2</v>
      </c>
      <c r="K1994" s="52">
        <f>IFERROR(_xll.qlIndexFixing(ONIndex1M,I1994,TRUE,_xll.ohTrigger(RecalcTrigger,Trigger1M)),NA())</f>
        <v>1.6404169284065517E-2</v>
      </c>
      <c r="L1994" s="52">
        <f>IFERROR(_xll.qlIndexFixing(Index3M,H1994,TRUE,_xll.ohTrigger(RecalcTrigger,Trigger3M)),NA())</f>
        <v>1.8228200931032799E-2</v>
      </c>
      <c r="M1994" s="52">
        <f>IFERROR(_xll.qlIndexFixing(ONIndex3M,I1994,TRUE,_xll.ohTrigger(RecalcTrigger,Trigger3M)),NA())</f>
        <v>1.8202387400156894E-2</v>
      </c>
      <c r="N1994" s="52">
        <f>IFERROR(_xll.qlIndexFixing(Index6M,$H1994,TRUE,_xll.ohTrigger(RecalcTrigger,Trigger6M)),NA())</f>
        <v>2.0040645844053719E-2</v>
      </c>
      <c r="O1994" s="52">
        <f>IFERROR(_xll.qlIndexFixing(ONIndex6M,I1994,TRUE,_xll.ohTrigger(RecalcTrigger,Trigger6M)),NA())</f>
        <v>1.9951898859780215E-2</v>
      </c>
      <c r="P1994" s="52">
        <f>IFERROR(_xll.qlIndexFixing(Index1Y,$H1994,TRUE,_xll.ohTrigger(RecalcTrigger,Trigger1Y)),NA())</f>
        <v>2.1926738251478919E-2</v>
      </c>
      <c r="Q1994" s="52">
        <f>IFERROR(_xll.qlIndexFixing(ONIndex1Y,I1994,TRUE,_xll.ohTrigger(RecalcTrigger,Trigger1Y)),NA())</f>
        <v>2.1606984088968773E-2</v>
      </c>
    </row>
    <row r="1995" spans="2:17" x14ac:dyDescent="0.2">
      <c r="B1995" s="46" t="s">
        <v>51</v>
      </c>
      <c r="D1995" s="49">
        <f>_xll.qlCalendarAdvance(LocalCalendar,$D1994,B1995,"f",FALSE)</f>
        <v>53759</v>
      </c>
      <c r="E1995" s="49">
        <f>_xll.qlInterestRateIndexValueDate(IndexON,D1995)</f>
        <v>53759</v>
      </c>
      <c r="F1995" s="52">
        <f>IFERROR(_xll.qlIndexFixing(IndexON,D1995,TRUE,_xll.ohTrigger(RecalcTrigger,TriggerON)),NA())</f>
        <v>1.4105041794314488E-2</v>
      </c>
      <c r="H1995" s="49">
        <f>_xll.qlCalendarAdvance(IborCalendar,$H1994,B1995,"f",FALSE)</f>
        <v>53737</v>
      </c>
      <c r="I1995" s="49">
        <f>_xll.qlInterestRateIndexValueDate(Index1M,$H1995)</f>
        <v>53742</v>
      </c>
      <c r="J1995" s="52">
        <f>IFERROR(_xll.qlIndexFixing(Index1M,$H1995,TRUE,_xll.ohTrigger(RecalcTrigger,Trigger1M)),NA())</f>
        <v>1.6415000863758689E-2</v>
      </c>
      <c r="K1995" s="52">
        <f>IFERROR(_xll.qlIndexFixing(ONIndex1M,I1995,TRUE,_xll.ohTrigger(RecalcTrigger,Trigger1M)),NA())</f>
        <v>1.6404450317821784E-2</v>
      </c>
      <c r="L1995" s="52">
        <f>IFERROR(_xll.qlIndexFixing(Index3M,H1995,TRUE,_xll.ohTrigger(RecalcTrigger,Trigger3M)),NA())</f>
        <v>1.8225133180821196E-2</v>
      </c>
      <c r="M1995" s="52">
        <f>IFERROR(_xll.qlIndexFixing(ONIndex3M,I1995,TRUE,_xll.ohTrigger(RecalcTrigger,Trigger3M)),NA())</f>
        <v>1.8199609489535362E-2</v>
      </c>
      <c r="N1995" s="52">
        <f>IFERROR(_xll.qlIndexFixing(Index6M,$H1995,TRUE,_xll.ohTrigger(RecalcTrigger,Trigger6M)),NA())</f>
        <v>2.0039087888229876E-2</v>
      </c>
      <c r="O1995" s="52">
        <f>IFERROR(_xll.qlIndexFixing(ONIndex6M,I1995,TRUE,_xll.ohTrigger(RecalcTrigger,Trigger6M)),NA())</f>
        <v>1.9950945935720554E-2</v>
      </c>
      <c r="P1995" s="52">
        <f>IFERROR(_xll.qlIndexFixing(Index1Y,$H1995,TRUE,_xll.ohTrigger(RecalcTrigger,Trigger1Y)),NA())</f>
        <v>2.193000758716613E-2</v>
      </c>
      <c r="Q1995" s="52">
        <f>IFERROR(_xll.qlIndexFixing(ONIndex1Y,I1995,TRUE,_xll.ohTrigger(RecalcTrigger,Trigger1Y)),NA())</f>
        <v>2.161110861233162E-2</v>
      </c>
    </row>
    <row r="1996" spans="2:17" x14ac:dyDescent="0.2">
      <c r="B1996" s="46" t="s">
        <v>51</v>
      </c>
      <c r="D1996" s="49">
        <f>_xll.qlCalendarAdvance(LocalCalendar,$D1995,B1996,"f",FALSE)</f>
        <v>53766</v>
      </c>
      <c r="E1996" s="49">
        <f>_xll.qlInterestRateIndexValueDate(IndexON,D1996)</f>
        <v>53766</v>
      </c>
      <c r="F1996" s="52">
        <f>IFERROR(_xll.qlIndexFixing(IndexON,D1996,TRUE,_xll.ohTrigger(RecalcTrigger,TriggerON)),NA())</f>
        <v>1.4103700294469945E-2</v>
      </c>
      <c r="H1996" s="49">
        <f>_xll.qlCalendarAdvance(IborCalendar,$H1995,B1996,"f",FALSE)</f>
        <v>53744</v>
      </c>
      <c r="I1996" s="49">
        <f>_xll.qlInterestRateIndexValueDate(Index1M,$H1996)</f>
        <v>53748</v>
      </c>
      <c r="J1996" s="52">
        <f>IFERROR(_xll.qlIndexFixing(Index1M,$H1996,TRUE,_xll.ohTrigger(RecalcTrigger,Trigger1M)),NA())</f>
        <v>1.6415198236374082E-2</v>
      </c>
      <c r="K1996" s="52">
        <f>IFERROR(_xll.qlIndexFixing(ONIndex1M,I1996,TRUE,_xll.ohTrigger(RecalcTrigger,Trigger1M)),NA())</f>
        <v>1.6404656433905984E-2</v>
      </c>
      <c r="L1996" s="52">
        <f>IFERROR(_xll.qlIndexFixing(Index3M,H1996,TRUE,_xll.ohTrigger(RecalcTrigger,Trigger3M)),NA())</f>
        <v>1.8223623050727063E-2</v>
      </c>
      <c r="M1996" s="52">
        <f>IFERROR(_xll.qlIndexFixing(ONIndex3M,I1996,TRUE,_xll.ohTrigger(RecalcTrigger,Trigger3M)),NA())</f>
        <v>1.8197527209107278E-2</v>
      </c>
      <c r="N1996" s="52">
        <f>IFERROR(_xll.qlIndexFixing(Index6M,$H1996,TRUE,_xll.ohTrigger(RecalcTrigger,Trigger6M)),NA())</f>
        <v>2.0039249988774748E-2</v>
      </c>
      <c r="O1996" s="52">
        <f>IFERROR(_xll.qlIndexFixing(ONIndex6M,I1996,TRUE,_xll.ohTrigger(RecalcTrigger,Trigger6M)),NA())</f>
        <v>1.9950224977307585E-2</v>
      </c>
      <c r="P1996" s="52">
        <f>IFERROR(_xll.qlIndexFixing(Index1Y,$H1996,TRUE,_xll.ohTrigger(RecalcTrigger,Trigger1Y)),NA())</f>
        <v>2.1932432289004235E-2</v>
      </c>
      <c r="Q1996" s="52">
        <f>IFERROR(_xll.qlIndexFixing(ONIndex1Y,I1996,TRUE,_xll.ohTrigger(RecalcTrigger,Trigger1Y)),NA())</f>
        <v>2.1614175290363136E-2</v>
      </c>
    </row>
    <row r="1997" spans="2:17" x14ac:dyDescent="0.2">
      <c r="B1997" s="46" t="s">
        <v>51</v>
      </c>
      <c r="D1997" s="49">
        <f>_xll.qlCalendarAdvance(LocalCalendar,$D1996,B1997,"f",FALSE)</f>
        <v>53773</v>
      </c>
      <c r="E1997" s="49">
        <f>_xll.qlInterestRateIndexValueDate(IndexON,D1997)</f>
        <v>53773</v>
      </c>
      <c r="F1997" s="52">
        <f>IFERROR(_xll.qlIndexFixing(IndexON,D1997,TRUE,_xll.ohTrigger(RecalcTrigger,TriggerON)),NA())</f>
        <v>1.410235500682866E-2</v>
      </c>
      <c r="H1997" s="49">
        <f>_xll.qlCalendarAdvance(IborCalendar,$H1996,B1997,"f",FALSE)</f>
        <v>53751</v>
      </c>
      <c r="I1997" s="49">
        <f>_xll.qlInterestRateIndexValueDate(Index1M,$H1997)</f>
        <v>53755</v>
      </c>
      <c r="J1997" s="52">
        <f>IFERROR(_xll.qlIndexFixing(Index1M,$H1997,TRUE,_xll.ohTrigger(RecalcTrigger,Trigger1M)),NA())</f>
        <v>1.6416592538939376E-2</v>
      </c>
      <c r="K1997" s="52">
        <f>IFERROR(_xll.qlIndexFixing(ONIndex1M,I1997,TRUE,_xll.ohTrigger(RecalcTrigger,Trigger1M)),NA())</f>
        <v>1.6404891854708836E-2</v>
      </c>
      <c r="L1997" s="52">
        <f>IFERROR(_xll.qlIndexFixing(Index3M,H1997,TRUE,_xll.ohTrigger(RecalcTrigger,Trigger3M)),NA())</f>
        <v>1.8221192567728726E-2</v>
      </c>
      <c r="M1997" s="52">
        <f>IFERROR(_xll.qlIndexFixing(ONIndex3M,I1997,TRUE,_xll.ohTrigger(RecalcTrigger,Trigger3M)),NA())</f>
        <v>1.8195099130409176E-2</v>
      </c>
      <c r="N1997" s="52">
        <f>IFERROR(_xll.qlIndexFixing(Index6M,$H1997,TRUE,_xll.ohTrigger(RecalcTrigger,Trigger6M)),NA())</f>
        <v>2.0038782691032375E-2</v>
      </c>
      <c r="O1997" s="52">
        <f>IFERROR(_xll.qlIndexFixing(ONIndex6M,I1997,TRUE,_xll.ohTrigger(RecalcTrigger,Trigger6M)),NA())</f>
        <v>1.9949377071482033E-2</v>
      </c>
      <c r="P1997" s="52">
        <f>IFERROR(_xll.qlIndexFixing(Index1Y,$H1997,TRUE,_xll.ohTrigger(RecalcTrigger,Trigger1Y)),NA())</f>
        <v>2.1936073851279225E-2</v>
      </c>
      <c r="Q1997" s="52">
        <f>IFERROR(_xll.qlIndexFixing(ONIndex1Y,I1997,TRUE,_xll.ohTrigger(RecalcTrigger,Trigger1Y)),NA())</f>
        <v>2.1617724140776673E-2</v>
      </c>
    </row>
    <row r="1998" spans="2:17" x14ac:dyDescent="0.2">
      <c r="B1998" s="46" t="s">
        <v>51</v>
      </c>
      <c r="D1998" s="49">
        <f>_xll.qlCalendarAdvance(LocalCalendar,$D1997,B1998,"f",FALSE)</f>
        <v>53780</v>
      </c>
      <c r="E1998" s="49">
        <f>_xll.qlInterestRateIndexValueDate(IndexON,D1998)</f>
        <v>53780</v>
      </c>
      <c r="F1998" s="52">
        <f>IFERROR(_xll.qlIndexFixing(IndexON,D1998,TRUE,_xll.ohTrigger(RecalcTrigger,TriggerON)),NA())</f>
        <v>1.4101005931443922E-2</v>
      </c>
      <c r="H1998" s="49">
        <f>_xll.qlCalendarAdvance(IborCalendar,$H1997,B1998,"f",FALSE)</f>
        <v>53758</v>
      </c>
      <c r="I1998" s="49">
        <f>_xll.qlInterestRateIndexValueDate(Index1M,$H1998)</f>
        <v>53762</v>
      </c>
      <c r="J1998" s="52">
        <f>IFERROR(_xll.qlIndexFixing(Index1M,$H1998,TRUE,_xll.ohTrigger(RecalcTrigger,Trigger1M)),NA())</f>
        <v>1.6416811174002979E-2</v>
      </c>
      <c r="K1998" s="52">
        <f>IFERROR(_xll.qlIndexFixing(ONIndex1M,I1998,TRUE,_xll.ohTrigger(RecalcTrigger,Trigger1M)),NA())</f>
        <v>1.6405121839619952E-2</v>
      </c>
      <c r="L1998" s="52">
        <f>IFERROR(_xll.qlIndexFixing(Index3M,H1998,TRUE,_xll.ohTrigger(RecalcTrigger,Trigger3M)),NA())</f>
        <v>1.8218763436937426E-2</v>
      </c>
      <c r="M1998" s="52">
        <f>IFERROR(_xll.qlIndexFixing(ONIndex3M,I1998,TRUE,_xll.ohTrigger(RecalcTrigger,Trigger3M)),NA())</f>
        <v>1.8192672396155629E-2</v>
      </c>
      <c r="N1998" s="52">
        <f>IFERROR(_xll.qlIndexFixing(Index6M,$H1998,TRUE,_xll.ohTrigger(RecalcTrigger,Trigger6M)),NA())</f>
        <v>2.0037822243199371E-2</v>
      </c>
      <c r="O1998" s="52">
        <f>IFERROR(_xll.qlIndexFixing(ONIndex6M,I1998,TRUE,_xll.ohTrigger(RecalcTrigger,Trigger6M)),NA())</f>
        <v>1.994852185606355E-2</v>
      </c>
      <c r="P1998" s="52">
        <f>IFERROR(_xll.qlIndexFixing(Index1Y,$H1998,TRUE,_xll.ohTrigger(RecalcTrigger,Trigger1Y)),NA())</f>
        <v>2.1938839136041926E-2</v>
      </c>
      <c r="Q1998" s="52">
        <f>IFERROR(_xll.qlIndexFixing(ONIndex1Y,I1998,TRUE,_xll.ohTrigger(RecalcTrigger,Trigger1Y)),NA())</f>
        <v>2.1621241824281157E-2</v>
      </c>
    </row>
    <row r="1999" spans="2:17" x14ac:dyDescent="0.2">
      <c r="B1999" s="46" t="s">
        <v>51</v>
      </c>
      <c r="D1999" s="49">
        <f>_xll.qlCalendarAdvance(LocalCalendar,$D1998,B1999,"f",FALSE)</f>
        <v>53787</v>
      </c>
      <c r="E1999" s="49">
        <f>_xll.qlInterestRateIndexValueDate(IndexON,D1999)</f>
        <v>53787</v>
      </c>
      <c r="F1999" s="52">
        <f>IFERROR(_xll.qlIndexFixing(IndexON,D1999,TRUE,_xll.ohTrigger(RecalcTrigger,TriggerON)),NA())</f>
        <v>1.4099653068262441E-2</v>
      </c>
      <c r="H1999" s="49">
        <f>_xll.qlCalendarAdvance(IborCalendar,$H1998,B1999,"f",FALSE)</f>
        <v>53765</v>
      </c>
      <c r="I1999" s="49">
        <f>_xll.qlInterestRateIndexValueDate(Index1M,$H1999)</f>
        <v>53769</v>
      </c>
      <c r="J1999" s="52">
        <f>IFERROR(_xll.qlIndexFixing(Index1M,$H1999,TRUE,_xll.ohTrigger(RecalcTrigger,Trigger1M)),NA())</f>
        <v>1.6417024365653121E-2</v>
      </c>
      <c r="K1999" s="52">
        <f>IFERROR(_xll.qlIndexFixing(ONIndex1M,I1999,TRUE,_xll.ohTrigger(RecalcTrigger,Trigger1M)),NA())</f>
        <v>1.6405346388479458E-2</v>
      </c>
      <c r="L1999" s="52">
        <f>IFERROR(_xll.qlIndexFixing(Index3M,H1999,TRUE,_xll.ohTrigger(RecalcTrigger,Trigger3M)),NA())</f>
        <v>1.8216335658349698E-2</v>
      </c>
      <c r="M1999" s="52">
        <f>IFERROR(_xll.qlIndexFixing(ONIndex3M,I1999,TRUE,_xll.ohTrigger(RecalcTrigger,Trigger3M)),NA())</f>
        <v>1.8190247006586446E-2</v>
      </c>
      <c r="N1999" s="52">
        <f>IFERROR(_xll.qlIndexFixing(Index6M,$H1999,TRUE,_xll.ohTrigger(RecalcTrigger,Trigger6M)),NA())</f>
        <v>2.0036854411694865E-2</v>
      </c>
      <c r="O1999" s="52">
        <f>IFERROR(_xll.qlIndexFixing(ONIndex6M,I1999,TRUE,_xll.ohTrigger(RecalcTrigger,Trigger6M)),NA())</f>
        <v>1.9947659330972201E-2</v>
      </c>
      <c r="P1999" s="52">
        <f>IFERROR(_xll.qlIndexFixing(Index1Y,$H1999,TRUE,_xll.ohTrigger(RecalcTrigger,Trigger1Y)),NA())</f>
        <v>2.1941572568189002E-2</v>
      </c>
      <c r="Q1999" s="52">
        <f>IFERROR(_xll.qlIndexFixing(ONIndex1Y,I1999,TRUE,_xll.ohTrigger(RecalcTrigger,Trigger1Y)),NA())</f>
        <v>2.1624728341036459E-2</v>
      </c>
    </row>
    <row r="2000" spans="2:17" x14ac:dyDescent="0.2">
      <c r="B2000" s="46" t="s">
        <v>51</v>
      </c>
      <c r="D2000" s="49">
        <f>_xll.qlCalendarAdvance(LocalCalendar,$D1999,B2000,"f",FALSE)</f>
        <v>53794</v>
      </c>
      <c r="E2000" s="49">
        <f>_xll.qlInterestRateIndexValueDate(IndexON,D2000)</f>
        <v>53794</v>
      </c>
      <c r="F2000" s="52">
        <f>IFERROR(_xll.qlIndexFixing(IndexON,D2000,TRUE,_xll.ohTrigger(RecalcTrigger,TriggerON)),NA())</f>
        <v>1.4098296417257572E-2</v>
      </c>
      <c r="H2000" s="49">
        <f>_xll.qlCalendarAdvance(IborCalendar,$H1999,B2000,"f",FALSE)</f>
        <v>53772</v>
      </c>
      <c r="I2000" s="49">
        <f>_xll.qlInterestRateIndexValueDate(Index1M,$H2000)</f>
        <v>53776</v>
      </c>
      <c r="J2000" s="52">
        <f>IFERROR(_xll.qlIndexFixing(Index1M,$H2000,TRUE,_xll.ohTrigger(RecalcTrigger,Trigger1M)),NA())</f>
        <v>1.641723211388206E-2</v>
      </c>
      <c r="K2000" s="52">
        <f>IFERROR(_xll.qlIndexFixing(ONIndex1M,I2000,TRUE,_xll.ohTrigger(RecalcTrigger,Trigger1M)),NA())</f>
        <v>1.6405565501447228E-2</v>
      </c>
      <c r="L2000" s="52">
        <f>IFERROR(_xll.qlIndexFixing(Index3M,H2000,TRUE,_xll.ohTrigger(RecalcTrigger,Trigger3M)),NA())</f>
        <v>1.8213909231962058E-2</v>
      </c>
      <c r="M2000" s="52">
        <f>IFERROR(_xll.qlIndexFixing(ONIndex3M,I2000,TRUE,_xll.ohTrigger(RecalcTrigger,Trigger3M)),NA())</f>
        <v>1.8187822961461819E-2</v>
      </c>
      <c r="N2000" s="52">
        <f>IFERROR(_xll.qlIndexFixing(Index6M,$H2000,TRUE,_xll.ohTrigger(RecalcTrigger,Trigger6M)),NA())</f>
        <v>2.0035879196527117E-2</v>
      </c>
      <c r="O2000" s="52">
        <f>IFERROR(_xll.qlIndexFixing(ONIndex6M,I2000,TRUE,_xll.ohTrigger(RecalcTrigger,Trigger6M)),NA())</f>
        <v>1.9946789496128048E-2</v>
      </c>
      <c r="P2000" s="52">
        <f>IFERROR(_xll.qlIndexFixing(Index1Y,$H2000,TRUE,_xll.ohTrigger(RecalcTrigger,Trigger1Y)),NA())</f>
        <v>2.1944274147461206E-2</v>
      </c>
      <c r="Q2000" s="52">
        <f>IFERROR(_xll.qlIndexFixing(ONIndex1Y,I2000,TRUE,_xll.ohTrigger(RecalcTrigger,Trigger1Y)),NA())</f>
        <v>2.1628183690882707E-2</v>
      </c>
    </row>
    <row r="2001" spans="2:17" x14ac:dyDescent="0.2">
      <c r="B2001" s="46" t="s">
        <v>51</v>
      </c>
      <c r="D2001" s="49">
        <f>_xll.qlCalendarAdvance(LocalCalendar,$D2000,B2001,"f",FALSE)</f>
        <v>53801</v>
      </c>
      <c r="E2001" s="49">
        <f>_xll.qlInterestRateIndexValueDate(IndexON,D2001)</f>
        <v>53801</v>
      </c>
      <c r="F2001" s="52">
        <f>IFERROR(_xll.qlIndexFixing(IndexON,D2001,TRUE,_xll.ohTrigger(RecalcTrigger,TriggerON)),NA())</f>
        <v>1.4096935978482605E-2</v>
      </c>
      <c r="H2001" s="49">
        <f>_xll.qlCalendarAdvance(IborCalendar,$H2000,B2001,"f",FALSE)</f>
        <v>53779</v>
      </c>
      <c r="I2001" s="49">
        <f>_xll.qlInterestRateIndexValueDate(Index1M,$H2001)</f>
        <v>53783</v>
      </c>
      <c r="J2001" s="52">
        <f>IFERROR(_xll.qlIndexFixing(Index1M,$H2001,TRUE,_xll.ohTrigger(RecalcTrigger,Trigger1M)),NA())</f>
        <v>1.6417046263622836E-2</v>
      </c>
      <c r="K2001" s="52">
        <f>IFERROR(_xll.qlIndexFixing(ONIndex1M,I2001,TRUE,_xll.ohTrigger(RecalcTrigger,Trigger1M)),NA())</f>
        <v>1.6405779178443325E-2</v>
      </c>
      <c r="L2001" s="52">
        <f>IFERROR(_xll.qlIndexFixing(Index3M,H2001,TRUE,_xll.ohTrigger(RecalcTrigger,Trigger3M)),NA())</f>
        <v>1.8211197197964202E-2</v>
      </c>
      <c r="M2001" s="52">
        <f>IFERROR(_xll.qlIndexFixing(ONIndex3M,I2001,TRUE,_xll.ohTrigger(RecalcTrigger,Trigger3M)),NA())</f>
        <v>1.8185400260861684E-2</v>
      </c>
      <c r="N2001" s="52">
        <f>IFERROR(_xll.qlIndexFixing(Index6M,$H2001,TRUE,_xll.ohTrigger(RecalcTrigger,Trigger6M)),NA())</f>
        <v>2.0034413736142283E-2</v>
      </c>
      <c r="O2001" s="52">
        <f>IFERROR(_xll.qlIndexFixing(ONIndex6M,I2001,TRUE,_xll.ohTrigger(RecalcTrigger,Trigger6M)),NA())</f>
        <v>1.9945912351611028E-2</v>
      </c>
      <c r="P2001" s="52">
        <f>IFERROR(_xll.qlIndexFixing(Index1Y,$H2001,TRUE,_xll.ohTrigger(RecalcTrigger,Trigger1Y)),NA())</f>
        <v>2.1946943873601476E-2</v>
      </c>
      <c r="Q2001" s="52">
        <f>IFERROR(_xll.qlIndexFixing(ONIndex1Y,I2001,TRUE,_xll.ohTrigger(RecalcTrigger,Trigger1Y)),NA())</f>
        <v>2.1631607873899839E-2</v>
      </c>
    </row>
    <row r="2002" spans="2:17" x14ac:dyDescent="0.2">
      <c r="B2002" s="46" t="s">
        <v>51</v>
      </c>
      <c r="D2002" s="49">
        <f>_xll.qlCalendarAdvance(LocalCalendar,$D2001,B2002,"f",FALSE)</f>
        <v>53808</v>
      </c>
      <c r="E2002" s="49">
        <f>_xll.qlInterestRateIndexValueDate(IndexON,D2002)</f>
        <v>53808</v>
      </c>
      <c r="F2002" s="52">
        <f>IFERROR(_xll.qlIndexFixing(IndexON,D2002,TRUE,_xll.ohTrigger(RecalcTrigger,TriggerON)),NA())</f>
        <v>1.4095571751964187E-2</v>
      </c>
      <c r="H2002" s="49">
        <f>_xll.qlCalendarAdvance(IborCalendar,$H2001,B2002,"f",FALSE)</f>
        <v>53786</v>
      </c>
      <c r="I2002" s="49">
        <f>_xll.qlInterestRateIndexValueDate(Index1M,$H2002)</f>
        <v>53790</v>
      </c>
      <c r="J2002" s="52">
        <f>IFERROR(_xll.qlIndexFixing(Index1M,$H2002,TRUE,_xll.ohTrigger(RecalcTrigger,Trigger1M)),NA())</f>
        <v>1.6417243504846191E-2</v>
      </c>
      <c r="K2002" s="52">
        <f>IFERROR(_xll.qlIndexFixing(ONIndex1M,I2002,TRUE,_xll.ohTrigger(RecalcTrigger,Trigger1M)),NA())</f>
        <v>1.6405987419467749E-2</v>
      </c>
      <c r="L2002" s="52">
        <f>IFERROR(_xll.qlIndexFixing(Index3M,H2002,TRUE,_xll.ohTrigger(RecalcTrigger,Trigger3M)),NA())</f>
        <v>1.8208773501707763E-2</v>
      </c>
      <c r="M2002" s="52">
        <f>IFERROR(_xll.qlIndexFixing(ONIndex3M,I2002,TRUE,_xll.ohTrigger(RecalcTrigger,Trigger3M)),NA())</f>
        <v>1.818297890478604E-2</v>
      </c>
      <c r="N2002" s="52">
        <f>IFERROR(_xll.qlIndexFixing(Index6M,$H2002,TRUE,_xll.ohTrigger(RecalcTrigger,Trigger6M)),NA())</f>
        <v>2.0033424335868223E-2</v>
      </c>
      <c r="O2002" s="52">
        <f>IFERROR(_xll.qlIndexFixing(ONIndex6M,I2002,TRUE,_xll.ohTrigger(RecalcTrigger,Trigger6M)),NA())</f>
        <v>1.9945027897341205E-2</v>
      </c>
      <c r="P2002" s="52">
        <f>IFERROR(_xll.qlIndexFixing(Index1Y,$H2002,TRUE,_xll.ohTrigger(RecalcTrigger,Trigger1Y)),NA())</f>
        <v>2.1949581746356021E-2</v>
      </c>
      <c r="Q2002" s="52">
        <f>IFERROR(_xll.qlIndexFixing(ONIndex1Y,I2002,TRUE,_xll.ohTrigger(RecalcTrigger,Trigger1Y)),NA())</f>
        <v>2.1635000890087852E-2</v>
      </c>
    </row>
    <row r="2003" spans="2:17" x14ac:dyDescent="0.2">
      <c r="B2003" s="46" t="s">
        <v>51</v>
      </c>
      <c r="D2003" s="49">
        <f>_xll.qlCalendarAdvance(LocalCalendar,$D2002,B2003,"f",FALSE)</f>
        <v>53815</v>
      </c>
      <c r="E2003" s="49">
        <f>_xll.qlInterestRateIndexValueDate(IndexON,D2003)</f>
        <v>53815</v>
      </c>
      <c r="F2003" s="52">
        <f>IFERROR(_xll.qlIndexFixing(IndexON,D2003,TRUE,_xll.ohTrigger(RecalcTrigger,TriggerON)),NA())</f>
        <v>1.4094203737595734E-2</v>
      </c>
      <c r="H2003" s="49">
        <f>_xll.qlCalendarAdvance(IborCalendar,$H2002,B2003,"f",FALSE)</f>
        <v>53793</v>
      </c>
      <c r="I2003" s="49">
        <f>_xll.qlInterestRateIndexValueDate(Index1M,$H2003)</f>
        <v>53799</v>
      </c>
      <c r="J2003" s="52">
        <f>IFERROR(_xll.qlIndexFixing(Index1M,$H2003,TRUE,_xll.ohTrigger(RecalcTrigger,Trigger1M)),NA())</f>
        <v>1.6417489102575011E-2</v>
      </c>
      <c r="K2003" s="52">
        <f>IFERROR(_xll.qlIndexFixing(ONIndex1M,I2003,TRUE,_xll.ohTrigger(RecalcTrigger,Trigger1M)),NA())</f>
        <v>1.6406247170248633E-2</v>
      </c>
      <c r="L2003" s="52">
        <f>IFERROR(_xll.qlIndexFixing(Index3M,H2003,TRUE,_xll.ohTrigger(RecalcTrigger,Trigger3M)),NA())</f>
        <v>1.8205659307580571E-2</v>
      </c>
      <c r="M2003" s="52">
        <f>IFERROR(_xll.qlIndexFixing(ONIndex3M,I2003,TRUE,_xll.ohTrigger(RecalcTrigger,Trigger3M)),NA())</f>
        <v>1.8179867708365549E-2</v>
      </c>
      <c r="N2003" s="52">
        <f>IFERROR(_xll.qlIndexFixing(Index6M,$H2003,TRUE,_xll.ohTrigger(RecalcTrigger,Trigger6M)),NA())</f>
        <v>2.0032141400985085E-2</v>
      </c>
      <c r="O2003" s="52">
        <f>IFERROR(_xll.qlIndexFixing(ONIndex6M,I2003,TRUE,_xll.ohTrigger(RecalcTrigger,Trigger6M)),NA())</f>
        <v>1.9943880001243031E-2</v>
      </c>
      <c r="P2003" s="52">
        <f>IFERROR(_xll.qlIndexFixing(Index1Y,$H2003,TRUE,_xll.ohTrigger(RecalcTrigger,Trigger1Y)),NA())</f>
        <v>2.1952926491662316E-2</v>
      </c>
      <c r="Q2003" s="52">
        <f>IFERROR(_xll.qlIndexFixing(ONIndex1Y,I2003,TRUE,_xll.ohTrigger(RecalcTrigger,Trigger1Y)),NA())</f>
        <v>2.1639317543202807E-2</v>
      </c>
    </row>
    <row r="2004" spans="2:17" x14ac:dyDescent="0.2">
      <c r="B2004" s="46" t="s">
        <v>51</v>
      </c>
      <c r="D2004" s="49">
        <f>_xll.qlCalendarAdvance(LocalCalendar,$D2003,B2004,"f",FALSE)</f>
        <v>53822</v>
      </c>
      <c r="E2004" s="49">
        <f>_xll.qlInterestRateIndexValueDate(IndexON,D2004)</f>
        <v>53822</v>
      </c>
      <c r="F2004" s="52">
        <f>IFERROR(_xll.qlIndexFixing(IndexON,D2004,TRUE,_xll.ohTrigger(RecalcTrigger,TriggerON)),NA())</f>
        <v>1.4092831935483829E-2</v>
      </c>
      <c r="H2004" s="49">
        <f>_xll.qlCalendarAdvance(IborCalendar,$H2003,B2004,"f",FALSE)</f>
        <v>53800</v>
      </c>
      <c r="I2004" s="49">
        <f>_xll.qlInterestRateIndexValueDate(Index1M,$H2004)</f>
        <v>53804</v>
      </c>
      <c r="J2004" s="52">
        <f>IFERROR(_xll.qlIndexFixing(Index1M,$H2004,TRUE,_xll.ohTrigger(RecalcTrigger,Trigger1M)),NA())</f>
        <v>1.6417621657779158E-2</v>
      </c>
      <c r="K2004" s="52">
        <f>IFERROR(_xll.qlIndexFixing(ONIndex1M,I2004,TRUE,_xll.ohTrigger(RecalcTrigger,Trigger1M)),NA())</f>
        <v>1.6406387593441707E-2</v>
      </c>
      <c r="L2004" s="52">
        <f>IFERROR(_xll.qlIndexFixing(Index3M,H2004,TRUE,_xll.ohTrigger(RecalcTrigger,Trigger3M)),NA())</f>
        <v>1.8203930165522023E-2</v>
      </c>
      <c r="M2004" s="52">
        <f>IFERROR(_xll.qlIndexFixing(ONIndex3M,I2004,TRUE,_xll.ohTrigger(RecalcTrigger,Trigger3M)),NA())</f>
        <v>1.8178140226288164E-2</v>
      </c>
      <c r="N2004" s="52">
        <f>IFERROR(_xll.qlIndexFixing(Index6M,$H2004,TRUE,_xll.ohTrigger(RecalcTrigger,Trigger6M)),NA())</f>
        <v>2.003142338566051E-2</v>
      </c>
      <c r="O2004" s="52">
        <f>IFERROR(_xll.qlIndexFixing(ONIndex6M,I2004,TRUE,_xll.ohTrigger(RecalcTrigger,Trigger6M)),NA())</f>
        <v>1.9943237059942831E-2</v>
      </c>
      <c r="P2004" s="52">
        <f>IFERROR(_xll.qlIndexFixing(Index1Y,$H2004,TRUE,_xll.ohTrigger(RecalcTrigger,Trigger1Y)),NA())</f>
        <v>2.1954761930708312E-2</v>
      </c>
      <c r="Q2004" s="52">
        <f>IFERROR(_xll.qlIndexFixing(ONIndex1Y,I2004,TRUE,_xll.ohTrigger(RecalcTrigger,Trigger1Y)),NA())</f>
        <v>2.1641693421816655E-2</v>
      </c>
    </row>
    <row r="2005" spans="2:17" x14ac:dyDescent="0.2">
      <c r="B2005" s="46" t="s">
        <v>51</v>
      </c>
      <c r="D2005" s="49">
        <f>_xll.qlCalendarAdvance(LocalCalendar,$D2004,B2005,"f",FALSE)</f>
        <v>53829</v>
      </c>
      <c r="E2005" s="49">
        <f>_xll.qlInterestRateIndexValueDate(IndexON,D2005)</f>
        <v>53829</v>
      </c>
      <c r="F2005" s="52">
        <f>IFERROR(_xll.qlIndexFixing(IndexON,D2005,TRUE,_xll.ohTrigger(RecalcTrigger,TriggerON)),NA())</f>
        <v>1.4091456345575182E-2</v>
      </c>
      <c r="H2005" s="49">
        <f>_xll.qlCalendarAdvance(IborCalendar,$H2004,B2005,"f",FALSE)</f>
        <v>53807</v>
      </c>
      <c r="I2005" s="49">
        <f>_xll.qlInterestRateIndexValueDate(Index1M,$H2005)</f>
        <v>53811</v>
      </c>
      <c r="J2005" s="52">
        <f>IFERROR(_xll.qlIndexFixing(Index1M,$H2005,TRUE,_xll.ohTrigger(RecalcTrigger,Trigger1M)),NA())</f>
        <v>1.6417802569491435E-2</v>
      </c>
      <c r="K2005" s="52">
        <f>IFERROR(_xll.qlIndexFixing(ONIndex1M,I2005,TRUE,_xll.ohTrigger(RecalcTrigger,Trigger1M)),NA())</f>
        <v>1.6406579526471177E-2</v>
      </c>
      <c r="L2005" s="52">
        <f>IFERROR(_xll.qlIndexFixing(Index3M,H2005,TRUE,_xll.ohTrigger(RecalcTrigger,Trigger3M)),NA())</f>
        <v>1.8201510525586578E-2</v>
      </c>
      <c r="M2005" s="52">
        <f>IFERROR(_xll.qlIndexFixing(ONIndex3M,I2005,TRUE,_xll.ohTrigger(RecalcTrigger,Trigger3M)),NA())</f>
        <v>1.8175722903785996E-2</v>
      </c>
      <c r="N2005" s="52">
        <f>IFERROR(_xll.qlIndexFixing(Index6M,$H2005,TRUE,_xll.ohTrigger(RecalcTrigger,Trigger6M)),NA())</f>
        <v>2.0030411835749572E-2</v>
      </c>
      <c r="O2005" s="52">
        <f>IFERROR(_xll.qlIndexFixing(ONIndex6M,I2005,TRUE,_xll.ohTrigger(RecalcTrigger,Trigger6M)),NA())</f>
        <v>1.9942330676734343E-2</v>
      </c>
      <c r="P2005" s="52">
        <f>IFERROR(_xll.qlIndexFixing(Index1Y,$H2005,TRUE,_xll.ohTrigger(RecalcTrigger,Trigger1Y)),NA())</f>
        <v>2.1957304241813774E-2</v>
      </c>
      <c r="Q2005" s="52">
        <f>IFERROR(_xll.qlIndexFixing(ONIndex1Y,I2005,TRUE,_xll.ohTrigger(RecalcTrigger,Trigger1Y)),NA())</f>
        <v>2.164499293743738E-2</v>
      </c>
    </row>
    <row r="2006" spans="2:17" x14ac:dyDescent="0.2">
      <c r="B2006" s="46" t="s">
        <v>51</v>
      </c>
      <c r="D2006" s="49">
        <f>_xll.qlCalendarAdvance(LocalCalendar,$D2005,B2006,"f",FALSE)</f>
        <v>53836</v>
      </c>
      <c r="E2006" s="49">
        <f>_xll.qlInterestRateIndexValueDate(IndexON,D2006)</f>
        <v>53836</v>
      </c>
      <c r="F2006" s="52">
        <f>IFERROR(_xll.qlIndexFixing(IndexON,D2006,TRUE,_xll.ohTrigger(RecalcTrigger,TriggerON)),NA())</f>
        <v>1.4090253998826352E-2</v>
      </c>
      <c r="H2006" s="49">
        <f>_xll.qlCalendarAdvance(IborCalendar,$H2005,B2006,"f",FALSE)</f>
        <v>53814</v>
      </c>
      <c r="I2006" s="49">
        <f>_xll.qlInterestRateIndexValueDate(Index1M,$H2006)</f>
        <v>53819</v>
      </c>
      <c r="J2006" s="52">
        <f>IFERROR(_xll.qlIndexFixing(Index1M,$H2006,TRUE,_xll.ohTrigger(RecalcTrigger,Trigger1M)),NA())</f>
        <v>1.6418388859662514E-2</v>
      </c>
      <c r="K2006" s="52">
        <f>IFERROR(_xll.qlIndexFixing(ONIndex1M,I2006,TRUE,_xll.ohTrigger(RecalcTrigger,Trigger1M)),NA())</f>
        <v>1.6406792222092292E-2</v>
      </c>
      <c r="L2006" s="52">
        <f>IFERROR(_xll.qlIndexFixing(Index3M,H2006,TRUE,_xll.ohTrigger(RecalcTrigger,Trigger3M)),NA())</f>
        <v>1.8199033706795615E-2</v>
      </c>
      <c r="M2006" s="52">
        <f>IFERROR(_xll.qlIndexFixing(ONIndex3M,I2006,TRUE,_xll.ohTrigger(RecalcTrigger,Trigger3M)),NA())</f>
        <v>1.8172961895883688E-2</v>
      </c>
      <c r="N2006" s="52">
        <f>IFERROR(_xll.qlIndexFixing(Index6M,$H2006,TRUE,_xll.ohTrigger(RecalcTrigger,Trigger6M)),NA())</f>
        <v>2.0029726601227357E-2</v>
      </c>
      <c r="O2006" s="52">
        <f>IFERROR(_xll.qlIndexFixing(ONIndex6M,I2006,TRUE,_xll.ohTrigger(RecalcTrigger,Trigger6M)),NA())</f>
        <v>1.994128585954158E-2</v>
      </c>
      <c r="P2006" s="52">
        <f>IFERROR(_xll.qlIndexFixing(Index1Y,$H2006,TRUE,_xll.ohTrigger(RecalcTrigger,Trigger1Y)),NA())</f>
        <v>2.1960170734854519E-2</v>
      </c>
      <c r="Q2006" s="52">
        <f>IFERROR(_xll.qlIndexFixing(ONIndex1Y,I2006,TRUE,_xll.ohTrigger(RecalcTrigger,Trigger1Y)),NA())</f>
        <v>2.1648725648857337E-2</v>
      </c>
    </row>
    <row r="2007" spans="2:17" x14ac:dyDescent="0.2">
      <c r="B2007" s="46" t="s">
        <v>51</v>
      </c>
      <c r="D2007" s="49">
        <f>_xll.qlCalendarAdvance(LocalCalendar,$D2006,B2007,"f",FALSE)</f>
        <v>53843</v>
      </c>
      <c r="E2007" s="49">
        <f>_xll.qlInterestRateIndexValueDate(IndexON,D2007)</f>
        <v>53843</v>
      </c>
      <c r="F2007" s="52">
        <f>IFERROR(_xll.qlIndexFixing(IndexON,D2007,TRUE,_xll.ohTrigger(RecalcTrigger,TriggerON)),NA())</f>
        <v>1.4088693802420948E-2</v>
      </c>
      <c r="H2007" s="49">
        <f>_xll.qlCalendarAdvance(IborCalendar,$H2006,B2007,"f",FALSE)</f>
        <v>53821</v>
      </c>
      <c r="I2007" s="49">
        <f>_xll.qlInterestRateIndexValueDate(Index1M,$H2007)</f>
        <v>53825</v>
      </c>
      <c r="J2007" s="52">
        <f>IFERROR(_xll.qlIndexFixing(Index1M,$H2007,TRUE,_xll.ohTrigger(RecalcTrigger,Trigger1M)),NA())</f>
        <v>1.641853393579169E-2</v>
      </c>
      <c r="K2007" s="52">
        <f>IFERROR(_xll.qlIndexFixing(ONIndex1M,I2007,TRUE,_xll.ohTrigger(RecalcTrigger,Trigger1M)),NA())</f>
        <v>1.6406947084615098E-2</v>
      </c>
      <c r="L2007" s="52">
        <f>IFERROR(_xll.qlIndexFixing(Index3M,H2007,TRUE,_xll.ohTrigger(RecalcTrigger,Trigger3M)),NA())</f>
        <v>1.8196962108684302E-2</v>
      </c>
      <c r="M2007" s="52">
        <f>IFERROR(_xll.qlIndexFixing(ONIndex3M,I2007,TRUE,_xll.ohTrigger(RecalcTrigger,Trigger3M)),NA())</f>
        <v>1.817089229243507E-2</v>
      </c>
      <c r="N2007" s="52">
        <f>IFERROR(_xll.qlIndexFixing(Index6M,$H2007,TRUE,_xll.ohTrigger(RecalcTrigger,Trigger6M)),NA())</f>
        <v>2.0028845948751633E-2</v>
      </c>
      <c r="O2007" s="52">
        <f>IFERROR(_xll.qlIndexFixing(ONIndex6M,I2007,TRUE,_xll.ohTrigger(RecalcTrigger,Trigger6M)),NA())</f>
        <v>1.9940495981138895E-2</v>
      </c>
      <c r="P2007" s="52">
        <f>IFERROR(_xll.qlIndexFixing(Index1Y,$H2007,TRUE,_xll.ohTrigger(RecalcTrigger,Trigger1Y)),NA())</f>
        <v>2.1962293300675329E-2</v>
      </c>
      <c r="Q2007" s="52">
        <f>IFERROR(_xll.qlIndexFixing(ONIndex1Y,I2007,TRUE,_xll.ohTrigger(RecalcTrigger,Trigger1Y)),NA())</f>
        <v>2.1651498468111541E-2</v>
      </c>
    </row>
    <row r="2008" spans="2:17" x14ac:dyDescent="0.2">
      <c r="B2008" s="46" t="s">
        <v>51</v>
      </c>
      <c r="D2008" s="49">
        <f>_xll.qlCalendarAdvance(LocalCalendar,$D2007,B2008,"f",FALSE)</f>
        <v>53850</v>
      </c>
      <c r="E2008" s="49">
        <f>_xll.qlInterestRateIndexValueDate(IndexON,D2008)</f>
        <v>53850</v>
      </c>
      <c r="F2008" s="52">
        <f>IFERROR(_xll.qlIndexFixing(IndexON,D2008,TRUE,_xll.ohTrigger(RecalcTrigger,TriggerON)),NA())</f>
        <v>1.4087306849122072E-2</v>
      </c>
      <c r="H2008" s="49">
        <f>_xll.qlCalendarAdvance(IborCalendar,$H2007,B2008,"f",FALSE)</f>
        <v>53828</v>
      </c>
      <c r="I2008" s="49">
        <f>_xll.qlInterestRateIndexValueDate(Index1M,$H2008)</f>
        <v>53832</v>
      </c>
      <c r="J2008" s="52">
        <f>IFERROR(_xll.qlIndexFixing(Index1M,$H2008,TRUE,_xll.ohTrigger(RecalcTrigger,Trigger1M)),NA())</f>
        <v>1.6418698136671676E-2</v>
      </c>
      <c r="K2008" s="52">
        <f>IFERROR(_xll.qlIndexFixing(ONIndex1M,I2008,TRUE,_xll.ohTrigger(RecalcTrigger,Trigger1M)),NA())</f>
        <v>1.6407122709569677E-2</v>
      </c>
      <c r="L2008" s="52">
        <f>IFERROR(_xll.qlIndexFixing(Index3M,H2008,TRUE,_xll.ohTrigger(RecalcTrigger,Trigger3M)),NA())</f>
        <v>1.8194546499817454E-2</v>
      </c>
      <c r="M2008" s="52">
        <f>IFERROR(_xll.qlIndexFixing(ONIndex3M,I2008,TRUE,_xll.ohTrigger(RecalcTrigger,Trigger3M)),NA())</f>
        <v>1.8168479003506377E-2</v>
      </c>
      <c r="N2008" s="52">
        <f>IFERROR(_xll.qlIndexFixing(Index6M,$H2008,TRUE,_xll.ohTrigger(RecalcTrigger,Trigger6M)),NA())</f>
        <v>2.0027811664689324E-2</v>
      </c>
      <c r="O2008" s="52">
        <f>IFERROR(_xll.qlIndexFixing(ONIndex6M,I2008,TRUE,_xll.ohTrigger(RecalcTrigger,Trigger6M)),NA())</f>
        <v>1.9939567668911806E-2</v>
      </c>
      <c r="P2008" s="52">
        <f>IFERROR(_xll.qlIndexFixing(Index1Y,$H2008,TRUE,_xll.ohTrigger(RecalcTrigger,Trigger1Y)),NA())</f>
        <v>2.1964740047956833E-2</v>
      </c>
      <c r="Q2008" s="52">
        <f>IFERROR(_xll.qlIndexFixing(ONIndex1Y,I2008,TRUE,_xll.ohTrigger(RecalcTrigger,Trigger1Y)),NA())</f>
        <v>2.1654704483085041E-2</v>
      </c>
    </row>
    <row r="2009" spans="2:17" x14ac:dyDescent="0.2">
      <c r="B2009" s="46" t="s">
        <v>51</v>
      </c>
      <c r="D2009" s="49">
        <f>_xll.qlCalendarAdvance(LocalCalendar,$D2008,B2009,"f",FALSE)</f>
        <v>53857</v>
      </c>
      <c r="E2009" s="49">
        <f>_xll.qlInterestRateIndexValueDate(IndexON,D2009)</f>
        <v>53857</v>
      </c>
      <c r="F2009" s="52">
        <f>IFERROR(_xll.qlIndexFixing(IndexON,D2009,TRUE,_xll.ohTrigger(RecalcTrigger,TriggerON)),NA())</f>
        <v>1.4085916108079743E-2</v>
      </c>
      <c r="H2009" s="49">
        <f>_xll.qlCalendarAdvance(IborCalendar,$H2008,B2009,"f",FALSE)</f>
        <v>53835</v>
      </c>
      <c r="I2009" s="49">
        <f>_xll.qlInterestRateIndexValueDate(Index1M,$H2009)</f>
        <v>53840</v>
      </c>
      <c r="J2009" s="52">
        <f>IFERROR(_xll.qlIndexFixing(Index1M,$H2009,TRUE,_xll.ohTrigger(RecalcTrigger,Trigger1M)),NA())</f>
        <v>1.6418879129412471E-2</v>
      </c>
      <c r="K2009" s="52">
        <f>IFERROR(_xll.qlIndexFixing(ONIndex1M,I2009,TRUE,_xll.ohTrigger(RecalcTrigger,Trigger1M)),NA())</f>
        <v>1.6407316767699243E-2</v>
      </c>
      <c r="L2009" s="52">
        <f>IFERROR(_xll.qlIndexFixing(Index3M,H2009,TRUE,_xll.ohTrigger(RecalcTrigger,Trigger3M)),NA())</f>
        <v>1.8191787459698475E-2</v>
      </c>
      <c r="M2009" s="52">
        <f>IFERROR(_xll.qlIndexFixing(ONIndex3M,I2009,TRUE,_xll.ohTrigger(RecalcTrigger,Trigger3M)),NA())</f>
        <v>1.8165722605356649E-2</v>
      </c>
      <c r="N2009" s="52">
        <f>IFERROR(_xll.qlIndexFixing(Index6M,$H2009,TRUE,_xll.ohTrigger(RecalcTrigger,Trigger6M)),NA())</f>
        <v>2.0027098655550961E-2</v>
      </c>
      <c r="O2009" s="52">
        <f>IFERROR(_xll.qlIndexFixing(ONIndex6M,I2009,TRUE,_xll.ohTrigger(RecalcTrigger,Trigger6M)),NA())</f>
        <v>1.9938497789846465E-2</v>
      </c>
      <c r="P2009" s="52">
        <f>IFERROR(_xll.qlIndexFixing(Index1Y,$H2009,TRUE,_xll.ohTrigger(RecalcTrigger,Trigger1Y)),NA())</f>
        <v>2.1967497324334326E-2</v>
      </c>
      <c r="Q2009" s="52">
        <f>IFERROR(_xll.qlIndexFixing(ONIndex1Y,I2009,TRUE,_xll.ohTrigger(RecalcTrigger,Trigger1Y)),NA())</f>
        <v>2.1658330336702392E-2</v>
      </c>
    </row>
    <row r="2010" spans="2:17" x14ac:dyDescent="0.2">
      <c r="B2010" s="46" t="s">
        <v>51</v>
      </c>
      <c r="D2010" s="49">
        <f>_xll.qlCalendarAdvance(LocalCalendar,$D2009,B2010,"f",FALSE)</f>
        <v>53864</v>
      </c>
      <c r="E2010" s="49">
        <f>_xll.qlInterestRateIndexValueDate(IndexON,D2010)</f>
        <v>53864</v>
      </c>
      <c r="F2010" s="52">
        <f>IFERROR(_xll.qlIndexFixing(IndexON,D2010,TRUE,_xll.ohTrigger(RecalcTrigger,TriggerON)),NA())</f>
        <v>1.4084521579240672E-2</v>
      </c>
      <c r="H2010" s="49">
        <f>_xll.qlCalendarAdvance(IborCalendar,$H2009,B2010,"f",FALSE)</f>
        <v>53842</v>
      </c>
      <c r="I2010" s="49">
        <f>_xll.qlInterestRateIndexValueDate(Index1M,$H2010)</f>
        <v>53846</v>
      </c>
      <c r="J2010" s="52">
        <f>IFERROR(_xll.qlIndexFixing(Index1M,$H2010,TRUE,_xll.ohTrigger(RecalcTrigger,Trigger1M)),NA())</f>
        <v>1.6418625480473459E-2</v>
      </c>
      <c r="K2010" s="52">
        <f>IFERROR(_xll.qlIndexFixing(ONIndex1M,I2010,TRUE,_xll.ohTrigger(RecalcTrigger,Trigger1M)),NA())</f>
        <v>1.6407457651723689E-2</v>
      </c>
      <c r="L2010" s="52">
        <f>IFERROR(_xll.qlIndexFixing(Index3M,H2010,TRUE,_xll.ohTrigger(RecalcTrigger,Trigger3M)),NA())</f>
        <v>1.8189719338618866E-2</v>
      </c>
      <c r="M2010" s="52">
        <f>IFERROR(_xll.qlIndexFixing(ONIndex3M,I2010,TRUE,_xll.ohTrigger(RecalcTrigger,Trigger3M)),NA())</f>
        <v>1.8163656459302402E-2</v>
      </c>
      <c r="N2010" s="52">
        <f>IFERROR(_xll.qlIndexFixing(Index6M,$H2010,TRUE,_xll.ohTrigger(RecalcTrigger,Trigger6M)),NA())</f>
        <v>2.0025243338570479E-2</v>
      </c>
      <c r="O2010" s="52">
        <f>IFERROR(_xll.qlIndexFixing(ONIndex6M,I2010,TRUE,_xll.ohTrigger(RecalcTrigger,Trigger6M)),NA())</f>
        <v>1.9937689115119284E-2</v>
      </c>
      <c r="P2010" s="52">
        <f>IFERROR(_xll.qlIndexFixing(Index1Y,$H2010,TRUE,_xll.ohTrigger(RecalcTrigger,Trigger1Y)),NA())</f>
        <v>2.1969537977059157E-2</v>
      </c>
      <c r="Q2010" s="52">
        <f>IFERROR(_xll.qlIndexFixing(ONIndex1Y,I2010,TRUE,_xll.ohTrigger(RecalcTrigger,Trigger1Y)),NA())</f>
        <v>2.1661023012544689E-2</v>
      </c>
    </row>
    <row r="2011" spans="2:17" x14ac:dyDescent="0.2">
      <c r="B2011" s="46" t="s">
        <v>51</v>
      </c>
      <c r="D2011" s="49">
        <f>_xll.qlCalendarAdvance(LocalCalendar,$D2010,B2011,"f",FALSE)</f>
        <v>53871</v>
      </c>
      <c r="E2011" s="49">
        <f>_xll.qlInterestRateIndexValueDate(IndexON,D2011)</f>
        <v>53871</v>
      </c>
      <c r="F2011" s="52">
        <f>IFERROR(_xll.qlIndexFixing(IndexON,D2011,TRUE,_xll.ohTrigger(RecalcTrigger,TriggerON)),NA())</f>
        <v>1.4083123262631503E-2</v>
      </c>
      <c r="H2011" s="49">
        <f>_xll.qlCalendarAdvance(IborCalendar,$H2010,B2011,"f",FALSE)</f>
        <v>53849</v>
      </c>
      <c r="I2011" s="49">
        <f>_xll.qlInterestRateIndexValueDate(Index1M,$H2011)</f>
        <v>53853</v>
      </c>
      <c r="J2011" s="52">
        <f>IFERROR(_xll.qlIndexFixing(Index1M,$H2011,TRUE,_xll.ohTrigger(RecalcTrigger,Trigger1M)),NA())</f>
        <v>1.6418773733152925E-2</v>
      </c>
      <c r="K2011" s="52">
        <f>IFERROR(_xll.qlIndexFixing(ONIndex1M,I2011,TRUE,_xll.ohTrigger(RecalcTrigger,Trigger1M)),NA())</f>
        <v>1.6407616968923122E-2</v>
      </c>
      <c r="L2011" s="52">
        <f>IFERROR(_xll.qlIndexFixing(Index3M,H2011,TRUE,_xll.ohTrigger(RecalcTrigger,Trigger3M)),NA())</f>
        <v>1.8187307786282782E-2</v>
      </c>
      <c r="M2011" s="52">
        <f>IFERROR(_xll.qlIndexFixing(ONIndex3M,I2011,TRUE,_xll.ohTrigger(RecalcTrigger,Trigger3M)),NA())</f>
        <v>1.816124720402712E-2</v>
      </c>
      <c r="N2011" s="52">
        <f>IFERROR(_xll.qlIndexFixing(Index6M,$H2011,TRUE,_xll.ohTrigger(RecalcTrigger,Trigger6M)),NA())</f>
        <v>2.002418748969155E-2</v>
      </c>
      <c r="O2011" s="52">
        <f>IFERROR(_xll.qlIndexFixing(ONIndex6M,I2011,TRUE,_xll.ohTrigger(RecalcTrigger,Trigger6M)),NA())</f>
        <v>1.9936738873873594E-2</v>
      </c>
      <c r="P2011" s="52">
        <f>IFERROR(_xll.qlIndexFixing(Index1Y,$H2011,TRUE,_xll.ohTrigger(RecalcTrigger,Trigger1Y)),NA())</f>
        <v>2.1971889158424168E-2</v>
      </c>
      <c r="Q2011" s="52">
        <f>IFERROR(_xll.qlIndexFixing(ONIndex1Y,I2011,TRUE,_xll.ohTrigger(RecalcTrigger,Trigger1Y)),NA())</f>
        <v>2.1664135526950901E-2</v>
      </c>
    </row>
    <row r="2012" spans="2:17" x14ac:dyDescent="0.2">
      <c r="B2012" s="46" t="s">
        <v>51</v>
      </c>
      <c r="D2012" s="49">
        <f>_xll.qlCalendarAdvance(LocalCalendar,$D2011,B2012,"f",FALSE)</f>
        <v>53878</v>
      </c>
      <c r="E2012" s="49">
        <f>_xll.qlInterestRateIndexValueDate(IndexON,D2012)</f>
        <v>53878</v>
      </c>
      <c r="F2012" s="52">
        <f>IFERROR(_xll.qlIndexFixing(IndexON,D2012,TRUE,_xll.ohTrigger(RecalcTrigger,TriggerON)),NA())</f>
        <v>1.4081721158225591E-2</v>
      </c>
      <c r="H2012" s="49">
        <f>_xll.qlCalendarAdvance(IborCalendar,$H2011,B2012,"f",FALSE)</f>
        <v>53856</v>
      </c>
      <c r="I2012" s="49">
        <f>_xll.qlInterestRateIndexValueDate(Index1M,$H2012)</f>
        <v>53860</v>
      </c>
      <c r="J2012" s="52">
        <f>IFERROR(_xll.qlIndexFixing(Index1M,$H2012,TRUE,_xll.ohTrigger(RecalcTrigger,Trigger1M)),NA())</f>
        <v>1.6418916542661144E-2</v>
      </c>
      <c r="K2012" s="52">
        <f>IFERROR(_xll.qlIndexFixing(ONIndex1M,I2012,TRUE,_xll.ohTrigger(RecalcTrigger,Trigger1M)),NA())</f>
        <v>1.640777084999101E-2</v>
      </c>
      <c r="L2012" s="52">
        <f>IFERROR(_xll.qlIndexFixing(Index3M,H2012,TRUE,_xll.ohTrigger(RecalcTrigger,Trigger3M)),NA())</f>
        <v>1.818489758611638E-2</v>
      </c>
      <c r="M2012" s="52">
        <f>IFERROR(_xll.qlIndexFixing(ONIndex3M,I2012,TRUE,_xll.ohTrigger(RecalcTrigger,Trigger3M)),NA())</f>
        <v>1.8158839293196394E-2</v>
      </c>
      <c r="N2012" s="52">
        <f>IFERROR(_xll.qlIndexFixing(Index6M,$H2012,TRUE,_xll.ohTrigger(RecalcTrigger,Trigger6M)),NA())</f>
        <v>2.0023124257691621E-2</v>
      </c>
      <c r="O2012" s="52">
        <f>IFERROR(_xll.qlIndexFixing(ONIndex6M,I2012,TRUE,_xll.ohTrigger(RecalcTrigger,Trigger6M)),NA())</f>
        <v>1.9935781322715229E-2</v>
      </c>
      <c r="P2012" s="52">
        <f>IFERROR(_xll.qlIndexFixing(Index1Y,$H2012,TRUE,_xll.ohTrigger(RecalcTrigger,Trigger1Y)),NA())</f>
        <v>2.197420848403224E-2</v>
      </c>
      <c r="Q2012" s="52">
        <f>IFERROR(_xll.qlIndexFixing(ONIndex1Y,I2012,TRUE,_xll.ohTrigger(RecalcTrigger,Trigger1Y)),NA())</f>
        <v>2.1667216874527995E-2</v>
      </c>
    </row>
    <row r="2013" spans="2:17" x14ac:dyDescent="0.2">
      <c r="B2013" s="46" t="s">
        <v>51</v>
      </c>
      <c r="D2013" s="49">
        <f>_xll.qlCalendarAdvance(LocalCalendar,$D2012,B2013,"f",FALSE)</f>
        <v>53885</v>
      </c>
      <c r="E2013" s="49">
        <f>_xll.qlInterestRateIndexValueDate(IndexON,D2013)</f>
        <v>53885</v>
      </c>
      <c r="F2013" s="52">
        <f>IFERROR(_xll.qlIndexFixing(IndexON,D2013,TRUE,_xll.ohTrigger(RecalcTrigger,TriggerON)),NA())</f>
        <v>1.4080315266076227E-2</v>
      </c>
      <c r="H2013" s="49">
        <f>_xll.qlCalendarAdvance(IborCalendar,$H2012,B2013,"f",FALSE)</f>
        <v>53863</v>
      </c>
      <c r="I2013" s="49">
        <f>_xll.qlInterestRateIndexValueDate(Index1M,$H2013)</f>
        <v>53867</v>
      </c>
      <c r="J2013" s="52">
        <f>IFERROR(_xll.qlIndexFixing(Index1M,$H2013,TRUE,_xll.ohTrigger(RecalcTrigger,Trigger1M)),NA())</f>
        <v>1.6419053908998116E-2</v>
      </c>
      <c r="K2013" s="52">
        <f>IFERROR(_xll.qlIndexFixing(ONIndex1M,I2013,TRUE,_xll.ohTrigger(RecalcTrigger,Trigger1M)),NA())</f>
        <v>1.6407919295167162E-2</v>
      </c>
      <c r="L2013" s="52">
        <f>IFERROR(_xll.qlIndexFixing(Index3M,H2013,TRUE,_xll.ohTrigger(RecalcTrigger,Trigger3M)),NA())</f>
        <v>1.8182488738118785E-2</v>
      </c>
      <c r="M2013" s="52">
        <f>IFERROR(_xll.qlIndexFixing(ONIndex3M,I2013,TRUE,_xll.ohTrigger(RecalcTrigger,Trigger3M)),NA())</f>
        <v>1.8156432726890159E-2</v>
      </c>
      <c r="N2013" s="52">
        <f>IFERROR(_xll.qlIndexFixing(Index6M,$H2013,TRUE,_xll.ohTrigger(RecalcTrigger,Trigger6M)),NA())</f>
        <v>2.0022053642582922E-2</v>
      </c>
      <c r="O2013" s="52">
        <f>IFERROR(_xll.qlIndexFixing(ONIndex6M,I2013,TRUE,_xll.ohTrigger(RecalcTrigger,Trigger6M)),NA())</f>
        <v>1.9934816462043869E-2</v>
      </c>
      <c r="P2013" s="52">
        <f>IFERROR(_xll.qlIndexFixing(Index1Y,$H2013,TRUE,_xll.ohTrigger(RecalcTrigger,Trigger1Y)),NA())</f>
        <v>2.1976495953663439E-2</v>
      </c>
      <c r="Q2013" s="52">
        <f>IFERROR(_xll.qlIndexFixing(ONIndex1Y,I2013,TRUE,_xll.ohTrigger(RecalcTrigger,Trigger1Y)),NA())</f>
        <v>2.1670267055275971E-2</v>
      </c>
    </row>
    <row r="2014" spans="2:17" x14ac:dyDescent="0.2">
      <c r="B2014" s="46" t="s">
        <v>51</v>
      </c>
      <c r="D2014" s="49">
        <f>_xll.qlCalendarAdvance(LocalCalendar,$D2013,B2014,"f",FALSE)</f>
        <v>53892</v>
      </c>
      <c r="E2014" s="49">
        <f>_xll.qlInterestRateIndexValueDate(IndexON,D2014)</f>
        <v>53892</v>
      </c>
      <c r="F2014" s="52">
        <f>IFERROR(_xll.qlIndexFixing(IndexON,D2014,TRUE,_xll.ohTrigger(RecalcTrigger,TriggerON)),NA())</f>
        <v>1.4078905586076829E-2</v>
      </c>
      <c r="H2014" s="49">
        <f>_xll.qlCalendarAdvance(IborCalendar,$H2013,B2014,"f",FALSE)</f>
        <v>53870</v>
      </c>
      <c r="I2014" s="49">
        <f>_xll.qlInterestRateIndexValueDate(Index1M,$H2014)</f>
        <v>53874</v>
      </c>
      <c r="J2014" s="52">
        <f>IFERROR(_xll.qlIndexFixing(Index1M,$H2014,TRUE,_xll.ohTrigger(RecalcTrigger,Trigger1M)),NA())</f>
        <v>1.6419569030145145E-2</v>
      </c>
      <c r="K2014" s="52">
        <f>IFERROR(_xll.qlIndexFixing(ONIndex1M,I2014,TRUE,_xll.ohTrigger(RecalcTrigger,Trigger1M)),NA())</f>
        <v>1.640806230437164E-2</v>
      </c>
      <c r="L2014" s="52">
        <f>IFERROR(_xll.qlIndexFixing(Index3M,H2014,TRUE,_xll.ohTrigger(RecalcTrigger,Trigger3M)),NA())</f>
        <v>1.8180081242289137E-2</v>
      </c>
      <c r="M2014" s="52">
        <f>IFERROR(_xll.qlIndexFixing(ONIndex3M,I2014,TRUE,_xll.ohTrigger(RecalcTrigger,Trigger3M)),NA())</f>
        <v>1.8154027505268289E-2</v>
      </c>
      <c r="N2014" s="52">
        <f>IFERROR(_xll.qlIndexFixing(Index6M,$H2014,TRUE,_xll.ohTrigger(RecalcTrigger,Trigger6M)),NA())</f>
        <v>2.0021926128980006E-2</v>
      </c>
      <c r="O2014" s="52">
        <f>IFERROR(_xll.qlIndexFixing(ONIndex6M,I2014,TRUE,_xll.ohTrigger(RecalcTrigger,Trigger6M)),NA())</f>
        <v>1.9933844291539771E-2</v>
      </c>
      <c r="P2014" s="52">
        <f>IFERROR(_xll.qlIndexFixing(Index1Y,$H2014,TRUE,_xll.ohTrigger(RecalcTrigger,Trigger1Y)),NA())</f>
        <v>2.1978751567100014E-2</v>
      </c>
      <c r="Q2014" s="52">
        <f>IFERROR(_xll.qlIndexFixing(ONIndex1Y,I2014,TRUE,_xll.ohTrigger(RecalcTrigger,Trigger1Y)),NA())</f>
        <v>2.1673286069114894E-2</v>
      </c>
    </row>
    <row r="2015" spans="2:17" x14ac:dyDescent="0.2">
      <c r="B2015" s="46" t="s">
        <v>51</v>
      </c>
      <c r="D2015" s="49">
        <f>_xll.qlCalendarAdvance(LocalCalendar,$D2014,B2015,"f",FALSE)</f>
        <v>53899</v>
      </c>
      <c r="E2015" s="49">
        <f>_xll.qlInterestRateIndexValueDate(IndexON,D2015)</f>
        <v>53899</v>
      </c>
      <c r="F2015" s="52">
        <f>IFERROR(_xll.qlIndexFixing(IndexON,D2015,TRUE,_xll.ohTrigger(RecalcTrigger,TriggerON)),NA())</f>
        <v>1.4077492118333979E-2</v>
      </c>
      <c r="H2015" s="49">
        <f>_xll.qlCalendarAdvance(IborCalendar,$H2014,B2015,"f",FALSE)</f>
        <v>53877</v>
      </c>
      <c r="I2015" s="49">
        <f>_xll.qlInterestRateIndexValueDate(Index1M,$H2015)</f>
        <v>53881</v>
      </c>
      <c r="J2015" s="52">
        <f>IFERROR(_xll.qlIndexFixing(Index1M,$H2015,TRUE,_xll.ohTrigger(RecalcTrigger,Trigger1M)),NA())</f>
        <v>1.6419695127081906E-2</v>
      </c>
      <c r="K2015" s="52">
        <f>IFERROR(_xll.qlIndexFixing(ONIndex1M,I2015,TRUE,_xll.ohTrigger(RecalcTrigger,Trigger1M)),NA())</f>
        <v>1.640819987752451E-2</v>
      </c>
      <c r="L2015" s="52">
        <f>IFERROR(_xll.qlIndexFixing(Index3M,H2015,TRUE,_xll.ohTrigger(RecalcTrigger,Trigger3M)),NA())</f>
        <v>1.8177675098622219E-2</v>
      </c>
      <c r="M2015" s="52">
        <f>IFERROR(_xll.qlIndexFixing(ONIndex3M,I2015,TRUE,_xll.ohTrigger(RecalcTrigger,Trigger3M)),NA())</f>
        <v>1.8151623628011038E-2</v>
      </c>
      <c r="N2015" s="52">
        <f>IFERROR(_xll.qlIndexFixing(Index6M,$H2015,TRUE,_xll.ohTrigger(RecalcTrigger,Trigger6M)),NA())</f>
        <v>2.0020364937217705E-2</v>
      </c>
      <c r="O2015" s="52">
        <f>IFERROR(_xll.qlIndexFixing(ONIndex6M,I2015,TRUE,_xll.ohTrigger(RecalcTrigger,Trigger6M)),NA())</f>
        <v>1.9932864811442741E-2</v>
      </c>
      <c r="P2015" s="52">
        <f>IFERROR(_xll.qlIndexFixing(Index1Y,$H2015,TRUE,_xll.ohTrigger(RecalcTrigger,Trigger1Y)),NA())</f>
        <v>2.1980975324127714E-2</v>
      </c>
      <c r="Q2015" s="52">
        <f>IFERROR(_xll.qlIndexFixing(ONIndex1Y,I2015,TRUE,_xll.ohTrigger(RecalcTrigger,Trigger1Y)),NA())</f>
        <v>2.1676273916044764E-2</v>
      </c>
    </row>
    <row r="2016" spans="2:17" x14ac:dyDescent="0.2">
      <c r="B2016" s="46" t="s">
        <v>51</v>
      </c>
      <c r="D2016" s="49">
        <f>_xll.qlCalendarAdvance(LocalCalendar,$D2015,B2016,"f",FALSE)</f>
        <v>53906</v>
      </c>
      <c r="E2016" s="49">
        <f>_xll.qlInterestRateIndexValueDate(IndexON,D2016)</f>
        <v>53906</v>
      </c>
      <c r="F2016" s="52">
        <f>IFERROR(_xll.qlIndexFixing(IndexON,D2016,TRUE,_xll.ohTrigger(RecalcTrigger,TriggerON)),NA())</f>
        <v>1.4076074862794385E-2</v>
      </c>
      <c r="H2016" s="49">
        <f>_xll.qlCalendarAdvance(IborCalendar,$H2015,B2016,"f",FALSE)</f>
        <v>53884</v>
      </c>
      <c r="I2016" s="49">
        <f>_xll.qlInterestRateIndexValueDate(Index1M,$H2016)</f>
        <v>53888</v>
      </c>
      <c r="J2016" s="52">
        <f>IFERROR(_xll.qlIndexFixing(Index1M,$H2016,TRUE,_xll.ohTrigger(RecalcTrigger,Trigger1M)),NA())</f>
        <v>1.641981578060521E-2</v>
      </c>
      <c r="K2016" s="52">
        <f>IFERROR(_xll.qlIndexFixing(ONIndex1M,I2016,TRUE,_xll.ohTrigger(RecalcTrigger,Trigger1M)),NA())</f>
        <v>1.6408332014705707E-2</v>
      </c>
      <c r="L2016" s="52">
        <f>IFERROR(_xll.qlIndexFixing(Index3M,H2016,TRUE,_xll.ohTrigger(RecalcTrigger,Trigger3M)),NA())</f>
        <v>1.8175270307117158E-2</v>
      </c>
      <c r="M2016" s="52">
        <f>IFERROR(_xll.qlIndexFixing(ONIndex3M,I2016,TRUE,_xll.ohTrigger(RecalcTrigger,Trigger3M)),NA())</f>
        <v>1.8149221095358214E-2</v>
      </c>
      <c r="N2016" s="52">
        <f>IFERROR(_xll.qlIndexFixing(Index6M,$H2016,TRUE,_xll.ohTrigger(RecalcTrigger,Trigger6M)),NA())</f>
        <v>2.0019271585001986E-2</v>
      </c>
      <c r="O2016" s="52">
        <f>IFERROR(_xll.qlIndexFixing(ONIndex6M,I2016,TRUE,_xll.ohTrigger(RecalcTrigger,Trigger6M)),NA())</f>
        <v>1.9931878021672844E-2</v>
      </c>
      <c r="P2016" s="52">
        <f>IFERROR(_xll.qlIndexFixing(Index1Y,$H2016,TRUE,_xll.ohTrigger(RecalcTrigger,Trigger1Y)),NA())</f>
        <v>2.1983167224535558E-2</v>
      </c>
      <c r="Q2016" s="52">
        <f>IFERROR(_xll.qlIndexFixing(ONIndex1Y,I2016,TRUE,_xll.ohTrigger(RecalcTrigger,Trigger1Y)),NA())</f>
        <v>2.1679230596305388E-2</v>
      </c>
    </row>
    <row r="2017" spans="2:17" x14ac:dyDescent="0.2">
      <c r="B2017" s="46" t="s">
        <v>51</v>
      </c>
      <c r="D2017" s="49">
        <f>_xll.qlCalendarAdvance(LocalCalendar,$D2016,B2017,"f",FALSE)</f>
        <v>53913</v>
      </c>
      <c r="E2017" s="49">
        <f>_xll.qlInterestRateIndexValueDate(IndexON,D2017)</f>
        <v>53913</v>
      </c>
      <c r="F2017" s="52">
        <f>IFERROR(_xll.qlIndexFixing(IndexON,D2017,TRUE,_xll.ohTrigger(RecalcTrigger,TriggerON)),NA())</f>
        <v>1.4074653819484695E-2</v>
      </c>
      <c r="H2017" s="49">
        <f>_xll.qlCalendarAdvance(IborCalendar,$H2016,B2017,"f",FALSE)</f>
        <v>53891</v>
      </c>
      <c r="I2017" s="49">
        <f>_xll.qlInterestRateIndexValueDate(Index1M,$H2017)</f>
        <v>53895</v>
      </c>
      <c r="J2017" s="52">
        <f>IFERROR(_xll.qlIndexFixing(Index1M,$H2017,TRUE,_xll.ohTrigger(RecalcTrigger,Trigger1M)),NA())</f>
        <v>1.6419930990699577E-2</v>
      </c>
      <c r="K2017" s="52">
        <f>IFERROR(_xll.qlIndexFixing(ONIndex1M,I2017,TRUE,_xll.ohTrigger(RecalcTrigger,Trigger1M)),NA())</f>
        <v>1.6408458715915231E-2</v>
      </c>
      <c r="L2017" s="52">
        <f>IFERROR(_xll.qlIndexFixing(Index3M,H2017,TRUE,_xll.ohTrigger(RecalcTrigger,Trigger3M)),NA())</f>
        <v>1.8172866867770483E-2</v>
      </c>
      <c r="M2017" s="52">
        <f>IFERROR(_xll.qlIndexFixing(ONIndex3M,I2017,TRUE,_xll.ohTrigger(RecalcTrigger,Trigger3M)),NA())</f>
        <v>1.8146819907149947E-2</v>
      </c>
      <c r="N2017" s="52">
        <f>IFERROR(_xll.qlIndexFixing(Index6M,$H2017,TRUE,_xll.ohTrigger(RecalcTrigger,Trigger6M)),NA())</f>
        <v>2.001817084932199E-2</v>
      </c>
      <c r="O2017" s="52">
        <f>IFERROR(_xll.qlIndexFixing(ONIndex6M,I2017,TRUE,_xll.ohTrigger(RecalcTrigger,Trigger6M)),NA())</f>
        <v>1.9930883922150144E-2</v>
      </c>
      <c r="P2017" s="52">
        <f>IFERROR(_xll.qlIndexFixing(Index1Y,$H2017,TRUE,_xll.ohTrigger(RecalcTrigger,Trigger1Y)),NA())</f>
        <v>2.1985327268114314E-2</v>
      </c>
      <c r="Q2017" s="52">
        <f>IFERROR(_xll.qlIndexFixing(ONIndex1Y,I2017,TRUE,_xll.ohTrigger(RecalcTrigger,Trigger1Y)),NA())</f>
        <v>2.168215610941715E-2</v>
      </c>
    </row>
    <row r="2018" spans="2:17" x14ac:dyDescent="0.2">
      <c r="B2018" s="46" t="s">
        <v>51</v>
      </c>
      <c r="D2018" s="49">
        <f>_xll.qlCalendarAdvance(LocalCalendar,$D2017,B2018,"f",FALSE)</f>
        <v>53920</v>
      </c>
      <c r="E2018" s="49">
        <f>_xll.qlInterestRateIndexValueDate(IndexON,D2018)</f>
        <v>53920</v>
      </c>
      <c r="F2018" s="52">
        <f>IFERROR(_xll.qlIndexFixing(IndexON,D2018,TRUE,_xll.ohTrigger(RecalcTrigger,TriggerON)),NA())</f>
        <v>1.4073228988378261E-2</v>
      </c>
      <c r="H2018" s="49">
        <f>_xll.qlCalendarAdvance(IborCalendar,$H2017,B2018,"f",FALSE)</f>
        <v>53898</v>
      </c>
      <c r="I2018" s="49">
        <f>_xll.qlInterestRateIndexValueDate(Index1M,$H2018)</f>
        <v>53902</v>
      </c>
      <c r="J2018" s="52">
        <f>IFERROR(_xll.qlIndexFixing(Index1M,$H2018,TRUE,_xll.ohTrigger(RecalcTrigger,Trigger1M)),NA())</f>
        <v>1.6420040757375326E-2</v>
      </c>
      <c r="K2018" s="52">
        <f>IFERROR(_xll.qlIndexFixing(ONIndex1M,I2018,TRUE,_xll.ohTrigger(RecalcTrigger,Trigger1M)),NA())</f>
        <v>1.6408579981153082E-2</v>
      </c>
      <c r="L2018" s="52">
        <f>IFERROR(_xll.qlIndexFixing(Index3M,H2018,TRUE,_xll.ohTrigger(RecalcTrigger,Trigger3M)),NA())</f>
        <v>1.8170464780580459E-2</v>
      </c>
      <c r="M2018" s="52">
        <f>IFERROR(_xll.qlIndexFixing(ONIndex3M,I2018,TRUE,_xll.ohTrigger(RecalcTrigger,Trigger3M)),NA())</f>
        <v>1.8144420063626043E-2</v>
      </c>
      <c r="N2018" s="52">
        <f>IFERROR(_xll.qlIndexFixing(Index6M,$H2018,TRUE,_xll.ohTrigger(RecalcTrigger,Trigger6M)),NA())</f>
        <v>2.0017062730189449E-2</v>
      </c>
      <c r="O2018" s="52">
        <f>IFERROR(_xll.qlIndexFixing(ONIndex6M,I2018,TRUE,_xll.ohTrigger(RecalcTrigger,Trigger6M)),NA())</f>
        <v>1.9929882512874642E-2</v>
      </c>
      <c r="P2018" s="52">
        <f>IFERROR(_xll.qlIndexFixing(Index1Y,$H2018,TRUE,_xll.ohTrigger(RecalcTrigger,Trigger1Y)),NA())</f>
        <v>2.198745545465956E-2</v>
      </c>
      <c r="Q2018" s="52">
        <f>IFERROR(_xll.qlIndexFixing(ONIndex1Y,I2018,TRUE,_xll.ohTrigger(RecalcTrigger,Trigger1Y)),NA())</f>
        <v>2.1685050455779731E-2</v>
      </c>
    </row>
    <row r="2019" spans="2:17" x14ac:dyDescent="0.2">
      <c r="B2019" s="46" t="s">
        <v>51</v>
      </c>
      <c r="D2019" s="49">
        <f>_xll.qlCalendarAdvance(LocalCalendar,$D2018,B2019,"f",FALSE)</f>
        <v>53927</v>
      </c>
      <c r="E2019" s="49">
        <f>_xll.qlInterestRateIndexValueDate(IndexON,D2019)</f>
        <v>53927</v>
      </c>
      <c r="F2019" s="52">
        <f>IFERROR(_xll.qlIndexFixing(IndexON,D2019,TRUE,_xll.ohTrigger(RecalcTrigger,TriggerON)),NA())</f>
        <v>1.4071800369475085E-2</v>
      </c>
      <c r="H2019" s="49">
        <f>_xll.qlCalendarAdvance(IborCalendar,$H2018,B2019,"f",FALSE)</f>
        <v>53905</v>
      </c>
      <c r="I2019" s="49">
        <f>_xll.qlInterestRateIndexValueDate(Index1M,$H2019)</f>
        <v>53909</v>
      </c>
      <c r="J2019" s="52">
        <f>IFERROR(_xll.qlIndexFixing(Index1M,$H2019,TRUE,_xll.ohTrigger(RecalcTrigger,Trigger1M)),NA())</f>
        <v>1.6420145080629875E-2</v>
      </c>
      <c r="K2019" s="52">
        <f>IFERROR(_xll.qlIndexFixing(ONIndex1M,I2019,TRUE,_xll.ohTrigger(RecalcTrigger,Trigger1M)),NA())</f>
        <v>1.640869581041926E-2</v>
      </c>
      <c r="L2019" s="52">
        <f>IFERROR(_xll.qlIndexFixing(Index3M,H2019,TRUE,_xll.ohTrigger(RecalcTrigger,Trigger3M)),NA())</f>
        <v>1.8168064045544472E-2</v>
      </c>
      <c r="M2019" s="52">
        <f>IFERROR(_xll.qlIndexFixing(ONIndex3M,I2019,TRUE,_xll.ohTrigger(RecalcTrigger,Trigger3M)),NA())</f>
        <v>1.8142021564466759E-2</v>
      </c>
      <c r="N2019" s="52">
        <f>IFERROR(_xll.qlIndexFixing(Index6M,$H2019,TRUE,_xll.ohTrigger(RecalcTrigger,Trigger6M)),NA())</f>
        <v>2.0015947227616095E-2</v>
      </c>
      <c r="O2019" s="52">
        <f>IFERROR(_xll.qlIndexFixing(ONIndex6M,I2019,TRUE,_xll.ohTrigger(RecalcTrigger,Trigger6M)),NA())</f>
        <v>1.9928873794006208E-2</v>
      </c>
      <c r="P2019" s="52">
        <f>IFERROR(_xll.qlIndexFixing(Index1Y,$H2019,TRUE,_xll.ohTrigger(RecalcTrigger,Trigger1Y)),NA())</f>
        <v>2.1989551783968608E-2</v>
      </c>
      <c r="Q2019" s="52">
        <f>IFERROR(_xll.qlIndexFixing(ONIndex1Y,I2019,TRUE,_xll.ohTrigger(RecalcTrigger,Trigger1Y)),NA())</f>
        <v>2.168791363539313E-2</v>
      </c>
    </row>
    <row r="2020" spans="2:17" x14ac:dyDescent="0.2">
      <c r="B2020" s="46" t="s">
        <v>51</v>
      </c>
      <c r="D2020" s="49">
        <f>_xll.qlCalendarAdvance(LocalCalendar,$D2019,B2020,"f",FALSE)</f>
        <v>53934</v>
      </c>
      <c r="E2020" s="49">
        <f>_xll.qlInterestRateIndexValueDate(IndexON,D2020)</f>
        <v>53934</v>
      </c>
      <c r="F2020" s="52">
        <f>IFERROR(_xll.qlIndexFixing(IndexON,D2020,TRUE,_xll.ohTrigger(RecalcTrigger,TriggerON)),NA())</f>
        <v>1.4070540435024981E-2</v>
      </c>
      <c r="H2020" s="49">
        <f>_xll.qlCalendarAdvance(IborCalendar,$H2019,B2020,"f",FALSE)</f>
        <v>53912</v>
      </c>
      <c r="I2020" s="49">
        <f>_xll.qlInterestRateIndexValueDate(Index1M,$H2020)</f>
        <v>53916</v>
      </c>
      <c r="J2020" s="52">
        <f>IFERROR(_xll.qlIndexFixing(Index1M,$H2020,TRUE,_xll.ohTrigger(RecalcTrigger,Trigger1M)),NA())</f>
        <v>1.642024396046065E-2</v>
      </c>
      <c r="K2020" s="52">
        <f>IFERROR(_xll.qlIndexFixing(ONIndex1M,I2020,TRUE,_xll.ohTrigger(RecalcTrigger,Trigger1M)),NA())</f>
        <v>1.640880620363383E-2</v>
      </c>
      <c r="L2020" s="52">
        <f>IFERROR(_xll.qlIndexFixing(Index3M,H2020,TRUE,_xll.ohTrigger(RecalcTrigger,Trigger3M)),NA())</f>
        <v>1.8165664662660792E-2</v>
      </c>
      <c r="M2020" s="52">
        <f>IFERROR(_xll.qlIndexFixing(ONIndex3M,I2020,TRUE,_xll.ohTrigger(RecalcTrigger,Trigger3M)),NA())</f>
        <v>1.8139624409991839E-2</v>
      </c>
      <c r="N2020" s="52">
        <f>IFERROR(_xll.qlIndexFixing(Index6M,$H2020,TRUE,_xll.ohTrigger(RecalcTrigger,Trigger6M)),NA())</f>
        <v>2.0014824341615826E-2</v>
      </c>
      <c r="O2020" s="52">
        <f>IFERROR(_xll.qlIndexFixing(ONIndex6M,I2020,TRUE,_xll.ohTrigger(RecalcTrigger,Trigger6M)),NA())</f>
        <v>1.9927857765464907E-2</v>
      </c>
      <c r="P2020" s="52">
        <f>IFERROR(_xll.qlIndexFixing(Index1Y,$H2020,TRUE,_xll.ohTrigger(RecalcTrigger,Trigger1Y)),NA())</f>
        <v>2.1991616255842061E-2</v>
      </c>
      <c r="Q2020" s="52">
        <f>IFERROR(_xll.qlIndexFixing(ONIndex1Y,I2020,TRUE,_xll.ohTrigger(RecalcTrigger,Trigger1Y)),NA())</f>
        <v>2.1690745647937604E-2</v>
      </c>
    </row>
    <row r="2021" spans="2:17" x14ac:dyDescent="0.2">
      <c r="B2021" s="46" t="s">
        <v>51</v>
      </c>
      <c r="D2021" s="49">
        <f>_xll.qlCalendarAdvance(LocalCalendar,$D2020,B2021,"f",FALSE)</f>
        <v>53941</v>
      </c>
      <c r="E2021" s="49">
        <f>_xll.qlInterestRateIndexValueDate(IndexON,D2021)</f>
        <v>53941</v>
      </c>
      <c r="F2021" s="52">
        <f>IFERROR(_xll.qlIndexFixing(IndexON,D2021,TRUE,_xll.ohTrigger(RecalcTrigger,TriggerON)),NA())</f>
        <v>1.4068931768331794E-2</v>
      </c>
      <c r="H2021" s="49">
        <f>_xll.qlCalendarAdvance(IborCalendar,$H2020,B2021,"f",FALSE)</f>
        <v>53919</v>
      </c>
      <c r="I2021" s="49">
        <f>_xll.qlInterestRateIndexValueDate(Index1M,$H2021)</f>
        <v>53923</v>
      </c>
      <c r="J2021" s="52">
        <f>IFERROR(_xll.qlIndexFixing(Index1M,$H2021,TRUE,_xll.ohTrigger(RecalcTrigger,Trigger1M)),NA())</f>
        <v>1.6420337396872806E-2</v>
      </c>
      <c r="K2021" s="52">
        <f>IFERROR(_xll.qlIndexFixing(ONIndex1M,I2021,TRUE,_xll.ohTrigger(RecalcTrigger,Trigger1M)),NA())</f>
        <v>1.6408911160876727E-2</v>
      </c>
      <c r="L2021" s="52">
        <f>IFERROR(_xll.qlIndexFixing(Index3M,H2021,TRUE,_xll.ohTrigger(RecalcTrigger,Trigger3M)),NA())</f>
        <v>1.8163266631925069E-2</v>
      </c>
      <c r="M2021" s="52">
        <f>IFERROR(_xll.qlIndexFixing(ONIndex3M,I2021,TRUE,_xll.ohTrigger(RecalcTrigger,Trigger3M)),NA())</f>
        <v>1.8137228599881539E-2</v>
      </c>
      <c r="N2021" s="52">
        <f>IFERROR(_xll.qlIndexFixing(Index6M,$H2021,TRUE,_xll.ohTrigger(RecalcTrigger,Trigger6M)),NA())</f>
        <v>2.0013694072200373E-2</v>
      </c>
      <c r="O2021" s="52">
        <f>IFERROR(_xll.qlIndexFixing(ONIndex6M,I2021,TRUE,_xll.ohTrigger(RecalcTrigger,Trigger6M)),NA())</f>
        <v>1.9926834427250739E-2</v>
      </c>
      <c r="P2021" s="52">
        <f>IFERROR(_xll.qlIndexFixing(Index1Y,$H2021,TRUE,_xll.ohTrigger(RecalcTrigger,Trigger1Y)),NA())</f>
        <v>2.1993648870084009E-2</v>
      </c>
      <c r="Q2021" s="52">
        <f>IFERROR(_xll.qlIndexFixing(ONIndex1Y,I2021,TRUE,_xll.ohTrigger(RecalcTrigger,Trigger1Y)),NA())</f>
        <v>2.1693546493812832E-2</v>
      </c>
    </row>
    <row r="2022" spans="2:17" x14ac:dyDescent="0.2">
      <c r="B2022" s="46" t="s">
        <v>51</v>
      </c>
      <c r="D2022" s="49">
        <f>_xll.qlCalendarAdvance(LocalCalendar,$D2021,B2022,"f",FALSE)</f>
        <v>53948</v>
      </c>
      <c r="E2022" s="49">
        <f>_xll.qlInterestRateIndexValueDate(IndexON,D2022)</f>
        <v>53948</v>
      </c>
      <c r="F2022" s="52">
        <f>IFERROR(_xll.qlIndexFixing(IndexON,D2022,TRUE,_xll.ohTrigger(RecalcTrigger,TriggerON)),NA())</f>
        <v>1.4067491786118325E-2</v>
      </c>
      <c r="H2022" s="49">
        <f>_xll.qlCalendarAdvance(IborCalendar,$H2021,B2022,"f",FALSE)</f>
        <v>53926</v>
      </c>
      <c r="I2022" s="49">
        <f>_xll.qlInterestRateIndexValueDate(Index1M,$H2022)</f>
        <v>53931</v>
      </c>
      <c r="J2022" s="52">
        <f>IFERROR(_xll.qlIndexFixing(Index1M,$H2022,TRUE,_xll.ohTrigger(RecalcTrigger,Trigger1M)),NA())</f>
        <v>1.6420437515926499E-2</v>
      </c>
      <c r="K2022" s="52">
        <f>IFERROR(_xll.qlIndexFixing(ONIndex1M,I2022,TRUE,_xll.ohTrigger(RecalcTrigger,Trigger1M)),NA())</f>
        <v>1.6409024455770194E-2</v>
      </c>
      <c r="L2022" s="52">
        <f>IFERROR(_xll.qlIndexFixing(Index3M,H2022,TRUE,_xll.ohTrigger(RecalcTrigger,Trigger3M)),NA())</f>
        <v>1.8160527681060697E-2</v>
      </c>
      <c r="M2022" s="52">
        <f>IFERROR(_xll.qlIndexFixing(ONIndex3M,I2022,TRUE,_xll.ohTrigger(RecalcTrigger,Trigger3M)),NA())</f>
        <v>1.8134492177672712E-2</v>
      </c>
      <c r="N2022" s="52">
        <f>IFERROR(_xll.qlIndexFixing(Index6M,$H2022,TRUE,_xll.ohTrigger(RecalcTrigger,Trigger6M)),NA())</f>
        <v>2.0012393294825865E-2</v>
      </c>
      <c r="O2022" s="52">
        <f>IFERROR(_xll.qlIndexFixing(ONIndex6M,I2022,TRUE,_xll.ohTrigger(RecalcTrigger,Trigger6M)),NA())</f>
        <v>1.992565594721718E-2</v>
      </c>
      <c r="P2022" s="52">
        <f>IFERROR(_xll.qlIndexFixing(Index1Y,$H2022,TRUE,_xll.ohTrigger(RecalcTrigger,Trigger1Y)),NA())</f>
        <v>2.1995932848196658E-2</v>
      </c>
      <c r="Q2022" s="52">
        <f>IFERROR(_xll.qlIndexFixing(ONIndex1Y,I2022,TRUE,_xll.ohTrigger(RecalcTrigger,Trigger1Y)),NA())</f>
        <v>2.1696709296872285E-2</v>
      </c>
    </row>
    <row r="2023" spans="2:17" x14ac:dyDescent="0.2">
      <c r="B2023" s="46" t="s">
        <v>51</v>
      </c>
      <c r="D2023" s="49">
        <f>_xll.qlCalendarAdvance(LocalCalendar,$D2022,B2023,"f",FALSE)</f>
        <v>53955</v>
      </c>
      <c r="E2023" s="49">
        <f>_xll.qlInterestRateIndexValueDate(IndexON,D2023)</f>
        <v>53955</v>
      </c>
      <c r="F2023" s="52">
        <f>IFERROR(_xll.qlIndexFixing(IndexON,D2023,TRUE,_xll.ohTrigger(RecalcTrigger,TriggerON)),NA())</f>
        <v>1.4066048016108113E-2</v>
      </c>
      <c r="H2023" s="49">
        <f>_xll.qlCalendarAdvance(IborCalendar,$H2022,B2023,"f",FALSE)</f>
        <v>53933</v>
      </c>
      <c r="I2023" s="49">
        <f>_xll.qlInterestRateIndexValueDate(Index1M,$H2023)</f>
        <v>53938</v>
      </c>
      <c r="J2023" s="52">
        <f>IFERROR(_xll.qlIndexFixing(Index1M,$H2023,TRUE,_xll.ohTrigger(RecalcTrigger,Trigger1M)),NA())</f>
        <v>1.6420139601291517E-2</v>
      </c>
      <c r="K2023" s="52">
        <f>IFERROR(_xll.qlIndexFixing(ONIndex1M,I2023,TRUE,_xll.ohTrigger(RecalcTrigger,Trigger1M)),NA())</f>
        <v>1.6409117764411008E-2</v>
      </c>
      <c r="L2023" s="52">
        <f>IFERROR(_xll.qlIndexFixing(Index3M,H2023,TRUE,_xll.ohTrigger(RecalcTrigger,Trigger3M)),NA())</f>
        <v>1.8157846138128757E-2</v>
      </c>
      <c r="M2023" s="52">
        <f>IFERROR(_xll.qlIndexFixing(ONIndex3M,I2023,TRUE,_xll.ohTrigger(RecalcTrigger,Trigger3M)),NA())</f>
        <v>1.8132099248777678E-2</v>
      </c>
      <c r="N2023" s="52">
        <f>IFERROR(_xll.qlIndexFixing(Index6M,$H2023,TRUE,_xll.ohTrigger(RecalcTrigger,Trigger6M)),NA())</f>
        <v>2.0010307413576865E-2</v>
      </c>
      <c r="O2023" s="52">
        <f>IFERROR(_xll.qlIndexFixing(ONIndex6M,I2023,TRUE,_xll.ohTrigger(RecalcTrigger,Trigger6M)),NA())</f>
        <v>1.992461694537262E-2</v>
      </c>
      <c r="P2023" s="52">
        <f>IFERROR(_xll.qlIndexFixing(Index1Y,$H2023,TRUE,_xll.ohTrigger(RecalcTrigger,Trigger1Y)),NA())</f>
        <v>2.1997897195438466E-2</v>
      </c>
      <c r="Q2023" s="52">
        <f>IFERROR(_xll.qlIndexFixing(ONIndex1Y,I2023,TRUE,_xll.ohTrigger(RecalcTrigger,Trigger1Y)),NA())</f>
        <v>2.1699443356570924E-2</v>
      </c>
    </row>
    <row r="2024" spans="2:17" x14ac:dyDescent="0.2">
      <c r="B2024" s="46" t="s">
        <v>51</v>
      </c>
      <c r="D2024" s="49">
        <f>_xll.qlCalendarAdvance(LocalCalendar,$D2023,B2024,"f",FALSE)</f>
        <v>53962</v>
      </c>
      <c r="E2024" s="49">
        <f>_xll.qlInterestRateIndexValueDate(IndexON,D2024)</f>
        <v>53962</v>
      </c>
      <c r="F2024" s="52">
        <f>IFERROR(_xll.qlIndexFixing(IndexON,D2024,TRUE,_xll.ohTrigger(RecalcTrigger,TriggerON)),NA())</f>
        <v>1.4064600458301157E-2</v>
      </c>
      <c r="H2024" s="49">
        <f>_xll.qlCalendarAdvance(IborCalendar,$H2023,B2024,"f",FALSE)</f>
        <v>53940</v>
      </c>
      <c r="I2024" s="49">
        <f>_xll.qlInterestRateIndexValueDate(Index1M,$H2024)</f>
        <v>53944</v>
      </c>
      <c r="J2024" s="52">
        <f>IFERROR(_xll.qlIndexFixing(Index1M,$H2024,TRUE,_xll.ohTrigger(RecalcTrigger,Trigger1M)),NA())</f>
        <v>1.642020568926128E-2</v>
      </c>
      <c r="K2024" s="52">
        <f>IFERROR(_xll.qlIndexFixing(ONIndex1M,I2024,TRUE,_xll.ohTrigger(RecalcTrigger,Trigger1M)),NA())</f>
        <v>1.6409193416775381E-2</v>
      </c>
      <c r="L2024" s="52">
        <f>IFERROR(_xll.qlIndexFixing(Index3M,H2024,TRUE,_xll.ohTrigger(RecalcTrigger,Trigger3M)),NA())</f>
        <v>1.8155794263407639E-2</v>
      </c>
      <c r="M2024" s="52">
        <f>IFERROR(_xll.qlIndexFixing(ONIndex3M,I2024,TRUE,_xll.ohTrigger(RecalcTrigger,Trigger3M)),NA())</f>
        <v>1.8130049237017332E-2</v>
      </c>
      <c r="N2024" s="52">
        <f>IFERROR(_xll.qlIndexFixing(Index6M,$H2024,TRUE,_xll.ohTrigger(RecalcTrigger,Trigger6M)),NA())</f>
        <v>2.0009320186603289E-2</v>
      </c>
      <c r="O2024" s="52">
        <f>IFERROR(_xll.qlIndexFixing(ONIndex6M,I2024,TRUE,_xll.ohTrigger(RecalcTrigger,Trigger6M)),NA())</f>
        <v>1.9923720554411162E-2</v>
      </c>
      <c r="P2024" s="52">
        <f>IFERROR(_xll.qlIndexFixing(Index1Y,$H2024,TRUE,_xll.ohTrigger(RecalcTrigger,Trigger1Y)),NA())</f>
        <v>2.1999555565103229E-2</v>
      </c>
      <c r="Q2024" s="52">
        <f>IFERROR(_xll.qlIndexFixing(ONIndex1Y,I2024,TRUE,_xll.ohTrigger(RecalcTrigger,Trigger1Y)),NA())</f>
        <v>2.1701762029904259E-2</v>
      </c>
    </row>
    <row r="2025" spans="2:17" x14ac:dyDescent="0.2">
      <c r="B2025" s="46" t="s">
        <v>51</v>
      </c>
      <c r="D2025" s="49">
        <f>_xll.qlCalendarAdvance(LocalCalendar,$D2024,B2025,"f",FALSE)</f>
        <v>53969</v>
      </c>
      <c r="E2025" s="49">
        <f>_xll.qlInterestRateIndexValueDate(IndexON,D2025)</f>
        <v>53969</v>
      </c>
      <c r="F2025" s="52">
        <f>IFERROR(_xll.qlIndexFixing(IndexON,D2025,TRUE,_xll.ohTrigger(RecalcTrigger,TriggerON)),NA())</f>
        <v>1.4063149112724105E-2</v>
      </c>
      <c r="H2025" s="49">
        <f>_xll.qlCalendarAdvance(IborCalendar,$H2024,B2025,"f",FALSE)</f>
        <v>53947</v>
      </c>
      <c r="I2025" s="49">
        <f>_xll.qlInterestRateIndexValueDate(Index1M,$H2025)</f>
        <v>53951</v>
      </c>
      <c r="J2025" s="52">
        <f>IFERROR(_xll.qlIndexFixing(Index1M,$H2025,TRUE,_xll.ohTrigger(RecalcTrigger,Trigger1M)),NA())</f>
        <v>1.6420277737516642E-2</v>
      </c>
      <c r="K2025" s="52">
        <f>IFERROR(_xll.qlIndexFixing(ONIndex1M,I2025,TRUE,_xll.ohTrigger(RecalcTrigger,Trigger1M)),NA())</f>
        <v>1.6409276630131586E-2</v>
      </c>
      <c r="L2025" s="52">
        <f>IFERROR(_xll.qlIndexFixing(Index3M,H2025,TRUE,_xll.ohTrigger(RecalcTrigger,Trigger3M)),NA())</f>
        <v>1.8153401665047322E-2</v>
      </c>
      <c r="M2025" s="52">
        <f>IFERROR(_xll.qlIndexFixing(ONIndex3M,I2025,TRUE,_xll.ohTrigger(RecalcTrigger,Trigger3M)),NA())</f>
        <v>1.8127658805084934E-2</v>
      </c>
      <c r="N2025" s="52">
        <f>IFERROR(_xll.qlIndexFixing(Index6M,$H2025,TRUE,_xll.ohTrigger(RecalcTrigger,Trigger6M)),NA())</f>
        <v>2.0008161566569531E-2</v>
      </c>
      <c r="O2025" s="52">
        <f>IFERROR(_xll.qlIndexFixing(ONIndex6M,I2025,TRUE,_xll.ohTrigger(RecalcTrigger,Trigger6M)),NA())</f>
        <v>1.9922667977505526E-2</v>
      </c>
      <c r="P2025" s="52">
        <f>IFERROR(_xll.qlIndexFixing(Index1Y,$H2025,TRUE,_xll.ohTrigger(RecalcTrigger,Trigger1Y)),NA())</f>
        <v>2.2001460746917067E-2</v>
      </c>
      <c r="Q2025" s="52">
        <f>IFERROR(_xll.qlIndexFixing(ONIndex1Y,I2025,TRUE,_xll.ohTrigger(RecalcTrigger,Trigger1Y)),NA())</f>
        <v>2.1704438208223209E-2</v>
      </c>
    </row>
    <row r="2026" spans="2:17" x14ac:dyDescent="0.2">
      <c r="B2026" s="46" t="s">
        <v>51</v>
      </c>
      <c r="D2026" s="49">
        <f>_xll.qlCalendarAdvance(LocalCalendar,$D2025,B2026,"f",FALSE)</f>
        <v>53976</v>
      </c>
      <c r="E2026" s="49">
        <f>_xll.qlInterestRateIndexValueDate(IndexON,D2026)</f>
        <v>53976</v>
      </c>
      <c r="F2026" s="52">
        <f>IFERROR(_xll.qlIndexFixing(IndexON,D2026,TRUE,_xll.ohTrigger(RecalcTrigger,TriggerON)),NA())</f>
        <v>1.4061864489283149E-2</v>
      </c>
      <c r="H2026" s="49">
        <f>_xll.qlCalendarAdvance(IborCalendar,$H2025,B2026,"f",FALSE)</f>
        <v>53954</v>
      </c>
      <c r="I2026" s="49">
        <f>_xll.qlInterestRateIndexValueDate(Index1M,$H2026)</f>
        <v>53958</v>
      </c>
      <c r="J2026" s="52">
        <f>IFERROR(_xll.qlIndexFixing(Index1M,$H2026,TRUE,_xll.ohTrigger(RecalcTrigger,Trigger1M)),NA())</f>
        <v>1.6420344342592763E-2</v>
      </c>
      <c r="K2026" s="52">
        <f>IFERROR(_xll.qlIndexFixing(ONIndex1M,I2026,TRUE,_xll.ohTrigger(RecalcTrigger,Trigger1M)),NA())</f>
        <v>1.6409354407516119E-2</v>
      </c>
      <c r="L2026" s="52">
        <f>IFERROR(_xll.qlIndexFixing(Index3M,H2026,TRUE,_xll.ohTrigger(RecalcTrigger,Trigger3M)),NA())</f>
        <v>1.8151010418740423E-2</v>
      </c>
      <c r="M2026" s="52">
        <f>IFERROR(_xll.qlIndexFixing(ONIndex3M,I2026,TRUE,_xll.ohTrigger(RecalcTrigger,Trigger3M)),NA())</f>
        <v>1.8125269717677028E-2</v>
      </c>
      <c r="N2026" s="52">
        <f>IFERROR(_xll.qlIndexFixing(Index6M,$H2026,TRUE,_xll.ohTrigger(RecalcTrigger,Trigger6M)),NA())</f>
        <v>2.0006995563992842E-2</v>
      </c>
      <c r="O2026" s="52">
        <f>IFERROR(_xll.qlIndexFixing(ONIndex6M,I2026,TRUE,_xll.ohTrigger(RecalcTrigger,Trigger6M)),NA())</f>
        <v>1.9921608090767151E-2</v>
      </c>
      <c r="P2026" s="52">
        <f>IFERROR(_xll.qlIndexFixing(Index1Y,$H2026,TRUE,_xll.ohTrigger(RecalcTrigger,Trigger1Y)),NA())</f>
        <v>2.2003334070163541E-2</v>
      </c>
      <c r="Q2026" s="52">
        <f>IFERROR(_xll.qlIndexFixing(ONIndex1Y,I2026,TRUE,_xll.ohTrigger(RecalcTrigger,Trigger1Y)),NA())</f>
        <v>2.1707083219713041E-2</v>
      </c>
    </row>
    <row r="2027" spans="2:17" x14ac:dyDescent="0.2">
      <c r="B2027" s="46" t="s">
        <v>51</v>
      </c>
      <c r="D2027" s="49">
        <f>_xll.qlCalendarAdvance(LocalCalendar,$D2026,B2027,"f",FALSE)</f>
        <v>53983</v>
      </c>
      <c r="E2027" s="49">
        <f>_xll.qlInterestRateIndexValueDate(IndexON,D2027)</f>
        <v>53983</v>
      </c>
      <c r="F2027" s="52">
        <f>IFERROR(_xll.qlIndexFixing(IndexON,D2027,TRUE,_xll.ohTrigger(RecalcTrigger,TriggerON)),NA())</f>
        <v>1.4060235058206416E-2</v>
      </c>
      <c r="H2027" s="49">
        <f>_xll.qlCalendarAdvance(IborCalendar,$H2026,B2027,"f",FALSE)</f>
        <v>53961</v>
      </c>
      <c r="I2027" s="49">
        <f>_xll.qlInterestRateIndexValueDate(Index1M,$H2027)</f>
        <v>53965</v>
      </c>
      <c r="J2027" s="52">
        <f>IFERROR(_xll.qlIndexFixing(Index1M,$H2027,TRUE,_xll.ohTrigger(RecalcTrigger,Trigger1M)),NA())</f>
        <v>1.6420783703467071E-2</v>
      </c>
      <c r="K2027" s="52">
        <f>IFERROR(_xll.qlIndexFixing(ONIndex1M,I2027,TRUE,_xll.ohTrigger(RecalcTrigger,Trigger1M)),NA())</f>
        <v>1.6409426748849043E-2</v>
      </c>
      <c r="L2027" s="52">
        <f>IFERROR(_xll.qlIndexFixing(Index3M,H2027,TRUE,_xll.ohTrigger(RecalcTrigger,Trigger3M)),NA())</f>
        <v>1.8148906842504912E-2</v>
      </c>
      <c r="M2027" s="52">
        <f>IFERROR(_xll.qlIndexFixing(ONIndex3M,I2027,TRUE,_xll.ohTrigger(RecalcTrigger,Trigger3M)),NA())</f>
        <v>1.812288197487355E-2</v>
      </c>
      <c r="N2027" s="52">
        <f>IFERROR(_xll.qlIndexFixing(Index6M,$H2027,TRUE,_xll.ohTrigger(RecalcTrigger,Trigger6M)),NA())</f>
        <v>2.0006289811466838E-2</v>
      </c>
      <c r="O2027" s="52">
        <f>IFERROR(_xll.qlIndexFixing(ONIndex6M,I2027,TRUE,_xll.ohTrigger(RecalcTrigger,Trigger6M)),NA())</f>
        <v>1.9920540894355909E-2</v>
      </c>
      <c r="P2027" s="52">
        <f>IFERROR(_xll.qlIndexFixing(Index1Y,$H2027,TRUE,_xll.ohTrigger(RecalcTrigger,Trigger1Y)),NA())</f>
        <v>2.2005175534663989E-2</v>
      </c>
      <c r="Q2027" s="52">
        <f>IFERROR(_xll.qlIndexFixing(ONIndex1Y,I2027,TRUE,_xll.ohTrigger(RecalcTrigger,Trigger1Y)),NA())</f>
        <v>2.1709697064213884E-2</v>
      </c>
    </row>
    <row r="2028" spans="2:17" x14ac:dyDescent="0.2">
      <c r="B2028" s="46" t="s">
        <v>51</v>
      </c>
      <c r="D2028" s="49">
        <f>_xll.qlCalendarAdvance(LocalCalendar,$D2027,B2028,"f",FALSE)</f>
        <v>53990</v>
      </c>
      <c r="E2028" s="49">
        <f>_xll.qlInterestRateIndexValueDate(IndexON,D2028)</f>
        <v>53990</v>
      </c>
      <c r="F2028" s="52">
        <f>IFERROR(_xll.qlIndexFixing(IndexON,D2028,TRUE,_xll.ohTrigger(RecalcTrigger,TriggerON)),NA())</f>
        <v>1.4058772349292425E-2</v>
      </c>
      <c r="H2028" s="49">
        <f>_xll.qlCalendarAdvance(IborCalendar,$H2027,B2028,"f",FALSE)</f>
        <v>53968</v>
      </c>
      <c r="I2028" s="49">
        <f>_xll.qlInterestRateIndexValueDate(Index1M,$H2028)</f>
        <v>53972</v>
      </c>
      <c r="J2028" s="52">
        <f>IFERROR(_xll.qlIndexFixing(Index1M,$H2028,TRUE,_xll.ohTrigger(RecalcTrigger,Trigger1M)),NA())</f>
        <v>1.6420839035923104E-2</v>
      </c>
      <c r="K2028" s="52">
        <f>IFERROR(_xll.qlIndexFixing(ONIndex1M,I2028,TRUE,_xll.ohTrigger(RecalcTrigger,Trigger1M)),NA())</f>
        <v>1.640949365429023E-2</v>
      </c>
      <c r="L2028" s="52">
        <f>IFERROR(_xll.qlIndexFixing(Index3M,H2028,TRUE,_xll.ohTrigger(RecalcTrigger,Trigger3M)),NA())</f>
        <v>1.8146518276744079E-2</v>
      </c>
      <c r="M2028" s="52">
        <f>IFERROR(_xll.qlIndexFixing(ONIndex3M,I2028,TRUE,_xll.ohTrigger(RecalcTrigger,Trigger3M)),NA())</f>
        <v>1.8120495576594564E-2</v>
      </c>
      <c r="N2028" s="52">
        <f>IFERROR(_xll.qlIndexFixing(Index6M,$H2028,TRUE,_xll.ohTrigger(RecalcTrigger,Trigger6M)),NA())</f>
        <v>2.0005108451204765E-2</v>
      </c>
      <c r="O2028" s="52">
        <f>IFERROR(_xll.qlIndexFixing(ONIndex6M,I2028,TRUE,_xll.ohTrigger(RecalcTrigger,Trigger6M)),NA())</f>
        <v>1.9919466388351736E-2</v>
      </c>
      <c r="P2028" s="52">
        <f>IFERROR(_xll.qlIndexFixing(Index1Y,$H2028,TRUE,_xll.ohTrigger(RecalcTrigger,Trigger1Y)),NA())</f>
        <v>2.2006985140244781E-2</v>
      </c>
      <c r="Q2028" s="52">
        <f>IFERROR(_xll.qlIndexFixing(ONIndex1Y,I2028,TRUE,_xll.ohTrigger(RecalcTrigger,Trigger1Y)),NA())</f>
        <v>2.1712279741965546E-2</v>
      </c>
    </row>
    <row r="2029" spans="2:17" x14ac:dyDescent="0.2">
      <c r="B2029" s="46" t="s">
        <v>51</v>
      </c>
      <c r="D2029" s="49">
        <f>_xll.qlCalendarAdvance(LocalCalendar,$D2028,B2029,"f",FALSE)</f>
        <v>53997</v>
      </c>
      <c r="E2029" s="49">
        <f>_xll.qlInterestRateIndexValueDate(IndexON,D2029)</f>
        <v>53997</v>
      </c>
      <c r="F2029" s="52">
        <f>IFERROR(_xll.qlIndexFixing(IndexON,D2029,TRUE,_xll.ohTrigger(RecalcTrigger,TriggerON)),NA())</f>
        <v>1.4057305852555046E-2</v>
      </c>
      <c r="H2029" s="49">
        <f>_xll.qlCalendarAdvance(IborCalendar,$H2028,B2029,"f",FALSE)</f>
        <v>53975</v>
      </c>
      <c r="I2029" s="49">
        <f>_xll.qlInterestRateIndexValueDate(Index1M,$H2029)</f>
        <v>53980</v>
      </c>
      <c r="J2029" s="52">
        <f>IFERROR(_xll.qlIndexFixing(Index1M,$H2029,TRUE,_xll.ohTrigger(RecalcTrigger,Trigger1M)),NA())</f>
        <v>1.6420895607599482E-2</v>
      </c>
      <c r="K2029" s="52">
        <f>IFERROR(_xll.qlIndexFixing(ONIndex1M,I2029,TRUE,_xll.ohTrigger(RecalcTrigger,Trigger1M)),NA())</f>
        <v>1.6409563461250443E-2</v>
      </c>
      <c r="L2029" s="52">
        <f>IFERROR(_xll.qlIndexFixing(Index3M,H2029,TRUE,_xll.ohTrigger(RecalcTrigger,Trigger3M)),NA())</f>
        <v>1.8143790142970406E-2</v>
      </c>
      <c r="M2029" s="52">
        <f>IFERROR(_xll.qlIndexFixing(ONIndex3M,I2029,TRUE,_xll.ohTrigger(RecalcTrigger,Trigger3M)),NA())</f>
        <v>1.8117769910421799E-2</v>
      </c>
      <c r="N2029" s="52">
        <f>IFERROR(_xll.qlIndexFixing(Index6M,$H2029,TRUE,_xll.ohTrigger(RecalcTrigger,Trigger6M)),NA())</f>
        <v>2.0003749284894772E-2</v>
      </c>
      <c r="O2029" s="52">
        <f>IFERROR(_xll.qlIndexFixing(ONIndex6M,I2029,TRUE,_xll.ohTrigger(RecalcTrigger,Trigger6M)),NA())</f>
        <v>1.9918229430775369E-2</v>
      </c>
      <c r="P2029" s="52">
        <f>IFERROR(_xll.qlIndexFixing(Index1Y,$H2029,TRUE,_xll.ohTrigger(RecalcTrigger,Trigger1Y)),NA())</f>
        <v>2.2009014249764751E-2</v>
      </c>
      <c r="Q2029" s="52">
        <f>IFERROR(_xll.qlIndexFixing(ONIndex1Y,I2029,TRUE,_xll.ohTrigger(RecalcTrigger,Trigger1Y)),NA())</f>
        <v>2.1715193209992378E-2</v>
      </c>
    </row>
    <row r="2030" spans="2:17" x14ac:dyDescent="0.2">
      <c r="B2030" s="46" t="s">
        <v>51</v>
      </c>
      <c r="D2030" s="49">
        <f>_xll.qlCalendarAdvance(LocalCalendar,$D2029,B2030,"f",FALSE)</f>
        <v>54004</v>
      </c>
      <c r="E2030" s="49">
        <f>_xll.qlInterestRateIndexValueDate(IndexON,D2030)</f>
        <v>54004</v>
      </c>
      <c r="F2030" s="52">
        <f>IFERROR(_xll.qlIndexFixing(IndexON,D2030,TRUE,_xll.ohTrigger(RecalcTrigger,TriggerON)),NA())</f>
        <v>1.4056004766955787E-2</v>
      </c>
      <c r="H2030" s="49">
        <f>_xll.qlCalendarAdvance(IborCalendar,$H2029,B2030,"f",FALSE)</f>
        <v>53982</v>
      </c>
      <c r="I2030" s="49">
        <f>_xll.qlInterestRateIndexValueDate(Index1M,$H2030)</f>
        <v>53986</v>
      </c>
      <c r="J2030" s="52">
        <f>IFERROR(_xll.qlIndexFixing(Index1M,$H2030,TRUE,_xll.ohTrigger(RecalcTrigger,Trigger1M)),NA())</f>
        <v>1.6420933370561271E-2</v>
      </c>
      <c r="K2030" s="52">
        <f>IFERROR(_xll.qlIndexFixing(ONIndex1M,I2030,TRUE,_xll.ohTrigger(RecalcTrigger,Trigger1M)),NA())</f>
        <v>1.6409611157017778E-2</v>
      </c>
      <c r="L2030" s="52">
        <f>IFERROR(_xll.qlIndexFixing(Index3M,H2030,TRUE,_xll.ohTrigger(RecalcTrigger,Trigger3M)),NA())</f>
        <v>1.8141745201606337E-2</v>
      </c>
      <c r="M2030" s="52">
        <f>IFERROR(_xll.qlIndexFixing(ONIndex3M,I2030,TRUE,_xll.ohTrigger(RecalcTrigger,Trigger3M)),NA())</f>
        <v>1.8115726813290323E-2</v>
      </c>
      <c r="N2030" s="52">
        <f>IFERROR(_xll.qlIndexFixing(Index6M,$H2030,TRUE,_xll.ohTrigger(RecalcTrigger,Trigger6M)),NA())</f>
        <v>2.0002723581968463E-2</v>
      </c>
      <c r="O2030" s="52">
        <f>IFERROR(_xll.qlIndexFixing(ONIndex6M,I2030,TRUE,_xll.ohTrigger(RecalcTrigger,Trigger6M)),NA())</f>
        <v>1.9917295447244854E-2</v>
      </c>
      <c r="P2030" s="52">
        <f>IFERROR(_xll.qlIndexFixing(Index1Y,$H2030,TRUE,_xll.ohTrigger(RecalcTrigger,Trigger1Y)),NA())</f>
        <v>2.2010508773959641E-2</v>
      </c>
      <c r="Q2030" s="52">
        <f>IFERROR(_xll.qlIndexFixing(ONIndex1Y,I2030,TRUE,_xll.ohTrigger(RecalcTrigger,Trigger1Y)),NA())</f>
        <v>2.1717351596661771E-2</v>
      </c>
    </row>
    <row r="2031" spans="2:17" x14ac:dyDescent="0.2">
      <c r="B2031" s="46" t="s">
        <v>51</v>
      </c>
      <c r="D2031" s="49">
        <f>_xll.qlCalendarAdvance(LocalCalendar,$D2030,B2031,"f",FALSE)</f>
        <v>54011</v>
      </c>
      <c r="E2031" s="49">
        <f>_xll.qlInterestRateIndexValueDate(IndexON,D2031)</f>
        <v>54011</v>
      </c>
      <c r="F2031" s="52">
        <f>IFERROR(_xll.qlIndexFixing(IndexON,D2031,TRUE,_xll.ohTrigger(RecalcTrigger,TriggerON)),NA())</f>
        <v>1.4054361495796641E-2</v>
      </c>
      <c r="H2031" s="49">
        <f>_xll.qlCalendarAdvance(IborCalendar,$H2030,B2031,"f",FALSE)</f>
        <v>53989</v>
      </c>
      <c r="I2031" s="49">
        <f>_xll.qlInterestRateIndexValueDate(Index1M,$H2031)</f>
        <v>53993</v>
      </c>
      <c r="J2031" s="52">
        <f>IFERROR(_xll.qlIndexFixing(Index1M,$H2031,TRUE,_xll.ohTrigger(RecalcTrigger,Trigger1M)),NA())</f>
        <v>1.6421348999680618E-2</v>
      </c>
      <c r="K2031" s="52">
        <f>IFERROR(_xll.qlIndexFixing(ONIndex1M,I2031,TRUE,_xll.ohTrigger(RecalcTrigger,Trigger1M)),NA())</f>
        <v>1.6409661754464011E-2</v>
      </c>
      <c r="L2031" s="52">
        <f>IFERROR(_xll.qlIndexFixing(Index3M,H2031,TRUE,_xll.ohTrigger(RecalcTrigger,Trigger3M)),NA())</f>
        <v>1.8139360692226825E-2</v>
      </c>
      <c r="M2031" s="52">
        <f>IFERROR(_xll.qlIndexFixing(ONIndex3M,I2031,TRUE,_xll.ohTrigger(RecalcTrigger,Trigger3M)),NA())</f>
        <v>1.8113344448584812E-2</v>
      </c>
      <c r="N2031" s="52">
        <f>IFERROR(_xll.qlIndexFixing(Index6M,$H2031,TRUE,_xll.ohTrigger(RecalcTrigger,Trigger6M)),NA())</f>
        <v>2.0001520073021316E-2</v>
      </c>
      <c r="O2031" s="52">
        <f>IFERROR(_xll.qlIndexFixing(ONIndex6M,I2031,TRUE,_xll.ohTrigger(RecalcTrigger,Trigger6M)),NA())</f>
        <v>1.9916199012142144E-2</v>
      </c>
      <c r="P2031" s="52">
        <f>IFERROR(_xll.qlIndexFixing(Index1Y,$H2031,TRUE,_xll.ohTrigger(RecalcTrigger,Trigger1Y)),NA())</f>
        <v>2.2012222801758682E-2</v>
      </c>
      <c r="Q2031" s="52">
        <f>IFERROR(_xll.qlIndexFixing(ONIndex1Y,I2031,TRUE,_xll.ohTrigger(RecalcTrigger,Trigger1Y)),NA())</f>
        <v>2.1719840773606336E-2</v>
      </c>
    </row>
    <row r="2032" spans="2:17" x14ac:dyDescent="0.2">
      <c r="B2032" s="46" t="s">
        <v>51</v>
      </c>
      <c r="D2032" s="49">
        <f>_xll.qlCalendarAdvance(LocalCalendar,$D2031,B2032,"f",FALSE)</f>
        <v>54018</v>
      </c>
      <c r="E2032" s="49">
        <f>_xll.qlInterestRateIndexValueDate(IndexON,D2032)</f>
        <v>54018</v>
      </c>
      <c r="F2032" s="52">
        <f>IFERROR(_xll.qlIndexFixing(IndexON,D2032,TRUE,_xll.ohTrigger(RecalcTrigger,TriggerON)),NA())</f>
        <v>1.4052883635748969E-2</v>
      </c>
      <c r="H2032" s="49">
        <f>_xll.qlCalendarAdvance(IborCalendar,$H2031,B2032,"f",FALSE)</f>
        <v>53996</v>
      </c>
      <c r="I2032" s="49">
        <f>_xll.qlInterestRateIndexValueDate(Index1M,$H2032)</f>
        <v>54000</v>
      </c>
      <c r="J2032" s="52">
        <f>IFERROR(_xll.qlIndexFixing(Index1M,$H2032,TRUE,_xll.ohTrigger(RecalcTrigger,Trigger1M)),NA())</f>
        <v>1.6420629666402675E-2</v>
      </c>
      <c r="K2032" s="52">
        <f>IFERROR(_xll.qlIndexFixing(ONIndex1M,I2032,TRUE,_xll.ohTrigger(RecalcTrigger,Trigger1M)),NA())</f>
        <v>1.6409706915938571E-2</v>
      </c>
      <c r="L2032" s="52">
        <f>IFERROR(_xll.qlIndexFixing(Index3M,H2032,TRUE,_xll.ohTrigger(RecalcTrigger,Trigger3M)),NA())</f>
        <v>1.8136977534967465E-2</v>
      </c>
      <c r="M2032" s="52">
        <f>IFERROR(_xll.qlIndexFixing(ONIndex3M,I2032,TRUE,_xll.ohTrigger(RecalcTrigger,Trigger3M)),NA())</f>
        <v>1.8110963428403792E-2</v>
      </c>
      <c r="N2032" s="52">
        <f>IFERROR(_xll.qlIndexFixing(Index6M,$H2032,TRUE,_xll.ohTrigger(RecalcTrigger,Trigger6M)),NA())</f>
        <v>2.0000309181206523E-2</v>
      </c>
      <c r="O2032" s="52">
        <f>IFERROR(_xll.qlIndexFixing(ONIndex6M,I2032,TRUE,_xll.ohTrigger(RecalcTrigger,Trigger6M)),NA())</f>
        <v>1.9915095267286631E-2</v>
      </c>
      <c r="P2032" s="52">
        <f>IFERROR(_xll.qlIndexFixing(Index1Y,$H2032,TRUE,_xll.ohTrigger(RecalcTrigger,Trigger1Y)),NA())</f>
        <v>2.2013904969967562E-2</v>
      </c>
      <c r="Q2032" s="52">
        <f>IFERROR(_xll.qlIndexFixing(ONIndex1Y,I2032,TRUE,_xll.ohTrigger(RecalcTrigger,Trigger1Y)),NA())</f>
        <v>2.1722298783801719E-2</v>
      </c>
    </row>
    <row r="2033" spans="2:17" x14ac:dyDescent="0.2">
      <c r="B2033" s="46" t="s">
        <v>51</v>
      </c>
      <c r="D2033" s="49">
        <f>_xll.qlCalendarAdvance(LocalCalendar,$D2032,B2033,"f",FALSE)</f>
        <v>54025</v>
      </c>
      <c r="E2033" s="49">
        <f>_xll.qlInterestRateIndexValueDate(IndexON,D2033)</f>
        <v>54025</v>
      </c>
      <c r="F2033" s="52">
        <f>IFERROR(_xll.qlIndexFixing(IndexON,D2033,TRUE,_xll.ohTrigger(RecalcTrigger,TriggerON)),NA())</f>
        <v>1.40514019879312E-2</v>
      </c>
      <c r="H2033" s="49">
        <f>_xll.qlCalendarAdvance(IborCalendar,$H2032,B2033,"f",FALSE)</f>
        <v>54003</v>
      </c>
      <c r="I2033" s="49">
        <f>_xll.qlInterestRateIndexValueDate(Index1M,$H2033)</f>
        <v>54008</v>
      </c>
      <c r="J2033" s="52">
        <f>IFERROR(_xll.qlIndexFixing(Index1M,$H2033,TRUE,_xll.ohTrigger(RecalcTrigger,Trigger1M)),NA())</f>
        <v>1.6420661796757052E-2</v>
      </c>
      <c r="K2033" s="52">
        <f>IFERROR(_xll.qlIndexFixing(ONIndex1M,I2033,TRUE,_xll.ohTrigger(RecalcTrigger,Trigger1M)),NA())</f>
        <v>1.6409751872776823E-2</v>
      </c>
      <c r="L2033" s="52">
        <f>IFERROR(_xll.qlIndexFixing(Index3M,H2033,TRUE,_xll.ohTrigger(RecalcTrigger,Trigger3M)),NA())</f>
        <v>1.8134255582328528E-2</v>
      </c>
      <c r="M2033" s="52">
        <f>IFERROR(_xll.qlIndexFixing(ONIndex3M,I2033,TRUE,_xll.ohTrigger(RecalcTrigger,Trigger3M)),NA())</f>
        <v>1.8108243908754318E-2</v>
      </c>
      <c r="N2033" s="52">
        <f>IFERROR(_xll.qlIndexFixing(Index6M,$H2033,TRUE,_xll.ohTrigger(RecalcTrigger,Trigger6M)),NA())</f>
        <v>1.9998452278891944E-2</v>
      </c>
      <c r="O2033" s="52">
        <f>IFERROR(_xll.qlIndexFixing(ONIndex6M,I2033,TRUE,_xll.ohTrigger(RecalcTrigger,Trigger6M)),NA())</f>
        <v>1.9913824894119969E-2</v>
      </c>
      <c r="P2033" s="52">
        <f>IFERROR(_xll.qlIndexFixing(Index1Y,$H2033,TRUE,_xll.ohTrigger(RecalcTrigger,Trigger1Y)),NA())</f>
        <v>2.2015788435972579E-2</v>
      </c>
      <c r="Q2033" s="52">
        <f>IFERROR(_xll.qlIndexFixing(ONIndex1Y,I2033,TRUE,_xll.ohTrigger(RecalcTrigger,Trigger1Y)),NA())</f>
        <v>2.1725069774838346E-2</v>
      </c>
    </row>
    <row r="2034" spans="2:17" x14ac:dyDescent="0.2">
      <c r="B2034" s="46" t="s">
        <v>51</v>
      </c>
      <c r="D2034" s="49">
        <f>_xll.qlCalendarAdvance(LocalCalendar,$D2033,B2034,"f",FALSE)</f>
        <v>54032</v>
      </c>
      <c r="E2034" s="49">
        <f>_xll.qlInterestRateIndexValueDate(IndexON,D2034)</f>
        <v>54032</v>
      </c>
      <c r="F2034" s="52">
        <f>IFERROR(_xll.qlIndexFixing(IndexON,D2034,TRUE,_xll.ohTrigger(RecalcTrigger,TriggerON)),NA())</f>
        <v>1.4049916552290043E-2</v>
      </c>
      <c r="H2034" s="49">
        <f>_xll.qlCalendarAdvance(IborCalendar,$H2033,B2034,"f",FALSE)</f>
        <v>54010</v>
      </c>
      <c r="I2034" s="49">
        <f>_xll.qlInterestRateIndexValueDate(Index1M,$H2034)</f>
        <v>54014</v>
      </c>
      <c r="J2034" s="52">
        <f>IFERROR(_xll.qlIndexFixing(Index1M,$H2034,TRUE,_xll.ohTrigger(RecalcTrigger,Trigger1M)),NA())</f>
        <v>1.642068122893825E-2</v>
      </c>
      <c r="K2034" s="52">
        <f>IFERROR(_xll.qlIndexFixing(ONIndex1M,I2034,TRUE,_xll.ohTrigger(RecalcTrigger,Trigger1M)),NA())</f>
        <v>1.6409780930892737E-2</v>
      </c>
      <c r="L2034" s="52">
        <f>IFERROR(_xll.qlIndexFixing(Index3M,H2034,TRUE,_xll.ohTrigger(RecalcTrigger,Trigger3M)),NA())</f>
        <v>1.8132215276805735E-2</v>
      </c>
      <c r="M2034" s="52">
        <f>IFERROR(_xll.qlIndexFixing(ONIndex3M,I2034,TRUE,_xll.ohTrigger(RecalcTrigger,Trigger3M)),NA())</f>
        <v>1.8106205421535293E-2</v>
      </c>
      <c r="N2034" s="52">
        <f>IFERROR(_xll.qlIndexFixing(Index6M,$H2034,TRUE,_xll.ohTrigger(RecalcTrigger,Trigger6M)),NA())</f>
        <v>1.9997401773374203E-2</v>
      </c>
      <c r="O2034" s="52">
        <f>IFERROR(_xll.qlIndexFixing(ONIndex6M,I2034,TRUE,_xll.ohTrigger(RecalcTrigger,Trigger6M)),NA())</f>
        <v>1.9912865848716876E-2</v>
      </c>
      <c r="P2034" s="52">
        <f>IFERROR(_xll.qlIndexFixing(Index1Y,$H2034,TRUE,_xll.ohTrigger(RecalcTrigger,Trigger1Y)),NA())</f>
        <v>2.2017173726978419E-2</v>
      </c>
      <c r="Q2034" s="52">
        <f>IFERROR(_xll.qlIndexFixing(ONIndex1Y,I2034,TRUE,_xll.ohTrigger(RecalcTrigger,Trigger1Y)),NA())</f>
        <v>2.172712130354526E-2</v>
      </c>
    </row>
    <row r="2035" spans="2:17" x14ac:dyDescent="0.2">
      <c r="B2035" s="46" t="s">
        <v>51</v>
      </c>
      <c r="D2035" s="49">
        <f>_xll.qlCalendarAdvance(LocalCalendar,$D2034,B2035,"f",FALSE)</f>
        <v>54039</v>
      </c>
      <c r="E2035" s="49">
        <f>_xll.qlInterestRateIndexValueDate(IndexON,D2035)</f>
        <v>54039</v>
      </c>
      <c r="F2035" s="52">
        <f>IFERROR(_xll.qlIndexFixing(IndexON,D2035,TRUE,_xll.ohTrigger(RecalcTrigger,TriggerON)),NA())</f>
        <v>1.4048427328878788E-2</v>
      </c>
      <c r="H2035" s="49">
        <f>_xll.qlCalendarAdvance(IborCalendar,$H2034,B2035,"f",FALSE)</f>
        <v>54017</v>
      </c>
      <c r="I2035" s="49">
        <f>_xll.qlInterestRateIndexValueDate(Index1M,$H2035)</f>
        <v>54021</v>
      </c>
      <c r="J2035" s="52">
        <f>IFERROR(_xll.qlIndexFixing(Index1M,$H2035,TRUE,_xll.ohTrigger(RecalcTrigger,Trigger1M)),NA())</f>
        <v>1.6421449023489854E-2</v>
      </c>
      <c r="K2035" s="52">
        <f>IFERROR(_xll.qlIndexFixing(ONIndex1M,I2035,TRUE,_xll.ohTrigger(RecalcTrigger,Trigger1M)),NA())</f>
        <v>1.6409809784372342E-2</v>
      </c>
      <c r="L2035" s="52">
        <f>IFERROR(_xll.qlIndexFixing(Index3M,H2035,TRUE,_xll.ohTrigger(RecalcTrigger,Trigger3M)),NA())</f>
        <v>1.8129836175897283E-2</v>
      </c>
      <c r="M2035" s="52">
        <f>IFERROR(_xll.qlIndexFixing(ONIndex3M,I2035,TRUE,_xll.ohTrigger(RecalcTrigger,Trigger3M)),NA())</f>
        <v>1.8103828434847813E-2</v>
      </c>
      <c r="N2035" s="52">
        <f>IFERROR(_xll.qlIndexFixing(Index6M,$H2035,TRUE,_xll.ohTrigger(RecalcTrigger,Trigger6M)),NA())</f>
        <v>1.9996632208689455E-2</v>
      </c>
      <c r="O2035" s="52">
        <f>IFERROR(_xll.qlIndexFixing(ONIndex6M,I2035,TRUE,_xll.ohTrigger(RecalcTrigger,Trigger6M)),NA())</f>
        <v>1.9911740174922699E-2</v>
      </c>
      <c r="P2035" s="52">
        <f>IFERROR(_xll.qlIndexFixing(Index1Y,$H2035,TRUE,_xll.ohTrigger(RecalcTrigger,Trigger1Y)),NA())</f>
        <v>2.201876031546917E-2</v>
      </c>
      <c r="Q2035" s="52">
        <f>IFERROR(_xll.qlIndexFixing(ONIndex1Y,I2035,TRUE,_xll.ohTrigger(RecalcTrigger,Trigger1Y)),NA())</f>
        <v>2.1729485813093419E-2</v>
      </c>
    </row>
    <row r="2036" spans="2:17" x14ac:dyDescent="0.2">
      <c r="B2036" s="46" t="s">
        <v>51</v>
      </c>
      <c r="D2036" s="49">
        <f>_xll.qlCalendarAdvance(LocalCalendar,$D2035,B2036,"f",FALSE)</f>
        <v>54046</v>
      </c>
      <c r="E2036" s="49">
        <f>_xll.qlInterestRateIndexValueDate(IndexON,D2036)</f>
        <v>54046</v>
      </c>
      <c r="F2036" s="52">
        <f>IFERROR(_xll.qlIndexFixing(IndexON,D2036,TRUE,_xll.ohTrigger(RecalcTrigger,TriggerON)),NA())</f>
        <v>1.404693431772408E-2</v>
      </c>
      <c r="H2036" s="49">
        <f>_xll.qlCalendarAdvance(IborCalendar,$H2035,B2036,"f",FALSE)</f>
        <v>54024</v>
      </c>
      <c r="I2036" s="49">
        <f>_xll.qlInterestRateIndexValueDate(Index1M,$H2036)</f>
        <v>54028</v>
      </c>
      <c r="J2036" s="52">
        <f>IFERROR(_xll.qlIndexFixing(Index1M,$H2036,TRUE,_xll.ohTrigger(RecalcTrigger,Trigger1M)),NA())</f>
        <v>1.6421085732330924E-2</v>
      </c>
      <c r="K2036" s="52">
        <f>IFERROR(_xll.qlIndexFixing(ONIndex1M,I2036,TRUE,_xll.ohTrigger(RecalcTrigger,Trigger1M)),NA())</f>
        <v>1.6409833201880275E-2</v>
      </c>
      <c r="L2036" s="52">
        <f>IFERROR(_xll.qlIndexFixing(Index3M,H2036,TRUE,_xll.ohTrigger(RecalcTrigger,Trigger3M)),NA())</f>
        <v>1.8127172318044393E-2</v>
      </c>
      <c r="M2036" s="52">
        <f>IFERROR(_xll.qlIndexFixing(ONIndex3M,I2036,TRUE,_xll.ohTrigger(RecalcTrigger,Trigger3M)),NA())</f>
        <v>1.8101452792764761E-2</v>
      </c>
      <c r="N2036" s="52">
        <f>IFERROR(_xll.qlIndexFixing(Index6M,$H2036,TRUE,_xll.ohTrigger(RecalcTrigger,Trigger6M)),NA())</f>
        <v>1.9995391785538157E-2</v>
      </c>
      <c r="O2036" s="52">
        <f>IFERROR(_xll.qlIndexFixing(ONIndex6M,I2036,TRUE,_xll.ohTrigger(RecalcTrigger,Trigger6M)),NA())</f>
        <v>1.9910607191295782E-2</v>
      </c>
      <c r="P2036" s="52">
        <f>IFERROR(_xll.qlIndexFixing(Index1Y,$H2036,TRUE,_xll.ohTrigger(RecalcTrigger,Trigger1Y)),NA())</f>
        <v>2.2020315043748403E-2</v>
      </c>
      <c r="Q2036" s="52">
        <f>IFERROR(_xll.qlIndexFixing(ONIndex1Y,I2036,TRUE,_xll.ohTrigger(RecalcTrigger,Trigger1Y)),NA())</f>
        <v>2.1731819155732524E-2</v>
      </c>
    </row>
    <row r="2037" spans="2:17" x14ac:dyDescent="0.2">
      <c r="B2037" s="46" t="s">
        <v>51</v>
      </c>
      <c r="D2037" s="49">
        <f>_xll.qlCalendarAdvance(LocalCalendar,$D2036,B2037,"f",FALSE)</f>
        <v>54053</v>
      </c>
      <c r="E2037" s="49">
        <f>_xll.qlInterestRateIndexValueDate(IndexON,D2037)</f>
        <v>54053</v>
      </c>
      <c r="F2037" s="52">
        <f>IFERROR(_xll.qlIndexFixing(IndexON,D2037,TRUE,_xll.ohTrigger(RecalcTrigger,TriggerON)),NA())</f>
        <v>1.4045437518745985E-2</v>
      </c>
      <c r="H2037" s="49">
        <f>_xll.qlCalendarAdvance(IborCalendar,$H2036,B2037,"f",FALSE)</f>
        <v>54031</v>
      </c>
      <c r="I2037" s="49">
        <f>_xll.qlInterestRateIndexValueDate(Index1M,$H2037)</f>
        <v>54035</v>
      </c>
      <c r="J2037" s="52">
        <f>IFERROR(_xll.qlIndexFixing(Index1M,$H2037,TRUE,_xll.ohTrigger(RecalcTrigger,Trigger1M)),NA())</f>
        <v>1.6421092073980709E-2</v>
      </c>
      <c r="K2037" s="52">
        <f>IFERROR(_xll.qlIndexFixing(ONIndex1M,I2037,TRUE,_xll.ohTrigger(RecalcTrigger,Trigger1M)),NA())</f>
        <v>1.6409851183416535E-2</v>
      </c>
      <c r="L2037" s="52">
        <f>IFERROR(_xll.qlIndexFixing(Index3M,H2037,TRUE,_xll.ohTrigger(RecalcTrigger,Trigger3M)),NA())</f>
        <v>1.8124795944159909E-2</v>
      </c>
      <c r="M2037" s="52">
        <f>IFERROR(_xll.qlIndexFixing(ONIndex3M,I2037,TRUE,_xll.ohTrigger(RecalcTrigger,Trigger3M)),NA())</f>
        <v>1.80990784952062E-2</v>
      </c>
      <c r="N2037" s="52">
        <f>IFERROR(_xll.qlIndexFixing(Index6M,$H2037,TRUE,_xll.ohTrigger(RecalcTrigger,Trigger6M)),NA())</f>
        <v>1.9994143979587788E-2</v>
      </c>
      <c r="O2037" s="52">
        <f>IFERROR(_xll.qlIndexFixing(ONIndex6M,I2037,TRUE,_xll.ohTrigger(RecalcTrigger,Trigger6M)),NA())</f>
        <v>1.9909466898075934E-2</v>
      </c>
      <c r="P2037" s="52">
        <f>IFERROR(_xll.qlIndexFixing(Index1Y,$H2037,TRUE,_xll.ohTrigger(RecalcTrigger,Trigger1Y)),NA())</f>
        <v>2.2021837911668257E-2</v>
      </c>
      <c r="Q2037" s="52">
        <f>IFERROR(_xll.qlIndexFixing(ONIndex1Y,I2037,TRUE,_xll.ohTrigger(RecalcTrigger,Trigger1Y)),NA())</f>
        <v>2.1734121331462575E-2</v>
      </c>
    </row>
    <row r="2038" spans="2:17" x14ac:dyDescent="0.2">
      <c r="B2038" s="46" t="s">
        <v>51</v>
      </c>
      <c r="D2038" s="49">
        <f>_xll.qlCalendarAdvance(LocalCalendar,$D2037,B2038,"f",FALSE)</f>
        <v>54060</v>
      </c>
      <c r="E2038" s="49">
        <f>_xll.qlInterestRateIndexValueDate(IndexON,D2038)</f>
        <v>54060</v>
      </c>
      <c r="F2038" s="52">
        <f>IFERROR(_xll.qlIndexFixing(IndexON,D2038,TRUE,_xll.ohTrigger(RecalcTrigger,TriggerON)),NA())</f>
        <v>1.4043936932024437E-2</v>
      </c>
      <c r="H2038" s="49">
        <f>_xll.qlCalendarAdvance(IborCalendar,$H2037,B2038,"f",FALSE)</f>
        <v>54038</v>
      </c>
      <c r="I2038" s="49">
        <f>_xll.qlInterestRateIndexValueDate(Index1M,$H2038)</f>
        <v>54042</v>
      </c>
      <c r="J2038" s="52">
        <f>IFERROR(_xll.qlIndexFixing(Index1M,$H2038,TRUE,_xll.ohTrigger(RecalcTrigger,Trigger1M)),NA())</f>
        <v>1.642109297220672E-2</v>
      </c>
      <c r="K2038" s="52">
        <f>IFERROR(_xll.qlIndexFixing(ONIndex1M,I2038,TRUE,_xll.ohTrigger(RecalcTrigger,Trigger1M)),NA())</f>
        <v>1.6409863728981122E-2</v>
      </c>
      <c r="L2038" s="52">
        <f>IFERROR(_xll.qlIndexFixing(Index3M,H2038,TRUE,_xll.ohTrigger(RecalcTrigger,Trigger3M)),NA())</f>
        <v>1.8122420922298092E-2</v>
      </c>
      <c r="M2038" s="52">
        <f>IFERROR(_xll.qlIndexFixing(ONIndex3M,I2038,TRUE,_xll.ohTrigger(RecalcTrigger,Trigger3M)),NA())</f>
        <v>1.8096705542092195E-2</v>
      </c>
      <c r="N2038" s="52">
        <f>IFERROR(_xll.qlIndexFixing(Index6M,$H2038,TRUE,_xll.ohTrigger(RecalcTrigger,Trigger6M)),NA())</f>
        <v>1.9992888790851451E-2</v>
      </c>
      <c r="O2038" s="52">
        <f>IFERROR(_xll.qlIndexFixing(ONIndex6M,I2038,TRUE,_xll.ohTrigger(RecalcTrigger,Trigger6M)),NA())</f>
        <v>1.9908319295263155E-2</v>
      </c>
      <c r="P2038" s="52">
        <f>IFERROR(_xll.qlIndexFixing(Index1Y,$H2038,TRUE,_xll.ohTrigger(RecalcTrigger,Trigger1Y)),NA())</f>
        <v>2.2023328919083714E-2</v>
      </c>
      <c r="Q2038" s="52">
        <f>IFERROR(_xll.qlIndexFixing(ONIndex1Y,I2038,TRUE,_xll.ohTrigger(RecalcTrigger,Trigger1Y)),NA())</f>
        <v>2.1736392340443444E-2</v>
      </c>
    </row>
    <row r="2039" spans="2:17" x14ac:dyDescent="0.2">
      <c r="B2039" s="46" t="s">
        <v>51</v>
      </c>
      <c r="D2039" s="49">
        <f>_xll.qlCalendarAdvance(LocalCalendar,$D2038,B2039,"f",FALSE)</f>
        <v>54067</v>
      </c>
      <c r="E2039" s="49">
        <f>_xll.qlInterestRateIndexValueDate(IndexON,D2039)</f>
        <v>54067</v>
      </c>
      <c r="F2039" s="52">
        <f>IFERROR(_xll.qlIndexFixing(IndexON,D2039,TRUE,_xll.ohTrigger(RecalcTrigger,TriggerON)),NA())</f>
        <v>1.4042432557506146E-2</v>
      </c>
      <c r="H2039" s="49">
        <f>_xll.qlCalendarAdvance(IborCalendar,$H2038,B2039,"f",FALSE)</f>
        <v>54045</v>
      </c>
      <c r="I2039" s="49">
        <f>_xll.qlInterestRateIndexValueDate(Index1M,$H2039)</f>
        <v>54049</v>
      </c>
      <c r="J2039" s="52">
        <f>IFERROR(_xll.qlIndexFixing(Index1M,$H2039,TRUE,_xll.ohTrigger(RecalcTrigger,Trigger1M)),NA())</f>
        <v>1.6421088427003797E-2</v>
      </c>
      <c r="K2039" s="52">
        <f>IFERROR(_xll.qlIndexFixing(ONIndex1M,I2039,TRUE,_xll.ohTrigger(RecalcTrigger,Trigger1M)),NA())</f>
        <v>1.6409870838414164E-2</v>
      </c>
      <c r="L2039" s="52">
        <f>IFERROR(_xll.qlIndexFixing(Index3M,H2039,TRUE,_xll.ohTrigger(RecalcTrigger,Trigger3M)),NA())</f>
        <v>1.8120047252458946E-2</v>
      </c>
      <c r="M2039" s="52">
        <f>IFERROR(_xll.qlIndexFixing(ONIndex3M,I2039,TRUE,_xll.ohTrigger(RecalcTrigger,Trigger3M)),NA())</f>
        <v>1.8094333933582618E-2</v>
      </c>
      <c r="N2039" s="52">
        <f>IFERROR(_xll.qlIndexFixing(Index6M,$H2039,TRUE,_xll.ohTrigger(RecalcTrigger,Trigger6M)),NA())</f>
        <v>1.9991626219343563E-2</v>
      </c>
      <c r="O2039" s="52">
        <f>IFERROR(_xll.qlIndexFixing(ONIndex6M,I2039,TRUE,_xll.ohTrigger(RecalcTrigger,Trigger6M)),NA())</f>
        <v>1.9907164382697573E-2</v>
      </c>
      <c r="P2039" s="52">
        <f>IFERROR(_xll.qlIndexFixing(Index1Y,$H2039,TRUE,_xll.ohTrigger(RecalcTrigger,Trigger1Y)),NA())</f>
        <v>2.2024788065853465E-2</v>
      </c>
      <c r="Q2039" s="52">
        <f>IFERROR(_xll.qlIndexFixing(ONIndex1Y,I2039,TRUE,_xll.ohTrigger(RecalcTrigger,Trigger1Y)),NA())</f>
        <v>2.1738632182515261E-2</v>
      </c>
    </row>
    <row r="2040" spans="2:17" x14ac:dyDescent="0.2">
      <c r="B2040" s="46" t="s">
        <v>51</v>
      </c>
      <c r="D2040" s="49">
        <f>_xll.qlCalendarAdvance(LocalCalendar,$D2039,B2040,"f",FALSE)</f>
        <v>54074</v>
      </c>
      <c r="E2040" s="49">
        <f>_xll.qlInterestRateIndexValueDate(IndexON,D2040)</f>
        <v>54074</v>
      </c>
      <c r="F2040" s="52">
        <f>IFERROR(_xll.qlIndexFixing(IndexON,D2040,TRUE,_xll.ohTrigger(RecalcTrigger,TriggerON)),NA())</f>
        <v>1.4041090306549098E-2</v>
      </c>
      <c r="H2040" s="49">
        <f>_xll.qlCalendarAdvance(IborCalendar,$H2039,B2040,"f",FALSE)</f>
        <v>54053</v>
      </c>
      <c r="I2040" s="49">
        <f>_xll.qlInterestRateIndexValueDate(Index1M,$H2040)</f>
        <v>54057</v>
      </c>
      <c r="J2040" s="52">
        <f>IFERROR(_xll.qlIndexFixing(Index1M,$H2040,TRUE,_xll.ohTrigger(RecalcTrigger,Trigger1M)),NA())</f>
        <v>1.6421076567076563E-2</v>
      </c>
      <c r="K2040" s="52">
        <f>IFERROR(_xll.qlIndexFixing(ONIndex1M,I2040,TRUE,_xll.ohTrigger(RecalcTrigger,Trigger1M)),NA())</f>
        <v>1.6410246154952013E-2</v>
      </c>
      <c r="L2040" s="52">
        <f>IFERROR(_xll.qlIndexFixing(Index3M,H2040,TRUE,_xll.ohTrigger(RecalcTrigger,Trigger3M)),NA())</f>
        <v>1.811733614246135E-2</v>
      </c>
      <c r="M2040" s="52">
        <f>IFERROR(_xll.qlIndexFixing(ONIndex3M,I2040,TRUE,_xll.ohTrigger(RecalcTrigger,Trigger3M)),NA())</f>
        <v>1.8091910518633902E-2</v>
      </c>
      <c r="N2040" s="52">
        <f>IFERROR(_xll.qlIndexFixing(Index6M,$H2040,TRUE,_xll.ohTrigger(RecalcTrigger,Trigger6M)),NA())</f>
        <v>1.9989714428894981E-2</v>
      </c>
      <c r="O2040" s="52">
        <f>IFERROR(_xll.qlIndexFixing(ONIndex6M,I2040,TRUE,_xll.ohTrigger(RecalcTrigger,Trigger6M)),NA())</f>
        <v>1.9906302474992366E-2</v>
      </c>
      <c r="P2040" s="52">
        <f>IFERROR(_xll.qlIndexFixing(Index1Y,$H2040,TRUE,_xll.ohTrigger(RecalcTrigger,Trigger1Y)),NA())</f>
        <v>2.2026416648948076E-2</v>
      </c>
      <c r="Q2040" s="52">
        <f>IFERROR(_xll.qlIndexFixing(ONIndex1Y,I2040,TRUE,_xll.ohTrigger(RecalcTrigger,Trigger1Y)),NA())</f>
        <v>2.1741966517083711E-2</v>
      </c>
    </row>
    <row r="2041" spans="2:17" x14ac:dyDescent="0.2">
      <c r="B2041" s="46" t="s">
        <v>51</v>
      </c>
      <c r="D2041" s="49">
        <f>_xll.qlCalendarAdvance(LocalCalendar,$D2040,B2041,"f",FALSE)</f>
        <v>54081</v>
      </c>
      <c r="E2041" s="49">
        <f>_xll.qlInterestRateIndexValueDate(IndexON,D2041)</f>
        <v>54081</v>
      </c>
      <c r="F2041" s="52">
        <f>IFERROR(_xll.qlIndexFixing(IndexON,D2041,TRUE,_xll.ohTrigger(RecalcTrigger,TriggerON)),NA())</f>
        <v>1.4039412445105981E-2</v>
      </c>
      <c r="H2041" s="49">
        <f>_xll.qlCalendarAdvance(IborCalendar,$H2040,B2041,"f",FALSE)</f>
        <v>54060</v>
      </c>
      <c r="I2041" s="49">
        <f>_xll.qlInterestRateIndexValueDate(Index1M,$H2041)</f>
        <v>54064</v>
      </c>
      <c r="J2041" s="52">
        <f>IFERROR(_xll.qlIndexFixing(Index1M,$H2041,TRUE,_xll.ohTrigger(RecalcTrigger,Trigger1M)),NA())</f>
        <v>1.64210603573978E-2</v>
      </c>
      <c r="K2041" s="52">
        <f>IFERROR(_xll.qlIndexFixing(ONIndex1M,I2041,TRUE,_xll.ohTrigger(RecalcTrigger,Trigger1M)),NA())</f>
        <v>1.640986776838993E-2</v>
      </c>
      <c r="L2041" s="52">
        <f>IFERROR(_xll.qlIndexFixing(Index3M,H2041,TRUE,_xll.ohTrigger(RecalcTrigger,Trigger3M)),NA())</f>
        <v>1.8114965369801842E-2</v>
      </c>
      <c r="M2041" s="52">
        <f>IFERROR(_xll.qlIndexFixing(ONIndex3M,I2041,TRUE,_xll.ohTrigger(RecalcTrigger,Trigger3M)),NA())</f>
        <v>1.8089256442754831E-2</v>
      </c>
      <c r="N2041" s="52">
        <f>IFERROR(_xll.qlIndexFixing(Index6M,$H2041,TRUE,_xll.ohTrigger(RecalcTrigger,Trigger6M)),NA())</f>
        <v>1.9988436635141538E-2</v>
      </c>
      <c r="O2041" s="52">
        <f>IFERROR(_xll.qlIndexFixing(ONIndex6M,I2041,TRUE,_xll.ohTrigger(RecalcTrigger,Trigger6M)),NA())</f>
        <v>1.9904664955712192E-2</v>
      </c>
      <c r="P2041" s="52">
        <f>IFERROR(_xll.qlIndexFixing(Index1Y,$H2041,TRUE,_xll.ohTrigger(RecalcTrigger,Trigger1Y)),NA())</f>
        <v>2.2027807522441614E-2</v>
      </c>
      <c r="Q2041" s="52">
        <f>IFERROR(_xll.qlIndexFixing(ONIndex1Y,I2041,TRUE,_xll.ohTrigger(RecalcTrigger,Trigger1Y)),NA())</f>
        <v>2.1743326894174686E-2</v>
      </c>
    </row>
    <row r="2042" spans="2:17" x14ac:dyDescent="0.2">
      <c r="B2042" s="46" t="s">
        <v>51</v>
      </c>
      <c r="D2042" s="49">
        <f>_xll.qlCalendarAdvance(LocalCalendar,$D2041,B2042,"f",FALSE)</f>
        <v>54088</v>
      </c>
      <c r="E2042" s="49">
        <f>_xll.qlInterestRateIndexValueDate(IndexON,D2042)</f>
        <v>54088</v>
      </c>
      <c r="F2042" s="52">
        <f>IFERROR(_xll.qlIndexFixing(IndexON,D2042,TRUE,_xll.ohTrigger(RecalcTrigger,TriggerON)),NA())</f>
        <v>1.4037896707250752E-2</v>
      </c>
      <c r="H2042" s="49">
        <f>_xll.qlCalendarAdvance(IborCalendar,$H2041,B2042,"f",FALSE)</f>
        <v>54067</v>
      </c>
      <c r="I2042" s="49">
        <f>_xll.qlInterestRateIndexValueDate(Index1M,$H2042)</f>
        <v>54071</v>
      </c>
      <c r="J2042" s="52">
        <f>IFERROR(_xll.qlIndexFixing(Index1M,$H2042,TRUE,_xll.ohTrigger(RecalcTrigger,Trigger1M)),NA())</f>
        <v>1.6421038704300422E-2</v>
      </c>
      <c r="K2042" s="52">
        <f>IFERROR(_xll.qlIndexFixing(ONIndex1M,I2042,TRUE,_xll.ohTrigger(RecalcTrigger,Trigger1M)),NA())</f>
        <v>1.6409857793409088E-2</v>
      </c>
      <c r="L2042" s="52">
        <f>IFERROR(_xll.qlIndexFixing(Index3M,H2042,TRUE,_xll.ohTrigger(RecalcTrigger,Trigger3M)),NA())</f>
        <v>1.8112595949156221E-2</v>
      </c>
      <c r="M2042" s="52">
        <f>IFERROR(_xll.qlIndexFixing(ONIndex3M,I2042,TRUE,_xll.ohTrigger(RecalcTrigger,Trigger3M)),NA())</f>
        <v>1.8086889059905076E-2</v>
      </c>
      <c r="N2042" s="52">
        <f>IFERROR(_xll.qlIndexFixing(Index6M,$H2042,TRUE,_xll.ohTrigger(RecalcTrigger,Trigger6M)),NA())</f>
        <v>1.9987151459062574E-2</v>
      </c>
      <c r="O2042" s="52">
        <f>IFERROR(_xll.qlIndexFixing(ONIndex6M,I2042,TRUE,_xll.ohTrigger(RecalcTrigger,Trigger6M)),NA())</f>
        <v>1.9903487069763415E-2</v>
      </c>
      <c r="P2042" s="52">
        <f>IFERROR(_xll.qlIndexFixing(Index1Y,$H2042,TRUE,_xll.ohTrigger(RecalcTrigger,Trigger1Y)),NA())</f>
        <v>2.2029166534863993E-2</v>
      </c>
      <c r="Q2042" s="52">
        <f>IFERROR(_xll.qlIndexFixing(ONIndex1Y,I2042,TRUE,_xll.ohTrigger(RecalcTrigger,Trigger1Y)),NA())</f>
        <v>2.1745468783240796E-2</v>
      </c>
    </row>
    <row r="2043" spans="2:17" x14ac:dyDescent="0.2">
      <c r="B2043" s="46" t="s">
        <v>51</v>
      </c>
      <c r="D2043" s="49">
        <f>_xll.qlCalendarAdvance(LocalCalendar,$D2042,B2043,"f",FALSE)</f>
        <v>54095</v>
      </c>
      <c r="E2043" s="49">
        <f>_xll.qlInterestRateIndexValueDate(IndexON,D2043)</f>
        <v>54095</v>
      </c>
      <c r="F2043" s="52">
        <f>IFERROR(_xll.qlIndexFixing(IndexON,D2043,TRUE,_xll.ohTrigger(RecalcTrigger,TriggerON)),NA())</f>
        <v>1.403637718159878E-2</v>
      </c>
      <c r="H2043" s="49">
        <f>_xll.qlCalendarAdvance(IborCalendar,$H2042,B2043,"f",FALSE)</f>
        <v>54074</v>
      </c>
      <c r="I2043" s="49">
        <f>_xll.qlInterestRateIndexValueDate(Index1M,$H2043)</f>
        <v>54078</v>
      </c>
      <c r="J2043" s="52">
        <f>IFERROR(_xll.qlIndexFixing(Index1M,$H2043,TRUE,_xll.ohTrigger(RecalcTrigger,Trigger1M)),NA())</f>
        <v>1.6421011607776686E-2</v>
      </c>
      <c r="K2043" s="52">
        <f>IFERROR(_xll.qlIndexFixing(ONIndex1M,I2043,TRUE,_xll.ohTrigger(RecalcTrigger,Trigger1M)),NA())</f>
        <v>1.6409842382456574E-2</v>
      </c>
      <c r="L2043" s="52">
        <f>IFERROR(_xll.qlIndexFixing(Index3M,H2043,TRUE,_xll.ohTrigger(RecalcTrigger,Trigger3M)),NA())</f>
        <v>1.8110227880523605E-2</v>
      </c>
      <c r="M2043" s="52">
        <f>IFERROR(_xll.qlIndexFixing(ONIndex3M,I2043,TRUE,_xll.ohTrigger(RecalcTrigger,Trigger3M)),NA())</f>
        <v>1.8084523021579813E-2</v>
      </c>
      <c r="N2043" s="52">
        <f>IFERROR(_xll.qlIndexFixing(Index6M,$H2043,TRUE,_xll.ohTrigger(RecalcTrigger,Trigger6M)),NA())</f>
        <v>1.9985858900673462E-2</v>
      </c>
      <c r="O2043" s="52">
        <f>IFERROR(_xll.qlIndexFixing(ONIndex6M,I2043,TRUE,_xll.ohTrigger(RecalcTrigger,Trigger6M)),NA())</f>
        <v>1.9902301874301642E-2</v>
      </c>
      <c r="P2043" s="52">
        <f>IFERROR(_xll.qlIndexFixing(Index1Y,$H2043,TRUE,_xll.ohTrigger(RecalcTrigger,Trigger1Y)),NA())</f>
        <v>2.2030493686085478E-2</v>
      </c>
      <c r="Q2043" s="52">
        <f>IFERROR(_xll.qlIndexFixing(ONIndex1Y,I2043,TRUE,_xll.ohTrigger(RecalcTrigger,Trigger1Y)),NA())</f>
        <v>2.1747579505317916E-2</v>
      </c>
    </row>
    <row r="2044" spans="2:17" x14ac:dyDescent="0.2">
      <c r="B2044" s="46" t="s">
        <v>51</v>
      </c>
      <c r="D2044" s="49">
        <f>_xll.qlCalendarAdvance(LocalCalendar,$D2043,B2044,"f",FALSE)</f>
        <v>54102</v>
      </c>
      <c r="E2044" s="49">
        <f>_xll.qlInterestRateIndexValueDate(IndexON,D2044)</f>
        <v>54102</v>
      </c>
      <c r="F2044" s="52">
        <f>IFERROR(_xll.qlIndexFixing(IndexON,D2044,TRUE,_xll.ohTrigger(RecalcTrigger,TriggerON)),NA())</f>
        <v>1.4035018460563098E-2</v>
      </c>
      <c r="H2044" s="49">
        <f>_xll.qlCalendarAdvance(IborCalendar,$H2043,B2044,"f",FALSE)</f>
        <v>54081</v>
      </c>
      <c r="I2044" s="49">
        <f>_xll.qlInterestRateIndexValueDate(Index1M,$H2044)</f>
        <v>54085</v>
      </c>
      <c r="J2044" s="52">
        <f>IFERROR(_xll.qlIndexFixing(Index1M,$H2044,TRUE,_xll.ohTrigger(RecalcTrigger,Trigger1M)),NA())</f>
        <v>1.6420979067831756E-2</v>
      </c>
      <c r="K2044" s="52">
        <f>IFERROR(_xll.qlIndexFixing(ONIndex1M,I2044,TRUE,_xll.ohTrigger(RecalcTrigger,Trigger1M)),NA())</f>
        <v>1.6409821535532387E-2</v>
      </c>
      <c r="L2044" s="52">
        <f>IFERROR(_xll.qlIndexFixing(Index3M,H2044,TRUE,_xll.ohTrigger(RecalcTrigger,Trigger3M)),NA())</f>
        <v>1.8107861163896972E-2</v>
      </c>
      <c r="M2044" s="52">
        <f>IFERROR(_xll.qlIndexFixing(ONIndex3M,I2044,TRUE,_xll.ohTrigger(RecalcTrigger,Trigger3M)),NA())</f>
        <v>1.8082158327699105E-2</v>
      </c>
      <c r="N2044" s="52">
        <f>IFERROR(_xll.qlIndexFixing(Index6M,$H2044,TRUE,_xll.ohTrigger(RecalcTrigger,Trigger6M)),NA())</f>
        <v>1.9984558959987818E-2</v>
      </c>
      <c r="O2044" s="52">
        <f>IFERROR(_xll.qlIndexFixing(ONIndex6M,I2044,TRUE,_xll.ohTrigger(RecalcTrigger,Trigger6M)),NA())</f>
        <v>1.9901109369087067E-2</v>
      </c>
      <c r="P2044" s="52">
        <f>IFERROR(_xll.qlIndexFixing(Index1Y,$H2044,TRUE,_xll.ohTrigger(RecalcTrigger,Trigger1Y)),NA())</f>
        <v>2.2031788975979839E-2</v>
      </c>
      <c r="Q2044" s="52">
        <f>IFERROR(_xll.qlIndexFixing(ONIndex1Y,I2044,TRUE,_xll.ohTrigger(RecalcTrigger,Trigger1Y)),NA())</f>
        <v>2.1749659060565918E-2</v>
      </c>
    </row>
    <row r="2045" spans="2:17" x14ac:dyDescent="0.2">
      <c r="B2045" s="46" t="s">
        <v>51</v>
      </c>
      <c r="D2045" s="49">
        <f>_xll.qlCalendarAdvance(LocalCalendar,$D2044,B2045,"f",FALSE)</f>
        <v>54109</v>
      </c>
      <c r="E2045" s="49">
        <f>_xll.qlInterestRateIndexValueDate(IndexON,D2045)</f>
        <v>54109</v>
      </c>
      <c r="F2045" s="52">
        <f>IFERROR(_xll.qlIndexFixing(IndexON,D2045,TRUE,_xll.ohTrigger(RecalcTrigger,TriggerON)),NA())</f>
        <v>1.4033326766984544E-2</v>
      </c>
      <c r="H2045" s="49">
        <f>_xll.qlCalendarAdvance(IborCalendar,$H2044,B2045,"f",FALSE)</f>
        <v>54088</v>
      </c>
      <c r="I2045" s="49">
        <f>_xll.qlInterestRateIndexValueDate(Index1M,$H2045)</f>
        <v>54092</v>
      </c>
      <c r="J2045" s="52">
        <f>IFERROR(_xll.qlIndexFixing(Index1M,$H2045,TRUE,_xll.ohTrigger(RecalcTrigger,Trigger1M)),NA())</f>
        <v>1.6420198754059624E-2</v>
      </c>
      <c r="K2045" s="52">
        <f>IFERROR(_xll.qlIndexFixing(ONIndex1M,I2045,TRUE,_xll.ohTrigger(RecalcTrigger,Trigger1M)),NA())</f>
        <v>1.6409795252556592E-2</v>
      </c>
      <c r="L2045" s="52">
        <f>IFERROR(_xll.qlIndexFixing(Index3M,H2045,TRUE,_xll.ohTrigger(RecalcTrigger,Trigger3M)),NA())</f>
        <v>1.8105495799279833E-2</v>
      </c>
      <c r="M2045" s="52">
        <f>IFERROR(_xll.qlIndexFixing(ONIndex3M,I2045,TRUE,_xll.ohTrigger(RecalcTrigger,Trigger3M)),NA())</f>
        <v>1.8079794978422825E-2</v>
      </c>
      <c r="N2045" s="52">
        <f>IFERROR(_xll.qlIndexFixing(Index6M,$H2045,TRUE,_xll.ohTrigger(RecalcTrigger,Trigger6M)),NA())</f>
        <v>1.9983251637020135E-2</v>
      </c>
      <c r="O2045" s="52">
        <f>IFERROR(_xll.qlIndexFixing(ONIndex6M,I2045,TRUE,_xll.ohTrigger(RecalcTrigger,Trigger6M)),NA())</f>
        <v>1.9899909554039752E-2</v>
      </c>
      <c r="P2045" s="52">
        <f>IFERROR(_xll.qlIndexFixing(Index1Y,$H2045,TRUE,_xll.ohTrigger(RecalcTrigger,Trigger1Y)),NA())</f>
        <v>2.2033052404423888E-2</v>
      </c>
      <c r="Q2045" s="52">
        <f>IFERROR(_xll.qlIndexFixing(ONIndex1Y,I2045,TRUE,_xll.ohTrigger(RecalcTrigger,Trigger1Y)),NA())</f>
        <v>2.1751707448824931E-2</v>
      </c>
    </row>
    <row r="2046" spans="2:17" x14ac:dyDescent="0.2">
      <c r="B2046" s="46" t="s">
        <v>51</v>
      </c>
      <c r="D2046" s="49">
        <f>_xll.qlCalendarAdvance(LocalCalendar,$D2045,B2046,"f",FALSE)</f>
        <v>54116</v>
      </c>
      <c r="E2046" s="49">
        <f>_xll.qlInterestRateIndexValueDate(IndexON,D2046)</f>
        <v>54116</v>
      </c>
      <c r="F2046" s="52">
        <f>IFERROR(_xll.qlIndexFixing(IndexON,D2046,TRUE,_xll.ohTrigger(RecalcTrigger,TriggerON)),NA())</f>
        <v>1.4031795877995634E-2</v>
      </c>
      <c r="H2046" s="49">
        <f>_xll.qlCalendarAdvance(IborCalendar,$H2045,B2046,"f",FALSE)</f>
        <v>54095</v>
      </c>
      <c r="I2046" s="49">
        <f>_xll.qlInterestRateIndexValueDate(Index1M,$H2046)</f>
        <v>54099</v>
      </c>
      <c r="J2046" s="52">
        <f>IFERROR(_xll.qlIndexFixing(Index1M,$H2046,TRUE,_xll.ohTrigger(RecalcTrigger,Trigger1M)),NA())</f>
        <v>1.6420156108787484E-2</v>
      </c>
      <c r="K2046" s="52">
        <f>IFERROR(_xll.qlIndexFixing(ONIndex1M,I2046,TRUE,_xll.ohTrigger(RecalcTrigger,Trigger1M)),NA())</f>
        <v>1.6409763533768995E-2</v>
      </c>
      <c r="L2046" s="52">
        <f>IFERROR(_xll.qlIndexFixing(Index3M,H2046,TRUE,_xll.ohTrigger(RecalcTrigger,Trigger3M)),NA())</f>
        <v>1.8102845912497223E-2</v>
      </c>
      <c r="M2046" s="52">
        <f>IFERROR(_xll.qlIndexFixing(ONIndex3M,I2046,TRUE,_xll.ohTrigger(RecalcTrigger,Trigger3M)),NA())</f>
        <v>1.8077432973671037E-2</v>
      </c>
      <c r="N2046" s="52">
        <f>IFERROR(_xll.qlIndexFixing(Index6M,$H2046,TRUE,_xll.ohTrigger(RecalcTrigger,Trigger6M)),NA())</f>
        <v>1.9981936931784468E-2</v>
      </c>
      <c r="O2046" s="52">
        <f>IFERROR(_xll.qlIndexFixing(ONIndex6M,I2046,TRUE,_xll.ohTrigger(RecalcTrigger,Trigger6M)),NA())</f>
        <v>1.9898702429479442E-2</v>
      </c>
      <c r="P2046" s="52">
        <f>IFERROR(_xll.qlIndexFixing(Index1Y,$H2046,TRUE,_xll.ohTrigger(RecalcTrigger,Trigger1Y)),NA())</f>
        <v>2.2034283971298384E-2</v>
      </c>
      <c r="Q2046" s="52">
        <f>IFERROR(_xll.qlIndexFixing(ONIndex1Y,I2046,TRUE,_xll.ohTrigger(RecalcTrigger,Trigger1Y)),NA())</f>
        <v>2.1753724670254826E-2</v>
      </c>
    </row>
    <row r="2047" spans="2:17" x14ac:dyDescent="0.2">
      <c r="B2047" s="46" t="s">
        <v>51</v>
      </c>
      <c r="D2047" s="49">
        <f>_xll.qlCalendarAdvance(LocalCalendar,$D2046,B2047,"f",FALSE)</f>
        <v>54123</v>
      </c>
      <c r="E2047" s="49">
        <f>_xll.qlInterestRateIndexValueDate(IndexON,D2047)</f>
        <v>54123</v>
      </c>
      <c r="F2047" s="52">
        <f>IFERROR(_xll.qlIndexFixing(IndexON,D2047,TRUE,_xll.ohTrigger(RecalcTrigger,TriggerON)),NA())</f>
        <v>1.4030261201236627E-2</v>
      </c>
      <c r="H2047" s="49">
        <f>_xll.qlCalendarAdvance(IborCalendar,$H2046,B2047,"f",FALSE)</f>
        <v>54102</v>
      </c>
      <c r="I2047" s="49">
        <f>_xll.qlInterestRateIndexValueDate(Index1M,$H2047)</f>
        <v>54106</v>
      </c>
      <c r="J2047" s="52">
        <f>IFERROR(_xll.qlIndexFixing(Index1M,$H2047,TRUE,_xll.ohTrigger(RecalcTrigger,Trigger1M)),NA())</f>
        <v>1.6420108020586476E-2</v>
      </c>
      <c r="K2047" s="52">
        <f>IFERROR(_xll.qlIndexFixing(ONIndex1M,I2047,TRUE,_xll.ohTrigger(RecalcTrigger,Trigger1M)),NA())</f>
        <v>1.6409726378769918E-2</v>
      </c>
      <c r="L2047" s="52">
        <f>IFERROR(_xll.qlIndexFixing(Index3M,H2047,TRUE,_xll.ohTrigger(RecalcTrigger,Trigger3M)),NA())</f>
        <v>1.8100483273848056E-2</v>
      </c>
      <c r="M2047" s="52">
        <f>IFERROR(_xll.qlIndexFixing(ONIndex3M,I2047,TRUE,_xll.ohTrigger(RecalcTrigger,Trigger3M)),NA())</f>
        <v>1.8075072313443741E-2</v>
      </c>
      <c r="N2047" s="52">
        <f>IFERROR(_xll.qlIndexFixing(Index6M,$H2047,TRUE,_xll.ohTrigger(RecalcTrigger,Trigger6M)),NA())</f>
        <v>1.998061484429663E-2</v>
      </c>
      <c r="O2047" s="52">
        <f>IFERROR(_xll.qlIndexFixing(ONIndex6M,I2047,TRUE,_xll.ohTrigger(RecalcTrigger,Trigger6M)),NA())</f>
        <v>1.989748799516633E-2</v>
      </c>
      <c r="P2047" s="52">
        <f>IFERROR(_xll.qlIndexFixing(Index1Y,$H2047,TRUE,_xll.ohTrigger(RecalcTrigger,Trigger1Y)),NA())</f>
        <v>2.203548367648538E-2</v>
      </c>
      <c r="Q2047" s="52">
        <f>IFERROR(_xll.qlIndexFixing(ONIndex1Y,I2047,TRUE,_xll.ohTrigger(RecalcTrigger,Trigger1Y)),NA())</f>
        <v>2.1755710724775668E-2</v>
      </c>
    </row>
    <row r="2048" spans="2:17" x14ac:dyDescent="0.2">
      <c r="B2048" s="46" t="s">
        <v>51</v>
      </c>
      <c r="D2048" s="49">
        <f>_xll.qlCalendarAdvance(LocalCalendar,$D2047,B2048,"f",FALSE)</f>
        <v>54130</v>
      </c>
      <c r="E2048" s="49">
        <f>_xll.qlInterestRateIndexValueDate(IndexON,D2048)</f>
        <v>54130</v>
      </c>
      <c r="F2048" s="52">
        <f>IFERROR(_xll.qlIndexFixing(IndexON,D2048,TRUE,_xll.ohTrigger(RecalcTrigger,TriggerON)),NA())</f>
        <v>1.4028722736680876E-2</v>
      </c>
      <c r="H2048" s="49">
        <f>_xll.qlCalendarAdvance(IborCalendar,$H2047,B2048,"f",FALSE)</f>
        <v>54109</v>
      </c>
      <c r="I2048" s="49">
        <f>_xll.qlInterestRateIndexValueDate(Index1M,$H2048)</f>
        <v>54113</v>
      </c>
      <c r="J2048" s="52">
        <f>IFERROR(_xll.qlIndexFixing(Index1M,$H2048,TRUE,_xll.ohTrigger(RecalcTrigger,Trigger1M)),NA())</f>
        <v>1.6420054489462117E-2</v>
      </c>
      <c r="K2048" s="52">
        <f>IFERROR(_xll.qlIndexFixing(ONIndex1M,I2048,TRUE,_xll.ohTrigger(RecalcTrigger,Trigger1M)),NA())</f>
        <v>1.6409683787879104E-2</v>
      </c>
      <c r="L2048" s="52">
        <f>IFERROR(_xll.qlIndexFixing(Index3M,H2048,TRUE,_xll.ohTrigger(RecalcTrigger,Trigger3M)),NA())</f>
        <v>1.809840781744057E-2</v>
      </c>
      <c r="M2048" s="52">
        <f>IFERROR(_xll.qlIndexFixing(ONIndex3M,I2048,TRUE,_xll.ohTrigger(RecalcTrigger,Trigger3M)),NA())</f>
        <v>1.8072712997740936E-2</v>
      </c>
      <c r="N2048" s="52">
        <f>IFERROR(_xll.qlIndexFixing(Index6M,$H2048,TRUE,_xll.ohTrigger(RecalcTrigger,Trigger6M)),NA())</f>
        <v>1.9979285374570672E-2</v>
      </c>
      <c r="O2048" s="52">
        <f>IFERROR(_xll.qlIndexFixing(ONIndex6M,I2048,TRUE,_xll.ohTrigger(RecalcTrigger,Trigger6M)),NA())</f>
        <v>1.989626625118035E-2</v>
      </c>
      <c r="P2048" s="52">
        <f>IFERROR(_xll.qlIndexFixing(Index1Y,$H2048,TRUE,_xll.ohTrigger(RecalcTrigger,Trigger1Y)),NA())</f>
        <v>2.203665151987131E-2</v>
      </c>
      <c r="Q2048" s="52">
        <f>IFERROR(_xll.qlIndexFixing(ONIndex1Y,I2048,TRUE,_xll.ohTrigger(RecalcTrigger,Trigger1Y)),NA())</f>
        <v>2.1757665612467392E-2</v>
      </c>
    </row>
    <row r="2049" spans="2:17" x14ac:dyDescent="0.2">
      <c r="B2049" s="46" t="s">
        <v>51</v>
      </c>
      <c r="D2049" s="49">
        <f>_xll.qlCalendarAdvance(LocalCalendar,$D2048,B2049,"f",FALSE)</f>
        <v>54137</v>
      </c>
      <c r="E2049" s="49">
        <f>_xll.qlInterestRateIndexValueDate(IndexON,D2049)</f>
        <v>54137</v>
      </c>
      <c r="F2049" s="52">
        <f>IFERROR(_xll.qlIndexFixing(IndexON,D2049,TRUE,_xll.ohTrigger(RecalcTrigger,TriggerON)),NA())</f>
        <v>1.4027180484381674E-2</v>
      </c>
      <c r="H2049" s="49">
        <f>_xll.qlCalendarAdvance(IborCalendar,$H2048,B2049,"f",FALSE)</f>
        <v>54116</v>
      </c>
      <c r="I2049" s="49">
        <f>_xll.qlInterestRateIndexValueDate(Index1M,$H2049)</f>
        <v>54120</v>
      </c>
      <c r="J2049" s="52">
        <f>IFERROR(_xll.qlIndexFixing(Index1M,$H2049,TRUE,_xll.ohTrigger(RecalcTrigger,Trigger1M)),NA())</f>
        <v>1.6422212806376076E-2</v>
      </c>
      <c r="K2049" s="52">
        <f>IFERROR(_xll.qlIndexFixing(ONIndex1M,I2049,TRUE,_xll.ohTrigger(RecalcTrigger,Trigger1M)),NA())</f>
        <v>1.6409635761096553E-2</v>
      </c>
      <c r="L2049" s="52">
        <f>IFERROR(_xll.qlIndexFixing(Index3M,H2049,TRUE,_xll.ohTrigger(RecalcTrigger,Trigger3M)),NA())</f>
        <v>1.8096333676854464E-2</v>
      </c>
      <c r="M2049" s="52">
        <f>IFERROR(_xll.qlIndexFixing(ONIndex3M,I2049,TRUE,_xll.ohTrigger(RecalcTrigger,Trigger3M)),NA())</f>
        <v>1.8070355026482687E-2</v>
      </c>
      <c r="N2049" s="52">
        <f>IFERROR(_xll.qlIndexFixing(Index6M,$H2049,TRUE,_xll.ohTrigger(RecalcTrigger,Trigger6M)),NA())</f>
        <v>1.9978857313127266E-2</v>
      </c>
      <c r="O2049" s="52">
        <f>IFERROR(_xll.qlIndexFixing(ONIndex6M,I2049,TRUE,_xll.ohTrigger(RecalcTrigger,Trigger6M)),NA())</f>
        <v>1.9895037197521503E-2</v>
      </c>
      <c r="P2049" s="52">
        <f>IFERROR(_xll.qlIndexFixing(Index1Y,$H2049,TRUE,_xll.ohTrigger(RecalcTrigger,Trigger1Y)),NA())</f>
        <v>2.203705768833715E-2</v>
      </c>
      <c r="Q2049" s="52">
        <f>IFERROR(_xll.qlIndexFixing(ONIndex1Y,I2049,TRUE,_xll.ohTrigger(RecalcTrigger,Trigger1Y)),NA())</f>
        <v>2.1759589333250062E-2</v>
      </c>
    </row>
    <row r="2050" spans="2:17" x14ac:dyDescent="0.2">
      <c r="B2050" s="46" t="s">
        <v>51</v>
      </c>
      <c r="D2050" s="49">
        <f>_xll.qlCalendarAdvance(LocalCalendar,$D2049,B2050,"f",FALSE)</f>
        <v>54144</v>
      </c>
      <c r="E2050" s="49">
        <f>_xll.qlInterestRateIndexValueDate(IndexON,D2050)</f>
        <v>54144</v>
      </c>
      <c r="F2050" s="52">
        <f>IFERROR(_xll.qlIndexFixing(IndexON,D2050,TRUE,_xll.ohTrigger(RecalcTrigger,TriggerON)),NA())</f>
        <v>1.4025634444285728E-2</v>
      </c>
      <c r="H2050" s="49">
        <f>_xll.qlCalendarAdvance(IborCalendar,$H2049,B2050,"f",FALSE)</f>
        <v>54123</v>
      </c>
      <c r="I2050" s="49">
        <f>_xll.qlInterestRateIndexValueDate(Index1M,$H2050)</f>
        <v>54127</v>
      </c>
      <c r="J2050" s="52">
        <f>IFERROR(_xll.qlIndexFixing(Index1M,$H2050,TRUE,_xll.ohTrigger(RecalcTrigger,Trigger1M)),NA())</f>
        <v>1.6420669516275754E-2</v>
      </c>
      <c r="K2050" s="52">
        <f>IFERROR(_xll.qlIndexFixing(ONIndex1M,I2050,TRUE,_xll.ohTrigger(RecalcTrigger,Trigger1M)),NA())</f>
        <v>1.6409582298182457E-2</v>
      </c>
      <c r="L2050" s="52">
        <f>IFERROR(_xll.qlIndexFixing(Index3M,H2050,TRUE,_xll.ohTrigger(RecalcTrigger,Trigger3M)),NA())</f>
        <v>1.8093975050525433E-2</v>
      </c>
      <c r="M2050" s="52">
        <f>IFERROR(_xll.qlIndexFixing(ONIndex3M,I2050,TRUE,_xll.ohTrigger(RecalcTrigger,Trigger3M)),NA())</f>
        <v>1.8067998399828866E-2</v>
      </c>
      <c r="N2050" s="52">
        <f>IFERROR(_xll.qlIndexFixing(Index6M,$H2050,TRUE,_xll.ohTrigger(RecalcTrigger,Trigger6M)),NA())</f>
        <v>1.9977511875807451E-2</v>
      </c>
      <c r="O2050" s="52">
        <f>IFERROR(_xll.qlIndexFixing(ONIndex6M,I2050,TRUE,_xll.ohTrigger(RecalcTrigger,Trigger6M)),NA())</f>
        <v>1.989380083418979E-2</v>
      </c>
      <c r="P2050" s="52">
        <f>IFERROR(_xll.qlIndexFixing(Index1Y,$H2050,TRUE,_xll.ohTrigger(RecalcTrigger,Trigger1Y)),NA())</f>
        <v>2.2038164016692983E-2</v>
      </c>
      <c r="Q2050" s="52">
        <f>IFERROR(_xll.qlIndexFixing(ONIndex1Y,I2050,TRUE,_xll.ohTrigger(RecalcTrigger,Trigger1Y)),NA())</f>
        <v>2.1761481887123679E-2</v>
      </c>
    </row>
    <row r="2051" spans="2:17" x14ac:dyDescent="0.2">
      <c r="B2051" s="46" t="s">
        <v>51</v>
      </c>
      <c r="D2051" s="49">
        <f>_xll.qlCalendarAdvance(LocalCalendar,$D2050,B2051,"f",FALSE)</f>
        <v>54151</v>
      </c>
      <c r="E2051" s="49">
        <f>_xll.qlInterestRateIndexValueDate(IndexON,D2051)</f>
        <v>54151</v>
      </c>
      <c r="F2051" s="52">
        <f>IFERROR(_xll.qlIndexFixing(IndexON,D2051,TRUE,_xll.ohTrigger(RecalcTrigger,TriggerON)),NA())</f>
        <v>1.4024084616419685E-2</v>
      </c>
      <c r="H2051" s="49">
        <f>_xll.qlCalendarAdvance(IborCalendar,$H2050,B2051,"f",FALSE)</f>
        <v>54130</v>
      </c>
      <c r="I2051" s="49">
        <f>_xll.qlInterestRateIndexValueDate(Index1M,$H2051)</f>
        <v>54134</v>
      </c>
      <c r="J2051" s="52">
        <f>IFERROR(_xll.qlIndexFixing(Index1M,$H2051,TRUE,_xll.ohTrigger(RecalcTrigger,Trigger1M)),NA())</f>
        <v>1.6420598872372124E-2</v>
      </c>
      <c r="K2051" s="52">
        <f>IFERROR(_xll.qlIndexFixing(ONIndex1M,I2051,TRUE,_xll.ohTrigger(RecalcTrigger,Trigger1M)),NA())</f>
        <v>1.6409523399376624E-2</v>
      </c>
      <c r="L2051" s="52">
        <f>IFERROR(_xll.qlIndexFixing(Index3M,H2051,TRUE,_xll.ohTrigger(RecalcTrigger,Trigger3M)),NA())</f>
        <v>1.8091617776271378E-2</v>
      </c>
      <c r="M2051" s="52">
        <f>IFERROR(_xll.qlIndexFixing(ONIndex3M,I2051,TRUE,_xll.ohTrigger(RecalcTrigger,Trigger3M)),NA())</f>
        <v>1.8065643117699537E-2</v>
      </c>
      <c r="N2051" s="52">
        <f>IFERROR(_xll.qlIndexFixing(Index6M,$H2051,TRUE,_xll.ohTrigger(RecalcTrigger,Trigger6M)),NA())</f>
        <v>1.9976159055490376E-2</v>
      </c>
      <c r="O2051" s="52">
        <f>IFERROR(_xll.qlIndexFixing(ONIndex6M,I2051,TRUE,_xll.ohTrigger(RecalcTrigger,Trigger6M)),NA())</f>
        <v>1.9892557161185209E-2</v>
      </c>
      <c r="P2051" s="52">
        <f>IFERROR(_xll.qlIndexFixing(Index1Y,$H2051,TRUE,_xll.ohTrigger(RecalcTrigger,Trigger1Y)),NA())</f>
        <v>2.2039238484856519E-2</v>
      </c>
      <c r="Q2051" s="52">
        <f>IFERROR(_xll.qlIndexFixing(ONIndex1Y,I2051,TRUE,_xll.ohTrigger(RecalcTrigger,Trigger1Y)),NA())</f>
        <v>2.1763343274088243E-2</v>
      </c>
    </row>
    <row r="2052" spans="2:17" x14ac:dyDescent="0.2">
      <c r="B2052" s="46" t="s">
        <v>51</v>
      </c>
      <c r="D2052" s="49">
        <f>_xll.qlCalendarAdvance(LocalCalendar,$D2051,B2052,"f",FALSE)</f>
        <v>54158</v>
      </c>
      <c r="E2052" s="49">
        <f>_xll.qlInterestRateIndexValueDate(IndexON,D2052)</f>
        <v>54158</v>
      </c>
      <c r="F2052" s="52">
        <f>IFERROR(_xll.qlIndexFixing(IndexON,D2052,TRUE,_xll.ohTrigger(RecalcTrigger,TriggerON)),NA())</f>
        <v>1.4022531000730254E-2</v>
      </c>
      <c r="H2052" s="49">
        <f>_xll.qlCalendarAdvance(IborCalendar,$H2051,B2052,"f",FALSE)</f>
        <v>54137</v>
      </c>
      <c r="I2052" s="49">
        <f>_xll.qlInterestRateIndexValueDate(Index1M,$H2052)</f>
        <v>54141</v>
      </c>
      <c r="J2052" s="52">
        <f>IFERROR(_xll.qlIndexFixing(Index1M,$H2052,TRUE,_xll.ohTrigger(RecalcTrigger,Trigger1M)),NA())</f>
        <v>1.6420522785044717E-2</v>
      </c>
      <c r="K2052" s="52">
        <f>IFERROR(_xll.qlIndexFixing(ONIndex1M,I2052,TRUE,_xll.ohTrigger(RecalcTrigger,Trigger1M)),NA())</f>
        <v>1.6409459064519183E-2</v>
      </c>
      <c r="L2052" s="52">
        <f>IFERROR(_xll.qlIndexFixing(Index3M,H2052,TRUE,_xll.ohTrigger(RecalcTrigger,Trigger3M)),NA())</f>
        <v>1.808926185408969E-2</v>
      </c>
      <c r="M2052" s="52">
        <f>IFERROR(_xll.qlIndexFixing(ONIndex3M,I2052,TRUE,_xll.ohTrigger(RecalcTrigger,Trigger3M)),NA())</f>
        <v>1.8063289180094699E-2</v>
      </c>
      <c r="N2052" s="52">
        <f>IFERROR(_xll.qlIndexFixing(Index6M,$H2052,TRUE,_xll.ohTrigger(RecalcTrigger,Trigger6M)),NA())</f>
        <v>1.9974798852191687E-2</v>
      </c>
      <c r="O2052" s="52">
        <f>IFERROR(_xll.qlIndexFixing(ONIndex6M,I2052,TRUE,_xll.ohTrigger(RecalcTrigger,Trigger6M)),NA())</f>
        <v>1.9891306178427826E-2</v>
      </c>
      <c r="P2052" s="52">
        <f>IFERROR(_xll.qlIndexFixing(Index1Y,$H2052,TRUE,_xll.ohTrigger(RecalcTrigger,Trigger1Y)),NA())</f>
        <v>2.2040281092725492E-2</v>
      </c>
      <c r="Q2052" s="52">
        <f>IFERROR(_xll.qlIndexFixing(ONIndex1Y,I2052,TRUE,_xll.ohTrigger(RecalcTrigger,Trigger1Y)),NA())</f>
        <v>2.1765173494223689E-2</v>
      </c>
    </row>
    <row r="2053" spans="2:17" x14ac:dyDescent="0.2">
      <c r="B2053" s="46" t="s">
        <v>51</v>
      </c>
      <c r="D2053" s="49">
        <f>_xll.qlCalendarAdvance(LocalCalendar,$D2052,B2053,"f",FALSE)</f>
        <v>54165</v>
      </c>
      <c r="E2053" s="49">
        <f>_xll.qlInterestRateIndexValueDate(IndexON,D2053)</f>
        <v>54165</v>
      </c>
      <c r="F2053" s="52">
        <f>IFERROR(_xll.qlIndexFixing(IndexON,D2053,TRUE,_xll.ohTrigger(RecalcTrigger,TriggerON)),NA())</f>
        <v>1.4020973597350661E-2</v>
      </c>
      <c r="H2053" s="49">
        <f>_xll.qlCalendarAdvance(IborCalendar,$H2052,B2053,"f",FALSE)</f>
        <v>54144</v>
      </c>
      <c r="I2053" s="49">
        <f>_xll.qlInterestRateIndexValueDate(Index1M,$H2053)</f>
        <v>54148</v>
      </c>
      <c r="J2053" s="52">
        <f>IFERROR(_xll.qlIndexFixing(Index1M,$H2053,TRUE,_xll.ohTrigger(RecalcTrigger,Trigger1M)),NA())</f>
        <v>1.6420073235232202E-2</v>
      </c>
      <c r="K2053" s="52">
        <f>IFERROR(_xll.qlIndexFixing(ONIndex1M,I2053,TRUE,_xll.ohTrigger(RecalcTrigger,Trigger1M)),NA())</f>
        <v>1.6409389293690069E-2</v>
      </c>
      <c r="L2053" s="52">
        <f>IFERROR(_xll.qlIndexFixing(Index3M,H2053,TRUE,_xll.ohTrigger(RecalcTrigger,Trigger3M)),NA())</f>
        <v>1.8086621554280393E-2</v>
      </c>
      <c r="M2053" s="52">
        <f>IFERROR(_xll.qlIndexFixing(ONIndex3M,I2053,TRUE,_xll.ohTrigger(RecalcTrigger,Trigger3M)),NA())</f>
        <v>1.8060936587014353E-2</v>
      </c>
      <c r="N2053" s="52">
        <f>IFERROR(_xll.qlIndexFixing(Index6M,$H2053,TRUE,_xll.ohTrigger(RecalcTrigger,Trigger6M)),NA())</f>
        <v>1.9972979299878874E-2</v>
      </c>
      <c r="O2053" s="52">
        <f>IFERROR(_xll.qlIndexFixing(ONIndex6M,I2053,TRUE,_xll.ohTrigger(RecalcTrigger,Trigger6M)),NA())</f>
        <v>1.9890047885997575E-2</v>
      </c>
      <c r="P2053" s="52">
        <f>IFERROR(_xll.qlIndexFixing(Index1Y,$H2053,TRUE,_xll.ohTrigger(RecalcTrigger,Trigger1Y)),NA())</f>
        <v>2.2041291840200906E-2</v>
      </c>
      <c r="Q2053" s="52">
        <f>IFERROR(_xll.qlIndexFixing(ONIndex1Y,I2053,TRUE,_xll.ohTrigger(RecalcTrigger,Trigger1Y)),NA())</f>
        <v>2.1766972547450081E-2</v>
      </c>
    </row>
    <row r="2054" spans="2:17" x14ac:dyDescent="0.2">
      <c r="B2054" s="46" t="s">
        <v>51</v>
      </c>
      <c r="D2054" s="49">
        <f>_xll.qlCalendarAdvance(LocalCalendar,$D2053,B2054,"f",FALSE)</f>
        <v>54172</v>
      </c>
      <c r="E2054" s="49">
        <f>_xll.qlInterestRateIndexValueDate(IndexON,D2054)</f>
        <v>54172</v>
      </c>
      <c r="F2054" s="52">
        <f>IFERROR(_xll.qlIndexFixing(IndexON,D2054,TRUE,_xll.ohTrigger(RecalcTrigger,TriggerON)),NA())</f>
        <v>1.4019412406121035E-2</v>
      </c>
      <c r="H2054" s="49">
        <f>_xll.qlCalendarAdvance(IborCalendar,$H2053,B2054,"f",FALSE)</f>
        <v>54155</v>
      </c>
      <c r="I2054" s="49">
        <f>_xll.qlInterestRateIndexValueDate(Index1M,$H2054)</f>
        <v>54157</v>
      </c>
      <c r="J2054" s="52">
        <f>IFERROR(_xll.qlIndexFixing(Index1M,$H2054,TRUE,_xll.ohTrigger(RecalcTrigger,Trigger1M)),NA())</f>
        <v>1.6420695918311634E-2</v>
      </c>
      <c r="K2054" s="52">
        <f>IFERROR(_xll.qlIndexFixing(ONIndex1M,I2054,TRUE,_xll.ohTrigger(RecalcTrigger,Trigger1M)),NA())</f>
        <v>1.6409291600796294E-2</v>
      </c>
      <c r="L2054" s="52">
        <f>IFERROR(_xll.qlIndexFixing(Index3M,H2054,TRUE,_xll.ohTrigger(RecalcTrigger,Trigger3M)),NA())</f>
        <v>1.808359626403087E-2</v>
      </c>
      <c r="M2054" s="52">
        <f>IFERROR(_xll.qlIndexFixing(ONIndex3M,I2054,TRUE,_xll.ohTrigger(RecalcTrigger,Trigger3M)),NA())</f>
        <v>1.8057913800033631E-2</v>
      </c>
      <c r="N2054" s="52">
        <f>IFERROR(_xll.qlIndexFixing(Index6M,$H2054,TRUE,_xll.ohTrigger(RecalcTrigger,Trigger6M)),NA())</f>
        <v>1.9971210901903059E-2</v>
      </c>
      <c r="O2054" s="52">
        <f>IFERROR(_xll.qlIndexFixing(ONIndex6M,I2054,TRUE,_xll.ohTrigger(RecalcTrigger,Trigger6M)),NA())</f>
        <v>1.988841934069896E-2</v>
      </c>
      <c r="P2054" s="52">
        <f>IFERROR(_xll.qlIndexFixing(Index1Y,$H2054,TRUE,_xll.ohTrigger(RecalcTrigger,Trigger1Y)),NA())</f>
        <v>2.2042544557243773E-2</v>
      </c>
      <c r="Q2054" s="52">
        <f>IFERROR(_xll.qlIndexFixing(ONIndex1Y,I2054,TRUE,_xll.ohTrigger(RecalcTrigger,Trigger1Y)),NA())</f>
        <v>2.1769239819660058E-2</v>
      </c>
    </row>
    <row r="2055" spans="2:17" x14ac:dyDescent="0.2">
      <c r="B2055" s="46" t="s">
        <v>51</v>
      </c>
      <c r="D2055" s="49">
        <f>_xll.qlCalendarAdvance(LocalCalendar,$D2054,B2055,"f",FALSE)</f>
        <v>54179</v>
      </c>
      <c r="E2055" s="49">
        <f>_xll.qlInterestRateIndexValueDate(IndexON,D2055)</f>
        <v>54179</v>
      </c>
      <c r="F2055" s="52">
        <f>IFERROR(_xll.qlIndexFixing(IndexON,D2055,TRUE,_xll.ohTrigger(RecalcTrigger,TriggerON)),NA())</f>
        <v>1.401784742712131E-2</v>
      </c>
      <c r="H2055" s="49">
        <f>_xll.qlCalendarAdvance(IborCalendar,$H2054,B2055,"f",FALSE)</f>
        <v>54162</v>
      </c>
      <c r="I2055" s="49">
        <f>_xll.qlInterestRateIndexValueDate(Index1M,$H2055)</f>
        <v>54164</v>
      </c>
      <c r="J2055" s="52">
        <f>IFERROR(_xll.qlIndexFixing(Index1M,$H2055,TRUE,_xll.ohTrigger(RecalcTrigger,Trigger1M)),NA())</f>
        <v>1.64206015523366E-2</v>
      </c>
      <c r="K2055" s="52">
        <f>IFERROR(_xll.qlIndexFixing(ONIndex1M,I2055,TRUE,_xll.ohTrigger(RecalcTrigger,Trigger1M)),NA())</f>
        <v>1.6409209404866232E-2</v>
      </c>
      <c r="L2055" s="52">
        <f>IFERROR(_xll.qlIndexFixing(Index3M,H2055,TRUE,_xll.ohTrigger(RecalcTrigger,Trigger3M)),NA())</f>
        <v>1.8081244805627051E-2</v>
      </c>
      <c r="M2055" s="52">
        <f>IFERROR(_xll.qlIndexFixing(ONIndex3M,I2055,TRUE,_xll.ohTrigger(RecalcTrigger,Trigger3M)),NA())</f>
        <v>1.8055564280254899E-2</v>
      </c>
      <c r="N2055" s="52">
        <f>IFERROR(_xll.qlIndexFixing(Index6M,$H2055,TRUE,_xll.ohTrigger(RecalcTrigger,Trigger6M)),NA())</f>
        <v>1.9969827044076478E-2</v>
      </c>
      <c r="O2055" s="52">
        <f>IFERROR(_xll.qlIndexFixing(ONIndex6M,I2055,TRUE,_xll.ohTrigger(RecalcTrigger,Trigger6M)),NA())</f>
        <v>1.9887144340353657E-2</v>
      </c>
      <c r="P2055" s="52">
        <f>IFERROR(_xll.qlIndexFixing(Index1Y,$H2055,TRUE,_xll.ohTrigger(RecalcTrigger,Trigger1Y)),NA())</f>
        <v>2.2046344961311071E-2</v>
      </c>
      <c r="Q2055" s="52">
        <f>IFERROR(_xll.qlIndexFixing(ONIndex1Y,I2055,TRUE,_xll.ohTrigger(RecalcTrigger,Trigger1Y)),NA())</f>
        <v>2.1770967634191507E-2</v>
      </c>
    </row>
    <row r="2056" spans="2:17" x14ac:dyDescent="0.2">
      <c r="B2056" s="46" t="s">
        <v>51</v>
      </c>
      <c r="D2056" s="49">
        <f>_xll.qlCalendarAdvance(LocalCalendar,$D2055,B2056,"f",FALSE)</f>
        <v>54186</v>
      </c>
      <c r="E2056" s="49">
        <f>_xll.qlInterestRateIndexValueDate(IndexON,D2056)</f>
        <v>54186</v>
      </c>
      <c r="F2056" s="52">
        <f>IFERROR(_xll.qlIndexFixing(IndexON,D2056,TRUE,_xll.ohTrigger(RecalcTrigger,TriggerON)),NA())</f>
        <v>1.4016278660351489E-2</v>
      </c>
      <c r="H2056" s="49">
        <f>_xll.qlCalendarAdvance(IborCalendar,$H2055,B2056,"f",FALSE)</f>
        <v>54169</v>
      </c>
      <c r="I2056" s="49">
        <f>_xll.qlInterestRateIndexValueDate(Index1M,$H2056)</f>
        <v>54171</v>
      </c>
      <c r="J2056" s="52">
        <f>IFERROR(_xll.qlIndexFixing(Index1M,$H2056,TRUE,_xll.ohTrigger(RecalcTrigger,Trigger1M)),NA())</f>
        <v>1.6420868417625106E-2</v>
      </c>
      <c r="K2056" s="52">
        <f>IFERROR(_xll.qlIndexFixing(ONIndex1M,I2056,TRUE,_xll.ohTrigger(RecalcTrigger,Trigger1M)),NA())</f>
        <v>1.6409121773044433E-2</v>
      </c>
      <c r="L2056" s="52">
        <f>IFERROR(_xll.qlIndexFixing(Index3M,H2056,TRUE,_xll.ohTrigger(RecalcTrigger,Trigger3M)),NA())</f>
        <v>1.8078894699201105E-2</v>
      </c>
      <c r="M2056" s="52">
        <f>IFERROR(_xll.qlIndexFixing(ONIndex3M,I2056,TRUE,_xll.ohTrigger(RecalcTrigger,Trigger3M)),NA())</f>
        <v>1.8053216104840786E-2</v>
      </c>
      <c r="N2056" s="52">
        <f>IFERROR(_xll.qlIndexFixing(Index6M,$H2056,TRUE,_xll.ohTrigger(RecalcTrigger,Trigger6M)),NA())</f>
        <v>1.9968435803735623E-2</v>
      </c>
      <c r="O2056" s="52">
        <f>IFERROR(_xll.qlIndexFixing(ONIndex6M,I2056,TRUE,_xll.ohTrigger(RecalcTrigger,Trigger6M)),NA())</f>
        <v>1.988586203049536E-2</v>
      </c>
      <c r="P2056" s="52">
        <f>IFERROR(_xll.qlIndexFixing(Index1Y,$H2056,TRUE,_xll.ohTrigger(RecalcTrigger,Trigger1Y)),NA())</f>
        <v>2.2044388543275915E-2</v>
      </c>
      <c r="Q2056" s="52">
        <f>IFERROR(_xll.qlIndexFixing(ONIndex1Y,I2056,TRUE,_xll.ohTrigger(RecalcTrigger,Trigger1Y)),NA())</f>
        <v>2.1772664281973775E-2</v>
      </c>
    </row>
    <row r="2057" spans="2:17" x14ac:dyDescent="0.2">
      <c r="B2057" s="46" t="s">
        <v>51</v>
      </c>
      <c r="D2057" s="49">
        <f>_xll.qlCalendarAdvance(LocalCalendar,$D2056,B2057,"f",FALSE)</f>
        <v>54193</v>
      </c>
      <c r="E2057" s="49">
        <f>_xll.qlInterestRateIndexValueDate(IndexON,D2057)</f>
        <v>54193</v>
      </c>
      <c r="F2057" s="52">
        <f>IFERROR(_xll.qlIndexFixing(IndexON,D2057,TRUE,_xll.ohTrigger(RecalcTrigger,TriggerON)),NA())</f>
        <v>1.401470610581157E-2</v>
      </c>
      <c r="H2057" s="49">
        <f>_xll.qlCalendarAdvance(IborCalendar,$H2056,B2057,"f",FALSE)</f>
        <v>54176</v>
      </c>
      <c r="I2057" s="49">
        <f>_xll.qlInterestRateIndexValueDate(Index1M,$H2057)</f>
        <v>54178</v>
      </c>
      <c r="J2057" s="52">
        <f>IFERROR(_xll.qlIndexFixing(Index1M,$H2057,TRUE,_xll.ohTrigger(RecalcTrigger,Trigger1M)),NA())</f>
        <v>1.6419297487230183E-2</v>
      </c>
      <c r="K2057" s="52">
        <f>IFERROR(_xll.qlIndexFixing(ONIndex1M,I2057,TRUE,_xll.ohTrigger(RecalcTrigger,Trigger1M)),NA())</f>
        <v>1.6409028705091089E-2</v>
      </c>
      <c r="L2057" s="52">
        <f>IFERROR(_xll.qlIndexFixing(Index3M,H2057,TRUE,_xll.ohTrigger(RecalcTrigger,Trigger3M)),NA())</f>
        <v>1.8076831583424741E-2</v>
      </c>
      <c r="M2057" s="52">
        <f>IFERROR(_xll.qlIndexFixing(ONIndex3M,I2057,TRUE,_xll.ohTrigger(RecalcTrigger,Trigger3M)),NA())</f>
        <v>1.8050869274111037E-2</v>
      </c>
      <c r="N2057" s="52">
        <f>IFERROR(_xll.qlIndexFixing(Index6M,$H2057,TRUE,_xll.ohTrigger(RecalcTrigger,Trigger6M)),NA())</f>
        <v>1.996703718089491E-2</v>
      </c>
      <c r="O2057" s="52">
        <f>IFERROR(_xll.qlIndexFixing(ONIndex6M,I2057,TRUE,_xll.ohTrigger(RecalcTrigger,Trigger6M)),NA())</f>
        <v>1.988457241088426E-2</v>
      </c>
      <c r="P2057" s="52">
        <f>IFERROR(_xll.qlIndexFixing(Index1Y,$H2057,TRUE,_xll.ohTrigger(RecalcTrigger,Trigger1Y)),NA())</f>
        <v>2.2045262745160495E-2</v>
      </c>
      <c r="Q2057" s="52">
        <f>IFERROR(_xll.qlIndexFixing(ONIndex1Y,I2057,TRUE,_xll.ohTrigger(RecalcTrigger,Trigger1Y)),NA())</f>
        <v>2.1774329762767053E-2</v>
      </c>
    </row>
    <row r="2058" spans="2:17" x14ac:dyDescent="0.2">
      <c r="B2058" s="46" t="s">
        <v>51</v>
      </c>
      <c r="D2058" s="49">
        <f>_xll.qlCalendarAdvance(LocalCalendar,$D2057,B2058,"f",FALSE)</f>
        <v>54200</v>
      </c>
      <c r="E2058" s="49">
        <f>_xll.qlInterestRateIndexValueDate(IndexON,D2058)</f>
        <v>54200</v>
      </c>
      <c r="F2058" s="52">
        <f>IFERROR(_xll.qlIndexFixing(IndexON,D2058,TRUE,_xll.ohTrigger(RecalcTrigger,TriggerON)),NA())</f>
        <v>1.4013289721714894E-2</v>
      </c>
      <c r="H2058" s="49">
        <f>_xll.qlCalendarAdvance(IborCalendar,$H2057,B2058,"f",FALSE)</f>
        <v>54183</v>
      </c>
      <c r="I2058" s="49">
        <f>_xll.qlInterestRateIndexValueDate(Index1M,$H2058)</f>
        <v>54185</v>
      </c>
      <c r="J2058" s="52">
        <f>IFERROR(_xll.qlIndexFixing(Index1M,$H2058,TRUE,_xll.ohTrigger(RecalcTrigger,Trigger1M)),NA())</f>
        <v>1.6420285792395906E-2</v>
      </c>
      <c r="K2058" s="52">
        <f>IFERROR(_xll.qlIndexFixing(ONIndex1M,I2058,TRUE,_xll.ohTrigger(RecalcTrigger,Trigger1M)),NA())</f>
        <v>1.6408930201325944E-2</v>
      </c>
      <c r="L2058" s="52">
        <f>IFERROR(_xll.qlIndexFixing(Index3M,H2058,TRUE,_xll.ohTrigger(RecalcTrigger,Trigger3M)),NA())</f>
        <v>1.8074484159929155E-2</v>
      </c>
      <c r="M2058" s="52">
        <f>IFERROR(_xll.qlIndexFixing(ONIndex3M,I2058,TRUE,_xll.ohTrigger(RecalcTrigger,Trigger3M)),NA())</f>
        <v>1.8048523787745907E-2</v>
      </c>
      <c r="N2058" s="52">
        <f>IFERROR(_xll.qlIndexFixing(Index6M,$H2058,TRUE,_xll.ohTrigger(RecalcTrigger,Trigger6M)),NA())</f>
        <v>1.9966977370935588E-2</v>
      </c>
      <c r="O2058" s="52">
        <f>IFERROR(_xll.qlIndexFixing(ONIndex6M,I2058,TRUE,_xll.ohTrigger(RecalcTrigger,Trigger6M)),NA())</f>
        <v>1.9883275481520357E-2</v>
      </c>
      <c r="P2058" s="52">
        <f>IFERROR(_xll.qlIndexFixing(Index1Y,$H2058,TRUE,_xll.ohTrigger(RecalcTrigger,Trigger1Y)),NA())</f>
        <v>2.2046105086180007E-2</v>
      </c>
      <c r="Q2058" s="52">
        <f>IFERROR(_xll.qlIndexFixing(ONIndex1Y,I2058,TRUE,_xll.ohTrigger(RecalcTrigger,Trigger1Y)),NA())</f>
        <v>2.177596407681115E-2</v>
      </c>
    </row>
    <row r="2059" spans="2:17" x14ac:dyDescent="0.2">
      <c r="B2059" s="46" t="s">
        <v>51</v>
      </c>
      <c r="D2059" s="49">
        <f>_xll.qlCalendarAdvance(LocalCalendar,$D2058,B2059,"f",FALSE)</f>
        <v>54207</v>
      </c>
      <c r="E2059" s="49">
        <f>_xll.qlInterestRateIndexValueDate(IndexON,D2059)</f>
        <v>54207</v>
      </c>
      <c r="F2059" s="52">
        <f>IFERROR(_xll.qlIndexFixing(IndexON,D2059,TRUE,_xll.ohTrigger(RecalcTrigger,TriggerON)),NA())</f>
        <v>1.4011549633368148E-2</v>
      </c>
      <c r="H2059" s="49">
        <f>_xll.qlCalendarAdvance(IborCalendar,$H2058,B2059,"f",FALSE)</f>
        <v>54190</v>
      </c>
      <c r="I2059" s="49">
        <f>_xll.qlInterestRateIndexValueDate(Index1M,$H2059)</f>
        <v>54192</v>
      </c>
      <c r="J2059" s="52">
        <f>IFERROR(_xll.qlIndexFixing(Index1M,$H2059,TRUE,_xll.ohTrigger(RecalcTrigger,Trigger1M)),NA())</f>
        <v>1.6420169651741312E-2</v>
      </c>
      <c r="K2059" s="52">
        <f>IFERROR(_xll.qlIndexFixing(ONIndex1M,I2059,TRUE,_xll.ohTrigger(RecalcTrigger,Trigger1M)),NA())</f>
        <v>1.6408826261509191E-2</v>
      </c>
      <c r="L2059" s="52">
        <f>IFERROR(_xll.qlIndexFixing(Index3M,H2059,TRUE,_xll.ohTrigger(RecalcTrigger,Trigger3M)),NA())</f>
        <v>1.8072138088490296E-2</v>
      </c>
      <c r="M2059" s="52">
        <f>IFERROR(_xll.qlIndexFixing(ONIndex3M,I2059,TRUE,_xll.ohTrigger(RecalcTrigger,Trigger3M)),NA())</f>
        <v>1.8046179645985205E-2</v>
      </c>
      <c r="N2059" s="52">
        <f>IFERROR(_xll.qlIndexFixing(Index6M,$H2059,TRUE,_xll.ohTrigger(RecalcTrigger,Trigger6M)),NA())</f>
        <v>1.9965562166949329E-2</v>
      </c>
      <c r="O2059" s="52">
        <f>IFERROR(_xll.qlIndexFixing(ONIndex6M,I2059,TRUE,_xll.ohTrigger(RecalcTrigger,Trigger6M)),NA())</f>
        <v>1.9881971242563523E-2</v>
      </c>
      <c r="P2059" s="52">
        <f>IFERROR(_xll.qlIndexFixing(Index1Y,$H2059,TRUE,_xll.ohTrigger(RecalcTrigger,Trigger1Y)),NA())</f>
        <v>2.2046915566253635E-2</v>
      </c>
      <c r="Q2059" s="52">
        <f>IFERROR(_xll.qlIndexFixing(ONIndex1Y,I2059,TRUE,_xll.ohTrigger(RecalcTrigger,Trigger1Y)),NA())</f>
        <v>2.1777567223866257E-2</v>
      </c>
    </row>
    <row r="2060" spans="2:17" x14ac:dyDescent="0.2">
      <c r="B2060" s="46" t="s">
        <v>51</v>
      </c>
      <c r="D2060" s="49">
        <f>_xll.qlCalendarAdvance(LocalCalendar,$D2059,B2060,"f",FALSE)</f>
        <v>54214</v>
      </c>
      <c r="E2060" s="49">
        <f>_xll.qlInterestRateIndexValueDate(IndexON,D2060)</f>
        <v>54214</v>
      </c>
      <c r="F2060" s="52">
        <f>IFERROR(_xll.qlIndexFixing(IndexON,D2060,TRUE,_xll.ohTrigger(RecalcTrigger,TriggerON)),NA())</f>
        <v>1.4009965715517936E-2</v>
      </c>
      <c r="H2060" s="49">
        <f>_xll.qlCalendarAdvance(IborCalendar,$H2059,B2060,"f",FALSE)</f>
        <v>54197</v>
      </c>
      <c r="I2060" s="49">
        <f>_xll.qlInterestRateIndexValueDate(Index1M,$H2060)</f>
        <v>54199</v>
      </c>
      <c r="J2060" s="52">
        <f>IFERROR(_xll.qlIndexFixing(Index1M,$H2060,TRUE,_xll.ohTrigger(RecalcTrigger,Trigger1M)),NA())</f>
        <v>1.64200480674212E-2</v>
      </c>
      <c r="K2060" s="52">
        <f>IFERROR(_xll.qlIndexFixing(ONIndex1M,I2060,TRUE,_xll.ohTrigger(RecalcTrigger,Trigger1M)),NA())</f>
        <v>1.6408716885560892E-2</v>
      </c>
      <c r="L2060" s="52">
        <f>IFERROR(_xll.qlIndexFixing(Index3M,H2060,TRUE,_xll.ohTrigger(RecalcTrigger,Trigger3M)),NA())</f>
        <v>1.8069793369103821E-2</v>
      </c>
      <c r="M2060" s="52">
        <f>IFERROR(_xll.qlIndexFixing(ONIndex3M,I2060,TRUE,_xll.ohTrigger(RecalcTrigger,Trigger3M)),NA())</f>
        <v>1.8043836848748995E-2</v>
      </c>
      <c r="N2060" s="52">
        <f>IFERROR(_xll.qlIndexFixing(Index6M,$H2060,TRUE,_xll.ohTrigger(RecalcTrigger,Trigger6M)),NA())</f>
        <v>1.9964139579308954E-2</v>
      </c>
      <c r="O2060" s="52">
        <f>IFERROR(_xll.qlIndexFixing(ONIndex6M,I2060,TRUE,_xll.ohTrigger(RecalcTrigger,Trigger6M)),NA())</f>
        <v>1.9880659693933822E-2</v>
      </c>
      <c r="P2060" s="52">
        <f>IFERROR(_xll.qlIndexFixing(Index1Y,$H2060,TRUE,_xll.ohTrigger(RecalcTrigger,Trigger1Y)),NA())</f>
        <v>2.204769418530517E-2</v>
      </c>
      <c r="Q2060" s="52">
        <f>IFERROR(_xll.qlIndexFixing(ONIndex1Y,I2060,TRUE,_xll.ohTrigger(RecalcTrigger,Trigger1Y)),NA())</f>
        <v>2.1779139204092246E-2</v>
      </c>
    </row>
    <row r="2061" spans="2:17" x14ac:dyDescent="0.2">
      <c r="B2061" s="46" t="s">
        <v>51</v>
      </c>
      <c r="D2061" s="49">
        <f>_xll.qlCalendarAdvance(LocalCalendar,$D2060,B2061,"f",FALSE)</f>
        <v>54221</v>
      </c>
      <c r="E2061" s="49">
        <f>_xll.qlInterestRateIndexValueDate(IndexON,D2061)</f>
        <v>54221</v>
      </c>
      <c r="F2061" s="52">
        <f>IFERROR(_xll.qlIndexFixing(IndexON,D2061,TRUE,_xll.ohTrigger(RecalcTrigger,TriggerON)),NA())</f>
        <v>1.4008378009870981E-2</v>
      </c>
      <c r="H2061" s="49">
        <f>_xll.qlCalendarAdvance(IborCalendar,$H2060,B2061,"f",FALSE)</f>
        <v>54204</v>
      </c>
      <c r="I2061" s="49">
        <f>_xll.qlInterestRateIndexValueDate(Index1M,$H2061)</f>
        <v>54206</v>
      </c>
      <c r="J2061" s="52">
        <f>IFERROR(_xll.qlIndexFixing(Index1M,$H2061,TRUE,_xll.ohTrigger(RecalcTrigger,Trigger1M)),NA())</f>
        <v>1.6419921039430574E-2</v>
      </c>
      <c r="K2061" s="52">
        <f>IFERROR(_xll.qlIndexFixing(ONIndex1M,I2061,TRUE,_xll.ohTrigger(RecalcTrigger,Trigger1M)),NA())</f>
        <v>1.6408602073800793E-2</v>
      </c>
      <c r="L2061" s="52">
        <f>IFERROR(_xll.qlIndexFixing(Index3M,H2061,TRUE,_xll.ohTrigger(RecalcTrigger,Trigger3M)),NA())</f>
        <v>1.8067450001766256E-2</v>
      </c>
      <c r="M2061" s="52">
        <f>IFERROR(_xll.qlIndexFixing(ONIndex3M,I2061,TRUE,_xll.ohTrigger(RecalcTrigger,Trigger3M)),NA())</f>
        <v>1.8041495396117213E-2</v>
      </c>
      <c r="N2061" s="52">
        <f>IFERROR(_xll.qlIndexFixing(Index6M,$H2061,TRUE,_xll.ohTrigger(RecalcTrigger,Trigger6M)),NA())</f>
        <v>1.9962709608029931E-2</v>
      </c>
      <c r="O2061" s="52">
        <f>IFERROR(_xll.qlIndexFixing(ONIndex6M,I2061,TRUE,_xll.ohTrigger(RecalcTrigger,Trigger6M)),NA())</f>
        <v>1.9879340835551318E-2</v>
      </c>
      <c r="P2061" s="52">
        <f>IFERROR(_xll.qlIndexFixing(Index1Y,$H2061,TRUE,_xll.ohTrigger(RecalcTrigger,Trigger1Y)),NA())</f>
        <v>2.2048440943260587E-2</v>
      </c>
      <c r="Q2061" s="52">
        <f>IFERROR(_xll.qlIndexFixing(ONIndex1Y,I2061,TRUE,_xll.ohTrigger(RecalcTrigger,Trigger1Y)),NA())</f>
        <v>2.178068001724931E-2</v>
      </c>
    </row>
    <row r="2062" spans="2:17" x14ac:dyDescent="0.2">
      <c r="B2062" s="46" t="s">
        <v>51</v>
      </c>
      <c r="D2062" s="49">
        <f>_xll.qlCalendarAdvance(LocalCalendar,$D2061,B2062,"f",FALSE)</f>
        <v>54228</v>
      </c>
      <c r="E2062" s="49">
        <f>_xll.qlInterestRateIndexValueDate(IndexON,D2062)</f>
        <v>54228</v>
      </c>
      <c r="F2062" s="52">
        <f>IFERROR(_xll.qlIndexFixing(IndexON,D2062,TRUE,_xll.ohTrigger(RecalcTrigger,TriggerON)),NA())</f>
        <v>1.4006786516400638E-2</v>
      </c>
      <c r="H2062" s="49">
        <f>_xll.qlCalendarAdvance(IborCalendar,$H2061,B2062,"f",FALSE)</f>
        <v>54211</v>
      </c>
      <c r="I2062" s="49">
        <f>_xll.qlInterestRateIndexValueDate(Index1M,$H2062)</f>
        <v>54213</v>
      </c>
      <c r="J2062" s="52">
        <f>IFERROR(_xll.qlIndexFixing(Index1M,$H2062,TRUE,_xll.ohTrigger(RecalcTrigger,Trigger1M)),NA())</f>
        <v>1.6419788567769433E-2</v>
      </c>
      <c r="K2062" s="52">
        <f>IFERROR(_xll.qlIndexFixing(ONIndex1M,I2062,TRUE,_xll.ohTrigger(RecalcTrigger,Trigger1M)),NA())</f>
        <v>1.6408481825989085E-2</v>
      </c>
      <c r="L2062" s="52">
        <f>IFERROR(_xll.qlIndexFixing(Index3M,H2062,TRUE,_xll.ohTrigger(RecalcTrigger,Trigger3M)),NA())</f>
        <v>1.8065107986477594E-2</v>
      </c>
      <c r="M2062" s="52">
        <f>IFERROR(_xll.qlIndexFixing(ONIndex3M,I2062,TRUE,_xll.ohTrigger(RecalcTrigger,Trigger3M)),NA())</f>
        <v>1.8039155287770114E-2</v>
      </c>
      <c r="N2062" s="52">
        <f>IFERROR(_xll.qlIndexFixing(Index6M,$H2062,TRUE,_xll.ohTrigger(RecalcTrigger,Trigger6M)),NA())</f>
        <v>1.9959933329752606E-2</v>
      </c>
      <c r="O2062" s="52">
        <f>IFERROR(_xll.qlIndexFixing(ONIndex6M,I2062,TRUE,_xll.ohTrigger(RecalcTrigger,Trigger6M)),NA())</f>
        <v>1.9878014667495947E-2</v>
      </c>
      <c r="P2062" s="52">
        <f>IFERROR(_xll.qlIndexFixing(Index1Y,$H2062,TRUE,_xll.ohTrigger(RecalcTrigger,Trigger1Y)),NA())</f>
        <v>2.2049155840049368E-2</v>
      </c>
      <c r="Q2062" s="52">
        <f>IFERROR(_xll.qlIndexFixing(ONIndex1Y,I2062,TRUE,_xll.ohTrigger(RecalcTrigger,Trigger1Y)),NA())</f>
        <v>2.1782189663657192E-2</v>
      </c>
    </row>
    <row r="2063" spans="2:17" x14ac:dyDescent="0.2">
      <c r="B2063" s="46" t="s">
        <v>51</v>
      </c>
      <c r="D2063" s="49">
        <f>_xll.qlCalendarAdvance(LocalCalendar,$D2062,B2063,"f",FALSE)</f>
        <v>54235</v>
      </c>
      <c r="E2063" s="49">
        <f>_xll.qlInterestRateIndexValueDate(IndexON,D2063)</f>
        <v>54235</v>
      </c>
      <c r="F2063" s="52">
        <f>IFERROR(_xll.qlIndexFixing(IndexON,D2063,TRUE,_xll.ohTrigger(RecalcTrigger,TriggerON)),NA())</f>
        <v>1.4005191235213488E-2</v>
      </c>
      <c r="H2063" s="49">
        <f>_xll.qlCalendarAdvance(IborCalendar,$H2062,B2063,"f",FALSE)</f>
        <v>54218</v>
      </c>
      <c r="I2063" s="49">
        <f>_xll.qlInterestRateIndexValueDate(Index1M,$H2063)</f>
        <v>54220</v>
      </c>
      <c r="J2063" s="52">
        <f>IFERROR(_xll.qlIndexFixing(Index1M,$H2063,TRUE,_xll.ohTrigger(RecalcTrigger,Trigger1M)),NA())</f>
        <v>1.6419650652437778E-2</v>
      </c>
      <c r="K2063" s="52">
        <f>IFERROR(_xll.qlIndexFixing(ONIndex1M,I2063,TRUE,_xll.ohTrigger(RecalcTrigger,Trigger1M)),NA())</f>
        <v>1.6408356142205704E-2</v>
      </c>
      <c r="L2063" s="52">
        <f>IFERROR(_xll.qlIndexFixing(Index3M,H2063,TRUE,_xll.ohTrigger(RecalcTrigger,Trigger3M)),NA())</f>
        <v>1.8062767323234367E-2</v>
      </c>
      <c r="M2063" s="52">
        <f>IFERROR(_xll.qlIndexFixing(ONIndex3M,I2063,TRUE,_xll.ohTrigger(RecalcTrigger,Trigger3M)),NA())</f>
        <v>1.8036816524187316E-2</v>
      </c>
      <c r="N2063" s="52">
        <f>IFERROR(_xll.qlIndexFixing(Index6M,$H2063,TRUE,_xll.ohTrigger(RecalcTrigger,Trigger6M)),NA())</f>
        <v>1.995849041224778E-2</v>
      </c>
      <c r="O2063" s="52">
        <f>IFERROR(_xll.qlIndexFixing(ONIndex6M,I2063,TRUE,_xll.ohTrigger(RecalcTrigger,Trigger6M)),NA())</f>
        <v>1.9876681189767709E-2</v>
      </c>
      <c r="P2063" s="52">
        <f>IFERROR(_xll.qlIndexFixing(Index1Y,$H2063,TRUE,_xll.ohTrigger(RecalcTrigger,Trigger1Y)),NA())</f>
        <v>2.2049838875603186E-2</v>
      </c>
      <c r="Q2063" s="52">
        <f>IFERROR(_xll.qlIndexFixing(ONIndex1Y,I2063,TRUE,_xll.ohTrigger(RecalcTrigger,Trigger1Y)),NA())</f>
        <v>2.1783668143076085E-2</v>
      </c>
    </row>
    <row r="2064" spans="2:17" x14ac:dyDescent="0.2">
      <c r="B2064" s="46" t="s">
        <v>51</v>
      </c>
      <c r="D2064" s="49">
        <f>_xll.qlCalendarAdvance(LocalCalendar,$D2063,B2064,"f",FALSE)</f>
        <v>54245</v>
      </c>
      <c r="E2064" s="49">
        <f>_xll.qlInterestRateIndexValueDate(IndexON,D2064)</f>
        <v>54245</v>
      </c>
      <c r="F2064" s="52">
        <f>IFERROR(_xll.qlIndexFixing(IndexON,D2064,TRUE,_xll.ohTrigger(RecalcTrigger,TriggerON)),NA())</f>
        <v>1.4002589966413126E-2</v>
      </c>
      <c r="H2064" s="49">
        <f>_xll.qlCalendarAdvance(IborCalendar,$H2063,B2064,"f",FALSE)</f>
        <v>54225</v>
      </c>
      <c r="I2064" s="49">
        <f>_xll.qlInterestRateIndexValueDate(Index1M,$H2064)</f>
        <v>54227</v>
      </c>
      <c r="J2064" s="52">
        <f>IFERROR(_xll.qlIndexFixing(Index1M,$H2064,TRUE,_xll.ohTrigger(RecalcTrigger,Trigger1M)),NA())</f>
        <v>1.6419507293440605E-2</v>
      </c>
      <c r="K2064" s="52">
        <f>IFERROR(_xll.qlIndexFixing(ONIndex1M,I2064,TRUE,_xll.ohTrigger(RecalcTrigger,Trigger1M)),NA())</f>
        <v>1.6408225022370715E-2</v>
      </c>
      <c r="L2064" s="52">
        <f>IFERROR(_xll.qlIndexFixing(Index3M,H2064,TRUE,_xll.ohTrigger(RecalcTrigger,Trigger3M)),NA())</f>
        <v>1.8060428012033097E-2</v>
      </c>
      <c r="M2064" s="52">
        <f>IFERROR(_xll.qlIndexFixing(ONIndex3M,I2064,TRUE,_xll.ohTrigger(RecalcTrigger,Trigger3M)),NA())</f>
        <v>1.8034479105049073E-2</v>
      </c>
      <c r="N2064" s="52">
        <f>IFERROR(_xll.qlIndexFixing(Index6M,$H2064,TRUE,_xll.ohTrigger(RecalcTrigger,Trigger6M)),NA())</f>
        <v>1.9957040112353615E-2</v>
      </c>
      <c r="O2064" s="52">
        <f>IFERROR(_xll.qlIndexFixing(ONIndex6M,I2064,TRUE,_xll.ohTrigger(RecalcTrigger,Trigger6M)),NA())</f>
        <v>1.9875340402366604E-2</v>
      </c>
      <c r="P2064" s="52">
        <f>IFERROR(_xll.qlIndexFixing(Index1Y,$H2064,TRUE,_xll.ohTrigger(RecalcTrigger,Trigger1Y)),NA())</f>
        <v>2.2050490049857867E-2</v>
      </c>
      <c r="Q2064" s="52">
        <f>IFERROR(_xll.qlIndexFixing(ONIndex1Y,I2064,TRUE,_xll.ohTrigger(RecalcTrigger,Trigger1Y)),NA())</f>
        <v>2.1785115455745796E-2</v>
      </c>
    </row>
    <row r="2065" spans="2:17" x14ac:dyDescent="0.2">
      <c r="B2065" s="46" t="s">
        <v>51</v>
      </c>
      <c r="D2065" s="49">
        <f>_xll.qlCalendarAdvance(LocalCalendar,$D2064,B2065,"f",FALSE)</f>
        <v>54252</v>
      </c>
      <c r="E2065" s="49">
        <f>_xll.qlInterestRateIndexValueDate(IndexON,D2065)</f>
        <v>54252</v>
      </c>
      <c r="F2065" s="52">
        <f>IFERROR(_xll.qlIndexFixing(IndexON,D2065,TRUE,_xll.ohTrigger(RecalcTrigger,TriggerON)),NA())</f>
        <v>1.4000986152211681E-2</v>
      </c>
      <c r="H2065" s="49">
        <f>_xll.qlCalendarAdvance(IborCalendar,$H2064,B2065,"f",FALSE)</f>
        <v>54232</v>
      </c>
      <c r="I2065" s="49">
        <f>_xll.qlInterestRateIndexValueDate(Index1M,$H2065)</f>
        <v>54234</v>
      </c>
      <c r="J2065" s="52">
        <f>IFERROR(_xll.qlIndexFixing(Index1M,$H2065,TRUE,_xll.ohTrigger(RecalcTrigger,Trigger1M)),NA())</f>
        <v>1.6419358490772917E-2</v>
      </c>
      <c r="K2065" s="52">
        <f>IFERROR(_xll.qlIndexFixing(ONIndex1M,I2065,TRUE,_xll.ohTrigger(RecalcTrigger,Trigger1M)),NA())</f>
        <v>1.6408088466643989E-2</v>
      </c>
      <c r="L2065" s="52">
        <f>IFERROR(_xll.qlIndexFixing(Index3M,H2065,TRUE,_xll.ohTrigger(RecalcTrigger,Trigger3M)),NA())</f>
        <v>1.8058090052873781E-2</v>
      </c>
      <c r="M2065" s="52">
        <f>IFERROR(_xll.qlIndexFixing(ONIndex3M,I2065,TRUE,_xll.ohTrigger(RecalcTrigger,Trigger3M)),NA())</f>
        <v>1.8032143030355385E-2</v>
      </c>
      <c r="N2065" s="52">
        <f>IFERROR(_xll.qlIndexFixing(Index6M,$H2065,TRUE,_xll.ohTrigger(RecalcTrigger,Trigger6M)),NA())</f>
        <v>1.9957360289001379E-2</v>
      </c>
      <c r="O2065" s="52">
        <f>IFERROR(_xll.qlIndexFixing(ONIndex6M,I2065,TRUE,_xll.ohTrigger(RecalcTrigger,Trigger6M)),NA())</f>
        <v>1.9873992305292631E-2</v>
      </c>
      <c r="P2065" s="52">
        <f>IFERROR(_xll.qlIndexFixing(Index1Y,$H2065,TRUE,_xll.ohTrigger(RecalcTrigger,Trigger1Y)),NA())</f>
        <v>2.2051109362751436E-2</v>
      </c>
      <c r="Q2065" s="52">
        <f>IFERROR(_xll.qlIndexFixing(ONIndex1Y,I2065,TRUE,_xll.ohTrigger(RecalcTrigger,Trigger1Y)),NA())</f>
        <v>2.1786531601426518E-2</v>
      </c>
    </row>
    <row r="2066" spans="2:17" x14ac:dyDescent="0.2">
      <c r="B2066" s="46" t="s">
        <v>51</v>
      </c>
      <c r="D2066" s="49">
        <f>_xll.qlCalendarAdvance(LocalCalendar,$D2065,B2066,"f",FALSE)</f>
        <v>54259</v>
      </c>
      <c r="E2066" s="49">
        <f>_xll.qlInterestRateIndexValueDate(IndexON,D2066)</f>
        <v>54259</v>
      </c>
      <c r="F2066" s="52">
        <f>IFERROR(_xll.qlIndexFixing(IndexON,D2066,TRUE,_xll.ohTrigger(RecalcTrigger,TriggerON)),NA())</f>
        <v>1.3999378550559882E-2</v>
      </c>
      <c r="H2066" s="49">
        <f>_xll.qlCalendarAdvance(IborCalendar,$H2065,B2066,"f",FALSE)</f>
        <v>54239</v>
      </c>
      <c r="I2066" s="49">
        <f>_xll.qlInterestRateIndexValueDate(Index1M,$H2066)</f>
        <v>54241</v>
      </c>
      <c r="J2066" s="52">
        <f>IFERROR(_xll.qlIndexFixing(Index1M,$H2066,TRUE,_xll.ohTrigger(RecalcTrigger,Trigger1M)),NA())</f>
        <v>1.6419204244439711E-2</v>
      </c>
      <c r="K2066" s="52">
        <f>IFERROR(_xll.qlIndexFixing(ONIndex1M,I2066,TRUE,_xll.ohTrigger(RecalcTrigger,Trigger1M)),NA())</f>
        <v>1.6409037054352371E-2</v>
      </c>
      <c r="L2066" s="52">
        <f>IFERROR(_xll.qlIndexFixing(Index3M,H2066,TRUE,_xll.ohTrigger(RecalcTrigger,Trigger3M)),NA())</f>
        <v>1.8055753445752078E-2</v>
      </c>
      <c r="M2066" s="52">
        <f>IFERROR(_xll.qlIndexFixing(ONIndex3M,I2066,TRUE,_xll.ohTrigger(RecalcTrigger,Trigger3M)),NA())</f>
        <v>1.8030662638126582E-2</v>
      </c>
      <c r="N2066" s="52">
        <f>IFERROR(_xll.qlIndexFixing(Index6M,$H2066,TRUE,_xll.ohTrigger(RecalcTrigger,Trigger6M)),NA())</f>
        <v>1.9955448997633584E-2</v>
      </c>
      <c r="O2066" s="52">
        <f>IFERROR(_xll.qlIndexFixing(ONIndex6M,I2066,TRUE,_xll.ohTrigger(RecalcTrigger,Trigger6M)),NA())</f>
        <v>1.9873990929293317E-2</v>
      </c>
      <c r="P2066" s="52">
        <f>IFERROR(_xll.qlIndexFixing(Index1Y,$H2066,TRUE,_xll.ohTrigger(RecalcTrigger,Trigger1Y)),NA())</f>
        <v>2.2051696814225422E-2</v>
      </c>
      <c r="Q2066" s="52">
        <f>IFERROR(_xll.qlIndexFixing(ONIndex1Y,I2066,TRUE,_xll.ohTrigger(RecalcTrigger,Trigger1Y)),NA())</f>
        <v>2.179018701403912E-2</v>
      </c>
    </row>
    <row r="2067" spans="2:17" x14ac:dyDescent="0.2">
      <c r="B2067" s="46" t="s">
        <v>51</v>
      </c>
      <c r="D2067" s="49">
        <f>_xll.qlCalendarAdvance(LocalCalendar,$D2066,B2067,"f",FALSE)</f>
        <v>54266</v>
      </c>
      <c r="E2067" s="49">
        <f>_xll.qlInterestRateIndexValueDate(IndexON,D2067)</f>
        <v>54266</v>
      </c>
      <c r="F2067" s="52">
        <f>IFERROR(_xll.qlIndexFixing(IndexON,D2067,TRUE,_xll.ohTrigger(RecalcTrigger,TriggerON)),NA())</f>
        <v>1.3997767161297858E-2</v>
      </c>
      <c r="H2067" s="49">
        <f>_xll.qlCalendarAdvance(IborCalendar,$H2066,B2067,"f",FALSE)</f>
        <v>54246</v>
      </c>
      <c r="I2067" s="49">
        <f>_xll.qlInterestRateIndexValueDate(Index1M,$H2067)</f>
        <v>54248</v>
      </c>
      <c r="J2067" s="52">
        <f>IFERROR(_xll.qlIndexFixing(Index1M,$H2067,TRUE,_xll.ohTrigger(RecalcTrigger,Trigger1M)),NA())</f>
        <v>1.6419044554438489E-2</v>
      </c>
      <c r="K2067" s="52">
        <f>IFERROR(_xll.qlIndexFixing(ONIndex1M,I2067,TRUE,_xll.ohTrigger(RecalcTrigger,Trigger1M)),NA())</f>
        <v>1.6407799047195581E-2</v>
      </c>
      <c r="L2067" s="52">
        <f>IFERROR(_xll.qlIndexFixing(Index3M,H2067,TRUE,_xll.ohTrigger(RecalcTrigger,Trigger3M)),NA())</f>
        <v>1.8053418190666252E-2</v>
      </c>
      <c r="M2067" s="52">
        <f>IFERROR(_xll.qlIndexFixing(ONIndex3M,I2067,TRUE,_xll.ohTrigger(RecalcTrigger,Trigger3M)),NA())</f>
        <v>1.8027474914781294E-2</v>
      </c>
      <c r="N2067" s="52">
        <f>IFERROR(_xll.qlIndexFixing(Index6M,$H2067,TRUE,_xll.ohTrigger(RecalcTrigger,Trigger6M)),NA())</f>
        <v>1.995397472486907E-2</v>
      </c>
      <c r="O2067" s="52">
        <f>IFERROR(_xll.qlIndexFixing(ONIndex6M,I2067,TRUE,_xll.ohTrigger(RecalcTrigger,Trigger6M)),NA())</f>
        <v>1.987127418204615E-2</v>
      </c>
      <c r="P2067" s="52">
        <f>IFERROR(_xll.qlIndexFixing(Index1Y,$H2067,TRUE,_xll.ohTrigger(RecalcTrigger,Trigger1Y)),NA())</f>
        <v>2.2052252404223323E-2</v>
      </c>
      <c r="Q2067" s="52">
        <f>IFERROR(_xll.qlIndexFixing(ONIndex1Y,I2067,TRUE,_xll.ohTrigger(RecalcTrigger,Trigger1Y)),NA())</f>
        <v>2.1789270392220672E-2</v>
      </c>
    </row>
    <row r="2068" spans="2:17" x14ac:dyDescent="0.2">
      <c r="B2068" s="46" t="s">
        <v>51</v>
      </c>
      <c r="D2068" s="49">
        <f>_xll.qlCalendarAdvance(LocalCalendar,$D2067,B2068,"f",FALSE)</f>
        <v>54273</v>
      </c>
      <c r="E2068" s="49">
        <f>_xll.qlInterestRateIndexValueDate(IndexON,D2068)</f>
        <v>54273</v>
      </c>
      <c r="F2068" s="52">
        <f>IFERROR(_xll.qlIndexFixing(IndexON,D2068,TRUE,_xll.ohTrigger(RecalcTrigger,TriggerON)),NA())</f>
        <v>1.3996151984665417E-2</v>
      </c>
      <c r="H2068" s="49">
        <f>_xll.qlCalendarAdvance(IborCalendar,$H2067,B2068,"f",FALSE)</f>
        <v>54253</v>
      </c>
      <c r="I2068" s="49">
        <f>_xll.qlInterestRateIndexValueDate(Index1M,$H2068)</f>
        <v>54255</v>
      </c>
      <c r="J2068" s="52">
        <f>IFERROR(_xll.qlIndexFixing(Index1M,$H2068,TRUE,_xll.ohTrigger(RecalcTrigger,Trigger1M)),NA())</f>
        <v>1.6418879420766752E-2</v>
      </c>
      <c r="K2068" s="52">
        <f>IFERROR(_xll.qlIndexFixing(ONIndex1M,I2068,TRUE,_xll.ohTrigger(RecalcTrigger,Trigger1M)),NA())</f>
        <v>1.6407646183473901E-2</v>
      </c>
      <c r="L2068" s="52">
        <f>IFERROR(_xll.qlIndexFixing(Index3M,H2068,TRUE,_xll.ohTrigger(RecalcTrigger,Trigger3M)),NA())</f>
        <v>1.8051084287612824E-2</v>
      </c>
      <c r="M2068" s="52">
        <f>IFERROR(_xll.qlIndexFixing(ONIndex3M,I2068,TRUE,_xll.ohTrigger(RecalcTrigger,Trigger3M)),NA())</f>
        <v>1.8025142873741018E-2</v>
      </c>
      <c r="N2068" s="52">
        <f>IFERROR(_xll.qlIndexFixing(Index6M,$H2068,TRUE,_xll.ohTrigger(RecalcTrigger,Trigger6M)),NA())</f>
        <v>1.9952935644550335E-2</v>
      </c>
      <c r="O2068" s="52">
        <f>IFERROR(_xll.qlIndexFixing(ONIndex6M,I2068,TRUE,_xll.ohTrigger(RecalcTrigger,Trigger6M)),NA())</f>
        <v>1.9869904155873641E-2</v>
      </c>
      <c r="P2068" s="52">
        <f>IFERROR(_xll.qlIndexFixing(Index1Y,$H2068,TRUE,_xll.ohTrigger(RecalcTrigger,Trigger1Y)),NA())</f>
        <v>2.2052776132693668E-2</v>
      </c>
      <c r="Q2068" s="52">
        <f>IFERROR(_xll.qlIndexFixing(ONIndex1Y,I2068,TRUE,_xll.ohTrigger(RecalcTrigger,Trigger1Y)),NA())</f>
        <v>2.1790593037254169E-2</v>
      </c>
    </row>
    <row r="2069" spans="2:17" x14ac:dyDescent="0.2">
      <c r="B2069" s="46" t="s">
        <v>51</v>
      </c>
      <c r="D2069" s="49">
        <f>_xll.qlCalendarAdvance(LocalCalendar,$D2068,B2069,"f",FALSE)</f>
        <v>54280</v>
      </c>
      <c r="E2069" s="49">
        <f>_xll.qlInterestRateIndexValueDate(IndexON,D2069)</f>
        <v>54280</v>
      </c>
      <c r="F2069" s="52">
        <f>IFERROR(_xll.qlIndexFixing(IndexON,D2069,TRUE,_xll.ohTrigger(RecalcTrigger,TriggerON)),NA())</f>
        <v>1.3994533020342814E-2</v>
      </c>
      <c r="H2069" s="49">
        <f>_xll.qlCalendarAdvance(IborCalendar,$H2068,B2069,"f",FALSE)</f>
        <v>54260</v>
      </c>
      <c r="I2069" s="49">
        <f>_xll.qlInterestRateIndexValueDate(Index1M,$H2069)</f>
        <v>54262</v>
      </c>
      <c r="J2069" s="52">
        <f>IFERROR(_xll.qlIndexFixing(Index1M,$H2069,TRUE,_xll.ohTrigger(RecalcTrigger,Trigger1M)),NA())</f>
        <v>1.6418708843431995E-2</v>
      </c>
      <c r="K2069" s="52">
        <f>IFERROR(_xll.qlIndexFixing(ONIndex1M,I2069,TRUE,_xll.ohTrigger(RecalcTrigger,Trigger1M)),NA())</f>
        <v>1.6407487883860483E-2</v>
      </c>
      <c r="L2069" s="52">
        <f>IFERROR(_xll.qlIndexFixing(Index3M,H2069,TRUE,_xll.ohTrigger(RecalcTrigger,Trigger3M)),NA())</f>
        <v>1.8048751736590925E-2</v>
      </c>
      <c r="M2069" s="52">
        <f>IFERROR(_xll.qlIndexFixing(ONIndex3M,I2069,TRUE,_xll.ohTrigger(RecalcTrigger,Trigger3M)),NA())</f>
        <v>1.802281217730517E-2</v>
      </c>
      <c r="N2069" s="52">
        <f>IFERROR(_xll.qlIndexFixing(Index6M,$H2069,TRUE,_xll.ohTrigger(RecalcTrigger,Trigger6M)),NA())</f>
        <v>1.9951004028786395E-2</v>
      </c>
      <c r="O2069" s="52">
        <f>IFERROR(_xll.qlIndexFixing(ONIndex6M,I2069,TRUE,_xll.ohTrigger(RecalcTrigger,Trigger6M)),NA())</f>
        <v>1.9868526820108201E-2</v>
      </c>
      <c r="P2069" s="52">
        <f>IFERROR(_xll.qlIndexFixing(Index1Y,$H2069,TRUE,_xll.ohTrigger(RecalcTrigger,Trigger1Y)),NA())</f>
        <v>2.2053267999586089E-2</v>
      </c>
      <c r="Q2069" s="52">
        <f>IFERROR(_xll.qlIndexFixing(ONIndex1Y,I2069,TRUE,_xll.ohTrigger(RecalcTrigger,Trigger1Y)),NA())</f>
        <v>2.1791884515298676E-2</v>
      </c>
    </row>
    <row r="2070" spans="2:17" x14ac:dyDescent="0.2">
      <c r="B2070" s="46" t="s">
        <v>51</v>
      </c>
      <c r="D2070" s="49">
        <f>_xll.qlCalendarAdvance(LocalCalendar,$D2069,B2070,"f",FALSE)</f>
        <v>54287</v>
      </c>
      <c r="E2070" s="49">
        <f>_xll.qlInterestRateIndexValueDate(IndexON,D2070)</f>
        <v>54287</v>
      </c>
      <c r="F2070" s="52">
        <f>IFERROR(_xll.qlIndexFixing(IndexON,D2070,TRUE,_xll.ohTrigger(RecalcTrigger,TriggerON)),NA())</f>
        <v>1.3992910268649794E-2</v>
      </c>
      <c r="H2070" s="49">
        <f>_xll.qlCalendarAdvance(IborCalendar,$H2069,B2070,"f",FALSE)</f>
        <v>54267</v>
      </c>
      <c r="I2070" s="49">
        <f>_xll.qlInterestRateIndexValueDate(Index1M,$H2070)</f>
        <v>54269</v>
      </c>
      <c r="J2070" s="52">
        <f>IFERROR(_xll.qlIndexFixing(Index1M,$H2070,TRUE,_xll.ohTrigger(RecalcTrigger,Trigger1M)),NA())</f>
        <v>1.6417449237508635E-2</v>
      </c>
      <c r="K2070" s="52">
        <f>IFERROR(_xll.qlIndexFixing(ONIndex1M,I2070,TRUE,_xll.ohTrigger(RecalcTrigger,Trigger1M)),NA())</f>
        <v>1.6407324148195457E-2</v>
      </c>
      <c r="L2070" s="52">
        <f>IFERROR(_xll.qlIndexFixing(Index3M,H2070,TRUE,_xll.ohTrigger(RecalcTrigger,Trigger3M)),NA())</f>
        <v>1.8046420537596215E-2</v>
      </c>
      <c r="M2070" s="52">
        <f>IFERROR(_xll.qlIndexFixing(ONIndex3M,I2070,TRUE,_xll.ohTrigger(RecalcTrigger,Trigger3M)),NA())</f>
        <v>1.8020482825233941E-2</v>
      </c>
      <c r="N2070" s="52">
        <f>IFERROR(_xll.qlIndexFixing(Index6M,$H2070,TRUE,_xll.ohTrigger(RecalcTrigger,Trigger6M)),NA())</f>
        <v>1.994818328374583E-2</v>
      </c>
      <c r="O2070" s="52">
        <f>IFERROR(_xll.qlIndexFixing(ONIndex6M,I2070,TRUE,_xll.ohTrigger(RecalcTrigger,Trigger6M)),NA())</f>
        <v>1.9867142174510022E-2</v>
      </c>
      <c r="P2070" s="52">
        <f>IFERROR(_xll.qlIndexFixing(Index1Y,$H2070,TRUE,_xll.ohTrigger(RecalcTrigger,Trigger1Y)),NA())</f>
        <v>2.2053728004853938E-2</v>
      </c>
      <c r="Q2070" s="52">
        <f>IFERROR(_xll.qlIndexFixing(ONIndex1Y,I2070,TRUE,_xll.ohTrigger(RecalcTrigger,Trigger1Y)),NA())</f>
        <v>2.1793144826514066E-2</v>
      </c>
    </row>
    <row r="2071" spans="2:17" x14ac:dyDescent="0.2">
      <c r="B2071" s="46" t="s">
        <v>51</v>
      </c>
      <c r="D2071" s="49">
        <f>_xll.qlCalendarAdvance(LocalCalendar,$D2070,B2071,"f",FALSE)</f>
        <v>54294</v>
      </c>
      <c r="E2071" s="49">
        <f>_xll.qlInterestRateIndexValueDate(IndexON,D2071)</f>
        <v>54294</v>
      </c>
      <c r="F2071" s="52">
        <f>IFERROR(_xll.qlIndexFixing(IndexON,D2071,TRUE,_xll.ohTrigger(RecalcTrigger,TriggerON)),NA())</f>
        <v>1.3991283729426485E-2</v>
      </c>
      <c r="H2071" s="49">
        <f>_xll.qlCalendarAdvance(IborCalendar,$H2070,B2071,"f",FALSE)</f>
        <v>54274</v>
      </c>
      <c r="I2071" s="49">
        <f>_xll.qlInterestRateIndexValueDate(Index1M,$H2071)</f>
        <v>54276</v>
      </c>
      <c r="J2071" s="52">
        <f>IFERROR(_xll.qlIndexFixing(Index1M,$H2071,TRUE,_xll.ohTrigger(RecalcTrigger,Trigger1M)),NA())</f>
        <v>1.6418712101907606E-2</v>
      </c>
      <c r="K2071" s="52">
        <f>IFERROR(_xll.qlIndexFixing(ONIndex1M,I2071,TRUE,_xll.ohTrigger(RecalcTrigger,Trigger1M)),NA())</f>
        <v>1.6407154976478822E-2</v>
      </c>
      <c r="L2071" s="52">
        <f>IFERROR(_xll.qlIndexFixing(Index3M,H2071,TRUE,_xll.ohTrigger(RecalcTrigger,Trigger3M)),NA())</f>
        <v>1.8044090690629556E-2</v>
      </c>
      <c r="M2071" s="52">
        <f>IFERROR(_xll.qlIndexFixing(ONIndex3M,I2071,TRUE,_xll.ohTrigger(RecalcTrigger,Trigger3M)),NA())</f>
        <v>1.801815481776714E-2</v>
      </c>
      <c r="N2071" s="52">
        <f>IFERROR(_xll.qlIndexFixing(Index6M,$H2071,TRUE,_xll.ohTrigger(RecalcTrigger,Trigger6M)),NA())</f>
        <v>1.9948003798747362E-2</v>
      </c>
      <c r="O2071" s="52">
        <f>IFERROR(_xll.qlIndexFixing(ONIndex6M,I2071,TRUE,_xll.ohTrigger(RecalcTrigger,Trigger6M)),NA())</f>
        <v>1.9865750219318912E-2</v>
      </c>
      <c r="P2071" s="52">
        <f>IFERROR(_xll.qlIndexFixing(Index1Y,$H2071,TRUE,_xll.ohTrigger(RecalcTrigger,Trigger1Y)),NA())</f>
        <v>2.2054156148453637E-2</v>
      </c>
      <c r="Q2071" s="52">
        <f>IFERROR(_xll.qlIndexFixing(ONIndex1Y,I2071,TRUE,_xll.ohTrigger(RecalcTrigger,Trigger1Y)),NA())</f>
        <v>2.1794373970820402E-2</v>
      </c>
    </row>
    <row r="2072" spans="2:17" x14ac:dyDescent="0.2">
      <c r="B2072" s="46" t="s">
        <v>51</v>
      </c>
      <c r="D2072" s="49">
        <f>_xll.qlCalendarAdvance(LocalCalendar,$D2071,B2072,"f",FALSE)</f>
        <v>54301</v>
      </c>
      <c r="E2072" s="49">
        <f>_xll.qlInterestRateIndexValueDate(IndexON,D2072)</f>
        <v>54301</v>
      </c>
      <c r="F2072" s="52">
        <f>IFERROR(_xll.qlIndexFixing(IndexON,D2072,TRUE,_xll.ohTrigger(RecalcTrigger,TriggerON)),NA())</f>
        <v>1.3989653402752822E-2</v>
      </c>
      <c r="H2072" s="49">
        <f>_xll.qlCalendarAdvance(IborCalendar,$H2071,B2072,"f",FALSE)</f>
        <v>54281</v>
      </c>
      <c r="I2072" s="49">
        <f>_xll.qlInterestRateIndexValueDate(Index1M,$H2072)</f>
        <v>54283</v>
      </c>
      <c r="J2072" s="52">
        <f>IFERROR(_xll.qlIndexFixing(Index1M,$H2072,TRUE,_xll.ohTrigger(RecalcTrigger,Trigger1M)),NA())</f>
        <v>1.6418164449414629E-2</v>
      </c>
      <c r="K2072" s="52">
        <f>IFERROR(_xll.qlIndexFixing(ONIndex1M,I2072,TRUE,_xll.ohTrigger(RecalcTrigger,Trigger1M)),NA())</f>
        <v>1.640698036887045E-2</v>
      </c>
      <c r="L2072" s="52">
        <f>IFERROR(_xll.qlIndexFixing(Index3M,H2072,TRUE,_xll.ohTrigger(RecalcTrigger,Trigger3M)),NA())</f>
        <v>1.8041762195685738E-2</v>
      </c>
      <c r="M2072" s="52">
        <f>IFERROR(_xll.qlIndexFixing(ONIndex3M,I2072,TRUE,_xll.ohTrigger(RecalcTrigger,Trigger3M)),NA())</f>
        <v>1.8015828154824831E-2</v>
      </c>
      <c r="N2072" s="52">
        <f>IFERROR(_xll.qlIndexFixing(Index6M,$H2072,TRUE,_xll.ohTrigger(RecalcTrigger,Trigger6M)),NA())</f>
        <v>1.9946932744011336E-2</v>
      </c>
      <c r="O2072" s="52">
        <f>IFERROR(_xll.qlIndexFixing(ONIndex6M,I2072,TRUE,_xll.ohTrigger(RecalcTrigger,Trigger6M)),NA())</f>
        <v>1.9864350954454935E-2</v>
      </c>
      <c r="P2072" s="52">
        <f>IFERROR(_xll.qlIndexFixing(Index1Y,$H2072,TRUE,_xll.ohTrigger(RecalcTrigger,Trigger1Y)),NA())</f>
        <v>2.2054552430345101E-2</v>
      </c>
      <c r="Q2072" s="52">
        <f>IFERROR(_xll.qlIndexFixing(ONIndex1Y,I2072,TRUE,_xll.ohTrigger(RecalcTrigger,Trigger1Y)),NA())</f>
        <v>2.1795571948377557E-2</v>
      </c>
    </row>
    <row r="2073" spans="2:17" x14ac:dyDescent="0.2">
      <c r="B2073" s="46" t="s">
        <v>51</v>
      </c>
      <c r="D2073" s="49">
        <f>_xll.qlCalendarAdvance(LocalCalendar,$D2072,B2073,"f",FALSE)</f>
        <v>54309</v>
      </c>
      <c r="E2073" s="49">
        <f>_xll.qlInterestRateIndexValueDate(IndexON,D2073)</f>
        <v>54309</v>
      </c>
      <c r="F2073" s="52">
        <f>IFERROR(_xll.qlIndexFixing(IndexON,D2073,TRUE,_xll.ohTrigger(RecalcTrigger,TriggerON)),NA())</f>
        <v>1.3987785534572694E-2</v>
      </c>
      <c r="H2073" s="49">
        <f>_xll.qlCalendarAdvance(IborCalendar,$H2072,B2073,"f",FALSE)</f>
        <v>54288</v>
      </c>
      <c r="I2073" s="49">
        <f>_xll.qlInterestRateIndexValueDate(Index1M,$H2073)</f>
        <v>54290</v>
      </c>
      <c r="J2073" s="52">
        <f>IFERROR(_xll.qlIndexFixing(Index1M,$H2073,TRUE,_xll.ohTrigger(RecalcTrigger,Trigger1M)),NA())</f>
        <v>1.6417972097410305E-2</v>
      </c>
      <c r="K2073" s="52">
        <f>IFERROR(_xll.qlIndexFixing(ONIndex1M,I2073,TRUE,_xll.ohTrigger(RecalcTrigger,Trigger1M)),NA())</f>
        <v>1.6406800325210469E-2</v>
      </c>
      <c r="L2073" s="52">
        <f>IFERROR(_xll.qlIndexFixing(Index3M,H2073,TRUE,_xll.ohTrigger(RecalcTrigger,Trigger3M)),NA())</f>
        <v>1.8039435052763897E-2</v>
      </c>
      <c r="M2073" s="52">
        <f>IFERROR(_xll.qlIndexFixing(ONIndex3M,I2073,TRUE,_xll.ohTrigger(RecalcTrigger,Trigger3M)),NA())</f>
        <v>1.8013502836566886E-2</v>
      </c>
      <c r="N2073" s="52">
        <f>IFERROR(_xll.qlIndexFixing(Index6M,$H2073,TRUE,_xll.ohTrigger(RecalcTrigger,Trigger6M)),NA())</f>
        <v>1.9944974034887351E-2</v>
      </c>
      <c r="O2073" s="52">
        <f>IFERROR(_xll.qlIndexFixing(ONIndex6M,I2073,TRUE,_xll.ohTrigger(RecalcTrigger,Trigger6M)),NA())</f>
        <v>1.986294437991809E-2</v>
      </c>
      <c r="P2073" s="52">
        <f>IFERROR(_xll.qlIndexFixing(Index1Y,$H2073,TRUE,_xll.ohTrigger(RecalcTrigger,Trigger1Y)),NA())</f>
        <v>2.2054916850490013E-2</v>
      </c>
      <c r="Q2073" s="52">
        <f>IFERROR(_xll.qlIndexFixing(ONIndex1Y,I2073,TRUE,_xll.ohTrigger(RecalcTrigger,Trigger1Y)),NA())</f>
        <v>2.1796738758865786E-2</v>
      </c>
    </row>
    <row r="2074" spans="2:17" x14ac:dyDescent="0.2">
      <c r="B2074" s="46" t="s">
        <v>51</v>
      </c>
      <c r="D2074" s="49">
        <f>_xll.qlCalendarAdvance(LocalCalendar,$D2073,B2074,"f",FALSE)</f>
        <v>54316</v>
      </c>
      <c r="E2074" s="49">
        <f>_xll.qlInterestRateIndexValueDate(IndexON,D2074)</f>
        <v>54316</v>
      </c>
      <c r="F2074" s="52">
        <f>IFERROR(_xll.qlIndexFixing(IndexON,D2074,TRUE,_xll.ohTrigger(RecalcTrigger,TriggerON)),NA())</f>
        <v>1.3986147091751278E-2</v>
      </c>
      <c r="H2074" s="49">
        <f>_xll.qlCalendarAdvance(IborCalendar,$H2073,B2074,"f",FALSE)</f>
        <v>54295</v>
      </c>
      <c r="I2074" s="49">
        <f>_xll.qlInterestRateIndexValueDate(Index1M,$H2074)</f>
        <v>54297</v>
      </c>
      <c r="J2074" s="52">
        <f>IFERROR(_xll.qlIndexFixing(Index1M,$H2074,TRUE,_xll.ohTrigger(RecalcTrigger,Trigger1M)),NA())</f>
        <v>1.6417774301740462E-2</v>
      </c>
      <c r="K2074" s="52">
        <f>IFERROR(_xll.qlIndexFixing(ONIndex1M,I2074,TRUE,_xll.ohTrigger(RecalcTrigger,Trigger1M)),NA())</f>
        <v>1.6406614845578815E-2</v>
      </c>
      <c r="L2074" s="52">
        <f>IFERROR(_xll.qlIndexFixing(Index3M,H2074,TRUE,_xll.ohTrigger(RecalcTrigger,Trigger3M)),NA())</f>
        <v>1.803710926186055E-2</v>
      </c>
      <c r="M2074" s="52">
        <f>IFERROR(_xll.qlIndexFixing(ONIndex3M,I2074,TRUE,_xll.ohTrigger(RecalcTrigger,Trigger3M)),NA())</f>
        <v>1.8011178862593624E-2</v>
      </c>
      <c r="N2074" s="52">
        <f>IFERROR(_xll.qlIndexFixing(Index6M,$H2074,TRUE,_xll.ohTrigger(RecalcTrigger,Trigger6M)),NA())</f>
        <v>1.9942131085651012E-2</v>
      </c>
      <c r="O2074" s="52">
        <f>IFERROR(_xll.qlIndexFixing(ONIndex6M,I2074,TRUE,_xll.ohTrigger(RecalcTrigger,Trigger6M)),NA())</f>
        <v>1.9861530495708379E-2</v>
      </c>
      <c r="P2074" s="52">
        <f>IFERROR(_xll.qlIndexFixing(Index1Y,$H2074,TRUE,_xll.ohTrigger(RecalcTrigger,Trigger1Y)),NA())</f>
        <v>2.2055249408854418E-2</v>
      </c>
      <c r="Q2074" s="52">
        <f>IFERROR(_xll.qlIndexFixing(ONIndex1Y,I2074,TRUE,_xll.ohTrigger(RecalcTrigger,Trigger1Y)),NA())</f>
        <v>2.1797874402524897E-2</v>
      </c>
    </row>
    <row r="2075" spans="2:17" x14ac:dyDescent="0.2">
      <c r="B2075" s="46" t="s">
        <v>51</v>
      </c>
      <c r="D2075" s="49">
        <f>_xll.qlCalendarAdvance(LocalCalendar,$D2074,B2075,"f",FALSE)</f>
        <v>54323</v>
      </c>
      <c r="E2075" s="49">
        <f>_xll.qlInterestRateIndexValueDate(IndexON,D2075)</f>
        <v>54323</v>
      </c>
      <c r="F2075" s="52">
        <f>IFERROR(_xll.qlIndexFixing(IndexON,D2075,TRUE,_xll.ohTrigger(RecalcTrigger,TriggerON)),NA())</f>
        <v>1.3984504861479508E-2</v>
      </c>
      <c r="H2075" s="49">
        <f>_xll.qlCalendarAdvance(IborCalendar,$H2074,B2075,"f",FALSE)</f>
        <v>54302</v>
      </c>
      <c r="I2075" s="49">
        <f>_xll.qlInterestRateIndexValueDate(Index1M,$H2075)</f>
        <v>54304</v>
      </c>
      <c r="J2075" s="52">
        <f>IFERROR(_xll.qlIndexFixing(Index1M,$H2075,TRUE,_xll.ohTrigger(RecalcTrigger,Trigger1M)),NA())</f>
        <v>1.6417571062402603E-2</v>
      </c>
      <c r="K2075" s="52">
        <f>IFERROR(_xll.qlIndexFixing(ONIndex1M,I2075,TRUE,_xll.ohTrigger(RecalcTrigger,Trigger1M)),NA())</f>
        <v>1.6406423930055425E-2</v>
      </c>
      <c r="L2075" s="52">
        <f>IFERROR(_xll.qlIndexFixing(Index3M,H2075,TRUE,_xll.ohTrigger(RecalcTrigger,Trigger3M)),NA())</f>
        <v>1.8034499550031044E-2</v>
      </c>
      <c r="M2075" s="52">
        <f>IFERROR(_xll.qlIndexFixing(ONIndex3M,I2075,TRUE,_xll.ohTrigger(RecalcTrigger,Trigger3M)),NA())</f>
        <v>1.800885623322479E-2</v>
      </c>
      <c r="N2075" s="52">
        <f>IFERROR(_xll.qlIndexFixing(Index6M,$H2075,TRUE,_xll.ohTrigger(RecalcTrigger,Trigger6M)),NA())</f>
        <v>1.9939722597769174E-2</v>
      </c>
      <c r="O2075" s="52">
        <f>IFERROR(_xll.qlIndexFixing(ONIndex6M,I2075,TRUE,_xll.ohTrigger(RecalcTrigger,Trigger6M)),NA())</f>
        <v>1.9860109301825801E-2</v>
      </c>
      <c r="P2075" s="52">
        <f>IFERROR(_xll.qlIndexFixing(Index1Y,$H2075,TRUE,_xll.ohTrigger(RecalcTrigger,Trigger1Y)),NA())</f>
        <v>2.205555010540635E-2</v>
      </c>
      <c r="Q2075" s="52">
        <f>IFERROR(_xll.qlIndexFixing(ONIndex1Y,I2075,TRUE,_xll.ohTrigger(RecalcTrigger,Trigger1Y)),NA())</f>
        <v>2.1798978879195019E-2</v>
      </c>
    </row>
    <row r="2076" spans="2:17" x14ac:dyDescent="0.2">
      <c r="B2076" s="46" t="s">
        <v>51</v>
      </c>
      <c r="D2076" s="49">
        <f>_xll.qlCalendarAdvance(LocalCalendar,$D2075,B2076,"f",FALSE)</f>
        <v>54330</v>
      </c>
      <c r="E2076" s="49">
        <f>_xll.qlInterestRateIndexValueDate(IndexON,D2076)</f>
        <v>54330</v>
      </c>
      <c r="F2076" s="52">
        <f>IFERROR(_xll.qlIndexFixing(IndexON,D2076,TRUE,_xll.ohTrigger(RecalcTrigger,TriggerON)),NA())</f>
        <v>1.3982858843757384E-2</v>
      </c>
      <c r="H2076" s="49">
        <f>_xll.qlCalendarAdvance(IborCalendar,$H2075,B2076,"f",FALSE)</f>
        <v>54309</v>
      </c>
      <c r="I2076" s="49">
        <f>_xll.qlInterestRateIndexValueDate(Index1M,$H2076)</f>
        <v>54311</v>
      </c>
      <c r="J2076" s="52">
        <f>IFERROR(_xll.qlIndexFixing(Index1M,$H2076,TRUE,_xll.ohTrigger(RecalcTrigger,Trigger1M)),NA())</f>
        <v>1.6417721134231206E-2</v>
      </c>
      <c r="K2076" s="52">
        <f>IFERROR(_xll.qlIndexFixing(ONIndex1M,I2076,TRUE,_xll.ohTrigger(RecalcTrigger,Trigger1M)),NA())</f>
        <v>1.6406227578480426E-2</v>
      </c>
      <c r="L2076" s="52">
        <f>IFERROR(_xll.qlIndexFixing(Index3M,H2076,TRUE,_xll.ohTrigger(RecalcTrigger,Trigger3M)),NA())</f>
        <v>1.8032176482694309E-2</v>
      </c>
      <c r="M2076" s="52">
        <f>IFERROR(_xll.qlIndexFixing(ONIndex3M,I2076,TRUE,_xll.ohTrigger(RecalcTrigger,Trigger3M)),NA())</f>
        <v>1.8006534948460384E-2</v>
      </c>
      <c r="N2076" s="52">
        <f>IFERROR(_xll.qlIndexFixing(Index6M,$H2076,TRUE,_xll.ohTrigger(RecalcTrigger,Trigger6M)),NA())</f>
        <v>1.9938184934583443E-2</v>
      </c>
      <c r="O2076" s="52">
        <f>IFERROR(_xll.qlIndexFixing(ONIndex6M,I2076,TRUE,_xll.ohTrigger(RecalcTrigger,Trigger6M)),NA())</f>
        <v>1.985868079819042E-2</v>
      </c>
      <c r="P2076" s="52">
        <f>IFERROR(_xll.qlIndexFixing(Index1Y,$H2076,TRUE,_xll.ohTrigger(RecalcTrigger,Trigger1Y)),NA())</f>
        <v>2.2055818940117995E-2</v>
      </c>
      <c r="Q2076" s="52">
        <f>IFERROR(_xll.qlIndexFixing(ONIndex1Y,I2076,TRUE,_xll.ohTrigger(RecalcTrigger,Trigger1Y)),NA())</f>
        <v>2.1800052189115959E-2</v>
      </c>
    </row>
    <row r="2077" spans="2:17" x14ac:dyDescent="0.2">
      <c r="B2077" s="46" t="s">
        <v>51</v>
      </c>
      <c r="D2077" s="49">
        <f>_xll.qlCalendarAdvance(LocalCalendar,$D2076,B2077,"f",FALSE)</f>
        <v>54337</v>
      </c>
      <c r="E2077" s="49">
        <f>_xll.qlInterestRateIndexValueDate(IndexON,D2077)</f>
        <v>54337</v>
      </c>
      <c r="F2077" s="52">
        <f>IFERROR(_xll.qlIndexFixing(IndexON,D2077,TRUE,_xll.ohTrigger(RecalcTrigger,TriggerON)),NA())</f>
        <v>1.3981209038504971E-2</v>
      </c>
      <c r="H2077" s="49">
        <f>_xll.qlCalendarAdvance(IborCalendar,$H2076,B2077,"f",FALSE)</f>
        <v>54316</v>
      </c>
      <c r="I2077" s="49">
        <f>_xll.qlInterestRateIndexValueDate(Index1M,$H2077)</f>
        <v>54318</v>
      </c>
      <c r="J2077" s="52">
        <f>IFERROR(_xll.qlIndexFixing(Index1M,$H2077,TRUE,_xll.ohTrigger(RecalcTrigger,Trigger1M)),NA())</f>
        <v>1.6417148252732827E-2</v>
      </c>
      <c r="K2077" s="52">
        <f>IFERROR(_xll.qlIndexFixing(ONIndex1M,I2077,TRUE,_xll.ohTrigger(RecalcTrigger,Trigger1M)),NA())</f>
        <v>1.6406025790853818E-2</v>
      </c>
      <c r="L2077" s="52">
        <f>IFERROR(_xll.qlIndexFixing(Index3M,H2077,TRUE,_xll.ohTrigger(RecalcTrigger,Trigger3M)),NA())</f>
        <v>1.8029854767285369E-2</v>
      </c>
      <c r="M2077" s="52">
        <f>IFERROR(_xll.qlIndexFixing(ONIndex3M,I2077,TRUE,_xll.ohTrigger(RecalcTrigger,Trigger3M)),NA())</f>
        <v>1.8004215008140534E-2</v>
      </c>
      <c r="N2077" s="52">
        <f>IFERROR(_xll.qlIndexFixing(Index6M,$H2077,TRUE,_xll.ohTrigger(RecalcTrigger,Trigger6M)),NA())</f>
        <v>1.9936639890025296E-2</v>
      </c>
      <c r="O2077" s="52">
        <f>IFERROR(_xll.qlIndexFixing(ONIndex6M,I2077,TRUE,_xll.ohTrigger(RecalcTrigger,Trigger6M)),NA())</f>
        <v>1.9857244984882172E-2</v>
      </c>
      <c r="P2077" s="52">
        <f>IFERROR(_xll.qlIndexFixing(Index1Y,$H2077,TRUE,_xll.ohTrigger(RecalcTrigger,Trigger1Y)),NA())</f>
        <v>2.2056055912963068E-2</v>
      </c>
      <c r="Q2077" s="52">
        <f>IFERROR(_xll.qlIndexFixing(ONIndex1Y,I2077,TRUE,_xll.ohTrigger(RecalcTrigger,Trigger1Y)),NA())</f>
        <v>2.180109433204791E-2</v>
      </c>
    </row>
    <row r="2078" spans="2:17" x14ac:dyDescent="0.2">
      <c r="B2078" s="46" t="s">
        <v>51</v>
      </c>
      <c r="D2078" s="49">
        <f>_xll.qlCalendarAdvance(LocalCalendar,$D2077,B2078,"f",FALSE)</f>
        <v>54344</v>
      </c>
      <c r="E2078" s="49">
        <f>_xll.qlInterestRateIndexValueDate(IndexON,D2078)</f>
        <v>54344</v>
      </c>
      <c r="F2078" s="52">
        <f>IFERROR(_xll.qlIndexFixing(IndexON,D2078,TRUE,_xll.ohTrigger(RecalcTrigger,TriggerON)),NA())</f>
        <v>1.3979555445802205E-2</v>
      </c>
      <c r="H2078" s="49">
        <f>_xll.qlCalendarAdvance(IborCalendar,$H2077,B2078,"f",FALSE)</f>
        <v>54323</v>
      </c>
      <c r="I2078" s="49">
        <f>_xll.qlInterestRateIndexValueDate(Index1M,$H2078)</f>
        <v>54325</v>
      </c>
      <c r="J2078" s="52">
        <f>IFERROR(_xll.qlIndexFixing(Index1M,$H2078,TRUE,_xll.ohTrigger(RecalcTrigger,Trigger1M)),NA())</f>
        <v>1.6416928682400911E-2</v>
      </c>
      <c r="K2078" s="52">
        <f>IFERROR(_xll.qlIndexFixing(ONIndex1M,I2078,TRUE,_xll.ohTrigger(RecalcTrigger,Trigger1M)),NA())</f>
        <v>1.6405818567415409E-2</v>
      </c>
      <c r="L2078" s="52">
        <f>IFERROR(_xll.qlIndexFixing(Index3M,H2078,TRUE,_xll.ohTrigger(RecalcTrigger,Trigger3M)),NA())</f>
        <v>1.8027534403803353E-2</v>
      </c>
      <c r="M2078" s="52">
        <f>IFERROR(_xll.qlIndexFixing(ONIndex3M,I2078,TRUE,_xll.ohTrigger(RecalcTrigger,Trigger3M)),NA())</f>
        <v>1.8001896412425111E-2</v>
      </c>
      <c r="N2078" s="52">
        <f>IFERROR(_xll.qlIndexFixing(Index6M,$H2078,TRUE,_xll.ohTrigger(RecalcTrigger,Trigger6M)),NA())</f>
        <v>1.9935087464109741E-2</v>
      </c>
      <c r="O2078" s="52">
        <f>IFERROR(_xll.qlIndexFixing(ONIndex6M,I2078,TRUE,_xll.ohTrigger(RecalcTrigger,Trigger6M)),NA())</f>
        <v>1.9855801861980993E-2</v>
      </c>
      <c r="P2078" s="52">
        <f>IFERROR(_xll.qlIndexFixing(Index1Y,$H2078,TRUE,_xll.ohTrigger(RecalcTrigger,Trigger1Y)),NA())</f>
        <v>2.205626102391945E-2</v>
      </c>
      <c r="Q2078" s="52">
        <f>IFERROR(_xll.qlIndexFixing(ONIndex1Y,I2078,TRUE,_xll.ohTrigger(RecalcTrigger,Trigger1Y)),NA())</f>
        <v>2.1802105308150743E-2</v>
      </c>
    </row>
    <row r="2079" spans="2:17" x14ac:dyDescent="0.2">
      <c r="B2079" s="46" t="s">
        <v>51</v>
      </c>
      <c r="D2079" s="49">
        <f>_xll.qlCalendarAdvance(LocalCalendar,$D2078,B2079,"f",FALSE)</f>
        <v>54351</v>
      </c>
      <c r="E2079" s="49">
        <f>_xll.qlInterestRateIndexValueDate(IndexON,D2079)</f>
        <v>54351</v>
      </c>
      <c r="F2079" s="52">
        <f>IFERROR(_xll.qlIndexFixing(IndexON,D2079,TRUE,_xll.ohTrigger(RecalcTrigger,TriggerON)),NA())</f>
        <v>1.397789806556915E-2</v>
      </c>
      <c r="H2079" s="49">
        <f>_xll.qlCalendarAdvance(IborCalendar,$H2078,B2079,"f",FALSE)</f>
        <v>54330</v>
      </c>
      <c r="I2079" s="49">
        <f>_xll.qlInterestRateIndexValueDate(Index1M,$H2079)</f>
        <v>54332</v>
      </c>
      <c r="J2079" s="52">
        <f>IFERROR(_xll.qlIndexFixing(Index1M,$H2079,TRUE,_xll.ohTrigger(RecalcTrigger,Trigger1M)),NA())</f>
        <v>1.6416703668403476E-2</v>
      </c>
      <c r="K2079" s="52">
        <f>IFERROR(_xll.qlIndexFixing(ONIndex1M,I2079,TRUE,_xll.ohTrigger(RecalcTrigger,Trigger1M)),NA())</f>
        <v>1.6405605907765519E-2</v>
      </c>
      <c r="L2079" s="52">
        <f>IFERROR(_xll.qlIndexFixing(Index3M,H2079,TRUE,_xll.ohTrigger(RecalcTrigger,Trigger3M)),NA())</f>
        <v>1.8026356219531175E-2</v>
      </c>
      <c r="M2079" s="52">
        <f>IFERROR(_xll.qlIndexFixing(ONIndex3M,I2079,TRUE,_xll.ohTrigger(RecalcTrigger,Trigger3M)),NA())</f>
        <v>1.7999579161154244E-2</v>
      </c>
      <c r="N2079" s="52">
        <f>IFERROR(_xll.qlIndexFixing(Index6M,$H2079,TRUE,_xll.ohTrigger(RecalcTrigger,Trigger6M)),NA())</f>
        <v>1.993396371897211E-2</v>
      </c>
      <c r="O2079" s="52">
        <f>IFERROR(_xll.qlIndexFixing(ONIndex6M,I2079,TRUE,_xll.ohTrigger(RecalcTrigger,Trigger6M)),NA())</f>
        <v>1.9854351429406947E-2</v>
      </c>
      <c r="P2079" s="52">
        <f>IFERROR(_xll.qlIndexFixing(Index1Y,$H2079,TRUE,_xll.ohTrigger(RecalcTrigger,Trigger1Y)),NA())</f>
        <v>2.2056434272967655E-2</v>
      </c>
      <c r="Q2079" s="52">
        <f>IFERROR(_xll.qlIndexFixing(ONIndex1Y,I2079,TRUE,_xll.ohTrigger(RecalcTrigger,Trigger1Y)),NA())</f>
        <v>2.1803085117264587E-2</v>
      </c>
    </row>
    <row r="2080" spans="2:17" x14ac:dyDescent="0.2">
      <c r="B2080" s="46" t="s">
        <v>51</v>
      </c>
      <c r="D2080" s="49">
        <f>_xll.qlCalendarAdvance(LocalCalendar,$D2079,B2080,"f",FALSE)</f>
        <v>54358</v>
      </c>
      <c r="E2080" s="49">
        <f>_xll.qlInterestRateIndexValueDate(IndexON,D2080)</f>
        <v>54358</v>
      </c>
      <c r="F2080" s="52">
        <f>IFERROR(_xll.qlIndexFixing(IndexON,D2080,TRUE,_xll.ohTrigger(RecalcTrigger,TriggerON)),NA())</f>
        <v>1.3976236897805805E-2</v>
      </c>
      <c r="H2080" s="49">
        <f>_xll.qlCalendarAdvance(IborCalendar,$H2079,B2080,"f",FALSE)</f>
        <v>54337</v>
      </c>
      <c r="I2080" s="49">
        <f>_xll.qlInterestRateIndexValueDate(Index1M,$H2080)</f>
        <v>54339</v>
      </c>
      <c r="J2080" s="52">
        <f>IFERROR(_xll.qlIndexFixing(Index1M,$H2080,TRUE,_xll.ohTrigger(RecalcTrigger,Trigger1M)),NA())</f>
        <v>1.6416473210738025E-2</v>
      </c>
      <c r="K2080" s="52">
        <f>IFERROR(_xll.qlIndexFixing(ONIndex1M,I2080,TRUE,_xll.ohTrigger(RecalcTrigger,Trigger1M)),NA())</f>
        <v>1.6405387812223893E-2</v>
      </c>
      <c r="L2080" s="52">
        <f>IFERROR(_xll.qlIndexFixing(Index3M,H2080,TRUE,_xll.ohTrigger(RecalcTrigger,Trigger3M)),NA())</f>
        <v>1.8023182908701189E-2</v>
      </c>
      <c r="M2080" s="52">
        <f>IFERROR(_xll.qlIndexFixing(ONIndex3M,I2080,TRUE,_xll.ohTrigger(RecalcTrigger,Trigger3M)),NA())</f>
        <v>1.7997263254407869E-2</v>
      </c>
      <c r="N2080" s="52">
        <f>IFERROR(_xll.qlIndexFixing(Index6M,$H2080,TRUE,_xll.ohTrigger(RecalcTrigger,Trigger6M)),NA())</f>
        <v>1.9932395916787332E-2</v>
      </c>
      <c r="O2080" s="52">
        <f>IFERROR(_xll.qlIndexFixing(ONIndex6M,I2080,TRUE,_xll.ohTrigger(RecalcTrigger,Trigger6M)),NA())</f>
        <v>1.9852893686920225E-2</v>
      </c>
      <c r="P2080" s="52">
        <f>IFERROR(_xll.qlIndexFixing(Index1Y,$H2080,TRUE,_xll.ohTrigger(RecalcTrigger,Trigger1Y)),NA())</f>
        <v>2.2056575660091469E-2</v>
      </c>
      <c r="Q2080" s="52">
        <f>IFERROR(_xll.qlIndexFixing(ONIndex1Y,I2080,TRUE,_xll.ohTrigger(RecalcTrigger,Trigger1Y)),NA())</f>
        <v>2.1804033759549313E-2</v>
      </c>
    </row>
    <row r="2081" spans="2:17" x14ac:dyDescent="0.2">
      <c r="B2081" s="46" t="s">
        <v>51</v>
      </c>
      <c r="D2081" s="49">
        <f>_xll.qlCalendarAdvance(LocalCalendar,$D2080,B2081,"f",FALSE)</f>
        <v>54365</v>
      </c>
      <c r="E2081" s="49">
        <f>_xll.qlInterestRateIndexValueDate(IndexON,D2081)</f>
        <v>54365</v>
      </c>
      <c r="F2081" s="52">
        <f>IFERROR(_xll.qlIndexFixing(IndexON,D2081,TRUE,_xll.ohTrigger(RecalcTrigger,TriggerON)),NA())</f>
        <v>1.3974571942592107E-2</v>
      </c>
      <c r="H2081" s="49">
        <f>_xll.qlCalendarAdvance(IborCalendar,$H2080,B2081,"f",FALSE)</f>
        <v>54344</v>
      </c>
      <c r="I2081" s="49">
        <f>_xll.qlInterestRateIndexValueDate(Index1M,$H2081)</f>
        <v>54346</v>
      </c>
      <c r="J2081" s="52">
        <f>IFERROR(_xll.qlIndexFixing(Index1M,$H2081,TRUE,_xll.ohTrigger(RecalcTrigger,Trigger1M)),NA())</f>
        <v>1.6416237309417048E-2</v>
      </c>
      <c r="K2081" s="52">
        <f>IFERROR(_xll.qlIndexFixing(ONIndex1M,I2081,TRUE,_xll.ohTrigger(RecalcTrigger,Trigger1M)),NA())</f>
        <v>1.640516428079053E-2</v>
      </c>
      <c r="L2081" s="52">
        <f>IFERROR(_xll.qlIndexFixing(Index3M,H2081,TRUE,_xll.ohTrigger(RecalcTrigger,Trigger3M)),NA())</f>
        <v>1.8020866581863026E-2</v>
      </c>
      <c r="M2081" s="52">
        <f>IFERROR(_xll.qlIndexFixing(ONIndex3M,I2081,TRUE,_xll.ohTrigger(RecalcTrigger,Trigger3M)),NA())</f>
        <v>1.7994948692265922E-2</v>
      </c>
      <c r="N2081" s="52">
        <f>IFERROR(_xll.qlIndexFixing(Index6M,$H2081,TRUE,_xll.ohTrigger(RecalcTrigger,Trigger6M)),NA())</f>
        <v>1.9930820732898952E-2</v>
      </c>
      <c r="O2081" s="52">
        <f>IFERROR(_xll.qlIndexFixing(ONIndex6M,I2081,TRUE,_xll.ohTrigger(RecalcTrigger,Trigger6M)),NA())</f>
        <v>1.9851428635000445E-2</v>
      </c>
      <c r="P2081" s="52">
        <f>IFERROR(_xll.qlIndexFixing(Index1Y,$H2081,TRUE,_xll.ohTrigger(RecalcTrigger,Trigger1Y)),NA())</f>
        <v>2.2056685185277106E-2</v>
      </c>
      <c r="Q2081" s="52">
        <f>IFERROR(_xll.qlIndexFixing(ONIndex1Y,I2081,TRUE,_xll.ohTrigger(RecalcTrigger,Trigger1Y)),NA())</f>
        <v>2.1804951234924985E-2</v>
      </c>
    </row>
    <row r="2082" spans="2:17" x14ac:dyDescent="0.2">
      <c r="B2082" s="46" t="s">
        <v>51</v>
      </c>
      <c r="D2082" s="49">
        <f>_xll.qlCalendarAdvance(LocalCalendar,$D2081,B2082,"f",FALSE)</f>
        <v>54372</v>
      </c>
      <c r="E2082" s="49">
        <f>_xll.qlInterestRateIndexValueDate(IndexON,D2082)</f>
        <v>54372</v>
      </c>
      <c r="F2082" s="52">
        <f>IFERROR(_xll.qlIndexFixing(IndexON,D2082,TRUE,_xll.ohTrigger(RecalcTrigger,TriggerON)),NA())</f>
        <v>1.3973055014209201E-2</v>
      </c>
      <c r="H2082" s="49">
        <f>_xll.qlCalendarAdvance(IborCalendar,$H2081,B2082,"f",FALSE)</f>
        <v>54351</v>
      </c>
      <c r="I2082" s="49">
        <f>_xll.qlInterestRateIndexValueDate(Index1M,$H2082)</f>
        <v>54353</v>
      </c>
      <c r="J2082" s="52">
        <f>IFERROR(_xll.qlIndexFixing(Index1M,$H2082,TRUE,_xll.ohTrigger(RecalcTrigger,Trigger1M)),NA())</f>
        <v>1.6415995964425556E-2</v>
      </c>
      <c r="K2082" s="52">
        <f>IFERROR(_xll.qlIndexFixing(ONIndex1M,I2082,TRUE,_xll.ohTrigger(RecalcTrigger,Trigger1M)),NA())</f>
        <v>1.6404935313305558E-2</v>
      </c>
      <c r="L2082" s="52">
        <f>IFERROR(_xll.qlIndexFixing(Index3M,H2082,TRUE,_xll.ohTrigger(RecalcTrigger,Trigger3M)),NA())</f>
        <v>1.8018551607024244E-2</v>
      </c>
      <c r="M2082" s="52">
        <f>IFERROR(_xll.qlIndexFixing(ONIndex3M,I2082,TRUE,_xll.ohTrigger(RecalcTrigger,Trigger3M)),NA())</f>
        <v>1.799263547456853E-2</v>
      </c>
      <c r="N2082" s="52">
        <f>IFERROR(_xll.qlIndexFixing(Index6M,$H2082,TRUE,_xll.ohTrigger(RecalcTrigger,Trigger6M)),NA())</f>
        <v>1.9929238167324538E-2</v>
      </c>
      <c r="O2082" s="52">
        <f>IFERROR(_xll.qlIndexFixing(ONIndex6M,I2082,TRUE,_xll.ohTrigger(RecalcTrigger,Trigger6M)),NA())</f>
        <v>1.9849956273327862E-2</v>
      </c>
      <c r="P2082" s="52">
        <f>IFERROR(_xll.qlIndexFixing(Index1Y,$H2082,TRUE,_xll.ohTrigger(RecalcTrigger,Trigger1Y)),NA())</f>
        <v>2.20567628485147E-2</v>
      </c>
      <c r="Q2082" s="52">
        <f>IFERROR(_xll.qlIndexFixing(ONIndex1Y,I2082,TRUE,_xll.ohTrigger(RecalcTrigger,Trigger1Y)),NA())</f>
        <v>2.1805837543391604E-2</v>
      </c>
    </row>
    <row r="2083" spans="2:17" x14ac:dyDescent="0.2">
      <c r="B2083" s="46" t="s">
        <v>51</v>
      </c>
      <c r="D2083" s="49">
        <f>_xll.qlCalendarAdvance(LocalCalendar,$D2082,B2083,"f",FALSE)</f>
        <v>54379</v>
      </c>
      <c r="E2083" s="49">
        <f>_xll.qlInterestRateIndexValueDate(IndexON,D2083)</f>
        <v>54379</v>
      </c>
      <c r="F2083" s="52">
        <f>IFERROR(_xll.qlIndexFixing(IndexON,D2083,TRUE,_xll.ohTrigger(RecalcTrigger,TriggerON)),NA())</f>
        <v>1.3971230669653778E-2</v>
      </c>
      <c r="H2083" s="49">
        <f>_xll.qlCalendarAdvance(IborCalendar,$H2082,B2083,"f",FALSE)</f>
        <v>54358</v>
      </c>
      <c r="I2083" s="49">
        <f>_xll.qlInterestRateIndexValueDate(Index1M,$H2083)</f>
        <v>54360</v>
      </c>
      <c r="J2083" s="52">
        <f>IFERROR(_xll.qlIndexFixing(Index1M,$H2083,TRUE,_xll.ohTrigger(RecalcTrigger,Trigger1M)),NA())</f>
        <v>1.6415749175773542E-2</v>
      </c>
      <c r="K2083" s="52">
        <f>IFERROR(_xll.qlIndexFixing(ONIndex1M,I2083,TRUE,_xll.ohTrigger(RecalcTrigger,Trigger1M)),NA())</f>
        <v>1.6404700909848913E-2</v>
      </c>
      <c r="L2083" s="52">
        <f>IFERROR(_xll.qlIndexFixing(Index3M,H2083,TRUE,_xll.ohTrigger(RecalcTrigger,Trigger3M)),NA())</f>
        <v>1.801623798418224E-2</v>
      </c>
      <c r="M2083" s="52">
        <f>IFERROR(_xll.qlIndexFixing(ONIndex3M,I2083,TRUE,_xll.ohTrigger(RecalcTrigger,Trigger3M)),NA())</f>
        <v>1.799032360139563E-2</v>
      </c>
      <c r="N2083" s="52">
        <f>IFERROR(_xll.qlIndexFixing(Index6M,$H2083,TRUE,_xll.ohTrigger(RecalcTrigger,Trigger6M)),NA())</f>
        <v>1.9927648220081227E-2</v>
      </c>
      <c r="O2083" s="52">
        <f>IFERROR(_xll.qlIndexFixing(ONIndex6M,I2083,TRUE,_xll.ohTrigger(RecalcTrigger,Trigger6M)),NA())</f>
        <v>1.984847660182254E-2</v>
      </c>
      <c r="P2083" s="52">
        <f>IFERROR(_xll.qlIndexFixing(Index1Y,$H2083,TRUE,_xll.ohTrigger(RecalcTrigger,Trigger1Y)),NA())</f>
        <v>2.2056808649796152E-2</v>
      </c>
      <c r="Q2083" s="52">
        <f>IFERROR(_xll.qlIndexFixing(ONIndex1Y,I2083,TRUE,_xll.ohTrigger(RecalcTrigger,Trigger1Y)),NA())</f>
        <v>2.1806692684869233E-2</v>
      </c>
    </row>
    <row r="2084" spans="2:17" x14ac:dyDescent="0.2">
      <c r="B2084" s="46" t="s">
        <v>51</v>
      </c>
      <c r="D2084" s="49">
        <f>_xll.qlCalendarAdvance(LocalCalendar,$D2083,B2084,"f",FALSE)</f>
        <v>54386</v>
      </c>
      <c r="E2084" s="49">
        <f>_xll.qlInterestRateIndexValueDate(IndexON,D2084)</f>
        <v>54386</v>
      </c>
      <c r="F2084" s="52">
        <f>IFERROR(_xll.qlIndexFixing(IndexON,D2084,TRUE,_xll.ohTrigger(RecalcTrigger,TriggerON)),NA())</f>
        <v>1.3969554351929148E-2</v>
      </c>
      <c r="H2084" s="49">
        <f>_xll.qlCalendarAdvance(IborCalendar,$H2083,B2084,"f",FALSE)</f>
        <v>54365</v>
      </c>
      <c r="I2084" s="49">
        <f>_xll.qlInterestRateIndexValueDate(Index1M,$H2084)</f>
        <v>54367</v>
      </c>
      <c r="J2084" s="52">
        <f>IFERROR(_xll.qlIndexFixing(Index1M,$H2084,TRUE,_xll.ohTrigger(RecalcTrigger,Trigger1M)),NA())</f>
        <v>1.6415496943456009E-2</v>
      </c>
      <c r="K2084" s="52">
        <f>IFERROR(_xll.qlIndexFixing(ONIndex1M,I2084,TRUE,_xll.ohTrigger(RecalcTrigger,Trigger1M)),NA())</f>
        <v>1.6404461070340659E-2</v>
      </c>
      <c r="L2084" s="52">
        <f>IFERROR(_xll.qlIndexFixing(Index3M,H2084,TRUE,_xll.ohTrigger(RecalcTrigger,Trigger3M)),NA())</f>
        <v>1.801392571333614E-2</v>
      </c>
      <c r="M2084" s="52">
        <f>IFERROR(_xll.qlIndexFixing(ONIndex3M,I2084,TRUE,_xll.ohTrigger(RecalcTrigger,Trigger3M)),NA())</f>
        <v>1.7988013072827158E-2</v>
      </c>
      <c r="N2084" s="52">
        <f>IFERROR(_xll.qlIndexFixing(Index6M,$H2084,TRUE,_xll.ohTrigger(RecalcTrigger,Trigger6M)),NA())</f>
        <v>1.992561790109049E-2</v>
      </c>
      <c r="O2084" s="52">
        <f>IFERROR(_xll.qlIndexFixing(ONIndex6M,I2084,TRUE,_xll.ohTrigger(RecalcTrigger,Trigger6M)),NA())</f>
        <v>1.9846989620804223E-2</v>
      </c>
      <c r="P2084" s="52">
        <f>IFERROR(_xll.qlIndexFixing(Index1Y,$H2084,TRUE,_xll.ohTrigger(RecalcTrigger,Trigger1Y)),NA())</f>
        <v>2.2056822589117956E-2</v>
      </c>
      <c r="Q2084" s="52">
        <f>IFERROR(_xll.qlIndexFixing(ONIndex1Y,I2084,TRUE,_xll.ohTrigger(RecalcTrigger,Trigger1Y)),NA())</f>
        <v>2.1807516659597681E-2</v>
      </c>
    </row>
    <row r="2085" spans="2:17" x14ac:dyDescent="0.2">
      <c r="B2085" s="46" t="s">
        <v>51</v>
      </c>
      <c r="D2085" s="49">
        <f>_xll.qlCalendarAdvance(LocalCalendar,$D2084,B2085,"f",FALSE)</f>
        <v>54393</v>
      </c>
      <c r="E2085" s="49">
        <f>_xll.qlInterestRateIndexValueDate(IndexON,D2085)</f>
        <v>54393</v>
      </c>
      <c r="F2085" s="52">
        <f>IFERROR(_xll.qlIndexFixing(IndexON,D2085,TRUE,_xll.ohTrigger(RecalcTrigger,TriggerON)),NA())</f>
        <v>1.3967874246754164E-2</v>
      </c>
      <c r="H2085" s="49">
        <f>_xll.qlCalendarAdvance(IborCalendar,$H2084,B2085,"f",FALSE)</f>
        <v>54372</v>
      </c>
      <c r="I2085" s="49">
        <f>_xll.qlInterestRateIndexValueDate(Index1M,$H2085)</f>
        <v>54374</v>
      </c>
      <c r="J2085" s="52">
        <f>IFERROR(_xll.qlIndexFixing(Index1M,$H2085,TRUE,_xll.ohTrigger(RecalcTrigger,Trigger1M)),NA())</f>
        <v>1.6415239267477955E-2</v>
      </c>
      <c r="K2085" s="52">
        <f>IFERROR(_xll.qlIndexFixing(ONIndex1M,I2085,TRUE,_xll.ohTrigger(RecalcTrigger,Trigger1M)),NA())</f>
        <v>1.6404215794940669E-2</v>
      </c>
      <c r="L2085" s="52">
        <f>IFERROR(_xll.qlIndexFixing(Index3M,H2085,TRUE,_xll.ohTrigger(RecalcTrigger,Trigger3M)),NA())</f>
        <v>1.8011614794482475E-2</v>
      </c>
      <c r="M2085" s="52">
        <f>IFERROR(_xll.qlIndexFixing(ONIndex3M,I2085,TRUE,_xll.ohTrigger(RecalcTrigger,Trigger3M)),NA())</f>
        <v>1.7985703888703242E-2</v>
      </c>
      <c r="N2085" s="52">
        <f>IFERROR(_xll.qlIndexFixing(Index6M,$H2085,TRUE,_xll.ohTrigger(RecalcTrigger,Trigger6M)),NA())</f>
        <v>1.9924013806161999E-2</v>
      </c>
      <c r="O2085" s="52">
        <f>IFERROR(_xll.qlIndexFixing(ONIndex6M,I2085,TRUE,_xll.ohTrigger(RecalcTrigger,Trigger6M)),NA())</f>
        <v>1.9845495330113039E-2</v>
      </c>
      <c r="P2085" s="52">
        <f>IFERROR(_xll.qlIndexFixing(Index1Y,$H2085,TRUE,_xll.ohTrigger(RecalcTrigger,Trigger1Y)),NA())</f>
        <v>2.2056804666478146E-2</v>
      </c>
      <c r="Q2085" s="52">
        <f>IFERROR(_xll.qlIndexFixing(ONIndex1Y,I2085,TRUE,_xll.ohTrigger(RecalcTrigger,Trigger1Y)),NA())</f>
        <v>2.1808309467417075E-2</v>
      </c>
    </row>
    <row r="2086" spans="2:17" x14ac:dyDescent="0.2">
      <c r="B2086" s="46" t="s">
        <v>51</v>
      </c>
      <c r="D2086" s="49">
        <f>_xll.qlCalendarAdvance(LocalCalendar,$D2085,B2086,"f",FALSE)</f>
        <v>54400</v>
      </c>
      <c r="E2086" s="49">
        <f>_xll.qlInterestRateIndexValueDate(IndexON,D2086)</f>
        <v>54400</v>
      </c>
      <c r="F2086" s="52">
        <f>IFERROR(_xll.qlIndexFixing(IndexON,D2086,TRUE,_xll.ohTrigger(RecalcTrigger,TriggerON)),NA())</f>
        <v>1.3966190354048891E-2</v>
      </c>
      <c r="H2086" s="49">
        <f>_xll.qlCalendarAdvance(IborCalendar,$H2085,B2086,"f",FALSE)</f>
        <v>54379</v>
      </c>
      <c r="I2086" s="49">
        <f>_xll.qlInterestRateIndexValueDate(Index1M,$H2086)</f>
        <v>54381</v>
      </c>
      <c r="J2086" s="52">
        <f>IFERROR(_xll.qlIndexFixing(Index1M,$H2086,TRUE,_xll.ohTrigger(RecalcTrigger,Trigger1M)),NA())</f>
        <v>1.6414976147839377E-2</v>
      </c>
      <c r="K2086" s="52">
        <f>IFERROR(_xll.qlIndexFixing(ONIndex1M,I2086,TRUE,_xll.ohTrigger(RecalcTrigger,Trigger1M)),NA())</f>
        <v>1.6403965083489069E-2</v>
      </c>
      <c r="L2086" s="52">
        <f>IFERROR(_xll.qlIndexFixing(Index3M,H2086,TRUE,_xll.ohTrigger(RecalcTrigger,Trigger3M)),NA())</f>
        <v>1.8009305227618629E-2</v>
      </c>
      <c r="M2086" s="52">
        <f>IFERROR(_xll.qlIndexFixing(ONIndex3M,I2086,TRUE,_xll.ohTrigger(RecalcTrigger,Trigger3M)),NA())</f>
        <v>1.7983396049183753E-2</v>
      </c>
      <c r="N2086" s="52">
        <f>IFERROR(_xll.qlIndexFixing(Index6M,$H2086,TRUE,_xll.ohTrigger(RecalcTrigger,Trigger6M)),NA())</f>
        <v>1.9922402330016107E-2</v>
      </c>
      <c r="O2086" s="52">
        <f>IFERROR(_xll.qlIndexFixing(ONIndex6M,I2086,TRUE,_xll.ohTrigger(RecalcTrigger,Trigger6M)),NA())</f>
        <v>1.9843993729669052E-2</v>
      </c>
      <c r="P2086" s="52">
        <f>IFERROR(_xll.qlIndexFixing(Index1Y,$H2086,TRUE,_xll.ohTrigger(RecalcTrigger,Trigger1Y)),NA())</f>
        <v>2.2056754881878689E-2</v>
      </c>
      <c r="Q2086" s="52">
        <f>IFERROR(_xll.qlIndexFixing(ONIndex1Y,I2086,TRUE,_xll.ohTrigger(RecalcTrigger,Trigger1Y)),NA())</f>
        <v>2.180907110824748E-2</v>
      </c>
    </row>
    <row r="2087" spans="2:17" x14ac:dyDescent="0.2">
      <c r="B2087" s="46" t="s">
        <v>51</v>
      </c>
      <c r="D2087" s="49">
        <f>_xll.qlCalendarAdvance(LocalCalendar,$D2086,B2087,"f",FALSE)</f>
        <v>54407</v>
      </c>
      <c r="E2087" s="49">
        <f>_xll.qlInterestRateIndexValueDate(IndexON,D2087)</f>
        <v>54407</v>
      </c>
      <c r="F2087" s="52">
        <f>IFERROR(_xll.qlIndexFixing(IndexON,D2087,TRUE,_xll.ohTrigger(RecalcTrigger,TriggerON)),NA())</f>
        <v>1.3964502673733392E-2</v>
      </c>
      <c r="H2087" s="49">
        <f>_xll.qlCalendarAdvance(IborCalendar,$H2086,B2087,"f",FALSE)</f>
        <v>54386</v>
      </c>
      <c r="I2087" s="49">
        <f>_xll.qlInterestRateIndexValueDate(Index1M,$H2087)</f>
        <v>54389</v>
      </c>
      <c r="J2087" s="52">
        <f>IFERROR(_xll.qlIndexFixing(Index1M,$H2087,TRUE,_xll.ohTrigger(RecalcTrigger,Trigger1M)),NA())</f>
        <v>1.6414668773973018E-2</v>
      </c>
      <c r="K2087" s="52">
        <f>IFERROR(_xll.qlIndexFixing(ONIndex1M,I2087,TRUE,_xll.ohTrigger(RecalcTrigger,Trigger1M)),NA())</f>
        <v>1.6404382169321607E-2</v>
      </c>
      <c r="L2087" s="52">
        <f>IFERROR(_xll.qlIndexFixing(Index3M,H2087,TRUE,_xll.ohTrigger(RecalcTrigger,Trigger3M)),NA())</f>
        <v>1.8006382336830679E-2</v>
      </c>
      <c r="M2087" s="52">
        <f>IFERROR(_xll.qlIndexFixing(ONIndex3M,I2087,TRUE,_xll.ohTrigger(RecalcTrigger,Trigger3M)),NA())</f>
        <v>1.798132887075532E-2</v>
      </c>
      <c r="N2087" s="52">
        <f>IFERROR(_xll.qlIndexFixing(Index6M,$H2087,TRUE,_xll.ohTrigger(RecalcTrigger,Trigger6M)),NA())</f>
        <v>1.9920551604789113E-2</v>
      </c>
      <c r="O2087" s="52">
        <f>IFERROR(_xll.qlIndexFixing(ONIndex6M,I2087,TRUE,_xll.ohTrigger(RecalcTrigger,Trigger6M)),NA())</f>
        <v>1.9843145960827258E-2</v>
      </c>
      <c r="P2087" s="52">
        <f>IFERROR(_xll.qlIndexFixing(Index1Y,$H2087,TRUE,_xll.ohTrigger(RecalcTrigger,Trigger1Y)),NA())</f>
        <v>2.2057945854204244E-2</v>
      </c>
      <c r="Q2087" s="52">
        <f>IFERROR(_xll.qlIndexFixing(ONIndex1Y,I2087,TRUE,_xll.ohTrigger(RecalcTrigger,Trigger1Y)),NA())</f>
        <v>2.1811325702199014E-2</v>
      </c>
    </row>
    <row r="2088" spans="2:17" x14ac:dyDescent="0.2">
      <c r="B2088" s="46" t="s">
        <v>51</v>
      </c>
      <c r="D2088" s="49">
        <f>_xll.qlCalendarAdvance(LocalCalendar,$D2087,B2088,"f",FALSE)</f>
        <v>54414</v>
      </c>
      <c r="E2088" s="49">
        <f>_xll.qlInterestRateIndexValueDate(IndexON,D2088)</f>
        <v>54414</v>
      </c>
      <c r="F2088" s="52">
        <f>IFERROR(_xll.qlIndexFixing(IndexON,D2088,TRUE,_xll.ohTrigger(RecalcTrigger,TriggerON)),NA())</f>
        <v>1.3962811206047476E-2</v>
      </c>
      <c r="H2088" s="49">
        <f>_xll.qlCalendarAdvance(IborCalendar,$H2087,B2088,"f",FALSE)</f>
        <v>54393</v>
      </c>
      <c r="I2088" s="49">
        <f>_xll.qlInterestRateIndexValueDate(Index1M,$H2088)</f>
        <v>54395</v>
      </c>
      <c r="J2088" s="52">
        <f>IFERROR(_xll.qlIndexFixing(Index1M,$H2088,TRUE,_xll.ohTrigger(RecalcTrigger,Trigger1M)),NA())</f>
        <v>1.6414433577573162E-2</v>
      </c>
      <c r="K2088" s="52">
        <f>IFERROR(_xll.qlIndexFixing(ONIndex1M,I2088,TRUE,_xll.ohTrigger(RecalcTrigger,Trigger1M)),NA())</f>
        <v>1.6403447352670852E-2</v>
      </c>
      <c r="L2088" s="52">
        <f>IFERROR(_xll.qlIndexFixing(Index3M,H2088,TRUE,_xll.ohTrigger(RecalcTrigger,Trigger3M)),NA())</f>
        <v>1.8004120106784427E-2</v>
      </c>
      <c r="M2088" s="52">
        <f>IFERROR(_xll.qlIndexFixing(ONIndex3M,I2088,TRUE,_xll.ohTrigger(RecalcTrigger,Trigger3M)),NA())</f>
        <v>1.7978784403718251E-2</v>
      </c>
      <c r="N2088" s="52">
        <f>IFERROR(_xll.qlIndexFixing(Index6M,$H2088,TRUE,_xll.ohTrigger(RecalcTrigger,Trigger6M)),NA())</f>
        <v>1.9919587759453478E-2</v>
      </c>
      <c r="O2088" s="52">
        <f>IFERROR(_xll.qlIndexFixing(ONIndex6M,I2088,TRUE,_xll.ohTrigger(RecalcTrigger,Trigger6M)),NA())</f>
        <v>1.9840968599762476E-2</v>
      </c>
      <c r="P2088" s="52">
        <f>IFERROR(_xll.qlIndexFixing(Index1Y,$H2088,TRUE,_xll.ohTrigger(RecalcTrigger,Trigger1Y)),NA())</f>
        <v>2.2056559726822519E-2</v>
      </c>
      <c r="Q2088" s="52">
        <f>IFERROR(_xll.qlIndexFixing(ONIndex1Y,I2088,TRUE,_xll.ohTrigger(RecalcTrigger,Trigger1Y)),NA())</f>
        <v>2.1810500889261064E-2</v>
      </c>
    </row>
    <row r="2089" spans="2:17" x14ac:dyDescent="0.2">
      <c r="B2089" s="46" t="s">
        <v>51</v>
      </c>
      <c r="D2089" s="49">
        <f>_xll.qlCalendarAdvance(LocalCalendar,$D2088,B2089,"f",FALSE)</f>
        <v>54421</v>
      </c>
      <c r="E2089" s="49">
        <f>_xll.qlInterestRateIndexValueDate(IndexON,D2089)</f>
        <v>54421</v>
      </c>
      <c r="F2089" s="52">
        <f>IFERROR(_xll.qlIndexFixing(IndexON,D2089,TRUE,_xll.ohTrigger(RecalcTrigger,TriggerON)),NA())</f>
        <v>1.3961115950911207E-2</v>
      </c>
      <c r="H2089" s="49">
        <f>_xll.qlCalendarAdvance(IborCalendar,$H2088,B2089,"f",FALSE)</f>
        <v>54400</v>
      </c>
      <c r="I2089" s="49">
        <f>_xll.qlInterestRateIndexValueDate(Index1M,$H2089)</f>
        <v>54402</v>
      </c>
      <c r="J2089" s="52">
        <f>IFERROR(_xll.qlIndexFixing(Index1M,$H2089,TRUE,_xll.ohTrigger(RecalcTrigger,Trigger1M)),NA())</f>
        <v>1.641415412695052E-2</v>
      </c>
      <c r="K2089" s="52">
        <f>IFERROR(_xll.qlIndexFixing(ONIndex1M,I2089,TRUE,_xll.ohTrigger(RecalcTrigger,Trigger1M)),NA())</f>
        <v>1.6403180333304235E-2</v>
      </c>
      <c r="L2089" s="52">
        <f>IFERROR(_xll.qlIndexFixing(Index3M,H2089,TRUE,_xll.ohTrigger(RecalcTrigger,Trigger3M)),NA())</f>
        <v>1.8001814632816249E-2</v>
      </c>
      <c r="M2089" s="52">
        <f>IFERROR(_xll.qlIndexFixing(ONIndex3M,I2089,TRUE,_xll.ohTrigger(RecalcTrigger,Trigger3M)),NA())</f>
        <v>1.7976480597612365E-2</v>
      </c>
      <c r="N2089" s="52">
        <f>IFERROR(_xll.qlIndexFixing(Index6M,$H2089,TRUE,_xll.ohTrigger(RecalcTrigger,Trigger6M)),NA())</f>
        <v>1.9917953522570517E-2</v>
      </c>
      <c r="O2089" s="52">
        <f>IFERROR(_xll.qlIndexFixing(ONIndex6M,I2089,TRUE,_xll.ohTrigger(RecalcTrigger,Trigger6M)),NA())</f>
        <v>1.9839445070299888E-2</v>
      </c>
      <c r="P2089" s="52">
        <f>IFERROR(_xll.qlIndexFixing(Index1Y,$H2089,TRUE,_xll.ohTrigger(RecalcTrigger,Trigger1Y)),NA())</f>
        <v>2.205641435638464E-2</v>
      </c>
      <c r="Q2089" s="52">
        <f>IFERROR(_xll.qlIndexFixing(ONIndex1Y,I2089,TRUE,_xll.ohTrigger(RecalcTrigger,Trigger1Y)),NA())</f>
        <v>2.181116902952418E-2</v>
      </c>
    </row>
    <row r="2090" spans="2:17" x14ac:dyDescent="0.2">
      <c r="B2090" s="46" t="s">
        <v>51</v>
      </c>
      <c r="D2090" s="49">
        <f>_xll.qlCalendarAdvance(LocalCalendar,$D2089,B2090,"f",FALSE)</f>
        <v>54428</v>
      </c>
      <c r="E2090" s="49">
        <f>_xll.qlInterestRateIndexValueDate(IndexON,D2090)</f>
        <v>54428</v>
      </c>
      <c r="F2090" s="52">
        <f>IFERROR(_xll.qlIndexFixing(IndexON,D2090,TRUE,_xll.ohTrigger(RecalcTrigger,TriggerON)),NA())</f>
        <v>1.3959416908244648E-2</v>
      </c>
      <c r="H2090" s="49">
        <f>_xll.qlCalendarAdvance(IborCalendar,$H2089,B2090,"f",FALSE)</f>
        <v>54407</v>
      </c>
      <c r="I2090" s="49">
        <f>_xll.qlInterestRateIndexValueDate(Index1M,$H2090)</f>
        <v>54409</v>
      </c>
      <c r="J2090" s="52">
        <f>IFERROR(_xll.qlIndexFixing(Index1M,$H2090,TRUE,_xll.ohTrigger(RecalcTrigger,Trigger1M)),NA())</f>
        <v>1.6414222384408012E-2</v>
      </c>
      <c r="K2090" s="52">
        <f>IFERROR(_xll.qlIndexFixing(ONIndex1M,I2090,TRUE,_xll.ohTrigger(RecalcTrigger,Trigger1M)),NA())</f>
        <v>1.6402907877886008E-2</v>
      </c>
      <c r="L2090" s="52">
        <f>IFERROR(_xll.qlIndexFixing(Index3M,H2090,TRUE,_xll.ohTrigger(RecalcTrigger,Trigger3M)),NA())</f>
        <v>1.7999510510665395E-2</v>
      </c>
      <c r="M2090" s="52">
        <f>IFERROR(_xll.qlIndexFixing(ONIndex3M,I2090,TRUE,_xll.ohTrigger(RecalcTrigger,Trigger3M)),NA())</f>
        <v>1.7974178136190844E-2</v>
      </c>
      <c r="N2090" s="52">
        <f>IFERROR(_xll.qlIndexFixing(Index6M,$H2090,TRUE,_xll.ohTrigger(RecalcTrigger,Trigger6M)),NA())</f>
        <v>1.9916311904144265E-2</v>
      </c>
      <c r="O2090" s="52">
        <f>IFERROR(_xll.qlIndexFixing(ONIndex6M,I2090,TRUE,_xll.ohTrigger(RecalcTrigger,Trigger6M)),NA())</f>
        <v>1.9837914231164433E-2</v>
      </c>
      <c r="P2090" s="52">
        <f>IFERROR(_xll.qlIndexFixing(Index1Y,$H2090,TRUE,_xll.ohTrigger(RecalcTrigger,Trigger1Y)),NA())</f>
        <v>2.2056237124023909E-2</v>
      </c>
      <c r="Q2090" s="52">
        <f>IFERROR(_xll.qlIndexFixing(ONIndex1Y,I2090,TRUE,_xll.ohTrigger(RecalcTrigger,Trigger1Y)),NA())</f>
        <v>2.1811806002638434E-2</v>
      </c>
    </row>
    <row r="2091" spans="2:17" x14ac:dyDescent="0.2">
      <c r="B2091" s="46" t="s">
        <v>51</v>
      </c>
      <c r="D2091" s="49">
        <f>_xll.qlCalendarAdvance(LocalCalendar,$D2090,B2091,"f",FALSE)</f>
        <v>54435</v>
      </c>
      <c r="E2091" s="49">
        <f>_xll.qlInterestRateIndexValueDate(IndexON,D2091)</f>
        <v>54435</v>
      </c>
      <c r="F2091" s="52">
        <f>IFERROR(_xll.qlIndexFixing(IndexON,D2091,TRUE,_xll.ohTrigger(RecalcTrigger,TriggerON)),NA())</f>
        <v>1.39577140780478E-2</v>
      </c>
      <c r="H2091" s="49">
        <f>_xll.qlCalendarAdvance(IborCalendar,$H2090,B2091,"f",FALSE)</f>
        <v>54414</v>
      </c>
      <c r="I2091" s="49">
        <f>_xll.qlInterestRateIndexValueDate(Index1M,$H2091)</f>
        <v>54416</v>
      </c>
      <c r="J2091" s="52">
        <f>IFERROR(_xll.qlIndexFixing(Index1M,$H2091,TRUE,_xll.ohTrigger(RecalcTrigger,Trigger1M)),NA())</f>
        <v>1.6413578894716174E-2</v>
      </c>
      <c r="K2091" s="52">
        <f>IFERROR(_xll.qlIndexFixing(ONIndex1M,I2091,TRUE,_xll.ohTrigger(RecalcTrigger,Trigger1M)),NA())</f>
        <v>1.6404044234590742E-2</v>
      </c>
      <c r="L2091" s="52">
        <f>IFERROR(_xll.qlIndexFixing(Index3M,H2091,TRUE,_xll.ohTrigger(RecalcTrigger,Trigger3M)),NA())</f>
        <v>1.7997207740328314E-2</v>
      </c>
      <c r="M2091" s="52">
        <f>IFERROR(_xll.qlIndexFixing(ONIndex3M,I2091,TRUE,_xll.ohTrigger(RecalcTrigger,Trigger3M)),NA())</f>
        <v>1.7973014169811563E-2</v>
      </c>
      <c r="N2091" s="52">
        <f>IFERROR(_xll.qlIndexFixing(Index6M,$H2091,TRUE,_xll.ohTrigger(RecalcTrigger,Trigger6M)),NA())</f>
        <v>1.9914662904192734E-2</v>
      </c>
      <c r="O2091" s="52">
        <f>IFERROR(_xll.qlIndexFixing(ONIndex6M,I2091,TRUE,_xll.ohTrigger(RecalcTrigger,Trigger6M)),NA())</f>
        <v>1.9838121152812249E-2</v>
      </c>
      <c r="P2091" s="52">
        <f>IFERROR(_xll.qlIndexFixing(Index1Y,$H2091,TRUE,_xll.ohTrigger(RecalcTrigger,Trigger1Y)),NA())</f>
        <v>2.2059199695742961E-2</v>
      </c>
      <c r="Q2091" s="52">
        <f>IFERROR(_xll.qlIndexFixing(ONIndex1Y,I2091,TRUE,_xll.ohTrigger(RecalcTrigger,Trigger1Y)),NA())</f>
        <v>2.1815221966070553E-2</v>
      </c>
    </row>
    <row r="2092" spans="2:17" x14ac:dyDescent="0.2">
      <c r="B2092" s="46" t="s">
        <v>51</v>
      </c>
      <c r="D2092" s="49">
        <f>_xll.qlCalendarAdvance(LocalCalendar,$D2091,B2092,"f",FALSE)</f>
        <v>54442</v>
      </c>
      <c r="E2092" s="49">
        <f>_xll.qlInterestRateIndexValueDate(IndexON,D2092)</f>
        <v>54442</v>
      </c>
      <c r="F2092" s="52">
        <f>IFERROR(_xll.qlIndexFixing(IndexON,D2092,TRUE,_xll.ohTrigger(RecalcTrigger,TriggerON)),NA())</f>
        <v>1.3956007460320663E-2</v>
      </c>
      <c r="H2092" s="49">
        <f>_xll.qlCalendarAdvance(IborCalendar,$H2091,B2092,"f",FALSE)</f>
        <v>54421</v>
      </c>
      <c r="I2092" s="49">
        <f>_xll.qlInterestRateIndexValueDate(Index1M,$H2092)</f>
        <v>54423</v>
      </c>
      <c r="J2092" s="52">
        <f>IFERROR(_xll.qlIndexFixing(Index1M,$H2092,TRUE,_xll.ohTrigger(RecalcTrigger,Trigger1M)),NA())</f>
        <v>1.6412225905259151E-2</v>
      </c>
      <c r="K2092" s="52">
        <f>IFERROR(_xll.qlIndexFixing(ONIndex1M,I2092,TRUE,_xll.ohTrigger(RecalcTrigger,Trigger1M)),NA())</f>
        <v>1.6403406182723401E-2</v>
      </c>
      <c r="L2092" s="52">
        <f>IFERROR(_xll.qlIndexFixing(Index3M,H2092,TRUE,_xll.ohTrigger(RecalcTrigger,Trigger3M)),NA())</f>
        <v>1.7994906321804116E-2</v>
      </c>
      <c r="M2092" s="52">
        <f>IFERROR(_xll.qlIndexFixing(ONIndex3M,I2092,TRUE,_xll.ohTrigger(RecalcTrigger,Trigger3M)),NA())</f>
        <v>1.7970430042015817E-2</v>
      </c>
      <c r="N2092" s="52">
        <f>IFERROR(_xll.qlIndexFixing(Index6M,$H2092,TRUE,_xll.ohTrigger(RecalcTrigger,Trigger6M)),NA())</f>
        <v>1.991257846857156E-2</v>
      </c>
      <c r="O2092" s="52">
        <f>IFERROR(_xll.qlIndexFixing(ONIndex6M,I2092,TRUE,_xll.ohTrigger(RecalcTrigger,Trigger6M)),NA())</f>
        <v>1.9836137667328391E-2</v>
      </c>
      <c r="P2092" s="52">
        <f>IFERROR(_xll.qlIndexFixing(Index1Y,$H2092,TRUE,_xll.ohTrigger(RecalcTrigger,Trigger1Y)),NA())</f>
        <v>2.205515444870847E-2</v>
      </c>
      <c r="Q2092" s="52">
        <f>IFERROR(_xll.qlIndexFixing(ONIndex1Y,I2092,TRUE,_xll.ohTrigger(RecalcTrigger,Trigger1Y)),NA())</f>
        <v>2.1815087761403174E-2</v>
      </c>
    </row>
    <row r="2093" spans="2:17" x14ac:dyDescent="0.2">
      <c r="B2093" s="46" t="s">
        <v>51</v>
      </c>
      <c r="D2093" s="49">
        <f>_xll.qlCalendarAdvance(LocalCalendar,$D2092,B2093,"f",FALSE)</f>
        <v>54449</v>
      </c>
      <c r="E2093" s="49">
        <f>_xll.qlInterestRateIndexValueDate(IndexON,D2093)</f>
        <v>54449</v>
      </c>
      <c r="F2093" s="52">
        <f>IFERROR(_xll.qlIndexFixing(IndexON,D2093,TRUE,_xll.ohTrigger(RecalcTrigger,TriggerON)),NA())</f>
        <v>1.3954297055223108E-2</v>
      </c>
      <c r="H2093" s="49">
        <f>_xll.qlCalendarAdvance(IborCalendar,$H2092,B2093,"f",FALSE)</f>
        <v>54428</v>
      </c>
      <c r="I2093" s="49">
        <f>_xll.qlInterestRateIndexValueDate(Index1M,$H2093)</f>
        <v>54430</v>
      </c>
      <c r="J2093" s="52">
        <f>IFERROR(_xll.qlIndexFixing(Index1M,$H2093,TRUE,_xll.ohTrigger(RecalcTrigger,Trigger1M)),NA())</f>
        <v>1.6412981887847233E-2</v>
      </c>
      <c r="K2093" s="52">
        <f>IFERROR(_xll.qlIndexFixing(ONIndex1M,I2093,TRUE,_xll.ohTrigger(RecalcTrigger,Trigger1M)),NA())</f>
        <v>1.6402057895961164E-2</v>
      </c>
      <c r="L2093" s="52">
        <f>IFERROR(_xll.qlIndexFixing(Index3M,H2093,TRUE,_xll.ohTrigger(RecalcTrigger,Trigger3M)),NA())</f>
        <v>1.799260625508925E-2</v>
      </c>
      <c r="M2093" s="52">
        <f>IFERROR(_xll.qlIndexFixing(ONIndex3M,I2093,TRUE,_xll.ohTrigger(RecalcTrigger,Trigger3M)),NA())</f>
        <v>1.7967278818993293E-2</v>
      </c>
      <c r="N2093" s="52">
        <f>IFERROR(_xll.qlIndexFixing(Index6M,$H2093,TRUE,_xll.ohTrigger(RecalcTrigger,Trigger6M)),NA())</f>
        <v>1.9910915324404203E-2</v>
      </c>
      <c r="O2093" s="52">
        <f>IFERROR(_xll.qlIndexFixing(ONIndex6M,I2093,TRUE,_xll.ohTrigger(RecalcTrigger,Trigger6M)),NA())</f>
        <v>1.9833277855720866E-2</v>
      </c>
      <c r="P2093" s="52">
        <f>IFERROR(_xll.qlIndexFixing(Index1Y,$H2093,TRUE,_xll.ohTrigger(RecalcTrigger,Trigger1Y)),NA())</f>
        <v>2.2055514255588771E-2</v>
      </c>
      <c r="Q2093" s="52">
        <f>IFERROR(_xll.qlIndexFixing(ONIndex1Y,I2093,TRUE,_xll.ohTrigger(RecalcTrigger,Trigger1Y)),NA())</f>
        <v>2.1813529921166364E-2</v>
      </c>
    </row>
    <row r="2094" spans="2:17" x14ac:dyDescent="0.2">
      <c r="B2094" s="46" t="s">
        <v>51</v>
      </c>
      <c r="D2094" s="49">
        <f>_xll.qlCalendarAdvance(LocalCalendar,$D2093,B2094,"f",FALSE)</f>
        <v>54456</v>
      </c>
      <c r="E2094" s="49">
        <f>_xll.qlInterestRateIndexValueDate(IndexON,D2094)</f>
        <v>54456</v>
      </c>
      <c r="F2094" s="52">
        <f>IFERROR(_xll.qlIndexFixing(IndexON,D2094,TRUE,_xll.ohTrigger(RecalcTrigger,TriggerON)),NA())</f>
        <v>1.3952582862595264E-2</v>
      </c>
      <c r="H2094" s="49">
        <f>_xll.qlCalendarAdvance(IborCalendar,$H2093,B2094,"f",FALSE)</f>
        <v>54435</v>
      </c>
      <c r="I2094" s="49">
        <f>_xll.qlInterestRateIndexValueDate(Index1M,$H2094)</f>
        <v>54437</v>
      </c>
      <c r="J2094" s="52">
        <f>IFERROR(_xll.qlIndexFixing(Index1M,$H2094,TRUE,_xll.ohTrigger(RecalcTrigger,Trigger1M)),NA())</f>
        <v>1.6413026760870864E-2</v>
      </c>
      <c r="K2094" s="52">
        <f>IFERROR(_xll.qlIndexFixing(ONIndex1M,I2094,TRUE,_xll.ohTrigger(RecalcTrigger,Trigger1M)),NA())</f>
        <v>1.640176369657631E-2</v>
      </c>
      <c r="L2094" s="52">
        <f>IFERROR(_xll.qlIndexFixing(Index3M,H2094,TRUE,_xll.ohTrigger(RecalcTrigger,Trigger3M)),NA())</f>
        <v>1.7990307540182826E-2</v>
      </c>
      <c r="M2094" s="52">
        <f>IFERROR(_xll.qlIndexFixing(ONIndex3M,I2094,TRUE,_xll.ohTrigger(RecalcTrigger,Trigger3M)),NA())</f>
        <v>1.7964981735669738E-2</v>
      </c>
      <c r="N2094" s="52">
        <f>IFERROR(_xll.qlIndexFixing(Index6M,$H2094,TRUE,_xll.ohTrigger(RecalcTrigger,Trigger6M)),NA())</f>
        <v>1.9909244799164297E-2</v>
      </c>
      <c r="O2094" s="52">
        <f>IFERROR(_xll.qlIndexFixing(ONIndex6M,I2094,TRUE,_xll.ohTrigger(RecalcTrigger,Trigger6M)),NA())</f>
        <v>1.983171777773407E-2</v>
      </c>
      <c r="P2094" s="52">
        <f>IFERROR(_xll.qlIndexFixing(Index1Y,$H2094,TRUE,_xll.ohTrigger(RecalcTrigger,Trigger1Y)),NA())</f>
        <v>2.2055209575735479E-2</v>
      </c>
      <c r="Q2094" s="52">
        <f>IFERROR(_xll.qlIndexFixing(ONIndex1Y,I2094,TRUE,_xll.ohTrigger(RecalcTrigger,Trigger1Y)),NA())</f>
        <v>2.1814042226724339E-2</v>
      </c>
    </row>
    <row r="2095" spans="2:17" x14ac:dyDescent="0.2">
      <c r="B2095" s="46" t="s">
        <v>51</v>
      </c>
      <c r="D2095" s="49">
        <f>_xll.qlCalendarAdvance(LocalCalendar,$D2094,B2095,"f",FALSE)</f>
        <v>54463</v>
      </c>
      <c r="E2095" s="49">
        <f>_xll.qlInterestRateIndexValueDate(IndexON,D2095)</f>
        <v>54463</v>
      </c>
      <c r="F2095" s="52">
        <f>IFERROR(_xll.qlIndexFixing(IndexON,D2095,TRUE,_xll.ohTrigger(RecalcTrigger,TriggerON)),NA())</f>
        <v>1.3950864882357195E-2</v>
      </c>
      <c r="H2095" s="49">
        <f>_xll.qlCalendarAdvance(IborCalendar,$H2094,B2095,"f",FALSE)</f>
        <v>54442</v>
      </c>
      <c r="I2095" s="49">
        <f>_xll.qlInterestRateIndexValueDate(Index1M,$H2095)</f>
        <v>54444</v>
      </c>
      <c r="J2095" s="52">
        <f>IFERROR(_xll.qlIndexFixing(Index1M,$H2095,TRUE,_xll.ohTrigger(RecalcTrigger,Trigger1M)),NA())</f>
        <v>1.6412363106343697E-2</v>
      </c>
      <c r="K2095" s="52">
        <f>IFERROR(_xll.qlIndexFixing(ONIndex1M,I2095,TRUE,_xll.ohTrigger(RecalcTrigger,Trigger1M)),NA())</f>
        <v>1.640146406129972E-2</v>
      </c>
      <c r="L2095" s="52">
        <f>IFERROR(_xll.qlIndexFixing(Index3M,H2095,TRUE,_xll.ohTrigger(RecalcTrigger,Trigger3M)),NA())</f>
        <v>1.7988010177079516E-2</v>
      </c>
      <c r="M2095" s="52">
        <f>IFERROR(_xll.qlIndexFixing(ONIndex3M,I2095,TRUE,_xll.ohTrigger(RecalcTrigger,Trigger3M)),NA())</f>
        <v>1.7962685996790739E-2</v>
      </c>
      <c r="N2095" s="52">
        <f>IFERROR(_xll.qlIndexFixing(Index6M,$H2095,TRUE,_xll.ohTrigger(RecalcTrigger,Trigger6M)),NA())</f>
        <v>1.990756689286995E-2</v>
      </c>
      <c r="O2095" s="52">
        <f>IFERROR(_xll.qlIndexFixing(ONIndex6M,I2095,TRUE,_xll.ohTrigger(RecalcTrigger,Trigger6M)),NA())</f>
        <v>1.983015039023428E-2</v>
      </c>
      <c r="P2095" s="52">
        <f>IFERROR(_xll.qlIndexFixing(Index1Y,$H2095,TRUE,_xll.ohTrigger(RecalcTrigger,Trigger1Y)),NA())</f>
        <v>2.2054873034073653E-2</v>
      </c>
      <c r="Q2095" s="52">
        <f>IFERROR(_xll.qlIndexFixing(ONIndex1Y,I2095,TRUE,_xll.ohTrigger(RecalcTrigger,Trigger1Y)),NA())</f>
        <v>2.1814523365533134E-2</v>
      </c>
    </row>
    <row r="2096" spans="2:17" x14ac:dyDescent="0.2">
      <c r="B2096" s="46" t="s">
        <v>51</v>
      </c>
      <c r="D2096" s="49">
        <f>_xll.qlCalendarAdvance(LocalCalendar,$D2095,B2096,"f",FALSE)</f>
        <v>54470</v>
      </c>
      <c r="E2096" s="49">
        <f>_xll.qlInterestRateIndexValueDate(IndexON,D2096)</f>
        <v>54470</v>
      </c>
      <c r="F2096" s="52">
        <f>IFERROR(_xll.qlIndexFixing(IndexON,D2096,TRUE,_xll.ohTrigger(RecalcTrigger,TriggerON)),NA())</f>
        <v>1.3949143114748708E-2</v>
      </c>
      <c r="H2096" s="49">
        <f>_xll.qlCalendarAdvance(IborCalendar,$H2095,B2096,"f",FALSE)</f>
        <v>54449</v>
      </c>
      <c r="I2096" s="49">
        <f>_xll.qlInterestRateIndexValueDate(Index1M,$H2096)</f>
        <v>54451</v>
      </c>
      <c r="J2096" s="52">
        <f>IFERROR(_xll.qlIndexFixing(Index1M,$H2096,TRUE,_xll.ohTrigger(RecalcTrigger,Trigger1M)),NA())</f>
        <v>1.6410993176732998E-2</v>
      </c>
      <c r="K2096" s="52">
        <f>IFERROR(_xll.qlIndexFixing(ONIndex1M,I2096,TRUE,_xll.ohTrigger(RecalcTrigger,Trigger1M)),NA())</f>
        <v>1.640115898997152E-2</v>
      </c>
      <c r="L2096" s="52">
        <f>IFERROR(_xll.qlIndexFixing(Index3M,H2096,TRUE,_xll.ohTrigger(RecalcTrigger,Trigger3M)),NA())</f>
        <v>1.7985714165780209E-2</v>
      </c>
      <c r="M2096" s="52">
        <f>IFERROR(_xll.qlIndexFixing(ONIndex3M,I2096,TRUE,_xll.ohTrigger(RecalcTrigger,Trigger3M)),NA())</f>
        <v>1.7960391602516168E-2</v>
      </c>
      <c r="N2096" s="52">
        <f>IFERROR(_xll.qlIndexFixing(Index6M,$H2096,TRUE,_xll.ohTrigger(RecalcTrigger,Trigger6M)),NA())</f>
        <v>1.9905881605538824E-2</v>
      </c>
      <c r="O2096" s="52">
        <f>IFERROR(_xll.qlIndexFixing(ONIndex6M,I2096,TRUE,_xll.ohTrigger(RecalcTrigger,Trigger6M)),NA())</f>
        <v>1.9828575693061623E-2</v>
      </c>
      <c r="P2096" s="52">
        <f>IFERROR(_xll.qlIndexFixing(Index1Y,$H2096,TRUE,_xll.ohTrigger(RecalcTrigger,Trigger1Y)),NA())</f>
        <v>2.2054504630635269E-2</v>
      </c>
      <c r="Q2096" s="52">
        <f>IFERROR(_xll.qlIndexFixing(ONIndex1Y,I2096,TRUE,_xll.ohTrigger(RecalcTrigger,Trigger1Y)),NA())</f>
        <v>2.1814973337432875E-2</v>
      </c>
    </row>
    <row r="2097" spans="2:17" x14ac:dyDescent="0.2">
      <c r="B2097" s="46" t="s">
        <v>51</v>
      </c>
      <c r="D2097" s="49">
        <f>_xll.qlCalendarAdvance(LocalCalendar,$D2096,B2097,"f",FALSE)</f>
        <v>54477</v>
      </c>
      <c r="E2097" s="49">
        <f>_xll.qlInterestRateIndexValueDate(IndexON,D2097)</f>
        <v>54477</v>
      </c>
      <c r="F2097" s="52">
        <f>IFERROR(_xll.qlIndexFixing(IndexON,D2097,TRUE,_xll.ohTrigger(RecalcTrigger,TriggerON)),NA())</f>
        <v>1.3947417559609931E-2</v>
      </c>
      <c r="H2097" s="49">
        <f>_xll.qlCalendarAdvance(IborCalendar,$H2096,B2097,"f",FALSE)</f>
        <v>54456</v>
      </c>
      <c r="I2097" s="49">
        <f>_xll.qlInterestRateIndexValueDate(Index1M,$H2097)</f>
        <v>54458</v>
      </c>
      <c r="J2097" s="52">
        <f>IFERROR(_xll.qlIndexFixing(Index1M,$H2097,TRUE,_xll.ohTrigger(RecalcTrigger,Trigger1M)),NA())</f>
        <v>1.6410320944066914E-2</v>
      </c>
      <c r="K2097" s="52">
        <f>IFERROR(_xll.qlIndexFixing(ONIndex1M,I2097,TRUE,_xll.ohTrigger(RecalcTrigger,Trigger1M)),NA())</f>
        <v>1.640084848283152E-2</v>
      </c>
      <c r="L2097" s="52">
        <f>IFERROR(_xll.qlIndexFixing(Index3M,H2097,TRUE,_xll.ohTrigger(RecalcTrigger,Trigger3M)),NA())</f>
        <v>1.7983134659709191E-2</v>
      </c>
      <c r="M2097" s="52">
        <f>IFERROR(_xll.qlIndexFixing(ONIndex3M,I2097,TRUE,_xll.ohTrigger(RecalcTrigger,Trigger3M)),NA())</f>
        <v>1.7958098552766089E-2</v>
      </c>
      <c r="N2097" s="52">
        <f>IFERROR(_xll.qlIndexFixing(Index6M,$H2097,TRUE,_xll.ohTrigger(RecalcTrigger,Trigger6M)),NA())</f>
        <v>1.9904188937189912E-2</v>
      </c>
      <c r="O2097" s="52">
        <f>IFERROR(_xll.qlIndexFixing(ONIndex6M,I2097,TRUE,_xll.ohTrigger(RecalcTrigger,Trigger6M)),NA())</f>
        <v>1.9826993686136163E-2</v>
      </c>
      <c r="P2097" s="52">
        <f>IFERROR(_xll.qlIndexFixing(Index1Y,$H2097,TRUE,_xll.ohTrigger(RecalcTrigger,Trigger1Y)),NA())</f>
        <v>2.205410436545558E-2</v>
      </c>
      <c r="Q2097" s="52">
        <f>IFERROR(_xll.qlIndexFixing(ONIndex1Y,I2097,TRUE,_xll.ohTrigger(RecalcTrigger,Trigger1Y)),NA())</f>
        <v>2.1815392142423562E-2</v>
      </c>
    </row>
    <row r="2098" spans="2:17" x14ac:dyDescent="0.2">
      <c r="B2098" s="46" t="s">
        <v>51</v>
      </c>
      <c r="D2098" s="49">
        <f>_xll.qlCalendarAdvance(LocalCalendar,$D2097,B2098,"f",FALSE)</f>
        <v>54484</v>
      </c>
      <c r="E2098" s="49">
        <f>_xll.qlInterestRateIndexValueDate(IndexON,D2098)</f>
        <v>54484</v>
      </c>
      <c r="F2098" s="52">
        <f>IFERROR(_xll.qlIndexFixing(IndexON,D2098,TRUE,_xll.ohTrigger(RecalcTrigger,TriggerON)),NA())</f>
        <v>1.394568821686093E-2</v>
      </c>
      <c r="H2098" s="49">
        <f>_xll.qlCalendarAdvance(IborCalendar,$H2097,B2098,"f",FALSE)</f>
        <v>54463</v>
      </c>
      <c r="I2098" s="49">
        <f>_xll.qlInterestRateIndexValueDate(Index1M,$H2098)</f>
        <v>54465</v>
      </c>
      <c r="J2098" s="52">
        <f>IFERROR(_xll.qlIndexFixing(Index1M,$H2098,TRUE,_xll.ohTrigger(RecalcTrigger,Trigger1M)),NA())</f>
        <v>1.6409994115402782E-2</v>
      </c>
      <c r="K2098" s="52">
        <f>IFERROR(_xll.qlIndexFixing(ONIndex1M,I2098,TRUE,_xll.ohTrigger(RecalcTrigger,Trigger1M)),NA())</f>
        <v>1.6400532539559975E-2</v>
      </c>
      <c r="L2098" s="52">
        <f>IFERROR(_xll.qlIndexFixing(Index3M,H2098,TRUE,_xll.ohTrigger(RecalcTrigger,Trigger3M)),NA())</f>
        <v>1.7980841369750363E-2</v>
      </c>
      <c r="M2098" s="52">
        <f>IFERROR(_xll.qlIndexFixing(ONIndex3M,I2098,TRUE,_xll.ohTrigger(RecalcTrigger,Trigger3M)),NA())</f>
        <v>1.7955806847460565E-2</v>
      </c>
      <c r="N2098" s="52">
        <f>IFERROR(_xll.qlIndexFixing(Index6M,$H2098,TRUE,_xll.ohTrigger(RecalcTrigger,Trigger6M)),NA())</f>
        <v>1.990248888784265E-2</v>
      </c>
      <c r="O2098" s="52">
        <f>IFERROR(_xll.qlIndexFixing(ONIndex6M,I2098,TRUE,_xll.ohTrigger(RecalcTrigger,Trigger6M)),NA())</f>
        <v>1.9825404369537836E-2</v>
      </c>
      <c r="P2098" s="52">
        <f>IFERROR(_xll.qlIndexFixing(Index1Y,$H2098,TRUE,_xll.ohTrigger(RecalcTrigger,Trigger1Y)),NA())</f>
        <v>2.2053672238571825E-2</v>
      </c>
      <c r="Q2098" s="52">
        <f>IFERROR(_xll.qlIndexFixing(ONIndex1Y,I2098,TRUE,_xll.ohTrigger(RecalcTrigger,Trigger1Y)),NA())</f>
        <v>2.181577978042526E-2</v>
      </c>
    </row>
    <row r="2099" spans="2:17" x14ac:dyDescent="0.2">
      <c r="B2099" s="46" t="s">
        <v>51</v>
      </c>
      <c r="D2099" s="49">
        <f>_xll.qlCalendarAdvance(LocalCalendar,$D2098,B2099,"f",FALSE)</f>
        <v>54491</v>
      </c>
      <c r="E2099" s="49">
        <f>_xll.qlInterestRateIndexValueDate(IndexON,D2099)</f>
        <v>54491</v>
      </c>
      <c r="F2099" s="52">
        <f>IFERROR(_xll.qlIndexFixing(IndexON,D2099,TRUE,_xll.ohTrigger(RecalcTrigger,TriggerON)),NA())</f>
        <v>1.3943955086821447E-2</v>
      </c>
      <c r="H2099" s="49">
        <f>_xll.qlCalendarAdvance(IborCalendar,$H2098,B2099,"f",FALSE)</f>
        <v>54470</v>
      </c>
      <c r="I2099" s="49">
        <f>_xll.qlInterestRateIndexValueDate(Index1M,$H2099)</f>
        <v>54472</v>
      </c>
      <c r="J2099" s="52">
        <f>IFERROR(_xll.qlIndexFixing(Index1M,$H2099,TRUE,_xll.ohTrigger(RecalcTrigger,Trigger1M)),NA())</f>
        <v>1.6409661844072332E-2</v>
      </c>
      <c r="K2099" s="52">
        <f>IFERROR(_xll.qlIndexFixing(ONIndex1M,I2099,TRUE,_xll.ohTrigger(RecalcTrigger,Trigger1M)),NA())</f>
        <v>1.6400211160396694E-2</v>
      </c>
      <c r="L2099" s="52">
        <f>IFERROR(_xll.qlIndexFixing(Index3M,H2099,TRUE,_xll.ohTrigger(RecalcTrigger,Trigger3M)),NA())</f>
        <v>1.7978549431506674E-2</v>
      </c>
      <c r="M2099" s="52">
        <f>IFERROR(_xll.qlIndexFixing(ONIndex3M,I2099,TRUE,_xll.ohTrigger(RecalcTrigger,Trigger3M)),NA())</f>
        <v>1.7953516486759469E-2</v>
      </c>
      <c r="N2099" s="52">
        <f>IFERROR(_xll.qlIndexFixing(Index6M,$H2099,TRUE,_xll.ohTrigger(RecalcTrigger,Trigger6M)),NA())</f>
        <v>1.9900781457514696E-2</v>
      </c>
      <c r="O2099" s="52">
        <f>IFERROR(_xll.qlIndexFixing(ONIndex6M,I2099,TRUE,_xll.ohTrigger(RecalcTrigger,Trigger6M)),NA())</f>
        <v>1.9823807743266642E-2</v>
      </c>
      <c r="P2099" s="52">
        <f>IFERROR(_xll.qlIndexFixing(Index1Y,$H2099,TRUE,_xll.ohTrigger(RecalcTrigger,Trigger1Y)),NA())</f>
        <v>2.2053208250025394E-2</v>
      </c>
      <c r="Q2099" s="52">
        <f>IFERROR(_xll.qlIndexFixing(ONIndex1Y,I2099,TRUE,_xll.ohTrigger(RecalcTrigger,Trigger1Y)),NA())</f>
        <v>2.1816136251517904E-2</v>
      </c>
    </row>
    <row r="2100" spans="2:17" x14ac:dyDescent="0.2">
      <c r="B2100" s="46" t="s">
        <v>51</v>
      </c>
      <c r="D2100" s="49">
        <f>_xll.qlCalendarAdvance(LocalCalendar,$D2099,B2100,"f",FALSE)</f>
        <v>54498</v>
      </c>
      <c r="E2100" s="49">
        <f>_xll.qlInterestRateIndexValueDate(IndexON,D2100)</f>
        <v>54498</v>
      </c>
      <c r="F2100" s="52">
        <f>IFERROR(_xll.qlIndexFixing(IndexON,D2100,TRUE,_xll.ohTrigger(RecalcTrigger,TriggerON)),NA())</f>
        <v>1.3942218169171738E-2</v>
      </c>
      <c r="H2100" s="49">
        <f>_xll.qlCalendarAdvance(IborCalendar,$H2099,B2100,"f",FALSE)</f>
        <v>54477</v>
      </c>
      <c r="I2100" s="49">
        <f>_xll.qlInterestRateIndexValueDate(Index1M,$H2100)</f>
        <v>54479</v>
      </c>
      <c r="J2100" s="52">
        <f>IFERROR(_xll.qlIndexFixing(Index1M,$H2100,TRUE,_xll.ohTrigger(RecalcTrigger,Trigger1M)),NA())</f>
        <v>1.6409324130075564E-2</v>
      </c>
      <c r="K2100" s="52">
        <f>IFERROR(_xll.qlIndexFixing(ONIndex1M,I2100,TRUE,_xll.ohTrigger(RecalcTrigger,Trigger1M)),NA())</f>
        <v>1.6399884345181803E-2</v>
      </c>
      <c r="L2100" s="52">
        <f>IFERROR(_xll.qlIndexFixing(Index3M,H2100,TRUE,_xll.ohTrigger(RecalcTrigger,Trigger3M)),NA())</f>
        <v>1.7976258844973642E-2</v>
      </c>
      <c r="M2100" s="52">
        <f>IFERROR(_xll.qlIndexFixing(ONIndex3M,I2100,TRUE,_xll.ohTrigger(RecalcTrigger,Trigger3M)),NA())</f>
        <v>1.7951227470582864E-2</v>
      </c>
      <c r="N2100" s="52">
        <f>IFERROR(_xll.qlIndexFixing(Index6M,$H2100,TRUE,_xll.ohTrigger(RecalcTrigger,Trigger6M)),NA())</f>
        <v>1.9899066646225486E-2</v>
      </c>
      <c r="O2100" s="52">
        <f>IFERROR(_xll.qlIndexFixing(ONIndex6M,I2100,TRUE,_xll.ohTrigger(RecalcTrigger,Trigger6M)),NA())</f>
        <v>1.982220380732258E-2</v>
      </c>
      <c r="P2100" s="52">
        <f>IFERROR(_xll.qlIndexFixing(Index1Y,$H2100,TRUE,_xll.ohTrigger(RecalcTrigger,Trigger1Y)),NA())</f>
        <v>2.20527123998603E-2</v>
      </c>
      <c r="Q2100" s="52">
        <f>IFERROR(_xll.qlIndexFixing(ONIndex1Y,I2100,TRUE,_xll.ohTrigger(RecalcTrigger,Trigger1Y)),NA())</f>
        <v>2.1816461555861366E-2</v>
      </c>
    </row>
    <row r="2101" spans="2:17" x14ac:dyDescent="0.2">
      <c r="B2101" s="46" t="s">
        <v>51</v>
      </c>
      <c r="D2101" s="49">
        <f>_xll.qlCalendarAdvance(LocalCalendar,$D2100,B2101,"f",FALSE)</f>
        <v>54505</v>
      </c>
      <c r="E2101" s="49">
        <f>_xll.qlInterestRateIndexValueDate(IndexON,D2101)</f>
        <v>54505</v>
      </c>
      <c r="F2101" s="52">
        <f>IFERROR(_xll.qlIndexFixing(IndexON,D2101,TRUE,_xll.ohTrigger(RecalcTrigger,TriggerON)),NA())</f>
        <v>1.3940477464151613E-2</v>
      </c>
      <c r="H2101" s="49">
        <f>_xll.qlCalendarAdvance(IborCalendar,$H2100,B2101,"f",FALSE)</f>
        <v>54484</v>
      </c>
      <c r="I2101" s="49">
        <f>_xll.qlInterestRateIndexValueDate(Index1M,$H2101)</f>
        <v>54486</v>
      </c>
      <c r="J2101" s="52">
        <f>IFERROR(_xll.qlIndexFixing(Index1M,$H2101,TRUE,_xll.ohTrigger(RecalcTrigger,Trigger1M)),NA())</f>
        <v>1.6410376114050496E-2</v>
      </c>
      <c r="K2101" s="52">
        <f>IFERROR(_xll.qlIndexFixing(ONIndex1M,I2101,TRUE,_xll.ohTrigger(RecalcTrigger,Trigger1M)),NA())</f>
        <v>1.639955209399524E-2</v>
      </c>
      <c r="L2101" s="52">
        <f>IFERROR(_xll.qlIndexFixing(Index3M,H2101,TRUE,_xll.ohTrigger(RecalcTrigger,Trigger3M)),NA())</f>
        <v>1.7974823961872475E-2</v>
      </c>
      <c r="M2101" s="52">
        <f>IFERROR(_xll.qlIndexFixing(ONIndex3M,I2101,TRUE,_xll.ohTrigger(RecalcTrigger,Trigger3M)),NA())</f>
        <v>1.7948939798850816E-2</v>
      </c>
      <c r="N2101" s="52">
        <f>IFERROR(_xll.qlIndexFixing(Index6M,$H2101,TRUE,_xll.ohTrigger(RecalcTrigger,Trigger6M)),NA())</f>
        <v>1.9899878620067788E-2</v>
      </c>
      <c r="O2101" s="52">
        <f>IFERROR(_xll.qlIndexFixing(ONIndex6M,I2101,TRUE,_xll.ohTrigger(RecalcTrigger,Trigger6M)),NA())</f>
        <v>1.9820592561625716E-2</v>
      </c>
      <c r="P2101" s="52">
        <f>IFERROR(_xll.qlIndexFixing(Index1Y,$H2101,TRUE,_xll.ohTrigger(RecalcTrigger,Trigger1Y)),NA())</f>
        <v>2.2052184688123418E-2</v>
      </c>
      <c r="Q2101" s="52">
        <f>IFERROR(_xll.qlIndexFixing(ONIndex1Y,I2101,TRUE,_xll.ohTrigger(RecalcTrigger,Trigger1Y)),NA())</f>
        <v>2.1816755693135903E-2</v>
      </c>
    </row>
    <row r="2102" spans="2:17" x14ac:dyDescent="0.2">
      <c r="B2102" s="46" t="s">
        <v>51</v>
      </c>
      <c r="D2102" s="49">
        <f>_xll.qlCalendarAdvance(LocalCalendar,$D2101,B2102,"f",FALSE)</f>
        <v>54512</v>
      </c>
      <c r="E2102" s="49">
        <f>_xll.qlInterestRateIndexValueDate(IndexON,D2102)</f>
        <v>54512</v>
      </c>
      <c r="F2102" s="52">
        <f>IFERROR(_xll.qlIndexFixing(IndexON,D2102,TRUE,_xll.ohTrigger(RecalcTrigger,TriggerON)),NA())</f>
        <v>1.3938732971441326E-2</v>
      </c>
      <c r="H2102" s="49">
        <f>_xll.qlCalendarAdvance(IborCalendar,$H2101,B2102,"f",FALSE)</f>
        <v>54491</v>
      </c>
      <c r="I2102" s="49">
        <f>_xll.qlInterestRateIndexValueDate(Index1M,$H2102)</f>
        <v>54493</v>
      </c>
      <c r="J2102" s="52">
        <f>IFERROR(_xll.qlIndexFixing(Index1M,$H2102,TRUE,_xll.ohTrigger(RecalcTrigger,Trigger1M)),NA())</f>
        <v>1.6410025895871039E-2</v>
      </c>
      <c r="K2102" s="52">
        <f>IFERROR(_xll.qlIndexFixing(ONIndex1M,I2102,TRUE,_xll.ohTrigger(RecalcTrigger,Trigger1M)),NA())</f>
        <v>1.6399214406757068E-2</v>
      </c>
      <c r="L2102" s="52">
        <f>IFERROR(_xll.qlIndexFixing(Index3M,H2102,TRUE,_xll.ohTrigger(RecalcTrigger,Trigger3M)),NA())</f>
        <v>1.7972536026527815E-2</v>
      </c>
      <c r="M2102" s="52">
        <f>IFERROR(_xll.qlIndexFixing(ONIndex3M,I2102,TRUE,_xll.ohTrigger(RecalcTrigger,Trigger3M)),NA())</f>
        <v>1.7946653471723195E-2</v>
      </c>
      <c r="N2102" s="52">
        <f>IFERROR(_xll.qlIndexFixing(Index6M,$H2102,TRUE,_xll.ohTrigger(RecalcTrigger,Trigger6M)),NA())</f>
        <v>1.9897723683378072E-2</v>
      </c>
      <c r="O2102" s="52">
        <f>IFERROR(_xll.qlIndexFixing(ONIndex6M,I2102,TRUE,_xll.ohTrigger(RecalcTrigger,Trigger6M)),NA())</f>
        <v>1.9818974006415857E-2</v>
      </c>
      <c r="P2102" s="52">
        <f>IFERROR(_xll.qlIndexFixing(Index1Y,$H2102,TRUE,_xll.ohTrigger(RecalcTrigger,Trigger1Y)),NA())</f>
        <v>2.2051625114864675E-2</v>
      </c>
      <c r="Q2102" s="52">
        <f>IFERROR(_xll.qlIndexFixing(ONIndex1Y,I2102,TRUE,_xll.ohTrigger(RecalcTrigger,Trigger1Y)),NA())</f>
        <v>2.1817018663661258E-2</v>
      </c>
    </row>
    <row r="2103" spans="2:17" x14ac:dyDescent="0.2">
      <c r="B2103" s="46" t="s">
        <v>51</v>
      </c>
      <c r="D2103" s="49">
        <f>_xll.qlCalendarAdvance(LocalCalendar,$D2102,B2103,"f",FALSE)</f>
        <v>54519</v>
      </c>
      <c r="E2103" s="49">
        <f>_xll.qlInterestRateIndexValueDate(IndexON,D2103)</f>
        <v>54519</v>
      </c>
      <c r="F2103" s="52">
        <f>IFERROR(_xll.qlIndexFixing(IndexON,D2103,TRUE,_xll.ohTrigger(RecalcTrigger,TriggerON)),NA())</f>
        <v>1.3936984691280685E-2</v>
      </c>
      <c r="H2103" s="49">
        <f>_xll.qlCalendarAdvance(IborCalendar,$H2102,B2103,"f",FALSE)</f>
        <v>54498</v>
      </c>
      <c r="I2103" s="49">
        <f>_xll.qlInterestRateIndexValueDate(Index1M,$H2103)</f>
        <v>54500</v>
      </c>
      <c r="J2103" s="52">
        <f>IFERROR(_xll.qlIndexFixing(Index1M,$H2103,TRUE,_xll.ohTrigger(RecalcTrigger,Trigger1M)),NA())</f>
        <v>1.6410018139441301E-2</v>
      </c>
      <c r="K2103" s="52">
        <f>IFERROR(_xll.qlIndexFixing(ONIndex1M,I2103,TRUE,_xll.ohTrigger(RecalcTrigger,Trigger1M)),NA())</f>
        <v>1.6398871283627159E-2</v>
      </c>
      <c r="L2103" s="52">
        <f>IFERROR(_xll.qlIndexFixing(Index3M,H2103,TRUE,_xll.ohTrigger(RecalcTrigger,Trigger3M)),NA())</f>
        <v>1.7970249443135619E-2</v>
      </c>
      <c r="M2103" s="52">
        <f>IFERROR(_xll.qlIndexFixing(ONIndex3M,I2103,TRUE,_xll.ohTrigger(RecalcTrigger,Trigger3M)),NA())</f>
        <v>1.7944368489200002E-2</v>
      </c>
      <c r="N2103" s="52">
        <f>IFERROR(_xll.qlIndexFixing(Index6M,$H2103,TRUE,_xll.ohTrigger(RecalcTrigger,Trigger6M)),NA())</f>
        <v>1.9895983614955814E-2</v>
      </c>
      <c r="O2103" s="52">
        <f>IFERROR(_xll.qlIndexFixing(ONIndex6M,I2103,TRUE,_xll.ohTrigger(RecalcTrigger,Trigger6M)),NA())</f>
        <v>1.9817348141373259E-2</v>
      </c>
      <c r="P2103" s="52">
        <f>IFERROR(_xll.qlIndexFixing(Index1Y,$H2103,TRUE,_xll.ohTrigger(RecalcTrigger,Trigger1Y)),NA())</f>
        <v>2.2051033680137288E-2</v>
      </c>
      <c r="Q2103" s="52">
        <f>IFERROR(_xll.qlIndexFixing(ONIndex1Y,I2103,TRUE,_xll.ohTrigger(RecalcTrigger,Trigger1Y)),NA())</f>
        <v>2.1817250467197624E-2</v>
      </c>
    </row>
    <row r="2104" spans="2:17" x14ac:dyDescent="0.2">
      <c r="B2104" s="46" t="s">
        <v>51</v>
      </c>
      <c r="D2104" s="49">
        <f>_xll.qlCalendarAdvance(LocalCalendar,$D2103,B2104,"f",FALSE)</f>
        <v>54526</v>
      </c>
      <c r="E2104" s="49">
        <f>_xll.qlInterestRateIndexValueDate(IndexON,D2104)</f>
        <v>54526</v>
      </c>
      <c r="F2104" s="52">
        <f>IFERROR(_xll.qlIndexFixing(IndexON,D2104,TRUE,_xll.ohTrigger(RecalcTrigger,TriggerON)),NA())</f>
        <v>1.3935232623749627E-2</v>
      </c>
      <c r="H2104" s="49">
        <f>_xll.qlCalendarAdvance(IborCalendar,$H2103,B2104,"f",FALSE)</f>
        <v>54505</v>
      </c>
      <c r="I2104" s="49">
        <f>_xll.qlInterestRateIndexValueDate(Index1M,$H2104)</f>
        <v>54507</v>
      </c>
      <c r="J2104" s="52">
        <f>IFERROR(_xll.qlIndexFixing(Index1M,$H2104,TRUE,_xll.ohTrigger(RecalcTrigger,Trigger1M)),NA())</f>
        <v>1.640930912855304E-2</v>
      </c>
      <c r="K2104" s="52">
        <f>IFERROR(_xll.qlIndexFixing(ONIndex1M,I2104,TRUE,_xll.ohTrigger(RecalcTrigger,Trigger1M)),NA())</f>
        <v>1.6398522724525577E-2</v>
      </c>
      <c r="L2104" s="52">
        <f>IFERROR(_xll.qlIndexFixing(Index3M,H2104,TRUE,_xll.ohTrigger(RecalcTrigger,Trigger3M)),NA())</f>
        <v>1.7967964211689804E-2</v>
      </c>
      <c r="M2104" s="52">
        <f>IFERROR(_xll.qlIndexFixing(ONIndex3M,I2104,TRUE,_xll.ohTrigger(RecalcTrigger,Trigger3M)),NA())</f>
        <v>1.7942084851041429E-2</v>
      </c>
      <c r="N2104" s="52">
        <f>IFERROR(_xll.qlIndexFixing(Index6M,$H2104,TRUE,_xll.ohTrigger(RecalcTrigger,Trigger6M)),NA())</f>
        <v>1.9894236163668491E-2</v>
      </c>
      <c r="O2104" s="52">
        <f>IFERROR(_xll.qlIndexFixing(ONIndex6M,I2104,TRUE,_xll.ohTrigger(RecalcTrigger,Trigger6M)),NA())</f>
        <v>1.981571496673773E-2</v>
      </c>
      <c r="P2104" s="52">
        <f>IFERROR(_xll.qlIndexFixing(Index1Y,$H2104,TRUE,_xll.ohTrigger(RecalcTrigger,Trigger1Y)),NA())</f>
        <v>2.2050410383997548E-2</v>
      </c>
      <c r="Q2104" s="52">
        <f>IFERROR(_xll.qlIndexFixing(ONIndex1Y,I2104,TRUE,_xll.ohTrigger(RecalcTrigger,Trigger1Y)),NA())</f>
        <v>2.1817451103904872E-2</v>
      </c>
    </row>
    <row r="2105" spans="2:17" x14ac:dyDescent="0.2">
      <c r="B2105" s="46" t="s">
        <v>51</v>
      </c>
      <c r="D2105" s="49">
        <f>_xll.qlCalendarAdvance(LocalCalendar,$D2104,B2105,"f",FALSE)</f>
        <v>54533</v>
      </c>
      <c r="E2105" s="49">
        <f>_xll.qlInterestRateIndexValueDate(IndexON,D2105)</f>
        <v>54533</v>
      </c>
      <c r="F2105" s="52">
        <f>IFERROR(_xll.qlIndexFixing(IndexON,D2105,TRUE,_xll.ohTrigger(RecalcTrigger,TriggerON)),NA())</f>
        <v>1.3933476768608344E-2</v>
      </c>
      <c r="H2105" s="49">
        <f>_xll.qlCalendarAdvance(IborCalendar,$H2104,B2105,"f",FALSE)</f>
        <v>54512</v>
      </c>
      <c r="I2105" s="49">
        <f>_xll.qlInterestRateIndexValueDate(Index1M,$H2105)</f>
        <v>54514</v>
      </c>
      <c r="J2105" s="52">
        <f>IFERROR(_xll.qlIndexFixing(Index1M,$H2105,TRUE,_xll.ohTrigger(RecalcTrigger,Trigger1M)),NA())</f>
        <v>1.6409289673969114E-2</v>
      </c>
      <c r="K2105" s="52">
        <f>IFERROR(_xll.qlIndexFixing(ONIndex1M,I2105,TRUE,_xll.ohTrigger(RecalcTrigger,Trigger1M)),NA())</f>
        <v>1.6398168729372387E-2</v>
      </c>
      <c r="L2105" s="52">
        <f>IFERROR(_xll.qlIndexFixing(Index3M,H2105,TRUE,_xll.ohTrigger(RecalcTrigger,Trigger3M)),NA())</f>
        <v>1.7965395609591248E-2</v>
      </c>
      <c r="M2105" s="52">
        <f>IFERROR(_xll.qlIndexFixing(ONIndex3M,I2105,TRUE,_xll.ohTrigger(RecalcTrigger,Trigger3M)),NA())</f>
        <v>1.7939802557487283E-2</v>
      </c>
      <c r="N2105" s="52">
        <f>IFERROR(_xll.qlIndexFixing(Index6M,$H2105,TRUE,_xll.ohTrigger(RecalcTrigger,Trigger6M)),NA())</f>
        <v>1.9891221789965708E-2</v>
      </c>
      <c r="O2105" s="52">
        <f>IFERROR(_xll.qlIndexFixing(ONIndex6M,I2105,TRUE,_xll.ohTrigger(RecalcTrigger,Trigger6M)),NA())</f>
        <v>1.9814074482269461E-2</v>
      </c>
      <c r="P2105" s="52">
        <f>IFERROR(_xll.qlIndexFixing(Index1Y,$H2105,TRUE,_xll.ohTrigger(RecalcTrigger,Trigger1Y)),NA())</f>
        <v>2.2049755226504139E-2</v>
      </c>
      <c r="Q2105" s="52">
        <f>IFERROR(_xll.qlIndexFixing(ONIndex1Y,I2105,TRUE,_xll.ohTrigger(RecalcTrigger,Trigger1Y)),NA())</f>
        <v>2.1817620573623131E-2</v>
      </c>
    </row>
    <row r="2106" spans="2:17" x14ac:dyDescent="0.2">
      <c r="B2106" s="46" t="s">
        <v>51</v>
      </c>
      <c r="D2106" s="49">
        <f>_xll.qlCalendarAdvance(LocalCalendar,$D2105,B2106,"f",FALSE)</f>
        <v>54540</v>
      </c>
      <c r="E2106" s="49">
        <f>_xll.qlInterestRateIndexValueDate(IndexON,D2106)</f>
        <v>54540</v>
      </c>
      <c r="F2106" s="52">
        <f>IFERROR(_xll.qlIndexFixing(IndexON,D2106,TRUE,_xll.ohTrigger(RecalcTrigger,TriggerON)),NA())</f>
        <v>1.3931717126016707E-2</v>
      </c>
      <c r="H2106" s="49">
        <f>_xll.qlCalendarAdvance(IborCalendar,$H2105,B2106,"f",FALSE)</f>
        <v>54519</v>
      </c>
      <c r="I2106" s="49">
        <f>_xll.qlInterestRateIndexValueDate(Index1M,$H2106)</f>
        <v>54521</v>
      </c>
      <c r="J2106" s="52">
        <f>IFERROR(_xll.qlIndexFixing(Index1M,$H2106,TRUE,_xll.ohTrigger(RecalcTrigger,Trigger1M)),NA())</f>
        <v>1.6408570586617932E-2</v>
      </c>
      <c r="K2106" s="52">
        <f>IFERROR(_xll.qlIndexFixing(ONIndex1M,I2106,TRUE,_xll.ohTrigger(RecalcTrigger,Trigger1M)),NA())</f>
        <v>1.6397809298247523E-2</v>
      </c>
      <c r="L2106" s="52">
        <f>IFERROR(_xll.qlIndexFixing(Index3M,H2106,TRUE,_xll.ohTrigger(RecalcTrigger,Trigger3M)),NA())</f>
        <v>1.7963113099109966E-2</v>
      </c>
      <c r="M2106" s="52">
        <f>IFERROR(_xll.qlIndexFixing(ONIndex3M,I2106,TRUE,_xll.ohTrigger(RecalcTrigger,Trigger3M)),NA())</f>
        <v>1.7937521608377693E-2</v>
      </c>
      <c r="N2106" s="52">
        <f>IFERROR(_xll.qlIndexFixing(Index6M,$H2106,TRUE,_xll.ohTrigger(RecalcTrigger,Trigger6M)),NA())</f>
        <v>1.9889461445372989E-2</v>
      </c>
      <c r="O2106" s="52">
        <f>IFERROR(_xll.qlIndexFixing(ONIndex6M,I2106,TRUE,_xll.ohTrigger(RecalcTrigger,Trigger6M)),NA())</f>
        <v>1.9812426688368134E-2</v>
      </c>
      <c r="P2106" s="52">
        <f>IFERROR(_xll.qlIndexFixing(Index1Y,$H2106,TRUE,_xll.ohTrigger(RecalcTrigger,Trigger1Y)),NA())</f>
        <v>2.2051467659605681E-2</v>
      </c>
      <c r="Q2106" s="52">
        <f>IFERROR(_xll.qlIndexFixing(ONIndex1Y,I2106,TRUE,_xll.ohTrigger(RecalcTrigger,Trigger1Y)),NA())</f>
        <v>2.1817758876432336E-2</v>
      </c>
    </row>
    <row r="2107" spans="2:17" x14ac:dyDescent="0.2">
      <c r="B2107" s="46" t="s">
        <v>51</v>
      </c>
      <c r="D2107" s="49">
        <f>_xll.qlCalendarAdvance(LocalCalendar,$D2106,B2107,"f",FALSE)</f>
        <v>54547</v>
      </c>
      <c r="E2107" s="49">
        <f>_xll.qlInterestRateIndexValueDate(IndexON,D2107)</f>
        <v>54547</v>
      </c>
      <c r="F2107" s="52">
        <f>IFERROR(_xll.qlIndexFixing(IndexON,D2107,TRUE,_xll.ohTrigger(RecalcTrigger,TriggerON)),NA())</f>
        <v>1.3929953695894781E-2</v>
      </c>
      <c r="H2107" s="49">
        <f>_xll.qlCalendarAdvance(IborCalendar,$H2106,B2107,"f",FALSE)</f>
        <v>54526</v>
      </c>
      <c r="I2107" s="49">
        <f>_xll.qlInterestRateIndexValueDate(Index1M,$H2107)</f>
        <v>54528</v>
      </c>
      <c r="J2107" s="52">
        <f>IFERROR(_xll.qlIndexFixing(Index1M,$H2107,TRUE,_xll.ohTrigger(RecalcTrigger,Trigger1M)),NA())</f>
        <v>1.6408193150173334E-2</v>
      </c>
      <c r="K2107" s="52">
        <f>IFERROR(_xll.qlIndexFixing(ONIndex1M,I2107,TRUE,_xll.ohTrigger(RecalcTrigger,Trigger1M)),NA())</f>
        <v>1.6398832879467307E-2</v>
      </c>
      <c r="L2107" s="52">
        <f>IFERROR(_xll.qlIndexFixing(Index3M,H2107,TRUE,_xll.ohTrigger(RecalcTrigger,Trigger3M)),NA())</f>
        <v>1.7960831940487091E-2</v>
      </c>
      <c r="M2107" s="52">
        <f>IFERROR(_xll.qlIndexFixing(ONIndex3M,I2107,TRUE,_xll.ohTrigger(RecalcTrigger,Trigger3M)),NA())</f>
        <v>1.7936377993686747E-2</v>
      </c>
      <c r="N2107" s="52">
        <f>IFERROR(_xll.qlIndexFixing(Index6M,$H2107,TRUE,_xll.ohTrigger(RecalcTrigger,Trigger6M)),NA())</f>
        <v>1.9887693719161461E-2</v>
      </c>
      <c r="O2107" s="52">
        <f>IFERROR(_xll.qlIndexFixing(ONIndex6M,I2107,TRUE,_xll.ohTrigger(RecalcTrigger,Trigger6M)),NA())</f>
        <v>1.981247759201743E-2</v>
      </c>
      <c r="P2107" s="52">
        <f>IFERROR(_xll.qlIndexFixing(Index1Y,$H2107,TRUE,_xll.ohTrigger(RecalcTrigger,Trigger1Y)),NA())</f>
        <v>2.2048349327707963E-2</v>
      </c>
      <c r="Q2107" s="52">
        <f>IFERROR(_xll.qlIndexFixing(ONIndex1Y,I2107,TRUE,_xll.ohTrigger(RecalcTrigger,Trigger1Y)),NA())</f>
        <v>2.1820534979763551E-2</v>
      </c>
    </row>
    <row r="2108" spans="2:17" x14ac:dyDescent="0.2">
      <c r="B2108" s="46" t="s">
        <v>51</v>
      </c>
      <c r="D2108" s="49">
        <f>_xll.qlCalendarAdvance(LocalCalendar,$D2107,B2108,"f",FALSE)</f>
        <v>54554</v>
      </c>
      <c r="E2108" s="49">
        <f>_xll.qlInterestRateIndexValueDate(IndexON,D2108)</f>
        <v>54554</v>
      </c>
      <c r="F2108" s="52">
        <f>IFERROR(_xll.qlIndexFixing(IndexON,D2108,TRUE,_xll.ohTrigger(RecalcTrigger,TriggerON)),NA())</f>
        <v>1.3928186478402438E-2</v>
      </c>
      <c r="H2108" s="49">
        <f>_xll.qlCalendarAdvance(IborCalendar,$H2107,B2108,"f",FALSE)</f>
        <v>54533</v>
      </c>
      <c r="I2108" s="49">
        <f>_xll.qlInterestRateIndexValueDate(Index1M,$H2108)</f>
        <v>54535</v>
      </c>
      <c r="J2108" s="52">
        <f>IFERROR(_xll.qlIndexFixing(Index1M,$H2108,TRUE,_xll.ohTrigger(RecalcTrigger,Trigger1M)),NA())</f>
        <v>1.6407810270073209E-2</v>
      </c>
      <c r="K2108" s="52">
        <f>IFERROR(_xll.qlIndexFixing(ONIndex1M,I2108,TRUE,_xll.ohTrigger(RecalcTrigger,Trigger1M)),NA())</f>
        <v>1.6397074128082778E-2</v>
      </c>
      <c r="L2108" s="52">
        <f>IFERROR(_xll.qlIndexFixing(Index3M,H2108,TRUE,_xll.ohTrigger(RecalcTrigger,Trigger3M)),NA())</f>
        <v>1.7958552133721741E-2</v>
      </c>
      <c r="M2108" s="52">
        <f>IFERROR(_xll.qlIndexFixing(ONIndex3M,I2108,TRUE,_xll.ohTrigger(RecalcTrigger,Trigger3M)),NA())</f>
        <v>1.7932963743891861E-2</v>
      </c>
      <c r="N2108" s="52">
        <f>IFERROR(_xll.qlIndexFixing(Index6M,$H2108,TRUE,_xll.ohTrigger(RecalcTrigger,Trigger6M)),NA())</f>
        <v>1.98859186113499E-2</v>
      </c>
      <c r="O2108" s="52">
        <f>IFERROR(_xll.qlIndexFixing(ONIndex6M,I2108,TRUE,_xll.ohTrigger(RecalcTrigger,Trigger6M)),NA())</f>
        <v>1.9809109171147199E-2</v>
      </c>
      <c r="P2108" s="52">
        <f>IFERROR(_xll.qlIndexFixing(Index1Y,$H2108,TRUE,_xll.ohTrigger(RecalcTrigger,Trigger1Y)),NA())</f>
        <v>2.2047598586538351E-2</v>
      </c>
      <c r="Q2108" s="52">
        <f>IFERROR(_xll.qlIndexFixing(ONIndex1Y,I2108,TRUE,_xll.ohTrigger(RecalcTrigger,Trigger1Y)),NA())</f>
        <v>2.1817941981403521E-2</v>
      </c>
    </row>
    <row r="2109" spans="2:17" x14ac:dyDescent="0.2">
      <c r="B2109" s="46" t="s">
        <v>51</v>
      </c>
      <c r="D2109" s="49">
        <f>_xll.qlCalendarAdvance(LocalCalendar,$D2108,B2109,"f",FALSE)</f>
        <v>54561</v>
      </c>
      <c r="E2109" s="49">
        <f>_xll.qlInterestRateIndexValueDate(IndexON,D2109)</f>
        <v>54561</v>
      </c>
      <c r="F2109" s="52">
        <f>IFERROR(_xll.qlIndexFixing(IndexON,D2109,TRUE,_xll.ohTrigger(RecalcTrigger,TriggerON)),NA())</f>
        <v>1.3926415473219933E-2</v>
      </c>
      <c r="H2109" s="49">
        <f>_xll.qlCalendarAdvance(IborCalendar,$H2108,B2109,"f",FALSE)</f>
        <v>54540</v>
      </c>
      <c r="I2109" s="49">
        <f>_xll.qlInterestRateIndexValueDate(Index1M,$H2109)</f>
        <v>54542</v>
      </c>
      <c r="J2109" s="52">
        <f>IFERROR(_xll.qlIndexFixing(Index1M,$H2109,TRUE,_xll.ohTrigger(RecalcTrigger,Trigger1M)),NA())</f>
        <v>1.6406385367117752E-2</v>
      </c>
      <c r="K2109" s="52">
        <f>IFERROR(_xll.qlIndexFixing(ONIndex1M,I2109,TRUE,_xll.ohTrigger(RecalcTrigger,Trigger1M)),NA())</f>
        <v>1.6396698389042896E-2</v>
      </c>
      <c r="L2109" s="52">
        <f>IFERROR(_xll.qlIndexFixing(Index3M,H2109,TRUE,_xll.ohTrigger(RecalcTrigger,Trigger3M)),NA())</f>
        <v>1.7956273678810405E-2</v>
      </c>
      <c r="M2109" s="52">
        <f>IFERROR(_xll.qlIndexFixing(ONIndex3M,I2109,TRUE,_xll.ohTrigger(RecalcTrigger,Trigger3M)),NA())</f>
        <v>1.7930686828435682E-2</v>
      </c>
      <c r="N2109" s="52">
        <f>IFERROR(_xll.qlIndexFixing(Index6M,$H2109,TRUE,_xll.ohTrigger(RecalcTrigger,Trigger6M)),NA())</f>
        <v>1.9884136121959273E-2</v>
      </c>
      <c r="O2109" s="52">
        <f>IFERROR(_xll.qlIndexFixing(ONIndex6M,I2109,TRUE,_xll.ohTrigger(RecalcTrigger,Trigger6M)),NA())</f>
        <v>1.9807439448147335E-2</v>
      </c>
      <c r="P2109" s="52">
        <f>IFERROR(_xll.qlIndexFixing(Index1Y,$H2109,TRUE,_xll.ohTrigger(RecalcTrigger,Trigger1Y)),NA())</f>
        <v>2.2046815984282035E-2</v>
      </c>
      <c r="Q2109" s="52">
        <f>IFERROR(_xll.qlIndexFixing(ONIndex1Y,I2109,TRUE,_xll.ohTrigger(RecalcTrigger,Trigger1Y)),NA())</f>
        <v>2.1817986783565502E-2</v>
      </c>
    </row>
    <row r="2110" spans="2:17" x14ac:dyDescent="0.2">
      <c r="B2110" s="46" t="s">
        <v>51</v>
      </c>
      <c r="D2110" s="49">
        <f>_xll.qlCalendarAdvance(LocalCalendar,$D2109,B2110,"f",FALSE)</f>
        <v>54568</v>
      </c>
      <c r="E2110" s="49">
        <f>_xll.qlInterestRateIndexValueDate(IndexON,D2110)</f>
        <v>54568</v>
      </c>
      <c r="F2110" s="52">
        <f>IFERROR(_xll.qlIndexFixing(IndexON,D2110,TRUE,_xll.ohTrigger(RecalcTrigger,TriggerON)),NA())</f>
        <v>1.3924640680746947E-2</v>
      </c>
      <c r="H2110" s="49">
        <f>_xll.qlCalendarAdvance(IborCalendar,$H2109,B2110,"f",FALSE)</f>
        <v>54547</v>
      </c>
      <c r="I2110" s="49">
        <f>_xll.qlInterestRateIndexValueDate(Index1M,$H2110)</f>
        <v>54549</v>
      </c>
      <c r="J2110" s="52">
        <f>IFERROR(_xll.qlIndexFixing(Index1M,$H2110,TRUE,_xll.ohTrigger(RecalcTrigger,Trigger1M)),NA())</f>
        <v>1.6407028178923866E-2</v>
      </c>
      <c r="K2110" s="52">
        <f>IFERROR(_xll.qlIndexFixing(ONIndex1M,I2110,TRUE,_xll.ohTrigger(RecalcTrigger,Trigger1M)),NA())</f>
        <v>1.6396317214031342E-2</v>
      </c>
      <c r="L2110" s="52">
        <f>IFERROR(_xll.qlIndexFixing(Index3M,H2110,TRUE,_xll.ohTrigger(RecalcTrigger,Trigger3M)),NA())</f>
        <v>1.7954281213780308E-2</v>
      </c>
      <c r="M2110" s="52">
        <f>IFERROR(_xll.qlIndexFixing(ONIndex3M,I2110,TRUE,_xll.ohTrigger(RecalcTrigger,Trigger3M)),NA())</f>
        <v>1.7928411257503996E-2</v>
      </c>
      <c r="N2110" s="52">
        <f>IFERROR(_xll.qlIndexFixing(Index6M,$H2110,TRUE,_xll.ohTrigger(RecalcTrigger,Trigger6M)),NA())</f>
        <v>1.9883596416871339E-2</v>
      </c>
      <c r="O2110" s="52">
        <f>IFERROR(_xll.qlIndexFixing(ONIndex6M,I2110,TRUE,_xll.ohTrigger(RecalcTrigger,Trigger6M)),NA())</f>
        <v>1.9805762415394668E-2</v>
      </c>
      <c r="P2110" s="52">
        <f>IFERROR(_xll.qlIndexFixing(Index1Y,$H2110,TRUE,_xll.ohTrigger(RecalcTrigger,Trigger1Y)),NA())</f>
        <v>2.2046001521012826E-2</v>
      </c>
      <c r="Q2110" s="52">
        <f>IFERROR(_xll.qlIndexFixing(ONIndex1Y,I2110,TRUE,_xll.ohTrigger(RecalcTrigger,Trigger1Y)),NA())</f>
        <v>2.1818000418898365E-2</v>
      </c>
    </row>
    <row r="2111" spans="2:17" x14ac:dyDescent="0.2">
      <c r="B2111" s="46" t="s">
        <v>51</v>
      </c>
      <c r="D2111" s="49">
        <f>_xll.qlCalendarAdvance(LocalCalendar,$D2110,B2111,"f",FALSE)</f>
        <v>54575</v>
      </c>
      <c r="E2111" s="49">
        <f>_xll.qlInterestRateIndexValueDate(IndexON,D2111)</f>
        <v>54575</v>
      </c>
      <c r="F2111" s="52">
        <f>IFERROR(_xll.qlIndexFixing(IndexON,D2111,TRUE,_xll.ohTrigger(RecalcTrigger,TriggerON)),NA())</f>
        <v>1.3922862100663735E-2</v>
      </c>
      <c r="H2111" s="49">
        <f>_xll.qlCalendarAdvance(IborCalendar,$H2110,B2111,"f",FALSE)</f>
        <v>54554</v>
      </c>
      <c r="I2111" s="49">
        <f>_xll.qlInterestRateIndexValueDate(Index1M,$H2111)</f>
        <v>54556</v>
      </c>
      <c r="J2111" s="52">
        <f>IFERROR(_xll.qlIndexFixing(Index1M,$H2111,TRUE,_xll.ohTrigger(RecalcTrigger,Trigger1M)),NA())</f>
        <v>1.6406628967874648E-2</v>
      </c>
      <c r="K2111" s="52">
        <f>IFERROR(_xll.qlIndexFixing(ONIndex1M,I2111,TRUE,_xll.ohTrigger(RecalcTrigger,Trigger1M)),NA())</f>
        <v>1.6395930602968178E-2</v>
      </c>
      <c r="L2111" s="52">
        <f>IFERROR(_xll.qlIndexFixing(Index3M,H2111,TRUE,_xll.ohTrigger(RecalcTrigger,Trigger3M)),NA())</f>
        <v>1.7952005445902683E-2</v>
      </c>
      <c r="M2111" s="52">
        <f>IFERROR(_xll.qlIndexFixing(ONIndex3M,I2111,TRUE,_xll.ohTrigger(RecalcTrigger,Trigger3M)),NA())</f>
        <v>1.79261370310968E-2</v>
      </c>
      <c r="N2111" s="52">
        <f>IFERROR(_xll.qlIndexFixing(Index6M,$H2111,TRUE,_xll.ohTrigger(RecalcTrigger,Trigger6M)),NA())</f>
        <v>1.9881797286080326E-2</v>
      </c>
      <c r="O2111" s="52">
        <f>IFERROR(_xll.qlIndexFixing(ONIndex6M,I2111,TRUE,_xll.ohTrigger(RecalcTrigger,Trigger6M)),NA())</f>
        <v>1.9804078072969133E-2</v>
      </c>
      <c r="P2111" s="52">
        <f>IFERROR(_xll.qlIndexFixing(Index1Y,$H2111,TRUE,_xll.ohTrigger(RecalcTrigger,Trigger1Y)),NA())</f>
        <v>2.2045155196807806E-2</v>
      </c>
      <c r="Q2111" s="52">
        <f>IFERROR(_xll.qlIndexFixing(ONIndex1Y,I2111,TRUE,_xll.ohTrigger(RecalcTrigger,Trigger1Y)),NA())</f>
        <v>2.1817982887162302E-2</v>
      </c>
    </row>
    <row r="2112" spans="2:17" x14ac:dyDescent="0.2">
      <c r="B2112" s="46" t="s">
        <v>51</v>
      </c>
      <c r="D2112" s="49">
        <f>_xll.qlCalendarAdvance(LocalCalendar,$D2111,B2112,"f",FALSE)</f>
        <v>54582</v>
      </c>
      <c r="E2112" s="49">
        <f>_xll.qlInterestRateIndexValueDate(IndexON,D2112)</f>
        <v>54582</v>
      </c>
      <c r="F2112" s="52">
        <f>IFERROR(_xll.qlIndexFixing(IndexON,D2112,TRUE,_xll.ohTrigger(RecalcTrigger,TriggerON)),NA())</f>
        <v>1.3921079733130171E-2</v>
      </c>
      <c r="H2112" s="49">
        <f>_xll.qlCalendarAdvance(IborCalendar,$H2111,B2112,"f",FALSE)</f>
        <v>54561</v>
      </c>
      <c r="I2112" s="49">
        <f>_xll.qlInterestRateIndexValueDate(Index1M,$H2112)</f>
        <v>54563</v>
      </c>
      <c r="J2112" s="52">
        <f>IFERROR(_xll.qlIndexFixing(Index1M,$H2112,TRUE,_xll.ohTrigger(RecalcTrigger,Trigger1M)),NA())</f>
        <v>1.6406224313172402E-2</v>
      </c>
      <c r="K2112" s="52">
        <f>IFERROR(_xll.qlIndexFixing(ONIndex1M,I2112,TRUE,_xll.ohTrigger(RecalcTrigger,Trigger1M)),NA())</f>
        <v>1.6395538555853406E-2</v>
      </c>
      <c r="L2112" s="52">
        <f>IFERROR(_xll.qlIndexFixing(Index3M,H2112,TRUE,_xll.ohTrigger(RecalcTrigger,Trigger3M)),NA())</f>
        <v>1.7949731029951455E-2</v>
      </c>
      <c r="M2112" s="52">
        <f>IFERROR(_xll.qlIndexFixing(ONIndex3M,I2112,TRUE,_xll.ohTrigger(RecalcTrigger,Trigger3M)),NA())</f>
        <v>1.7923864149214097E-2</v>
      </c>
      <c r="N2112" s="52">
        <f>IFERROR(_xll.qlIndexFixing(Index6M,$H2112,TRUE,_xll.ohTrigger(RecalcTrigger,Trigger6M)),NA())</f>
        <v>1.9879990772584111E-2</v>
      </c>
      <c r="O2112" s="52">
        <f>IFERROR(_xll.qlIndexFixing(ONIndex6M,I2112,TRUE,_xll.ohTrigger(RecalcTrigger,Trigger6M)),NA())</f>
        <v>1.9802386420870732E-2</v>
      </c>
      <c r="P2112" s="52">
        <f>IFERROR(_xll.qlIndexFixing(Index1Y,$H2112,TRUE,_xll.ohTrigger(RecalcTrigger,Trigger1Y)),NA())</f>
        <v>2.2044277011747791E-2</v>
      </c>
      <c r="Q2112" s="52">
        <f>IFERROR(_xll.qlIndexFixing(ONIndex1Y,I2112,TRUE,_xll.ohTrigger(RecalcTrigger,Trigger1Y)),NA())</f>
        <v>2.1817934188517185E-2</v>
      </c>
    </row>
    <row r="2113" spans="2:17" x14ac:dyDescent="0.2">
      <c r="B2113" s="46" t="s">
        <v>51</v>
      </c>
      <c r="D2113" s="49">
        <f>_xll.qlCalendarAdvance(LocalCalendar,$D2112,B2113,"f",FALSE)</f>
        <v>54589</v>
      </c>
      <c r="E2113" s="49">
        <f>_xll.qlInterestRateIndexValueDate(IndexON,D2113)</f>
        <v>54589</v>
      </c>
      <c r="F2113" s="52">
        <f>IFERROR(_xll.qlIndexFixing(IndexON,D2113,TRUE,_xll.ohTrigger(RecalcTrigger,TriggerON)),NA())</f>
        <v>1.391929357798638E-2</v>
      </c>
      <c r="H2113" s="49">
        <f>_xll.qlCalendarAdvance(IborCalendar,$H2112,B2113,"f",FALSE)</f>
        <v>54568</v>
      </c>
      <c r="I2113" s="49">
        <f>_xll.qlInterestRateIndexValueDate(Index1M,$H2113)</f>
        <v>54570</v>
      </c>
      <c r="J2113" s="52">
        <f>IFERROR(_xll.qlIndexFixing(Index1M,$H2113,TRUE,_xll.ohTrigger(RecalcTrigger,Trigger1M)),NA())</f>
        <v>1.6405814214822123E-2</v>
      </c>
      <c r="K2113" s="52">
        <f>IFERROR(_xll.qlIndexFixing(ONIndex1M,I2113,TRUE,_xll.ohTrigger(RecalcTrigger,Trigger1M)),NA())</f>
        <v>1.6395141072926833E-2</v>
      </c>
      <c r="L2113" s="52">
        <f>IFERROR(_xll.qlIndexFixing(Index3M,H2113,TRUE,_xll.ohTrigger(RecalcTrigger,Trigger3M)),NA())</f>
        <v>1.7947457965927494E-2</v>
      </c>
      <c r="M2113" s="52">
        <f>IFERROR(_xll.qlIndexFixing(ONIndex3M,I2113,TRUE,_xll.ohTrigger(RecalcTrigger,Trigger3M)),NA())</f>
        <v>1.7921592611855885E-2</v>
      </c>
      <c r="N2113" s="52">
        <f>IFERROR(_xll.qlIndexFixing(Index6M,$H2113,TRUE,_xll.ohTrigger(RecalcTrigger,Trigger6M)),NA())</f>
        <v>1.9878176876403756E-2</v>
      </c>
      <c r="O2113" s="52">
        <f>IFERROR(_xll.qlIndexFixing(ONIndex6M,I2113,TRUE,_xll.ohTrigger(RecalcTrigger,Trigger6M)),NA())</f>
        <v>1.98006874591794E-2</v>
      </c>
      <c r="P2113" s="52">
        <f>IFERROR(_xll.qlIndexFixing(Index1Y,$H2113,TRUE,_xll.ohTrigger(RecalcTrigger,Trigger1Y)),NA())</f>
        <v>2.2043366965915346E-2</v>
      </c>
      <c r="Q2113" s="52">
        <f>IFERROR(_xll.qlIndexFixing(ONIndex1Y,I2113,TRUE,_xll.ohTrigger(RecalcTrigger,Trigger1Y)),NA())</f>
        <v>2.1817854323202823E-2</v>
      </c>
    </row>
    <row r="2114" spans="2:17" x14ac:dyDescent="0.2">
      <c r="B2114" s="46" t="s">
        <v>51</v>
      </c>
      <c r="D2114" s="49">
        <f>_xll.qlCalendarAdvance(LocalCalendar,$D2113,B2114,"f",FALSE)</f>
        <v>54596</v>
      </c>
      <c r="E2114" s="49">
        <f>_xll.qlInterestRateIndexValueDate(IndexON,D2114)</f>
        <v>54596</v>
      </c>
      <c r="F2114" s="52">
        <f>IFERROR(_xll.qlIndexFixing(IndexON,D2114,TRUE,_xll.ohTrigger(RecalcTrigger,TriggerON)),NA())</f>
        <v>1.3917503635472173E-2</v>
      </c>
      <c r="H2114" s="49">
        <f>_xll.qlCalendarAdvance(IborCalendar,$H2113,B2114,"f",FALSE)</f>
        <v>54575</v>
      </c>
      <c r="I2114" s="49">
        <f>_xll.qlInterestRateIndexValueDate(Index1M,$H2114)</f>
        <v>54577</v>
      </c>
      <c r="J2114" s="52">
        <f>IFERROR(_xll.qlIndexFixing(Index1M,$H2114,TRUE,_xll.ohTrigger(RecalcTrigger,Trigger1M)),NA())</f>
        <v>1.6405742106335518E-2</v>
      </c>
      <c r="K2114" s="52">
        <f>IFERROR(_xll.qlIndexFixing(ONIndex1M,I2114,TRUE,_xll.ohTrigger(RecalcTrigger,Trigger1M)),NA())</f>
        <v>1.6394738153948651E-2</v>
      </c>
      <c r="L2114" s="52">
        <f>IFERROR(_xll.qlIndexFixing(Index3M,H2114,TRUE,_xll.ohTrigger(RecalcTrigger,Trigger3M)),NA())</f>
        <v>1.7945186253827322E-2</v>
      </c>
      <c r="M2114" s="52">
        <f>IFERROR(_xll.qlIndexFixing(ONIndex3M,I2114,TRUE,_xll.ohTrigger(RecalcTrigger,Trigger3M)),NA())</f>
        <v>1.7919322419022166E-2</v>
      </c>
      <c r="N2114" s="52">
        <f>IFERROR(_xll.qlIndexFixing(Index6M,$H2114,TRUE,_xll.ohTrigger(RecalcTrigger,Trigger6M)),NA())</f>
        <v>1.9875112952012535E-2</v>
      </c>
      <c r="O2114" s="52">
        <f>IFERROR(_xll.qlIndexFixing(ONIndex6M,I2114,TRUE,_xll.ohTrigger(RecalcTrigger,Trigger6M)),NA())</f>
        <v>1.9798981187655329E-2</v>
      </c>
      <c r="P2114" s="52">
        <f>IFERROR(_xll.qlIndexFixing(Index1Y,$H2114,TRUE,_xll.ohTrigger(RecalcTrigger,Trigger1Y)),NA())</f>
        <v>2.2042425059397196E-2</v>
      </c>
      <c r="Q2114" s="52">
        <f>IFERROR(_xll.qlIndexFixing(ONIndex1Y,I2114,TRUE,_xll.ohTrigger(RecalcTrigger,Trigger1Y)),NA())</f>
        <v>2.1817743290819536E-2</v>
      </c>
    </row>
    <row r="2115" spans="2:17" x14ac:dyDescent="0.2">
      <c r="B2115" s="46" t="s">
        <v>51</v>
      </c>
      <c r="D2115" s="49">
        <f>_xll.qlCalendarAdvance(LocalCalendar,$D2114,B2115,"f",FALSE)</f>
        <v>54603</v>
      </c>
      <c r="E2115" s="49">
        <f>_xll.qlInterestRateIndexValueDate(IndexON,D2115)</f>
        <v>54603</v>
      </c>
      <c r="F2115" s="52">
        <f>IFERROR(_xll.qlIndexFixing(IndexON,D2115,TRUE,_xll.ohTrigger(RecalcTrigger,TriggerON)),NA())</f>
        <v>1.3915709905427676E-2</v>
      </c>
      <c r="H2115" s="49">
        <f>_xll.qlCalendarAdvance(IborCalendar,$H2114,B2115,"f",FALSE)</f>
        <v>54582</v>
      </c>
      <c r="I2115" s="49">
        <f>_xll.qlInterestRateIndexValueDate(Index1M,$H2115)</f>
        <v>54584</v>
      </c>
      <c r="J2115" s="52">
        <f>IFERROR(_xll.qlIndexFixing(Index1M,$H2115,TRUE,_xll.ohTrigger(RecalcTrigger,Trigger1M)),NA())</f>
        <v>1.6404977687179967E-2</v>
      </c>
      <c r="K2115" s="52">
        <f>IFERROR(_xll.qlIndexFixing(ONIndex1M,I2115,TRUE,_xll.ohTrigger(RecalcTrigger,Trigger1M)),NA())</f>
        <v>1.6394329798998797E-2</v>
      </c>
      <c r="L2115" s="52">
        <f>IFERROR(_xll.qlIndexFixing(Index3M,H2115,TRUE,_xll.ohTrigger(RecalcTrigger,Trigger3M)),NA())</f>
        <v>1.7942915893650071E-2</v>
      </c>
      <c r="M2115" s="52">
        <f>IFERROR(_xll.qlIndexFixing(ONIndex3M,I2115,TRUE,_xll.ohTrigger(RecalcTrigger,Trigger3M)),NA())</f>
        <v>1.7917053570633001E-2</v>
      </c>
      <c r="N2115" s="52">
        <f>IFERROR(_xll.qlIndexFixing(Index6M,$H2115,TRUE,_xll.ohTrigger(RecalcTrigger,Trigger6M)),NA())</f>
        <v>1.987328617356468E-2</v>
      </c>
      <c r="O2115" s="52">
        <f>IFERROR(_xll.qlIndexFixing(ONIndex6M,I2115,TRUE,_xll.ohTrigger(RecalcTrigger,Trigger6M)),NA())</f>
        <v>1.9797267606538327E-2</v>
      </c>
      <c r="P2115" s="52">
        <f>IFERROR(_xll.qlIndexFixing(Index1Y,$H2115,TRUE,_xll.ohTrigger(RecalcTrigger,Trigger1Y)),NA())</f>
        <v>2.2041451292282254E-2</v>
      </c>
      <c r="Q2115" s="52">
        <f>IFERROR(_xll.qlIndexFixing(ONIndex1Y,I2115,TRUE,_xll.ohTrigger(RecalcTrigger,Trigger1Y)),NA())</f>
        <v>2.1817601091527195E-2</v>
      </c>
    </row>
    <row r="2116" spans="2:17" x14ac:dyDescent="0.2">
      <c r="B2116" s="46" t="s">
        <v>51</v>
      </c>
      <c r="D2116" s="49">
        <f>_xll.qlCalendarAdvance(LocalCalendar,$D2115,B2116,"f",FALSE)</f>
        <v>54610</v>
      </c>
      <c r="E2116" s="49">
        <f>_xll.qlInterestRateIndexValueDate(IndexON,D2116)</f>
        <v>54610</v>
      </c>
      <c r="F2116" s="52">
        <f>IFERROR(_xll.qlIndexFixing(IndexON,D2116,TRUE,_xll.ohTrigger(RecalcTrigger,TriggerON)),NA())</f>
        <v>1.3913912387932825E-2</v>
      </c>
      <c r="H2116" s="49">
        <f>_xll.qlCalendarAdvance(IborCalendar,$H2115,B2116,"f",FALSE)</f>
        <v>54589</v>
      </c>
      <c r="I2116" s="49">
        <f>_xll.qlInterestRateIndexValueDate(Index1M,$H2116)</f>
        <v>54591</v>
      </c>
      <c r="J2116" s="52">
        <f>IFERROR(_xll.qlIndexFixing(Index1M,$H2116,TRUE,_xll.ohTrigger(RecalcTrigger,Trigger1M)),NA())</f>
        <v>1.6404551257885591E-2</v>
      </c>
      <c r="K2116" s="52">
        <f>IFERROR(_xll.qlIndexFixing(ONIndex1M,I2116,TRUE,_xll.ohTrigger(RecalcTrigger,Trigger1M)),NA())</f>
        <v>1.6393916008077269E-2</v>
      </c>
      <c r="L2116" s="52">
        <f>IFERROR(_xll.qlIndexFixing(Index3M,H2116,TRUE,_xll.ohTrigger(RecalcTrigger,Trigger3M)),NA())</f>
        <v>1.7940646885390529E-2</v>
      </c>
      <c r="M2116" s="52">
        <f>IFERROR(_xll.qlIndexFixing(ONIndex3M,I2116,TRUE,_xll.ohTrigger(RecalcTrigger,Trigger3M)),NA())</f>
        <v>1.7914786066848265E-2</v>
      </c>
      <c r="N2116" s="52">
        <f>IFERROR(_xll.qlIndexFixing(Index6M,$H2116,TRUE,_xll.ohTrigger(RecalcTrigger,Trigger6M)),NA())</f>
        <v>1.9871452013678851E-2</v>
      </c>
      <c r="O2116" s="52">
        <f>IFERROR(_xll.qlIndexFixing(ONIndex6M,I2116,TRUE,_xll.ohTrigger(RecalcTrigger,Trigger6M)),NA())</f>
        <v>1.9795546715748458E-2</v>
      </c>
      <c r="P2116" s="52">
        <f>IFERROR(_xll.qlIndexFixing(Index1Y,$H2116,TRUE,_xll.ohTrigger(RecalcTrigger,Trigger1Y)),NA())</f>
        <v>2.2040445664663157E-2</v>
      </c>
      <c r="Q2116" s="52">
        <f>IFERROR(_xll.qlIndexFixing(ONIndex1Y,I2116,TRUE,_xll.ohTrigger(RecalcTrigger,Trigger1Y)),NA())</f>
        <v>2.18174277253258E-2</v>
      </c>
    </row>
    <row r="2117" spans="2:17" x14ac:dyDescent="0.2">
      <c r="B2117" s="46" t="s">
        <v>51</v>
      </c>
      <c r="D2117" s="49">
        <f>_xll.qlCalendarAdvance(LocalCalendar,$D2116,B2117,"f",FALSE)</f>
        <v>54617</v>
      </c>
      <c r="E2117" s="49">
        <f>_xll.qlInterestRateIndexValueDate(IndexON,D2117)</f>
        <v>54617</v>
      </c>
      <c r="F2117" s="52">
        <f>IFERROR(_xll.qlIndexFixing(IndexON,D2117,TRUE,_xll.ohTrigger(RecalcTrigger,TriggerON)),NA())</f>
        <v>1.3912111082827749E-2</v>
      </c>
      <c r="H2117" s="49">
        <f>_xll.qlCalendarAdvance(IborCalendar,$H2116,B2117,"f",FALSE)</f>
        <v>54596</v>
      </c>
      <c r="I2117" s="49">
        <f>_xll.qlInterestRateIndexValueDate(Index1M,$H2117)</f>
        <v>54598</v>
      </c>
      <c r="J2117" s="52">
        <f>IFERROR(_xll.qlIndexFixing(Index1M,$H2117,TRUE,_xll.ohTrigger(RecalcTrigger,Trigger1M)),NA())</f>
        <v>1.6404119384948179E-2</v>
      </c>
      <c r="K2117" s="52">
        <f>IFERROR(_xll.qlIndexFixing(ONIndex1M,I2117,TRUE,_xll.ohTrigger(RecalcTrigger,Trigger1M)),NA())</f>
        <v>1.6393496781184069E-2</v>
      </c>
      <c r="L2117" s="52">
        <f>IFERROR(_xll.qlIndexFixing(Index3M,H2117,TRUE,_xll.ohTrigger(RecalcTrigger,Trigger3M)),NA())</f>
        <v>1.7938379229048697E-2</v>
      </c>
      <c r="M2117" s="52">
        <f>IFERROR(_xll.qlIndexFixing(ONIndex3M,I2117,TRUE,_xll.ohTrigger(RecalcTrigger,Trigger3M)),NA())</f>
        <v>1.791251990758802E-2</v>
      </c>
      <c r="N2117" s="52">
        <f>IFERROR(_xll.qlIndexFixing(Index6M,$H2117,TRUE,_xll.ohTrigger(RecalcTrigger,Trigger6M)),NA())</f>
        <v>1.9871671902441063E-2</v>
      </c>
      <c r="O2117" s="52">
        <f>IFERROR(_xll.qlIndexFixing(ONIndex6M,I2117,TRUE,_xll.ohTrigger(RecalcTrigger,Trigger6M)),NA())</f>
        <v>1.9793818515205786E-2</v>
      </c>
      <c r="P2117" s="52">
        <f>IFERROR(_xll.qlIndexFixing(Index1Y,$H2117,TRUE,_xll.ohTrigger(RecalcTrigger,Trigger1Y)),NA())</f>
        <v>2.2039408176635175E-2</v>
      </c>
      <c r="Q2117" s="52">
        <f>IFERROR(_xll.qlIndexFixing(ONIndex1Y,I2117,TRUE,_xll.ohTrigger(RecalcTrigger,Trigger1Y)),NA())</f>
        <v>2.1817223192215351E-2</v>
      </c>
    </row>
    <row r="2118" spans="2:17" x14ac:dyDescent="0.2">
      <c r="B2118" s="46" t="s">
        <v>51</v>
      </c>
      <c r="D2118" s="49">
        <f>_xll.qlCalendarAdvance(LocalCalendar,$D2117,B2118,"f",FALSE)</f>
        <v>54624</v>
      </c>
      <c r="E2118" s="49">
        <f>_xll.qlInterestRateIndexValueDate(IndexON,D2118)</f>
        <v>54624</v>
      </c>
      <c r="F2118" s="52">
        <f>IFERROR(_xll.qlIndexFixing(IndexON,D2118,TRUE,_xll.ohTrigger(RecalcTrigger,TriggerON)),NA())</f>
        <v>1.3910305990432192E-2</v>
      </c>
      <c r="H2118" s="49">
        <f>_xll.qlCalendarAdvance(IborCalendar,$H2117,B2118,"f",FALSE)</f>
        <v>54603</v>
      </c>
      <c r="I2118" s="49">
        <f>_xll.qlInterestRateIndexValueDate(Index1M,$H2118)</f>
        <v>54605</v>
      </c>
      <c r="J2118" s="52">
        <f>IFERROR(_xll.qlIndexFixing(Index1M,$H2118,TRUE,_xll.ohTrigger(RecalcTrigger,Trigger1M)),NA())</f>
        <v>1.6403682068362735E-2</v>
      </c>
      <c r="K2118" s="52">
        <f>IFERROR(_xll.qlIndexFixing(ONIndex1M,I2118,TRUE,_xll.ohTrigger(RecalcTrigger,Trigger1M)),NA())</f>
        <v>1.6393072118159324E-2</v>
      </c>
      <c r="L2118" s="52">
        <f>IFERROR(_xll.qlIndexFixing(Index3M,H2118,TRUE,_xll.ohTrigger(RecalcTrigger,Trigger3M)),NA())</f>
        <v>1.7936112924621096E-2</v>
      </c>
      <c r="M2118" s="52">
        <f>IFERROR(_xll.qlIndexFixing(ONIndex3M,I2118,TRUE,_xll.ohTrigger(RecalcTrigger,Trigger3M)),NA())</f>
        <v>1.7910255092852267E-2</v>
      </c>
      <c r="N2118" s="52">
        <f>IFERROR(_xll.qlIndexFixing(Index6M,$H2118,TRUE,_xll.ohTrigger(RecalcTrigger,Trigger6M)),NA())</f>
        <v>1.9869408268035467E-2</v>
      </c>
      <c r="O2118" s="52">
        <f>IFERROR(_xll.qlIndexFixing(ONIndex6M,I2118,TRUE,_xll.ohTrigger(RecalcTrigger,Trigger6M)),NA())</f>
        <v>1.9792083005070182E-2</v>
      </c>
      <c r="P2118" s="52">
        <f>IFERROR(_xll.qlIndexFixing(Index1Y,$H2118,TRUE,_xll.ohTrigger(RecalcTrigger,Trigger1Y)),NA())</f>
        <v>2.2038338828296422E-2</v>
      </c>
      <c r="Q2118" s="52">
        <f>IFERROR(_xll.qlIndexFixing(ONIndex1Y,I2118,TRUE,_xll.ohTrigger(RecalcTrigger,Trigger1Y)),NA())</f>
        <v>2.1816987492355722E-2</v>
      </c>
    </row>
    <row r="2119" spans="2:17" x14ac:dyDescent="0.2">
      <c r="B2119" s="46" t="s">
        <v>51</v>
      </c>
      <c r="D2119" s="49">
        <f>_xll.qlCalendarAdvance(LocalCalendar,$D2118,B2119,"f",FALSE)</f>
        <v>54631</v>
      </c>
      <c r="E2119" s="49">
        <f>_xll.qlInterestRateIndexValueDate(IndexON,D2119)</f>
        <v>54631</v>
      </c>
      <c r="F2119" s="52">
        <f>IFERROR(_xll.qlIndexFixing(IndexON,D2119,TRUE,_xll.ohTrigger(RecalcTrigger,TriggerON)),NA())</f>
        <v>1.390849711042641E-2</v>
      </c>
      <c r="H2119" s="49">
        <f>_xll.qlCalendarAdvance(IborCalendar,$H2118,B2119,"f",FALSE)</f>
        <v>54610</v>
      </c>
      <c r="I2119" s="49">
        <f>_xll.qlInterestRateIndexValueDate(Index1M,$H2119)</f>
        <v>54612</v>
      </c>
      <c r="J2119" s="52">
        <f>IFERROR(_xll.qlIndexFixing(Index1M,$H2119,TRUE,_xll.ohTrigger(RecalcTrigger,Trigger1M)),NA())</f>
        <v>1.6403239308129258E-2</v>
      </c>
      <c r="K2119" s="52">
        <f>IFERROR(_xll.qlIndexFixing(ONIndex1M,I2119,TRUE,_xll.ohTrigger(RecalcTrigger,Trigger1M)),NA())</f>
        <v>1.6392642019322778E-2</v>
      </c>
      <c r="L2119" s="52">
        <f>IFERROR(_xll.qlIndexFixing(Index3M,H2119,TRUE,_xll.ohTrigger(RecalcTrigger,Trigger3M)),NA())</f>
        <v>1.793384797210686E-2</v>
      </c>
      <c r="M2119" s="52">
        <f>IFERROR(_xll.qlIndexFixing(ONIndex3M,I2119,TRUE,_xll.ohTrigger(RecalcTrigger,Trigger3M)),NA())</f>
        <v>1.790799162256107E-2</v>
      </c>
      <c r="N2119" s="52">
        <f>IFERROR(_xll.qlIndexFixing(Index6M,$H2119,TRUE,_xll.ohTrigger(RecalcTrigger,Trigger6M)),NA())</f>
        <v>1.9867138464091379E-2</v>
      </c>
      <c r="O2119" s="52">
        <f>IFERROR(_xll.qlIndexFixing(ONIndex6M,I2119,TRUE,_xll.ohTrigger(RecalcTrigger,Trigger6M)),NA())</f>
        <v>1.979034018510184E-2</v>
      </c>
      <c r="P2119" s="52">
        <f>IFERROR(_xll.qlIndexFixing(Index1Y,$H2119,TRUE,_xll.ohTrigger(RecalcTrigger,Trigger1Y)),NA())</f>
        <v>2.2037237619748511E-2</v>
      </c>
      <c r="Q2119" s="52">
        <f>IFERROR(_xll.qlIndexFixing(ONIndex1Y,I2119,TRUE,_xll.ohTrigger(RecalcTrigger,Trigger1Y)),NA())</f>
        <v>2.181672062534723E-2</v>
      </c>
    </row>
    <row r="2120" spans="2:17" x14ac:dyDescent="0.2">
      <c r="B2120" s="46" t="s">
        <v>51</v>
      </c>
      <c r="D2120" s="49">
        <f>_xll.qlCalendarAdvance(LocalCalendar,$D2119,B2120,"f",FALSE)</f>
        <v>54638</v>
      </c>
      <c r="E2120" s="49">
        <f>_xll.qlInterestRateIndexValueDate(IndexON,D2120)</f>
        <v>54638</v>
      </c>
      <c r="F2120" s="52">
        <f>IFERROR(_xll.qlIndexFixing(IndexON,D2120,TRUE,_xll.ohTrigger(RecalcTrigger,TriggerON)),NA())</f>
        <v>1.3906684442890338E-2</v>
      </c>
      <c r="H2120" s="49">
        <f>_xll.qlCalendarAdvance(IborCalendar,$H2119,B2120,"f",FALSE)</f>
        <v>54617</v>
      </c>
      <c r="I2120" s="49">
        <f>_xll.qlInterestRateIndexValueDate(Index1M,$H2120)</f>
        <v>54619</v>
      </c>
      <c r="J2120" s="52">
        <f>IFERROR(_xll.qlIndexFixing(Index1M,$H2120,TRUE,_xll.ohTrigger(RecalcTrigger,Trigger1M)),NA())</f>
        <v>1.6402791104252745E-2</v>
      </c>
      <c r="K2120" s="52">
        <f>IFERROR(_xll.qlIndexFixing(ONIndex1M,I2120,TRUE,_xll.ohTrigger(RecalcTrigger,Trigger1M)),NA())</f>
        <v>1.6392206484354688E-2</v>
      </c>
      <c r="L2120" s="52">
        <f>IFERROR(_xll.qlIndexFixing(Index3M,H2120,TRUE,_xll.ohTrigger(RecalcTrigger,Trigger3M)),NA())</f>
        <v>1.793158437150251E-2</v>
      </c>
      <c r="M2120" s="52">
        <f>IFERROR(_xll.qlIndexFixing(ONIndex3M,I2120,TRUE,_xll.ohTrigger(RecalcTrigger,Trigger3M)),NA())</f>
        <v>1.7905729496954237E-2</v>
      </c>
      <c r="N2120" s="52">
        <f>IFERROR(_xll.qlIndexFixing(Index6M,$H2120,TRUE,_xll.ohTrigger(RecalcTrigger,Trigger6M)),NA())</f>
        <v>1.986568324262392E-2</v>
      </c>
      <c r="O2120" s="52">
        <f>IFERROR(_xll.qlIndexFixing(ONIndex6M,I2120,TRUE,_xll.ohTrigger(RecalcTrigger,Trigger6M)),NA())</f>
        <v>1.9788590055620503E-2</v>
      </c>
      <c r="P2120" s="52">
        <f>IFERROR(_xll.qlIndexFixing(Index1Y,$H2120,TRUE,_xll.ohTrigger(RecalcTrigger,Trigger1Y)),NA())</f>
        <v>2.2036104551095691E-2</v>
      </c>
      <c r="Q2120" s="52">
        <f>IFERROR(_xll.qlIndexFixing(ONIndex1Y,I2120,TRUE,_xll.ohTrigger(RecalcTrigger,Trigger1Y)),NA())</f>
        <v>2.1816422591589557E-2</v>
      </c>
    </row>
    <row r="2121" spans="2:17" x14ac:dyDescent="0.2">
      <c r="B2121" s="46" t="s">
        <v>51</v>
      </c>
      <c r="D2121" s="49">
        <f>_xll.qlCalendarAdvance(LocalCalendar,$D2120,B2121,"f",FALSE)</f>
        <v>54645</v>
      </c>
      <c r="E2121" s="49">
        <f>_xll.qlInterestRateIndexValueDate(IndexON,D2121)</f>
        <v>54645</v>
      </c>
      <c r="F2121" s="52">
        <f>IFERROR(_xll.qlIndexFixing(IndexON,D2121,TRUE,_xll.ohTrigger(RecalcTrigger,TriggerON)),NA())</f>
        <v>1.3904867987903913E-2</v>
      </c>
      <c r="H2121" s="49">
        <f>_xll.qlCalendarAdvance(IborCalendar,$H2120,B2121,"f",FALSE)</f>
        <v>54624</v>
      </c>
      <c r="I2121" s="49">
        <f>_xll.qlInterestRateIndexValueDate(Index1M,$H2121)</f>
        <v>54626</v>
      </c>
      <c r="J2121" s="52">
        <f>IFERROR(_xll.qlIndexFixing(Index1M,$H2121,TRUE,_xll.ohTrigger(RecalcTrigger,Trigger1M)),NA())</f>
        <v>1.6402337456733196E-2</v>
      </c>
      <c r="K2121" s="52">
        <f>IFERROR(_xll.qlIndexFixing(ONIndex1M,I2121,TRUE,_xll.ohTrigger(RecalcTrigger,Trigger1M)),NA())</f>
        <v>1.6391765513574796E-2</v>
      </c>
      <c r="L2121" s="52">
        <f>IFERROR(_xll.qlIndexFixing(Index3M,H2121,TRUE,_xll.ohTrigger(RecalcTrigger,Trigger3M)),NA())</f>
        <v>1.7929322122804573E-2</v>
      </c>
      <c r="M2121" s="52">
        <f>IFERROR(_xll.qlIndexFixing(ONIndex3M,I2121,TRUE,_xll.ohTrigger(RecalcTrigger,Trigger3M)),NA())</f>
        <v>1.7903468715871895E-2</v>
      </c>
      <c r="N2121" s="52">
        <f>IFERROR(_xll.qlIndexFixing(Index6M,$H2121,TRUE,_xll.ohTrigger(RecalcTrigger,Trigger6M)),NA())</f>
        <v>1.9863399932783198E-2</v>
      </c>
      <c r="O2121" s="52">
        <f>IFERROR(_xll.qlIndexFixing(ONIndex6M,I2121,TRUE,_xll.ohTrigger(RecalcTrigger,Trigger6M)),NA())</f>
        <v>1.9786832616466299E-2</v>
      </c>
      <c r="P2121" s="52">
        <f>IFERROR(_xll.qlIndexFixing(Index1Y,$H2121,TRUE,_xll.ohTrigger(RecalcTrigger,Trigger1Y)),NA())</f>
        <v>2.2034939622445487E-2</v>
      </c>
      <c r="Q2121" s="52">
        <f>IFERROR(_xll.qlIndexFixing(ONIndex1Y,I2121,TRUE,_xll.ohTrigger(RecalcTrigger,Trigger1Y)),NA())</f>
        <v>2.1816093391002767E-2</v>
      </c>
    </row>
    <row r="2122" spans="2:17" x14ac:dyDescent="0.2">
      <c r="B2122" s="46" t="s">
        <v>51</v>
      </c>
      <c r="D2122" s="49">
        <f>_xll.qlCalendarAdvance(LocalCalendar,$D2121,B2122,"f",FALSE)</f>
        <v>54652</v>
      </c>
      <c r="E2122" s="49">
        <f>_xll.qlInterestRateIndexValueDate(IndexON,D2122)</f>
        <v>54652</v>
      </c>
      <c r="F2122" s="52">
        <f>IFERROR(_xll.qlIndexFixing(IndexON,D2122,TRUE,_xll.ohTrigger(RecalcTrigger,TriggerON)),NA())</f>
        <v>1.3903047745387198E-2</v>
      </c>
      <c r="H2122" s="49">
        <f>_xll.qlCalendarAdvance(IborCalendar,$H2121,B2122,"f",FALSE)</f>
        <v>54631</v>
      </c>
      <c r="I2122" s="49">
        <f>_xll.qlInterestRateIndexValueDate(Index1M,$H2122)</f>
        <v>54633</v>
      </c>
      <c r="J2122" s="52">
        <f>IFERROR(_xll.qlIndexFixing(Index1M,$H2122,TRUE,_xll.ohTrigger(RecalcTrigger,Trigger1M)),NA())</f>
        <v>1.6402218527990054E-2</v>
      </c>
      <c r="K2122" s="52">
        <f>IFERROR(_xll.qlIndexFixing(ONIndex1M,I2122,TRUE,_xll.ohTrigger(RecalcTrigger,Trigger1M)),NA())</f>
        <v>1.6391319106743296E-2</v>
      </c>
      <c r="L2122" s="52">
        <f>IFERROR(_xll.qlIndexFixing(Index3M,H2122,TRUE,_xll.ohTrigger(RecalcTrigger,Trigger3M)),NA())</f>
        <v>1.792706122601392E-2</v>
      </c>
      <c r="M2122" s="52">
        <f>IFERROR(_xll.qlIndexFixing(ONIndex3M,I2122,TRUE,_xll.ohTrigger(RecalcTrigger,Trigger3M)),NA())</f>
        <v>1.7901209279154173E-2</v>
      </c>
      <c r="N2122" s="52">
        <f>IFERROR(_xll.qlIndexFixing(Index6M,$H2122,TRUE,_xll.ohTrigger(RecalcTrigger,Trigger6M)),NA())</f>
        <v>1.9861519593372998E-2</v>
      </c>
      <c r="O2122" s="52">
        <f>IFERROR(_xll.qlIndexFixing(ONIndex6M,I2122,TRUE,_xll.ohTrigger(RecalcTrigger,Trigger6M)),NA())</f>
        <v>1.9785067867559292E-2</v>
      </c>
      <c r="P2122" s="52">
        <f>IFERROR(_xll.qlIndexFixing(Index1Y,$H2122,TRUE,_xll.ohTrigger(RecalcTrigger,Trigger1Y)),NA())</f>
        <v>2.2033742833908285E-2</v>
      </c>
      <c r="Q2122" s="52">
        <f>IFERROR(_xll.qlIndexFixing(ONIndex1Y,I2122,TRUE,_xll.ohTrigger(RecalcTrigger,Trigger1Y)),NA())</f>
        <v>2.181573302334705E-2</v>
      </c>
    </row>
    <row r="2123" spans="2:17" x14ac:dyDescent="0.2">
      <c r="B2123" s="46" t="s">
        <v>51</v>
      </c>
      <c r="D2123" s="49">
        <f>_xll.qlCalendarAdvance(LocalCalendar,$D2122,B2123,"f",FALSE)</f>
        <v>54659</v>
      </c>
      <c r="E2123" s="49">
        <f>_xll.qlInterestRateIndexValueDate(IndexON,D2123)</f>
        <v>54659</v>
      </c>
      <c r="F2123" s="52">
        <f>IFERROR(_xll.qlIndexFixing(IndexON,D2123,TRUE,_xll.ohTrigger(RecalcTrigger,TriggerON)),NA())</f>
        <v>1.3901223715340194E-2</v>
      </c>
      <c r="H2123" s="49">
        <f>_xll.qlCalendarAdvance(IborCalendar,$H2122,B2123,"f",FALSE)</f>
        <v>54638</v>
      </c>
      <c r="I2123" s="49">
        <f>_xll.qlInterestRateIndexValueDate(Index1M,$H2123)</f>
        <v>54640</v>
      </c>
      <c r="J2123" s="52">
        <f>IFERROR(_xll.qlIndexFixing(Index1M,$H2123,TRUE,_xll.ohTrigger(RecalcTrigger,Trigger1M)),NA())</f>
        <v>1.6401753583184974E-2</v>
      </c>
      <c r="K2123" s="52">
        <f>IFERROR(_xll.qlIndexFixing(ONIndex1M,I2123,TRUE,_xll.ohTrigger(RecalcTrigger,Trigger1M)),NA())</f>
        <v>1.6390867263940123E-2</v>
      </c>
      <c r="L2123" s="52">
        <f>IFERROR(_xll.qlIndexFixing(Index3M,H2123,TRUE,_xll.ohTrigger(RecalcTrigger,Trigger3M)),NA())</f>
        <v>1.7924801681125334E-2</v>
      </c>
      <c r="M2123" s="52">
        <f>IFERROR(_xll.qlIndexFixing(ONIndex3M,I2123,TRUE,_xll.ohTrigger(RecalcTrigger,Trigger3M)),NA())</f>
        <v>1.7898951186960943E-2</v>
      </c>
      <c r="N2123" s="52">
        <f>IFERROR(_xll.qlIndexFixing(Index6M,$H2123,TRUE,_xll.ohTrigger(RecalcTrigger,Trigger6M)),NA())</f>
        <v>1.9859631871486667E-2</v>
      </c>
      <c r="O2123" s="52">
        <f>IFERROR(_xll.qlIndexFixing(ONIndex6M,I2123,TRUE,_xll.ohTrigger(RecalcTrigger,Trigger6M)),NA())</f>
        <v>1.9783295808899481E-2</v>
      </c>
      <c r="P2123" s="52">
        <f>IFERROR(_xll.qlIndexFixing(Index1Y,$H2123,TRUE,_xll.ohTrigger(RecalcTrigger,Trigger1Y)),NA())</f>
        <v>2.2032514185597523E-2</v>
      </c>
      <c r="Q2123" s="52">
        <f>IFERROR(_xll.qlIndexFixing(ONIndex1Y,I2123,TRUE,_xll.ohTrigger(RecalcTrigger,Trigger1Y)),NA())</f>
        <v>2.1815341488862217E-2</v>
      </c>
    </row>
    <row r="2124" spans="2:17" x14ac:dyDescent="0.2">
      <c r="B2124" s="46" t="s">
        <v>51</v>
      </c>
      <c r="D2124" s="49">
        <f>_xll.qlCalendarAdvance(LocalCalendar,$D2123,B2124,"f",FALSE)</f>
        <v>54666</v>
      </c>
      <c r="E2124" s="49">
        <f>_xll.qlInterestRateIndexValueDate(IndexON,D2124)</f>
        <v>54666</v>
      </c>
      <c r="F2124" s="52">
        <f>IFERROR(_xll.qlIndexFixing(IndexON,D2124,TRUE,_xll.ohTrigger(RecalcTrigger,TriggerON)),NA())</f>
        <v>1.3899395897922773E-2</v>
      </c>
      <c r="H2124" s="49">
        <f>_xll.qlCalendarAdvance(IborCalendar,$H2123,B2124,"f",FALSE)</f>
        <v>54645</v>
      </c>
      <c r="I2124" s="49">
        <f>_xll.qlInterestRateIndexValueDate(Index1M,$H2124)</f>
        <v>54647</v>
      </c>
      <c r="J2124" s="52">
        <f>IFERROR(_xll.qlIndexFixing(Index1M,$H2124,TRUE,_xll.ohTrigger(RecalcTrigger,Trigger1M)),NA())</f>
        <v>1.6400943852313832E-2</v>
      </c>
      <c r="K2124" s="52">
        <f>IFERROR(_xll.qlIndexFixing(ONIndex1M,I2124,TRUE,_xll.ohTrigger(RecalcTrigger,Trigger1M)),NA())</f>
        <v>1.6390409985085341E-2</v>
      </c>
      <c r="L2124" s="52">
        <f>IFERROR(_xll.qlIndexFixing(Index3M,H2124,TRUE,_xll.ohTrigger(RecalcTrigger,Trigger3M)),NA())</f>
        <v>1.7922543488136211E-2</v>
      </c>
      <c r="M2124" s="52">
        <f>IFERROR(_xll.qlIndexFixing(ONIndex3M,I2124,TRUE,_xll.ohTrigger(RecalcTrigger,Trigger3M)),NA())</f>
        <v>1.7896694439532013E-2</v>
      </c>
      <c r="N2124" s="52">
        <f>IFERROR(_xll.qlIndexFixing(Index6M,$H2124,TRUE,_xll.ohTrigger(RecalcTrigger,Trigger6M)),NA())</f>
        <v>1.9857736767147402E-2</v>
      </c>
      <c r="O2124" s="52">
        <f>IFERROR(_xll.qlIndexFixing(ONIndex6M,I2124,TRUE,_xll.ohTrigger(RecalcTrigger,Trigger6M)),NA())</f>
        <v>1.9781516440726676E-2</v>
      </c>
      <c r="P2124" s="52">
        <f>IFERROR(_xll.qlIndexFixing(Index1Y,$H2124,TRUE,_xll.ohTrigger(RecalcTrigger,Trigger1Y)),NA())</f>
        <v>2.2031253677629273E-2</v>
      </c>
      <c r="Q2124" s="52">
        <f>IFERROR(_xll.qlIndexFixing(ONIndex1Y,I2124,TRUE,_xll.ohTrigger(RecalcTrigger,Trigger1Y)),NA())</f>
        <v>2.1814918787468329E-2</v>
      </c>
    </row>
    <row r="2125" spans="2:17" x14ac:dyDescent="0.2">
      <c r="B2125" s="46" t="s">
        <v>51</v>
      </c>
      <c r="D2125" s="49">
        <f>_xll.qlCalendarAdvance(LocalCalendar,$D2124,B2125,"f",FALSE)</f>
        <v>54673</v>
      </c>
      <c r="E2125" s="49">
        <f>_xll.qlInterestRateIndexValueDate(IndexON,D2125)</f>
        <v>54673</v>
      </c>
      <c r="F2125" s="52">
        <f>IFERROR(_xll.qlIndexFixing(IndexON,D2125,TRUE,_xll.ohTrigger(RecalcTrigger,TriggerON)),NA())</f>
        <v>1.3897564292895126E-2</v>
      </c>
      <c r="H2125" s="49">
        <f>_xll.qlCalendarAdvance(IborCalendar,$H2124,B2125,"f",FALSE)</f>
        <v>54652</v>
      </c>
      <c r="I2125" s="49">
        <f>_xll.qlInterestRateIndexValueDate(Index1M,$H2125)</f>
        <v>54654</v>
      </c>
      <c r="J2125" s="52">
        <f>IFERROR(_xll.qlIndexFixing(Index1M,$H2125,TRUE,_xll.ohTrigger(RecalcTrigger,Trigger1M)),NA())</f>
        <v>1.6400468430224635E-2</v>
      </c>
      <c r="K2125" s="52">
        <f>IFERROR(_xll.qlIndexFixing(ONIndex1M,I2125,TRUE,_xll.ohTrigger(RecalcTrigger,Trigger1M)),NA())</f>
        <v>1.6389947270258887E-2</v>
      </c>
      <c r="L2125" s="52">
        <f>IFERROR(_xll.qlIndexFixing(Index3M,H2125,TRUE,_xll.ohTrigger(RecalcTrigger,Trigger3M)),NA())</f>
        <v>1.7920286647047416E-2</v>
      </c>
      <c r="M2125" s="52">
        <f>IFERROR(_xll.qlIndexFixing(ONIndex3M,I2125,TRUE,_xll.ohTrigger(RecalcTrigger,Trigger3M)),NA())</f>
        <v>1.7894439036467702E-2</v>
      </c>
      <c r="N2125" s="52">
        <f>IFERROR(_xll.qlIndexFixing(Index6M,$H2125,TRUE,_xll.ohTrigger(RecalcTrigger,Trigger6M)),NA())</f>
        <v>1.9856241478505565E-2</v>
      </c>
      <c r="O2125" s="52">
        <f>IFERROR(_xll.qlIndexFixing(ONIndex6M,I2125,TRUE,_xll.ohTrigger(RecalcTrigger,Trigger6M)),NA())</f>
        <v>1.9779729762881004E-2</v>
      </c>
      <c r="P2125" s="52">
        <f>IFERROR(_xll.qlIndexFixing(Index1Y,$H2125,TRUE,_xll.ohTrigger(RecalcTrigger,Trigger1Y)),NA())</f>
        <v>2.2029961310123986E-2</v>
      </c>
      <c r="Q2125" s="52">
        <f>IFERROR(_xll.qlIndexFixing(ONIndex1Y,I2125,TRUE,_xll.ohTrigger(RecalcTrigger,Trigger1Y)),NA())</f>
        <v>2.1814464919165388E-2</v>
      </c>
    </row>
    <row r="2126" spans="2:17" x14ac:dyDescent="0.2">
      <c r="B2126" s="46" t="s">
        <v>51</v>
      </c>
      <c r="D2126" s="49">
        <f>_xll.qlCalendarAdvance(LocalCalendar,$D2125,B2126,"f",FALSE)</f>
        <v>54680</v>
      </c>
      <c r="E2126" s="49">
        <f>_xll.qlInterestRateIndexValueDate(IndexON,D2126)</f>
        <v>54680</v>
      </c>
      <c r="F2126" s="52">
        <f>IFERROR(_xll.qlIndexFixing(IndexON,D2126,TRUE,_xll.ohTrigger(RecalcTrigger,TriggerON)),NA())</f>
        <v>1.3895728900497062E-2</v>
      </c>
      <c r="H2126" s="49">
        <f>_xll.qlCalendarAdvance(IborCalendar,$H2125,B2126,"f",FALSE)</f>
        <v>54659</v>
      </c>
      <c r="I2126" s="49">
        <f>_xll.qlInterestRateIndexValueDate(Index1M,$H2126)</f>
        <v>54661</v>
      </c>
      <c r="J2126" s="52">
        <f>IFERROR(_xll.qlIndexFixing(Index1M,$H2126,TRUE,_xll.ohTrigger(RecalcTrigger,Trigger1M)),NA())</f>
        <v>1.6399987564492402E-2</v>
      </c>
      <c r="K2126" s="52">
        <f>IFERROR(_xll.qlIndexFixing(ONIndex1M,I2126,TRUE,_xll.ohTrigger(RecalcTrigger,Trigger1M)),NA())</f>
        <v>1.6389479119460759E-2</v>
      </c>
      <c r="L2126" s="52">
        <f>IFERROR(_xll.qlIndexFixing(Index3M,H2126,TRUE,_xll.ohTrigger(RecalcTrigger,Trigger3M)),NA())</f>
        <v>1.7918031157854612E-2</v>
      </c>
      <c r="M2126" s="52">
        <f>IFERROR(_xll.qlIndexFixing(ONIndex3M,I2126,TRUE,_xll.ohTrigger(RecalcTrigger,Trigger3M)),NA())</f>
        <v>1.7892184977847947E-2</v>
      </c>
      <c r="N2126" s="52">
        <f>IFERROR(_xll.qlIndexFixing(Index6M,$H2126,TRUE,_xll.ohTrigger(RecalcTrigger,Trigger6M)),NA())</f>
        <v>1.9853924411190459E-2</v>
      </c>
      <c r="O2126" s="52">
        <f>IFERROR(_xll.qlIndexFixing(ONIndex6M,I2126,TRUE,_xll.ohTrigger(RecalcTrigger,Trigger6M)),NA())</f>
        <v>1.9777935775202593E-2</v>
      </c>
      <c r="P2126" s="52">
        <f>IFERROR(_xll.qlIndexFixing(Index1Y,$H2126,TRUE,_xll.ohTrigger(RecalcTrigger,Trigger1Y)),NA())</f>
        <v>2.2028637083203212E-2</v>
      </c>
      <c r="Q2126" s="52">
        <f>IFERROR(_xll.qlIndexFixing(ONIndex1Y,I2126,TRUE,_xll.ohTrigger(RecalcTrigger,Trigger1Y)),NA())</f>
        <v>2.1813979883953394E-2</v>
      </c>
    </row>
    <row r="2127" spans="2:17" x14ac:dyDescent="0.2">
      <c r="B2127" s="46" t="s">
        <v>51</v>
      </c>
      <c r="D2127" s="49">
        <f>_xll.qlCalendarAdvance(LocalCalendar,$D2126,B2127,"f",FALSE)</f>
        <v>54687</v>
      </c>
      <c r="E2127" s="49">
        <f>_xll.qlInterestRateIndexValueDate(IndexON,D2127)</f>
        <v>54687</v>
      </c>
      <c r="F2127" s="52">
        <f>IFERROR(_xll.qlIndexFixing(IndexON,D2127,TRUE,_xll.ohTrigger(RecalcTrigger,TriggerON)),NA())</f>
        <v>1.3893889720488772E-2</v>
      </c>
      <c r="H2127" s="49">
        <f>_xll.qlCalendarAdvance(IborCalendar,$H2126,B2127,"f",FALSE)</f>
        <v>54666</v>
      </c>
      <c r="I2127" s="49">
        <f>_xll.qlInterestRateIndexValueDate(Index1M,$H2127)</f>
        <v>54668</v>
      </c>
      <c r="J2127" s="52">
        <f>IFERROR(_xll.qlIndexFixing(Index1M,$H2127,TRUE,_xll.ohTrigger(RecalcTrigger,Trigger1M)),NA())</f>
        <v>1.6399501255119631E-2</v>
      </c>
      <c r="K2127" s="52">
        <f>IFERROR(_xll.qlIndexFixing(ONIndex1M,I2127,TRUE,_xll.ohTrigger(RecalcTrigger,Trigger1M)),NA())</f>
        <v>1.6389005532690959E-2</v>
      </c>
      <c r="L2127" s="52">
        <f>IFERROR(_xll.qlIndexFixing(Index3M,H2127,TRUE,_xll.ohTrigger(RecalcTrigger,Trigger3M)),NA())</f>
        <v>1.7915492654849562E-2</v>
      </c>
      <c r="M2127" s="52">
        <f>IFERROR(_xll.qlIndexFixing(ONIndex3M,I2127,TRUE,_xll.ohTrigger(RecalcTrigger,Trigger3M)),NA())</f>
        <v>1.788993226383262E-2</v>
      </c>
      <c r="N2127" s="52">
        <f>IFERROR(_xll.qlIndexFixing(Index6M,$H2127,TRUE,_xll.ohTrigger(RecalcTrigger,Trigger6M)),NA())</f>
        <v>1.9849976809010631E-2</v>
      </c>
      <c r="O2127" s="52">
        <f>IFERROR(_xll.qlIndexFixing(ONIndex6M,I2127,TRUE,_xll.ohTrigger(RecalcTrigger,Trigger6M)),NA())</f>
        <v>1.9776134477931251E-2</v>
      </c>
      <c r="P2127" s="52">
        <f>IFERROR(_xll.qlIndexFixing(Index1Y,$H2127,TRUE,_xll.ohTrigger(RecalcTrigger,Trigger1Y)),NA())</f>
        <v>2.2027280996992651E-2</v>
      </c>
      <c r="Q2127" s="52">
        <f>IFERROR(_xll.qlIndexFixing(ONIndex1Y,I2127,TRUE,_xll.ohTrigger(RecalcTrigger,Trigger1Y)),NA())</f>
        <v>2.1813463681832346E-2</v>
      </c>
    </row>
    <row r="2128" spans="2:17" x14ac:dyDescent="0.2">
      <c r="B2128" s="46" t="s">
        <v>51</v>
      </c>
      <c r="D2128" s="49">
        <f>_xll.qlCalendarAdvance(LocalCalendar,$D2127,B2128,"f",FALSE)</f>
        <v>54694</v>
      </c>
      <c r="E2128" s="49">
        <f>_xll.qlInterestRateIndexValueDate(IndexON,D2128)</f>
        <v>54694</v>
      </c>
      <c r="F2128" s="52">
        <f>IFERROR(_xll.qlIndexFixing(IndexON,D2128,TRUE,_xll.ohTrigger(RecalcTrigger,TriggerON)),NA())</f>
        <v>1.3892046753110066E-2</v>
      </c>
      <c r="H2128" s="49">
        <f>_xll.qlCalendarAdvance(IborCalendar,$H2127,B2128,"f",FALSE)</f>
        <v>54673</v>
      </c>
      <c r="I2128" s="49">
        <f>_xll.qlInterestRateIndexValueDate(Index1M,$H2128)</f>
        <v>54675</v>
      </c>
      <c r="J2128" s="52">
        <f>IFERROR(_xll.qlIndexFixing(Index1M,$H2128,TRUE,_xll.ohTrigger(RecalcTrigger,Trigger1M)),NA())</f>
        <v>1.6399347200833411E-2</v>
      </c>
      <c r="K2128" s="52">
        <f>IFERROR(_xll.qlIndexFixing(ONIndex1M,I2128,TRUE,_xll.ohTrigger(RecalcTrigger,Trigger1M)),NA())</f>
        <v>1.6388526509949486E-2</v>
      </c>
      <c r="L2128" s="52">
        <f>IFERROR(_xll.qlIndexFixing(Index3M,H2128,TRUE,_xll.ohTrigger(RecalcTrigger,Trigger3M)),NA())</f>
        <v>1.791323988473054E-2</v>
      </c>
      <c r="M2128" s="52">
        <f>IFERROR(_xll.qlIndexFixing(ONIndex3M,I2128,TRUE,_xll.ohTrigger(RecalcTrigger,Trigger3M)),NA())</f>
        <v>1.7887680894341784E-2</v>
      </c>
      <c r="N2128" s="52">
        <f>IFERROR(_xll.qlIndexFixing(Index6M,$H2128,TRUE,_xll.ohTrigger(RecalcTrigger,Trigger6M)),NA())</f>
        <v>1.9848055338775112E-2</v>
      </c>
      <c r="O2128" s="52">
        <f>IFERROR(_xll.qlIndexFixing(ONIndex6M,I2128,TRUE,_xll.ohTrigger(RecalcTrigger,Trigger6M)),NA())</f>
        <v>1.9774325870987042E-2</v>
      </c>
      <c r="P2128" s="52">
        <f>IFERROR(_xll.qlIndexFixing(Index1Y,$H2128,TRUE,_xll.ohTrigger(RecalcTrigger,Trigger1Y)),NA())</f>
        <v>2.2025893051621524E-2</v>
      </c>
      <c r="Q2128" s="52">
        <f>IFERROR(_xll.qlIndexFixing(ONIndex1Y,I2128,TRUE,_xll.ohTrigger(RecalcTrigger,Trigger1Y)),NA())</f>
        <v>2.1812916312962116E-2</v>
      </c>
    </row>
    <row r="2129" spans="2:17" x14ac:dyDescent="0.2">
      <c r="B2129" s="46" t="s">
        <v>51</v>
      </c>
      <c r="D2129" s="49">
        <f>_xll.qlCalendarAdvance(LocalCalendar,$D2128,B2129,"f",FALSE)</f>
        <v>54701</v>
      </c>
      <c r="E2129" s="49">
        <f>_xll.qlInterestRateIndexValueDate(IndexON,D2129)</f>
        <v>54701</v>
      </c>
      <c r="F2129" s="52">
        <f>IFERROR(_xll.qlIndexFixing(IndexON,D2129,TRUE,_xll.ohTrigger(RecalcTrigger,TriggerON)),NA())</f>
        <v>1.3890199998201069E-2</v>
      </c>
      <c r="H2129" s="49">
        <f>_xll.qlCalendarAdvance(IborCalendar,$H2128,B2129,"f",FALSE)</f>
        <v>54680</v>
      </c>
      <c r="I2129" s="49">
        <f>_xll.qlInterestRateIndexValueDate(Index1M,$H2129)</f>
        <v>54682</v>
      </c>
      <c r="J2129" s="52">
        <f>IFERROR(_xll.qlIndexFixing(Index1M,$H2129,TRUE,_xll.ohTrigger(RecalcTrigger,Trigger1M)),NA())</f>
        <v>1.6398512305464963E-2</v>
      </c>
      <c r="K2129" s="52">
        <f>IFERROR(_xll.qlIndexFixing(ONIndex1M,I2129,TRUE,_xll.ohTrigger(RecalcTrigger,Trigger1M)),NA())</f>
        <v>1.638804205123634E-2</v>
      </c>
      <c r="L2129" s="52">
        <f>IFERROR(_xll.qlIndexFixing(Index3M,H2129,TRUE,_xll.ohTrigger(RecalcTrigger,Trigger3M)),NA())</f>
        <v>1.7910988466418979E-2</v>
      </c>
      <c r="M2129" s="52">
        <f>IFERROR(_xll.qlIndexFixing(ONIndex3M,I2129,TRUE,_xll.ohTrigger(RecalcTrigger,Trigger3M)),NA())</f>
        <v>1.7885430869455377E-2</v>
      </c>
      <c r="N2129" s="52">
        <f>IFERROR(_xll.qlIndexFixing(Index6M,$H2129,TRUE,_xll.ohTrigger(RecalcTrigger,Trigger6M)),NA())</f>
        <v>1.9846126488158644E-2</v>
      </c>
      <c r="O2129" s="52">
        <f>IFERROR(_xll.qlIndexFixing(ONIndex6M,I2129,TRUE,_xll.ohTrigger(RecalcTrigger,Trigger6M)),NA())</f>
        <v>1.9772509954369966E-2</v>
      </c>
      <c r="P2129" s="52">
        <f>IFERROR(_xll.qlIndexFixing(Index1Y,$H2129,TRUE,_xll.ohTrigger(RecalcTrigger,Trigger1Y)),NA())</f>
        <v>2.2024473247220573E-2</v>
      </c>
      <c r="Q2129" s="52">
        <f>IFERROR(_xll.qlIndexFixing(ONIndex1Y,I2129,TRUE,_xll.ohTrigger(RecalcTrigger,Trigger1Y)),NA())</f>
        <v>2.1812337777102897E-2</v>
      </c>
    </row>
    <row r="2130" spans="2:17" x14ac:dyDescent="0.2">
      <c r="B2130" s="46" t="s">
        <v>51</v>
      </c>
      <c r="D2130" s="49">
        <f>_xll.qlCalendarAdvance(LocalCalendar,$D2129,B2130,"f",FALSE)</f>
        <v>54708</v>
      </c>
      <c r="E2130" s="49">
        <f>_xll.qlInterestRateIndexValueDate(IndexON,D2130)</f>
        <v>54708</v>
      </c>
      <c r="F2130" s="52">
        <f>IFERROR(_xll.qlIndexFixing(IndexON,D2130,TRUE,_xll.ohTrigger(RecalcTrigger,TriggerON)),NA())</f>
        <v>1.3888349455681848E-2</v>
      </c>
      <c r="H2130" s="49">
        <f>_xll.qlCalendarAdvance(IborCalendar,$H2129,B2130,"f",FALSE)</f>
        <v>54687</v>
      </c>
      <c r="I2130" s="49">
        <f>_xll.qlInterestRateIndexValueDate(Index1M,$H2130)</f>
        <v>54689</v>
      </c>
      <c r="J2130" s="52">
        <f>IFERROR(_xll.qlIndexFixing(Index1M,$H2130,TRUE,_xll.ohTrigger(RecalcTrigger,Trigger1M)),NA())</f>
        <v>1.6398009665173074E-2</v>
      </c>
      <c r="K2130" s="52">
        <f>IFERROR(_xll.qlIndexFixing(ONIndex1M,I2130,TRUE,_xll.ohTrigger(RecalcTrigger,Trigger1M)),NA())</f>
        <v>1.6387552156471585E-2</v>
      </c>
      <c r="L2130" s="52">
        <f>IFERROR(_xll.qlIndexFixing(Index3M,H2130,TRUE,_xll.ohTrigger(RecalcTrigger,Trigger3M)),NA())</f>
        <v>1.7908738399913117E-2</v>
      </c>
      <c r="M2130" s="52">
        <f>IFERROR(_xll.qlIndexFixing(ONIndex3M,I2130,TRUE,_xll.ohTrigger(RecalcTrigger,Trigger3M)),NA())</f>
        <v>1.7883182188933588E-2</v>
      </c>
      <c r="N2130" s="52">
        <f>IFERROR(_xll.qlIndexFixing(Index6M,$H2130,TRUE,_xll.ohTrigger(RecalcTrigger,Trigger6M)),NA())</f>
        <v>1.9844190257182873E-2</v>
      </c>
      <c r="O2130" s="52">
        <f>IFERROR(_xll.qlIndexFixing(ONIndex6M,I2130,TRUE,_xll.ohTrigger(RecalcTrigger,Trigger6M)),NA())</f>
        <v>1.9770686728000086E-2</v>
      </c>
      <c r="P2130" s="52">
        <f>IFERROR(_xll.qlIndexFixing(Index1Y,$H2130,TRUE,_xll.ohTrigger(RecalcTrigger,Trigger1Y)),NA())</f>
        <v>2.2023021583924919E-2</v>
      </c>
      <c r="Q2130" s="52">
        <f>IFERROR(_xll.qlIndexFixing(ONIndex1Y,I2130,TRUE,_xll.ohTrigger(RecalcTrigger,Trigger1Y)),NA())</f>
        <v>2.1811728074174752E-2</v>
      </c>
    </row>
    <row r="2131" spans="2:17" x14ac:dyDescent="0.2">
      <c r="B2131" s="46" t="s">
        <v>51</v>
      </c>
      <c r="D2131" s="49">
        <f>_xll.qlCalendarAdvance(LocalCalendar,$D2130,B2131,"f",FALSE)</f>
        <v>54715</v>
      </c>
      <c r="E2131" s="49">
        <f>_xll.qlInterestRateIndexValueDate(IndexON,D2131)</f>
        <v>54715</v>
      </c>
      <c r="F2131" s="52">
        <f>IFERROR(_xll.qlIndexFixing(IndexON,D2131,TRUE,_xll.ohTrigger(RecalcTrigger,TriggerON)),NA())</f>
        <v>1.3886495125712273E-2</v>
      </c>
      <c r="H2131" s="49">
        <f>_xll.qlCalendarAdvance(IborCalendar,$H2130,B2131,"f",FALSE)</f>
        <v>54694</v>
      </c>
      <c r="I2131" s="49">
        <f>_xll.qlInterestRateIndexValueDate(Index1M,$H2131)</f>
        <v>54696</v>
      </c>
      <c r="J2131" s="52">
        <f>IFERROR(_xll.qlIndexFixing(Index1M,$H2131,TRUE,_xll.ohTrigger(RecalcTrigger,Trigger1M)),NA())</f>
        <v>1.6396492016344653E-2</v>
      </c>
      <c r="K2131" s="52">
        <f>IFERROR(_xll.qlIndexFixing(ONIndex1M,I2131,TRUE,_xll.ohTrigger(RecalcTrigger,Trigger1M)),NA())</f>
        <v>1.6387056825815094E-2</v>
      </c>
      <c r="L2131" s="52">
        <f>IFERROR(_xll.qlIndexFixing(Index3M,H2131,TRUE,_xll.ohTrigger(RecalcTrigger,Trigger3M)),NA())</f>
        <v>1.7906489685210317E-2</v>
      </c>
      <c r="M2131" s="52">
        <f>IFERROR(_xll.qlIndexFixing(ONIndex3M,I2131,TRUE,_xll.ohTrigger(RecalcTrigger,Trigger3M)),NA())</f>
        <v>1.7880934853016228E-2</v>
      </c>
      <c r="N2131" s="52">
        <f>IFERROR(_xll.qlIndexFixing(Index6M,$H2131,TRUE,_xll.ohTrigger(RecalcTrigger,Trigger6M)),NA())</f>
        <v>1.9842650274245661E-2</v>
      </c>
      <c r="O2131" s="52">
        <f>IFERROR(_xll.qlIndexFixing(ONIndex6M,I2131,TRUE,_xll.ohTrigger(RecalcTrigger,Trigger6M)),NA())</f>
        <v>1.9768856192037276E-2</v>
      </c>
      <c r="P2131" s="52">
        <f>IFERROR(_xll.qlIndexFixing(Index1Y,$H2131,TRUE,_xll.ohTrigger(RecalcTrigger,Trigger1Y)),NA())</f>
        <v>2.2021538061871883E-2</v>
      </c>
      <c r="Q2131" s="52">
        <f>IFERROR(_xll.qlIndexFixing(ONIndex1Y,I2131,TRUE,_xll.ohTrigger(RecalcTrigger,Trigger1Y)),NA())</f>
        <v>2.1811087204497426E-2</v>
      </c>
    </row>
    <row r="2132" spans="2:17" x14ac:dyDescent="0.2">
      <c r="B2132" s="46" t="s">
        <v>51</v>
      </c>
      <c r="D2132" s="49">
        <f>_xll.qlCalendarAdvance(LocalCalendar,$D2131,B2132,"f",FALSE)</f>
        <v>54722</v>
      </c>
      <c r="E2132" s="49">
        <f>_xll.qlInterestRateIndexValueDate(IndexON,D2132)</f>
        <v>54722</v>
      </c>
      <c r="F2132" s="52">
        <f>IFERROR(_xll.qlIndexFixing(IndexON,D2132,TRUE,_xll.ohTrigger(RecalcTrigger,TriggerON)),NA())</f>
        <v>1.3884637008452216E-2</v>
      </c>
      <c r="H2132" s="49">
        <f>_xll.qlCalendarAdvance(IborCalendar,$H2131,B2132,"f",FALSE)</f>
        <v>54701</v>
      </c>
      <c r="I2132" s="49">
        <f>_xll.qlInterestRateIndexValueDate(Index1M,$H2132)</f>
        <v>54703</v>
      </c>
      <c r="J2132" s="52">
        <f>IFERROR(_xll.qlIndexFixing(Index1M,$H2132,TRUE,_xll.ohTrigger(RecalcTrigger,Trigger1M)),NA())</f>
        <v>1.6396988053690165E-2</v>
      </c>
      <c r="K2132" s="52">
        <f>IFERROR(_xll.qlIndexFixing(ONIndex1M,I2132,TRUE,_xll.ohTrigger(RecalcTrigger,Trigger1M)),NA())</f>
        <v>1.6386556059106994E-2</v>
      </c>
      <c r="L2132" s="52">
        <f>IFERROR(_xll.qlIndexFixing(Index3M,H2132,TRUE,_xll.ohTrigger(RecalcTrigger,Trigger3M)),NA())</f>
        <v>1.7904526612378815E-2</v>
      </c>
      <c r="M2132" s="52">
        <f>IFERROR(_xll.qlIndexFixing(ONIndex3M,I2132,TRUE,_xll.ohTrigger(RecalcTrigger,Trigger3M)),NA())</f>
        <v>1.7878688861703296E-2</v>
      </c>
      <c r="N2132" s="52">
        <f>IFERROR(_xll.qlIndexFixing(Index6M,$H2132,TRUE,_xll.ohTrigger(RecalcTrigger,Trigger6M)),NA())</f>
        <v>1.9840698648427784E-2</v>
      </c>
      <c r="O2132" s="52">
        <f>IFERROR(_xll.qlIndexFixing(ONIndex6M,I2132,TRUE,_xll.ohTrigger(RecalcTrigger,Trigger6M)),NA())</f>
        <v>1.9767018346481535E-2</v>
      </c>
      <c r="P2132" s="52">
        <f>IFERROR(_xll.qlIndexFixing(Index1Y,$H2132,TRUE,_xll.ohTrigger(RecalcTrigger,Trigger1Y)),NA())</f>
        <v>2.2020022681202057E-2</v>
      </c>
      <c r="Q2132" s="52">
        <f>IFERROR(_xll.qlIndexFixing(ONIndex1Y,I2132,TRUE,_xll.ohTrigger(RecalcTrigger,Trigger1Y)),NA())</f>
        <v>2.1810415167990982E-2</v>
      </c>
    </row>
    <row r="2133" spans="2:17" x14ac:dyDescent="0.2">
      <c r="B2133" s="46" t="s">
        <v>51</v>
      </c>
      <c r="D2133" s="49">
        <f>_xll.qlCalendarAdvance(LocalCalendar,$D2132,B2133,"f",FALSE)</f>
        <v>54729</v>
      </c>
      <c r="E2133" s="49">
        <f>_xll.qlInterestRateIndexValueDate(IndexON,D2133)</f>
        <v>54729</v>
      </c>
      <c r="F2133" s="52">
        <f>IFERROR(_xll.qlIndexFixing(IndexON,D2133,TRUE,_xll.ohTrigger(RecalcTrigger,TriggerON)),NA())</f>
        <v>1.3882775103501999E-2</v>
      </c>
      <c r="H2133" s="49">
        <f>_xll.qlCalendarAdvance(IborCalendar,$H2132,B2133,"f",FALSE)</f>
        <v>54708</v>
      </c>
      <c r="I2133" s="49">
        <f>_xll.qlInterestRateIndexValueDate(Index1M,$H2133)</f>
        <v>54710</v>
      </c>
      <c r="J2133" s="52">
        <f>IFERROR(_xll.qlIndexFixing(Index1M,$H2133,TRUE,_xll.ohTrigger(RecalcTrigger,Trigger1M)),NA())</f>
        <v>1.6396469082491649E-2</v>
      </c>
      <c r="K2133" s="52">
        <f>IFERROR(_xll.qlIndexFixing(ONIndex1M,I2133,TRUE,_xll.ohTrigger(RecalcTrigger,Trigger1M)),NA())</f>
        <v>1.6386049856507157E-2</v>
      </c>
      <c r="L2133" s="52">
        <f>IFERROR(_xll.qlIndexFixing(Index3M,H2133,TRUE,_xll.ohTrigger(RecalcTrigger,Trigger3M)),NA())</f>
        <v>1.7902280586393617E-2</v>
      </c>
      <c r="M2133" s="52">
        <f>IFERROR(_xll.qlIndexFixing(ONIndex3M,I2133,TRUE,_xll.ohTrigger(RecalcTrigger,Trigger3M)),NA())</f>
        <v>1.7876444214754983E-2</v>
      </c>
      <c r="N2133" s="52">
        <f>IFERROR(_xll.qlIndexFixing(Index6M,$H2133,TRUE,_xll.ohTrigger(RecalcTrigger,Trigger6M)),NA())</f>
        <v>1.9838739641922638E-2</v>
      </c>
      <c r="O2133" s="52">
        <f>IFERROR(_xll.qlIndexFixing(ONIndex6M,I2133,TRUE,_xll.ohTrigger(RecalcTrigger,Trigger6M)),NA())</f>
        <v>1.9765173191093055E-2</v>
      </c>
      <c r="P2133" s="52">
        <f>IFERROR(_xll.qlIndexFixing(Index1Y,$H2133,TRUE,_xll.ohTrigger(RecalcTrigger,Trigger1Y)),NA())</f>
        <v>2.2018475442059333E-2</v>
      </c>
      <c r="Q2133" s="52">
        <f>IFERROR(_xll.qlIndexFixing(ONIndex1Y,I2133,TRUE,_xll.ohTrigger(RecalcTrigger,Trigger1Y)),NA())</f>
        <v>2.1809711964415612E-2</v>
      </c>
    </row>
    <row r="2134" spans="2:17" x14ac:dyDescent="0.2">
      <c r="B2134" s="46" t="s">
        <v>51</v>
      </c>
      <c r="D2134" s="49">
        <f>_xll.qlCalendarAdvance(LocalCalendar,$D2133,B2134,"f",FALSE)</f>
        <v>54736</v>
      </c>
      <c r="E2134" s="49">
        <f>_xll.qlInterestRateIndexValueDate(IndexON,D2134)</f>
        <v>54736</v>
      </c>
      <c r="F2134" s="52">
        <f>IFERROR(_xll.qlIndexFixing(IndexON,D2134,TRUE,_xll.ohTrigger(RecalcTrigger,TriggerON)),NA())</f>
        <v>1.3880909411021491E-2</v>
      </c>
      <c r="H2134" s="49">
        <f>_xll.qlCalendarAdvance(IborCalendar,$H2133,B2134,"f",FALSE)</f>
        <v>54715</v>
      </c>
      <c r="I2134" s="49">
        <f>_xll.qlInterestRateIndexValueDate(Index1M,$H2134)</f>
        <v>54717</v>
      </c>
      <c r="J2134" s="52">
        <f>IFERROR(_xll.qlIndexFixing(Index1M,$H2134,TRUE,_xll.ohTrigger(RecalcTrigger,Trigger1M)),NA())</f>
        <v>1.6395944667662588E-2</v>
      </c>
      <c r="K2134" s="52">
        <f>IFERROR(_xll.qlIndexFixing(ONIndex1M,I2134,TRUE,_xll.ohTrigger(RecalcTrigger,Trigger1M)),NA())</f>
        <v>1.6385538217775775E-2</v>
      </c>
      <c r="L2134" s="52">
        <f>IFERROR(_xll.qlIndexFixing(Index3M,H2134,TRUE,_xll.ohTrigger(RecalcTrigger,Trigger3M)),NA())</f>
        <v>1.7900035912283552E-2</v>
      </c>
      <c r="M2134" s="52">
        <f>IFERROR(_xll.qlIndexFixing(ONIndex3M,I2134,TRUE,_xll.ohTrigger(RecalcTrigger,Trigger3M)),NA())</f>
        <v>1.7874200912411098E-2</v>
      </c>
      <c r="N2134" s="52">
        <f>IFERROR(_xll.qlIndexFixing(Index6M,$H2134,TRUE,_xll.ohTrigger(RecalcTrigger,Trigger6M)),NA())</f>
        <v>1.9836773254751305E-2</v>
      </c>
      <c r="O2134" s="52">
        <f>IFERROR(_xll.qlIndexFixing(ONIndex6M,I2134,TRUE,_xll.ohTrigger(RecalcTrigger,Trigger6M)),NA())</f>
        <v>1.9763320726111644E-2</v>
      </c>
      <c r="P2134" s="52">
        <f>IFERROR(_xll.qlIndexFixing(Index1Y,$H2134,TRUE,_xll.ohTrigger(RecalcTrigger,Trigger1Y)),NA())</f>
        <v>2.2016896344590437E-2</v>
      </c>
      <c r="Q2134" s="52">
        <f>IFERROR(_xll.qlIndexFixing(ONIndex1Y,I2134,TRUE,_xll.ohTrigger(RecalcTrigger,Trigger1Y)),NA())</f>
        <v>2.1808977594091061E-2</v>
      </c>
    </row>
    <row r="2135" spans="2:17" x14ac:dyDescent="0.2">
      <c r="B2135" s="46" t="s">
        <v>51</v>
      </c>
      <c r="D2135" s="49">
        <f>_xll.qlCalendarAdvance(LocalCalendar,$D2134,B2135,"f",FALSE)</f>
        <v>54743</v>
      </c>
      <c r="E2135" s="49">
        <f>_xll.qlInterestRateIndexValueDate(IndexON,D2135)</f>
        <v>54743</v>
      </c>
      <c r="F2135" s="52">
        <f>IFERROR(_xll.qlIndexFixing(IndexON,D2135,TRUE,_xll.ohTrigger(RecalcTrigger,TriggerON)),NA())</f>
        <v>1.3879039931170567E-2</v>
      </c>
      <c r="H2135" s="49">
        <f>_xll.qlCalendarAdvance(IborCalendar,$H2134,B2135,"f",FALSE)</f>
        <v>54722</v>
      </c>
      <c r="I2135" s="49">
        <f>_xll.qlInterestRateIndexValueDate(Index1M,$H2135)</f>
        <v>54724</v>
      </c>
      <c r="J2135" s="52">
        <f>IFERROR(_xll.qlIndexFixing(Index1M,$H2135,TRUE,_xll.ohTrigger(RecalcTrigger,Trigger1M)),NA())</f>
        <v>1.6395414809195485E-2</v>
      </c>
      <c r="K2135" s="52">
        <f>IFERROR(_xll.qlIndexFixing(ONIndex1M,I2135,TRUE,_xll.ohTrigger(RecalcTrigger,Trigger1M)),NA())</f>
        <v>1.6385021143152656E-2</v>
      </c>
      <c r="L2135" s="52">
        <f>IFERROR(_xll.qlIndexFixing(Index3M,H2135,TRUE,_xll.ohTrigger(RecalcTrigger,Trigger3M)),NA())</f>
        <v>1.7897792590050358E-2</v>
      </c>
      <c r="M2135" s="52">
        <f>IFERROR(_xll.qlIndexFixing(ONIndex3M,I2135,TRUE,_xll.ohTrigger(RecalcTrigger,Trigger3M)),NA())</f>
        <v>1.7871958954591705E-2</v>
      </c>
      <c r="N2135" s="52">
        <f>IFERROR(_xll.qlIndexFixing(Index6M,$H2135,TRUE,_xll.ohTrigger(RecalcTrigger,Trigger6M)),NA())</f>
        <v>1.983479948693706E-2</v>
      </c>
      <c r="O2135" s="52">
        <f>IFERROR(_xll.qlIndexFixing(ONIndex6M,I2135,TRUE,_xll.ohTrigger(RecalcTrigger,Trigger6M)),NA())</f>
        <v>1.9761460951457366E-2</v>
      </c>
      <c r="P2135" s="52">
        <f>IFERROR(_xll.qlIndexFixing(Index1Y,$H2135,TRUE,_xll.ohTrigger(RecalcTrigger,Trigger1Y)),NA())</f>
        <v>2.2015285388944737E-2</v>
      </c>
      <c r="Q2135" s="52">
        <f>IFERROR(_xll.qlIndexFixing(ONIndex1Y,I2135,TRUE,_xll.ohTrigger(RecalcTrigger,Trigger1Y)),NA())</f>
        <v>2.1808212056777521E-2</v>
      </c>
    </row>
    <row r="2136" spans="2:17" x14ac:dyDescent="0.2">
      <c r="B2136" s="46" t="s">
        <v>51</v>
      </c>
      <c r="D2136" s="49">
        <f>_xll.qlCalendarAdvance(LocalCalendar,$D2135,B2136,"f",FALSE)</f>
        <v>54750</v>
      </c>
      <c r="E2136" s="49">
        <f>_xll.qlInterestRateIndexValueDate(IndexON,D2136)</f>
        <v>54750</v>
      </c>
      <c r="F2136" s="52">
        <f>IFERROR(_xll.qlIndexFixing(IndexON,D2136,TRUE,_xll.ohTrigger(RecalcTrigger,TriggerON)),NA())</f>
        <v>1.3877166663789353E-2</v>
      </c>
      <c r="H2136" s="49">
        <f>_xll.qlCalendarAdvance(IborCalendar,$H2135,B2136,"f",FALSE)</f>
        <v>54729</v>
      </c>
      <c r="I2136" s="49">
        <f>_xll.qlInterestRateIndexValueDate(Index1M,$H2136)</f>
        <v>54731</v>
      </c>
      <c r="J2136" s="52">
        <f>IFERROR(_xll.qlIndexFixing(Index1M,$H2136,TRUE,_xll.ohTrigger(RecalcTrigger,Trigger1M)),NA())</f>
        <v>1.6394879507095339E-2</v>
      </c>
      <c r="K2136" s="52">
        <f>IFERROR(_xll.qlIndexFixing(ONIndex1M,I2136,TRUE,_xll.ohTrigger(RecalcTrigger,Trigger1M)),NA())</f>
        <v>1.6384498632557865E-2</v>
      </c>
      <c r="L2136" s="52">
        <f>IFERROR(_xll.qlIndexFixing(Index3M,H2136,TRUE,_xll.ohTrigger(RecalcTrigger,Trigger3M)),NA())</f>
        <v>1.7895550619689695E-2</v>
      </c>
      <c r="M2136" s="52">
        <f>IFERROR(_xll.qlIndexFixing(ONIndex3M,I2136,TRUE,_xll.ohTrigger(RecalcTrigger,Trigger3M)),NA())</f>
        <v>1.7869718341376739E-2</v>
      </c>
      <c r="N2136" s="52">
        <f>IFERROR(_xll.qlIndexFixing(Index6M,$H2136,TRUE,_xll.ohTrigger(RecalcTrigger,Trigger6M)),NA())</f>
        <v>1.9832417884995075E-2</v>
      </c>
      <c r="O2136" s="52">
        <f>IFERROR(_xll.qlIndexFixing(ONIndex6M,I2136,TRUE,_xll.ohTrigger(RecalcTrigger,Trigger6M)),NA())</f>
        <v>1.9759593867130221E-2</v>
      </c>
      <c r="P2136" s="52">
        <f>IFERROR(_xll.qlIndexFixing(Index1Y,$H2136,TRUE,_xll.ohTrigger(RecalcTrigger,Trigger1Y)),NA())</f>
        <v>2.2013642575274869E-2</v>
      </c>
      <c r="Q2136" s="52">
        <f>IFERROR(_xll.qlIndexFixing(ONIndex1Y,I2136,TRUE,_xll.ohTrigger(RecalcTrigger,Trigger1Y)),NA())</f>
        <v>2.1807415352634862E-2</v>
      </c>
    </row>
    <row r="2137" spans="2:17" x14ac:dyDescent="0.2">
      <c r="B2137" s="46" t="s">
        <v>51</v>
      </c>
      <c r="D2137" s="49">
        <f>_xll.qlCalendarAdvance(LocalCalendar,$D2136,B2137,"f",FALSE)</f>
        <v>54757</v>
      </c>
      <c r="E2137" s="49">
        <f>_xll.qlInterestRateIndexValueDate(IndexON,D2137)</f>
        <v>54757</v>
      </c>
      <c r="F2137" s="52">
        <f>IFERROR(_xll.qlIndexFixing(IndexON,D2137,TRUE,_xll.ohTrigger(RecalcTrigger,TriggerON)),NA())</f>
        <v>1.387528960887785E-2</v>
      </c>
      <c r="H2137" s="49">
        <f>_xll.qlCalendarAdvance(IborCalendar,$H2136,B2137,"f",FALSE)</f>
        <v>54736</v>
      </c>
      <c r="I2137" s="49">
        <f>_xll.qlInterestRateIndexValueDate(Index1M,$H2137)</f>
        <v>54739</v>
      </c>
      <c r="J2137" s="52">
        <f>IFERROR(_xll.qlIndexFixing(Index1M,$H2137,TRUE,_xll.ohTrigger(RecalcTrigger,Trigger1M)),NA())</f>
        <v>1.6393927110906894E-2</v>
      </c>
      <c r="K2137" s="52">
        <f>IFERROR(_xll.qlIndexFixing(ONIndex1M,I2137,TRUE,_xll.ohTrigger(RecalcTrigger,Trigger1M)),NA())</f>
        <v>1.6384564457476714E-2</v>
      </c>
      <c r="L2137" s="52">
        <f>IFERROR(_xll.qlIndexFixing(Index3M,H2137,TRUE,_xll.ohTrigger(RecalcTrigger,Trigger3M)),NA())</f>
        <v>1.7893558476063533E-2</v>
      </c>
      <c r="M2137" s="52">
        <f>IFERROR(_xll.qlIndexFixing(ONIndex3M,I2137,TRUE,_xll.ohTrigger(RecalcTrigger,Trigger3M)),NA())</f>
        <v>1.7867726285523133E-2</v>
      </c>
      <c r="N2137" s="52">
        <f>IFERROR(_xll.qlIndexFixing(Index6M,$H2137,TRUE,_xll.ohTrigger(RecalcTrigger,Trigger6M)),NA())</f>
        <v>1.9830145404946958E-2</v>
      </c>
      <c r="O2137" s="52">
        <f>IFERROR(_xll.qlIndexFixing(ONIndex6M,I2137,TRUE,_xll.ohTrigger(RecalcTrigger,Trigger6M)),NA())</f>
        <v>1.9758266854550399E-2</v>
      </c>
      <c r="P2137" s="52">
        <f>IFERROR(_xll.qlIndexFixing(Index1Y,$H2137,TRUE,_xll.ohTrigger(RecalcTrigger,Trigger1Y)),NA())</f>
        <v>2.201277990753326E-2</v>
      </c>
      <c r="Q2137" s="52">
        <f>IFERROR(_xll.qlIndexFixing(ONIndex1Y,I2137,TRUE,_xll.ohTrigger(RecalcTrigger,Trigger1Y)),NA())</f>
        <v>2.1807665916711017E-2</v>
      </c>
    </row>
    <row r="2138" spans="2:17" x14ac:dyDescent="0.2">
      <c r="B2138" s="46" t="s">
        <v>51</v>
      </c>
      <c r="D2138" s="49">
        <f>_xll.qlCalendarAdvance(LocalCalendar,$D2137,B2138,"f",FALSE)</f>
        <v>54764</v>
      </c>
      <c r="E2138" s="49">
        <f>_xll.qlInterestRateIndexValueDate(IndexON,D2138)</f>
        <v>54764</v>
      </c>
      <c r="F2138" s="52">
        <f>IFERROR(_xll.qlIndexFixing(IndexON,D2138,TRUE,_xll.ohTrigger(RecalcTrigger,TriggerON)),NA())</f>
        <v>1.3873408766515993E-2</v>
      </c>
      <c r="H2138" s="49">
        <f>_xll.qlCalendarAdvance(IborCalendar,$H2137,B2138,"f",FALSE)</f>
        <v>54743</v>
      </c>
      <c r="I2138" s="49">
        <f>_xll.qlInterestRateIndexValueDate(Index1M,$H2138)</f>
        <v>54745</v>
      </c>
      <c r="J2138" s="52">
        <f>IFERROR(_xll.qlIndexFixing(Index1M,$H2138,TRUE,_xll.ohTrigger(RecalcTrigger,Trigger1M)),NA())</f>
        <v>1.6393792571998411E-2</v>
      </c>
      <c r="K2138" s="52">
        <f>IFERROR(_xll.qlIndexFixing(ONIndex1M,I2138,TRUE,_xll.ohTrigger(RecalcTrigger,Trigger1M)),NA())</f>
        <v>1.6383437303293391E-2</v>
      </c>
      <c r="L2138" s="52">
        <f>IFERROR(_xll.qlIndexFixing(Index3M,H2138,TRUE,_xll.ohTrigger(RecalcTrigger,Trigger3M)),NA())</f>
        <v>1.7891070734577255E-2</v>
      </c>
      <c r="M2138" s="52">
        <f>IFERROR(_xll.qlIndexFixing(ONIndex3M,I2138,TRUE,_xll.ohTrigger(RecalcTrigger,Trigger3M)),NA())</f>
        <v>1.7865241148360411E-2</v>
      </c>
      <c r="N2138" s="52">
        <f>IFERROR(_xll.qlIndexFixing(Index6M,$H2138,TRUE,_xll.ohTrigger(RecalcTrigger,Trigger6M)),NA())</f>
        <v>1.9828434719037568E-2</v>
      </c>
      <c r="O2138" s="52">
        <f>IFERROR(_xll.qlIndexFixing(ONIndex6M,I2138,TRUE,_xll.ohTrigger(RecalcTrigger,Trigger6M)),NA())</f>
        <v>1.9755837769297457E-2</v>
      </c>
      <c r="P2138" s="52">
        <f>IFERROR(_xll.qlIndexFixing(Index1Y,$H2138,TRUE,_xll.ohTrigger(RecalcTrigger,Trigger1Y)),NA())</f>
        <v>2.2010261374489647E-2</v>
      </c>
      <c r="Q2138" s="52">
        <f>IFERROR(_xll.qlIndexFixing(ONIndex1Y,I2138,TRUE,_xll.ohTrigger(RecalcTrigger,Trigger1Y)),NA())</f>
        <v>2.1805728443542449E-2</v>
      </c>
    </row>
    <row r="2139" spans="2:17" x14ac:dyDescent="0.2">
      <c r="B2139" s="46" t="s">
        <v>51</v>
      </c>
      <c r="D2139" s="49">
        <f>_xll.qlCalendarAdvance(LocalCalendar,$D2138,B2139,"f",FALSE)</f>
        <v>54771</v>
      </c>
      <c r="E2139" s="49">
        <f>_xll.qlInterestRateIndexValueDate(IndexON,D2139)</f>
        <v>54771</v>
      </c>
      <c r="F2139" s="52">
        <f>IFERROR(_xll.qlIndexFixing(IndexON,D2139,TRUE,_xll.ohTrigger(RecalcTrigger,TriggerON)),NA())</f>
        <v>1.3871524136623847E-2</v>
      </c>
      <c r="H2139" s="49">
        <f>_xll.qlCalendarAdvance(IborCalendar,$H2138,B2139,"f",FALSE)</f>
        <v>54750</v>
      </c>
      <c r="I2139" s="49">
        <f>_xll.qlInterestRateIndexValueDate(Index1M,$H2139)</f>
        <v>54753</v>
      </c>
      <c r="J2139" s="52">
        <f>IFERROR(_xll.qlIndexFixing(Index1M,$H2139,TRUE,_xll.ohTrigger(RecalcTrigger,Trigger1M)),NA())</f>
        <v>1.6393494789601414E-2</v>
      </c>
      <c r="K2139" s="52">
        <f>IFERROR(_xll.qlIndexFixing(ONIndex1M,I2139,TRUE,_xll.ohTrigger(RecalcTrigger,Trigger1M)),NA())</f>
        <v>1.6383489052191891E-2</v>
      </c>
      <c r="L2139" s="52">
        <f>IFERROR(_xll.qlIndexFixing(Index3M,H2139,TRUE,_xll.ohTrigger(RecalcTrigger,Trigger3M)),NA())</f>
        <v>1.7889081623254217E-2</v>
      </c>
      <c r="M2139" s="52">
        <f>IFERROR(_xll.qlIndexFixing(ONIndex3M,I2139,TRUE,_xll.ohTrigger(RecalcTrigger,Trigger3M)),NA())</f>
        <v>1.7863252105803085E-2</v>
      </c>
      <c r="N2139" s="52">
        <f>IFERROR(_xll.qlIndexFixing(Index6M,$H2139,TRUE,_xll.ohTrigger(RecalcTrigger,Trigger6M)),NA())</f>
        <v>1.9826145370022235E-2</v>
      </c>
      <c r="O2139" s="52">
        <f>IFERROR(_xll.qlIndexFixing(ONIndex6M,I2139,TRUE,_xll.ohTrigger(RecalcTrigger,Trigger6M)),NA())</f>
        <v>1.9754491546217778E-2</v>
      </c>
      <c r="P2139" s="52">
        <f>IFERROR(_xll.qlIndexFixing(Index1Y,$H2139,TRUE,_xll.ohTrigger(RecalcTrigger,Trigger1Y)),NA())</f>
        <v>2.2009316368500571E-2</v>
      </c>
      <c r="Q2139" s="52">
        <f>IFERROR(_xll.qlIndexFixing(ONIndex1Y,I2139,TRUE,_xll.ohTrigger(RecalcTrigger,Trigger1Y)),NA())</f>
        <v>2.1805898650111288E-2</v>
      </c>
    </row>
    <row r="2140" spans="2:17" x14ac:dyDescent="0.2">
      <c r="B2140" s="46" t="s">
        <v>51</v>
      </c>
      <c r="D2140" s="49">
        <f>_xll.qlCalendarAdvance(LocalCalendar,$D2139,B2140,"f",FALSE)</f>
        <v>54778</v>
      </c>
      <c r="E2140" s="49">
        <f>_xll.qlInterestRateIndexValueDate(IndexON,D2140)</f>
        <v>54778</v>
      </c>
      <c r="F2140" s="52">
        <f>IFERROR(_xll.qlIndexFixing(IndexON,D2140,TRUE,_xll.ohTrigger(RecalcTrigger,TriggerON)),NA())</f>
        <v>1.3869635719281348E-2</v>
      </c>
      <c r="H2140" s="49">
        <f>_xll.qlCalendarAdvance(IborCalendar,$H2139,B2140,"f",FALSE)</f>
        <v>54757</v>
      </c>
      <c r="I2140" s="49">
        <f>_xll.qlInterestRateIndexValueDate(Index1M,$H2140)</f>
        <v>54759</v>
      </c>
      <c r="J2140" s="52">
        <f>IFERROR(_xll.qlIndexFixing(Index1M,$H2140,TRUE,_xll.ohTrigger(RecalcTrigger,Trigger1M)),NA())</f>
        <v>1.6393016607029087E-2</v>
      </c>
      <c r="K2140" s="52">
        <f>IFERROR(_xll.qlIndexFixing(ONIndex1M,I2140,TRUE,_xll.ohTrigger(RecalcTrigger,Trigger1M)),NA())</f>
        <v>1.6382354230222163E-2</v>
      </c>
      <c r="L2140" s="52">
        <f>IFERROR(_xll.qlIndexFixing(Index3M,H2140,TRUE,_xll.ohTrigger(RecalcTrigger,Trigger3M)),NA())</f>
        <v>1.7886027918460279E-2</v>
      </c>
      <c r="M2140" s="52">
        <f>IFERROR(_xll.qlIndexFixing(ONIndex3M,I2140,TRUE,_xll.ohTrigger(RecalcTrigger,Trigger3M)),NA())</f>
        <v>1.786076933344205E-2</v>
      </c>
      <c r="N2140" s="52">
        <f>IFERROR(_xll.qlIndexFixing(Index6M,$H2140,TRUE,_xll.ohTrigger(RecalcTrigger,Trigger6M)),NA())</f>
        <v>1.9824819938976307E-2</v>
      </c>
      <c r="O2140" s="52">
        <f>IFERROR(_xll.qlIndexFixing(ONIndex6M,I2140,TRUE,_xll.ohTrigger(RecalcTrigger,Trigger6M)),NA())</f>
        <v>1.9752052432933098E-2</v>
      </c>
      <c r="P2140" s="52">
        <f>IFERROR(_xll.qlIndexFixing(Index1Y,$H2140,TRUE,_xll.ohTrigger(RecalcTrigger,Trigger1Y)),NA())</f>
        <v>2.2006752743516163E-2</v>
      </c>
      <c r="Q2140" s="52">
        <f>IFERROR(_xll.qlIndexFixing(ONIndex1Y,I2140,TRUE,_xll.ohTrigger(RecalcTrigger,Trigger1Y)),NA())</f>
        <v>2.1803916866813822E-2</v>
      </c>
    </row>
    <row r="2141" spans="2:17" x14ac:dyDescent="0.2">
      <c r="B2141" s="46" t="s">
        <v>51</v>
      </c>
      <c r="D2141" s="49">
        <f>_xll.qlCalendarAdvance(LocalCalendar,$D2140,B2141,"f",FALSE)</f>
        <v>54785</v>
      </c>
      <c r="E2141" s="49">
        <f>_xll.qlInterestRateIndexValueDate(IndexON,D2141)</f>
        <v>54785</v>
      </c>
      <c r="F2141" s="52">
        <f>IFERROR(_xll.qlIndexFixing(IndexON,D2141,TRUE,_xll.ohTrigger(RecalcTrigger,TriggerON)),NA())</f>
        <v>1.3867743514408559E-2</v>
      </c>
      <c r="H2141" s="49">
        <f>_xll.qlCalendarAdvance(IborCalendar,$H2140,B2141,"f",FALSE)</f>
        <v>54764</v>
      </c>
      <c r="I2141" s="49">
        <f>_xll.qlInterestRateIndexValueDate(Index1M,$H2141)</f>
        <v>54766</v>
      </c>
      <c r="J2141" s="52">
        <f>IFERROR(_xll.qlIndexFixing(Index1M,$H2141,TRUE,_xll.ohTrigger(RecalcTrigger,Trigger1M)),NA())</f>
        <v>1.6392121342123922E-2</v>
      </c>
      <c r="K2141" s="52">
        <f>IFERROR(_xll.qlIndexFixing(ONIndex1M,I2141,TRUE,_xll.ohTrigger(RecalcTrigger,Trigger1M)),NA())</f>
        <v>1.6381804539609135E-2</v>
      </c>
      <c r="L2141" s="52">
        <f>IFERROR(_xll.qlIndexFixing(Index3M,H2141,TRUE,_xll.ohTrigger(RecalcTrigger,Trigger3M)),NA())</f>
        <v>1.7883792735911896E-2</v>
      </c>
      <c r="M2141" s="52">
        <f>IFERROR(_xll.qlIndexFixing(ONIndex3M,I2141,TRUE,_xll.ohTrigger(RecalcTrigger,Trigger3M)),NA())</f>
        <v>1.7858535442689671E-2</v>
      </c>
      <c r="N2141" s="52">
        <f>IFERROR(_xll.qlIndexFixing(Index6M,$H2141,TRUE,_xll.ohTrigger(RecalcTrigger,Trigger6M)),NA())</f>
        <v>1.9822801887760502E-2</v>
      </c>
      <c r="O2141" s="52">
        <f>IFERROR(_xll.qlIndexFixing(ONIndex6M,I2141,TRUE,_xll.ohTrigger(RecalcTrigger,Trigger6M)),NA())</f>
        <v>1.9750148800081746E-2</v>
      </c>
      <c r="P2141" s="52">
        <f>IFERROR(_xll.qlIndexFixing(Index1Y,$H2141,TRUE,_xll.ohTrigger(RecalcTrigger,Trigger1Y)),NA())</f>
        <v>2.2004950642122684E-2</v>
      </c>
      <c r="Q2141" s="52">
        <f>IFERROR(_xll.qlIndexFixing(ONIndex1Y,I2141,TRUE,_xll.ohTrigger(RecalcTrigger,Trigger1Y)),NA())</f>
        <v>2.1802964328125896E-2</v>
      </c>
    </row>
    <row r="2142" spans="2:17" x14ac:dyDescent="0.2">
      <c r="B2142" s="46" t="s">
        <v>51</v>
      </c>
      <c r="D2142" s="49">
        <f>_xll.qlCalendarAdvance(LocalCalendar,$D2141,B2142,"f",FALSE)</f>
        <v>54792</v>
      </c>
      <c r="E2142" s="49">
        <f>_xll.qlInterestRateIndexValueDate(IndexON,D2142)</f>
        <v>54792</v>
      </c>
      <c r="F2142" s="52">
        <f>IFERROR(_xll.qlIndexFixing(IndexON,D2142,TRUE,_xll.ohTrigger(RecalcTrigger,TriggerON)),NA())</f>
        <v>1.3865847522085417E-2</v>
      </c>
      <c r="H2142" s="49">
        <f>_xll.qlCalendarAdvance(IborCalendar,$H2141,B2142,"f",FALSE)</f>
        <v>54771</v>
      </c>
      <c r="I2142" s="49">
        <f>_xll.qlInterestRateIndexValueDate(Index1M,$H2142)</f>
        <v>54773</v>
      </c>
      <c r="J2142" s="52">
        <f>IFERROR(_xll.qlIndexFixing(Index1M,$H2142,TRUE,_xll.ohTrigger(RecalcTrigger,Trigger1M)),NA())</f>
        <v>1.6391885293753301E-2</v>
      </c>
      <c r="K2142" s="52">
        <f>IFERROR(_xll.qlIndexFixing(ONIndex1M,I2142,TRUE,_xll.ohTrigger(RecalcTrigger,Trigger1M)),NA())</f>
        <v>1.6381249413184307E-2</v>
      </c>
      <c r="L2142" s="52">
        <f>IFERROR(_xll.qlIndexFixing(Index3M,H2142,TRUE,_xll.ohTrigger(RecalcTrigger,Trigger3M)),NA())</f>
        <v>1.7881558905060047E-2</v>
      </c>
      <c r="M2142" s="52">
        <f>IFERROR(_xll.qlIndexFixing(ONIndex3M,I2142,TRUE,_xll.ohTrigger(RecalcTrigger,Trigger3M)),NA())</f>
        <v>1.7856302896621656E-2</v>
      </c>
      <c r="N2142" s="52">
        <f>IFERROR(_xll.qlIndexFixing(Index6M,$H2142,TRUE,_xll.ohTrigger(RecalcTrigger,Trigger6M)),NA())</f>
        <v>1.9820776456056829E-2</v>
      </c>
      <c r="O2142" s="52">
        <f>IFERROR(_xll.qlIndexFixing(ONIndex6M,I2142,TRUE,_xll.ohTrigger(RecalcTrigger,Trigger6M)),NA())</f>
        <v>1.9748237857717399E-2</v>
      </c>
      <c r="P2142" s="52">
        <f>IFERROR(_xll.qlIndexFixing(Index1Y,$H2142,TRUE,_xll.ohTrigger(RecalcTrigger,Trigger1Y)),NA())</f>
        <v>2.2003116683685077E-2</v>
      </c>
      <c r="Q2142" s="52">
        <f>IFERROR(_xll.qlIndexFixing(ONIndex1Y,I2142,TRUE,_xll.ohTrigger(RecalcTrigger,Trigger1Y)),NA())</f>
        <v>2.1801980622608852E-2</v>
      </c>
    </row>
    <row r="2143" spans="2:17" x14ac:dyDescent="0.2">
      <c r="B2143" s="46" t="s">
        <v>51</v>
      </c>
      <c r="D2143" s="49">
        <f>_xll.qlCalendarAdvance(LocalCalendar,$D2142,B2143,"f",FALSE)</f>
        <v>54799</v>
      </c>
      <c r="E2143" s="49">
        <f>_xll.qlInterestRateIndexValueDate(IndexON,D2143)</f>
        <v>54799</v>
      </c>
      <c r="F2143" s="52">
        <f>IFERROR(_xll.qlIndexFixing(IndexON,D2143,TRUE,_xll.ohTrigger(RecalcTrigger,TriggerON)),NA())</f>
        <v>1.3863947742231986E-2</v>
      </c>
      <c r="H2143" s="49">
        <f>_xll.qlCalendarAdvance(IborCalendar,$H2142,B2143,"f",FALSE)</f>
        <v>54778</v>
      </c>
      <c r="I2143" s="49">
        <f>_xll.qlInterestRateIndexValueDate(Index1M,$H2143)</f>
        <v>54780</v>
      </c>
      <c r="J2143" s="52">
        <f>IFERROR(_xll.qlIndexFixing(Index1M,$H2143,TRUE,_xll.ohTrigger(RecalcTrigger,Trigger1M)),NA())</f>
        <v>1.6390979970734021E-2</v>
      </c>
      <c r="K2143" s="52">
        <f>IFERROR(_xll.qlIndexFixing(ONIndex1M,I2143,TRUE,_xll.ohTrigger(RecalcTrigger,Trigger1M)),NA())</f>
        <v>1.6382350619483788E-2</v>
      </c>
      <c r="L2143" s="52">
        <f>IFERROR(_xll.qlIndexFixing(Index3M,H2143,TRUE,_xll.ohTrigger(RecalcTrigger,Trigger3M)),NA())</f>
        <v>1.7879326425904729E-2</v>
      </c>
      <c r="M2143" s="52">
        <f>IFERROR(_xll.qlIndexFixing(ONIndex3M,I2143,TRUE,_xll.ohTrigger(RecalcTrigger,Trigger3M)),NA())</f>
        <v>1.7855488817803966E-2</v>
      </c>
      <c r="N2143" s="52">
        <f>IFERROR(_xll.qlIndexFixing(Index6M,$H2143,TRUE,_xll.ohTrigger(RecalcTrigger,Trigger6M)),NA())</f>
        <v>1.9818743643886368E-2</v>
      </c>
      <c r="O2143" s="52">
        <f>IFERROR(_xll.qlIndexFixing(ONIndex6M,I2143,TRUE,_xll.ohTrigger(RecalcTrigger,Trigger6M)),NA())</f>
        <v>1.974834029405681E-2</v>
      </c>
      <c r="P2143" s="52">
        <f>IFERROR(_xll.qlIndexFixing(Index1Y,$H2143,TRUE,_xll.ohTrigger(RecalcTrigger,Trigger1Y)),NA())</f>
        <v>2.2001250868377013E-2</v>
      </c>
      <c r="Q2143" s="52">
        <f>IFERROR(_xll.qlIndexFixing(ONIndex1Y,I2143,TRUE,_xll.ohTrigger(RecalcTrigger,Trigger1Y)),NA())</f>
        <v>2.1803895539234119E-2</v>
      </c>
    </row>
    <row r="2144" spans="2:17" x14ac:dyDescent="0.2">
      <c r="B2144" s="46" t="s">
        <v>51</v>
      </c>
      <c r="D2144" s="49">
        <f>_xll.qlCalendarAdvance(LocalCalendar,$D2143,B2144,"f",FALSE)</f>
        <v>54806</v>
      </c>
      <c r="E2144" s="49">
        <f>_xll.qlInterestRateIndexValueDate(IndexON,D2144)</f>
        <v>54806</v>
      </c>
      <c r="F2144" s="52">
        <f>IFERROR(_xll.qlIndexFixing(IndexON,D2144,TRUE,_xll.ohTrigger(RecalcTrigger,TriggerON)),NA())</f>
        <v>1.3862044174928201E-2</v>
      </c>
      <c r="H2144" s="49">
        <f>_xll.qlCalendarAdvance(IborCalendar,$H2143,B2144,"f",FALSE)</f>
        <v>54786</v>
      </c>
      <c r="I2144" s="49">
        <f>_xll.qlInterestRateIndexValueDate(Index1M,$H2144)</f>
        <v>54792</v>
      </c>
      <c r="J2144" s="52">
        <f>IFERROR(_xll.qlIndexFixing(Index1M,$H2144,TRUE,_xll.ohTrigger(RecalcTrigger,Trigger1M)),NA())</f>
        <v>1.6389653503428671E-2</v>
      </c>
      <c r="K2144" s="52">
        <f>IFERROR(_xll.qlIndexFixing(ONIndex1M,I2144,TRUE,_xll.ohTrigger(RecalcTrigger,Trigger1M)),NA())</f>
        <v>1.6379715239356329E-2</v>
      </c>
      <c r="L2144" s="52">
        <f>IFERROR(_xll.qlIndexFixing(Index3M,H2144,TRUE,_xll.ohTrigger(RecalcTrigger,Trigger3M)),NA())</f>
        <v>1.7875502463534865E-2</v>
      </c>
      <c r="M2144" s="52">
        <f>IFERROR(_xll.qlIndexFixing(ONIndex3M,I2144,TRUE,_xll.ohTrigger(RecalcTrigger,Trigger3M)),NA())</f>
        <v>1.7850249905952964E-2</v>
      </c>
      <c r="N2144" s="52">
        <f>IFERROR(_xll.qlIndexFixing(Index6M,$H2144,TRUE,_xll.ohTrigger(RecalcTrigger,Trigger6M)),NA())</f>
        <v>1.9815241652206866E-2</v>
      </c>
      <c r="O2144" s="52">
        <f>IFERROR(_xll.qlIndexFixing(ONIndex6M,I2144,TRUE,_xll.ohTrigger(RecalcTrigger,Trigger6M)),NA())</f>
        <v>1.9743014167277195E-2</v>
      </c>
      <c r="P2144" s="52">
        <f>IFERROR(_xll.qlIndexFixing(Index1Y,$H2144,TRUE,_xll.ohTrigger(RecalcTrigger,Trigger1Y)),NA())</f>
        <v>2.1997978212375473E-2</v>
      </c>
      <c r="Q2144" s="52">
        <f>IFERROR(_xll.qlIndexFixing(ONIndex1Y,I2144,TRUE,_xll.ohTrigger(RecalcTrigger,Trigger1Y)),NA())</f>
        <v>2.1799153457946474E-2</v>
      </c>
    </row>
    <row r="2145" spans="2:17" x14ac:dyDescent="0.2">
      <c r="B2145" s="46" t="s">
        <v>51</v>
      </c>
      <c r="D2145" s="49">
        <f>_xll.qlCalendarAdvance(LocalCalendar,$D2144,B2145,"f",FALSE)</f>
        <v>54813</v>
      </c>
      <c r="E2145" s="49">
        <f>_xll.qlInterestRateIndexValueDate(IndexON,D2145)</f>
        <v>54813</v>
      </c>
      <c r="F2145" s="52">
        <f>IFERROR(_xll.qlIndexFixing(IndexON,D2145,TRUE,_xll.ohTrigger(RecalcTrigger,TriggerON)),NA())</f>
        <v>1.3860136820094127E-2</v>
      </c>
      <c r="H2145" s="49">
        <f>_xll.qlCalendarAdvance(IborCalendar,$H2144,B2145,"f",FALSE)</f>
        <v>54793</v>
      </c>
      <c r="I2145" s="49">
        <f>_xll.qlInterestRateIndexValueDate(Index1M,$H2145)</f>
        <v>54795</v>
      </c>
      <c r="J2145" s="52">
        <f>IFERROR(_xll.qlIndexFixing(Index1M,$H2145,TRUE,_xll.ohTrigger(RecalcTrigger,Trigger1M)),NA())</f>
        <v>1.6389402269610404E-2</v>
      </c>
      <c r="K2145" s="52">
        <f>IFERROR(_xll.qlIndexFixing(ONIndex1M,I2145,TRUE,_xll.ohTrigger(RecalcTrigger,Trigger1M)),NA())</f>
        <v>1.6380132360840349E-2</v>
      </c>
      <c r="L2145" s="52">
        <f>IFERROR(_xll.qlIndexFixing(Index3M,H2145,TRUE,_xll.ohTrigger(RecalcTrigger,Trigger3M)),NA())</f>
        <v>1.7874547093617466E-2</v>
      </c>
      <c r="M2145" s="52">
        <f>IFERROR(_xll.qlIndexFixing(ONIndex3M,I2145,TRUE,_xll.ohTrigger(RecalcTrigger,Trigger3M)),NA())</f>
        <v>1.7849861839254189E-2</v>
      </c>
      <c r="N2145" s="52">
        <f>IFERROR(_xll.qlIndexFixing(Index6M,$H2145,TRUE,_xll.ohTrigger(RecalcTrigger,Trigger6M)),NA())</f>
        <v>1.9813968142634905E-2</v>
      </c>
      <c r="O2145" s="52">
        <f>IFERROR(_xll.qlIndexFixing(ONIndex6M,I2145,TRUE,_xll.ohTrigger(RecalcTrigger,Trigger6M)),NA())</f>
        <v>1.9742990170099617E-2</v>
      </c>
      <c r="P2145" s="52">
        <f>IFERROR(_xll.qlIndexFixing(Index1Y,$H2145,TRUE,_xll.ohTrigger(RecalcTrigger,Trigger1Y)),NA())</f>
        <v>2.1998161088873459E-2</v>
      </c>
      <c r="Q2145" s="52">
        <f>IFERROR(_xll.qlIndexFixing(ONIndex1Y,I2145,TRUE,_xll.ohTrigger(RecalcTrigger,Trigger1Y)),NA())</f>
        <v>2.1799848754247009E-2</v>
      </c>
    </row>
    <row r="2146" spans="2:17" x14ac:dyDescent="0.2">
      <c r="B2146" s="46" t="s">
        <v>51</v>
      </c>
      <c r="D2146" s="49">
        <f>_xll.qlCalendarAdvance(LocalCalendar,$D2145,B2146,"f",FALSE)</f>
        <v>54820</v>
      </c>
      <c r="E2146" s="49">
        <f>_xll.qlInterestRateIndexValueDate(IndexON,D2146)</f>
        <v>54820</v>
      </c>
      <c r="F2146" s="52">
        <f>IFERROR(_xll.qlIndexFixing(IndexON,D2146,TRUE,_xll.ohTrigger(RecalcTrigger,TriggerON)),NA())</f>
        <v>1.3858225677729763E-2</v>
      </c>
      <c r="H2146" s="49">
        <f>_xll.qlCalendarAdvance(IborCalendar,$H2145,B2146,"f",FALSE)</f>
        <v>54800</v>
      </c>
      <c r="I2146" s="49">
        <f>_xll.qlInterestRateIndexValueDate(Index1M,$H2146)</f>
        <v>54802</v>
      </c>
      <c r="J2146" s="52">
        <f>IFERROR(_xll.qlIndexFixing(Index1M,$H2146,TRUE,_xll.ohTrigger(RecalcTrigger,Trigger1M)),NA())</f>
        <v>1.6388812169236679E-2</v>
      </c>
      <c r="K2146" s="52">
        <f>IFERROR(_xll.qlIndexFixing(ONIndex1M,I2146,TRUE,_xll.ohTrigger(RecalcTrigger,Trigger1M)),NA())</f>
        <v>1.6379884935993072E-2</v>
      </c>
      <c r="L2146" s="52">
        <f>IFERROR(_xll.qlIndexFixing(Index3M,H2146,TRUE,_xll.ohTrigger(RecalcTrigger,Trigger3M)),NA())</f>
        <v>1.7872318862631964E-2</v>
      </c>
      <c r="M2146" s="52">
        <f>IFERROR(_xll.qlIndexFixing(ONIndex3M,I2146,TRUE,_xll.ohTrigger(RecalcTrigger,Trigger3M)),NA())</f>
        <v>1.7847918213693692E-2</v>
      </c>
      <c r="N2146" s="52">
        <f>IFERROR(_xll.qlIndexFixing(Index6M,$H2146,TRUE,_xll.ohTrigger(RecalcTrigger,Trigger6M)),NA())</f>
        <v>1.9811912774590303E-2</v>
      </c>
      <c r="O2146" s="52">
        <f>IFERROR(_xll.qlIndexFixing(ONIndex6M,I2146,TRUE,_xll.ohTrigger(RecalcTrigger,Trigger6M)),NA())</f>
        <v>1.9741449850521064E-2</v>
      </c>
      <c r="P2146" s="52">
        <f>IFERROR(_xll.qlIndexFixing(Index1Y,$H2146,TRUE,_xll.ohTrigger(RecalcTrigger,Trigger1Y)),NA())</f>
        <v>2.1996695489885875E-2</v>
      </c>
      <c r="Q2146" s="52">
        <f>IFERROR(_xll.qlIndexFixing(ONIndex1Y,I2146,TRUE,_xll.ohTrigger(RecalcTrigger,Trigger1Y)),NA())</f>
        <v>2.179931009459013E-2</v>
      </c>
    </row>
    <row r="2147" spans="2:17" x14ac:dyDescent="0.2">
      <c r="B2147" s="46" t="s">
        <v>51</v>
      </c>
      <c r="D2147" s="49">
        <f>_xll.qlCalendarAdvance(LocalCalendar,$D2146,B2147,"f",FALSE)</f>
        <v>54827</v>
      </c>
      <c r="E2147" s="49">
        <f>_xll.qlInterestRateIndexValueDate(IndexON,D2147)</f>
        <v>54827</v>
      </c>
      <c r="F2147" s="52">
        <f>IFERROR(_xll.qlIndexFixing(IndexON,D2147,TRUE,_xll.ohTrigger(RecalcTrigger,TriggerON)),NA())</f>
        <v>1.3856310747994982E-2</v>
      </c>
      <c r="H2147" s="49">
        <f>_xll.qlCalendarAdvance(IborCalendar,$H2146,B2147,"f",FALSE)</f>
        <v>54807</v>
      </c>
      <c r="I2147" s="49">
        <f>_xll.qlInterestRateIndexValueDate(Index1M,$H2147)</f>
        <v>54809</v>
      </c>
      <c r="J2147" s="52">
        <f>IFERROR(_xll.qlIndexFixing(Index1M,$H2147,TRUE,_xll.ohTrigger(RecalcTrigger,Trigger1M)),NA())</f>
        <v>1.638854643404436E-2</v>
      </c>
      <c r="K2147" s="52">
        <f>IFERROR(_xll.qlIndexFixing(ONIndex1M,I2147,TRUE,_xll.ohTrigger(RecalcTrigger,Trigger1M)),NA())</f>
        <v>1.637896997193522E-2</v>
      </c>
      <c r="L2147" s="52">
        <f>IFERROR(_xll.qlIndexFixing(Index3M,H2147,TRUE,_xll.ohTrigger(RecalcTrigger,Trigger3M)),NA())</f>
        <v>1.7870091983334113E-2</v>
      </c>
      <c r="M2147" s="52">
        <f>IFERROR(_xll.qlIndexFixing(ONIndex3M,I2147,TRUE,_xll.ohTrigger(RecalcTrigger,Trigger3M)),NA())</f>
        <v>1.7845409174537252E-2</v>
      </c>
      <c r="N2147" s="52">
        <f>IFERROR(_xll.qlIndexFixing(Index6M,$H2147,TRUE,_xll.ohTrigger(RecalcTrigger,Trigger6M)),NA())</f>
        <v>1.9809850026563991E-2</v>
      </c>
      <c r="O2147" s="52">
        <f>IFERROR(_xll.qlIndexFixing(ONIndex6M,I2147,TRUE,_xll.ohTrigger(RecalcTrigger,Trigger6M)),NA())</f>
        <v>1.9739097894397872E-2</v>
      </c>
      <c r="P2147" s="52">
        <f>IFERROR(_xll.qlIndexFixing(Index1Y,$H2147,TRUE,_xll.ohTrigger(RecalcTrigger,Trigger1Y)),NA())</f>
        <v>2.1994187779546565E-2</v>
      </c>
      <c r="Q2147" s="52">
        <f>IFERROR(_xll.qlIndexFixing(ONIndex1Y,I2147,TRUE,_xll.ohTrigger(RecalcTrigger,Trigger1Y)),NA())</f>
        <v>2.1797582756990508E-2</v>
      </c>
    </row>
    <row r="2148" spans="2:17" x14ac:dyDescent="0.2">
      <c r="B2148" s="46" t="s">
        <v>51</v>
      </c>
      <c r="D2148" s="49">
        <f>_xll.qlCalendarAdvance(LocalCalendar,$D2147,B2148,"f",FALSE)</f>
        <v>54834</v>
      </c>
      <c r="E2148" s="49">
        <f>_xll.qlInterestRateIndexValueDate(IndexON,D2148)</f>
        <v>54834</v>
      </c>
      <c r="F2148" s="52">
        <f>IFERROR(_xll.qlIndexFixing(IndexON,D2148,TRUE,_xll.ohTrigger(RecalcTrigger,TriggerON)),NA())</f>
        <v>1.3854392030809848E-2</v>
      </c>
      <c r="H2148" s="49">
        <f>_xll.qlCalendarAdvance(IborCalendar,$H2147,B2148,"f",FALSE)</f>
        <v>54814</v>
      </c>
      <c r="I2148" s="49">
        <f>_xll.qlInterestRateIndexValueDate(Index1M,$H2148)</f>
        <v>54816</v>
      </c>
      <c r="J2148" s="52">
        <f>IFERROR(_xll.qlIndexFixing(Index1M,$H2148,TRUE,_xll.ohTrigger(RecalcTrigger,Trigger1M)),NA())</f>
        <v>1.6387615638357139E-2</v>
      </c>
      <c r="K2148" s="52">
        <f>IFERROR(_xll.qlIndexFixing(ONIndex1M,I2148,TRUE,_xll.ohTrigger(RecalcTrigger,Trigger1M)),NA())</f>
        <v>1.6378380622725786E-2</v>
      </c>
      <c r="L2148" s="52">
        <f>IFERROR(_xll.qlIndexFixing(Index3M,H2148,TRUE,_xll.ohTrigger(RecalcTrigger,Trigger3M)),NA())</f>
        <v>1.7867866455718584E-2</v>
      </c>
      <c r="M2148" s="52">
        <f>IFERROR(_xll.qlIndexFixing(ONIndex3M,I2148,TRUE,_xll.ohTrigger(RecalcTrigger,Trigger3M)),NA())</f>
        <v>1.7843184859192007E-2</v>
      </c>
      <c r="N2148" s="52">
        <f>IFERROR(_xll.qlIndexFixing(Index6M,$H2148,TRUE,_xll.ohTrigger(RecalcTrigger,Trigger6M)),NA())</f>
        <v>1.9807779898579379E-2</v>
      </c>
      <c r="O2148" s="52">
        <f>IFERROR(_xll.qlIndexFixing(ONIndex6M,I2148,TRUE,_xll.ohTrigger(RecalcTrigger,Trigger6M)),NA())</f>
        <v>1.9737140790905272E-2</v>
      </c>
      <c r="P2148" s="52">
        <f>IFERROR(_xll.qlIndexFixing(Index1Y,$H2148,TRUE,_xll.ohTrigger(RecalcTrigger,Trigger1Y)),NA())</f>
        <v>2.199215333519625E-2</v>
      </c>
      <c r="Q2148" s="52">
        <f>IFERROR(_xll.qlIndexFixing(ONIndex1Y,I2148,TRUE,_xll.ohTrigger(RecalcTrigger,Trigger1Y)),NA())</f>
        <v>2.1796403002349862E-2</v>
      </c>
    </row>
    <row r="2149" spans="2:17" x14ac:dyDescent="0.2">
      <c r="B2149" s="46" t="s">
        <v>51</v>
      </c>
      <c r="D2149" s="49">
        <f>_xll.qlCalendarAdvance(LocalCalendar,$D2148,B2149,"f",FALSE)</f>
        <v>54841</v>
      </c>
      <c r="E2149" s="49">
        <f>_xll.qlInterestRateIndexValueDate(IndexON,D2149)</f>
        <v>54841</v>
      </c>
      <c r="F2149" s="52">
        <f>IFERROR(_xll.qlIndexFixing(IndexON,D2149,TRUE,_xll.ohTrigger(RecalcTrigger,TriggerON)),NA())</f>
        <v>1.3852469525934552E-2</v>
      </c>
      <c r="H2149" s="49">
        <f>_xll.qlCalendarAdvance(IborCalendar,$H2148,B2149,"f",FALSE)</f>
        <v>54821</v>
      </c>
      <c r="I2149" s="49">
        <f>_xll.qlInterestRateIndexValueDate(Index1M,$H2149)</f>
        <v>54823</v>
      </c>
      <c r="J2149" s="52">
        <f>IFERROR(_xll.qlIndexFixing(Index1M,$H2149,TRUE,_xll.ohTrigger(RecalcTrigger,Trigger1M)),NA())</f>
        <v>1.6386022101705842E-2</v>
      </c>
      <c r="K2149" s="52">
        <f>IFERROR(_xll.qlIndexFixing(ONIndex1M,I2149,TRUE,_xll.ohTrigger(RecalcTrigger,Trigger1M)),NA())</f>
        <v>1.6377785837065062E-2</v>
      </c>
      <c r="L2149" s="52">
        <f>IFERROR(_xll.qlIndexFixing(Index3M,H2149,TRUE,_xll.ohTrigger(RecalcTrigger,Trigger3M)),NA())</f>
        <v>1.7865358249911339E-2</v>
      </c>
      <c r="M2149" s="52">
        <f>IFERROR(_xll.qlIndexFixing(ONIndex3M,I2149,TRUE,_xll.ohTrigger(RecalcTrigger,Trigger3M)),NA())</f>
        <v>1.7840961888557771E-2</v>
      </c>
      <c r="N2149" s="52">
        <f>IFERROR(_xll.qlIndexFixing(Index6M,$H2149,TRUE,_xll.ohTrigger(RecalcTrigger,Trigger6M)),NA())</f>
        <v>1.9805702390657664E-2</v>
      </c>
      <c r="O2149" s="52">
        <f>IFERROR(_xll.qlIndexFixing(ONIndex6M,I2149,TRUE,_xll.ohTrigger(RecalcTrigger,Trigger6M)),NA())</f>
        <v>1.9735176376887154E-2</v>
      </c>
      <c r="P2149" s="52">
        <f>IFERROR(_xll.qlIndexFixing(Index1Y,$H2149,TRUE,_xll.ohTrigger(RecalcTrigger,Trigger1Y)),NA())</f>
        <v>2.1990087031312069E-2</v>
      </c>
      <c r="Q2149" s="52">
        <f>IFERROR(_xll.qlIndexFixing(ONIndex1Y,I2149,TRUE,_xll.ohTrigger(RecalcTrigger,Trigger1Y)),NA())</f>
        <v>2.1795192077069814E-2</v>
      </c>
    </row>
    <row r="2150" spans="2:17" x14ac:dyDescent="0.2">
      <c r="B2150" s="46" t="s">
        <v>51</v>
      </c>
      <c r="D2150" s="49">
        <f>_xll.qlCalendarAdvance(LocalCalendar,$D2149,B2150,"f",FALSE)</f>
        <v>54848</v>
      </c>
      <c r="E2150" s="49">
        <f>_xll.qlInterestRateIndexValueDate(IndexON,D2150)</f>
        <v>54848</v>
      </c>
      <c r="F2150" s="52">
        <f>IFERROR(_xll.qlIndexFixing(IndexON,D2150,TRUE,_xll.ohTrigger(RecalcTrigger,TriggerON)),NA())</f>
        <v>1.3850543233608903E-2</v>
      </c>
      <c r="H2150" s="49">
        <f>_xll.qlCalendarAdvance(IborCalendar,$H2149,B2150,"f",FALSE)</f>
        <v>54828</v>
      </c>
      <c r="I2150" s="49">
        <f>_xll.qlInterestRateIndexValueDate(Index1M,$H2150)</f>
        <v>54830</v>
      </c>
      <c r="J2150" s="52">
        <f>IFERROR(_xll.qlIndexFixing(Index1M,$H2150,TRUE,_xll.ohTrigger(RecalcTrigger,Trigger1M)),NA())</f>
        <v>1.6385411477597422E-2</v>
      </c>
      <c r="K2150" s="52">
        <f>IFERROR(_xll.qlIndexFixing(ONIndex1M,I2150,TRUE,_xll.ohTrigger(RecalcTrigger,Trigger1M)),NA())</f>
        <v>1.6377185614953049E-2</v>
      </c>
      <c r="L2150" s="52">
        <f>IFERROR(_xll.qlIndexFixing(Index3M,H2150,TRUE,_xll.ohTrigger(RecalcTrigger,Trigger3M)),NA())</f>
        <v>1.7863135439171372E-2</v>
      </c>
      <c r="M2150" s="52">
        <f>IFERROR(_xll.qlIndexFixing(ONIndex3M,I2150,TRUE,_xll.ohTrigger(RecalcTrigger,Trigger3M)),NA())</f>
        <v>1.7838740262607899E-2</v>
      </c>
      <c r="N2150" s="52">
        <f>IFERROR(_xll.qlIndexFixing(Index6M,$H2150,TRUE,_xll.ohTrigger(RecalcTrigger,Trigger6M)),NA())</f>
        <v>1.9803617502822692E-2</v>
      </c>
      <c r="O2150" s="52">
        <f>IFERROR(_xll.qlIndexFixing(ONIndex6M,I2150,TRUE,_xll.ohTrigger(RecalcTrigger,Trigger6M)),NA())</f>
        <v>1.9733204652476743E-2</v>
      </c>
      <c r="P2150" s="52">
        <f>IFERROR(_xll.qlIndexFixing(Index1Y,$H2150,TRUE,_xll.ohTrigger(RecalcTrigger,Trigger1Y)),NA())</f>
        <v>2.19879888680907E-2</v>
      </c>
      <c r="Q2150" s="52">
        <f>IFERROR(_xll.qlIndexFixing(ONIndex1Y,I2150,TRUE,_xll.ohTrigger(RecalcTrigger,Trigger1Y)),NA())</f>
        <v>2.1793949981097072E-2</v>
      </c>
    </row>
    <row r="2151" spans="2:17" x14ac:dyDescent="0.2">
      <c r="B2151" s="46" t="s">
        <v>51</v>
      </c>
      <c r="D2151" s="49">
        <f>_xll.qlCalendarAdvance(LocalCalendar,$D2150,B2151,"f",FALSE)</f>
        <v>54855</v>
      </c>
      <c r="E2151" s="49">
        <f>_xll.qlInterestRateIndexValueDate(IndexON,D2151)</f>
        <v>54855</v>
      </c>
      <c r="F2151" s="52">
        <f>IFERROR(_xll.qlIndexFixing(IndexON,D2151,TRUE,_xll.ohTrigger(RecalcTrigger,TriggerON)),NA())</f>
        <v>1.3848613153912837E-2</v>
      </c>
      <c r="H2151" s="49">
        <f>_xll.qlCalendarAdvance(IborCalendar,$H2150,B2151,"f",FALSE)</f>
        <v>54835</v>
      </c>
      <c r="I2151" s="49">
        <f>_xll.qlInterestRateIndexValueDate(Index1M,$H2151)</f>
        <v>54837</v>
      </c>
      <c r="J2151" s="52">
        <f>IFERROR(_xll.qlIndexFixing(Index1M,$H2151,TRUE,_xll.ohTrigger(RecalcTrigger,Trigger1M)),NA())</f>
        <v>1.6384795410848377E-2</v>
      </c>
      <c r="K2151" s="52">
        <f>IFERROR(_xll.qlIndexFixing(ONIndex1M,I2151,TRUE,_xll.ohTrigger(RecalcTrigger,Trigger1M)),NA())</f>
        <v>1.6376908930750833E-2</v>
      </c>
      <c r="L2151" s="52">
        <f>IFERROR(_xll.qlIndexFixing(Index3M,H2151,TRUE,_xll.ohTrigger(RecalcTrigger,Trigger3M)),NA())</f>
        <v>1.7860913980027097E-2</v>
      </c>
      <c r="M2151" s="52">
        <f>IFERROR(_xll.qlIndexFixing(ONIndex3M,I2151,TRUE,_xll.ohTrigger(RecalcTrigger,Trigger3M)),NA())</f>
        <v>1.7836803289932313E-2</v>
      </c>
      <c r="N2151" s="52">
        <f>IFERROR(_xll.qlIndexFixing(Index6M,$H2151,TRUE,_xll.ohTrigger(RecalcTrigger,Trigger6M)),NA())</f>
        <v>1.9801525235098316E-2</v>
      </c>
      <c r="O2151" s="52">
        <f>IFERROR(_xll.qlIndexFixing(ONIndex6M,I2151,TRUE,_xll.ohTrigger(RecalcTrigger,Trigger6M)),NA())</f>
        <v>1.9731624631142974E-2</v>
      </c>
      <c r="P2151" s="52">
        <f>IFERROR(_xll.qlIndexFixing(Index1Y,$H2151,TRUE,_xll.ohTrigger(RecalcTrigger,Trigger1Y)),NA())</f>
        <v>2.1986351968443906E-2</v>
      </c>
      <c r="Q2151" s="52">
        <f>IFERROR(_xll.qlIndexFixing(ONIndex1Y,I2151,TRUE,_xll.ohTrigger(RecalcTrigger,Trigger1Y)),NA())</f>
        <v>2.1793243968528664E-2</v>
      </c>
    </row>
    <row r="2152" spans="2:17" x14ac:dyDescent="0.2">
      <c r="B2152" s="46" t="s">
        <v>51</v>
      </c>
      <c r="D2152" s="49">
        <f>_xll.qlCalendarAdvance(LocalCalendar,$D2151,B2152,"f",FALSE)</f>
        <v>54862</v>
      </c>
      <c r="E2152" s="49">
        <f>_xll.qlInterestRateIndexValueDate(IndexON,D2152)</f>
        <v>54862</v>
      </c>
      <c r="F2152" s="52">
        <f>IFERROR(_xll.qlIndexFixing(IndexON,D2152,TRUE,_xll.ohTrigger(RecalcTrigger,TriggerON)),NA())</f>
        <v>1.3846679286606545E-2</v>
      </c>
      <c r="H2152" s="49">
        <f>_xll.qlCalendarAdvance(IborCalendar,$H2151,B2152,"f",FALSE)</f>
        <v>54842</v>
      </c>
      <c r="I2152" s="49">
        <f>_xll.qlInterestRateIndexValueDate(Index1M,$H2152)</f>
        <v>54844</v>
      </c>
      <c r="J2152" s="52">
        <f>IFERROR(_xll.qlIndexFixing(Index1M,$H2152,TRUE,_xll.ohTrigger(RecalcTrigger,Trigger1M)),NA())</f>
        <v>1.6384173901472985E-2</v>
      </c>
      <c r="K2152" s="52">
        <f>IFERROR(_xll.qlIndexFixing(ONIndex1M,I2152,TRUE,_xll.ohTrigger(RecalcTrigger,Trigger1M)),NA())</f>
        <v>1.6375968861268575E-2</v>
      </c>
      <c r="L2152" s="52">
        <f>IFERROR(_xll.qlIndexFixing(Index3M,H2152,TRUE,_xll.ohTrigger(RecalcTrigger,Trigger3M)),NA())</f>
        <v>1.7858693872480305E-2</v>
      </c>
      <c r="M2152" s="52">
        <f>IFERROR(_xll.qlIndexFixing(ONIndex3M,I2152,TRUE,_xll.ohTrigger(RecalcTrigger,Trigger3M)),NA())</f>
        <v>1.7834301044734602E-2</v>
      </c>
      <c r="N2152" s="52">
        <f>IFERROR(_xll.qlIndexFixing(Index6M,$H2152,TRUE,_xll.ohTrigger(RecalcTrigger,Trigger6M)),NA())</f>
        <v>1.9799425587506171E-2</v>
      </c>
      <c r="O2152" s="52">
        <f>IFERROR(_xll.qlIndexFixing(ONIndex6M,I2152,TRUE,_xll.ohTrigger(RecalcTrigger,Trigger6M)),NA())</f>
        <v>1.9729239272265886E-2</v>
      </c>
      <c r="P2152" s="52">
        <f>IFERROR(_xll.qlIndexFixing(Index1Y,$H2152,TRUE,_xll.ohTrigger(RecalcTrigger,Trigger1Y)),NA())</f>
        <v>2.1983696964440566E-2</v>
      </c>
      <c r="Q2152" s="52">
        <f>IFERROR(_xll.qlIndexFixing(ONIndex1Y,I2152,TRUE,_xll.ohTrigger(RecalcTrigger,Trigger1Y)),NA())</f>
        <v>2.1791372277206733E-2</v>
      </c>
    </row>
    <row r="2153" spans="2:17" x14ac:dyDescent="0.2">
      <c r="B2153" s="46" t="s">
        <v>51</v>
      </c>
      <c r="D2153" s="49">
        <f>_xll.qlCalendarAdvance(LocalCalendar,$D2152,B2153,"f",FALSE)</f>
        <v>54869</v>
      </c>
      <c r="E2153" s="49">
        <f>_xll.qlInterestRateIndexValueDate(IndexON,D2153)</f>
        <v>54869</v>
      </c>
      <c r="F2153" s="52">
        <f>IFERROR(_xll.qlIndexFixing(IndexON,D2153,TRUE,_xll.ohTrigger(RecalcTrigger,TriggerON)),NA())</f>
        <v>1.3844741631849899E-2</v>
      </c>
      <c r="H2153" s="49">
        <f>_xll.qlCalendarAdvance(IborCalendar,$H2152,B2153,"f",FALSE)</f>
        <v>54849</v>
      </c>
      <c r="I2153" s="49">
        <f>_xll.qlInterestRateIndexValueDate(Index1M,$H2153)</f>
        <v>54851</v>
      </c>
      <c r="J2153" s="52">
        <f>IFERROR(_xll.qlIndexFixing(Index1M,$H2153,TRUE,_xll.ohTrigger(RecalcTrigger,Trigger1M)),NA())</f>
        <v>1.6384529052087985E-2</v>
      </c>
      <c r="K2153" s="52">
        <f>IFERROR(_xll.qlIndexFixing(ONIndex1M,I2153,TRUE,_xll.ohTrigger(RecalcTrigger,Trigger1M)),NA())</f>
        <v>1.6375352329696113E-2</v>
      </c>
      <c r="L2153" s="52">
        <f>IFERROR(_xll.qlIndexFixing(Index3M,H2153,TRUE,_xll.ohTrigger(RecalcTrigger,Trigger3M)),NA())</f>
        <v>1.7857895079303524E-2</v>
      </c>
      <c r="M2153" s="52">
        <f>IFERROR(_xll.qlIndexFixing(ONIndex3M,I2153,TRUE,_xll.ohTrigger(RecalcTrigger,Trigger3M)),NA())</f>
        <v>1.7832083452811176E-2</v>
      </c>
      <c r="N2153" s="52">
        <f>IFERROR(_xll.qlIndexFixing(Index6M,$H2153,TRUE,_xll.ohTrigger(RecalcTrigger,Trigger6M)),NA())</f>
        <v>1.9799265557967141E-2</v>
      </c>
      <c r="O2153" s="52">
        <f>IFERROR(_xll.qlIndexFixing(ONIndex6M,I2153,TRUE,_xll.ohTrigger(RecalcTrigger,Trigger6M)),NA())</f>
        <v>1.9727245616438793E-2</v>
      </c>
      <c r="P2153" s="52">
        <f>IFERROR(_xll.qlIndexFixing(Index1Y,$H2153,TRUE,_xll.ohTrigger(RecalcTrigger,Trigger1Y)),NA())</f>
        <v>2.1981503224420409E-2</v>
      </c>
      <c r="Q2153" s="52">
        <f>IFERROR(_xll.qlIndexFixing(ONIndex1Y,I2153,TRUE,_xll.ohTrigger(RecalcTrigger,Trigger1Y)),NA())</f>
        <v>2.1790036669262491E-2</v>
      </c>
    </row>
    <row r="2154" spans="2:17" x14ac:dyDescent="0.2">
      <c r="B2154" s="46" t="s">
        <v>51</v>
      </c>
      <c r="D2154" s="49">
        <f>_xll.qlCalendarAdvance(LocalCalendar,$D2153,B2154,"f",FALSE)</f>
        <v>54876</v>
      </c>
      <c r="E2154" s="49">
        <f>_xll.qlInterestRateIndexValueDate(IndexON,D2154)</f>
        <v>54876</v>
      </c>
      <c r="F2154" s="52">
        <f>IFERROR(_xll.qlIndexFixing(IndexON,D2154,TRUE,_xll.ohTrigger(RecalcTrigger,TriggerON)),NA())</f>
        <v>1.3842800189642901E-2</v>
      </c>
      <c r="H2154" s="49">
        <f>_xll.qlCalendarAdvance(IborCalendar,$H2153,B2154,"f",FALSE)</f>
        <v>54856</v>
      </c>
      <c r="I2154" s="49">
        <f>_xll.qlInterestRateIndexValueDate(Index1M,$H2154)</f>
        <v>54858</v>
      </c>
      <c r="J2154" s="52">
        <f>IFERROR(_xll.qlIndexFixing(Index1M,$H2154,TRUE,_xll.ohTrigger(RecalcTrigger,Trigger1M)),NA())</f>
        <v>1.63842222949101E-2</v>
      </c>
      <c r="K2154" s="52">
        <f>IFERROR(_xll.qlIndexFixing(ONIndex1M,I2154,TRUE,_xll.ohTrigger(RecalcTrigger,Trigger1M)),NA())</f>
        <v>1.6374730361672363E-2</v>
      </c>
      <c r="L2154" s="52">
        <f>IFERROR(_xll.qlIndexFixing(Index3M,H2154,TRUE,_xll.ohTrigger(RecalcTrigger,Trigger3M)),NA())</f>
        <v>1.785567760903739E-2</v>
      </c>
      <c r="M2154" s="52">
        <f>IFERROR(_xll.qlIndexFixing(ONIndex3M,I2154,TRUE,_xll.ohTrigger(RecalcTrigger,Trigger3M)),NA())</f>
        <v>1.7829867205625405E-2</v>
      </c>
      <c r="N2154" s="52">
        <f>IFERROR(_xll.qlIndexFixing(Index6M,$H2154,TRUE,_xll.ohTrigger(RecalcTrigger,Trigger6M)),NA())</f>
        <v>1.979675927368792E-2</v>
      </c>
      <c r="O2154" s="52">
        <f>IFERROR(_xll.qlIndexFixing(ONIndex6M,I2154,TRUE,_xll.ohTrigger(RecalcTrigger,Trigger6M)),NA())</f>
        <v>1.9725244650192764E-2</v>
      </c>
      <c r="P2154" s="52">
        <f>IFERROR(_xll.qlIndexFixing(Index1Y,$H2154,TRUE,_xll.ohTrigger(RecalcTrigger,Trigger1Y)),NA())</f>
        <v>2.1979277625881376E-2</v>
      </c>
      <c r="Q2154" s="52">
        <f>IFERROR(_xll.qlIndexFixing(ONIndex1Y,I2154,TRUE,_xll.ohTrigger(RecalcTrigger,Trigger1Y)),NA())</f>
        <v>2.1788669890678847E-2</v>
      </c>
    </row>
    <row r="2155" spans="2:17" x14ac:dyDescent="0.2">
      <c r="B2155" s="46" t="s">
        <v>51</v>
      </c>
      <c r="D2155" s="49">
        <f>_xll.qlCalendarAdvance(LocalCalendar,$D2154,B2155,"f",FALSE)</f>
        <v>54883</v>
      </c>
      <c r="E2155" s="49">
        <f>_xll.qlInterestRateIndexValueDate(IndexON,D2155)</f>
        <v>54883</v>
      </c>
      <c r="F2155" s="52">
        <f>IFERROR(_xll.qlIndexFixing(IndexON,D2155,TRUE,_xll.ohTrigger(RecalcTrigger,TriggerON)),NA())</f>
        <v>1.3840854959985549E-2</v>
      </c>
      <c r="H2155" s="49">
        <f>_xll.qlCalendarAdvance(IborCalendar,$H2154,B2155,"f",FALSE)</f>
        <v>54863</v>
      </c>
      <c r="I2155" s="49">
        <f>_xll.qlInterestRateIndexValueDate(Index1M,$H2155)</f>
        <v>54865</v>
      </c>
      <c r="J2155" s="52">
        <f>IFERROR(_xll.qlIndexFixing(Index1M,$H2155,TRUE,_xll.ohTrigger(RecalcTrigger,Trigger1M)),NA())</f>
        <v>1.6383256313974377E-2</v>
      </c>
      <c r="K2155" s="52">
        <f>IFERROR(_xll.qlIndexFixing(ONIndex1M,I2155,TRUE,_xll.ohTrigger(RecalcTrigger,Trigger1M)),NA())</f>
        <v>1.6374102957170678E-2</v>
      </c>
      <c r="L2155" s="52">
        <f>IFERROR(_xll.qlIndexFixing(Index3M,H2155,TRUE,_xll.ohTrigger(RecalcTrigger,Trigger3M)),NA())</f>
        <v>1.7853461490759569E-2</v>
      </c>
      <c r="M2155" s="52">
        <f>IFERROR(_xll.qlIndexFixing(ONIndex3M,I2155,TRUE,_xll.ohTrigger(RecalcTrigger,Trigger3M)),NA())</f>
        <v>1.7827652303097352E-2</v>
      </c>
      <c r="N2155" s="52">
        <f>IFERROR(_xll.qlIndexFixing(Index6M,$H2155,TRUE,_xll.ohTrigger(RecalcTrigger,Trigger6M)),NA())</f>
        <v>1.9794634913287465E-2</v>
      </c>
      <c r="O2155" s="52">
        <f>IFERROR(_xll.qlIndexFixing(ONIndex6M,I2155,TRUE,_xll.ohTrigger(RecalcTrigger,Trigger6M)),NA())</f>
        <v>1.9723236373527797E-2</v>
      </c>
      <c r="P2155" s="52">
        <f>IFERROR(_xll.qlIndexFixing(Index1Y,$H2155,TRUE,_xll.ohTrigger(RecalcTrigger,Trigger1Y)),NA())</f>
        <v>2.1977020169035834E-2</v>
      </c>
      <c r="Q2155" s="52">
        <f>IFERROR(_xll.qlIndexFixing(ONIndex1Y,I2155,TRUE,_xll.ohTrigger(RecalcTrigger,Trigger1Y)),NA())</f>
        <v>2.1787271941455799E-2</v>
      </c>
    </row>
    <row r="2156" spans="2:17" x14ac:dyDescent="0.2">
      <c r="B2156" s="46" t="s">
        <v>51</v>
      </c>
      <c r="D2156" s="49">
        <f>_xll.qlCalendarAdvance(LocalCalendar,$D2155,B2156,"f",FALSE)</f>
        <v>54890</v>
      </c>
      <c r="E2156" s="49">
        <f>_xll.qlInterestRateIndexValueDate(IndexON,D2156)</f>
        <v>54890</v>
      </c>
      <c r="F2156" s="52">
        <f>IFERROR(_xll.qlIndexFixing(IndexON,D2156,TRUE,_xll.ohTrigger(RecalcTrigger,TriggerON)),NA())</f>
        <v>1.3838905942638036E-2</v>
      </c>
      <c r="H2156" s="49">
        <f>_xll.qlCalendarAdvance(IborCalendar,$H2155,B2156,"f",FALSE)</f>
        <v>54870</v>
      </c>
      <c r="I2156" s="49">
        <f>_xll.qlInterestRateIndexValueDate(Index1M,$H2156)</f>
        <v>54872</v>
      </c>
      <c r="J2156" s="52">
        <f>IFERROR(_xll.qlIndexFixing(Index1M,$H2156,TRUE,_xll.ohTrigger(RecalcTrigger,Trigger1M)),NA())</f>
        <v>1.6382611779857975E-2</v>
      </c>
      <c r="K2156" s="52">
        <f>IFERROR(_xll.qlIndexFixing(ONIndex1M,I2156,TRUE,_xll.ohTrigger(RecalcTrigger,Trigger1M)),NA())</f>
        <v>1.6373470116164413E-2</v>
      </c>
      <c r="L2156" s="52">
        <f>IFERROR(_xll.qlIndexFixing(Index3M,H2156,TRUE,_xll.ohTrigger(RecalcTrigger,Trigger3M)),NA())</f>
        <v>1.7851246724468355E-2</v>
      </c>
      <c r="M2156" s="52">
        <f>IFERROR(_xll.qlIndexFixing(ONIndex3M,I2156,TRUE,_xll.ohTrigger(RecalcTrigger,Trigger3M)),NA())</f>
        <v>1.7825438745253663E-2</v>
      </c>
      <c r="N2156" s="52">
        <f>IFERROR(_xll.qlIndexFixing(Index6M,$H2156,TRUE,_xll.ohTrigger(RecalcTrigger,Trigger6M)),NA())</f>
        <v>1.9792503171554277E-2</v>
      </c>
      <c r="O2156" s="52">
        <f>IFERROR(_xll.qlIndexFixing(ONIndex6M,I2156,TRUE,_xll.ohTrigger(RecalcTrigger,Trigger6M)),NA())</f>
        <v>1.9721220786363958E-2</v>
      </c>
      <c r="P2156" s="52">
        <f>IFERROR(_xll.qlIndexFixing(Index1Y,$H2156,TRUE,_xll.ohTrigger(RecalcTrigger,Trigger1Y)),NA())</f>
        <v>2.1974730854098758E-2</v>
      </c>
      <c r="Q2156" s="52">
        <f>IFERROR(_xll.qlIndexFixing(ONIndex1Y,I2156,TRUE,_xll.ohTrigger(RecalcTrigger,Trigger1Y)),NA())</f>
        <v>2.1785842821540058E-2</v>
      </c>
    </row>
    <row r="2157" spans="2:17" x14ac:dyDescent="0.2">
      <c r="B2157" s="46" t="s">
        <v>51</v>
      </c>
      <c r="D2157" s="49">
        <f>_xll.qlCalendarAdvance(LocalCalendar,$D2156,B2157,"f",FALSE)</f>
        <v>54897</v>
      </c>
      <c r="E2157" s="49">
        <f>_xll.qlInterestRateIndexValueDate(IndexON,D2157)</f>
        <v>54897</v>
      </c>
      <c r="F2157" s="52">
        <f>IFERROR(_xll.qlIndexFixing(IndexON,D2157,TRUE,_xll.ohTrigger(RecalcTrigger,TriggerON)),NA())</f>
        <v>1.3836953138000041E-2</v>
      </c>
      <c r="H2157" s="49">
        <f>_xll.qlCalendarAdvance(IborCalendar,$H2156,B2157,"f",FALSE)</f>
        <v>54877</v>
      </c>
      <c r="I2157" s="49">
        <f>_xll.qlInterestRateIndexValueDate(Index1M,$H2157)</f>
        <v>54879</v>
      </c>
      <c r="J2157" s="52">
        <f>IFERROR(_xll.qlIndexFixing(Index1M,$H2157,TRUE,_xll.ohTrigger(RecalcTrigger,Trigger1M)),NA())</f>
        <v>1.6382287438150289E-2</v>
      </c>
      <c r="K2157" s="52">
        <f>IFERROR(_xll.qlIndexFixing(ONIndex1M,I2157,TRUE,_xll.ohTrigger(RecalcTrigger,Trigger1M)),NA())</f>
        <v>1.6372831838760149E-2</v>
      </c>
      <c r="L2157" s="52">
        <f>IFERROR(_xll.qlIndexFixing(Index3M,H2157,TRUE,_xll.ohTrigger(RecalcTrigger,Trigger3M)),NA())</f>
        <v>1.7848181464754424E-2</v>
      </c>
      <c r="M2157" s="52">
        <f>IFERROR(_xll.qlIndexFixing(ONIndex3M,I2157,TRUE,_xll.ohTrigger(RecalcTrigger,Trigger3M)),NA())</f>
        <v>1.7823226532120984E-2</v>
      </c>
      <c r="N2157" s="52">
        <f>IFERROR(_xll.qlIndexFixing(Index6M,$H2157,TRUE,_xll.ohTrigger(RecalcTrigger,Trigger6M)),NA())</f>
        <v>1.979036404851298E-2</v>
      </c>
      <c r="O2157" s="52">
        <f>IFERROR(_xll.qlIndexFixing(ONIndex6M,I2157,TRUE,_xll.ohTrigger(RecalcTrigger,Trigger6M)),NA())</f>
        <v>1.9719197888754536E-2</v>
      </c>
      <c r="P2157" s="52">
        <f>IFERROR(_xll.qlIndexFixing(Index1Y,$H2157,TRUE,_xll.ohTrigger(RecalcTrigger,Trigger1Y)),NA())</f>
        <v>2.1972888337820053E-2</v>
      </c>
      <c r="Q2157" s="52">
        <f>IFERROR(_xll.qlIndexFixing(ONIndex1Y,I2157,TRUE,_xll.ohTrigger(RecalcTrigger,Trigger1Y)),NA())</f>
        <v>2.1784382530984914E-2</v>
      </c>
    </row>
    <row r="2158" spans="2:17" x14ac:dyDescent="0.2">
      <c r="B2158" s="46" t="s">
        <v>51</v>
      </c>
      <c r="D2158" s="49">
        <f>_xll.qlCalendarAdvance(LocalCalendar,$D2157,B2158,"f",FALSE)</f>
        <v>54904</v>
      </c>
      <c r="E2158" s="49">
        <f>_xll.qlInterestRateIndexValueDate(IndexON,D2158)</f>
        <v>54904</v>
      </c>
      <c r="F2158" s="52">
        <f>IFERROR(_xll.qlIndexFixing(IndexON,D2158,TRUE,_xll.ohTrigger(RecalcTrigger,TriggerON)),NA())</f>
        <v>1.3834996545751821E-2</v>
      </c>
      <c r="H2158" s="49">
        <f>_xll.qlCalendarAdvance(IborCalendar,$H2157,B2158,"f",FALSE)</f>
        <v>54884</v>
      </c>
      <c r="I2158" s="49">
        <f>_xll.qlInterestRateIndexValueDate(Index1M,$H2158)</f>
        <v>54890</v>
      </c>
      <c r="J2158" s="52">
        <f>IFERROR(_xll.qlIndexFixing(Index1M,$H2158,TRUE,_xll.ohTrigger(RecalcTrigger,Trigger1M)),NA())</f>
        <v>1.6380604403501309E-2</v>
      </c>
      <c r="K2158" s="52">
        <f>IFERROR(_xll.qlIndexFixing(ONIndex1M,I2158,TRUE,_xll.ohTrigger(RecalcTrigger,Trigger1M)),NA())</f>
        <v>1.6371166122581826E-2</v>
      </c>
      <c r="L2158" s="52">
        <f>IFERROR(_xll.qlIndexFixing(Index3M,H2158,TRUE,_xll.ohTrigger(RecalcTrigger,Trigger3M)),NA())</f>
        <v>1.7844706034314282E-2</v>
      </c>
      <c r="M2158" s="52">
        <f>IFERROR(_xll.qlIndexFixing(ONIndex3M,I2158,TRUE,_xll.ohTrigger(RecalcTrigger,Trigger3M)),NA())</f>
        <v>1.781918652704384E-2</v>
      </c>
      <c r="N2158" s="52">
        <f>IFERROR(_xll.qlIndexFixing(Index6M,$H2158,TRUE,_xll.ohTrigger(RecalcTrigger,Trigger6M)),NA())</f>
        <v>1.978621607912228E-2</v>
      </c>
      <c r="O2158" s="52">
        <f>IFERROR(_xll.qlIndexFixing(ONIndex6M,I2158,TRUE,_xll.ohTrigger(RecalcTrigger,Trigger6M)),NA())</f>
        <v>1.9715215689917187E-2</v>
      </c>
      <c r="P2158" s="52">
        <f>IFERROR(_xll.qlIndexFixing(Index1Y,$H2158,TRUE,_xll.ohTrigger(RecalcTrigger,Trigger1Y)),NA())</f>
        <v>2.1967747407017055E-2</v>
      </c>
      <c r="Q2158" s="52">
        <f>IFERROR(_xll.qlIndexFixing(ONIndex1Y,I2158,TRUE,_xll.ohTrigger(RecalcTrigger,Trigger1Y)),NA())</f>
        <v>2.1780924713672434E-2</v>
      </c>
    </row>
    <row r="2159" spans="2:17" x14ac:dyDescent="0.2">
      <c r="B2159" s="46" t="s">
        <v>51</v>
      </c>
      <c r="D2159" s="49">
        <f>_xll.qlCalendarAdvance(LocalCalendar,$D2158,B2159,"f",FALSE)</f>
        <v>54911</v>
      </c>
      <c r="E2159" s="49">
        <f>_xll.qlInterestRateIndexValueDate(IndexON,D2159)</f>
        <v>54911</v>
      </c>
      <c r="F2159" s="52">
        <f>IFERROR(_xll.qlIndexFixing(IndexON,D2159,TRUE,_xll.ohTrigger(RecalcTrigger,TriggerON)),NA())</f>
        <v>1.3833036166053247E-2</v>
      </c>
      <c r="H2159" s="49">
        <f>_xll.qlCalendarAdvance(IborCalendar,$H2158,B2159,"f",FALSE)</f>
        <v>54891</v>
      </c>
      <c r="I2159" s="49">
        <f>_xll.qlInterestRateIndexValueDate(Index1M,$H2159)</f>
        <v>54893</v>
      </c>
      <c r="J2159" s="52">
        <f>IFERROR(_xll.qlIndexFixing(Index1M,$H2159,TRUE,_xll.ohTrigger(RecalcTrigger,Trigger1M)),NA())</f>
        <v>1.6380645517311644E-2</v>
      </c>
      <c r="K2159" s="52">
        <f>IFERROR(_xll.qlIndexFixing(ONIndex1M,I2159,TRUE,_xll.ohTrigger(RecalcTrigger,Trigger1M)),NA())</f>
        <v>1.6371538974411237E-2</v>
      </c>
      <c r="L2159" s="52">
        <f>IFERROR(_xll.qlIndexFixing(Index3M,H2159,TRUE,_xll.ohTrigger(RecalcTrigger,Trigger3M)),NA())</f>
        <v>1.7843758768965046E-2</v>
      </c>
      <c r="M2159" s="52">
        <f>IFERROR(_xll.qlIndexFixing(ONIndex3M,I2159,TRUE,_xll.ohTrigger(RecalcTrigger,Trigger3M)),NA())</f>
        <v>1.781880613982878E-2</v>
      </c>
      <c r="N2159" s="52">
        <f>IFERROR(_xll.qlIndexFixing(Index6M,$H2159,TRUE,_xll.ohTrigger(RecalcTrigger,Trigger6M)),NA())</f>
        <v>1.9786063658599407E-2</v>
      </c>
      <c r="O2159" s="52">
        <f>IFERROR(_xll.qlIndexFixing(ONIndex6M,I2159,TRUE,_xll.ohTrigger(RecalcTrigger,Trigger6M)),NA())</f>
        <v>1.9715130162172301E-2</v>
      </c>
      <c r="P2159" s="52">
        <f>IFERROR(_xll.qlIndexFixing(Index1Y,$H2159,TRUE,_xll.ohTrigger(RecalcTrigger,Trigger1Y)),NA())</f>
        <v>2.1967671762934942E-2</v>
      </c>
      <c r="Q2159" s="52">
        <f>IFERROR(_xll.qlIndexFixing(ONIndex1Y,I2159,TRUE,_xll.ohTrigger(RecalcTrigger,Trigger1Y)),NA())</f>
        <v>2.1781368437903126E-2</v>
      </c>
    </row>
    <row r="2160" spans="2:17" x14ac:dyDescent="0.2">
      <c r="B2160" s="46" t="s">
        <v>51</v>
      </c>
      <c r="D2160" s="49">
        <f>_xll.qlCalendarAdvance(LocalCalendar,$D2159,B2160,"f",FALSE)</f>
        <v>54918</v>
      </c>
      <c r="E2160" s="49">
        <f>_xll.qlInterestRateIndexValueDate(IndexON,D2160)</f>
        <v>54918</v>
      </c>
      <c r="F2160" s="52">
        <f>IFERROR(_xll.qlIndexFixing(IndexON,D2160,TRUE,_xll.ohTrigger(RecalcTrigger,TriggerON)),NA())</f>
        <v>1.3831071998904321E-2</v>
      </c>
      <c r="H2160" s="49">
        <f>_xll.qlCalendarAdvance(IborCalendar,$H2159,B2160,"f",FALSE)</f>
        <v>54898</v>
      </c>
      <c r="I2160" s="49">
        <f>_xll.qlInterestRateIndexValueDate(Index1M,$H2160)</f>
        <v>54900</v>
      </c>
      <c r="J2160" s="52">
        <f>IFERROR(_xll.qlIndexFixing(Index1M,$H2160,TRUE,_xll.ohTrigger(RecalcTrigger,Trigger1M)),NA())</f>
        <v>1.6379979209727051E-2</v>
      </c>
      <c r="K2160" s="52">
        <f>IFERROR(_xll.qlIndexFixing(ONIndex1M,I2160,TRUE,_xll.ohTrigger(RecalcTrigger,Trigger1M)),NA())</f>
        <v>1.637088438751988E-2</v>
      </c>
      <c r="L2160" s="52">
        <f>IFERROR(_xll.qlIndexFixing(Index3M,H2160,TRUE,_xll.ohTrigger(RecalcTrigger,Trigger3M)),NA())</f>
        <v>1.784154944867701E-2</v>
      </c>
      <c r="M2160" s="52">
        <f>IFERROR(_xll.qlIndexFixing(ONIndex3M,I2160,TRUE,_xll.ohTrigger(RecalcTrigger,Trigger3M)),NA())</f>
        <v>1.7816597960722547E-2</v>
      </c>
      <c r="N2160" s="52">
        <f>IFERROR(_xll.qlIndexFixing(Index6M,$H2160,TRUE,_xll.ohTrigger(RecalcTrigger,Trigger6M)),NA())</f>
        <v>1.9783902391776815E-2</v>
      </c>
      <c r="O2160" s="52">
        <f>IFERROR(_xll.qlIndexFixing(ONIndex6M,I2160,TRUE,_xll.ohTrigger(RecalcTrigger,Trigger6M)),NA())</f>
        <v>1.9713085333226132E-2</v>
      </c>
      <c r="P2160" s="52">
        <f>IFERROR(_xll.qlIndexFixing(Index1Y,$H2160,TRUE,_xll.ohTrigger(RecalcTrigger,Trigger1Y)),NA())</f>
        <v>2.1965255017844028E-2</v>
      </c>
      <c r="Q2160" s="52">
        <f>IFERROR(_xll.qlIndexFixing(ONIndex1Y,I2160,TRUE,_xll.ohTrigger(RecalcTrigger,Trigger1Y)),NA())</f>
        <v>2.1779814635376482E-2</v>
      </c>
    </row>
    <row r="2161" spans="2:17" x14ac:dyDescent="0.2">
      <c r="B2161" s="46" t="s">
        <v>51</v>
      </c>
      <c r="D2161" s="49">
        <f>_xll.qlCalendarAdvance(LocalCalendar,$D2160,B2161,"f",FALSE)</f>
        <v>54925</v>
      </c>
      <c r="E2161" s="49">
        <f>_xll.qlInterestRateIndexValueDate(IndexON,D2161)</f>
        <v>54925</v>
      </c>
      <c r="F2161" s="52">
        <f>IFERROR(_xll.qlIndexFixing(IndexON,D2161,TRUE,_xll.ohTrigger(RecalcTrigger,TriggerON)),NA())</f>
        <v>1.3829104044305041E-2</v>
      </c>
      <c r="H2161" s="49">
        <f>_xll.qlCalendarAdvance(IborCalendar,$H2160,B2161,"f",FALSE)</f>
        <v>54905</v>
      </c>
      <c r="I2161" s="49">
        <f>_xll.qlInterestRateIndexValueDate(Index1M,$H2161)</f>
        <v>54907</v>
      </c>
      <c r="J2161" s="52">
        <f>IFERROR(_xll.qlIndexFixing(Index1M,$H2161,TRUE,_xll.ohTrigger(RecalcTrigger,Trigger1M)),NA())</f>
        <v>1.6379631418536045E-2</v>
      </c>
      <c r="K2161" s="52">
        <f>IFERROR(_xll.qlIndexFixing(ONIndex1M,I2161,TRUE,_xll.ohTrigger(RecalcTrigger,Trigger1M)),NA())</f>
        <v>1.6370549166135895E-2</v>
      </c>
      <c r="L2161" s="52">
        <f>IFERROR(_xll.qlIndexFixing(Index3M,H2161,TRUE,_xll.ohTrigger(RecalcTrigger,Trigger3M)),NA())</f>
        <v>1.7839341480123526E-2</v>
      </c>
      <c r="M2161" s="52">
        <f>IFERROR(_xll.qlIndexFixing(ONIndex3M,I2161,TRUE,_xll.ohTrigger(RecalcTrigger,Trigger3M)),NA())</f>
        <v>1.7814674299772015E-2</v>
      </c>
      <c r="N2161" s="52">
        <f>IFERROR(_xll.qlIndexFixing(Index6M,$H2161,TRUE,_xll.ohTrigger(RecalcTrigger,Trigger6M)),NA())</f>
        <v>1.9781733743742043E-2</v>
      </c>
      <c r="O2161" s="52">
        <f>IFERROR(_xll.qlIndexFixing(ONIndex6M,I2161,TRUE,_xll.ohTrigger(RecalcTrigger,Trigger6M)),NA())</f>
        <v>1.9711425879251898E-2</v>
      </c>
      <c r="P2161" s="52">
        <f>IFERROR(_xll.qlIndexFixing(Index1Y,$H2161,TRUE,_xll.ohTrigger(RecalcTrigger,Trigger1Y)),NA())</f>
        <v>2.1961398210875106E-2</v>
      </c>
      <c r="Q2161" s="52">
        <f>IFERROR(_xll.qlIndexFixing(ONIndex1Y,I2161,TRUE,_xll.ohTrigger(RecalcTrigger,Trigger1Y)),NA())</f>
        <v>2.1778773775964488E-2</v>
      </c>
    </row>
    <row r="2162" spans="2:17" x14ac:dyDescent="0.2">
      <c r="B2162" s="46" t="s">
        <v>51</v>
      </c>
      <c r="D2162" s="49">
        <f>_xll.qlCalendarAdvance(LocalCalendar,$D2161,B2162,"f",FALSE)</f>
        <v>54932</v>
      </c>
      <c r="E2162" s="49">
        <f>_xll.qlInterestRateIndexValueDate(IndexON,D2162)</f>
        <v>54932</v>
      </c>
      <c r="F2162" s="52">
        <f>IFERROR(_xll.qlIndexFixing(IndexON,D2162,TRUE,_xll.ohTrigger(RecalcTrigger,TriggerON)),NA())</f>
        <v>1.3827132302095535E-2</v>
      </c>
      <c r="H2162" s="49">
        <f>_xll.qlCalendarAdvance(IborCalendar,$H2161,B2162,"f",FALSE)</f>
        <v>54912</v>
      </c>
      <c r="I2162" s="49">
        <f>_xll.qlInterestRateIndexValueDate(Index1M,$H2162)</f>
        <v>54914</v>
      </c>
      <c r="J2162" s="52">
        <f>IFERROR(_xll.qlIndexFixing(Index1M,$H2162,TRUE,_xll.ohTrigger(RecalcTrigger,Trigger1M)),NA())</f>
        <v>1.6378630264464466E-2</v>
      </c>
      <c r="K2162" s="52">
        <f>IFERROR(_xll.qlIndexFixing(ONIndex1M,I2162,TRUE,_xll.ohTrigger(RecalcTrigger,Trigger1M)),NA())</f>
        <v>1.6369558904330006E-2</v>
      </c>
      <c r="L2162" s="52">
        <f>IFERROR(_xll.qlIndexFixing(Index3M,H2162,TRUE,_xll.ohTrigger(RecalcTrigger,Trigger3M)),NA())</f>
        <v>1.7837986518322472E-2</v>
      </c>
      <c r="M2162" s="52">
        <f>IFERROR(_xll.qlIndexFixing(ONIndex3M,I2162,TRUE,_xll.ohTrigger(RecalcTrigger,Trigger3M)),NA())</f>
        <v>1.7812185636536526E-2</v>
      </c>
      <c r="N2162" s="52">
        <f>IFERROR(_xll.qlIndexFixing(Index6M,$H2162,TRUE,_xll.ohTrigger(RecalcTrigger,Trigger6M)),NA())</f>
        <v>1.9779557714520151E-2</v>
      </c>
      <c r="O2162" s="52">
        <f>IFERROR(_xll.qlIndexFixing(ONIndex6M,I2162,TRUE,_xll.ohTrigger(RecalcTrigger,Trigger6M)),NA())</f>
        <v>1.9708973743970404E-2</v>
      </c>
      <c r="P2162" s="52">
        <f>IFERROR(_xll.qlIndexFixing(Index1Y,$H2162,TRUE,_xll.ohTrigger(RecalcTrigger,Trigger1Y)),NA())</f>
        <v>2.1960325956984501E-2</v>
      </c>
      <c r="Q2162" s="52">
        <f>IFERROR(_xll.qlIndexFixing(ONIndex1Y,I2162,TRUE,_xll.ohTrigger(RecalcTrigger,Trigger1Y)),NA())</f>
        <v>2.1776613518431631E-2</v>
      </c>
    </row>
    <row r="2163" spans="2:17" x14ac:dyDescent="0.2">
      <c r="B2163" s="46" t="s">
        <v>51</v>
      </c>
      <c r="D2163" s="49">
        <f>_xll.qlCalendarAdvance(LocalCalendar,$D2162,B2163,"f",FALSE)</f>
        <v>54939</v>
      </c>
      <c r="E2163" s="49">
        <f>_xll.qlInterestRateIndexValueDate(IndexON,D2163)</f>
        <v>54939</v>
      </c>
      <c r="F2163" s="52">
        <f>IFERROR(_xll.qlIndexFixing(IndexON,D2163,TRUE,_xll.ohTrigger(RecalcTrigger,TriggerON)),NA())</f>
        <v>1.382515677235574E-2</v>
      </c>
      <c r="H2163" s="49">
        <f>_xll.qlCalendarAdvance(IborCalendar,$H2162,B2163,"f",FALSE)</f>
        <v>54919</v>
      </c>
      <c r="I2163" s="49">
        <f>_xll.qlInterestRateIndexValueDate(Index1M,$H2163)</f>
        <v>54921</v>
      </c>
      <c r="J2163" s="52">
        <f>IFERROR(_xll.qlIndexFixing(Index1M,$H2163,TRUE,_xll.ohTrigger(RecalcTrigger,Trigger1M)),NA())</f>
        <v>1.6377947626786467E-2</v>
      </c>
      <c r="K2163" s="52">
        <f>IFERROR(_xll.qlIndexFixing(ONIndex1M,I2163,TRUE,_xll.ohTrigger(RecalcTrigger,Trigger1M)),NA())</f>
        <v>1.636888800803149E-2</v>
      </c>
      <c r="L2163" s="52">
        <f>IFERROR(_xll.qlIndexFixing(Index3M,H2163,TRUE,_xll.ohTrigger(RecalcTrigger,Trigger3M)),NA())</f>
        <v>1.7835781215877134E-2</v>
      </c>
      <c r="M2163" s="52">
        <f>IFERROR(_xll.qlIndexFixing(ONIndex3M,I2163,TRUE,_xll.ohTrigger(RecalcTrigger,Trigger3M)),NA())</f>
        <v>1.780998149151003E-2</v>
      </c>
      <c r="N2163" s="52">
        <f>IFERROR(_xll.qlIndexFixing(Index6M,$H2163,TRUE,_xll.ohTrigger(RecalcTrigger,Trigger6M)),NA())</f>
        <v>1.9777374304135766E-2</v>
      </c>
      <c r="O2163" s="52">
        <f>IFERROR(_xll.qlIndexFixing(ONIndex6M,I2163,TRUE,_xll.ohTrigger(RecalcTrigger,Trigger6M)),NA())</f>
        <v>1.9706906983634198E-2</v>
      </c>
      <c r="P2163" s="52">
        <f>IFERROR(_xll.qlIndexFixing(Index1Y,$H2163,TRUE,_xll.ohTrigger(RecalcTrigger,Trigger1Y)),NA())</f>
        <v>2.1957813641686145E-2</v>
      </c>
      <c r="Q2163" s="52">
        <f>IFERROR(_xll.qlIndexFixing(ONIndex1Y,I2163,TRUE,_xll.ohTrigger(RecalcTrigger,Trigger1Y)),NA())</f>
        <v>2.1774966203986779E-2</v>
      </c>
    </row>
    <row r="2164" spans="2:17" x14ac:dyDescent="0.2">
      <c r="B2164" s="46" t="s">
        <v>51</v>
      </c>
      <c r="D2164" s="49">
        <f>_xll.qlCalendarAdvance(LocalCalendar,$D2163,B2164,"f",FALSE)</f>
        <v>54946</v>
      </c>
      <c r="E2164" s="49">
        <f>_xll.qlInterestRateIndexValueDate(IndexON,D2164)</f>
        <v>54946</v>
      </c>
      <c r="F2164" s="52">
        <f>IFERROR(_xll.qlIndexFixing(IndexON,D2164,TRUE,_xll.ohTrigger(RecalcTrigger,TriggerON)),NA())</f>
        <v>1.3823177455245528E-2</v>
      </c>
      <c r="H2164" s="49">
        <f>_xll.qlCalendarAdvance(IborCalendar,$H2163,B2164,"f",FALSE)</f>
        <v>54926</v>
      </c>
      <c r="I2164" s="49">
        <f>_xll.qlInterestRateIndexValueDate(Index1M,$H2164)</f>
        <v>54928</v>
      </c>
      <c r="J2164" s="52">
        <f>IFERROR(_xll.qlIndexFixing(Index1M,$H2164,TRUE,_xll.ohTrigger(RecalcTrigger,Trigger1M)),NA())</f>
        <v>1.6377259545746578E-2</v>
      </c>
      <c r="K2164" s="52">
        <f>IFERROR(_xll.qlIndexFixing(ONIndex1M,I2164,TRUE,_xll.ohTrigger(RecalcTrigger,Trigger1M)),NA())</f>
        <v>1.636821167525504E-2</v>
      </c>
      <c r="L2164" s="52">
        <f>IFERROR(_xll.qlIndexFixing(Index3M,H2164,TRUE,_xll.ohTrigger(RecalcTrigger,Trigger3M)),NA())</f>
        <v>1.7833577265398845E-2</v>
      </c>
      <c r="M2164" s="52">
        <f>IFERROR(_xll.qlIndexFixing(ONIndex3M,I2164,TRUE,_xll.ohTrigger(RecalcTrigger,Trigger3M)),NA())</f>
        <v>1.7807778691114606E-2</v>
      </c>
      <c r="N2164" s="52">
        <f>IFERROR(_xll.qlIndexFixing(Index6M,$H2164,TRUE,_xll.ohTrigger(RecalcTrigger,Trigger6M)),NA())</f>
        <v>1.9775183512612652E-2</v>
      </c>
      <c r="O2164" s="52">
        <f>IFERROR(_xll.qlIndexFixing(ONIndex6M,I2164,TRUE,_xll.ohTrigger(RecalcTrigger,Trigger6M)),NA())</f>
        <v>1.9704832912879056E-2</v>
      </c>
      <c r="P2164" s="52">
        <f>IFERROR(_xll.qlIndexFixing(Index1Y,$H2164,TRUE,_xll.ohTrigger(RecalcTrigger,Trigger1Y)),NA())</f>
        <v>2.1955269470126288E-2</v>
      </c>
      <c r="Q2164" s="52">
        <f>IFERROR(_xll.qlIndexFixing(ONIndex1Y,I2164,TRUE,_xll.ohTrigger(RecalcTrigger,Trigger1Y)),NA())</f>
        <v>2.1773287718875878E-2</v>
      </c>
    </row>
    <row r="2165" spans="2:17" x14ac:dyDescent="0.2">
      <c r="B2165" s="46" t="s">
        <v>51</v>
      </c>
      <c r="D2165" s="49">
        <f>_xll.qlCalendarAdvance(LocalCalendar,$D2164,B2165,"f",FALSE)</f>
        <v>54953</v>
      </c>
      <c r="E2165" s="49">
        <f>_xll.qlInterestRateIndexValueDate(IndexON,D2165)</f>
        <v>54953</v>
      </c>
      <c r="F2165" s="52">
        <f>IFERROR(_xll.qlIndexFixing(IndexON,D2165,TRUE,_xll.ohTrigger(RecalcTrigger,TriggerON)),NA())</f>
        <v>1.3821194350605026E-2</v>
      </c>
      <c r="H2165" s="49">
        <f>_xll.qlCalendarAdvance(IborCalendar,$H2164,B2165,"f",FALSE)</f>
        <v>54933</v>
      </c>
      <c r="I2165" s="49">
        <f>_xll.qlInterestRateIndexValueDate(Index1M,$H2165)</f>
        <v>54935</v>
      </c>
      <c r="J2165" s="52">
        <f>IFERROR(_xll.qlIndexFixing(Index1M,$H2165,TRUE,_xll.ohTrigger(RecalcTrigger,Trigger1M)),NA())</f>
        <v>1.6376566021344803E-2</v>
      </c>
      <c r="K2165" s="52">
        <f>IFERROR(_xll.qlIndexFixing(ONIndex1M,I2165,TRUE,_xll.ohTrigger(RecalcTrigger,Trigger1M)),NA())</f>
        <v>1.636785303211985E-2</v>
      </c>
      <c r="L2165" s="52">
        <f>IFERROR(_xll.qlIndexFixing(Index3M,H2165,TRUE,_xll.ohTrigger(RecalcTrigger,Trigger3M)),NA())</f>
        <v>1.7831658531183188E-2</v>
      </c>
      <c r="M2165" s="52">
        <f>IFERROR(_xll.qlIndexFixing(ONIndex3M,I2165,TRUE,_xll.ohTrigger(RecalcTrigger,Trigger3M)),NA())</f>
        <v>1.7805860357136272E-2</v>
      </c>
      <c r="N2165" s="52">
        <f>IFERROR(_xll.qlIndexFixing(Index6M,$H2165,TRUE,_xll.ohTrigger(RecalcTrigger,Trigger6M)),NA())</f>
        <v>1.9772985339976307E-2</v>
      </c>
      <c r="O2165" s="52">
        <f>IFERROR(_xll.qlIndexFixing(ONIndex6M,I2165,TRUE,_xll.ohTrigger(RecalcTrigger,Trigger6M)),NA())</f>
        <v>1.9703141674969338E-2</v>
      </c>
      <c r="P2165" s="52">
        <f>IFERROR(_xll.qlIndexFixing(Index1Y,$H2165,TRUE,_xll.ohTrigger(RecalcTrigger,Trigger1Y)),NA())</f>
        <v>2.1953152704945154E-2</v>
      </c>
      <c r="Q2165" s="52">
        <f>IFERROR(_xll.qlIndexFixing(ONIndex1Y,I2165,TRUE,_xll.ohTrigger(RecalcTrigger,Trigger1Y)),NA())</f>
        <v>2.1772112868139182E-2</v>
      </c>
    </row>
    <row r="2166" spans="2:17" x14ac:dyDescent="0.2">
      <c r="B2166" s="46" t="s">
        <v>51</v>
      </c>
      <c r="D2166" s="49">
        <f>_xll.qlCalendarAdvance(LocalCalendar,$D2165,B2166,"f",FALSE)</f>
        <v>54960</v>
      </c>
      <c r="E2166" s="49">
        <f>_xll.qlInterestRateIndexValueDate(IndexON,D2166)</f>
        <v>54960</v>
      </c>
      <c r="F2166" s="52">
        <f>IFERROR(_xll.qlIndexFixing(IndexON,D2166,TRUE,_xll.ohTrigger(RecalcTrigger,TriggerON)),NA())</f>
        <v>1.3819207458514171E-2</v>
      </c>
      <c r="H2166" s="49">
        <f>_xll.qlCalendarAdvance(IborCalendar,$H2165,B2166,"f",FALSE)</f>
        <v>54940</v>
      </c>
      <c r="I2166" s="49">
        <f>_xll.qlInterestRateIndexValueDate(Index1M,$H2166)</f>
        <v>54942</v>
      </c>
      <c r="J2166" s="52">
        <f>IFERROR(_xll.qlIndexFixing(Index1M,$H2166,TRUE,_xll.ohTrigger(RecalcTrigger,Trigger1M)),NA())</f>
        <v>1.6376188912790579E-2</v>
      </c>
      <c r="K2166" s="52">
        <f>IFERROR(_xll.qlIndexFixing(ONIndex1M,I2166,TRUE,_xll.ohTrigger(RecalcTrigger,Trigger1M)),NA())</f>
        <v>1.6366842700268336E-2</v>
      </c>
      <c r="L2166" s="52">
        <f>IFERROR(_xll.qlIndexFixing(Index3M,H2166,TRUE,_xll.ohTrigger(RecalcTrigger,Trigger3M)),NA())</f>
        <v>1.7829457272435695E-2</v>
      </c>
      <c r="M2166" s="52">
        <f>IFERROR(_xll.qlIndexFixing(ONIndex3M,I2166,TRUE,_xll.ohTrigger(RecalcTrigger,Trigger3M)),NA())</f>
        <v>1.7803377124430142E-2</v>
      </c>
      <c r="N2166" s="52">
        <f>IFERROR(_xll.qlIndexFixing(Index6M,$H2166,TRUE,_xll.ohTrigger(RecalcTrigger,Trigger6M)),NA())</f>
        <v>1.9770779786250924E-2</v>
      </c>
      <c r="O2166" s="52">
        <f>IFERROR(_xll.qlIndexFixing(ONIndex6M,I2166,TRUE,_xll.ohTrigger(RecalcTrigger,Trigger6M)),NA())</f>
        <v>1.9700662840032024E-2</v>
      </c>
      <c r="P2166" s="52">
        <f>IFERROR(_xll.qlIndexFixing(Index1Y,$H2166,TRUE,_xll.ohTrigger(RecalcTrigger,Trigger1Y)),NA())</f>
        <v>2.1950085559196777E-2</v>
      </c>
      <c r="Q2166" s="52">
        <f>IFERROR(_xll.qlIndexFixing(ONIndex1Y,I2166,TRUE,_xll.ohTrigger(RecalcTrigger,Trigger1Y)),NA())</f>
        <v>2.1769837236762513E-2</v>
      </c>
    </row>
    <row r="2167" spans="2:17" x14ac:dyDescent="0.2">
      <c r="B2167" s="46" t="s">
        <v>51</v>
      </c>
      <c r="D2167" s="49">
        <f>_xll.qlCalendarAdvance(LocalCalendar,$D2166,B2167,"f",FALSE)</f>
        <v>54967</v>
      </c>
      <c r="E2167" s="49">
        <f>_xll.qlInterestRateIndexValueDate(IndexON,D2167)</f>
        <v>54967</v>
      </c>
      <c r="F2167" s="52">
        <f>IFERROR(_xll.qlIndexFixing(IndexON,D2167,TRUE,_xll.ohTrigger(RecalcTrigger,TriggerON)),NA())</f>
        <v>1.3817216778813091E-2</v>
      </c>
      <c r="H2167" s="49">
        <f>_xll.qlCalendarAdvance(IborCalendar,$H2166,B2167,"f",FALSE)</f>
        <v>54947</v>
      </c>
      <c r="I2167" s="49">
        <f>_xll.qlInterestRateIndexValueDate(Index1M,$H2167)</f>
        <v>54949</v>
      </c>
      <c r="J2167" s="52">
        <f>IFERROR(_xll.qlIndexFixing(Index1M,$H2167,TRUE,_xll.ohTrigger(RecalcTrigger,Trigger1M)),NA())</f>
        <v>1.637516264246331E-2</v>
      </c>
      <c r="K2167" s="52">
        <f>IFERROR(_xll.qlIndexFixing(ONIndex1M,I2167,TRUE,_xll.ohTrigger(RecalcTrigger,Trigger1M)),NA())</f>
        <v>1.6366150058058082E-2</v>
      </c>
      <c r="L2167" s="52">
        <f>IFERROR(_xll.qlIndexFixing(Index3M,H2167,TRUE,_xll.ohTrigger(RecalcTrigger,Trigger3M)),NA())</f>
        <v>1.7826973525754367E-2</v>
      </c>
      <c r="M2167" s="52">
        <f>IFERROR(_xll.qlIndexFixing(ONIndex3M,I2167,TRUE,_xll.ohTrigger(RecalcTrigger,Trigger3M)),NA())</f>
        <v>1.7801178358114456E-2</v>
      </c>
      <c r="N2167" s="52">
        <f>IFERROR(_xll.qlIndexFixing(Index6M,$H2167,TRUE,_xll.ohTrigger(RecalcTrigger,Trigger6M)),NA())</f>
        <v>1.9768566851461996E-2</v>
      </c>
      <c r="O2167" s="52">
        <f>IFERROR(_xll.qlIndexFixing(ONIndex6M,I2167,TRUE,_xll.ohTrigger(RecalcTrigger,Trigger6M)),NA())</f>
        <v>1.9698566837913489E-2</v>
      </c>
      <c r="P2167" s="52">
        <f>IFERROR(_xll.qlIndexFixing(Index1Y,$H2167,TRUE,_xll.ohTrigger(RecalcTrigger,Trigger1Y)),NA())</f>
        <v>2.1947445820320897E-2</v>
      </c>
      <c r="Q2167" s="52">
        <f>IFERROR(_xll.qlIndexFixing(ONIndex1Y,I2167,TRUE,_xll.ohTrigger(RecalcTrigger,Trigger1Y)),NA())</f>
        <v>2.1768065239733403E-2</v>
      </c>
    </row>
    <row r="2168" spans="2:17" x14ac:dyDescent="0.2">
      <c r="B2168" s="46" t="s">
        <v>51</v>
      </c>
      <c r="D2168" s="49">
        <f>_xll.qlCalendarAdvance(LocalCalendar,$D2167,B2168,"f",FALSE)</f>
        <v>54974</v>
      </c>
      <c r="E2168" s="49">
        <f>_xll.qlInterestRateIndexValueDate(IndexON,D2168)</f>
        <v>54974</v>
      </c>
      <c r="F2168" s="52">
        <f>IFERROR(_xll.qlIndexFixing(IndexON,D2168,TRUE,_xll.ohTrigger(RecalcTrigger,TriggerON)),NA())</f>
        <v>1.3815222311741593E-2</v>
      </c>
      <c r="H2168" s="49">
        <f>_xll.qlCalendarAdvance(IborCalendar,$H2167,B2168,"f",FALSE)</f>
        <v>54954</v>
      </c>
      <c r="I2168" s="49">
        <f>_xll.qlInterestRateIndexValueDate(Index1M,$H2168)</f>
        <v>54956</v>
      </c>
      <c r="J2168" s="52">
        <f>IFERROR(_xll.qlIndexFixing(Index1M,$H2168,TRUE,_xll.ohTrigger(RecalcTrigger,Trigger1M)),NA())</f>
        <v>1.6374452787986177E-2</v>
      </c>
      <c r="K2168" s="52">
        <f>IFERROR(_xll.qlIndexFixing(ONIndex1M,I2168,TRUE,_xll.ohTrigger(RecalcTrigger,Trigger1M)),NA())</f>
        <v>1.6365451979396539E-2</v>
      </c>
      <c r="L2168" s="52">
        <f>IFERROR(_xll.qlIndexFixing(Index3M,H2168,TRUE,_xll.ohTrigger(RecalcTrigger,Trigger3M)),NA())</f>
        <v>1.7824774983127265E-2</v>
      </c>
      <c r="M2168" s="52">
        <f>IFERROR(_xll.qlIndexFixing(ONIndex3M,I2168,TRUE,_xll.ohTrigger(RecalcTrigger,Trigger3M)),NA())</f>
        <v>1.7798980936483133E-2</v>
      </c>
      <c r="N2168" s="52">
        <f>IFERROR(_xll.qlIndexFixing(Index6M,$H2168,TRUE,_xll.ohTrigger(RecalcTrigger,Trigger6M)),NA())</f>
        <v>1.9766346535634152E-2</v>
      </c>
      <c r="O2168" s="52">
        <f>IFERROR(_xll.qlIndexFixing(ONIndex6M,I2168,TRUE,_xll.ohTrigger(RecalcTrigger,Trigger6M)),NA())</f>
        <v>1.9696463525376018E-2</v>
      </c>
      <c r="P2168" s="52">
        <f>IFERROR(_xll.qlIndexFixing(Index1Y,$H2168,TRUE,_xll.ohTrigger(RecalcTrigger,Trigger1Y)),NA())</f>
        <v>2.1944774226172376E-2</v>
      </c>
      <c r="Q2168" s="52">
        <f>IFERROR(_xll.qlIndexFixing(ONIndex1Y,I2168,TRUE,_xll.ohTrigger(RecalcTrigger,Trigger1Y)),NA())</f>
        <v>2.1766262072091536E-2</v>
      </c>
    </row>
    <row r="2169" spans="2:17" x14ac:dyDescent="0.2">
      <c r="B2169" s="46" t="s">
        <v>51</v>
      </c>
      <c r="D2169" s="49">
        <f>_xll.qlCalendarAdvance(LocalCalendar,$D2168,B2169,"f",FALSE)</f>
        <v>54981</v>
      </c>
      <c r="E2169" s="49">
        <f>_xll.qlInterestRateIndexValueDate(IndexON,D2169)</f>
        <v>54981</v>
      </c>
      <c r="F2169" s="52">
        <f>IFERROR(_xll.qlIndexFixing(IndexON,D2169,TRUE,_xll.ohTrigger(RecalcTrigger,TriggerON)),NA())</f>
        <v>1.3813224057219742E-2</v>
      </c>
      <c r="H2169" s="49">
        <f>_xll.qlCalendarAdvance(IborCalendar,$H2168,B2169,"f",FALSE)</f>
        <v>54961</v>
      </c>
      <c r="I2169" s="49">
        <f>_xll.qlInterestRateIndexValueDate(Index1M,$H2169)</f>
        <v>54963</v>
      </c>
      <c r="J2169" s="52">
        <f>IFERROR(_xll.qlIndexFixing(Index1M,$H2169,TRUE,_xll.ohTrigger(RecalcTrigger,Trigger1M)),NA())</f>
        <v>1.6373737490147151E-2</v>
      </c>
      <c r="K2169" s="52">
        <f>IFERROR(_xll.qlIndexFixing(ONIndex1M,I2169,TRUE,_xll.ohTrigger(RecalcTrigger,Trigger1M)),NA())</f>
        <v>1.6364748464230416E-2</v>
      </c>
      <c r="L2169" s="52">
        <f>IFERROR(_xll.qlIndexFixing(Index3M,H2169,TRUE,_xll.ohTrigger(RecalcTrigger,Trigger3M)),NA())</f>
        <v>1.7822577792456159E-2</v>
      </c>
      <c r="M2169" s="52">
        <f>IFERROR(_xll.qlIndexFixing(ONIndex3M,I2169,TRUE,_xll.ohTrigger(RecalcTrigger,Trigger3M)),NA())</f>
        <v>1.7796784859536174E-2</v>
      </c>
      <c r="N2169" s="52">
        <f>IFERROR(_xll.qlIndexFixing(Index6M,$H2169,TRUE,_xll.ohTrigger(RecalcTrigger,Trigger6M)),NA())</f>
        <v>1.9764876728427302E-2</v>
      </c>
      <c r="O2169" s="52">
        <f>IFERROR(_xll.qlIndexFixing(ONIndex6M,I2169,TRUE,_xll.ohTrigger(RecalcTrigger,Trigger6M)),NA())</f>
        <v>1.9694352902366319E-2</v>
      </c>
      <c r="P2169" s="52">
        <f>IFERROR(_xll.qlIndexFixing(Index1Y,$H2169,TRUE,_xll.ohTrigger(RecalcTrigger,Trigger1Y)),NA())</f>
        <v>2.1942070777005173E-2</v>
      </c>
      <c r="Q2169" s="52">
        <f>IFERROR(_xll.qlIndexFixing(ONIndex1Y,I2169,TRUE,_xll.ohTrigger(RecalcTrigger,Trigger1Y)),NA())</f>
        <v>2.1764427733756975E-2</v>
      </c>
    </row>
    <row r="2170" spans="2:17" x14ac:dyDescent="0.2">
      <c r="B2170" s="46" t="s">
        <v>51</v>
      </c>
      <c r="D2170" s="49">
        <f>_xll.qlCalendarAdvance(LocalCalendar,$D2169,B2170,"f",FALSE)</f>
        <v>54988</v>
      </c>
      <c r="E2170" s="49">
        <f>_xll.qlInterestRateIndexValueDate(IndexON,D2170)</f>
        <v>54988</v>
      </c>
      <c r="F2170" s="52">
        <f>IFERROR(_xll.qlIndexFixing(IndexON,D2170,TRUE,_xll.ohTrigger(RecalcTrigger,TriggerON)),NA())</f>
        <v>1.3811222015007729E-2</v>
      </c>
      <c r="H2170" s="49">
        <f>_xll.qlCalendarAdvance(IborCalendar,$H2169,B2170,"f",FALSE)</f>
        <v>54968</v>
      </c>
      <c r="I2170" s="49">
        <f>_xll.qlInterestRateIndexValueDate(Index1M,$H2170)</f>
        <v>54970</v>
      </c>
      <c r="J2170" s="52">
        <f>IFERROR(_xll.qlIndexFixing(Index1M,$H2170,TRUE,_xll.ohTrigger(RecalcTrigger,Trigger1M)),NA())</f>
        <v>1.6373016748951395E-2</v>
      </c>
      <c r="K2170" s="52">
        <f>IFERROR(_xll.qlIndexFixing(ONIndex1M,I2170,TRUE,_xll.ohTrigger(RecalcTrigger,Trigger1M)),NA())</f>
        <v>1.636436053840562E-2</v>
      </c>
      <c r="L2170" s="52">
        <f>IFERROR(_xll.qlIndexFixing(Index3M,H2170,TRUE,_xll.ohTrigger(RecalcTrigger,Trigger3M)),NA())</f>
        <v>1.7820381953741894E-2</v>
      </c>
      <c r="M2170" s="52">
        <f>IFERROR(_xll.qlIndexFixing(ONIndex3M,I2170,TRUE,_xll.ohTrigger(RecalcTrigger,Trigger3M)),NA())</f>
        <v>1.7794873186003368E-2</v>
      </c>
      <c r="N2170" s="52">
        <f>IFERROR(_xll.qlIndexFixing(Index6M,$H2170,TRUE,_xll.ohTrigger(RecalcTrigger,Trigger6M)),NA())</f>
        <v>1.9762262080548602E-2</v>
      </c>
      <c r="O2170" s="52">
        <f>IFERROR(_xll.qlIndexFixing(ONIndex6M,I2170,TRUE,_xll.ohTrigger(RecalcTrigger,Trigger6M)),NA())</f>
        <v>1.9692621925857523E-2</v>
      </c>
      <c r="P2170" s="52">
        <f>IFERROR(_xll.qlIndexFixing(Index1Y,$H2170,TRUE,_xll.ohTrigger(RecalcTrigger,Trigger1Y)),NA())</f>
        <v>2.1939335473077838E-2</v>
      </c>
      <c r="Q2170" s="52">
        <f>IFERROR(_xll.qlIndexFixing(ONIndex1Y,I2170,TRUE,_xll.ohTrigger(RecalcTrigger,Trigger1Y)),NA())</f>
        <v>2.1763085351684808E-2</v>
      </c>
    </row>
    <row r="2171" spans="2:17" x14ac:dyDescent="0.2">
      <c r="B2171" s="46" t="s">
        <v>51</v>
      </c>
      <c r="D2171" s="49">
        <f>_xll.qlCalendarAdvance(LocalCalendar,$D2170,B2171,"f",FALSE)</f>
        <v>54995</v>
      </c>
      <c r="E2171" s="49">
        <f>_xll.qlInterestRateIndexValueDate(IndexON,D2171)</f>
        <v>54995</v>
      </c>
      <c r="F2171" s="52">
        <f>IFERROR(_xll.qlIndexFixing(IndexON,D2171,TRUE,_xll.ohTrigger(RecalcTrigger,TriggerON)),NA())</f>
        <v>1.3809216185425299E-2</v>
      </c>
      <c r="H2171" s="49">
        <f>_xll.qlCalendarAdvance(IborCalendar,$H2170,B2171,"f",FALSE)</f>
        <v>54975</v>
      </c>
      <c r="I2171" s="49">
        <f>_xll.qlInterestRateIndexValueDate(Index1M,$H2171)</f>
        <v>54977</v>
      </c>
      <c r="J2171" s="52">
        <f>IFERROR(_xll.qlIndexFixing(Index1M,$H2171,TRUE,_xll.ohTrigger(RecalcTrigger,Trigger1M)),NA())</f>
        <v>1.6372290564401482E-2</v>
      </c>
      <c r="K2171" s="52">
        <f>IFERROR(_xll.qlIndexFixing(ONIndex1M,I2171,TRUE,_xll.ohTrigger(RecalcTrigger,Trigger1M)),NA())</f>
        <v>1.6363325124517658E-2</v>
      </c>
      <c r="L2171" s="52">
        <f>IFERROR(_xll.qlIndexFixing(Index3M,H2171,TRUE,_xll.ohTrigger(RecalcTrigger,Trigger3M)),NA())</f>
        <v>1.7818471259274615E-2</v>
      </c>
      <c r="M2171" s="52">
        <f>IFERROR(_xll.qlIndexFixing(ONIndex3M,I2171,TRUE,_xll.ohTrigger(RecalcTrigger,Trigger3M)),NA())</f>
        <v>1.7792396739668703E-2</v>
      </c>
      <c r="N2171" s="52">
        <f>IFERROR(_xll.qlIndexFixing(Index6M,$H2171,TRUE,_xll.ohTrigger(RecalcTrigger,Trigger6M)),NA())</f>
        <v>1.9759641302166876E-2</v>
      </c>
      <c r="O2171" s="52">
        <f>IFERROR(_xll.qlIndexFixing(ONIndex6M,I2171,TRUE,_xll.ohTrigger(RecalcTrigger,Trigger6M)),NA())</f>
        <v>1.969010972503682E-2</v>
      </c>
      <c r="P2171" s="52">
        <f>IFERROR(_xll.qlIndexFixing(Index1Y,$H2171,TRUE,_xll.ohTrigger(RecalcTrigger,Trigger1Y)),NA())</f>
        <v>2.1936568314650209E-2</v>
      </c>
      <c r="Q2171" s="52">
        <f>IFERROR(_xll.qlIndexFixing(ONIndex1Y,I2171,TRUE,_xll.ohTrigger(RecalcTrigger,Trigger1Y)),NA())</f>
        <v>2.176066554524958E-2</v>
      </c>
    </row>
    <row r="2172" spans="2:17" x14ac:dyDescent="0.2">
      <c r="B2172" s="46" t="s">
        <v>51</v>
      </c>
      <c r="D2172" s="49">
        <f>_xll.qlCalendarAdvance(LocalCalendar,$D2171,B2172,"f",FALSE)</f>
        <v>55002</v>
      </c>
      <c r="E2172" s="49">
        <f>_xll.qlInterestRateIndexValueDate(IndexON,D2172)</f>
        <v>55002</v>
      </c>
      <c r="F2172" s="52">
        <f>IFERROR(_xll.qlIndexFixing(IndexON,D2172,TRUE,_xll.ohTrigger(RecalcTrigger,TriggerON)),NA())</f>
        <v>1.3807206568472452E-2</v>
      </c>
      <c r="H2172" s="49">
        <f>_xll.qlCalendarAdvance(IborCalendar,$H2171,B2172,"f",FALSE)</f>
        <v>54982</v>
      </c>
      <c r="I2172" s="49">
        <f>_xll.qlInterestRateIndexValueDate(Index1M,$H2172)</f>
        <v>54984</v>
      </c>
      <c r="J2172" s="52">
        <f>IFERROR(_xll.qlIndexFixing(Index1M,$H2172,TRUE,_xll.ohTrigger(RecalcTrigger,Trigger1M)),NA())</f>
        <v>1.6371558936497416E-2</v>
      </c>
      <c r="K2172" s="52">
        <f>IFERROR(_xll.qlIndexFixing(ONIndex1M,I2172,TRUE,_xll.ohTrigger(RecalcTrigger,Trigger1M)),NA())</f>
        <v>1.6362605299971023E-2</v>
      </c>
      <c r="L2172" s="52">
        <f>IFERROR(_xll.qlIndexFixing(Index3M,H2172,TRUE,_xll.ohTrigger(RecalcTrigger,Trigger3M)),NA())</f>
        <v>1.7815994332166046E-2</v>
      </c>
      <c r="M2172" s="52">
        <f>IFERROR(_xll.qlIndexFixing(ONIndex3M,I2172,TRUE,_xll.ohTrigger(RecalcTrigger,Trigger3M)),NA())</f>
        <v>1.7790204696801482E-2</v>
      </c>
      <c r="N2172" s="52">
        <f>IFERROR(_xll.qlIndexFixing(Index6M,$H2172,TRUE,_xll.ohTrigger(RecalcTrigger,Trigger6M)),NA())</f>
        <v>1.9757768482214739E-2</v>
      </c>
      <c r="O2172" s="52">
        <f>IFERROR(_xll.qlIndexFixing(ONIndex6M,I2172,TRUE,_xll.ohTrigger(RecalcTrigger,Trigger6M)),NA())</f>
        <v>1.9687977170717019E-2</v>
      </c>
      <c r="P2172" s="52">
        <f>IFERROR(_xll.qlIndexFixing(Index1Y,$H2172,TRUE,_xll.ohTrigger(RecalcTrigger,Trigger1Y)),NA())</f>
        <v>2.1933769301986275E-2</v>
      </c>
      <c r="Q2172" s="52">
        <f>IFERROR(_xll.qlIndexFixing(ONIndex1Y,I2172,TRUE,_xll.ohTrigger(RecalcTrigger,Trigger1Y)),NA())</f>
        <v>2.1758737695023456E-2</v>
      </c>
    </row>
    <row r="2173" spans="2:17" x14ac:dyDescent="0.2">
      <c r="B2173" s="46" t="s">
        <v>51</v>
      </c>
      <c r="D2173" s="49">
        <f>_xll.qlCalendarAdvance(LocalCalendar,$D2172,B2173,"f",FALSE)</f>
        <v>55009</v>
      </c>
      <c r="E2173" s="49">
        <f>_xll.qlInterestRateIndexValueDate(IndexON,D2173)</f>
        <v>55009</v>
      </c>
      <c r="F2173" s="52">
        <f>IFERROR(_xll.qlIndexFixing(IndexON,D2173,TRUE,_xll.ohTrigger(RecalcTrigger,TriggerON)),NA())</f>
        <v>1.3805193163829443E-2</v>
      </c>
      <c r="H2173" s="49">
        <f>_xll.qlCalendarAdvance(IborCalendar,$H2172,B2173,"f",FALSE)</f>
        <v>54989</v>
      </c>
      <c r="I2173" s="49">
        <f>_xll.qlInterestRateIndexValueDate(Index1M,$H2173)</f>
        <v>54991</v>
      </c>
      <c r="J2173" s="52">
        <f>IFERROR(_xll.qlIndexFixing(Index1M,$H2173,TRUE,_xll.ohTrigger(RecalcTrigger,Trigger1M)),NA())</f>
        <v>1.6370821865239193E-2</v>
      </c>
      <c r="K2173" s="52">
        <f>IFERROR(_xll.qlIndexFixing(ONIndex1M,I2173,TRUE,_xll.ohTrigger(RecalcTrigger,Trigger1M)),NA())</f>
        <v>1.6361880038919807E-2</v>
      </c>
      <c r="L2173" s="52">
        <f>IFERROR(_xll.qlIndexFixing(Index3M,H2173,TRUE,_xll.ohTrigger(RecalcTrigger,Trigger3M)),NA())</f>
        <v>1.7813802549301056E-2</v>
      </c>
      <c r="M2173" s="52">
        <f>IFERROR(_xll.qlIndexFixing(ONIndex3M,I2173,TRUE,_xll.ohTrigger(RecalcTrigger,Trigger3M)),NA())</f>
        <v>1.7788013998565333E-2</v>
      </c>
      <c r="N2173" s="52">
        <f>IFERROR(_xll.qlIndexFixing(Index6M,$H2173,TRUE,_xll.ohTrigger(RecalcTrigger,Trigger6M)),NA())</f>
        <v>1.975513424178748E-2</v>
      </c>
      <c r="O2173" s="52">
        <f>IFERROR(_xll.qlIndexFixing(ONIndex6M,I2173,TRUE,_xll.ohTrigger(RecalcTrigger,Trigger6M)),NA())</f>
        <v>1.9685837305924991E-2</v>
      </c>
      <c r="P2173" s="52">
        <f>IFERROR(_xll.qlIndexFixing(Index1Y,$H2173,TRUE,_xll.ohTrigger(RecalcTrigger,Trigger1Y)),NA())</f>
        <v>2.193093843535307E-2</v>
      </c>
      <c r="Q2173" s="52">
        <f>IFERROR(_xll.qlIndexFixing(ONIndex1Y,I2173,TRUE,_xll.ohTrigger(RecalcTrigger,Trigger1Y)),NA())</f>
        <v>2.1756778674184574E-2</v>
      </c>
    </row>
    <row r="2174" spans="2:17" x14ac:dyDescent="0.2">
      <c r="B2174" s="46" t="s">
        <v>51</v>
      </c>
      <c r="D2174" s="49">
        <f>_xll.qlCalendarAdvance(LocalCalendar,$D2173,B2174,"f",FALSE)</f>
        <v>55016</v>
      </c>
      <c r="E2174" s="49">
        <f>_xll.qlInterestRateIndexValueDate(IndexON,D2174)</f>
        <v>55016</v>
      </c>
      <c r="F2174" s="52">
        <f>IFERROR(_xll.qlIndexFixing(IndexON,D2174,TRUE,_xll.ohTrigger(RecalcTrigger,TriggerON)),NA())</f>
        <v>1.3803175971816017E-2</v>
      </c>
      <c r="H2174" s="49">
        <f>_xll.qlCalendarAdvance(IborCalendar,$H2173,B2174,"f",FALSE)</f>
        <v>54996</v>
      </c>
      <c r="I2174" s="49">
        <f>_xll.qlInterestRateIndexValueDate(Index1M,$H2174)</f>
        <v>54998</v>
      </c>
      <c r="J2174" s="52">
        <f>IFERROR(_xll.qlIndexFixing(Index1M,$H2174,TRUE,_xll.ohTrigger(RecalcTrigger,Trigger1M)),NA())</f>
        <v>1.6370716291057071E-2</v>
      </c>
      <c r="K2174" s="52">
        <f>IFERROR(_xll.qlIndexFixing(ONIndex1M,I2174,TRUE,_xll.ohTrigger(RecalcTrigger,Trigger1M)),NA())</f>
        <v>1.6361149341390657E-2</v>
      </c>
      <c r="L2174" s="52">
        <f>IFERROR(_xll.qlIndexFixing(Index3M,H2174,TRUE,_xll.ohTrigger(RecalcTrigger,Trigger3M)),NA())</f>
        <v>1.7811612118381004E-2</v>
      </c>
      <c r="M2174" s="52">
        <f>IFERROR(_xll.qlIndexFixing(ONIndex3M,I2174,TRUE,_xll.ohTrigger(RecalcTrigger,Trigger3M)),NA())</f>
        <v>1.7785824645013548E-2</v>
      </c>
      <c r="N2174" s="52">
        <f>IFERROR(_xll.qlIndexFixing(Index6M,$H2174,TRUE,_xll.ohTrigger(RecalcTrigger,Trigger6M)),NA())</f>
        <v>1.9753245358680529E-2</v>
      </c>
      <c r="O2174" s="52">
        <f>IFERROR(_xll.qlIndexFixing(ONIndex6M,I2174,TRUE,_xll.ohTrigger(RecalcTrigger,Trigger6M)),NA())</f>
        <v>1.9683690130660736E-2</v>
      </c>
      <c r="P2174" s="52">
        <f>IFERROR(_xll.qlIndexFixing(Index1Y,$H2174,TRUE,_xll.ohTrigger(RecalcTrigger,Trigger1Y)),NA())</f>
        <v>2.1928075715020239E-2</v>
      </c>
      <c r="Q2174" s="52">
        <f>IFERROR(_xll.qlIndexFixing(ONIndex1Y,I2174,TRUE,_xll.ohTrigger(RecalcTrigger,Trigger1Y)),NA())</f>
        <v>2.1754788482706289E-2</v>
      </c>
    </row>
    <row r="2175" spans="2:17" x14ac:dyDescent="0.2">
      <c r="B2175" s="46" t="s">
        <v>51</v>
      </c>
      <c r="D2175" s="49">
        <f>_xll.qlCalendarAdvance(LocalCalendar,$D2174,B2175,"f",FALSE)</f>
        <v>55023</v>
      </c>
      <c r="E2175" s="49">
        <f>_xll.qlInterestRateIndexValueDate(IndexON,D2175)</f>
        <v>55023</v>
      </c>
      <c r="F2175" s="52">
        <f>IFERROR(_xll.qlIndexFixing(IndexON,D2175,TRUE,_xll.ohTrigger(RecalcTrigger,TriggerON)),NA())</f>
        <v>1.3801154992272302E-2</v>
      </c>
      <c r="H2175" s="49">
        <f>_xll.qlCalendarAdvance(IborCalendar,$H2174,B2175,"f",FALSE)</f>
        <v>55003</v>
      </c>
      <c r="I2175" s="49">
        <f>_xll.qlInterestRateIndexValueDate(Index1M,$H2175)</f>
        <v>55005</v>
      </c>
      <c r="J2175" s="52">
        <f>IFERROR(_xll.qlIndexFixing(Index1M,$H2175,TRUE,_xll.ohTrigger(RecalcTrigger,Trigger1M)),NA())</f>
        <v>1.6369649455379998E-2</v>
      </c>
      <c r="K2175" s="52">
        <f>IFERROR(_xll.qlIndexFixing(ONIndex1M,I2175,TRUE,_xll.ohTrigger(RecalcTrigger,Trigger1M)),NA())</f>
        <v>1.6360413207383573E-2</v>
      </c>
      <c r="L2175" s="52">
        <f>IFERROR(_xll.qlIndexFixing(Index3M,H2175,TRUE,_xll.ohTrigger(RecalcTrigger,Trigger3M)),NA())</f>
        <v>1.7809423039404193E-2</v>
      </c>
      <c r="M2175" s="52">
        <f>IFERROR(_xll.qlIndexFixing(ONIndex3M,I2175,TRUE,_xll.ohTrigger(RecalcTrigger,Trigger3M)),NA())</f>
        <v>1.7783636636172773E-2</v>
      </c>
      <c r="N2175" s="52">
        <f>IFERROR(_xll.qlIndexFixing(Index6M,$H2175,TRUE,_xll.ohTrigger(RecalcTrigger,Trigger6M)),NA())</f>
        <v>1.9750597657858207E-2</v>
      </c>
      <c r="O2175" s="52">
        <f>IFERROR(_xll.qlIndexFixing(ONIndex6M,I2175,TRUE,_xll.ohTrigger(RecalcTrigger,Trigger6M)),NA())</f>
        <v>1.9681535645004189E-2</v>
      </c>
      <c r="P2175" s="52">
        <f>IFERROR(_xll.qlIndexFixing(Index1Y,$H2175,TRUE,_xll.ohTrigger(RecalcTrigger,Trigger1Y)),NA())</f>
        <v>2.1925181141260484E-2</v>
      </c>
      <c r="Q2175" s="52">
        <f>IFERROR(_xll.qlIndexFixing(ONIndex1Y,I2175,TRUE,_xll.ohTrigger(RecalcTrigger,Trigger1Y)),NA())</f>
        <v>2.1752767120615246E-2</v>
      </c>
    </row>
    <row r="2176" spans="2:17" x14ac:dyDescent="0.2">
      <c r="B2176" s="46" t="s">
        <v>51</v>
      </c>
      <c r="D2176" s="49">
        <f>_xll.qlCalendarAdvance(LocalCalendar,$D2175,B2176,"f",FALSE)</f>
        <v>55030</v>
      </c>
      <c r="E2176" s="49">
        <f>_xll.qlInterestRateIndexValueDate(IndexON,D2176)</f>
        <v>55030</v>
      </c>
      <c r="F2176" s="52">
        <f>IFERROR(_xll.qlIndexFixing(IndexON,D2176,TRUE,_xll.ohTrigger(RecalcTrigger,TriggerON)),NA())</f>
        <v>1.3799130225198297E-2</v>
      </c>
      <c r="H2176" s="49">
        <f>_xll.qlCalendarAdvance(IborCalendar,$H2175,B2176,"f",FALSE)</f>
        <v>55010</v>
      </c>
      <c r="I2176" s="49">
        <f>_xll.qlInterestRateIndexValueDate(Index1M,$H2176)</f>
        <v>55012</v>
      </c>
      <c r="J2176" s="52">
        <f>IFERROR(_xll.qlIndexFixing(Index1M,$H2176,TRUE,_xll.ohTrigger(RecalcTrigger,Trigger1M)),NA())</f>
        <v>1.6368577991357651E-2</v>
      </c>
      <c r="K2176" s="52">
        <f>IFERROR(_xll.qlIndexFixing(ONIndex1M,I2176,TRUE,_xll.ohTrigger(RecalcTrigger,Trigger1M)),NA())</f>
        <v>1.6359671636925199E-2</v>
      </c>
      <c r="L2176" s="52">
        <f>IFERROR(_xll.qlIndexFixing(Index3M,H2176,TRUE,_xll.ohTrigger(RecalcTrigger,Trigger3M)),NA())</f>
        <v>1.7807235312367217E-2</v>
      </c>
      <c r="M2176" s="52">
        <f>IFERROR(_xll.qlIndexFixing(ONIndex3M,I2176,TRUE,_xll.ohTrigger(RecalcTrigger,Trigger3M)),NA())</f>
        <v>1.7781449971989716E-2</v>
      </c>
      <c r="N2176" s="52">
        <f>IFERROR(_xll.qlIndexFixing(Index6M,$H2176,TRUE,_xll.ohTrigger(RecalcTrigger,Trigger6M)),NA())</f>
        <v>1.9748318294625995E-2</v>
      </c>
      <c r="O2176" s="52">
        <f>IFERROR(_xll.qlIndexFixing(ONIndex6M,I2176,TRUE,_xll.ohTrigger(RecalcTrigger,Trigger6M)),NA())</f>
        <v>1.967937384890206E-2</v>
      </c>
      <c r="P2176" s="52">
        <f>IFERROR(_xll.qlIndexFixing(Index1Y,$H2176,TRUE,_xll.ohTrigger(RecalcTrigger,Trigger1Y)),NA())</f>
        <v>2.1922254714349765E-2</v>
      </c>
      <c r="Q2176" s="52">
        <f>IFERROR(_xll.qlIndexFixing(ONIndex1Y,I2176,TRUE,_xll.ohTrigger(RecalcTrigger,Trigger1Y)),NA())</f>
        <v>2.1750714587884801E-2</v>
      </c>
    </row>
    <row r="2177" spans="2:17" x14ac:dyDescent="0.2">
      <c r="B2177" s="46" t="s">
        <v>51</v>
      </c>
      <c r="D2177" s="49">
        <f>_xll.qlCalendarAdvance(LocalCalendar,$D2176,B2177,"f",FALSE)</f>
        <v>55037</v>
      </c>
      <c r="E2177" s="49">
        <f>_xll.qlInterestRateIndexValueDate(IndexON,D2177)</f>
        <v>55037</v>
      </c>
      <c r="F2177" s="52">
        <f>IFERROR(_xll.qlIndexFixing(IndexON,D2177,TRUE,_xll.ohTrigger(RecalcTrigger,TriggerON)),NA())</f>
        <v>1.3797101670753875E-2</v>
      </c>
      <c r="H2177" s="49">
        <f>_xll.qlCalendarAdvance(IborCalendar,$H2176,B2177,"f",FALSE)</f>
        <v>55017</v>
      </c>
      <c r="I2177" s="49">
        <f>_xll.qlInterestRateIndexValueDate(Index1M,$H2177)</f>
        <v>55019</v>
      </c>
      <c r="J2177" s="52">
        <f>IFERROR(_xll.qlIndexFixing(Index1M,$H2177,TRUE,_xll.ohTrigger(RecalcTrigger,Trigger1M)),NA())</f>
        <v>1.6367819146695706E-2</v>
      </c>
      <c r="K2177" s="52">
        <f>IFERROR(_xll.qlIndexFixing(ONIndex1M,I2177,TRUE,_xll.ohTrigger(RecalcTrigger,Trigger1M)),NA())</f>
        <v>1.6358924630015537E-2</v>
      </c>
      <c r="L2177" s="52">
        <f>IFERROR(_xll.qlIndexFixing(Index3M,H2177,TRUE,_xll.ohTrigger(RecalcTrigger,Trigger3M)),NA())</f>
        <v>1.7805048937270078E-2</v>
      </c>
      <c r="M2177" s="52">
        <f>IFERROR(_xll.qlIndexFixing(ONIndex3M,I2177,TRUE,_xll.ohTrigger(RecalcTrigger,Trigger3M)),NA())</f>
        <v>1.7779264652517668E-2</v>
      </c>
      <c r="N2177" s="52">
        <f>IFERROR(_xll.qlIndexFixing(Index6M,$H2177,TRUE,_xll.ohTrigger(RecalcTrigger,Trigger6M)),NA())</f>
        <v>1.9746405314075833E-2</v>
      </c>
      <c r="O2177" s="52">
        <f>IFERROR(_xll.qlIndexFixing(ONIndex6M,I2177,TRUE,_xll.ohTrigger(RecalcTrigger,Trigger6M)),NA())</f>
        <v>1.9677204742354348E-2</v>
      </c>
      <c r="P2177" s="52">
        <f>IFERROR(_xll.qlIndexFixing(Index1Y,$H2177,TRUE,_xll.ohTrigger(RecalcTrigger,Trigger1Y)),NA())</f>
        <v>2.1919296434566884E-2</v>
      </c>
      <c r="Q2177" s="52">
        <f>IFERROR(_xll.qlIndexFixing(ONIndex1Y,I2177,TRUE,_xll.ohTrigger(RecalcTrigger,Trigger1Y)),NA())</f>
        <v>2.1748630884514952E-2</v>
      </c>
    </row>
    <row r="2178" spans="2:17" x14ac:dyDescent="0.2">
      <c r="B2178" s="46" t="s">
        <v>51</v>
      </c>
      <c r="D2178" s="49">
        <f>_xll.qlCalendarAdvance(LocalCalendar,$D2177,B2178,"f",FALSE)</f>
        <v>55044</v>
      </c>
      <c r="E2178" s="49">
        <f>_xll.qlInterestRateIndexValueDate(IndexON,D2178)</f>
        <v>55044</v>
      </c>
      <c r="F2178" s="52">
        <f>IFERROR(_xll.qlIndexFixing(IndexON,D2178,TRUE,_xll.ohTrigger(RecalcTrigger,TriggerON)),NA())</f>
        <v>1.3795069328619292E-2</v>
      </c>
      <c r="H2178" s="49">
        <f>_xll.qlCalendarAdvance(IborCalendar,$H2177,B2178,"f",FALSE)</f>
        <v>55024</v>
      </c>
      <c r="I2178" s="49">
        <f>_xll.qlInterestRateIndexValueDate(Index1M,$H2178)</f>
        <v>55026</v>
      </c>
      <c r="J2178" s="52">
        <f>IFERROR(_xll.qlIndexFixing(Index1M,$H2178,TRUE,_xll.ohTrigger(RecalcTrigger,Trigger1M)),NA())</f>
        <v>1.6367054858684761E-2</v>
      </c>
      <c r="K2178" s="52">
        <f>IFERROR(_xll.qlIndexFixing(ONIndex1M,I2178,TRUE,_xll.ohTrigger(RecalcTrigger,Trigger1M)),NA())</f>
        <v>1.6358489839018997E-2</v>
      </c>
      <c r="L2178" s="52">
        <f>IFERROR(_xll.qlIndexFixing(Index3M,H2178,TRUE,_xll.ohTrigger(RecalcTrigger,Trigger3M)),NA())</f>
        <v>1.7802863914108524E-2</v>
      </c>
      <c r="M2178" s="52">
        <f>IFERROR(_xll.qlIndexFixing(ONIndex3M,I2178,TRUE,_xll.ohTrigger(RecalcTrigger,Trigger3M)),NA())</f>
        <v>1.7777363639870369E-2</v>
      </c>
      <c r="N2178" s="52">
        <f>IFERROR(_xll.qlIndexFixing(Index6M,$H2178,TRUE,_xll.ohTrigger(RecalcTrigger,Trigger6M)),NA())</f>
        <v>1.9743737425754738E-2</v>
      </c>
      <c r="O2178" s="52">
        <f>IFERROR(_xll.qlIndexFixing(ONIndex6M,I2178,TRUE,_xll.ohTrigger(RecalcTrigger,Trigger6M)),NA())</f>
        <v>1.9675410163861873E-2</v>
      </c>
      <c r="P2178" s="52">
        <f>IFERROR(_xll.qlIndexFixing(Index1Y,$H2178,TRUE,_xll.ohTrigger(RecalcTrigger,Trigger1Y)),NA())</f>
        <v>2.1916733792091671E-2</v>
      </c>
      <c r="Q2178" s="52">
        <f>IFERROR(_xll.qlIndexFixing(ONIndex1Y,I2178,TRUE,_xll.ohTrigger(RecalcTrigger,Trigger1Y)),NA())</f>
        <v>2.1747020354911939E-2</v>
      </c>
    </row>
    <row r="2179" spans="2:17" x14ac:dyDescent="0.2">
      <c r="B2179" s="46" t="s">
        <v>51</v>
      </c>
      <c r="D2179" s="49">
        <f>_xll.qlCalendarAdvance(LocalCalendar,$D2178,B2179,"f",FALSE)</f>
        <v>55051</v>
      </c>
      <c r="E2179" s="49">
        <f>_xll.qlInterestRateIndexValueDate(IndexON,D2179)</f>
        <v>55051</v>
      </c>
      <c r="F2179" s="52">
        <f>IFERROR(_xll.qlIndexFixing(IndexON,D2179,TRUE,_xll.ohTrigger(RecalcTrigger,TriggerON)),NA())</f>
        <v>1.3793033199194227E-2</v>
      </c>
      <c r="H2179" s="49">
        <f>_xll.qlCalendarAdvance(IborCalendar,$H2178,B2179,"f",FALSE)</f>
        <v>55031</v>
      </c>
      <c r="I2179" s="49">
        <f>_xll.qlInterestRateIndexValueDate(Index1M,$H2179)</f>
        <v>55033</v>
      </c>
      <c r="J2179" s="52">
        <f>IFERROR(_xll.qlIndexFixing(Index1M,$H2179,TRUE,_xll.ohTrigger(RecalcTrigger,Trigger1M)),NA())</f>
        <v>1.6366285127329978E-2</v>
      </c>
      <c r="K2179" s="52">
        <f>IFERROR(_xll.qlIndexFixing(ONIndex1M,I2179,TRUE,_xll.ohTrigger(RecalcTrigger,Trigger1M)),NA())</f>
        <v>1.6357731536378317E-2</v>
      </c>
      <c r="L2179" s="52">
        <f>IFERROR(_xll.qlIndexFixing(Index3M,H2179,TRUE,_xll.ohTrigger(RecalcTrigger,Trigger3M)),NA())</f>
        <v>1.7799829190294939E-2</v>
      </c>
      <c r="M2179" s="52">
        <f>IFERROR(_xll.qlIndexFixing(ONIndex3M,I2179,TRUE,_xll.ohTrigger(RecalcTrigger,Trigger3M)),NA())</f>
        <v>1.7775180998043094E-2</v>
      </c>
      <c r="N2179" s="52">
        <f>IFERROR(_xll.qlIndexFixing(Index6M,$H2179,TRUE,_xll.ohTrigger(RecalcTrigger,Trigger6M)),NA())</f>
        <v>1.9739945599216331E-2</v>
      </c>
      <c r="O2179" s="52">
        <f>IFERROR(_xll.qlIndexFixing(ONIndex6M,I2179,TRUE,_xll.ohTrigger(RecalcTrigger,Trigger6M)),NA())</f>
        <v>1.9673225794856197E-2</v>
      </c>
      <c r="P2179" s="52">
        <f>IFERROR(_xll.qlIndexFixing(Index1Y,$H2179,TRUE,_xll.ohTrigger(RecalcTrigger,Trigger1Y)),NA())</f>
        <v>2.1913709350243182E-2</v>
      </c>
      <c r="Q2179" s="52">
        <f>IFERROR(_xll.qlIndexFixing(ONIndex1Y,I2179,TRUE,_xll.ohTrigger(RecalcTrigger,Trigger1Y)),NA())</f>
        <v>2.1744871954094691E-2</v>
      </c>
    </row>
    <row r="2180" spans="2:17" x14ac:dyDescent="0.2">
      <c r="B2180" s="46" t="s">
        <v>51</v>
      </c>
      <c r="D2180" s="49">
        <f>_xll.qlCalendarAdvance(LocalCalendar,$D2179,B2180,"f",FALSE)</f>
        <v>55058</v>
      </c>
      <c r="E2180" s="49">
        <f>_xll.qlInterestRateIndexValueDate(IndexON,D2180)</f>
        <v>55058</v>
      </c>
      <c r="F2180" s="52">
        <f>IFERROR(_xll.qlIndexFixing(IndexON,D2180,TRUE,_xll.ohTrigger(RecalcTrigger,TriggerON)),NA())</f>
        <v>1.3790993282158936E-2</v>
      </c>
      <c r="H2180" s="49">
        <f>_xll.qlCalendarAdvance(IborCalendar,$H2179,B2180,"f",FALSE)</f>
        <v>55038</v>
      </c>
      <c r="I2180" s="49">
        <f>_xll.qlInterestRateIndexValueDate(Index1M,$H2180)</f>
        <v>55040</v>
      </c>
      <c r="J2180" s="52">
        <f>IFERROR(_xll.qlIndexFixing(Index1M,$H2180,TRUE,_xll.ohTrigger(RecalcTrigger,Trigger1M)),NA())</f>
        <v>1.6365825897572128E-2</v>
      </c>
      <c r="K2180" s="52">
        <f>IFERROR(_xll.qlIndexFixing(ONIndex1M,I2180,TRUE,_xll.ohTrigger(RecalcTrigger,Trigger1M)),NA())</f>
        <v>1.6356650990339006E-2</v>
      </c>
      <c r="L2180" s="52">
        <f>IFERROR(_xll.qlIndexFixing(Index3M,H2180,TRUE,_xll.ohTrigger(RecalcTrigger,Trigger3M)),NA())</f>
        <v>1.7797646904280626E-2</v>
      </c>
      <c r="M2180" s="52">
        <f>IFERROR(_xll.qlIndexFixing(ONIndex3M,I2180,TRUE,_xll.ohTrigger(RecalcTrigger,Trigger3M)),NA())</f>
        <v>1.7772716762154417E-2</v>
      </c>
      <c r="N2180" s="52">
        <f>IFERROR(_xll.qlIndexFixing(Index6M,$H2180,TRUE,_xll.ohTrigger(RecalcTrigger,Trigger6M)),NA())</f>
        <v>1.9737639325037408E-2</v>
      </c>
      <c r="O2180" s="52">
        <f>IFERROR(_xll.qlIndexFixing(ONIndex6M,I2180,TRUE,_xll.ohTrigger(RecalcTrigger,Trigger6M)),NA())</f>
        <v>1.967065355998443E-2</v>
      </c>
      <c r="P2180" s="52">
        <f>IFERROR(_xll.qlIndexFixing(Index1Y,$H2180,TRUE,_xll.ohTrigger(RecalcTrigger,Trigger1Y)),NA())</f>
        <v>2.1910230480820903E-2</v>
      </c>
      <c r="Q2180" s="52">
        <f>IFERROR(_xll.qlIndexFixing(ONIndex1Y,I2180,TRUE,_xll.ohTrigger(RecalcTrigger,Trigger1Y)),NA())</f>
        <v>2.1742192750702216E-2</v>
      </c>
    </row>
    <row r="2181" spans="2:17" x14ac:dyDescent="0.2">
      <c r="B2181" s="46" t="s">
        <v>51</v>
      </c>
      <c r="D2181" s="49">
        <f>_xll.qlCalendarAdvance(LocalCalendar,$D2180,B2181,"f",FALSE)</f>
        <v>55065</v>
      </c>
      <c r="E2181" s="49">
        <f>_xll.qlInterestRateIndexValueDate(IndexON,D2181)</f>
        <v>55065</v>
      </c>
      <c r="F2181" s="52">
        <f>IFERROR(_xll.qlIndexFixing(IndexON,D2181,TRUE,_xll.ohTrigger(RecalcTrigger,TriggerON)),NA())</f>
        <v>1.3788949577753229E-2</v>
      </c>
      <c r="H2181" s="49">
        <f>_xll.qlCalendarAdvance(IborCalendar,$H2180,B2181,"f",FALSE)</f>
        <v>55045</v>
      </c>
      <c r="I2181" s="49">
        <f>_xll.qlInterestRateIndexValueDate(Index1M,$H2181)</f>
        <v>55047</v>
      </c>
      <c r="J2181" s="52">
        <f>IFERROR(_xll.qlIndexFixing(Index1M,$H2181,TRUE,_xll.ohTrigger(RecalcTrigger,Trigger1M)),NA())</f>
        <v>1.6364729334575997E-2</v>
      </c>
      <c r="K2181" s="52">
        <f>IFERROR(_xll.qlIndexFixing(ONIndex1M,I2181,TRUE,_xll.ohTrigger(RecalcTrigger,Trigger1M)),NA())</f>
        <v>1.635588223749096E-2</v>
      </c>
      <c r="L2181" s="52">
        <f>IFERROR(_xll.qlIndexFixing(Index3M,H2181,TRUE,_xll.ohTrigger(RecalcTrigger,Trigger3M)),NA())</f>
        <v>1.7795465969955186E-2</v>
      </c>
      <c r="M2181" s="52">
        <f>IFERROR(_xll.qlIndexFixing(ONIndex3M,I2181,TRUE,_xll.ohTrigger(RecalcTrigger,Trigger3M)),NA())</f>
        <v>1.7770536821393179E-2</v>
      </c>
      <c r="N2181" s="52">
        <f>IFERROR(_xll.qlIndexFixing(Index6M,$H2181,TRUE,_xll.ohTrigger(RecalcTrigger,Trigger6M)),NA())</f>
        <v>1.9735325671694684E-2</v>
      </c>
      <c r="O2181" s="52">
        <f>IFERROR(_xll.qlIndexFixing(ONIndex6M,I2181,TRUE,_xll.ohTrigger(RecalcTrigger,Trigger6M)),NA())</f>
        <v>1.966845521165439E-2</v>
      </c>
      <c r="P2181" s="52">
        <f>IFERROR(_xll.qlIndexFixing(Index1Y,$H2181,TRUE,_xll.ohTrigger(RecalcTrigger,Trigger1Y)),NA())</f>
        <v>2.1907144792399833E-2</v>
      </c>
      <c r="Q2181" s="52">
        <f>IFERROR(_xll.qlIndexFixing(ONIndex1Y,I2181,TRUE,_xll.ohTrigger(RecalcTrigger,Trigger1Y)),NA())</f>
        <v>2.1739984364854692E-2</v>
      </c>
    </row>
    <row r="2182" spans="2:17" x14ac:dyDescent="0.2">
      <c r="B2182" s="46" t="s">
        <v>51</v>
      </c>
      <c r="D2182" s="49">
        <f>_xll.qlCalendarAdvance(LocalCalendar,$D2181,B2182,"f",FALSE)</f>
        <v>55072</v>
      </c>
      <c r="E2182" s="49">
        <f>_xll.qlInterestRateIndexValueDate(IndexON,D2182)</f>
        <v>55072</v>
      </c>
      <c r="F2182" s="52">
        <f>IFERROR(_xll.qlIndexFixing(IndexON,D2182,TRUE,_xll.ohTrigger(RecalcTrigger,TriggerON)),NA())</f>
        <v>1.3786902085737296E-2</v>
      </c>
      <c r="H2182" s="49">
        <f>_xll.qlCalendarAdvance(IborCalendar,$H2181,B2182,"f",FALSE)</f>
        <v>55052</v>
      </c>
      <c r="I2182" s="49">
        <f>_xll.qlInterestRateIndexValueDate(Index1M,$H2182)</f>
        <v>55054</v>
      </c>
      <c r="J2182" s="52">
        <f>IFERROR(_xll.qlIndexFixing(Index1M,$H2182,TRUE,_xll.ohTrigger(RecalcTrigger,Trigger1M)),NA())</f>
        <v>1.6363943273187114E-2</v>
      </c>
      <c r="K2182" s="52">
        <f>IFERROR(_xll.qlIndexFixing(ONIndex1M,I2182,TRUE,_xll.ohTrigger(RecalcTrigger,Trigger1M)),NA())</f>
        <v>1.6355108048191624E-2</v>
      </c>
      <c r="L2182" s="52">
        <f>IFERROR(_xll.qlIndexFixing(Index3M,H2182,TRUE,_xll.ohTrigger(RecalcTrigger,Trigger3M)),NA())</f>
        <v>1.7793286387319491E-2</v>
      </c>
      <c r="M2182" s="52">
        <f>IFERROR(_xll.qlIndexFixing(ONIndex3M,I2182,TRUE,_xll.ohTrigger(RecalcTrigger,Trigger3M)),NA())</f>
        <v>1.7768358225316305E-2</v>
      </c>
      <c r="N2182" s="52">
        <f>IFERROR(_xll.qlIndexFixing(Index6M,$H2182,TRUE,_xll.ohTrigger(RecalcTrigger,Trigger6M)),NA())</f>
        <v>1.9733004639214218E-2</v>
      </c>
      <c r="O2182" s="52">
        <f>IFERROR(_xll.qlIndexFixing(ONIndex6M,I2182,TRUE,_xll.ohTrigger(RecalcTrigger,Trigger6M)),NA())</f>
        <v>1.9666249552852122E-2</v>
      </c>
      <c r="P2182" s="52">
        <f>IFERROR(_xll.qlIndexFixing(Index1Y,$H2182,TRUE,_xll.ohTrigger(RecalcTrigger,Trigger1Y)),NA())</f>
        <v>2.1904027252546095E-2</v>
      </c>
      <c r="Q2182" s="52">
        <f>IFERROR(_xll.qlIndexFixing(ONIndex1Y,I2182,TRUE,_xll.ohTrigger(RecalcTrigger,Trigger1Y)),NA())</f>
        <v>2.1737744808367765E-2</v>
      </c>
    </row>
    <row r="2183" spans="2:17" x14ac:dyDescent="0.2">
      <c r="B2183" s="46" t="s">
        <v>51</v>
      </c>
      <c r="D2183" s="49">
        <f>_xll.qlCalendarAdvance(LocalCalendar,$D2182,B2183,"f",FALSE)</f>
        <v>55079</v>
      </c>
      <c r="E2183" s="49">
        <f>_xll.qlInterestRateIndexValueDate(IndexON,D2183)</f>
        <v>55079</v>
      </c>
      <c r="F2183" s="52">
        <f>IFERROR(_xll.qlIndexFixing(IndexON,D2183,TRUE,_xll.ohTrigger(RecalcTrigger,TriggerON)),NA())</f>
        <v>1.378485080627101E-2</v>
      </c>
      <c r="H2183" s="49">
        <f>_xll.qlCalendarAdvance(IborCalendar,$H2182,B2183,"f",FALSE)</f>
        <v>55059</v>
      </c>
      <c r="I2183" s="49">
        <f>_xll.qlInterestRateIndexValueDate(Index1M,$H2183)</f>
        <v>55061</v>
      </c>
      <c r="J2183" s="52">
        <f>IFERROR(_xll.qlIndexFixing(Index1M,$H2183,TRUE,_xll.ohTrigger(RecalcTrigger,Trigger1M)),NA())</f>
        <v>1.6363151768451812E-2</v>
      </c>
      <c r="K2183" s="52">
        <f>IFERROR(_xll.qlIndexFixing(ONIndex1M,I2183,TRUE,_xll.ohTrigger(RecalcTrigger,Trigger1M)),NA())</f>
        <v>1.6354328422441E-2</v>
      </c>
      <c r="L2183" s="52">
        <f>IFERROR(_xll.qlIndexFixing(Index3M,H2183,TRUE,_xll.ohTrigger(RecalcTrigger,Trigger3M)),NA())</f>
        <v>1.7791108156368276E-2</v>
      </c>
      <c r="M2183" s="52">
        <f>IFERROR(_xll.qlIndexFixing(ONIndex3M,I2183,TRUE,_xll.ohTrigger(RecalcTrigger,Trigger3M)),NA())</f>
        <v>1.7766180973950441E-2</v>
      </c>
      <c r="N2183" s="52">
        <f>IFERROR(_xll.qlIndexFixing(Index6M,$H2183,TRUE,_xll.ohTrigger(RecalcTrigger,Trigger6M)),NA())</f>
        <v>1.9730676227622063E-2</v>
      </c>
      <c r="O2183" s="52">
        <f>IFERROR(_xll.qlIndexFixing(ONIndex6M,I2183,TRUE,_xll.ohTrigger(RecalcTrigger,Trigger6M)),NA())</f>
        <v>1.9664036583630917E-2</v>
      </c>
      <c r="P2183" s="52">
        <f>IFERROR(_xll.qlIndexFixing(Index1Y,$H2183,TRUE,_xll.ohTrigger(RecalcTrigger,Trigger1Y)),NA())</f>
        <v>2.1899630987451641E-2</v>
      </c>
      <c r="Q2183" s="52">
        <f>IFERROR(_xll.qlIndexFixing(ONIndex1Y,I2183,TRUE,_xll.ohTrigger(RecalcTrigger,Trigger1Y)),NA())</f>
        <v>2.1735474081321371E-2</v>
      </c>
    </row>
    <row r="2184" spans="2:17" x14ac:dyDescent="0.2">
      <c r="B2184" s="46" t="s">
        <v>51</v>
      </c>
      <c r="D2184" s="49">
        <f>_xll.qlCalendarAdvance(LocalCalendar,$D2183,B2184,"f",FALSE)</f>
        <v>55086</v>
      </c>
      <c r="E2184" s="49">
        <f>_xll.qlInterestRateIndexValueDate(IndexON,D2184)</f>
        <v>55086</v>
      </c>
      <c r="F2184" s="52">
        <f>IFERROR(_xll.qlIndexFixing(IndexON,D2184,TRUE,_xll.ohTrigger(RecalcTrigger,TriggerON)),NA())</f>
        <v>1.378279573935437E-2</v>
      </c>
      <c r="H2184" s="49">
        <f>_xll.qlCalendarAdvance(IborCalendar,$H2183,B2184,"f",FALSE)</f>
        <v>55066</v>
      </c>
      <c r="I2184" s="49">
        <f>_xll.qlInterestRateIndexValueDate(Index1M,$H2184)</f>
        <v>55068</v>
      </c>
      <c r="J2184" s="52">
        <f>IFERROR(_xll.qlIndexFixing(Index1M,$H2184,TRUE,_xll.ohTrigger(RecalcTrigger,Trigger1M)),NA())</f>
        <v>1.6362354820375249E-2</v>
      </c>
      <c r="K2184" s="52">
        <f>IFERROR(_xll.qlIndexFixing(ONIndex1M,I2184,TRUE,_xll.ohTrigger(RecalcTrigger,Trigger1M)),NA())</f>
        <v>1.6353858472328842E-2</v>
      </c>
      <c r="L2184" s="52">
        <f>IFERROR(_xll.qlIndexFixing(Index3M,H2184,TRUE,_xll.ohTrigger(RecalcTrigger,Trigger3M)),NA())</f>
        <v>1.7789782165669128E-2</v>
      </c>
      <c r="M2184" s="52">
        <f>IFERROR(_xll.qlIndexFixing(ONIndex3M,I2184,TRUE,_xll.ohTrigger(RecalcTrigger,Trigger3M)),NA())</f>
        <v>1.7764287960291281E-2</v>
      </c>
      <c r="N2184" s="52">
        <f>IFERROR(_xll.qlIndexFixing(Index6M,$H2184,TRUE,_xll.ohTrigger(RecalcTrigger,Trigger6M)),NA())</f>
        <v>1.9728709821774819E-2</v>
      </c>
      <c r="O2184" s="52">
        <f>IFERROR(_xll.qlIndexFixing(ONIndex6M,I2184,TRUE,_xll.ohTrigger(RecalcTrigger,Trigger6M)),NA())</f>
        <v>1.9662194287528578E-2</v>
      </c>
      <c r="P2184" s="52">
        <f>IFERROR(_xll.qlIndexFixing(Index1Y,$H2184,TRUE,_xll.ohTrigger(RecalcTrigger,Trigger1Y)),NA())</f>
        <v>2.1898109853928278E-2</v>
      </c>
      <c r="Q2184" s="52">
        <f>IFERROR(_xll.qlIndexFixing(ONIndex1Y,I2184,TRUE,_xll.ohTrigger(RecalcTrigger,Trigger1Y)),NA())</f>
        <v>2.1733662362599659E-2</v>
      </c>
    </row>
    <row r="2185" spans="2:17" x14ac:dyDescent="0.2">
      <c r="B2185" s="46" t="s">
        <v>51</v>
      </c>
      <c r="D2185" s="49">
        <f>_xll.qlCalendarAdvance(LocalCalendar,$D2184,B2185,"f",FALSE)</f>
        <v>55093</v>
      </c>
      <c r="E2185" s="49">
        <f>_xll.qlInterestRateIndexValueDate(IndexON,D2185)</f>
        <v>55093</v>
      </c>
      <c r="F2185" s="52">
        <f>IFERROR(_xll.qlIndexFixing(IndexON,D2185,TRUE,_xll.ohTrigger(RecalcTrigger,TriggerON)),NA())</f>
        <v>1.3780736884827505E-2</v>
      </c>
      <c r="H2185" s="49">
        <f>_xll.qlCalendarAdvance(IborCalendar,$H2184,B2185,"f",FALSE)</f>
        <v>55073</v>
      </c>
      <c r="I2185" s="49">
        <f>_xll.qlInterestRateIndexValueDate(Index1M,$H2185)</f>
        <v>55075</v>
      </c>
      <c r="J2185" s="52">
        <f>IFERROR(_xll.qlIndexFixing(Index1M,$H2185,TRUE,_xll.ohTrigger(RecalcTrigger,Trigger1M)),NA())</f>
        <v>1.6361552428957423E-2</v>
      </c>
      <c r="K2185" s="52">
        <f>IFERROR(_xll.qlIndexFixing(ONIndex1M,I2185,TRUE,_xll.ohTrigger(RecalcTrigger,Trigger1M)),NA())</f>
        <v>1.6352752861479303E-2</v>
      </c>
      <c r="L2185" s="52">
        <f>IFERROR(_xll.qlIndexFixing(Index3M,H2185,TRUE,_xll.ohTrigger(RecalcTrigger,Trigger3M)),NA())</f>
        <v>1.7787890241470657E-2</v>
      </c>
      <c r="M2185" s="52">
        <f>IFERROR(_xll.qlIndexFixing(ONIndex3M,I2185,TRUE,_xll.ohTrigger(RecalcTrigger,Trigger3M)),NA())</f>
        <v>1.7761830505191867E-2</v>
      </c>
      <c r="N2185" s="52">
        <f>IFERROR(_xll.qlIndexFixing(Index6M,$H2185,TRUE,_xll.ohTrigger(RecalcTrigger,Trigger6M)),NA())</f>
        <v>1.9726365997165256E-2</v>
      </c>
      <c r="O2185" s="52">
        <f>IFERROR(_xll.qlIndexFixing(ONIndex6M,I2185,TRUE,_xll.ohTrigger(RecalcTrigger,Trigger6M)),NA())</f>
        <v>1.9659588713878406E-2</v>
      </c>
      <c r="P2185" s="52">
        <f>IFERROR(_xll.qlIndexFixing(Index1Y,$H2185,TRUE,_xll.ohTrigger(RecalcTrigger,Trigger1Y)),NA())</f>
        <v>2.1894485434769649E-2</v>
      </c>
      <c r="Q2185" s="52">
        <f>IFERROR(_xll.qlIndexFixing(ONIndex1Y,I2185,TRUE,_xll.ohTrigger(RecalcTrigger,Trigger1Y)),NA())</f>
        <v>2.1730839115283729E-2</v>
      </c>
    </row>
    <row r="2186" spans="2:17" x14ac:dyDescent="0.2">
      <c r="B2186" s="46" t="s">
        <v>51</v>
      </c>
      <c r="D2186" s="49">
        <f>_xll.qlCalendarAdvance(LocalCalendar,$D2185,B2186,"f",FALSE)</f>
        <v>55100</v>
      </c>
      <c r="E2186" s="49">
        <f>_xll.qlInterestRateIndexValueDate(IndexON,D2186)</f>
        <v>55100</v>
      </c>
      <c r="F2186" s="52">
        <f>IFERROR(_xll.qlIndexFixing(IndexON,D2186,TRUE,_xll.ohTrigger(RecalcTrigger,TriggerON)),NA())</f>
        <v>1.3778674243010158E-2</v>
      </c>
      <c r="H2186" s="49">
        <f>_xll.qlCalendarAdvance(IborCalendar,$H2185,B2186,"f",FALSE)</f>
        <v>55080</v>
      </c>
      <c r="I2186" s="49">
        <f>_xll.qlInterestRateIndexValueDate(Index1M,$H2186)</f>
        <v>55082</v>
      </c>
      <c r="J2186" s="52">
        <f>IFERROR(_xll.qlIndexFixing(Index1M,$H2186,TRUE,_xll.ohTrigger(RecalcTrigger,Trigger1M)),NA())</f>
        <v>1.6360744594200914E-2</v>
      </c>
      <c r="K2186" s="52">
        <f>IFERROR(_xll.qlIndexFixing(ONIndex1M,I2186,TRUE,_xll.ohTrigger(RecalcTrigger,Trigger1M)),NA())</f>
        <v>1.6351956926294875E-2</v>
      </c>
      <c r="L2186" s="52">
        <f>IFERROR(_xll.qlIndexFixing(Index3M,H2186,TRUE,_xll.ohTrigger(RecalcTrigger,Trigger3M)),NA())</f>
        <v>1.778543239824033E-2</v>
      </c>
      <c r="M2186" s="52">
        <f>IFERROR(_xll.qlIndexFixing(ONIndex3M,I2186,TRUE,_xll.ohTrigger(RecalcTrigger,Trigger3M)),NA())</f>
        <v>1.7759657287879094E-2</v>
      </c>
      <c r="N2186" s="52">
        <f>IFERROR(_xll.qlIndexFixing(Index6M,$H2186,TRUE,_xll.ohTrigger(RecalcTrigger,Trigger6M)),NA())</f>
        <v>1.9724014793135104E-2</v>
      </c>
      <c r="O2186" s="52">
        <f>IFERROR(_xll.qlIndexFixing(ONIndex6M,I2186,TRUE,_xll.ohTrigger(RecalcTrigger,Trigger6M)),NA())</f>
        <v>1.9657353813320455E-2</v>
      </c>
      <c r="P2186" s="52">
        <f>IFERROR(_xll.qlIndexFixing(Index1Y,$H2186,TRUE,_xll.ohTrigger(RecalcTrigger,Trigger1Y)),NA())</f>
        <v>2.1891243951717102E-2</v>
      </c>
      <c r="Q2186" s="52">
        <f>IFERROR(_xll.qlIndexFixing(ONIndex1Y,I2186,TRUE,_xll.ohTrigger(RecalcTrigger,Trigger1Y)),NA())</f>
        <v>2.1728474876372417E-2</v>
      </c>
    </row>
    <row r="2187" spans="2:17" x14ac:dyDescent="0.2">
      <c r="B2187" s="46" t="s">
        <v>51</v>
      </c>
      <c r="D2187" s="49">
        <f>_xll.qlCalendarAdvance(LocalCalendar,$D2186,B2187,"f",FALSE)</f>
        <v>55107</v>
      </c>
      <c r="E2187" s="49">
        <f>_xll.qlInterestRateIndexValueDate(IndexON,D2187)</f>
        <v>55107</v>
      </c>
      <c r="F2187" s="52">
        <f>IFERROR(_xll.qlIndexFixing(IndexON,D2187,TRUE,_xll.ohTrigger(RecalcTrigger,TriggerON)),NA())</f>
        <v>1.3776607813662523E-2</v>
      </c>
      <c r="H2187" s="49">
        <f>_xll.qlCalendarAdvance(IborCalendar,$H2186,B2187,"f",FALSE)</f>
        <v>55087</v>
      </c>
      <c r="I2187" s="49">
        <f>_xll.qlInterestRateIndexValueDate(Index1M,$H2187)</f>
        <v>55089</v>
      </c>
      <c r="J2187" s="52">
        <f>IFERROR(_xll.qlIndexFixing(Index1M,$H2187,TRUE,_xll.ohTrigger(RecalcTrigger,Trigger1M)),NA())</f>
        <v>1.6359931316108304E-2</v>
      </c>
      <c r="K2187" s="52">
        <f>IFERROR(_xll.qlIndexFixing(ONIndex1M,I2187,TRUE,_xll.ohTrigger(RecalcTrigger,Trigger1M)),NA())</f>
        <v>1.6351155554632513E-2</v>
      </c>
      <c r="L2187" s="52">
        <f>IFERROR(_xll.qlIndexFixing(Index3M,H2187,TRUE,_xll.ohTrigger(RecalcTrigger,Trigger3M)),NA())</f>
        <v>1.7783259542400395E-2</v>
      </c>
      <c r="M2187" s="52">
        <f>IFERROR(_xll.qlIndexFixing(ONIndex3M,I2187,TRUE,_xll.ohTrigger(RecalcTrigger,Trigger3M)),NA())</f>
        <v>1.7757485415197394E-2</v>
      </c>
      <c r="N2187" s="52">
        <f>IFERROR(_xll.qlIndexFixing(Index6M,$H2187,TRUE,_xll.ohTrigger(RecalcTrigger,Trigger6M)),NA())</f>
        <v>1.9721656209712033E-2</v>
      </c>
      <c r="O2187" s="52">
        <f>IFERROR(_xll.qlIndexFixing(ONIndex6M,I2187,TRUE,_xll.ohTrigger(RecalcTrigger,Trigger6M)),NA())</f>
        <v>1.9655111602343567E-2</v>
      </c>
      <c r="P2187" s="52">
        <f>IFERROR(_xll.qlIndexFixing(Index1Y,$H2187,TRUE,_xll.ohTrigger(RecalcTrigger,Trigger1Y)),NA())</f>
        <v>2.1887973358080966E-2</v>
      </c>
      <c r="Q2187" s="52">
        <f>IFERROR(_xll.qlIndexFixing(ONIndex1Y,I2187,TRUE,_xll.ohTrigger(RecalcTrigger,Trigger1Y)),NA())</f>
        <v>2.1726079466821702E-2</v>
      </c>
    </row>
    <row r="2188" spans="2:17" x14ac:dyDescent="0.2">
      <c r="B2188" s="46" t="s">
        <v>51</v>
      </c>
      <c r="D2188" s="49">
        <f>_xll.qlCalendarAdvance(LocalCalendar,$D2187,B2188,"f",FALSE)</f>
        <v>55114</v>
      </c>
      <c r="E2188" s="49">
        <f>_xll.qlInterestRateIndexValueDate(IndexON,D2188)</f>
        <v>55114</v>
      </c>
      <c r="F2188" s="52">
        <f>IFERROR(_xll.qlIndexFixing(IndexON,D2188,TRUE,_xll.ohTrigger(RecalcTrigger,TriggerON)),NA())</f>
        <v>1.3774537596624725E-2</v>
      </c>
      <c r="H2188" s="49">
        <f>_xll.qlCalendarAdvance(IborCalendar,$H2187,B2188,"f",FALSE)</f>
        <v>55094</v>
      </c>
      <c r="I2188" s="49">
        <f>_xll.qlInterestRateIndexValueDate(Index1M,$H2188)</f>
        <v>55096</v>
      </c>
      <c r="J2188" s="52">
        <f>IFERROR(_xll.qlIndexFixing(Index1M,$H2188,TRUE,_xll.ohTrigger(RecalcTrigger,Trigger1M)),NA())</f>
        <v>1.635911259467443E-2</v>
      </c>
      <c r="K2188" s="52">
        <f>IFERROR(_xll.qlIndexFixing(ONIndex1M,I2188,TRUE,_xll.ohTrigger(RecalcTrigger,Trigger1M)),NA())</f>
        <v>1.6350348746492216E-2</v>
      </c>
      <c r="L2188" s="52">
        <f>IFERROR(_xll.qlIndexFixing(Index3M,H2188,TRUE,_xll.ohTrigger(RecalcTrigger,Trigger3M)),NA())</f>
        <v>1.7781088038473933E-2</v>
      </c>
      <c r="M2188" s="52">
        <f>IFERROR(_xll.qlIndexFixing(ONIndex3M,I2188,TRUE,_xll.ohTrigger(RecalcTrigger,Trigger3M)),NA())</f>
        <v>1.7755314887226703E-2</v>
      </c>
      <c r="N2188" s="52">
        <f>IFERROR(_xll.qlIndexFixing(Index6M,$H2188,TRUE,_xll.ohTrigger(RecalcTrigger,Trigger6M)),NA())</f>
        <v>1.9718923483885174E-2</v>
      </c>
      <c r="O2188" s="52">
        <f>IFERROR(_xll.qlIndexFixing(ONIndex6M,I2188,TRUE,_xll.ohTrigger(RecalcTrigger,Trigger6M)),NA())</f>
        <v>1.9652862080921096E-2</v>
      </c>
      <c r="P2188" s="52">
        <f>IFERROR(_xll.qlIndexFixing(Index1Y,$H2188,TRUE,_xll.ohTrigger(RecalcTrigger,Trigger1Y)),NA())</f>
        <v>2.1884674453121842E-2</v>
      </c>
      <c r="Q2188" s="52">
        <f>IFERROR(_xll.qlIndexFixing(ONIndex1Y,I2188,TRUE,_xll.ohTrigger(RecalcTrigger,Trigger1Y)),NA())</f>
        <v>2.172365288671152E-2</v>
      </c>
    </row>
    <row r="2189" spans="2:17" x14ac:dyDescent="0.2">
      <c r="B2189" s="46" t="s">
        <v>51</v>
      </c>
      <c r="D2189" s="49">
        <f>_xll.qlCalendarAdvance(LocalCalendar,$D2188,B2189,"f",FALSE)</f>
        <v>55121</v>
      </c>
      <c r="E2189" s="49">
        <f>_xll.qlInterestRateIndexValueDate(IndexON,D2189)</f>
        <v>55121</v>
      </c>
      <c r="F2189" s="52">
        <f>IFERROR(_xll.qlIndexFixing(IndexON,D2189,TRUE,_xll.ohTrigger(RecalcTrigger,TriggerON)),NA())</f>
        <v>1.3772463592216511E-2</v>
      </c>
      <c r="H2189" s="49">
        <f>_xll.qlCalendarAdvance(IborCalendar,$H2188,B2189,"f",FALSE)</f>
        <v>55101</v>
      </c>
      <c r="I2189" s="49">
        <f>_xll.qlInterestRateIndexValueDate(Index1M,$H2189)</f>
        <v>55106</v>
      </c>
      <c r="J2189" s="52">
        <f>IFERROR(_xll.qlIndexFixing(Index1M,$H2189,TRUE,_xll.ohTrigger(RecalcTrigger,Trigger1M)),NA())</f>
        <v>1.6357621584168314E-2</v>
      </c>
      <c r="K2189" s="52">
        <f>IFERROR(_xll.qlIndexFixing(ONIndex1M,I2189,TRUE,_xll.ohTrigger(RecalcTrigger,Trigger1M)),NA())</f>
        <v>1.6348561027346165E-2</v>
      </c>
      <c r="L2189" s="52">
        <f>IFERROR(_xll.qlIndexFixing(Index3M,H2189,TRUE,_xll.ohTrigger(RecalcTrigger,Trigger3M)),NA())</f>
        <v>1.7777421081977093E-2</v>
      </c>
      <c r="M2189" s="52">
        <f>IFERROR(_xll.qlIndexFixing(ONIndex3M,I2189,TRUE,_xll.ohTrigger(RecalcTrigger,Trigger3M)),NA())</f>
        <v>1.7751650824333609E-2</v>
      </c>
      <c r="N2189" s="52">
        <f>IFERROR(_xll.qlIndexFixing(Index6M,$H2189,TRUE,_xll.ohTrigger(RecalcTrigger,Trigger6M)),NA())</f>
        <v>1.9715897499184256E-2</v>
      </c>
      <c r="O2189" s="52">
        <f>IFERROR(_xll.qlIndexFixing(ONIndex6M,I2189,TRUE,_xll.ohTrigger(RecalcTrigger,Trigger6M)),NA())</f>
        <v>1.9648886686427502E-2</v>
      </c>
      <c r="P2189" s="52">
        <f>IFERROR(_xll.qlIndexFixing(Index1Y,$H2189,TRUE,_xll.ohTrigger(RecalcTrigger,Trigger1Y)),NA())</f>
        <v>2.1879110003226628E-2</v>
      </c>
      <c r="Q2189" s="52">
        <f>IFERROR(_xll.qlIndexFixing(ONIndex1Y,I2189,TRUE,_xll.ohTrigger(RecalcTrigger,Trigger1Y)),NA())</f>
        <v>2.1719177041257254E-2</v>
      </c>
    </row>
    <row r="2190" spans="2:17" x14ac:dyDescent="0.2">
      <c r="B2190" s="46" t="s">
        <v>51</v>
      </c>
      <c r="D2190" s="49">
        <f>_xll.qlCalendarAdvance(LocalCalendar,$D2189,B2190,"f",FALSE)</f>
        <v>55128</v>
      </c>
      <c r="E2190" s="49">
        <f>_xll.qlInterestRateIndexValueDate(IndexON,D2190)</f>
        <v>55128</v>
      </c>
      <c r="F2190" s="52">
        <f>IFERROR(_xll.qlIndexFixing(IndexON,D2190,TRUE,_xll.ohTrigger(RecalcTrigger,TriggerON)),NA())</f>
        <v>1.3770385800437879E-2</v>
      </c>
      <c r="H2190" s="49">
        <f>_xll.qlCalendarAdvance(IborCalendar,$H2189,B2190,"f",FALSE)</f>
        <v>55108</v>
      </c>
      <c r="I2190" s="49">
        <f>_xll.qlInterestRateIndexValueDate(Index1M,$H2190)</f>
        <v>55110</v>
      </c>
      <c r="J2190" s="52">
        <f>IFERROR(_xll.qlIndexFixing(Index1M,$H2190,TRUE,_xll.ohTrigger(RecalcTrigger,Trigger1M)),NA())</f>
        <v>1.6357458821803523E-2</v>
      </c>
      <c r="K2190" s="52">
        <f>IFERROR(_xll.qlIndexFixing(ONIndex1M,I2190,TRUE,_xll.ohTrigger(RecalcTrigger,Trigger1M)),NA())</f>
        <v>1.6348718820804464E-2</v>
      </c>
      <c r="L2190" s="52">
        <f>IFERROR(_xll.qlIndexFixing(Index3M,H2190,TRUE,_xll.ohTrigger(RecalcTrigger,Trigger3M)),NA())</f>
        <v>1.7777032669600863E-2</v>
      </c>
      <c r="M2190" s="52">
        <f>IFERROR(_xll.qlIndexFixing(ONIndex3M,I2190,TRUE,_xll.ohTrigger(RecalcTrigger,Trigger3M)),NA())</f>
        <v>1.7750977865311768E-2</v>
      </c>
      <c r="N2190" s="52">
        <f>IFERROR(_xll.qlIndexFixing(Index6M,$H2190,TRUE,_xll.ohTrigger(RecalcTrigger,Trigger6M)),NA())</f>
        <v>1.9714170733511144E-2</v>
      </c>
      <c r="O2190" s="52">
        <f>IFERROR(_xll.qlIndexFixing(ONIndex6M,I2190,TRUE,_xll.ohTrigger(RecalcTrigger,Trigger6M)),NA())</f>
        <v>1.9648341106739409E-2</v>
      </c>
      <c r="P2190" s="52">
        <f>IFERROR(_xll.qlIndexFixing(Index1Y,$H2190,TRUE,_xll.ohTrigger(RecalcTrigger,Trigger1Y)),NA())</f>
        <v>2.1877994906236542E-2</v>
      </c>
      <c r="Q2190" s="52">
        <f>IFERROR(_xll.qlIndexFixing(ONIndex1Y,I2190,TRUE,_xll.ohTrigger(RecalcTrigger,Trigger1Y)),NA())</f>
        <v>2.1718706214626238E-2</v>
      </c>
    </row>
    <row r="2191" spans="2:17" x14ac:dyDescent="0.2">
      <c r="B2191" s="46" t="s">
        <v>51</v>
      </c>
      <c r="D2191" s="49">
        <f>_xll.qlCalendarAdvance(LocalCalendar,$D2190,B2191,"f",FALSE)</f>
        <v>55135</v>
      </c>
      <c r="E2191" s="49">
        <f>_xll.qlInterestRateIndexValueDate(IndexON,D2191)</f>
        <v>55135</v>
      </c>
      <c r="F2191" s="52">
        <f>IFERROR(_xll.qlIndexFixing(IndexON,D2191,TRUE,_xll.ohTrigger(RecalcTrigger,TriggerON)),NA())</f>
        <v>1.3768304221128957E-2</v>
      </c>
      <c r="H2191" s="49">
        <f>_xll.qlCalendarAdvance(IborCalendar,$H2190,B2191,"f",FALSE)</f>
        <v>55115</v>
      </c>
      <c r="I2191" s="49">
        <f>_xll.qlInterestRateIndexValueDate(Index1M,$H2191)</f>
        <v>55117</v>
      </c>
      <c r="J2191" s="52">
        <f>IFERROR(_xll.qlIndexFixing(Index1M,$H2191,TRUE,_xll.ohTrigger(RecalcTrigger,Trigger1M)),NA())</f>
        <v>1.6357246267645242E-2</v>
      </c>
      <c r="K2191" s="52">
        <f>IFERROR(_xll.qlIndexFixing(ONIndex1M,I2191,TRUE,_xll.ohTrigger(RecalcTrigger,Trigger1M)),NA())</f>
        <v>1.6347895703230364E-2</v>
      </c>
      <c r="L2191" s="52">
        <f>IFERROR(_xll.qlIndexFixing(Index3M,H2191,TRUE,_xll.ohTrigger(RecalcTrigger,Trigger3M)),NA())</f>
        <v>1.7774581638150738E-2</v>
      </c>
      <c r="M2191" s="52">
        <f>IFERROR(_xll.qlIndexFixing(ONIndex3M,I2191,TRUE,_xll.ohTrigger(RecalcTrigger,Trigger3M)),NA())</f>
        <v>1.7748811371420814E-2</v>
      </c>
      <c r="N2191" s="52">
        <f>IFERROR(_xll.qlIndexFixing(Index6M,$H2191,TRUE,_xll.ohTrigger(RecalcTrigger,Trigger6M)),NA())</f>
        <v>1.9711783289955143E-2</v>
      </c>
      <c r="O2191" s="52">
        <f>IFERROR(_xll.qlIndexFixing(ONIndex6M,I2191,TRUE,_xll.ohTrigger(RecalcTrigger,Trigger6M)),NA())</f>
        <v>1.9646069654006837E-2</v>
      </c>
      <c r="P2191" s="52">
        <f>IFERROR(_xll.qlIndexFixing(Index1Y,$H2191,TRUE,_xll.ohTrigger(RecalcTrigger,Trigger1Y)),NA())</f>
        <v>2.1874615862790835E-2</v>
      </c>
      <c r="Q2191" s="52">
        <f>IFERROR(_xll.qlIndexFixing(ONIndex1Y,I2191,TRUE,_xll.ohTrigger(RecalcTrigger,Trigger1Y)),NA())</f>
        <v>2.1716186122651138E-2</v>
      </c>
    </row>
    <row r="2192" spans="2:17" x14ac:dyDescent="0.2">
      <c r="B2192" s="46" t="s">
        <v>51</v>
      </c>
      <c r="D2192" s="49">
        <f>_xll.qlCalendarAdvance(LocalCalendar,$D2191,B2192,"f",FALSE)</f>
        <v>55142</v>
      </c>
      <c r="E2192" s="49">
        <f>_xll.qlInterestRateIndexValueDate(IndexON,D2192)</f>
        <v>55142</v>
      </c>
      <c r="F2192" s="52">
        <f>IFERROR(_xll.qlIndexFixing(IndexON,D2192,TRUE,_xll.ohTrigger(RecalcTrigger,TriggerON)),NA())</f>
        <v>1.3766218854209811E-2</v>
      </c>
      <c r="H2192" s="49">
        <f>_xll.qlCalendarAdvance(IborCalendar,$H2191,B2192,"f",FALSE)</f>
        <v>55122</v>
      </c>
      <c r="I2192" s="49">
        <f>_xll.qlInterestRateIndexValueDate(Index1M,$H2192)</f>
        <v>55124</v>
      </c>
      <c r="J2192" s="52">
        <f>IFERROR(_xll.qlIndexFixing(Index1M,$H2192,TRUE,_xll.ohTrigger(RecalcTrigger,Trigger1M)),NA())</f>
        <v>1.6356094112874031E-2</v>
      </c>
      <c r="K2192" s="52">
        <f>IFERROR(_xll.qlIndexFixing(ONIndex1M,I2192,TRUE,_xll.ohTrigger(RecalcTrigger,Trigger1M)),NA())</f>
        <v>1.6347067149204975E-2</v>
      </c>
      <c r="L2192" s="52">
        <f>IFERROR(_xll.qlIndexFixing(Index3M,H2192,TRUE,_xll.ohTrigger(RecalcTrigger,Trigger3M)),NA())</f>
        <v>1.7771281373851977E-2</v>
      </c>
      <c r="M2192" s="52">
        <f>IFERROR(_xll.qlIndexFixing(ONIndex3M,I2192,TRUE,_xll.ohTrigger(RecalcTrigger,Trigger3M)),NA())</f>
        <v>1.7746646222160933E-2</v>
      </c>
      <c r="N2192" s="52">
        <f>IFERROR(_xll.qlIndexFixing(Index6M,$H2192,TRUE,_xll.ohTrigger(RecalcTrigger,Trigger6M)),NA())</f>
        <v>1.9709752602604109E-2</v>
      </c>
      <c r="O2192" s="52">
        <f>IFERROR(_xll.qlIndexFixing(ONIndex6M,I2192,TRUE,_xll.ohTrigger(RecalcTrigger,Trigger6M)),NA())</f>
        <v>1.9643790890828683E-2</v>
      </c>
      <c r="P2192" s="52">
        <f>IFERROR(_xll.qlIndexFixing(Index1Y,$H2192,TRUE,_xll.ohTrigger(RecalcTrigger,Trigger1Y)),NA())</f>
        <v>2.1871211704982445E-2</v>
      </c>
      <c r="Q2192" s="52">
        <f>IFERROR(_xll.qlIndexFixing(ONIndex1Y,I2192,TRUE,_xll.ohTrigger(RecalcTrigger,Trigger1Y)),NA())</f>
        <v>2.1713634860116571E-2</v>
      </c>
    </row>
    <row r="2193" spans="2:17" x14ac:dyDescent="0.2">
      <c r="B2193" s="46" t="s">
        <v>51</v>
      </c>
      <c r="D2193" s="49">
        <f>_xll.qlCalendarAdvance(LocalCalendar,$D2192,B2193,"f",FALSE)</f>
        <v>55149</v>
      </c>
      <c r="E2193" s="49">
        <f>_xll.qlInterestRateIndexValueDate(IndexON,D2193)</f>
        <v>55149</v>
      </c>
      <c r="F2193" s="52">
        <f>IFERROR(_xll.qlIndexFixing(IndexON,D2193,TRUE,_xll.ohTrigger(RecalcTrigger,TriggerON)),NA())</f>
        <v>1.3764129699760375E-2</v>
      </c>
      <c r="H2193" s="49">
        <f>_xll.qlCalendarAdvance(IborCalendar,$H2192,B2193,"f",FALSE)</f>
        <v>55129</v>
      </c>
      <c r="I2193" s="49">
        <f>_xll.qlInterestRateIndexValueDate(Index1M,$H2193)</f>
        <v>55131</v>
      </c>
      <c r="J2193" s="52">
        <f>IFERROR(_xll.qlIndexFixing(Index1M,$H2193,TRUE,_xll.ohTrigger(RecalcTrigger,Trigger1M)),NA())</f>
        <v>1.6354937337494435E-2</v>
      </c>
      <c r="K2193" s="52">
        <f>IFERROR(_xll.qlIndexFixing(ONIndex1M,I2193,TRUE,_xll.ohTrigger(RecalcTrigger,Trigger1M)),NA())</f>
        <v>1.6346233158728296E-2</v>
      </c>
      <c r="L2193" s="52">
        <f>IFERROR(_xll.qlIndexFixing(Index3M,H2193,TRUE,_xll.ohTrigger(RecalcTrigger,Trigger3M)),NA())</f>
        <v>1.7769116669710705E-2</v>
      </c>
      <c r="M2193" s="52">
        <f>IFERROR(_xll.qlIndexFixing(ONIndex3M,I2193,TRUE,_xll.ohTrigger(RecalcTrigger,Trigger3M)),NA())</f>
        <v>1.7744482417558771E-2</v>
      </c>
      <c r="N2193" s="52">
        <f>IFERROR(_xll.qlIndexFixing(Index6M,$H2193,TRUE,_xll.ohTrigger(RecalcTrigger,Trigger6M)),NA())</f>
        <v>1.9707349743368571E-2</v>
      </c>
      <c r="O2193" s="52">
        <f>IFERROR(_xll.qlIndexFixing(ONIndex6M,I2193,TRUE,_xll.ohTrigger(RecalcTrigger,Trigger6M)),NA())</f>
        <v>1.9641504817204947E-2</v>
      </c>
      <c r="P2193" s="52">
        <f>IFERROR(_xll.qlIndexFixing(Index1Y,$H2193,TRUE,_xll.ohTrigger(RecalcTrigger,Trigger1Y)),NA())</f>
        <v>2.1867783232029279E-2</v>
      </c>
      <c r="Q2193" s="52">
        <f>IFERROR(_xll.qlIndexFixing(ONIndex1Y,I2193,TRUE,_xll.ohTrigger(RecalcTrigger,Trigger1Y)),NA())</f>
        <v>2.1711052426969246E-2</v>
      </c>
    </row>
    <row r="2194" spans="2:17" x14ac:dyDescent="0.2">
      <c r="B2194" s="46" t="s">
        <v>51</v>
      </c>
      <c r="D2194" s="49">
        <f>_xll.qlCalendarAdvance(LocalCalendar,$D2193,B2194,"f",FALSE)</f>
        <v>55156</v>
      </c>
      <c r="E2194" s="49">
        <f>_xll.qlInterestRateIndexValueDate(IndexON,D2194)</f>
        <v>55156</v>
      </c>
      <c r="F2194" s="52">
        <f>IFERROR(_xll.qlIndexFixing(IndexON,D2194,TRUE,_xll.ohTrigger(RecalcTrigger,TriggerON)),NA())</f>
        <v>1.3762036758020457E-2</v>
      </c>
      <c r="H2194" s="49">
        <f>_xll.qlCalendarAdvance(IborCalendar,$H2193,B2194,"f",FALSE)</f>
        <v>55136</v>
      </c>
      <c r="I2194" s="49">
        <f>_xll.qlInterestRateIndexValueDate(Index1M,$H2194)</f>
        <v>55138</v>
      </c>
      <c r="J2194" s="52">
        <f>IFERROR(_xll.qlIndexFixing(Index1M,$H2194,TRUE,_xll.ohTrigger(RecalcTrigger,Trigger1M)),NA())</f>
        <v>1.6354395938630306E-2</v>
      </c>
      <c r="K2194" s="52">
        <f>IFERROR(_xll.qlIndexFixing(ONIndex1M,I2194,TRUE,_xll.ohTrigger(RecalcTrigger,Trigger1M)),NA())</f>
        <v>1.6345393731773683E-2</v>
      </c>
      <c r="L2194" s="52">
        <f>IFERROR(_xll.qlIndexFixing(Index3M,H2194,TRUE,_xll.ohTrigger(RecalcTrigger,Trigger3M)),NA())</f>
        <v>1.7766953317149614E-2</v>
      </c>
      <c r="M2194" s="52">
        <f>IFERROR(_xll.qlIndexFixing(ONIndex3M,I2194,TRUE,_xll.ohTrigger(RecalcTrigger,Trigger3M)),NA())</f>
        <v>1.7742319957694264E-2</v>
      </c>
      <c r="N2194" s="52">
        <f>IFERROR(_xll.qlIndexFixing(Index6M,$H2194,TRUE,_xll.ohTrigger(RecalcTrigger,Trigger6M)),NA())</f>
        <v>1.9704939504924576E-2</v>
      </c>
      <c r="O2194" s="52">
        <f>IFERROR(_xll.qlIndexFixing(ONIndex6M,I2194,TRUE,_xll.ohTrigger(RecalcTrigger,Trigger6M)),NA())</f>
        <v>1.9639211433188919E-2</v>
      </c>
      <c r="P2194" s="52">
        <f>IFERROR(_xll.qlIndexFixing(Index1Y,$H2194,TRUE,_xll.ohTrigger(RecalcTrigger,Trigger1Y)),NA())</f>
        <v>2.1864331243140755E-2</v>
      </c>
      <c r="Q2194" s="52">
        <f>IFERROR(_xll.qlIndexFixing(ONIndex1Y,I2194,TRUE,_xll.ohTrigger(RecalcTrigger,Trigger1Y)),NA())</f>
        <v>2.1708438823235809E-2</v>
      </c>
    </row>
    <row r="2195" spans="2:17" x14ac:dyDescent="0.2">
      <c r="B2195" s="46" t="s">
        <v>51</v>
      </c>
      <c r="D2195" s="49">
        <f>_xll.qlCalendarAdvance(LocalCalendar,$D2194,B2195,"f",FALSE)</f>
        <v>55163</v>
      </c>
      <c r="E2195" s="49">
        <f>_xll.qlInterestRateIndexValueDate(IndexON,D2195)</f>
        <v>55163</v>
      </c>
      <c r="F2195" s="52">
        <f>IFERROR(_xll.qlIndexFixing(IndexON,D2195,TRUE,_xll.ohTrigger(RecalcTrigger,TriggerON)),NA())</f>
        <v>1.375994002875025E-2</v>
      </c>
      <c r="H2195" s="49">
        <f>_xll.qlCalendarAdvance(IborCalendar,$H2194,B2195,"f",FALSE)</f>
        <v>55143</v>
      </c>
      <c r="I2195" s="49">
        <f>_xll.qlInterestRateIndexValueDate(Index1M,$H2195)</f>
        <v>55145</v>
      </c>
      <c r="J2195" s="52">
        <f>IFERROR(_xll.qlIndexFixing(Index1M,$H2195,TRUE,_xll.ohTrigger(RecalcTrigger,Trigger1M)),NA())</f>
        <v>1.6353229131303743E-2</v>
      </c>
      <c r="K2195" s="52">
        <f>IFERROR(_xll.qlIndexFixing(ONIndex1M,I2195,TRUE,_xll.ohTrigger(RecalcTrigger,Trigger1M)),NA())</f>
        <v>1.6345169700974438E-2</v>
      </c>
      <c r="L2195" s="52">
        <f>IFERROR(_xll.qlIndexFixing(Index3M,H2195,TRUE,_xll.ohTrigger(RecalcTrigger,Trigger3M)),NA())</f>
        <v>1.7764791316168704E-2</v>
      </c>
      <c r="M2195" s="52">
        <f>IFERROR(_xll.qlIndexFixing(ONIndex3M,I2195,TRUE,_xll.ohTrigger(RecalcTrigger,Trigger3M)),NA())</f>
        <v>1.7740724398473517E-2</v>
      </c>
      <c r="N2195" s="52">
        <f>IFERROR(_xll.qlIndexFixing(Index6M,$H2195,TRUE,_xll.ohTrigger(RecalcTrigger,Trigger6M)),NA())</f>
        <v>1.9702521887297163E-2</v>
      </c>
      <c r="O2195" s="52">
        <f>IFERROR(_xll.qlIndexFixing(ONIndex6M,I2195,TRUE,_xll.ohTrigger(RecalcTrigger,Trigger6M)),NA())</f>
        <v>1.9637652450438026E-2</v>
      </c>
      <c r="P2195" s="52">
        <f>IFERROR(_xll.qlIndexFixing(Index1Y,$H2195,TRUE,_xll.ohTrigger(RecalcTrigger,Trigger1Y)),NA())</f>
        <v>2.1861643831111336E-2</v>
      </c>
      <c r="Q2195" s="52">
        <f>IFERROR(_xll.qlIndexFixing(ONIndex1Y,I2195,TRUE,_xll.ohTrigger(RecalcTrigger,Trigger1Y)),NA())</f>
        <v>2.1706721909515281E-2</v>
      </c>
    </row>
    <row r="2196" spans="2:17" x14ac:dyDescent="0.2">
      <c r="B2196" s="46" t="s">
        <v>51</v>
      </c>
      <c r="D2196" s="49">
        <f>_xll.qlCalendarAdvance(LocalCalendar,$D2195,B2196,"f",FALSE)</f>
        <v>55170</v>
      </c>
      <c r="E2196" s="49">
        <f>_xll.qlInterestRateIndexValueDate(IndexON,D2196)</f>
        <v>55170</v>
      </c>
      <c r="F2196" s="52">
        <f>IFERROR(_xll.qlIndexFixing(IndexON,D2196,TRUE,_xll.ohTrigger(RecalcTrigger,TriggerON)),NA())</f>
        <v>1.3757839511869818E-2</v>
      </c>
      <c r="H2196" s="49">
        <f>_xll.qlCalendarAdvance(IborCalendar,$H2195,B2196,"f",FALSE)</f>
        <v>55150</v>
      </c>
      <c r="I2196" s="49">
        <f>_xll.qlInterestRateIndexValueDate(Index1M,$H2196)</f>
        <v>55152</v>
      </c>
      <c r="J2196" s="52">
        <f>IFERROR(_xll.qlIndexFixing(Index1M,$H2196,TRUE,_xll.ohTrigger(RecalcTrigger,Trigger1M)),NA())</f>
        <v>1.6352675990091714E-2</v>
      </c>
      <c r="K2196" s="52">
        <f>IFERROR(_xll.qlIndexFixing(ONIndex1M,I2196,TRUE,_xll.ohTrigger(RecalcTrigger,Trigger1M)),NA())</f>
        <v>1.6344008573452307E-2</v>
      </c>
      <c r="L2196" s="52">
        <f>IFERROR(_xll.qlIndexFixing(Index3M,H2196,TRUE,_xll.ohTrigger(RecalcTrigger,Trigger3M)),NA())</f>
        <v>1.7762630666765311E-2</v>
      </c>
      <c r="M2196" s="52">
        <f>IFERROR(_xll.qlIndexFixing(ONIndex3M,I2196,TRUE,_xll.ohTrigger(RecalcTrigger,Trigger3M)),NA())</f>
        <v>1.773828183545767E-2</v>
      </c>
      <c r="N2196" s="52">
        <f>IFERROR(_xll.qlIndexFixing(Index6M,$H2196,TRUE,_xll.ohTrigger(RecalcTrigger,Trigger6M)),NA())</f>
        <v>1.9700096890515321E-2</v>
      </c>
      <c r="O2196" s="52">
        <f>IFERROR(_xll.qlIndexFixing(ONIndex6M,I2196,TRUE,_xll.ohTrigger(RecalcTrigger,Trigger6M)),NA())</f>
        <v>1.963497296567196E-2</v>
      </c>
      <c r="P2196" s="52">
        <f>IFERROR(_xll.qlIndexFixing(Index1Y,$H2196,TRUE,_xll.ohTrigger(RecalcTrigger,Trigger1Y)),NA())</f>
        <v>2.1856182108638378E-2</v>
      </c>
      <c r="Q2196" s="52">
        <f>IFERROR(_xll.qlIndexFixing(ONIndex1Y,I2196,TRUE,_xll.ohTrigger(RecalcTrigger,Trigger1Y)),NA())</f>
        <v>2.1703579750718127E-2</v>
      </c>
    </row>
    <row r="2197" spans="2:17" x14ac:dyDescent="0.2">
      <c r="B2197" s="46" t="s">
        <v>51</v>
      </c>
      <c r="D2197" s="49">
        <f>_xll.qlCalendarAdvance(LocalCalendar,$D2196,B2197,"f",FALSE)</f>
        <v>55177</v>
      </c>
      <c r="E2197" s="49">
        <f>_xll.qlInterestRateIndexValueDate(IndexON,D2197)</f>
        <v>55177</v>
      </c>
      <c r="F2197" s="52">
        <f>IFERROR(_xll.qlIndexFixing(IndexON,D2197,TRUE,_xll.ohTrigger(RecalcTrigger,TriggerON)),NA())</f>
        <v>1.3755735207618969E-2</v>
      </c>
      <c r="H2197" s="49">
        <f>_xll.qlCalendarAdvance(IborCalendar,$H2196,B2197,"f",FALSE)</f>
        <v>55157</v>
      </c>
      <c r="I2197" s="49">
        <f>_xll.qlInterestRateIndexValueDate(Index1M,$H2197)</f>
        <v>55159</v>
      </c>
      <c r="J2197" s="52">
        <f>IFERROR(_xll.qlIndexFixing(Index1M,$H2197,TRUE,_xll.ohTrigger(RecalcTrigger,Trigger1M)),NA())</f>
        <v>1.6351499151802153E-2</v>
      </c>
      <c r="K2197" s="52">
        <f>IFERROR(_xll.qlIndexFixing(ONIndex1M,I2197,TRUE,_xll.ohTrigger(RecalcTrigger,Trigger1M)),NA())</f>
        <v>1.6342842832015592E-2</v>
      </c>
      <c r="L2197" s="52">
        <f>IFERROR(_xll.qlIndexFixing(Index3M,H2197,TRUE,_xll.ohTrigger(RecalcTrigger,Trigger3M)),NA())</f>
        <v>1.7760471368937658E-2</v>
      </c>
      <c r="M2197" s="52">
        <f>IFERROR(_xll.qlIndexFixing(ONIndex3M,I2197,TRUE,_xll.ohTrigger(RecalcTrigger,Trigger3M)),NA())</f>
        <v>1.7735840646153633E-2</v>
      </c>
      <c r="N2197" s="52">
        <f>IFERROR(_xll.qlIndexFixing(Index6M,$H2197,TRUE,_xll.ohTrigger(RecalcTrigger,Trigger6M)),NA())</f>
        <v>1.9697303673107736E-2</v>
      </c>
      <c r="O2197" s="52">
        <f>IFERROR(_xll.qlIndexFixing(ONIndex6M,I2197,TRUE,_xll.ohTrigger(RecalcTrigger,Trigger6M)),NA())</f>
        <v>1.9632287418387406E-2</v>
      </c>
      <c r="P2197" s="52">
        <f>IFERROR(_xll.qlIndexFixing(Index1Y,$H2197,TRUE,_xll.ohTrigger(RecalcTrigger,Trigger1Y)),NA())</f>
        <v>2.1853842172813248E-2</v>
      </c>
      <c r="Q2197" s="52">
        <f>IFERROR(_xll.qlIndexFixing(ONIndex1Y,I2197,TRUE,_xll.ohTrigger(RecalcTrigger,Trigger1Y)),NA())</f>
        <v>2.1700410988465535E-2</v>
      </c>
    </row>
    <row r="2198" spans="2:17" x14ac:dyDescent="0.2">
      <c r="B2198" s="46" t="s">
        <v>51</v>
      </c>
      <c r="D2198" s="49">
        <f>_xll.qlCalendarAdvance(LocalCalendar,$D2197,B2198,"f",FALSE)</f>
        <v>55184</v>
      </c>
      <c r="E2198" s="49">
        <f>_xll.qlInterestRateIndexValueDate(IndexON,D2198)</f>
        <v>55184</v>
      </c>
      <c r="F2198" s="52">
        <f>IFERROR(_xll.qlIndexFixing(IndexON,D2198,TRUE,_xll.ohTrigger(RecalcTrigger,TriggerON)),NA())</f>
        <v>1.3753627115677958E-2</v>
      </c>
      <c r="H2198" s="49">
        <f>_xll.qlCalendarAdvance(IborCalendar,$H2197,B2198,"f",FALSE)</f>
        <v>55164</v>
      </c>
      <c r="I2198" s="49">
        <f>_xll.qlInterestRateIndexValueDate(Index1M,$H2198)</f>
        <v>55166</v>
      </c>
      <c r="J2198" s="52">
        <f>IFERROR(_xll.qlIndexFixing(Index1M,$H2198,TRUE,_xll.ohTrigger(RecalcTrigger,Trigger1M)),NA())</f>
        <v>1.6350625997063963E-2</v>
      </c>
      <c r="K2198" s="52">
        <f>IFERROR(_xll.qlIndexFixing(ONIndex1M,I2198,TRUE,_xll.ohTrigger(RecalcTrigger,Trigger1M)),NA())</f>
        <v>1.6342290809581161E-2</v>
      </c>
      <c r="L2198" s="52">
        <f>IFERROR(_xll.qlIndexFixing(Index3M,H2198,TRUE,_xll.ohTrigger(RecalcTrigger,Trigger3M)),NA())</f>
        <v>1.7758313422682193E-2</v>
      </c>
      <c r="M2198" s="52">
        <f>IFERROR(_xll.qlIndexFixing(ONIndex3M,I2198,TRUE,_xll.ohTrigger(RecalcTrigger,Trigger3M)),NA())</f>
        <v>1.7733966307962312E-2</v>
      </c>
      <c r="N2198" s="52">
        <f>IFERROR(_xll.qlIndexFixing(Index6M,$H2198,TRUE,_xll.ohTrigger(RecalcTrigger,Trigger6M)),NA())</f>
        <v>1.9694864577963534E-2</v>
      </c>
      <c r="O2198" s="52">
        <f>IFERROR(_xll.qlIndexFixing(ONIndex6M,I2198,TRUE,_xll.ohTrigger(RecalcTrigger,Trigger6M)),NA())</f>
        <v>1.9630333727178595E-2</v>
      </c>
      <c r="P2198" s="52">
        <f>IFERROR(_xll.qlIndexFixing(Index1Y,$H2198,TRUE,_xll.ohTrigger(RecalcTrigger,Trigger1Y)),NA())</f>
        <v>2.1850694478679999E-2</v>
      </c>
      <c r="Q2198" s="52">
        <f>IFERROR(_xll.qlIndexFixing(ONIndex1Y,I2198,TRUE,_xll.ohTrigger(RecalcTrigger,Trigger1Y)),NA())</f>
        <v>2.1698129567653268E-2</v>
      </c>
    </row>
    <row r="2199" spans="2:17" x14ac:dyDescent="0.2">
      <c r="B2199" s="46" t="s">
        <v>51</v>
      </c>
      <c r="D2199" s="49">
        <f>_xll.qlCalendarAdvance(LocalCalendar,$D2198,B2199,"f",FALSE)</f>
        <v>55191</v>
      </c>
      <c r="E2199" s="49">
        <f>_xll.qlInterestRateIndexValueDate(IndexON,D2199)</f>
        <v>55191</v>
      </c>
      <c r="F2199" s="52">
        <f>IFERROR(_xll.qlIndexFixing(IndexON,D2199,TRUE,_xll.ohTrigger(RecalcTrigger,TriggerON)),NA())</f>
        <v>1.3751515236446465E-2</v>
      </c>
      <c r="H2199" s="49">
        <f>_xll.qlCalendarAdvance(IborCalendar,$H2198,B2199,"f",FALSE)</f>
        <v>55171</v>
      </c>
      <c r="I2199" s="49">
        <f>_xll.qlInterestRateIndexValueDate(Index1M,$H2199)</f>
        <v>55173</v>
      </c>
      <c r="J2199" s="52">
        <f>IFERROR(_xll.qlIndexFixing(Index1M,$H2199,TRUE,_xll.ohTrigger(RecalcTrigger,Trigger1M)),NA())</f>
        <v>1.6350055240499373E-2</v>
      </c>
      <c r="K2199" s="52">
        <f>IFERROR(_xll.qlIndexFixing(ONIndex1M,I2199,TRUE,_xll.ohTrigger(RecalcTrigger,Trigger1M)),NA())</f>
        <v>1.6341115049858246E-2</v>
      </c>
      <c r="L2199" s="52">
        <f>IFERROR(_xll.qlIndexFixing(Index3M,H2199,TRUE,_xll.ohTrigger(RecalcTrigger,Trigger3M)),NA())</f>
        <v>1.7756156827999803E-2</v>
      </c>
      <c r="M2199" s="52">
        <f>IFERROR(_xll.qlIndexFixing(ONIndex3M,I2199,TRUE,_xll.ohTrigger(RecalcTrigger,Trigger3M)),NA())</f>
        <v>1.7731527828503957E-2</v>
      </c>
      <c r="N2199" s="52">
        <f>IFERROR(_xll.qlIndexFixing(Index6M,$H2199,TRUE,_xll.ohTrigger(RecalcTrigger,Trigger6M)),NA())</f>
        <v>1.9692418104127644E-2</v>
      </c>
      <c r="O2199" s="52">
        <f>IFERROR(_xll.qlIndexFixing(ONIndex6M,I2199,TRUE,_xll.ohTrigger(RecalcTrigger,Trigger6M)),NA())</f>
        <v>1.9627634856345111E-2</v>
      </c>
      <c r="P2199" s="52">
        <f>IFERROR(_xll.qlIndexFixing(Index1Y,$H2199,TRUE,_xll.ohTrigger(RecalcTrigger,Trigger1Y)),NA())</f>
        <v>2.1846746531325029E-2</v>
      </c>
      <c r="Q2199" s="52">
        <f>IFERROR(_xll.qlIndexFixing(ONIndex1Y,I2199,TRUE,_xll.ohTrigger(RecalcTrigger,Trigger1Y)),NA())</f>
        <v>2.1694903245643715E-2</v>
      </c>
    </row>
    <row r="2200" spans="2:17" x14ac:dyDescent="0.2">
      <c r="B2200" s="46" t="s">
        <v>51</v>
      </c>
      <c r="D2200" s="49">
        <f>_xll.qlCalendarAdvance(LocalCalendar,$D2199,B2200,"f",FALSE)</f>
        <v>55198</v>
      </c>
      <c r="E2200" s="49">
        <f>_xll.qlInterestRateIndexValueDate(IndexON,D2200)</f>
        <v>55198</v>
      </c>
      <c r="F2200" s="52">
        <f>IFERROR(_xll.qlIndexFixing(IndexON,D2200,TRUE,_xll.ohTrigger(RecalcTrigger,TriggerON)),NA())</f>
        <v>1.3749399569684684E-2</v>
      </c>
      <c r="H2200" s="49">
        <f>_xll.qlCalendarAdvance(IborCalendar,$H2199,B2200,"f",FALSE)</f>
        <v>55178</v>
      </c>
      <c r="I2200" s="49">
        <f>_xll.qlInterestRateIndexValueDate(Index1M,$H2200)</f>
        <v>55180</v>
      </c>
      <c r="J2200" s="52">
        <f>IFERROR(_xll.qlIndexFixing(Index1M,$H2200,TRUE,_xll.ohTrigger(RecalcTrigger,Trigger1M)),NA())</f>
        <v>1.6348863357612792E-2</v>
      </c>
      <c r="K2200" s="52">
        <f>IFERROR(_xll.qlIndexFixing(ONIndex1M,I2200,TRUE,_xll.ohTrigger(RecalcTrigger,Trigger1M)),NA())</f>
        <v>1.6340243004062671E-2</v>
      </c>
      <c r="L2200" s="52">
        <f>IFERROR(_xll.qlIndexFixing(Index3M,H2200,TRUE,_xll.ohTrigger(RecalcTrigger,Trigger3M)),NA())</f>
        <v>1.7754001584884271E-2</v>
      </c>
      <c r="M2200" s="52">
        <f>IFERROR(_xll.qlIndexFixing(ONIndex3M,I2200,TRUE,_xll.ohTrigger(RecalcTrigger,Trigger3M)),NA())</f>
        <v>1.7729373436692342E-2</v>
      </c>
      <c r="N2200" s="52">
        <f>IFERROR(_xll.qlIndexFixing(Index6M,$H2200,TRUE,_xll.ohTrigger(RecalcTrigger,Trigger6M)),NA())</f>
        <v>1.9689964251626117E-2</v>
      </c>
      <c r="O2200" s="52">
        <f>IFERROR(_xll.qlIndexFixing(ONIndex6M,I2200,TRUE,_xll.ohTrigger(RecalcTrigger,Trigger6M)),NA())</f>
        <v>1.962529760965559E-2</v>
      </c>
      <c r="P2200" s="52">
        <f>IFERROR(_xll.qlIndexFixing(Index1Y,$H2200,TRUE,_xll.ohTrigger(RecalcTrigger,Trigger1Y)),NA())</f>
        <v>2.1843170229682192E-2</v>
      </c>
      <c r="Q2200" s="52">
        <f>IFERROR(_xll.qlIndexFixing(ONIndex1Y,I2200,TRUE,_xll.ohTrigger(RecalcTrigger,Trigger1Y)),NA())</f>
        <v>2.169210261836696E-2</v>
      </c>
    </row>
    <row r="2201" spans="2:17" x14ac:dyDescent="0.2">
      <c r="B2201" s="46" t="s">
        <v>51</v>
      </c>
      <c r="D2201" s="49">
        <f>_xll.qlCalendarAdvance(LocalCalendar,$D2200,B2201,"f",FALSE)</f>
        <v>55205</v>
      </c>
      <c r="E2201" s="49">
        <f>_xll.qlInterestRateIndexValueDate(IndexON,D2201)</f>
        <v>55205</v>
      </c>
      <c r="F2201" s="52">
        <f>IFERROR(_xll.qlIndexFixing(IndexON,D2201,TRUE,_xll.ohTrigger(RecalcTrigger,TriggerON)),NA())</f>
        <v>1.3747280115472549E-2</v>
      </c>
      <c r="H2201" s="49">
        <f>_xll.qlCalendarAdvance(IborCalendar,$H2200,B2201,"f",FALSE)</f>
        <v>55185</v>
      </c>
      <c r="I2201" s="49">
        <f>_xll.qlInterestRateIndexValueDate(Index1M,$H2201)</f>
        <v>55187</v>
      </c>
      <c r="J2201" s="52">
        <f>IFERROR(_xll.qlIndexFixing(Index1M,$H2201,TRUE,_xll.ohTrigger(RecalcTrigger,Trigger1M)),NA())</f>
        <v>1.6347052733150909E-2</v>
      </c>
      <c r="K2201" s="52">
        <f>IFERROR(_xll.qlIndexFixing(ONIndex1M,I2201,TRUE,_xll.ohTrigger(RecalcTrigger,Trigger1M)),NA())</f>
        <v>1.6339365521789162E-2</v>
      </c>
      <c r="L2201" s="52">
        <f>IFERROR(_xll.qlIndexFixing(Index3M,H2201,TRUE,_xll.ohTrigger(RecalcTrigger,Trigger3M)),NA())</f>
        <v>1.7751564260098277E-2</v>
      </c>
      <c r="M2201" s="52">
        <f>IFERROR(_xll.qlIndexFixing(ONIndex3M,I2201,TRUE,_xll.ohTrigger(RecalcTrigger,Trigger3M)),NA())</f>
        <v>1.7727220389618381E-2</v>
      </c>
      <c r="N2201" s="52">
        <f>IFERROR(_xll.qlIndexFixing(Index6M,$H2201,TRUE,_xll.ohTrigger(RecalcTrigger,Trigger6M)),NA())</f>
        <v>1.9687503020488547E-2</v>
      </c>
      <c r="O2201" s="52">
        <f>IFERROR(_xll.qlIndexFixing(ONIndex6M,I2201,TRUE,_xll.ohTrigger(RecalcTrigger,Trigger6M)),NA())</f>
        <v>1.9622953052573777E-2</v>
      </c>
      <c r="P2201" s="52">
        <f>IFERROR(_xll.qlIndexFixing(Index1Y,$H2201,TRUE,_xll.ohTrigger(RecalcTrigger,Trigger1Y)),NA())</f>
        <v>2.1839576006297445E-2</v>
      </c>
      <c r="Q2201" s="52">
        <f>IFERROR(_xll.qlIndexFixing(ONIndex1Y,I2201,TRUE,_xll.ohTrigger(RecalcTrigger,Trigger1Y)),NA())</f>
        <v>2.1689270820530737E-2</v>
      </c>
    </row>
    <row r="2202" spans="2:17" x14ac:dyDescent="0.2">
      <c r="B2202" s="46" t="s">
        <v>51</v>
      </c>
      <c r="D2202" s="49">
        <f>_xll.qlCalendarAdvance(LocalCalendar,$D2201,B2202,"f",FALSE)</f>
        <v>55212</v>
      </c>
      <c r="E2202" s="49">
        <f>_xll.qlInterestRateIndexValueDate(IndexON,D2202)</f>
        <v>55212</v>
      </c>
      <c r="F2202" s="52">
        <f>IFERROR(_xll.qlIndexFixing(IndexON,D2202,TRUE,_xll.ohTrigger(RecalcTrigger,TriggerON)),NA())</f>
        <v>1.3745156873730124E-2</v>
      </c>
      <c r="H2202" s="49">
        <f>_xll.qlCalendarAdvance(IborCalendar,$H2201,B2202,"f",FALSE)</f>
        <v>55192</v>
      </c>
      <c r="I2202" s="49">
        <f>_xll.qlInterestRateIndexValueDate(Index1M,$H2202)</f>
        <v>55194</v>
      </c>
      <c r="J2202" s="52">
        <f>IFERROR(_xll.qlIndexFixing(Index1M,$H2202,TRUE,_xll.ohTrigger(RecalcTrigger,Trigger1M)),NA())</f>
        <v>1.6346159093211719E-2</v>
      </c>
      <c r="K2202" s="52">
        <f>IFERROR(_xll.qlIndexFixing(ONIndex1M,I2202,TRUE,_xll.ohTrigger(RecalcTrigger,Trigger1M)),NA())</f>
        <v>1.6338482603091009E-2</v>
      </c>
      <c r="L2202" s="52">
        <f>IFERROR(_xll.qlIndexFixing(Index3M,H2202,TRUE,_xll.ohTrigger(RecalcTrigger,Trigger3M)),NA())</f>
        <v>1.774941172947981E-2</v>
      </c>
      <c r="M2202" s="52">
        <f>IFERROR(_xll.qlIndexFixing(ONIndex3M,I2202,TRUE,_xll.ohTrigger(RecalcTrigger,Trigger3M)),NA())</f>
        <v>1.7725068687175494E-2</v>
      </c>
      <c r="N2202" s="52">
        <f>IFERROR(_xll.qlIndexFixing(Index6M,$H2202,TRUE,_xll.ohTrigger(RecalcTrigger,Trigger6M)),NA())</f>
        <v>1.9685034410740546E-2</v>
      </c>
      <c r="O2202" s="52">
        <f>IFERROR(_xll.qlIndexFixing(ONIndex6M,I2202,TRUE,_xll.ohTrigger(RecalcTrigger,Trigger6M)),NA())</f>
        <v>1.9620601185019737E-2</v>
      </c>
      <c r="P2202" s="52">
        <f>IFERROR(_xll.qlIndexFixing(Index1Y,$H2202,TRUE,_xll.ohTrigger(RecalcTrigger,Trigger1Y)),NA())</f>
        <v>2.1835964660300702E-2</v>
      </c>
      <c r="Q2202" s="52">
        <f>IFERROR(_xll.qlIndexFixing(ONIndex1Y,I2202,TRUE,_xll.ohTrigger(RecalcTrigger,Trigger1Y)),NA())</f>
        <v>2.1686407852108402E-2</v>
      </c>
    </row>
    <row r="2203" spans="2:17" x14ac:dyDescent="0.2">
      <c r="B2203" s="46" t="s">
        <v>51</v>
      </c>
      <c r="D2203" s="49">
        <f>_xll.qlCalendarAdvance(LocalCalendar,$D2202,B2203,"f",FALSE)</f>
        <v>55219</v>
      </c>
      <c r="E2203" s="49">
        <f>_xll.qlInterestRateIndexValueDate(IndexON,D2203)</f>
        <v>55219</v>
      </c>
      <c r="F2203" s="52">
        <f>IFERROR(_xll.qlIndexFixing(IndexON,D2203,TRUE,_xll.ohTrigger(RecalcTrigger,TriggerON)),NA())</f>
        <v>1.3743029844457411E-2</v>
      </c>
      <c r="H2203" s="49">
        <f>_xll.qlCalendarAdvance(IborCalendar,$H2202,B2203,"f",FALSE)</f>
        <v>55199</v>
      </c>
      <c r="I2203" s="49">
        <f>_xll.qlInterestRateIndexValueDate(Index1M,$H2203)</f>
        <v>55201</v>
      </c>
      <c r="J2203" s="52">
        <f>IFERROR(_xll.qlIndexFixing(Index1M,$H2203,TRUE,_xll.ohTrigger(RecalcTrigger,Trigger1M)),NA())</f>
        <v>1.6345260010686147E-2</v>
      </c>
      <c r="K2203" s="52">
        <f>IFERROR(_xll.qlIndexFixing(ONIndex1M,I2203,TRUE,_xll.ohTrigger(RecalcTrigger,Trigger1M)),NA())</f>
        <v>1.6337901257459375E-2</v>
      </c>
      <c r="L2203" s="52">
        <f>IFERROR(_xll.qlIndexFixing(Index3M,H2203,TRUE,_xll.ohTrigger(RecalcTrigger,Trigger3M)),NA())</f>
        <v>1.7747260550345659E-2</v>
      </c>
      <c r="M2203" s="52">
        <f>IFERROR(_xll.qlIndexFixing(ONIndex3M,I2203,TRUE,_xll.ohTrigger(RecalcTrigger,Trigger3M)),NA())</f>
        <v>1.7723201022579183E-2</v>
      </c>
      <c r="N2203" s="52">
        <f>IFERROR(_xll.qlIndexFixing(Index6M,$H2203,TRUE,_xll.ohTrigger(RecalcTrigger,Trigger6M)),NA())</f>
        <v>1.9682558422409499E-2</v>
      </c>
      <c r="O2203" s="52">
        <f>IFERROR(_xll.qlIndexFixing(ONIndex6M,I2203,TRUE,_xll.ohTrigger(RecalcTrigger,Trigger6M)),NA())</f>
        <v>1.9618607691676004E-2</v>
      </c>
      <c r="P2203" s="52">
        <f>IFERROR(_xll.qlIndexFixing(Index1Y,$H2203,TRUE,_xll.ohTrigger(RecalcTrigger,Trigger1Y)),NA())</f>
        <v>2.1832723394007873E-2</v>
      </c>
      <c r="Q2203" s="52">
        <f>IFERROR(_xll.qlIndexFixing(ONIndex1Y,I2203,TRUE,_xll.ohTrigger(RecalcTrigger,Trigger1Y)),NA())</f>
        <v>2.1683958592340069E-2</v>
      </c>
    </row>
    <row r="2204" spans="2:17" x14ac:dyDescent="0.2">
      <c r="B2204" s="46" t="s">
        <v>51</v>
      </c>
      <c r="D2204" s="49">
        <f>_xll.qlCalendarAdvance(LocalCalendar,$D2203,B2204,"f",FALSE)</f>
        <v>55226</v>
      </c>
      <c r="E2204" s="49">
        <f>_xll.qlInterestRateIndexValueDate(IndexON,D2204)</f>
        <v>55226</v>
      </c>
      <c r="F2204" s="52">
        <f>IFERROR(_xll.qlIndexFixing(IndexON,D2204,TRUE,_xll.ohTrigger(RecalcTrigger,TriggerON)),NA())</f>
        <v>1.3740899027734343E-2</v>
      </c>
      <c r="H2204" s="49">
        <f>_xll.qlCalendarAdvance(IborCalendar,$H2203,B2204,"f",FALSE)</f>
        <v>55206</v>
      </c>
      <c r="I2204" s="49">
        <f>_xll.qlInterestRateIndexValueDate(Index1M,$H2204)</f>
        <v>55208</v>
      </c>
      <c r="J2204" s="52">
        <f>IFERROR(_xll.qlIndexFixing(Index1M,$H2204,TRUE,_xll.ohTrigger(RecalcTrigger,Trigger1M)),NA())</f>
        <v>1.6344355485577049E-2</v>
      </c>
      <c r="K2204" s="52">
        <f>IFERROR(_xll.qlIndexFixing(ONIndex1M,I2204,TRUE,_xll.ohTrigger(RecalcTrigger,Trigger1M)),NA())</f>
        <v>1.6336700456180964E-2</v>
      </c>
      <c r="L2204" s="52">
        <f>IFERROR(_xll.qlIndexFixing(Index3M,H2204,TRUE,_xll.ohTrigger(RecalcTrigger,Trigger3M)),NA())</f>
        <v>1.7745110722691335E-2</v>
      </c>
      <c r="M2204" s="52">
        <f>IFERROR(_xll.qlIndexFixing(ONIndex3M,I2204,TRUE,_xll.ohTrigger(RecalcTrigger,Trigger3M)),NA())</f>
        <v>1.772076931634281E-2</v>
      </c>
      <c r="N2204" s="52">
        <f>IFERROR(_xll.qlIndexFixing(Index6M,$H2204,TRUE,_xll.ohTrigger(RecalcTrigger,Trigger6M)),NA())</f>
        <v>1.9680075055521901E-2</v>
      </c>
      <c r="O2204" s="52">
        <f>IFERROR(_xll.qlIndexFixing(ONIndex6M,I2204,TRUE,_xll.ohTrigger(RecalcTrigger,Trigger6M)),NA())</f>
        <v>1.9615875518654846E-2</v>
      </c>
      <c r="P2204" s="52">
        <f>IFERROR(_xll.qlIndexFixing(Index1Y,$H2204,TRUE,_xll.ohTrigger(RecalcTrigger,Trigger1Y)),NA())</f>
        <v>2.1828693796937765E-2</v>
      </c>
      <c r="Q2204" s="52">
        <f>IFERROR(_xll.qlIndexFixing(ONIndex1Y,I2204,TRUE,_xll.ohTrigger(RecalcTrigger,Trigger1Y)),NA())</f>
        <v>2.1680588403532042E-2</v>
      </c>
    </row>
    <row r="2205" spans="2:17" x14ac:dyDescent="0.2">
      <c r="B2205" s="46" t="s">
        <v>51</v>
      </c>
      <c r="D2205" s="49">
        <f>_xll.qlCalendarAdvance(LocalCalendar,$D2204,B2205,"f",FALSE)</f>
        <v>55233</v>
      </c>
      <c r="E2205" s="49">
        <f>_xll.qlInterestRateIndexValueDate(IndexON,D2205)</f>
        <v>55233</v>
      </c>
      <c r="F2205" s="52">
        <f>IFERROR(_xll.qlIndexFixing(IndexON,D2205,TRUE,_xll.ohTrigger(RecalcTrigger,TriggerON)),NA())</f>
        <v>1.3738764423560923E-2</v>
      </c>
      <c r="H2205" s="49">
        <f>_xll.qlCalendarAdvance(IborCalendar,$H2204,B2205,"f",FALSE)</f>
        <v>55213</v>
      </c>
      <c r="I2205" s="49">
        <f>_xll.qlInterestRateIndexValueDate(Index1M,$H2205)</f>
        <v>55215</v>
      </c>
      <c r="J2205" s="52">
        <f>IFERROR(_xll.qlIndexFixing(Index1M,$H2205,TRUE,_xll.ohTrigger(RecalcTrigger,Trigger1M)),NA())</f>
        <v>1.634466676502605E-2</v>
      </c>
      <c r="K2205" s="52">
        <f>IFERROR(_xll.qlIndexFixing(ONIndex1M,I2205,TRUE,_xll.ohTrigger(RecalcTrigger,Trigger1M)),NA())</f>
        <v>1.6335801228049007E-2</v>
      </c>
      <c r="L2205" s="52">
        <f>IFERROR(_xll.qlIndexFixing(Index3M,H2205,TRUE,_xll.ohTrigger(RecalcTrigger,Trigger3M)),NA())</f>
        <v>1.774437931222627E-2</v>
      </c>
      <c r="M2205" s="52">
        <f>IFERROR(_xll.qlIndexFixing(ONIndex3M,I2205,TRUE,_xll.ohTrigger(RecalcTrigger,Trigger3M)),NA())</f>
        <v>1.7718621647953015E-2</v>
      </c>
      <c r="N2205" s="52">
        <f>IFERROR(_xll.qlIndexFixing(Index6M,$H2205,TRUE,_xll.ohTrigger(RecalcTrigger,Trigger6M)),NA())</f>
        <v>1.9679361565298675E-2</v>
      </c>
      <c r="O2205" s="52">
        <f>IFERROR(_xll.qlIndexFixing(ONIndex6M,I2205,TRUE,_xll.ohTrigger(RecalcTrigger,Trigger6M)),NA())</f>
        <v>1.9613501719843995E-2</v>
      </c>
      <c r="P2205" s="52">
        <f>IFERROR(_xll.qlIndexFixing(Index1Y,$H2205,TRUE,_xll.ohTrigger(RecalcTrigger,Trigger1Y)),NA())</f>
        <v>2.1825035877777389E-2</v>
      </c>
      <c r="Q2205" s="52">
        <f>IFERROR(_xll.qlIndexFixing(ONIndex1Y,I2205,TRUE,_xll.ohTrigger(RecalcTrigger,Trigger1Y)),NA())</f>
        <v>2.1677631923378016E-2</v>
      </c>
    </row>
    <row r="2206" spans="2:17" x14ac:dyDescent="0.2">
      <c r="B2206" s="46" t="s">
        <v>51</v>
      </c>
      <c r="D2206" s="49">
        <f>_xll.qlCalendarAdvance(LocalCalendar,$D2205,B2206,"f",FALSE)</f>
        <v>55240</v>
      </c>
      <c r="E2206" s="49">
        <f>_xll.qlInterestRateIndexValueDate(IndexON,D2206)</f>
        <v>55240</v>
      </c>
      <c r="F2206" s="52">
        <f>IFERROR(_xll.qlIndexFixing(IndexON,D2206,TRUE,_xll.ohTrigger(RecalcTrigger,TriggerON)),NA())</f>
        <v>1.3736626031857213E-2</v>
      </c>
      <c r="H2206" s="49">
        <f>_xll.qlCalendarAdvance(IborCalendar,$H2205,B2206,"f",FALSE)</f>
        <v>55220</v>
      </c>
      <c r="I2206" s="49">
        <f>_xll.qlInterestRateIndexValueDate(Index1M,$H2206)</f>
        <v>55222</v>
      </c>
      <c r="J2206" s="52">
        <f>IFERROR(_xll.qlIndexFixing(Index1M,$H2206,TRUE,_xll.ohTrigger(RecalcTrigger,Trigger1M)),NA())</f>
        <v>1.6343444799579561E-2</v>
      </c>
      <c r="K2206" s="52">
        <f>IFERROR(_xll.qlIndexFixing(ONIndex1M,I2206,TRUE,_xll.ohTrigger(RecalcTrigger,Trigger1M)),NA())</f>
        <v>1.6334896563439116E-2</v>
      </c>
      <c r="L2206" s="52">
        <f>IFERROR(_xll.qlIndexFixing(Index3M,H2206,TRUE,_xll.ohTrigger(RecalcTrigger,Trigger3M)),NA())</f>
        <v>1.774223214234863E-2</v>
      </c>
      <c r="M2206" s="52">
        <f>IFERROR(_xll.qlIndexFixing(ONIndex3M,I2206,TRUE,_xll.ohTrigger(RecalcTrigger,Trigger3M)),NA())</f>
        <v>1.7716475324247583E-2</v>
      </c>
      <c r="N2206" s="52">
        <f>IFERROR(_xll.qlIndexFixing(Index6M,$H2206,TRUE,_xll.ohTrigger(RecalcTrigger,Trigger6M)),NA())</f>
        <v>1.9676505439051663E-2</v>
      </c>
      <c r="O2206" s="52">
        <f>IFERROR(_xll.qlIndexFixing(ONIndex6M,I2206,TRUE,_xll.ohTrigger(RecalcTrigger,Trigger6M)),NA())</f>
        <v>1.9611120610560917E-2</v>
      </c>
      <c r="P2206" s="52">
        <f>IFERROR(_xll.qlIndexFixing(Index1Y,$H2206,TRUE,_xll.ohTrigger(RecalcTrigger,Trigger1Y)),NA())</f>
        <v>2.1821364032417523E-2</v>
      </c>
      <c r="Q2206" s="52">
        <f>IFERROR(_xll.qlIndexFixing(ONIndex1Y,I2206,TRUE,_xll.ohTrigger(RecalcTrigger,Trigger1Y)),NA())</f>
        <v>2.1674644272637877E-2</v>
      </c>
    </row>
    <row r="2207" spans="2:17" x14ac:dyDescent="0.2">
      <c r="B2207" s="46" t="s">
        <v>51</v>
      </c>
      <c r="D2207" s="49">
        <f>_xll.qlCalendarAdvance(LocalCalendar,$D2206,B2207,"f",FALSE)</f>
        <v>55247</v>
      </c>
      <c r="E2207" s="49">
        <f>_xll.qlInterestRateIndexValueDate(IndexON,D2207)</f>
        <v>55247</v>
      </c>
      <c r="F2207" s="52">
        <f>IFERROR(_xll.qlIndexFixing(IndexON,D2207,TRUE,_xll.ohTrigger(RecalcTrigger,TriggerON)),NA())</f>
        <v>1.3734483852623214E-2</v>
      </c>
      <c r="H2207" s="49">
        <f>_xll.qlCalendarAdvance(IborCalendar,$H2206,B2207,"f",FALSE)</f>
        <v>55227</v>
      </c>
      <c r="I2207" s="49">
        <f>_xll.qlInterestRateIndexValueDate(Index1M,$H2207)</f>
        <v>55229</v>
      </c>
      <c r="J2207" s="52">
        <f>IFERROR(_xll.qlIndexFixing(Index1M,$H2207,TRUE,_xll.ohTrigger(RecalcTrigger,Trigger1M)),NA())</f>
        <v>1.6342522654965986E-2</v>
      </c>
      <c r="K2207" s="52">
        <f>IFERROR(_xll.qlIndexFixing(ONIndex1M,I2207,TRUE,_xll.ohTrigger(RecalcTrigger,Trigger1M)),NA())</f>
        <v>1.6333986462351291E-2</v>
      </c>
      <c r="L2207" s="52">
        <f>IFERROR(_xll.qlIndexFixing(Index3M,H2207,TRUE,_xll.ohTrigger(RecalcTrigger,Trigger3M)),NA())</f>
        <v>1.7740086324338541E-2</v>
      </c>
      <c r="M2207" s="52">
        <f>IFERROR(_xll.qlIndexFixing(ONIndex3M,I2207,TRUE,_xll.ohTrigger(RecalcTrigger,Trigger3M)),NA())</f>
        <v>1.7714330345173224E-2</v>
      </c>
      <c r="N2207" s="52">
        <f>IFERROR(_xll.qlIndexFixing(Index6M,$H2207,TRUE,_xll.ohTrigger(RecalcTrigger,Trigger6M)),NA())</f>
        <v>1.967399728303797E-2</v>
      </c>
      <c r="O2207" s="52">
        <f>IFERROR(_xll.qlIndexFixing(ONIndex6M,I2207,TRUE,_xll.ohTrigger(RecalcTrigger,Trigger6M)),NA())</f>
        <v>1.9608732190832256E-2</v>
      </c>
      <c r="P2207" s="52">
        <f>IFERROR(_xll.qlIndexFixing(Index1Y,$H2207,TRUE,_xll.ohTrigger(RecalcTrigger,Trigger1Y)),NA())</f>
        <v>2.1817679059933204E-2</v>
      </c>
      <c r="Q2207" s="52">
        <f>IFERROR(_xll.qlIndexFixing(ONIndex1Y,I2207,TRUE,_xll.ohTrigger(RecalcTrigger,Trigger1Y)),NA())</f>
        <v>2.1671625451338272E-2</v>
      </c>
    </row>
    <row r="2208" spans="2:17" x14ac:dyDescent="0.2">
      <c r="B2208" s="46" t="s">
        <v>51</v>
      </c>
      <c r="D2208" s="49">
        <f>_xll.qlCalendarAdvance(LocalCalendar,$D2207,B2208,"f",FALSE)</f>
        <v>55254</v>
      </c>
      <c r="E2208" s="49">
        <f>_xll.qlInterestRateIndexValueDate(IndexON,D2208)</f>
        <v>55254</v>
      </c>
      <c r="F2208" s="52">
        <f>IFERROR(_xll.qlIndexFixing(IndexON,D2208,TRUE,_xll.ohTrigger(RecalcTrigger,TriggerON)),NA())</f>
        <v>1.3732337885938861E-2</v>
      </c>
      <c r="H2208" s="49">
        <f>_xll.qlCalendarAdvance(IborCalendar,$H2207,B2208,"f",FALSE)</f>
        <v>55234</v>
      </c>
      <c r="I2208" s="49">
        <f>_xll.qlInterestRateIndexValueDate(Index1M,$H2208)</f>
        <v>55236</v>
      </c>
      <c r="J2208" s="52">
        <f>IFERROR(_xll.qlIndexFixing(Index1M,$H2208,TRUE,_xll.ohTrigger(RecalcTrigger,Trigger1M)),NA())</f>
        <v>1.6341595067042098E-2</v>
      </c>
      <c r="K2208" s="52">
        <f>IFERROR(_xll.qlIndexFixing(ONIndex1M,I2208,TRUE,_xll.ohTrigger(RecalcTrigger,Trigger1M)),NA())</f>
        <v>1.6333070924812176E-2</v>
      </c>
      <c r="L2208" s="52">
        <f>IFERROR(_xll.qlIndexFixing(Index3M,H2208,TRUE,_xll.ohTrigger(RecalcTrigger,Trigger3M)),NA())</f>
        <v>1.7737941858196857E-2</v>
      </c>
      <c r="M2208" s="52">
        <f>IFERROR(_xll.qlIndexFixing(ONIndex3M,I2208,TRUE,_xll.ohTrigger(RecalcTrigger,Trigger3M)),NA())</f>
        <v>1.771218671088981E-2</v>
      </c>
      <c r="N2208" s="52">
        <f>IFERROR(_xll.qlIndexFixing(Index6M,$H2208,TRUE,_xll.ohTrigger(RecalcTrigger,Trigger6M)),NA())</f>
        <v>1.9671481747050891E-2</v>
      </c>
      <c r="O2208" s="52">
        <f>IFERROR(_xll.qlIndexFixing(ONIndex6M,I2208,TRUE,_xll.ohTrigger(RecalcTrigger,Trigger6M)),NA())</f>
        <v>1.960633646073795E-2</v>
      </c>
      <c r="P2208" s="52">
        <f>IFERROR(_xll.qlIndexFixing(Index1Y,$H2208,TRUE,_xll.ohTrigger(RecalcTrigger,Trigger1Y)),NA())</f>
        <v>2.181398175938944E-2</v>
      </c>
      <c r="Q2208" s="52">
        <f>IFERROR(_xll.qlIndexFixing(ONIndex1Y,I2208,TRUE,_xll.ohTrigger(RecalcTrigger,Trigger1Y)),NA())</f>
        <v>2.1668575459505846E-2</v>
      </c>
    </row>
    <row r="2209" spans="2:17" x14ac:dyDescent="0.2">
      <c r="B2209" s="46" t="s">
        <v>51</v>
      </c>
      <c r="D2209" s="49">
        <f>_xll.qlCalendarAdvance(LocalCalendar,$D2208,B2209,"f",FALSE)</f>
        <v>55261</v>
      </c>
      <c r="E2209" s="49">
        <f>_xll.qlInterestRateIndexValueDate(IndexON,D2209)</f>
        <v>55261</v>
      </c>
      <c r="F2209" s="52">
        <f>IFERROR(_xll.qlIndexFixing(IndexON,D2209,TRUE,_xll.ohTrigger(RecalcTrigger,TriggerON)),NA())</f>
        <v>1.3730188131884091E-2</v>
      </c>
      <c r="H2209" s="49">
        <f>_xll.qlCalendarAdvance(IborCalendar,$H2208,B2209,"f",FALSE)</f>
        <v>55241</v>
      </c>
      <c r="I2209" s="49">
        <f>_xll.qlInterestRateIndexValueDate(Index1M,$H2209)</f>
        <v>55247</v>
      </c>
      <c r="J2209" s="52">
        <f>IFERROR(_xll.qlIndexFixing(Index1M,$H2209,TRUE,_xll.ohTrigger(RecalcTrigger,Trigger1M)),NA())</f>
        <v>1.6339823104694062E-2</v>
      </c>
      <c r="K2209" s="52">
        <f>IFERROR(_xll.qlIndexFixing(ONIndex1M,I2209,TRUE,_xll.ohTrigger(RecalcTrigger,Trigger1M)),NA())</f>
        <v>1.633101277033866E-2</v>
      </c>
      <c r="L2209" s="52">
        <f>IFERROR(_xll.qlIndexFixing(Index3M,H2209,TRUE,_xll.ohTrigger(RecalcTrigger,Trigger3M)),NA())</f>
        <v>1.7734007943776241E-2</v>
      </c>
      <c r="M2209" s="52">
        <f>IFERROR(_xll.qlIndexFixing(ONIndex3M,I2209,TRUE,_xll.ohTrigger(RecalcTrigger,Trigger3M)),NA())</f>
        <v>1.7708255623221092E-2</v>
      </c>
      <c r="N2209" s="52">
        <f>IFERROR(_xll.qlIndexFixing(Index6M,$H2209,TRUE,_xll.ohTrigger(RecalcTrigger,Trigger6M)),NA())</f>
        <v>1.9666809094686193E-2</v>
      </c>
      <c r="O2209" s="52">
        <f>IFERROR(_xll.qlIndexFixing(ONIndex6M,I2209,TRUE,_xll.ohTrigger(RecalcTrigger,Trigger6M)),NA())</f>
        <v>1.9601834027218601E-2</v>
      </c>
      <c r="P2209" s="52">
        <f>IFERROR(_xll.qlIndexFixing(Index1Y,$H2209,TRUE,_xll.ohTrigger(RecalcTrigger,Trigger1Y)),NA())</f>
        <v>2.1807764999686067E-2</v>
      </c>
      <c r="Q2209" s="52">
        <f>IFERROR(_xll.qlIndexFixing(ONIndex1Y,I2209,TRUE,_xll.ohTrigger(RecalcTrigger,Trigger1Y)),NA())</f>
        <v>2.1662860888476132E-2</v>
      </c>
    </row>
    <row r="2210" spans="2:17" x14ac:dyDescent="0.2">
      <c r="B2210" s="46" t="s">
        <v>51</v>
      </c>
      <c r="D2210" s="49">
        <f>_xll.qlCalendarAdvance(LocalCalendar,$D2209,B2210,"f",FALSE)</f>
        <v>55268</v>
      </c>
      <c r="E2210" s="49">
        <f>_xll.qlInterestRateIndexValueDate(IndexON,D2210)</f>
        <v>55268</v>
      </c>
      <c r="F2210" s="52">
        <f>IFERROR(_xll.qlIndexFixing(IndexON,D2210,TRUE,_xll.ohTrigger(RecalcTrigger,TriggerON)),NA())</f>
        <v>1.372803459013916E-2</v>
      </c>
      <c r="H2210" s="49">
        <f>_xll.qlCalendarAdvance(IborCalendar,$H2209,B2210,"f",FALSE)</f>
        <v>55248</v>
      </c>
      <c r="I2210" s="49">
        <f>_xll.qlInterestRateIndexValueDate(Index1M,$H2210)</f>
        <v>55250</v>
      </c>
      <c r="J2210" s="52">
        <f>IFERROR(_xll.qlIndexFixing(Index1M,$H2210,TRUE,_xll.ohTrigger(RecalcTrigger,Trigger1M)),NA())</f>
        <v>1.6339723561260781E-2</v>
      </c>
      <c r="K2210" s="52">
        <f>IFERROR(_xll.qlIndexFixing(ONIndex1M,I2210,TRUE,_xll.ohTrigger(RecalcTrigger,Trigger1M)),NA())</f>
        <v>1.6331223540300144E-2</v>
      </c>
      <c r="L2210" s="52">
        <f>IFERROR(_xll.qlIndexFixing(Index3M,H2210,TRUE,_xll.ohTrigger(RecalcTrigger,Trigger3M)),NA())</f>
        <v>1.7732806849829731E-2</v>
      </c>
      <c r="M2210" s="52">
        <f>IFERROR(_xll.qlIndexFixing(ONIndex3M,I2210,TRUE,_xll.ohTrigger(RecalcTrigger,Trigger3M)),NA())</f>
        <v>1.7707903476189557E-2</v>
      </c>
      <c r="N2210" s="52">
        <f>IFERROR(_xll.qlIndexFixing(Index6M,$H2210,TRUE,_xll.ohTrigger(RecalcTrigger,Trigger6M)),NA())</f>
        <v>1.9666780840367607E-2</v>
      </c>
      <c r="O2210" s="52">
        <f>IFERROR(_xll.qlIndexFixing(ONIndex6M,I2210,TRUE,_xll.ohTrigger(RecalcTrigger,Trigger6M)),NA())</f>
        <v>1.9601523069159299E-2</v>
      </c>
      <c r="P2210" s="52">
        <f>IFERROR(_xll.qlIndexFixing(Index1Y,$H2210,TRUE,_xll.ohTrigger(RecalcTrigger,Trigger1Y)),NA())</f>
        <v>2.1806553370322852E-2</v>
      </c>
      <c r="Q2210" s="52">
        <f>IFERROR(_xll.qlIndexFixing(ONIndex1Y,I2210,TRUE,_xll.ohTrigger(RecalcTrigger,Trigger1Y)),NA())</f>
        <v>2.1662381964135946E-2</v>
      </c>
    </row>
    <row r="2211" spans="2:17" x14ac:dyDescent="0.2">
      <c r="B2211" s="46" t="s">
        <v>51</v>
      </c>
      <c r="D2211" s="49">
        <f>_xll.qlCalendarAdvance(LocalCalendar,$D2210,B2211,"f",FALSE)</f>
        <v>55275</v>
      </c>
      <c r="E2211" s="49">
        <f>_xll.qlInterestRateIndexValueDate(IndexON,D2211)</f>
        <v>55275</v>
      </c>
      <c r="F2211" s="52">
        <f>IFERROR(_xll.qlIndexFixing(IndexON,D2211,TRUE,_xll.ohTrigger(RecalcTrigger,TriggerON)),NA())</f>
        <v>1.3725877261023811E-2</v>
      </c>
      <c r="H2211" s="49">
        <f>_xll.qlCalendarAdvance(IborCalendar,$H2210,B2211,"f",FALSE)</f>
        <v>55255</v>
      </c>
      <c r="I2211" s="49">
        <f>_xll.qlInterestRateIndexValueDate(Index1M,$H2211)</f>
        <v>55257</v>
      </c>
      <c r="J2211" s="52">
        <f>IFERROR(_xll.qlIndexFixing(Index1M,$H2211,TRUE,_xll.ohTrigger(RecalcTrigger,Trigger1M)),NA())</f>
        <v>1.6338779643405934E-2</v>
      </c>
      <c r="K2211" s="52">
        <f>IFERROR(_xll.qlIndexFixing(ONIndex1M,I2211,TRUE,_xll.ohTrigger(RecalcTrigger,Trigger1M)),NA())</f>
        <v>1.6330291693327226E-2</v>
      </c>
      <c r="L2211" s="52">
        <f>IFERROR(_xll.qlIndexFixing(Index3M,H2211,TRUE,_xll.ohTrigger(RecalcTrigger,Trigger3M)),NA())</f>
        <v>1.7730666465183068E-2</v>
      </c>
      <c r="M2211" s="52">
        <f>IFERROR(_xll.qlIndexFixing(ONIndex3M,I2211,TRUE,_xll.ohTrigger(RecalcTrigger,Trigger3M)),NA())</f>
        <v>1.7705763875905944E-2</v>
      </c>
      <c r="N2211" s="52">
        <f>IFERROR(_xll.qlIndexFixing(Index6M,$H2211,TRUE,_xll.ohTrigger(RecalcTrigger,Trigger6M)),NA())</f>
        <v>1.9663891878475961E-2</v>
      </c>
      <c r="O2211" s="52">
        <f>IFERROR(_xll.qlIndexFixing(ONIndex6M,I2211,TRUE,_xll.ohTrigger(RecalcTrigger,Trigger6M)),NA())</f>
        <v>1.9599105407728246E-2</v>
      </c>
      <c r="P2211" s="52">
        <f>IFERROR(_xll.qlIndexFixing(Index1Y,$H2211,TRUE,_xll.ohTrigger(RecalcTrigger,Trigger1Y)),NA())</f>
        <v>2.1802823879871671E-2</v>
      </c>
      <c r="Q2211" s="52">
        <f>IFERROR(_xll.qlIndexFixing(ONIndex1Y,I2211,TRUE,_xll.ohTrigger(RecalcTrigger,Trigger1Y)),NA())</f>
        <v>2.1659238460545183E-2</v>
      </c>
    </row>
    <row r="2212" spans="2:17" x14ac:dyDescent="0.2">
      <c r="B2212" s="46" t="s">
        <v>51</v>
      </c>
      <c r="D2212" s="49">
        <f>_xll.qlCalendarAdvance(LocalCalendar,$D2211,B2212,"f",FALSE)</f>
        <v>55282</v>
      </c>
      <c r="E2212" s="49">
        <f>_xll.qlInterestRateIndexValueDate(IndexON,D2212)</f>
        <v>55282</v>
      </c>
      <c r="F2212" s="52">
        <f>IFERROR(_xll.qlIndexFixing(IndexON,D2212,TRUE,_xll.ohTrigger(RecalcTrigger,TriggerON)),NA())</f>
        <v>1.3723716144458109E-2</v>
      </c>
      <c r="H2212" s="49">
        <f>_xll.qlCalendarAdvance(IborCalendar,$H2211,B2212,"f",FALSE)</f>
        <v>55262</v>
      </c>
      <c r="I2212" s="49">
        <f>_xll.qlInterestRateIndexValueDate(Index1M,$H2212)</f>
        <v>55264</v>
      </c>
      <c r="J2212" s="52">
        <f>IFERROR(_xll.qlIndexFixing(Index1M,$H2212,TRUE,_xll.ohTrigger(RecalcTrigger,Trigger1M)),NA())</f>
        <v>1.633783028224077E-2</v>
      </c>
      <c r="K2212" s="52">
        <f>IFERROR(_xll.qlIndexFixing(ONIndex1M,I2212,TRUE,_xll.ohTrigger(RecalcTrigger,Trigger1M)),NA())</f>
        <v>1.6329354409903019E-2</v>
      </c>
      <c r="L2212" s="52">
        <f>IFERROR(_xll.qlIndexFixing(Index3M,H2212,TRUE,_xll.ohTrigger(RecalcTrigger,Trigger3M)),NA())</f>
        <v>1.7728527432159392E-2</v>
      </c>
      <c r="M2212" s="52">
        <f>IFERROR(_xll.qlIndexFixing(ONIndex3M,I2212,TRUE,_xll.ohTrigger(RecalcTrigger,Trigger3M)),NA())</f>
        <v>1.770362562028005E-2</v>
      </c>
      <c r="N2212" s="52">
        <f>IFERROR(_xll.qlIndexFixing(Index6M,$H2212,TRUE,_xll.ohTrigger(RecalcTrigger,Trigger6M)),NA())</f>
        <v>1.9661348670992652E-2</v>
      </c>
      <c r="O2212" s="52">
        <f>IFERROR(_xll.qlIndexFixing(ONIndex6M,I2212,TRUE,_xll.ohTrigger(RecalcTrigger,Trigger6M)),NA())</f>
        <v>1.9596680435904901E-2</v>
      </c>
      <c r="P2212" s="52">
        <f>IFERROR(_xll.qlIndexFixing(Index1Y,$H2212,TRUE,_xll.ohTrigger(RecalcTrigger,Trigger1Y)),NA())</f>
        <v>2.1799468669266998E-2</v>
      </c>
      <c r="Q2212" s="52">
        <f>IFERROR(_xll.qlIndexFixing(ONIndex1Y,I2212,TRUE,_xll.ohTrigger(RecalcTrigger,Trigger1Y)),NA())</f>
        <v>2.1656063786501534E-2</v>
      </c>
    </row>
    <row r="2213" spans="2:17" x14ac:dyDescent="0.2">
      <c r="B2213" s="46" t="s">
        <v>51</v>
      </c>
      <c r="D2213" s="49">
        <f>_xll.qlCalendarAdvance(LocalCalendar,$D2212,B2213,"f",FALSE)</f>
        <v>55289</v>
      </c>
      <c r="E2213" s="49">
        <f>_xll.qlInterestRateIndexValueDate(IndexON,D2213)</f>
        <v>55289</v>
      </c>
      <c r="F2213" s="52">
        <f>IFERROR(_xll.qlIndexFixing(IndexON,D2213,TRUE,_xll.ohTrigger(RecalcTrigger,TriggerON)),NA())</f>
        <v>1.3721551240282182E-2</v>
      </c>
      <c r="H2213" s="49">
        <f>_xll.qlCalendarAdvance(IborCalendar,$H2212,B2213,"f",FALSE)</f>
        <v>55269</v>
      </c>
      <c r="I2213" s="49">
        <f>_xll.qlInterestRateIndexValueDate(Index1M,$H2213)</f>
        <v>55271</v>
      </c>
      <c r="J2213" s="52">
        <f>IFERROR(_xll.qlIndexFixing(Index1M,$H2213,TRUE,_xll.ohTrigger(RecalcTrigger,Trigger1M)),NA())</f>
        <v>1.6337479073676293E-2</v>
      </c>
      <c r="K2213" s="52">
        <f>IFERROR(_xll.qlIndexFixing(ONIndex1M,I2213,TRUE,_xll.ohTrigger(RecalcTrigger,Trigger1M)),NA())</f>
        <v>1.6328714399644895E-2</v>
      </c>
      <c r="L2213" s="52">
        <f>IFERROR(_xll.qlIndexFixing(Index3M,H2213,TRUE,_xll.ohTrigger(RecalcTrigger,Trigger3M)),NA())</f>
        <v>1.7727239805426065E-2</v>
      </c>
      <c r="M2213" s="52">
        <f>IFERROR(_xll.qlIndexFixing(ONIndex3M,I2213,TRUE,_xll.ohTrigger(RecalcTrigger,Trigger3M)),NA())</f>
        <v>1.7701771308735736E-2</v>
      </c>
      <c r="N2213" s="52">
        <f>IFERROR(_xll.qlIndexFixing(Index6M,$H2213,TRUE,_xll.ohTrigger(RecalcTrigger,Trigger6M)),NA())</f>
        <v>1.9659150162427766E-2</v>
      </c>
      <c r="O2213" s="52">
        <f>IFERROR(_xll.qlIndexFixing(ONIndex6M,I2213,TRUE,_xll.ohTrigger(RecalcTrigger,Trigger6M)),NA())</f>
        <v>1.9594607309534329E-2</v>
      </c>
      <c r="P2213" s="52">
        <f>IFERROR(_xll.qlIndexFixing(Index1Y,$H2213,TRUE,_xll.ohTrigger(RecalcTrigger,Trigger1Y)),NA())</f>
        <v>2.1795721657299993E-2</v>
      </c>
      <c r="Q2213" s="52">
        <f>IFERROR(_xll.qlIndexFixing(ONIndex1Y,I2213,TRUE,_xll.ohTrigger(RecalcTrigger,Trigger1Y)),NA())</f>
        <v>2.1653278710065393E-2</v>
      </c>
    </row>
    <row r="2214" spans="2:17" x14ac:dyDescent="0.2">
      <c r="B2214" s="46" t="s">
        <v>51</v>
      </c>
      <c r="D2214" s="49">
        <f>_xll.qlCalendarAdvance(LocalCalendar,$D2213,B2214,"f",FALSE)</f>
        <v>55296</v>
      </c>
      <c r="E2214" s="49">
        <f>_xll.qlInterestRateIndexValueDate(IndexON,D2214)</f>
        <v>55296</v>
      </c>
      <c r="F2214" s="52">
        <f>IFERROR(_xll.qlIndexFixing(IndexON,D2214,TRUE,_xll.ohTrigger(RecalcTrigger,TriggerON)),NA())</f>
        <v>1.3719382548735837E-2</v>
      </c>
      <c r="H2214" s="49">
        <f>_xll.qlCalendarAdvance(IborCalendar,$H2213,B2214,"f",FALSE)</f>
        <v>55276</v>
      </c>
      <c r="I2214" s="49">
        <f>_xll.qlInterestRateIndexValueDate(Index1M,$H2214)</f>
        <v>55278</v>
      </c>
      <c r="J2214" s="52">
        <f>IFERROR(_xll.qlIndexFixing(Index1M,$H2214,TRUE,_xll.ohTrigger(RecalcTrigger,Trigger1M)),NA())</f>
        <v>1.6335915230000112E-2</v>
      </c>
      <c r="K2214" s="52">
        <f>IFERROR(_xll.qlIndexFixing(ONIndex1M,I2214,TRUE,_xll.ohTrigger(RecalcTrigger,Trigger1M)),NA())</f>
        <v>1.6327463533647446E-2</v>
      </c>
      <c r="L2214" s="52">
        <f>IFERROR(_xll.qlIndexFixing(Index3M,H2214,TRUE,_xll.ohTrigger(RecalcTrigger,Trigger3M)),NA())</f>
        <v>1.7725103450443785E-2</v>
      </c>
      <c r="M2214" s="52">
        <f>IFERROR(_xll.qlIndexFixing(ONIndex3M,I2214,TRUE,_xll.ohTrigger(RecalcTrigger,Trigger3M)),NA())</f>
        <v>1.7699353143081353E-2</v>
      </c>
      <c r="N2214" s="52">
        <f>IFERROR(_xll.qlIndexFixing(Index6M,$H2214,TRUE,_xll.ohTrigger(RecalcTrigger,Trigger6M)),NA())</f>
        <v>1.9656244933538371E-2</v>
      </c>
      <c r="O2214" s="52">
        <f>IFERROR(_xll.qlIndexFixing(ONIndex6M,I2214,TRUE,_xll.ohTrigger(RecalcTrigger,Trigger6M)),NA())</f>
        <v>1.9591808560894819E-2</v>
      </c>
      <c r="P2214" s="52">
        <f>IFERROR(_xll.qlIndexFixing(Index1Y,$H2214,TRUE,_xll.ohTrigger(RecalcTrigger,Trigger1Y)),NA())</f>
        <v>2.1791967158770308E-2</v>
      </c>
      <c r="Q2214" s="52">
        <f>IFERROR(_xll.qlIndexFixing(ONIndex1Y,I2214,TRUE,_xll.ohTrigger(RecalcTrigger,Trigger1Y)),NA())</f>
        <v>2.1649620926682545E-2</v>
      </c>
    </row>
    <row r="2215" spans="2:17" x14ac:dyDescent="0.2">
      <c r="B2215" s="46" t="s">
        <v>51</v>
      </c>
      <c r="D2215" s="49">
        <f>_xll.qlCalendarAdvance(LocalCalendar,$D2214,B2215,"f",FALSE)</f>
        <v>55303</v>
      </c>
      <c r="E2215" s="49">
        <f>_xll.qlInterestRateIndexValueDate(IndexON,D2215)</f>
        <v>55303</v>
      </c>
      <c r="F2215" s="52">
        <f>IFERROR(_xll.qlIndexFixing(IndexON,D2215,TRUE,_xll.ohTrigger(RecalcTrigger,TriggerON)),NA())</f>
        <v>1.3717210069659203E-2</v>
      </c>
      <c r="H2215" s="49">
        <f>_xll.qlCalendarAdvance(IborCalendar,$H2214,B2215,"f",FALSE)</f>
        <v>55283</v>
      </c>
      <c r="I2215" s="49">
        <f>_xll.qlInterestRateIndexValueDate(Index1M,$H2215)</f>
        <v>55285</v>
      </c>
      <c r="J2215" s="52">
        <f>IFERROR(_xll.qlIndexFixing(Index1M,$H2215,TRUE,_xll.ohTrigger(RecalcTrigger,Trigger1M)),NA())</f>
        <v>1.633494953892204E-2</v>
      </c>
      <c r="K2215" s="52">
        <f>IFERROR(_xll.qlIndexFixing(ONIndex1M,I2215,TRUE,_xll.ohTrigger(RecalcTrigger,Trigger1M)),NA())</f>
        <v>1.6326509940789435E-2</v>
      </c>
      <c r="L2215" s="52">
        <f>IFERROR(_xll.qlIndexFixing(Index3M,H2215,TRUE,_xll.ohTrigger(RecalcTrigger,Trigger3M)),NA())</f>
        <v>1.7722968447312901E-2</v>
      </c>
      <c r="M2215" s="52">
        <f>IFERROR(_xll.qlIndexFixing(ONIndex3M,I2215,TRUE,_xll.ohTrigger(RecalcTrigger,Trigger3M)),NA())</f>
        <v>1.7697218921508551E-2</v>
      </c>
      <c r="N2215" s="52">
        <f>IFERROR(_xll.qlIndexFixing(Index6M,$H2215,TRUE,_xll.ohTrigger(RecalcTrigger,Trigger6M)),NA())</f>
        <v>1.9653685257255114E-2</v>
      </c>
      <c r="O2215" s="52">
        <f>IFERROR(_xll.qlIndexFixing(ONIndex6M,I2215,TRUE,_xll.ohTrigger(RecalcTrigger,Trigger6M)),NA())</f>
        <v>1.9589361657761373E-2</v>
      </c>
      <c r="P2215" s="52">
        <f>IFERROR(_xll.qlIndexFixing(Index1Y,$H2215,TRUE,_xll.ohTrigger(RecalcTrigger,Trigger1Y)),NA())</f>
        <v>2.1787822588915855E-2</v>
      </c>
      <c r="Q2215" s="52">
        <f>IFERROR(_xll.qlIndexFixing(ONIndex1Y,I2215,TRUE,_xll.ohTrigger(RecalcTrigger,Trigger1Y)),NA())</f>
        <v>2.164635274093385E-2</v>
      </c>
    </row>
    <row r="2216" spans="2:17" x14ac:dyDescent="0.2">
      <c r="B2216" s="46" t="s">
        <v>51</v>
      </c>
      <c r="D2216" s="49">
        <f>_xll.qlCalendarAdvance(LocalCalendar,$D2215,B2216,"f",FALSE)</f>
        <v>55310</v>
      </c>
      <c r="E2216" s="49">
        <f>_xll.qlInterestRateIndexValueDate(IndexON,D2216)</f>
        <v>55310</v>
      </c>
      <c r="F2216" s="52">
        <f>IFERROR(_xll.qlIndexFixing(IndexON,D2216,TRUE,_xll.ohTrigger(RecalcTrigger,TriggerON)),NA())</f>
        <v>1.3715033803132215E-2</v>
      </c>
      <c r="H2216" s="49">
        <f>_xll.qlCalendarAdvance(IborCalendar,$H2215,B2216,"f",FALSE)</f>
        <v>55290</v>
      </c>
      <c r="I2216" s="49">
        <f>_xll.qlInterestRateIndexValueDate(Index1M,$H2216)</f>
        <v>55292</v>
      </c>
      <c r="J2216" s="52">
        <f>IFERROR(_xll.qlIndexFixing(Index1M,$H2216,TRUE,_xll.ohTrigger(RecalcTrigger,Trigger1M)),NA())</f>
        <v>1.6333978404543967E-2</v>
      </c>
      <c r="K2216" s="52">
        <f>IFERROR(_xll.qlIndexFixing(ONIndex1M,I2216,TRUE,_xll.ohTrigger(RecalcTrigger,Trigger1M)),NA())</f>
        <v>1.6325550911480136E-2</v>
      </c>
      <c r="L2216" s="52">
        <f>IFERROR(_xll.qlIndexFixing(Index3M,H2216,TRUE,_xll.ohTrigger(RecalcTrigger,Trigger3M)),NA())</f>
        <v>1.7720834796031714E-2</v>
      </c>
      <c r="M2216" s="52">
        <f>IFERROR(_xll.qlIndexFixing(ONIndex3M,I2216,TRUE,_xll.ohTrigger(RecalcTrigger,Trigger3M)),NA())</f>
        <v>1.7695086044593467E-2</v>
      </c>
      <c r="N2216" s="52">
        <f>IFERROR(_xll.qlIndexFixing(Index6M,$H2216,TRUE,_xll.ohTrigger(RecalcTrigger,Trigger6M)),NA())</f>
        <v>1.9651120945055559E-2</v>
      </c>
      <c r="O2216" s="52">
        <f>IFERROR(_xll.qlIndexFixing(ONIndex6M,I2216,TRUE,_xll.ohTrigger(RecalcTrigger,Trigger6M)),NA())</f>
        <v>1.958690744420899E-2</v>
      </c>
      <c r="P2216" s="52">
        <f>IFERROR(_xll.qlIndexFixing(Index1Y,$H2216,TRUE,_xll.ohTrigger(RecalcTrigger,Trigger1Y)),NA())</f>
        <v>2.1784055428835734E-2</v>
      </c>
      <c r="Q2216" s="52">
        <f>IFERROR(_xll.qlIndexFixing(ONIndex1Y,I2216,TRUE,_xll.ohTrigger(RecalcTrigger,Trigger1Y)),NA())</f>
        <v>2.1643053384652333E-2</v>
      </c>
    </row>
    <row r="2217" spans="2:17" x14ac:dyDescent="0.2">
      <c r="B2217" s="46" t="s">
        <v>51</v>
      </c>
      <c r="D2217" s="49">
        <f>_xll.qlCalendarAdvance(LocalCalendar,$D2216,B2217,"f",FALSE)</f>
        <v>55317</v>
      </c>
      <c r="E2217" s="49">
        <f>_xll.qlInterestRateIndexValueDate(IndexON,D2217)</f>
        <v>55317</v>
      </c>
      <c r="F2217" s="52">
        <f>IFERROR(_xll.qlIndexFixing(IndexON,D2217,TRUE,_xll.ohTrigger(RecalcTrigger,TriggerON)),NA())</f>
        <v>1.3712853748915066E-2</v>
      </c>
      <c r="H2217" s="49">
        <f>_xll.qlCalendarAdvance(IborCalendar,$H2216,B2217,"f",FALSE)</f>
        <v>55297</v>
      </c>
      <c r="I2217" s="49">
        <f>_xll.qlInterestRateIndexValueDate(Index1M,$H2217)</f>
        <v>55299</v>
      </c>
      <c r="J2217" s="52">
        <f>IFERROR(_xll.qlIndexFixing(Index1M,$H2217,TRUE,_xll.ohTrigger(RecalcTrigger,Trigger1M)),NA())</f>
        <v>1.6333001826863307E-2</v>
      </c>
      <c r="K2217" s="52">
        <f>IFERROR(_xll.qlIndexFixing(ONIndex1M,I2217,TRUE,_xll.ohTrigger(RecalcTrigger,Trigger1M)),NA())</f>
        <v>1.6324887428544876E-2</v>
      </c>
      <c r="L2217" s="52">
        <f>IFERROR(_xll.qlIndexFixing(Index3M,H2217,TRUE,_xll.ohTrigger(RecalcTrigger,Trigger3M)),NA())</f>
        <v>1.7718985832073909E-2</v>
      </c>
      <c r="M2217" s="52">
        <f>IFERROR(_xll.qlIndexFixing(ONIndex3M,I2217,TRUE,_xll.ohTrigger(RecalcTrigger,Trigger3M)),NA())</f>
        <v>1.7693237076474855E-2</v>
      </c>
      <c r="N2217" s="52">
        <f>IFERROR(_xll.qlIndexFixing(Index6M,$H2217,TRUE,_xll.ohTrigger(RecalcTrigger,Trigger6M)),NA())</f>
        <v>1.964855242377881E-2</v>
      </c>
      <c r="O2217" s="52">
        <f>IFERROR(_xll.qlIndexFixing(ONIndex6M,I2217,TRUE,_xll.ohTrigger(RecalcTrigger,Trigger6M)),NA())</f>
        <v>1.9584802453966876E-2</v>
      </c>
      <c r="P2217" s="52">
        <f>IFERROR(_xll.qlIndexFixing(Index1Y,$H2217,TRUE,_xll.ohTrigger(RecalcTrigger,Trigger1Y)),NA())</f>
        <v>2.1780666712340181E-2</v>
      </c>
      <c r="Q2217" s="52">
        <f>IFERROR(_xll.qlIndexFixing(ONIndex1Y,I2217,TRUE,_xll.ohTrigger(RecalcTrigger,Trigger1Y)),NA())</f>
        <v>2.1640133929881067E-2</v>
      </c>
    </row>
    <row r="2218" spans="2:17" x14ac:dyDescent="0.2">
      <c r="B2218" s="46" t="s">
        <v>51</v>
      </c>
      <c r="D2218" s="49">
        <f>_xll.qlCalendarAdvance(LocalCalendar,$D2217,B2218,"f",FALSE)</f>
        <v>55324</v>
      </c>
      <c r="E2218" s="49">
        <f>_xll.qlInterestRateIndexValueDate(IndexON,D2218)</f>
        <v>55324</v>
      </c>
      <c r="F2218" s="52">
        <f>IFERROR(_xll.qlIndexFixing(IndexON,D2218,TRUE,_xll.ohTrigger(RecalcTrigger,TriggerON)),NA())</f>
        <v>1.3710669907487372E-2</v>
      </c>
      <c r="H2218" s="49">
        <f>_xll.qlCalendarAdvance(IborCalendar,$H2217,B2218,"f",FALSE)</f>
        <v>55304</v>
      </c>
      <c r="I2218" s="49">
        <f>_xll.qlInterestRateIndexValueDate(Index1M,$H2218)</f>
        <v>55306</v>
      </c>
      <c r="J2218" s="52">
        <f>IFERROR(_xll.qlIndexFixing(Index1M,$H2218,TRUE,_xll.ohTrigger(RecalcTrigger,Trigger1M)),NA())</f>
        <v>1.6332019805882645E-2</v>
      </c>
      <c r="K2218" s="52">
        <f>IFERROR(_xll.qlIndexFixing(ONIndex1M,I2218,TRUE,_xll.ohTrigger(RecalcTrigger,Trigger1M)),NA())</f>
        <v>1.6323616543454378E-2</v>
      </c>
      <c r="L2218" s="52">
        <f>IFERROR(_xll.qlIndexFixing(Index3M,H2218,TRUE,_xll.ohTrigger(RecalcTrigger,Trigger3M)),NA())</f>
        <v>1.77168548764144E-2</v>
      </c>
      <c r="M2218" s="52">
        <f>IFERROR(_xll.qlIndexFixing(ONIndex3M,I2218,TRUE,_xll.ohTrigger(RecalcTrigger,Trigger3M)),NA())</f>
        <v>1.769082432481639E-2</v>
      </c>
      <c r="N2218" s="52">
        <f>IFERROR(_xll.qlIndexFixing(Index6M,$H2218,TRUE,_xll.ohTrigger(RecalcTrigger,Trigger6M)),NA())</f>
        <v>1.964598012026051E-2</v>
      </c>
      <c r="O2218" s="52">
        <f>IFERROR(_xll.qlIndexFixing(ONIndex6M,I2218,TRUE,_xll.ohTrigger(RecalcTrigger,Trigger6M)),NA())</f>
        <v>1.9581977085714186E-2</v>
      </c>
      <c r="P2218" s="52">
        <f>IFERROR(_xll.qlIndexFixing(Index1Y,$H2218,TRUE,_xll.ohTrigger(RecalcTrigger,Trigger1Y)),NA())</f>
        <v>2.1776506496624846E-2</v>
      </c>
      <c r="Q2218" s="52">
        <f>IFERROR(_xll.qlIndexFixing(ONIndex1Y,I2218,TRUE,_xll.ohTrigger(RecalcTrigger,Trigger1Y)),NA())</f>
        <v>2.1636361160437545E-2</v>
      </c>
    </row>
    <row r="2219" spans="2:17" x14ac:dyDescent="0.2">
      <c r="B2219" s="46" t="s">
        <v>51</v>
      </c>
      <c r="D2219" s="49">
        <f>_xll.qlCalendarAdvance(LocalCalendar,$D2218,B2219,"f",FALSE)</f>
        <v>55331</v>
      </c>
      <c r="E2219" s="49">
        <f>_xll.qlInterestRateIndexValueDate(IndexON,D2219)</f>
        <v>55331</v>
      </c>
      <c r="F2219" s="52">
        <f>IFERROR(_xll.qlIndexFixing(IndexON,D2219,TRUE,_xll.ohTrigger(RecalcTrigger,TriggerON)),NA())</f>
        <v>1.3708482278449452E-2</v>
      </c>
      <c r="H2219" s="49">
        <f>_xll.qlCalendarAdvance(IborCalendar,$H2218,B2219,"f",FALSE)</f>
        <v>55311</v>
      </c>
      <c r="I2219" s="49">
        <f>_xll.qlInterestRateIndexValueDate(Index1M,$H2219)</f>
        <v>55313</v>
      </c>
      <c r="J2219" s="52">
        <f>IFERROR(_xll.qlIndexFixing(Index1M,$H2219,TRUE,_xll.ohTrigger(RecalcTrigger,Trigger1M)),NA())</f>
        <v>1.6331032341604559E-2</v>
      </c>
      <c r="K2219" s="52">
        <f>IFERROR(_xll.qlIndexFixing(ONIndex1M,I2219,TRUE,_xll.ohTrigger(RecalcTrigger,Trigger1M)),NA())</f>
        <v>1.6322641204764565E-2</v>
      </c>
      <c r="L2219" s="52">
        <f>IFERROR(_xll.qlIndexFixing(Index3M,H2219,TRUE,_xll.ohTrigger(RecalcTrigger,Trigger3M)),NA())</f>
        <v>1.7714441953263368E-2</v>
      </c>
      <c r="M2219" s="52">
        <f>IFERROR(_xll.qlIndexFixing(ONIndex3M,I2219,TRUE,_xll.ohTrigger(RecalcTrigger,Trigger3M)),NA())</f>
        <v>1.7688695481981043E-2</v>
      </c>
      <c r="N2219" s="52">
        <f>IFERROR(_xll.qlIndexFixing(Index6M,$H2219,TRUE,_xll.ohTrigger(RecalcTrigger,Trigger6M)),NA())</f>
        <v>1.9643404461335019E-2</v>
      </c>
      <c r="O2219" s="52">
        <f>IFERROR(_xll.qlIndexFixing(ONIndex6M,I2219,TRUE,_xll.ohTrigger(RecalcTrigger,Trigger6M)),NA())</f>
        <v>1.9579500940904992E-2</v>
      </c>
      <c r="P2219" s="52">
        <f>IFERROR(_xll.qlIndexFixing(Index1Y,$H2219,TRUE,_xll.ohTrigger(RecalcTrigger,Trigger1Y)),NA())</f>
        <v>2.1772726322377981E-2</v>
      </c>
      <c r="Q2219" s="52">
        <f>IFERROR(_xll.qlIndexFixing(ONIndex1Y,I2219,TRUE,_xll.ohTrigger(RecalcTrigger,Trigger1Y)),NA())</f>
        <v>2.1632968292530919E-2</v>
      </c>
    </row>
    <row r="2220" spans="2:17" x14ac:dyDescent="0.2">
      <c r="B2220" s="46" t="s">
        <v>51</v>
      </c>
      <c r="D2220" s="49">
        <f>_xll.qlCalendarAdvance(LocalCalendar,$D2219,B2220,"f",FALSE)</f>
        <v>55339</v>
      </c>
      <c r="E2220" s="49">
        <f>_xll.qlInterestRateIndexValueDate(IndexON,D2220)</f>
        <v>55339</v>
      </c>
      <c r="F2220" s="52">
        <f>IFERROR(_xll.qlIndexFixing(IndexON,D2220,TRUE,_xll.ohTrigger(RecalcTrigger,TriggerON)),NA())</f>
        <v>1.3705977493270183E-2</v>
      </c>
      <c r="H2220" s="49">
        <f>_xll.qlCalendarAdvance(IborCalendar,$H2219,B2220,"f",FALSE)</f>
        <v>55318</v>
      </c>
      <c r="I2220" s="49">
        <f>_xll.qlInterestRateIndexValueDate(Index1M,$H2220)</f>
        <v>55320</v>
      </c>
      <c r="J2220" s="52">
        <f>IFERROR(_xll.qlIndexFixing(Index1M,$H2220,TRUE,_xll.ohTrigger(RecalcTrigger,Trigger1M)),NA())</f>
        <v>1.6330039434034202E-2</v>
      </c>
      <c r="K2220" s="52">
        <f>IFERROR(_xll.qlIndexFixing(ONIndex1M,I2220,TRUE,_xll.ohTrigger(RecalcTrigger,Trigger1M)),NA())</f>
        <v>1.6321660429596818E-2</v>
      </c>
      <c r="L2220" s="52">
        <f>IFERROR(_xll.qlIndexFixing(Index3M,H2220,TRUE,_xll.ohTrigger(RecalcTrigger,Trigger3M)),NA())</f>
        <v>1.7712313709358857E-2</v>
      </c>
      <c r="M2220" s="52">
        <f>IFERROR(_xll.qlIndexFixing(ONIndex3M,I2220,TRUE,_xll.ohTrigger(RecalcTrigger,Trigger3M)),NA())</f>
        <v>1.7686567983776769E-2</v>
      </c>
      <c r="N2220" s="52">
        <f>IFERROR(_xll.qlIndexFixing(Index6M,$H2220,TRUE,_xll.ohTrigger(RecalcTrigger,Trigger6M)),NA())</f>
        <v>1.9640825873834093E-2</v>
      </c>
      <c r="O2220" s="52">
        <f>IFERROR(_xll.qlIndexFixing(ONIndex6M,I2220,TRUE,_xll.ohTrigger(RecalcTrigger,Trigger6M)),NA())</f>
        <v>1.9577017485650217E-2</v>
      </c>
      <c r="P2220" s="52">
        <f>IFERROR(_xll.qlIndexFixing(Index1Y,$H2220,TRUE,_xll.ohTrigger(RecalcTrigger,Trigger1Y)),NA())</f>
        <v>2.1768943407938952E-2</v>
      </c>
      <c r="Q2220" s="52">
        <f>IFERROR(_xll.qlIndexFixing(ONIndex1Y,I2220,TRUE,_xll.ohTrigger(RecalcTrigger,Trigger1Y)),NA())</f>
        <v>2.1629544254091471E-2</v>
      </c>
    </row>
    <row r="2221" spans="2:17" x14ac:dyDescent="0.2">
      <c r="B2221" s="46" t="s">
        <v>51</v>
      </c>
      <c r="D2221" s="49">
        <f>_xll.qlCalendarAdvance(LocalCalendar,$D2220,B2221,"f",FALSE)</f>
        <v>55346</v>
      </c>
      <c r="E2221" s="49">
        <f>_xll.qlInterestRateIndexValueDate(IndexON,D2221)</f>
        <v>55346</v>
      </c>
      <c r="F2221" s="52">
        <f>IFERROR(_xll.qlIndexFixing(IndexON,D2221,TRUE,_xll.ohTrigger(RecalcTrigger,TriggerON)),NA())</f>
        <v>1.3703781748164445E-2</v>
      </c>
      <c r="H2221" s="49">
        <f>_xll.qlCalendarAdvance(IborCalendar,$H2220,B2221,"f",FALSE)</f>
        <v>55325</v>
      </c>
      <c r="I2221" s="49">
        <f>_xll.qlInterestRateIndexValueDate(Index1M,$H2221)</f>
        <v>55327</v>
      </c>
      <c r="J2221" s="52">
        <f>IFERROR(_xll.qlIndexFixing(Index1M,$H2221,TRUE,_xll.ohTrigger(RecalcTrigger,Trigger1M)),NA())</f>
        <v>1.6329041083161262E-2</v>
      </c>
      <c r="K2221" s="52">
        <f>IFERROR(_xll.qlIndexFixing(ONIndex1M,I2221,TRUE,_xll.ohTrigger(RecalcTrigger,Trigger1M)),NA())</f>
        <v>1.6320674217924491E-2</v>
      </c>
      <c r="L2221" s="52">
        <f>IFERROR(_xll.qlIndexFixing(Index3M,H2221,TRUE,_xll.ohTrigger(RecalcTrigger,Trigger3M)),NA())</f>
        <v>1.7710186817292983E-2</v>
      </c>
      <c r="M2221" s="52">
        <f>IFERROR(_xll.qlIndexFixing(ONIndex3M,I2221,TRUE,_xll.ohTrigger(RecalcTrigger,Trigger3M)),NA())</f>
        <v>1.7684441830310149E-2</v>
      </c>
      <c r="N2221" s="52">
        <f>IFERROR(_xll.qlIndexFixing(Index6M,$H2221,TRUE,_xll.ohTrigger(RecalcTrigger,Trigger6M)),NA())</f>
        <v>1.9638942209161889E-2</v>
      </c>
      <c r="O2221" s="52">
        <f>IFERROR(_xll.qlIndexFixing(ONIndex6M,I2221,TRUE,_xll.ohTrigger(RecalcTrigger,Trigger6M)),NA())</f>
        <v>1.9574526719949858E-2</v>
      </c>
      <c r="P2221" s="52">
        <f>IFERROR(_xll.qlIndexFixing(Index1Y,$H2221,TRUE,_xll.ohTrigger(RecalcTrigger,Trigger1Y)),NA())</f>
        <v>2.1765158552220307E-2</v>
      </c>
      <c r="Q2221" s="52">
        <f>IFERROR(_xll.qlIndexFixing(ONIndex1Y,I2221,TRUE,_xll.ohTrigger(RecalcTrigger,Trigger1Y)),NA())</f>
        <v>2.1626089045119201E-2</v>
      </c>
    </row>
    <row r="2222" spans="2:17" x14ac:dyDescent="0.2">
      <c r="B2222" s="46" t="s">
        <v>51</v>
      </c>
      <c r="D2222" s="49">
        <f>_xll.qlCalendarAdvance(LocalCalendar,$D2221,B2222,"f",FALSE)</f>
        <v>55353</v>
      </c>
      <c r="E2222" s="49">
        <f>_xll.qlInterestRateIndexValueDate(IndexON,D2222)</f>
        <v>55353</v>
      </c>
      <c r="F2222" s="52">
        <f>IFERROR(_xll.qlIndexFixing(IndexON,D2222,TRUE,_xll.ohTrigger(RecalcTrigger,TriggerON)),NA())</f>
        <v>1.3701582215528418E-2</v>
      </c>
      <c r="H2222" s="49">
        <f>_xll.qlCalendarAdvance(IborCalendar,$H2221,B2222,"f",FALSE)</f>
        <v>55332</v>
      </c>
      <c r="I2222" s="49">
        <f>_xll.qlInterestRateIndexValueDate(Index1M,$H2222)</f>
        <v>55334</v>
      </c>
      <c r="J2222" s="52">
        <f>IFERROR(_xll.qlIndexFixing(Index1M,$H2222,TRUE,_xll.ohTrigger(RecalcTrigger,Trigger1M)),NA())</f>
        <v>1.6328037288998634E-2</v>
      </c>
      <c r="K2222" s="52">
        <f>IFERROR(_xll.qlIndexFixing(ONIndex1M,I2222,TRUE,_xll.ohTrigger(RecalcTrigger,Trigger1M)),NA())</f>
        <v>1.6319682569827521E-2</v>
      </c>
      <c r="L2222" s="52">
        <f>IFERROR(_xll.qlIndexFixing(Index3M,H2222,TRUE,_xll.ohTrigger(RecalcTrigger,Trigger3M)),NA())</f>
        <v>1.7707211440637177E-2</v>
      </c>
      <c r="M2222" s="52">
        <f>IFERROR(_xll.qlIndexFixing(ONIndex3M,I2222,TRUE,_xll.ohTrigger(RecalcTrigger,Trigger3M)),NA())</f>
        <v>1.7682317021474603E-2</v>
      </c>
      <c r="N2222" s="52">
        <f>IFERROR(_xll.qlIndexFixing(Index6M,$H2222,TRUE,_xll.ohTrigger(RecalcTrigger,Trigger6M)),NA())</f>
        <v>1.9634615816919849E-2</v>
      </c>
      <c r="O2222" s="52">
        <f>IFERROR(_xll.qlIndexFixing(ONIndex6M,I2222,TRUE,_xll.ohTrigger(RecalcTrigger,Trigger6M)),NA())</f>
        <v>1.9572028643830564E-2</v>
      </c>
      <c r="P2222" s="52">
        <f>IFERROR(_xll.qlIndexFixing(Index1Y,$H2222,TRUE,_xll.ohTrigger(RecalcTrigger,Trigger1Y)),NA())</f>
        <v>2.1760218739162947E-2</v>
      </c>
      <c r="Q2222" s="52">
        <f>IFERROR(_xll.qlIndexFixing(ONIndex1Y,I2222,TRUE,_xll.ohTrigger(RecalcTrigger,Trigger1Y)),NA())</f>
        <v>2.1622602665640756E-2</v>
      </c>
    </row>
    <row r="2223" spans="2:17" x14ac:dyDescent="0.2">
      <c r="B2223" s="46" t="s">
        <v>51</v>
      </c>
      <c r="D2223" s="49">
        <f>_xll.qlCalendarAdvance(LocalCalendar,$D2222,B2223,"f",FALSE)</f>
        <v>55360</v>
      </c>
      <c r="E2223" s="49">
        <f>_xll.qlInterestRateIndexValueDate(IndexON,D2223)</f>
        <v>55360</v>
      </c>
      <c r="F2223" s="52">
        <f>IFERROR(_xll.qlIndexFixing(IndexON,D2223,TRUE,_xll.ohTrigger(RecalcTrigger,TriggerON)),NA())</f>
        <v>1.3699378895521974E-2</v>
      </c>
      <c r="H2223" s="49">
        <f>_xll.qlCalendarAdvance(IborCalendar,$H2222,B2223,"f",FALSE)</f>
        <v>55339</v>
      </c>
      <c r="I2223" s="49">
        <f>_xll.qlInterestRateIndexValueDate(Index1M,$H2223)</f>
        <v>55341</v>
      </c>
      <c r="J2223" s="52">
        <f>IFERROR(_xll.qlIndexFixing(Index1M,$H2223,TRUE,_xll.ohTrigger(RecalcTrigger,Trigger1M)),NA())</f>
        <v>1.6327028051543735E-2</v>
      </c>
      <c r="K2223" s="52">
        <f>IFERROR(_xll.qlIndexFixing(ONIndex1M,I2223,TRUE,_xll.ohTrigger(RecalcTrigger,Trigger1M)),NA())</f>
        <v>1.631868548522597E-2</v>
      </c>
      <c r="L2223" s="52">
        <f>IFERROR(_xll.qlIndexFixing(Index3M,H2223,TRUE,_xll.ohTrigger(RecalcTrigger,Trigger3M)),NA())</f>
        <v>1.7706220376897619E-2</v>
      </c>
      <c r="M2223" s="52">
        <f>IFERROR(_xll.qlIndexFixing(ONIndex3M,I2223,TRUE,_xll.ohTrigger(RecalcTrigger,Trigger3M)),NA())</f>
        <v>1.7680193557350066E-2</v>
      </c>
      <c r="N2223" s="52">
        <f>IFERROR(_xll.qlIndexFixing(Index6M,$H2223,TRUE,_xll.ohTrigger(RecalcTrigger,Trigger6M)),NA())</f>
        <v>1.9633076808162578E-2</v>
      </c>
      <c r="O2223" s="52">
        <f>IFERROR(_xll.qlIndexFixing(ONIndex6M,I2223,TRUE,_xll.ohTrigger(RecalcTrigger,Trigger6M)),NA())</f>
        <v>1.9569523257292332E-2</v>
      </c>
      <c r="P2223" s="52">
        <f>IFERROR(_xll.qlIndexFixing(Index1Y,$H2223,TRUE,_xll.ohTrigger(RecalcTrigger,Trigger1Y)),NA())</f>
        <v>2.1757586212528782E-2</v>
      </c>
      <c r="Q2223" s="52">
        <f>IFERROR(_xll.qlIndexFixing(ONIndex1Y,I2223,TRUE,_xll.ohTrigger(RecalcTrigger,Trigger1Y)),NA())</f>
        <v>2.1619085115602843E-2</v>
      </c>
    </row>
    <row r="2224" spans="2:17" x14ac:dyDescent="0.2">
      <c r="B2224" s="46" t="s">
        <v>51</v>
      </c>
      <c r="D2224" s="49">
        <f>_xll.qlCalendarAdvance(LocalCalendar,$D2223,B2224,"f",FALSE)</f>
        <v>55367</v>
      </c>
      <c r="E2224" s="49">
        <f>_xll.qlInterestRateIndexValueDate(IndexON,D2224)</f>
        <v>55367</v>
      </c>
      <c r="F2224" s="52">
        <f>IFERROR(_xll.qlIndexFixing(IndexON,D2224,TRUE,_xll.ohTrigger(RecalcTrigger,TriggerON)),NA())</f>
        <v>1.3697171787985241E-2</v>
      </c>
      <c r="H2224" s="49">
        <f>_xll.qlCalendarAdvance(IborCalendar,$H2223,B2224,"f",FALSE)</f>
        <v>55346</v>
      </c>
      <c r="I2224" s="49">
        <f>_xll.qlInterestRateIndexValueDate(Index1M,$H2224)</f>
        <v>55348</v>
      </c>
      <c r="J2224" s="52">
        <f>IFERROR(_xll.qlIndexFixing(Index1M,$H2224,TRUE,_xll.ohTrigger(RecalcTrigger,Trigger1M)),NA())</f>
        <v>1.6326013370796567E-2</v>
      </c>
      <c r="K2224" s="52">
        <f>IFERROR(_xll.qlIndexFixing(ONIndex1M,I2224,TRUE,_xll.ohTrigger(RecalcTrigger,Trigger1M)),NA())</f>
        <v>1.6317682964199776E-2</v>
      </c>
      <c r="L2224" s="52">
        <f>IFERROR(_xll.qlIndexFixing(Index3M,H2224,TRUE,_xll.ohTrigger(RecalcTrigger,Trigger3M)),NA())</f>
        <v>1.7703814252102552E-2</v>
      </c>
      <c r="M2224" s="52">
        <f>IFERROR(_xll.qlIndexFixing(ONIndex3M,I2224,TRUE,_xll.ohTrigger(RecalcTrigger,Trigger3M)),NA())</f>
        <v>1.7678071437856602E-2</v>
      </c>
      <c r="N2224" s="52">
        <f>IFERROR(_xll.qlIndexFixing(Index6M,$H2224,TRUE,_xll.ohTrigger(RecalcTrigger,Trigger6M)),NA())</f>
        <v>1.963083935429898E-2</v>
      </c>
      <c r="O2224" s="52">
        <f>IFERROR(_xll.qlIndexFixing(ONIndex6M,I2224,TRUE,_xll.ohTrigger(RecalcTrigger,Trigger6M)),NA())</f>
        <v>1.9567010560335163E-2</v>
      </c>
      <c r="P2224" s="52">
        <f>IFERROR(_xll.qlIndexFixing(Index1Y,$H2224,TRUE,_xll.ohTrigger(RecalcTrigger,Trigger1Y)),NA())</f>
        <v>2.1753800326319784E-2</v>
      </c>
      <c r="Q2224" s="52">
        <f>IFERROR(_xll.qlIndexFixing(ONIndex1Y,I2224,TRUE,_xll.ohTrigger(RecalcTrigger,Trigger1Y)),NA())</f>
        <v>2.1615536395058754E-2</v>
      </c>
    </row>
    <row r="2225" spans="2:17" x14ac:dyDescent="0.2">
      <c r="B2225" s="46" t="s">
        <v>51</v>
      </c>
      <c r="D2225" s="49">
        <f>_xll.qlCalendarAdvance(LocalCalendar,$D2224,B2225,"f",FALSE)</f>
        <v>55374</v>
      </c>
      <c r="E2225" s="49">
        <f>_xll.qlInterestRateIndexValueDate(IndexON,D2225)</f>
        <v>55374</v>
      </c>
      <c r="F2225" s="52">
        <f>IFERROR(_xll.qlIndexFixing(IndexON,D2225,TRUE,_xll.ohTrigger(RecalcTrigger,TriggerON)),NA())</f>
        <v>1.3694960892918218E-2</v>
      </c>
      <c r="H2225" s="49">
        <f>_xll.qlCalendarAdvance(IborCalendar,$H2224,B2225,"f",FALSE)</f>
        <v>55353</v>
      </c>
      <c r="I2225" s="49">
        <f>_xll.qlInterestRateIndexValueDate(Index1M,$H2225)</f>
        <v>55355</v>
      </c>
      <c r="J2225" s="52">
        <f>IFERROR(_xll.qlIndexFixing(Index1M,$H2225,TRUE,_xll.ohTrigger(RecalcTrigger,Trigger1M)),NA())</f>
        <v>1.6324993246759713E-2</v>
      </c>
      <c r="K2225" s="52">
        <f>IFERROR(_xll.qlIndexFixing(ONIndex1M,I2225,TRUE,_xll.ohTrigger(RecalcTrigger,Trigger1M)),NA())</f>
        <v>1.6316675006669001E-2</v>
      </c>
      <c r="L2225" s="52">
        <f>IFERROR(_xll.qlIndexFixing(Index3M,H2225,TRUE,_xll.ohTrigger(RecalcTrigger,Trigger3M)),NA())</f>
        <v>1.7701692767366582E-2</v>
      </c>
      <c r="M2225" s="52">
        <f>IFERROR(_xll.qlIndexFixing(ONIndex3M,I2225,TRUE,_xll.ohTrigger(RecalcTrigger,Trigger3M)),NA())</f>
        <v>1.7675950663047502E-2</v>
      </c>
      <c r="N2225" s="52">
        <f>IFERROR(_xll.qlIndexFixing(Index6M,$H2225,TRUE,_xll.ohTrigger(RecalcTrigger,Trigger6M)),NA())</f>
        <v>1.962790394665349E-2</v>
      </c>
      <c r="O2225" s="52">
        <f>IFERROR(_xll.qlIndexFixing(ONIndex6M,I2225,TRUE,_xll.ohTrigger(RecalcTrigger,Trigger6M)),NA())</f>
        <v>1.9564490552905767E-2</v>
      </c>
      <c r="P2225" s="52">
        <f>IFERROR(_xll.qlIndexFixing(Index1Y,$H2225,TRUE,_xll.ohTrigger(RecalcTrigger,Trigger1Y)),NA())</f>
        <v>2.1750015694357191E-2</v>
      </c>
      <c r="Q2225" s="52">
        <f>IFERROR(_xll.qlIndexFixing(ONIndex1Y,I2225,TRUE,_xll.ohTrigger(RecalcTrigger,Trigger1Y)),NA())</f>
        <v>2.1611956503955199E-2</v>
      </c>
    </row>
    <row r="2226" spans="2:17" x14ac:dyDescent="0.2">
      <c r="B2226" s="46" t="s">
        <v>51</v>
      </c>
      <c r="D2226" s="49">
        <f>_xll.qlCalendarAdvance(LocalCalendar,$D2225,B2226,"f",FALSE)</f>
        <v>55381</v>
      </c>
      <c r="E2226" s="49">
        <f>_xll.qlInterestRateIndexValueDate(IndexON,D2226)</f>
        <v>55381</v>
      </c>
      <c r="F2226" s="52">
        <f>IFERROR(_xll.qlIndexFixing(IndexON,D2226,TRUE,_xll.ohTrigger(RecalcTrigger,TriggerON)),NA())</f>
        <v>1.3692746210480777E-2</v>
      </c>
      <c r="H2226" s="49">
        <f>_xll.qlCalendarAdvance(IborCalendar,$H2225,B2226,"f",FALSE)</f>
        <v>55360</v>
      </c>
      <c r="I2226" s="49">
        <f>_xll.qlInterestRateIndexValueDate(Index1M,$H2226)</f>
        <v>55362</v>
      </c>
      <c r="J2226" s="52">
        <f>IFERROR(_xll.qlIndexFixing(Index1M,$H2226,TRUE,_xll.ohTrigger(RecalcTrigger,Trigger1M)),NA())</f>
        <v>1.632426385357072E-2</v>
      </c>
      <c r="K2226" s="52">
        <f>IFERROR(_xll.qlIndexFixing(ONIndex1M,I2226,TRUE,_xll.ohTrigger(RecalcTrigger,Trigger1M)),NA())</f>
        <v>1.6315661612686938E-2</v>
      </c>
      <c r="L2226" s="52">
        <f>IFERROR(_xll.qlIndexFixing(Index3M,H2226,TRUE,_xll.ohTrigger(RecalcTrigger,Trigger3M)),NA())</f>
        <v>1.7699572634458198E-2</v>
      </c>
      <c r="M2226" s="52">
        <f>IFERROR(_xll.qlIndexFixing(ONIndex3M,I2226,TRUE,_xll.ohTrigger(RecalcTrigger,Trigger3M)),NA())</f>
        <v>1.7673831232949411E-2</v>
      </c>
      <c r="N2226" s="52">
        <f>IFERROR(_xll.qlIndexFixing(Index6M,$H2226,TRUE,_xll.ohTrigger(RecalcTrigger,Trigger6M)),NA())</f>
        <v>1.9625316751042014E-2</v>
      </c>
      <c r="O2226" s="52">
        <f>IFERROR(_xll.qlIndexFixing(ONIndex6M,I2226,TRUE,_xll.ohTrigger(RecalcTrigger,Trigger6M)),NA())</f>
        <v>1.9561963235110724E-2</v>
      </c>
      <c r="P2226" s="52">
        <f>IFERROR(_xll.qlIndexFixing(Index1Y,$H2226,TRUE,_xll.ohTrigger(RecalcTrigger,Trigger1Y)),NA())</f>
        <v>2.1746233115492564E-2</v>
      </c>
      <c r="Q2226" s="52">
        <f>IFERROR(_xll.qlIndexFixing(ONIndex1Y,I2226,TRUE,_xll.ohTrigger(RecalcTrigger,Trigger1Y)),NA())</f>
        <v>2.1608345442398758E-2</v>
      </c>
    </row>
    <row r="2227" spans="2:17" x14ac:dyDescent="0.2">
      <c r="B2227" s="46" t="s">
        <v>51</v>
      </c>
      <c r="D2227" s="49">
        <f>_xll.qlCalendarAdvance(LocalCalendar,$D2226,B2227,"f",FALSE)</f>
        <v>55388</v>
      </c>
      <c r="E2227" s="49">
        <f>_xll.qlInterestRateIndexValueDate(IndexON,D2227)</f>
        <v>55388</v>
      </c>
      <c r="F2227" s="52">
        <f>IFERROR(_xll.qlIndexFixing(IndexON,D2227,TRUE,_xll.ohTrigger(RecalcTrigger,TriggerON)),NA())</f>
        <v>1.3690527740513048E-2</v>
      </c>
      <c r="H2227" s="49">
        <f>_xll.qlCalendarAdvance(IborCalendar,$H2226,B2227,"f",FALSE)</f>
        <v>55367</v>
      </c>
      <c r="I2227" s="49">
        <f>_xll.qlInterestRateIndexValueDate(Index1M,$H2227)</f>
        <v>55369</v>
      </c>
      <c r="J2227" s="52">
        <f>IFERROR(_xll.qlIndexFixing(Index1M,$H2227,TRUE,_xll.ohTrigger(RecalcTrigger,Trigger1M)),NA())</f>
        <v>1.6323232407422228E-2</v>
      </c>
      <c r="K2227" s="52">
        <f>IFERROR(_xll.qlIndexFixing(ONIndex1M,I2227,TRUE,_xll.ohTrigger(RecalcTrigger,Trigger1M)),NA())</f>
        <v>1.631464278222694E-2</v>
      </c>
      <c r="L2227" s="52">
        <f>IFERROR(_xll.qlIndexFixing(Index3M,H2227,TRUE,_xll.ohTrigger(RecalcTrigger,Trigger3M)),NA())</f>
        <v>1.7697453853376552E-2</v>
      </c>
      <c r="M2227" s="52">
        <f>IFERROR(_xll.qlIndexFixing(ONIndex3M,I2227,TRUE,_xll.ohTrigger(RecalcTrigger,Trigger3M)),NA())</f>
        <v>1.7671713147562329E-2</v>
      </c>
      <c r="N2227" s="52">
        <f>IFERROR(_xll.qlIndexFixing(Index6M,$H2227,TRUE,_xll.ohTrigger(RecalcTrigger,Trigger6M)),NA())</f>
        <v>1.962272961461476E-2</v>
      </c>
      <c r="O2227" s="52">
        <f>IFERROR(_xll.qlIndexFixing(ONIndex6M,I2227,TRUE,_xll.ohTrigger(RecalcTrigger,Trigger6M)),NA())</f>
        <v>1.9559428606843454E-2</v>
      </c>
      <c r="P2227" s="52">
        <f>IFERROR(_xll.qlIndexFixing(Index1Y,$H2227,TRUE,_xll.ohTrigger(RecalcTrigger,Trigger1Y)),NA())</f>
        <v>2.1742453388565262E-2</v>
      </c>
      <c r="Q2227" s="52">
        <f>IFERROR(_xll.qlIndexFixing(ONIndex1Y,I2227,TRUE,_xll.ohTrigger(RecalcTrigger,Trigger1Y)),NA())</f>
        <v>2.160470321028285E-2</v>
      </c>
    </row>
    <row r="2228" spans="2:17" x14ac:dyDescent="0.2">
      <c r="B2228" s="46" t="s">
        <v>51</v>
      </c>
      <c r="D2228" s="49">
        <f>_xll.qlCalendarAdvance(LocalCalendar,$D2227,B2228,"f",FALSE)</f>
        <v>55395</v>
      </c>
      <c r="E2228" s="49">
        <f>_xll.qlInterestRateIndexValueDate(IndexON,D2228)</f>
        <v>55395</v>
      </c>
      <c r="F2228" s="52">
        <f>IFERROR(_xll.qlIndexFixing(IndexON,D2228,TRUE,_xll.ohTrigger(RecalcTrigger,TriggerON)),NA())</f>
        <v>1.3688305483015029E-2</v>
      </c>
      <c r="H2228" s="49">
        <f>_xll.qlCalendarAdvance(IborCalendar,$H2227,B2228,"f",FALSE)</f>
        <v>55374</v>
      </c>
      <c r="I2228" s="49">
        <f>_xll.qlInterestRateIndexValueDate(Index1M,$H2228)</f>
        <v>55376</v>
      </c>
      <c r="J2228" s="52">
        <f>IFERROR(_xll.qlIndexFixing(Index1M,$H2228,TRUE,_xll.ohTrigger(RecalcTrigger,Trigger1M)),NA())</f>
        <v>1.6321900214929054E-2</v>
      </c>
      <c r="K2228" s="52">
        <f>IFERROR(_xll.qlIndexFixing(ONIndex1M,I2228,TRUE,_xll.ohTrigger(RecalcTrigger,Trigger1M)),NA())</f>
        <v>1.6313618515315653E-2</v>
      </c>
      <c r="L2228" s="52">
        <f>IFERROR(_xll.qlIndexFixing(Index3M,H2228,TRUE,_xll.ohTrigger(RecalcTrigger,Trigger3M)),NA())</f>
        <v>1.7695336424116536E-2</v>
      </c>
      <c r="M2228" s="52">
        <f>IFERROR(_xll.qlIndexFixing(ONIndex3M,I2228,TRUE,_xll.ohTrigger(RecalcTrigger,Trigger3M)),NA())</f>
        <v>1.7669596406832966E-2</v>
      </c>
      <c r="N2228" s="52">
        <f>IFERROR(_xll.qlIndexFixing(Index6M,$H2228,TRUE,_xll.ohTrigger(RecalcTrigger,Trigger6M)),NA())</f>
        <v>1.962014296418621E-2</v>
      </c>
      <c r="O2228" s="52">
        <f>IFERROR(_xll.qlIndexFixing(ONIndex6M,I2228,TRUE,_xll.ohTrigger(RecalcTrigger,Trigger6M)),NA())</f>
        <v>1.9556886668157247E-2</v>
      </c>
      <c r="P2228" s="52">
        <f>IFERROR(_xll.qlIndexFixing(Index1Y,$H2228,TRUE,_xll.ohTrigger(RecalcTrigger,Trigger1Y)),NA())</f>
        <v>2.1738677312402883E-2</v>
      </c>
      <c r="Q2228" s="52">
        <f>IFERROR(_xll.qlIndexFixing(ONIndex1Y,I2228,TRUE,_xll.ohTrigger(RecalcTrigger,Trigger1Y)),NA())</f>
        <v>2.1601029807660765E-2</v>
      </c>
    </row>
    <row r="2229" spans="2:17" x14ac:dyDescent="0.2">
      <c r="B2229" s="46" t="s">
        <v>51</v>
      </c>
      <c r="D2229" s="49">
        <f>_xll.qlCalendarAdvance(LocalCalendar,$D2228,B2229,"f",FALSE)</f>
        <v>55402</v>
      </c>
      <c r="E2229" s="49">
        <f>_xll.qlInterestRateIndexValueDate(IndexON,D2229)</f>
        <v>55402</v>
      </c>
      <c r="F2229" s="52">
        <f>IFERROR(_xll.qlIndexFixing(IndexON,D2229,TRUE,_xll.ohTrigger(RecalcTrigger,TriggerON)),NA())</f>
        <v>1.3686079438066656E-2</v>
      </c>
      <c r="H2229" s="49">
        <f>_xll.qlCalendarAdvance(IborCalendar,$H2228,B2229,"f",FALSE)</f>
        <v>55381</v>
      </c>
      <c r="I2229" s="49">
        <f>_xll.qlInterestRateIndexValueDate(Index1M,$H2229)</f>
        <v>55383</v>
      </c>
      <c r="J2229" s="52">
        <f>IFERROR(_xll.qlIndexFixing(Index1M,$H2229,TRUE,_xll.ohTrigger(RecalcTrigger,Trigger1M)),NA())</f>
        <v>1.632085831774633E-2</v>
      </c>
      <c r="K2229" s="52">
        <f>IFERROR(_xll.qlIndexFixing(ONIndex1M,I2229,TRUE,_xll.ohTrigger(RecalcTrigger,Trigger1M)),NA())</f>
        <v>1.6312588811899786E-2</v>
      </c>
      <c r="L2229" s="52">
        <f>IFERROR(_xll.qlIndexFixing(Index3M,H2229,TRUE,_xll.ohTrigger(RecalcTrigger,Trigger3M)),NA())</f>
        <v>1.7693220346676457E-2</v>
      </c>
      <c r="M2229" s="52">
        <f>IFERROR(_xll.qlIndexFixing(ONIndex3M,I2229,TRUE,_xll.ohTrigger(RecalcTrigger,Trigger3M)),NA())</f>
        <v>1.7667481010761321E-2</v>
      </c>
      <c r="N2229" s="52">
        <f>IFERROR(_xll.qlIndexFixing(Index6M,$H2229,TRUE,_xll.ohTrigger(RecalcTrigger,Trigger6M)),NA())</f>
        <v>1.9617906071388542E-2</v>
      </c>
      <c r="O2229" s="52">
        <f>IFERROR(_xll.qlIndexFixing(ONIndex6M,I2229,TRUE,_xll.ohTrigger(RecalcTrigger,Trigger6M)),NA())</f>
        <v>1.9554337419105394E-2</v>
      </c>
      <c r="P2229" s="52">
        <f>IFERROR(_xll.qlIndexFixing(Index1Y,$H2229,TRUE,_xll.ohTrigger(RecalcTrigger,Trigger1Y)),NA())</f>
        <v>2.1734905685820607E-2</v>
      </c>
      <c r="Q2229" s="52">
        <f>IFERROR(_xll.qlIndexFixing(ONIndex1Y,I2229,TRUE,_xll.ohTrigger(RecalcTrigger,Trigger1Y)),NA())</f>
        <v>2.1597325234532505E-2</v>
      </c>
    </row>
    <row r="2230" spans="2:17" x14ac:dyDescent="0.2">
      <c r="B2230" s="46" t="s">
        <v>51</v>
      </c>
      <c r="D2230" s="49">
        <f>_xll.qlCalendarAdvance(LocalCalendar,$D2229,B2230,"f",FALSE)</f>
        <v>55409</v>
      </c>
      <c r="E2230" s="49">
        <f>_xll.qlInterestRateIndexValueDate(IndexON,D2230)</f>
        <v>55409</v>
      </c>
      <c r="F2230" s="52">
        <f>IFERROR(_xll.qlIndexFixing(IndexON,D2230,TRUE,_xll.ohTrigger(RecalcTrigger,TriggerON)),NA())</f>
        <v>1.3683849605508058E-2</v>
      </c>
      <c r="H2230" s="49">
        <f>_xll.qlCalendarAdvance(IborCalendar,$H2229,B2230,"f",FALSE)</f>
        <v>55388</v>
      </c>
      <c r="I2230" s="49">
        <f>_xll.qlInterestRateIndexValueDate(Index1M,$H2230)</f>
        <v>55390</v>
      </c>
      <c r="J2230" s="52">
        <f>IFERROR(_xll.qlIndexFixing(Index1M,$H2230,TRUE,_xll.ohTrigger(RecalcTrigger,Trigger1M)),NA())</f>
        <v>1.6319810977286811E-2</v>
      </c>
      <c r="K2230" s="52">
        <f>IFERROR(_xll.qlIndexFixing(ONIndex1M,I2230,TRUE,_xll.ohTrigger(RecalcTrigger,Trigger1M)),NA())</f>
        <v>1.631184901579541E-2</v>
      </c>
      <c r="L2230" s="52">
        <f>IFERROR(_xll.qlIndexFixing(Index3M,H2230,TRUE,_xll.ohTrigger(RecalcTrigger,Trigger3M)),NA())</f>
        <v>1.7691105621056306E-2</v>
      </c>
      <c r="M2230" s="52">
        <f>IFERROR(_xll.qlIndexFixing(ONIndex3M,I2230,TRUE,_xll.ohTrigger(RecalcTrigger,Trigger3M)),NA())</f>
        <v>1.7665649417437645E-2</v>
      </c>
      <c r="N2230" s="52">
        <f>IFERROR(_xll.qlIndexFixing(Index6M,$H2230,TRUE,_xll.ohTrigger(RecalcTrigger,Trigger6M)),NA())</f>
        <v>1.961497282856799E-2</v>
      </c>
      <c r="O2230" s="52">
        <f>IFERROR(_xll.qlIndexFixing(ONIndex6M,I2230,TRUE,_xll.ohTrigger(RecalcTrigger,Trigger6M)),NA())</f>
        <v>1.9552128829281035E-2</v>
      </c>
      <c r="P2230" s="52">
        <f>IFERROR(_xll.qlIndexFixing(Index1Y,$H2230,TRUE,_xll.ohTrigger(RecalcTrigger,Trigger1Y)),NA())</f>
        <v>2.1731527210701332E-2</v>
      </c>
      <c r="Q2230" s="52">
        <f>IFERROR(_xll.qlIndexFixing(ONIndex1Y,I2230,TRUE,_xll.ohTrigger(RecalcTrigger,Trigger1Y)),NA())</f>
        <v>2.1593968847224421E-2</v>
      </c>
    </row>
    <row r="2231" spans="2:17" x14ac:dyDescent="0.2">
      <c r="B2231" s="46" t="s">
        <v>51</v>
      </c>
      <c r="D2231" s="49">
        <f>_xll.qlCalendarAdvance(LocalCalendar,$D2230,B2231,"f",FALSE)</f>
        <v>55416</v>
      </c>
      <c r="E2231" s="49">
        <f>_xll.qlInterestRateIndexValueDate(IndexON,D2231)</f>
        <v>55416</v>
      </c>
      <c r="F2231" s="52">
        <f>IFERROR(_xll.qlIndexFixing(IndexON,D2231,TRUE,_xll.ohTrigger(RecalcTrigger,TriggerON)),NA())</f>
        <v>1.3681615985579043E-2</v>
      </c>
      <c r="H2231" s="49">
        <f>_xll.qlCalendarAdvance(IborCalendar,$H2230,B2231,"f",FALSE)</f>
        <v>55395</v>
      </c>
      <c r="I2231" s="49">
        <f>_xll.qlInterestRateIndexValueDate(Index1M,$H2231)</f>
        <v>55397</v>
      </c>
      <c r="J2231" s="52">
        <f>IFERROR(_xll.qlIndexFixing(Index1M,$H2231,TRUE,_xll.ohTrigger(RecalcTrigger,Trigger1M)),NA())</f>
        <v>1.6318758193542757E-2</v>
      </c>
      <c r="K2231" s="52">
        <f>IFERROR(_xll.qlIndexFixing(ONIndex1M,I2231,TRUE,_xll.ohTrigger(RecalcTrigger,Trigger1M)),NA())</f>
        <v>1.6310808003998645E-2</v>
      </c>
      <c r="L2231" s="52">
        <f>IFERROR(_xll.qlIndexFixing(Index3M,H2231,TRUE,_xll.ohTrigger(RecalcTrigger,Trigger3M)),NA())</f>
        <v>1.7688142609957422E-2</v>
      </c>
      <c r="M2231" s="52">
        <f>IFERROR(_xll.qlIndexFixing(ONIndex3M,I2231,TRUE,_xll.ohTrigger(RecalcTrigger,Trigger3M)),NA())</f>
        <v>1.7663536703134142E-2</v>
      </c>
      <c r="N2231" s="52">
        <f>IFERROR(_xll.qlIndexFixing(Index6M,$H2231,TRUE,_xll.ohTrigger(RecalcTrigger,Trigger6M)),NA())</f>
        <v>1.961134315938556E-2</v>
      </c>
      <c r="O2231" s="52">
        <f>IFERROR(_xll.qlIndexFixing(ONIndex6M,I2231,TRUE,_xll.ohTrigger(RecalcTrigger,Trigger6M)),NA())</f>
        <v>1.9549564297933752E-2</v>
      </c>
      <c r="P2231" s="52">
        <f>IFERROR(_xll.qlIndexFixing(Index1Y,$H2231,TRUE,_xll.ohTrigger(RecalcTrigger,Trigger1Y)),NA())</f>
        <v>2.1727767350374339E-2</v>
      </c>
      <c r="Q2231" s="52">
        <f>IFERROR(_xll.qlIndexFixing(ONIndex1Y,I2231,TRUE,_xll.ohTrigger(RecalcTrigger,Trigger1Y)),NA())</f>
        <v>2.1590199480585603E-2</v>
      </c>
    </row>
    <row r="2232" spans="2:17" x14ac:dyDescent="0.2">
      <c r="B2232" s="46" t="s">
        <v>51</v>
      </c>
      <c r="D2232" s="49">
        <f>_xll.qlCalendarAdvance(LocalCalendar,$D2231,B2232,"f",FALSE)</f>
        <v>55423</v>
      </c>
      <c r="E2232" s="49">
        <f>_xll.qlInterestRateIndexValueDate(IndexON,D2232)</f>
        <v>55423</v>
      </c>
      <c r="F2232" s="52">
        <f>IFERROR(_xll.qlIndexFixing(IndexON,D2232,TRUE,_xll.ohTrigger(RecalcTrigger,TriggerON)),NA())</f>
        <v>1.3679378578199675E-2</v>
      </c>
      <c r="H2232" s="49">
        <f>_xll.qlCalendarAdvance(IborCalendar,$H2231,B2232,"f",FALSE)</f>
        <v>55402</v>
      </c>
      <c r="I2232" s="49">
        <f>_xll.qlInterestRateIndexValueDate(Index1M,$H2232)</f>
        <v>55404</v>
      </c>
      <c r="J2232" s="52">
        <f>IFERROR(_xll.qlIndexFixing(Index1M,$H2232,TRUE,_xll.ohTrigger(RecalcTrigger,Trigger1M)),NA())</f>
        <v>1.6317993523762842E-2</v>
      </c>
      <c r="K2232" s="52">
        <f>IFERROR(_xll.qlIndexFixing(ONIndex1M,I2232,TRUE,_xll.ohTrigger(RecalcTrigger,Trigger1M)),NA())</f>
        <v>1.6309467082971096E-2</v>
      </c>
      <c r="L2232" s="52">
        <f>IFERROR(_xll.qlIndexFixing(Index3M,H2232,TRUE,_xll.ohTrigger(RecalcTrigger,Trigger3M)),NA())</f>
        <v>1.7686030608915677E-2</v>
      </c>
      <c r="M2232" s="52">
        <f>IFERROR(_xll.qlIndexFixing(ONIndex3M,I2232,TRUE,_xll.ohTrigger(RecalcTrigger,Trigger3M)),NA())</f>
        <v>1.7661142890625925E-2</v>
      </c>
      <c r="N2232" s="52">
        <f>IFERROR(_xll.qlIndexFixing(Index6M,$H2232,TRUE,_xll.ohTrigger(RecalcTrigger,Trigger6M)),NA())</f>
        <v>1.9608762348322241E-2</v>
      </c>
      <c r="O2232" s="52">
        <f>IFERROR(_xll.qlIndexFixing(ONIndex6M,I2232,TRUE,_xll.ohTrigger(RecalcTrigger,Trigger6M)),NA())</f>
        <v>1.9546645809276342E-2</v>
      </c>
      <c r="P2232" s="52">
        <f>IFERROR(_xll.qlIndexFixing(Index1Y,$H2232,TRUE,_xll.ohTrigger(RecalcTrigger,Trigger1Y)),NA())</f>
        <v>2.1723625491530684E-2</v>
      </c>
      <c r="Q2232" s="52">
        <f>IFERROR(_xll.qlIndexFixing(ONIndex1Y,I2232,TRUE,_xll.ohTrigger(RecalcTrigger,Trigger1Y)),NA())</f>
        <v>2.1586024492137312E-2</v>
      </c>
    </row>
    <row r="2233" spans="2:17" x14ac:dyDescent="0.2">
      <c r="B2233" s="46" t="s">
        <v>51</v>
      </c>
      <c r="D2233" s="49">
        <f>_xll.qlCalendarAdvance(LocalCalendar,$D2232,B2233,"f",FALSE)</f>
        <v>55430</v>
      </c>
      <c r="E2233" s="49">
        <f>_xll.qlInterestRateIndexValueDate(IndexON,D2233)</f>
        <v>55430</v>
      </c>
      <c r="F2233" s="52">
        <f>IFERROR(_xll.qlIndexFixing(IndexON,D2233,TRUE,_xll.ohTrigger(RecalcTrigger,TriggerON)),NA())</f>
        <v>1.3677137383290017E-2</v>
      </c>
      <c r="H2233" s="49">
        <f>_xll.qlCalendarAdvance(IborCalendar,$H2232,B2233,"f",FALSE)</f>
        <v>55409</v>
      </c>
      <c r="I2233" s="49">
        <f>_xll.qlInterestRateIndexValueDate(Index1M,$H2233)</f>
        <v>55411</v>
      </c>
      <c r="J2233" s="52">
        <f>IFERROR(_xll.qlIndexFixing(Index1M,$H2233,TRUE,_xll.ohTrigger(RecalcTrigger,Trigger1M)),NA())</f>
        <v>1.6316636296219104E-2</v>
      </c>
      <c r="K2233" s="52">
        <f>IFERROR(_xll.qlIndexFixing(ONIndex1M,I2233,TRUE,_xll.ohTrigger(RecalcTrigger,Trigger1M)),NA())</f>
        <v>1.6308415633696782E-2</v>
      </c>
      <c r="L2233" s="52">
        <f>IFERROR(_xll.qlIndexFixing(Index3M,H2233,TRUE,_xll.ohTrigger(RecalcTrigger,Trigger3M)),NA())</f>
        <v>1.7683919959447729E-2</v>
      </c>
      <c r="M2233" s="52">
        <f>IFERROR(_xll.qlIndexFixing(ONIndex3M,I2233,TRUE,_xll.ohTrigger(RecalcTrigger,Trigger3M)),NA())</f>
        <v>1.765903287326509E-2</v>
      </c>
      <c r="N2233" s="52">
        <f>IFERROR(_xll.qlIndexFixing(Index6M,$H2233,TRUE,_xll.ohTrigger(RecalcTrigger,Trigger6M)),NA())</f>
        <v>1.9606184135712246E-2</v>
      </c>
      <c r="O2233" s="52">
        <f>IFERROR(_xll.qlIndexFixing(ONIndex6M,I2233,TRUE,_xll.ohTrigger(RecalcTrigger,Trigger6M)),NA())</f>
        <v>1.9544067318548741E-2</v>
      </c>
      <c r="P2233" s="52">
        <f>IFERROR(_xll.qlIndexFixing(Index1Y,$H2233,TRUE,_xll.ohTrigger(RecalcTrigger,Trigger1Y)),NA())</f>
        <v>2.1719879651184985E-2</v>
      </c>
      <c r="Q2233" s="52">
        <f>IFERROR(_xll.qlIndexFixing(ONIndex1Y,I2233,TRUE,_xll.ohTrigger(RecalcTrigger,Trigger1Y)),NA())</f>
        <v>2.1582195237010993E-2</v>
      </c>
    </row>
    <row r="2234" spans="2:17" x14ac:dyDescent="0.2">
      <c r="B2234" s="46" t="s">
        <v>51</v>
      </c>
      <c r="D2234" s="49">
        <f>_xll.qlCalendarAdvance(LocalCalendar,$D2233,B2234,"f",FALSE)</f>
        <v>55437</v>
      </c>
      <c r="E2234" s="49">
        <f>_xll.qlInterestRateIndexValueDate(IndexON,D2234)</f>
        <v>55437</v>
      </c>
      <c r="F2234" s="52">
        <f>IFERROR(_xll.qlIndexFixing(IndexON,D2234,TRUE,_xll.ohTrigger(RecalcTrigger,TriggerON)),NA())</f>
        <v>1.3674892400850069E-2</v>
      </c>
      <c r="H2234" s="49">
        <f>_xll.qlCalendarAdvance(IborCalendar,$H2233,B2234,"f",FALSE)</f>
        <v>55416</v>
      </c>
      <c r="I2234" s="49">
        <f>_xll.qlInterestRateIndexValueDate(Index1M,$H2234)</f>
        <v>55418</v>
      </c>
      <c r="J2234" s="52">
        <f>IFERROR(_xll.qlIndexFixing(Index1M,$H2234,TRUE,_xll.ohTrigger(RecalcTrigger,Trigger1M)),NA())</f>
        <v>1.6315567182642078E-2</v>
      </c>
      <c r="K2234" s="52">
        <f>IFERROR(_xll.qlIndexFixing(ONIndex1M,I2234,TRUE,_xll.ohTrigger(RecalcTrigger,Trigger1M)),NA())</f>
        <v>1.6307358747997824E-2</v>
      </c>
      <c r="L2234" s="52">
        <f>IFERROR(_xll.qlIndexFixing(Index3M,H2234,TRUE,_xll.ohTrigger(RecalcTrigger,Trigger3M)),NA())</f>
        <v>1.7681810661555334E-2</v>
      </c>
      <c r="M2234" s="52">
        <f>IFERROR(_xll.qlIndexFixing(ONIndex3M,I2234,TRUE,_xll.ohTrigger(RecalcTrigger,Trigger3M)),NA())</f>
        <v>1.7656924200615265E-2</v>
      </c>
      <c r="N2234" s="52">
        <f>IFERROR(_xll.qlIndexFixing(Index6M,$H2234,TRUE,_xll.ohTrigger(RecalcTrigger,Trigger6M)),NA())</f>
        <v>1.9603608955321119E-2</v>
      </c>
      <c r="O2234" s="52">
        <f>IFERROR(_xll.qlIndexFixing(ONIndex6M,I2234,TRUE,_xll.ohTrigger(RecalcTrigger,Trigger6M)),NA())</f>
        <v>1.9541481517322268E-2</v>
      </c>
      <c r="P2234" s="52">
        <f>IFERROR(_xll.qlIndexFixing(Index1Y,$H2234,TRUE,_xll.ohTrigger(RecalcTrigger,Trigger1Y)),NA())</f>
        <v>2.1716142254318012E-2</v>
      </c>
      <c r="Q2234" s="52">
        <f>IFERROR(_xll.qlIndexFixing(ONIndex1Y,I2234,TRUE,_xll.ohTrigger(RecalcTrigger,Trigger1Y)),NA())</f>
        <v>2.1578334811351851E-2</v>
      </c>
    </row>
    <row r="2235" spans="2:17" x14ac:dyDescent="0.2">
      <c r="B2235" s="46" t="s">
        <v>51</v>
      </c>
      <c r="D2235" s="49">
        <f>_xll.qlCalendarAdvance(LocalCalendar,$D2234,B2235,"f",FALSE)</f>
        <v>55444</v>
      </c>
      <c r="E2235" s="49">
        <f>_xll.qlInterestRateIndexValueDate(IndexON,D2235)</f>
        <v>55444</v>
      </c>
      <c r="F2235" s="52">
        <f>IFERROR(_xll.qlIndexFixing(IndexON,D2235,TRUE,_xll.ohTrigger(RecalcTrigger,TriggerON)),NA())</f>
        <v>1.3672643631039705E-2</v>
      </c>
      <c r="H2235" s="49">
        <f>_xll.qlCalendarAdvance(IborCalendar,$H2234,B2235,"f",FALSE)</f>
        <v>55423</v>
      </c>
      <c r="I2235" s="49">
        <f>_xll.qlInterestRateIndexValueDate(Index1M,$H2235)</f>
        <v>55425</v>
      </c>
      <c r="J2235" s="52">
        <f>IFERROR(_xll.qlIndexFixing(Index1M,$H2235,TRUE,_xll.ohTrigger(RecalcTrigger,Trigger1M)),NA())</f>
        <v>1.6314784871296617E-2</v>
      </c>
      <c r="K2235" s="52">
        <f>IFERROR(_xll.qlIndexFixing(ONIndex1M,I2235,TRUE,_xll.ohTrigger(RecalcTrigger,Trigger1M)),NA())</f>
        <v>1.6306296425820932E-2</v>
      </c>
      <c r="L2235" s="52">
        <f>IFERROR(_xll.qlIndexFixing(Index3M,H2235,TRUE,_xll.ohTrigger(RecalcTrigger,Trigger3M)),NA())</f>
        <v>1.7679702715234981E-2</v>
      </c>
      <c r="M2235" s="52">
        <f>IFERROR(_xll.qlIndexFixing(ONIndex3M,I2235,TRUE,_xll.ohTrigger(RecalcTrigger,Trigger3M)),NA())</f>
        <v>1.7654816872623158E-2</v>
      </c>
      <c r="N2235" s="52">
        <f>IFERROR(_xll.qlIndexFixing(Index6M,$H2235,TRUE,_xll.ohTrigger(RecalcTrigger,Trigger6M)),NA())</f>
        <v>1.9601037240912656E-2</v>
      </c>
      <c r="O2235" s="52">
        <f>IFERROR(_xll.qlIndexFixing(ONIndex6M,I2235,TRUE,_xll.ohTrigger(RecalcTrigger,Trigger6M)),NA())</f>
        <v>1.9538888747643313E-2</v>
      </c>
      <c r="P2235" s="52">
        <f>IFERROR(_xll.qlIndexFixing(Index1Y,$H2235,TRUE,_xll.ohTrigger(RecalcTrigger,Trigger1Y)),NA())</f>
        <v>2.1712414099673939E-2</v>
      </c>
      <c r="Q2235" s="52">
        <f>IFERROR(_xll.qlIndexFixing(ONIndex1Y,I2235,TRUE,_xll.ohTrigger(RecalcTrigger,Trigger1Y)),NA())</f>
        <v>2.1574444469809606E-2</v>
      </c>
    </row>
    <row r="2236" spans="2:17" x14ac:dyDescent="0.2">
      <c r="B2236" s="46" t="s">
        <v>51</v>
      </c>
      <c r="D2236" s="49">
        <f>_xll.qlCalendarAdvance(LocalCalendar,$D2235,B2236,"f",FALSE)</f>
        <v>55451</v>
      </c>
      <c r="E2236" s="49">
        <f>_xll.qlInterestRateIndexValueDate(IndexON,D2236)</f>
        <v>55451</v>
      </c>
      <c r="F2236" s="52">
        <f>IFERROR(_xll.qlIndexFixing(IndexON,D2236,TRUE,_xll.ohTrigger(RecalcTrigger,TriggerON)),NA())</f>
        <v>1.3670391073619115E-2</v>
      </c>
      <c r="H2236" s="49">
        <f>_xll.qlCalendarAdvance(IborCalendar,$H2235,B2236,"f",FALSE)</f>
        <v>55430</v>
      </c>
      <c r="I2236" s="49">
        <f>_xll.qlInterestRateIndexValueDate(Index1M,$H2236)</f>
        <v>55432</v>
      </c>
      <c r="J2236" s="52">
        <f>IFERROR(_xll.qlIndexFixing(Index1M,$H2236,TRUE,_xll.ohTrigger(RecalcTrigger,Trigger1M)),NA())</f>
        <v>1.631341262566538E-2</v>
      </c>
      <c r="K2236" s="52">
        <f>IFERROR(_xll.qlIndexFixing(ONIndex1M,I2236,TRUE,_xll.ohTrigger(RecalcTrigger,Trigger1M)),NA())</f>
        <v>1.6305521394328615E-2</v>
      </c>
      <c r="L2236" s="52">
        <f>IFERROR(_xll.qlIndexFixing(Index3M,H2236,TRUE,_xll.ohTrigger(RecalcTrigger,Trigger3M)),NA())</f>
        <v>1.7678445655388172E-2</v>
      </c>
      <c r="M2236" s="52">
        <f>IFERROR(_xll.qlIndexFixing(ONIndex3M,I2236,TRUE,_xll.ohTrigger(RecalcTrigger,Trigger3M)),NA())</f>
        <v>1.7652993302901265E-2</v>
      </c>
      <c r="N2236" s="52">
        <f>IFERROR(_xll.qlIndexFixing(Index6M,$H2236,TRUE,_xll.ohTrigger(RecalcTrigger,Trigger6M)),NA())</f>
        <v>1.9599518402486207E-2</v>
      </c>
      <c r="O2236" s="52">
        <f>IFERROR(_xll.qlIndexFixing(ONIndex6M,I2236,TRUE,_xll.ohTrigger(RecalcTrigger,Trigger6M)),NA())</f>
        <v>1.9536641363431251E-2</v>
      </c>
      <c r="P2236" s="52">
        <f>IFERROR(_xll.qlIndexFixing(Index1Y,$H2236,TRUE,_xll.ohTrigger(RecalcTrigger,Trigger1Y)),NA())</f>
        <v>2.1708695852846557E-2</v>
      </c>
      <c r="Q2236" s="52">
        <f>IFERROR(_xll.qlIndexFixing(ONIndex1Y,I2236,TRUE,_xll.ohTrigger(RecalcTrigger,Trigger1Y)),NA())</f>
        <v>2.1570919495277341E-2</v>
      </c>
    </row>
    <row r="2237" spans="2:17" x14ac:dyDescent="0.2">
      <c r="B2237" s="46" t="s">
        <v>51</v>
      </c>
      <c r="D2237" s="49">
        <f>_xll.qlCalendarAdvance(LocalCalendar,$D2236,B2237,"f",FALSE)</f>
        <v>55458</v>
      </c>
      <c r="E2237" s="49">
        <f>_xll.qlInterestRateIndexValueDate(IndexON,D2237)</f>
        <v>55458</v>
      </c>
      <c r="F2237" s="52">
        <f>IFERROR(_xll.qlIndexFixing(IndexON,D2237,TRUE,_xll.ohTrigger(RecalcTrigger,TriggerON)),NA())</f>
        <v>1.3668134728748171E-2</v>
      </c>
      <c r="H2237" s="49">
        <f>_xll.qlCalendarAdvance(IborCalendar,$H2236,B2237,"f",FALSE)</f>
        <v>55437</v>
      </c>
      <c r="I2237" s="49">
        <f>_xll.qlInterestRateIndexValueDate(Index1M,$H2237)</f>
        <v>55439</v>
      </c>
      <c r="J2237" s="52">
        <f>IFERROR(_xll.qlIndexFixing(Index1M,$H2237,TRUE,_xll.ohTrigger(RecalcTrigger,Trigger1M)),NA())</f>
        <v>1.6312327182270856E-2</v>
      </c>
      <c r="K2237" s="52">
        <f>IFERROR(_xll.qlIndexFixing(ONIndex1M,I2237,TRUE,_xll.ohTrigger(RecalcTrigger,Trigger1M)),NA())</f>
        <v>1.6304155472033344E-2</v>
      </c>
      <c r="L2237" s="52">
        <f>IFERROR(_xll.qlIndexFixing(Index3M,H2237,TRUE,_xll.ohTrigger(RecalcTrigger,Trigger3M)),NA())</f>
        <v>1.7676623581429289E-2</v>
      </c>
      <c r="M2237" s="52">
        <f>IFERROR(_xll.qlIndexFixing(ONIndex3M,I2237,TRUE,_xll.ohTrigger(RecalcTrigger,Trigger3M)),NA())</f>
        <v>1.7650606250692036E-2</v>
      </c>
      <c r="N2237" s="52">
        <f>IFERROR(_xll.qlIndexFixing(Index6M,$H2237,TRUE,_xll.ohTrigger(RecalcTrigger,Trigger6M)),NA())</f>
        <v>1.9596954834352649E-2</v>
      </c>
      <c r="O2237" s="52">
        <f>IFERROR(_xll.qlIndexFixing(ONIndex6M,I2237,TRUE,_xll.ohTrigger(RecalcTrigger,Trigger6M)),NA())</f>
        <v>1.9533707718624171E-2</v>
      </c>
      <c r="P2237" s="52">
        <f>IFERROR(_xll.qlIndexFixing(Index1Y,$H2237,TRUE,_xll.ohTrigger(RecalcTrigger,Trigger1Y)),NA())</f>
        <v>2.1705378964915541E-2</v>
      </c>
      <c r="Q2237" s="52">
        <f>IFERROR(_xll.qlIndexFixing(ONIndex1Y,I2237,TRUE,_xll.ohTrigger(RecalcTrigger,Trigger1Y)),NA())</f>
        <v>2.1566667294692365E-2</v>
      </c>
    </row>
    <row r="2238" spans="2:17" x14ac:dyDescent="0.2">
      <c r="B2238" s="46" t="s">
        <v>51</v>
      </c>
      <c r="D2238" s="49">
        <f>_xll.qlCalendarAdvance(LocalCalendar,$D2237,B2238,"f",FALSE)</f>
        <v>55465</v>
      </c>
      <c r="E2238" s="49">
        <f>_xll.qlInterestRateIndexValueDate(IndexON,D2238)</f>
        <v>55465</v>
      </c>
      <c r="F2238" s="52">
        <f>IFERROR(_xll.qlIndexFixing(IndexON,D2238,TRUE,_xll.ohTrigger(RecalcTrigger,TriggerON)),NA())</f>
        <v>1.3665874596506811E-2</v>
      </c>
      <c r="H2238" s="49">
        <f>_xll.qlCalendarAdvance(IborCalendar,$H2237,B2238,"f",FALSE)</f>
        <v>55444</v>
      </c>
      <c r="I2238" s="49">
        <f>_xll.qlInterestRateIndexValueDate(Index1M,$H2238)</f>
        <v>55446</v>
      </c>
      <c r="J2238" s="52">
        <f>IFERROR(_xll.qlIndexFixing(Index1M,$H2238,TRUE,_xll.ohTrigger(RecalcTrigger,Trigger1M)),NA())</f>
        <v>1.6311236295602119E-2</v>
      </c>
      <c r="K2238" s="52">
        <f>IFERROR(_xll.qlIndexFixing(ONIndex1M,I2238,TRUE,_xll.ohTrigger(RecalcTrigger,Trigger1M)),NA())</f>
        <v>1.6303076840449293E-2</v>
      </c>
      <c r="L2238" s="52">
        <f>IFERROR(_xll.qlIndexFixing(Index3M,H2238,TRUE,_xll.ohTrigger(RecalcTrigger,Trigger3M)),NA())</f>
        <v>1.7674236481280189E-2</v>
      </c>
      <c r="M2238" s="52">
        <f>IFERROR(_xll.qlIndexFixing(ONIndex3M,I2238,TRUE,_xll.ohTrigger(RecalcTrigger,Trigger3M)),NA())</f>
        <v>1.764850295675302E-2</v>
      </c>
      <c r="N2238" s="52">
        <f>IFERROR(_xll.qlIndexFixing(Index6M,$H2238,TRUE,_xll.ohTrigger(RecalcTrigger,Trigger6M)),NA())</f>
        <v>1.9594745181238271E-2</v>
      </c>
      <c r="O2238" s="52">
        <f>IFERROR(_xll.qlIndexFixing(ONIndex6M,I2238,TRUE,_xll.ohTrigger(RecalcTrigger,Trigger6M)),NA())</f>
        <v>1.9531122992457739E-2</v>
      </c>
      <c r="P2238" s="52">
        <f>IFERROR(_xll.qlIndexFixing(Index1Y,$H2238,TRUE,_xll.ohTrigger(RecalcTrigger,Trigger1Y)),NA())</f>
        <v>2.1701289481615805E-2</v>
      </c>
      <c r="Q2238" s="52">
        <f>IFERROR(_xll.qlIndexFixing(ONIndex1Y,I2238,TRUE,_xll.ohTrigger(RecalcTrigger,Trigger1Y)),NA())</f>
        <v>2.1562793424960702E-2</v>
      </c>
    </row>
    <row r="2239" spans="2:17" x14ac:dyDescent="0.2">
      <c r="B2239" s="46" t="s">
        <v>51</v>
      </c>
      <c r="D2239" s="49">
        <f>_xll.qlCalendarAdvance(LocalCalendar,$D2238,B2239,"f",FALSE)</f>
        <v>55472</v>
      </c>
      <c r="E2239" s="49">
        <f>_xll.qlInterestRateIndexValueDate(IndexON,D2239)</f>
        <v>55472</v>
      </c>
      <c r="F2239" s="52">
        <f>IFERROR(_xll.qlIndexFixing(IndexON,D2239,TRUE,_xll.ohTrigger(RecalcTrigger,TriggerON)),NA())</f>
        <v>1.3663610676575288E-2</v>
      </c>
      <c r="H2239" s="49">
        <f>_xll.qlCalendarAdvance(IborCalendar,$H2238,B2239,"f",FALSE)</f>
        <v>55451</v>
      </c>
      <c r="I2239" s="49">
        <f>_xll.qlInterestRateIndexValueDate(Index1M,$H2239)</f>
        <v>55453</v>
      </c>
      <c r="J2239" s="52">
        <f>IFERROR(_xll.qlIndexFixing(Index1M,$H2239,TRUE,_xll.ohTrigger(RecalcTrigger,Trigger1M)),NA())</f>
        <v>1.6310139965666895E-2</v>
      </c>
      <c r="K2239" s="52">
        <f>IFERROR(_xll.qlIndexFixing(ONIndex1M,I2239,TRUE,_xll.ohTrigger(RecalcTrigger,Trigger1M)),NA())</f>
        <v>1.6301992772413954E-2</v>
      </c>
      <c r="L2239" s="52">
        <f>IFERROR(_xll.qlIndexFixing(Index3M,H2239,TRUE,_xll.ohTrigger(RecalcTrigger,Trigger3M)),NA())</f>
        <v>1.767213392192293E-2</v>
      </c>
      <c r="M2239" s="52">
        <f>IFERROR(_xll.qlIndexFixing(ONIndex3M,I2239,TRUE,_xll.ohTrigger(RecalcTrigger,Trigger3M)),NA())</f>
        <v>1.7646401007445078E-2</v>
      </c>
      <c r="N2239" s="52">
        <f>IFERROR(_xll.qlIndexFixing(Index6M,$H2239,TRUE,_xll.ohTrigger(RecalcTrigger,Trigger6M)),NA())</f>
        <v>1.9591839399266533E-2</v>
      </c>
      <c r="O2239" s="52">
        <f>IFERROR(_xll.qlIndexFixing(ONIndex6M,I2239,TRUE,_xll.ohTrigger(RecalcTrigger,Trigger6M)),NA())</f>
        <v>1.952854212517785E-2</v>
      </c>
      <c r="P2239" s="52">
        <f>IFERROR(_xll.qlIndexFixing(Index1Y,$H2239,TRUE,_xll.ohTrigger(RecalcTrigger,Trigger1Y)),NA())</f>
        <v>2.1697601356990268E-2</v>
      </c>
      <c r="Q2239" s="52">
        <f>IFERROR(_xll.qlIndexFixing(ONIndex1Y,I2239,TRUE,_xll.ohTrigger(RecalcTrigger,Trigger1Y)),NA())</f>
        <v>2.1558929367087032E-2</v>
      </c>
    </row>
    <row r="2240" spans="2:17" x14ac:dyDescent="0.2">
      <c r="B2240" s="46" t="s">
        <v>51</v>
      </c>
      <c r="D2240" s="49">
        <f>_xll.qlCalendarAdvance(LocalCalendar,$D2239,B2240,"f",FALSE)</f>
        <v>55479</v>
      </c>
      <c r="E2240" s="49">
        <f>_xll.qlInterestRateIndexValueDate(IndexON,D2240)</f>
        <v>55479</v>
      </c>
      <c r="F2240" s="52">
        <f>IFERROR(_xll.qlIndexFixing(IndexON,D2240,TRUE,_xll.ohTrigger(RecalcTrigger,TriggerON)),NA())</f>
        <v>1.3661440040984019E-2</v>
      </c>
      <c r="H2240" s="49">
        <f>_xll.qlCalendarAdvance(IborCalendar,$H2239,B2240,"f",FALSE)</f>
        <v>55458</v>
      </c>
      <c r="I2240" s="49">
        <f>_xll.qlInterestRateIndexValueDate(Index1M,$H2240)</f>
        <v>55460</v>
      </c>
      <c r="J2240" s="52">
        <f>IFERROR(_xll.qlIndexFixing(Index1M,$H2240,TRUE,_xll.ohTrigger(RecalcTrigger,Trigger1M)),NA())</f>
        <v>1.6309038192462613E-2</v>
      </c>
      <c r="K2240" s="52">
        <f>IFERROR(_xll.qlIndexFixing(ONIndex1M,I2240,TRUE,_xll.ohTrigger(RecalcTrigger,Trigger1M)),NA())</f>
        <v>1.6300903267900679E-2</v>
      </c>
      <c r="L2240" s="52">
        <f>IFERROR(_xll.qlIndexFixing(Index3M,H2240,TRUE,_xll.ohTrigger(RecalcTrigger,Trigger3M)),NA())</f>
        <v>1.7670032714362644E-2</v>
      </c>
      <c r="M2240" s="52">
        <f>IFERROR(_xll.qlIndexFixing(ONIndex3M,I2240,TRUE,_xll.ohTrigger(RecalcTrigger,Trigger3M)),NA())</f>
        <v>1.7644300402848145E-2</v>
      </c>
      <c r="N2240" s="52">
        <f>IFERROR(_xll.qlIndexFixing(Index6M,$H2240,TRUE,_xll.ohTrigger(RecalcTrigger,Trigger6M)),NA())</f>
        <v>1.9588236803245028E-2</v>
      </c>
      <c r="O2240" s="52">
        <f>IFERROR(_xll.qlIndexFixing(ONIndex6M,I2240,TRUE,_xll.ohTrigger(RecalcTrigger,Trigger6M)),NA())</f>
        <v>1.9525965116784505E-2</v>
      </c>
      <c r="P2240" s="52">
        <f>IFERROR(_xll.qlIndexFixing(Index1Y,$H2240,TRUE,_xll.ohTrigger(RecalcTrigger,Trigger1Y)),NA())</f>
        <v>2.1693923272876368E-2</v>
      </c>
      <c r="Q2240" s="52">
        <f>IFERROR(_xll.qlIndexFixing(ONIndex1Y,I2240,TRUE,_xll.ohTrigger(RecalcTrigger,Trigger1Y)),NA())</f>
        <v>2.1555075121098E-2</v>
      </c>
    </row>
    <row r="2241" spans="2:17" x14ac:dyDescent="0.2">
      <c r="B2241" s="46" t="s">
        <v>51</v>
      </c>
      <c r="D2241" s="49">
        <f>_xll.qlCalendarAdvance(LocalCalendar,$D2240,B2241,"f",FALSE)</f>
        <v>55486</v>
      </c>
      <c r="E2241" s="49">
        <f>_xll.qlInterestRateIndexValueDate(IndexON,D2241)</f>
        <v>55486</v>
      </c>
      <c r="F2241" s="52">
        <f>IFERROR(_xll.qlIndexFixing(IndexON,D2241,TRUE,_xll.ohTrigger(RecalcTrigger,TriggerON)),NA())</f>
        <v>1.3659071474521056E-2</v>
      </c>
      <c r="H2241" s="49">
        <f>_xll.qlCalendarAdvance(IborCalendar,$H2240,B2241,"f",FALSE)</f>
        <v>55465</v>
      </c>
      <c r="I2241" s="49">
        <f>_xll.qlInterestRateIndexValueDate(Index1M,$H2241)</f>
        <v>55470</v>
      </c>
      <c r="J2241" s="52">
        <f>IFERROR(_xll.qlIndexFixing(Index1M,$H2241,TRUE,_xll.ohTrigger(RecalcTrigger,Trigger1M)),NA())</f>
        <v>1.630716532795784E-2</v>
      </c>
      <c r="K2241" s="52">
        <f>IFERROR(_xll.qlIndexFixing(ONIndex1M,I2241,TRUE,_xll.ohTrigger(RecalcTrigger,Trigger1M)),NA())</f>
        <v>1.629875659868496E-2</v>
      </c>
      <c r="L2241" s="52">
        <f>IFERROR(_xll.qlIndexFixing(Index3M,H2241,TRUE,_xll.ohTrigger(RecalcTrigger,Trigger3M)),NA())</f>
        <v>1.7666467038629268E-2</v>
      </c>
      <c r="M2241" s="52">
        <f>IFERROR(_xll.qlIndexFixing(ONIndex3M,I2241,TRUE,_xll.ohTrigger(RecalcTrigger,Trigger3M)),NA())</f>
        <v>1.7640737145852015E-2</v>
      </c>
      <c r="N2241" s="52">
        <f>IFERROR(_xll.qlIndexFixing(Index6M,$H2241,TRUE,_xll.ohTrigger(RecalcTrigger,Trigger6M)),NA())</f>
        <v>1.9584597442063381E-2</v>
      </c>
      <c r="O2241" s="52">
        <f>IFERROR(_xll.qlIndexFixing(ONIndex6M,I2241,TRUE,_xll.ohTrigger(RecalcTrigger,Trigger6M)),NA())</f>
        <v>1.9521598853833311E-2</v>
      </c>
      <c r="P2241" s="52">
        <f>IFERROR(_xll.qlIndexFixing(Index1Y,$H2241,TRUE,_xll.ohTrigger(RecalcTrigger,Trigger1Y)),NA())</f>
        <v>2.1688292825249041E-2</v>
      </c>
      <c r="Q2241" s="52">
        <f>IFERROR(_xll.qlIndexFixing(ONIndex1Y,I2241,TRUE,_xll.ohTrigger(RecalcTrigger,Trigger1Y)),NA())</f>
        <v>2.154884411837088E-2</v>
      </c>
    </row>
    <row r="2242" spans="2:17" x14ac:dyDescent="0.2">
      <c r="B2242" s="46" t="s">
        <v>51</v>
      </c>
      <c r="D2242" s="49">
        <f>_xll.qlCalendarAdvance(LocalCalendar,$D2241,B2242,"f",FALSE)</f>
        <v>55493</v>
      </c>
      <c r="E2242" s="49">
        <f>_xll.qlInterestRateIndexValueDate(IndexON,D2242)</f>
        <v>55493</v>
      </c>
      <c r="F2242" s="52">
        <f>IFERROR(_xll.qlIndexFixing(IndexON,D2242,TRUE,_xll.ohTrigger(RecalcTrigger,TriggerON)),NA())</f>
        <v>1.365679619231841E-2</v>
      </c>
      <c r="H2242" s="49">
        <f>_xll.qlCalendarAdvance(IborCalendar,$H2241,B2242,"f",FALSE)</f>
        <v>55472</v>
      </c>
      <c r="I2242" s="49">
        <f>_xll.qlInterestRateIndexValueDate(Index1M,$H2242)</f>
        <v>55474</v>
      </c>
      <c r="J2242" s="52">
        <f>IFERROR(_xll.qlIndexFixing(Index1M,$H2242,TRUE,_xll.ohTrigger(RecalcTrigger,Trigger1M)),NA())</f>
        <v>1.6306818316259755E-2</v>
      </c>
      <c r="K2242" s="52">
        <f>IFERROR(_xll.qlIndexFixing(ONIndex1M,I2242,TRUE,_xll.ohTrigger(RecalcTrigger,Trigger1M)),NA())</f>
        <v>1.6298707949466973E-2</v>
      </c>
      <c r="L2242" s="52">
        <f>IFERROR(_xll.qlIndexFixing(Index3M,H2242,TRUE,_xll.ohTrigger(RecalcTrigger,Trigger3M)),NA())</f>
        <v>1.7666117511899154E-2</v>
      </c>
      <c r="M2242" s="52">
        <f>IFERROR(_xll.qlIndexFixing(ONIndex3M,I2242,TRUE,_xll.ohTrigger(RecalcTrigger,Trigger3M)),NA())</f>
        <v>1.7640103227680726E-2</v>
      </c>
      <c r="N2242" s="52">
        <f>IFERROR(_xll.qlIndexFixing(Index6M,$H2242,TRUE,_xll.ohTrigger(RecalcTrigger,Trigger6M)),NA())</f>
        <v>1.958314392596381E-2</v>
      </c>
      <c r="O2242" s="52">
        <f>IFERROR(_xll.qlIndexFixing(ONIndex6M,I2242,TRUE,_xll.ohTrigger(RecalcTrigger,Trigger6M)),NA())</f>
        <v>1.9520822676657446E-2</v>
      </c>
      <c r="P2242" s="52">
        <f>IFERROR(_xll.qlIndexFixing(Index1Y,$H2242,TRUE,_xll.ohTrigger(RecalcTrigger,Trigger1Y)),NA())</f>
        <v>2.1686597225744158E-2</v>
      </c>
      <c r="Q2242" s="52">
        <f>IFERROR(_xll.qlIndexFixing(ONIndex1Y,I2242,TRUE,_xll.ohTrigger(RecalcTrigger,Trigger1Y)),NA())</f>
        <v>2.1547396064773849E-2</v>
      </c>
    </row>
    <row r="2243" spans="2:17" x14ac:dyDescent="0.2">
      <c r="B2243" s="46" t="s">
        <v>51</v>
      </c>
      <c r="D2243" s="49">
        <f>_xll.qlCalendarAdvance(LocalCalendar,$D2242,B2243,"f",FALSE)</f>
        <v>55500</v>
      </c>
      <c r="E2243" s="49">
        <f>_xll.qlInterestRateIndexValueDate(IndexON,D2243)</f>
        <v>55500</v>
      </c>
      <c r="F2243" s="52">
        <f>IFERROR(_xll.qlIndexFixing(IndexON,D2243,TRUE,_xll.ohTrigger(RecalcTrigger,TriggerON)),NA())</f>
        <v>1.3654517122505538E-2</v>
      </c>
      <c r="H2243" s="49">
        <f>_xll.qlCalendarAdvance(IborCalendar,$H2242,B2243,"f",FALSE)</f>
        <v>55479</v>
      </c>
      <c r="I2243" s="49">
        <f>_xll.qlInterestRateIndexValueDate(Index1M,$H2243)</f>
        <v>55481</v>
      </c>
      <c r="J2243" s="52">
        <f>IFERROR(_xll.qlIndexFixing(Index1M,$H2243,TRUE,_xll.ohTrigger(RecalcTrigger,Trigger1M)),NA())</f>
        <v>1.6306277653799422E-2</v>
      </c>
      <c r="K2243" s="52">
        <f>IFERROR(_xll.qlIndexFixing(ONIndex1M,I2243,TRUE,_xll.ohTrigger(RecalcTrigger,Trigger1M)),NA())</f>
        <v>1.6297602135573186E-2</v>
      </c>
      <c r="L2243" s="52">
        <f>IFERROR(_xll.qlIndexFixing(Index3M,H2243,TRUE,_xll.ohTrigger(RecalcTrigger,Trigger3M)),NA())</f>
        <v>1.7663737202437257E-2</v>
      </c>
      <c r="M2243" s="52">
        <f>IFERROR(_xll.qlIndexFixing(ONIndex3M,I2243,TRUE,_xll.ohTrigger(RecalcTrigger,Trigger3M)),NA())</f>
        <v>1.7638006657136884E-2</v>
      </c>
      <c r="N2243" s="52">
        <f>IFERROR(_xll.qlIndexFixing(Index6M,$H2243,TRUE,_xll.ohTrigger(RecalcTrigger,Trigger6M)),NA())</f>
        <v>1.9580603336789609E-2</v>
      </c>
      <c r="O2243" s="52">
        <f>IFERROR(_xll.qlIndexFixing(ONIndex6M,I2243,TRUE,_xll.ohTrigger(RecalcTrigger,Trigger6M)),NA())</f>
        <v>1.9518257244950377E-2</v>
      </c>
      <c r="P2243" s="52">
        <f>IFERROR(_xll.qlIndexFixing(Index1Y,$H2243,TRUE,_xll.ohTrigger(RecalcTrigger,Trigger1Y)),NA())</f>
        <v>2.1682949262505864E-2</v>
      </c>
      <c r="Q2243" s="52">
        <f>IFERROR(_xll.qlIndexFixing(ONIndex1Y,I2243,TRUE,_xll.ohTrigger(RecalcTrigger,Trigger1Y)),NA())</f>
        <v>2.1543571254412086E-2</v>
      </c>
    </row>
    <row r="2244" spans="2:17" x14ac:dyDescent="0.2">
      <c r="B2244" s="46" t="s">
        <v>51</v>
      </c>
      <c r="D2244" s="49">
        <f>_xll.qlCalendarAdvance(LocalCalendar,$D2243,B2244,"f",FALSE)</f>
        <v>55507</v>
      </c>
      <c r="E2244" s="49">
        <f>_xll.qlInterestRateIndexValueDate(IndexON,D2244)</f>
        <v>55507</v>
      </c>
      <c r="F2244" s="52">
        <f>IFERROR(_xll.qlIndexFixing(IndexON,D2244,TRUE,_xll.ohTrigger(RecalcTrigger,TriggerON)),NA())</f>
        <v>1.3652234265162377E-2</v>
      </c>
      <c r="H2244" s="49">
        <f>_xll.qlCalendarAdvance(IborCalendar,$H2243,B2244,"f",FALSE)</f>
        <v>55486</v>
      </c>
      <c r="I2244" s="49">
        <f>_xll.qlInterestRateIndexValueDate(Index1M,$H2244)</f>
        <v>55488</v>
      </c>
      <c r="J2244" s="52">
        <f>IFERROR(_xll.qlIndexFixing(Index1M,$H2244,TRUE,_xll.ohTrigger(RecalcTrigger,Trigger1M)),NA())</f>
        <v>1.6304864964183374E-2</v>
      </c>
      <c r="K2244" s="52">
        <f>IFERROR(_xll.qlIndexFixing(ONIndex1M,I2244,TRUE,_xll.ohTrigger(RecalcTrigger,Trigger1M)),NA())</f>
        <v>1.6296490885174819E-2</v>
      </c>
      <c r="L2244" s="52">
        <f>IFERROR(_xll.qlIndexFixing(Index3M,H2244,TRUE,_xll.ohTrigger(RecalcTrigger,Trigger3M)),NA())</f>
        <v>1.7660792018739654E-2</v>
      </c>
      <c r="M2244" s="52">
        <f>IFERROR(_xll.qlIndexFixing(ONIndex3M,I2244,TRUE,_xll.ohTrigger(RecalcTrigger,Trigger3M)),NA())</f>
        <v>1.7635911431250761E-2</v>
      </c>
      <c r="N2244" s="52">
        <f>IFERROR(_xll.qlIndexFixing(Index6M,$H2244,TRUE,_xll.ohTrigger(RecalcTrigger,Trigger6M)),NA())</f>
        <v>1.9579119067722982E-2</v>
      </c>
      <c r="O2244" s="52">
        <f>IFERROR(_xll.qlIndexFixing(ONIndex6M,I2244,TRUE,_xll.ohTrigger(RecalcTrigger,Trigger6M)),NA())</f>
        <v>1.9515695672076561E-2</v>
      </c>
      <c r="P2244" s="52">
        <f>IFERROR(_xll.qlIndexFixing(Index1Y,$H2244,TRUE,_xll.ohTrigger(RecalcTrigger,Trigger1Y)),NA())</f>
        <v>2.1679311339339445E-2</v>
      </c>
      <c r="Q2244" s="52">
        <f>IFERROR(_xll.qlIndexFixing(ONIndex1Y,I2244,TRUE,_xll.ohTrigger(RecalcTrigger,Trigger1Y)),NA())</f>
        <v>2.1539756255908316E-2</v>
      </c>
    </row>
    <row r="2245" spans="2:17" x14ac:dyDescent="0.2">
      <c r="B2245" s="46" t="s">
        <v>51</v>
      </c>
      <c r="D2245" s="49">
        <f>_xll.qlCalendarAdvance(LocalCalendar,$D2244,B2245,"f",FALSE)</f>
        <v>55514</v>
      </c>
      <c r="E2245" s="49">
        <f>_xll.qlInterestRateIndexValueDate(IndexON,D2245)</f>
        <v>55514</v>
      </c>
      <c r="F2245" s="52">
        <f>IFERROR(_xll.qlIndexFixing(IndexON,D2245,TRUE,_xll.ohTrigger(RecalcTrigger,TriggerON)),NA())</f>
        <v>1.3649947620528735E-2</v>
      </c>
      <c r="H2245" s="49">
        <f>_xll.qlCalendarAdvance(IborCalendar,$H2244,B2245,"f",FALSE)</f>
        <v>55493</v>
      </c>
      <c r="I2245" s="49">
        <f>_xll.qlInterestRateIndexValueDate(Index1M,$H2245)</f>
        <v>55495</v>
      </c>
      <c r="J2245" s="52">
        <f>IFERROR(_xll.qlIndexFixing(Index1M,$H2245,TRUE,_xll.ohTrigger(RecalcTrigger,Trigger1M)),NA())</f>
        <v>1.630344767748779E-2</v>
      </c>
      <c r="K2245" s="52">
        <f>IFERROR(_xll.qlIndexFixing(ONIndex1M,I2245,TRUE,_xll.ohTrigger(RecalcTrigger,Trigger1M)),NA())</f>
        <v>1.6295374198351809E-2</v>
      </c>
      <c r="L2245" s="52">
        <f>IFERROR(_xll.qlIndexFixing(Index3M,H2245,TRUE,_xll.ohTrigger(RecalcTrigger,Trigger3M)),NA())</f>
        <v>1.7658697588022004E-2</v>
      </c>
      <c r="M2245" s="52">
        <f>IFERROR(_xll.qlIndexFixing(ONIndex3M,I2245,TRUE,_xll.ohTrigger(RecalcTrigger,Trigger3M)),NA())</f>
        <v>1.7633817550022357E-2</v>
      </c>
      <c r="N2245" s="52">
        <f>IFERROR(_xll.qlIndexFixing(Index6M,$H2245,TRUE,_xll.ohTrigger(RecalcTrigger,Trigger6M)),NA())</f>
        <v>1.9576586702351743E-2</v>
      </c>
      <c r="O2245" s="52">
        <f>IFERROR(_xll.qlIndexFixing(ONIndex6M,I2245,TRUE,_xll.ohTrigger(RecalcTrigger,Trigger6M)),NA())</f>
        <v>1.9513137958115934E-2</v>
      </c>
      <c r="P2245" s="52">
        <f>IFERROR(_xll.qlIndexFixing(Index1Y,$H2245,TRUE,_xll.ohTrigger(RecalcTrigger,Trigger1Y)),NA())</f>
        <v>2.1675683456136657E-2</v>
      </c>
      <c r="Q2245" s="52">
        <f>IFERROR(_xll.qlIndexFixing(ONIndex1Y,I2245,TRUE,_xll.ohTrigger(RecalcTrigger,Trigger1Y)),NA())</f>
        <v>2.1535951069342474E-2</v>
      </c>
    </row>
    <row r="2246" spans="2:17" x14ac:dyDescent="0.2">
      <c r="B2246" s="46" t="s">
        <v>51</v>
      </c>
      <c r="D2246" s="49">
        <f>_xll.qlCalendarAdvance(LocalCalendar,$D2245,B2246,"f",FALSE)</f>
        <v>55521</v>
      </c>
      <c r="E2246" s="49">
        <f>_xll.qlInterestRateIndexValueDate(IndexON,D2246)</f>
        <v>55521</v>
      </c>
      <c r="F2246" s="52">
        <f>IFERROR(_xll.qlIndexFixing(IndexON,D2246,TRUE,_xll.ohTrigger(RecalcTrigger,TriggerON)),NA())</f>
        <v>1.3647657188284867E-2</v>
      </c>
      <c r="H2246" s="49">
        <f>_xll.qlCalendarAdvance(IborCalendar,$H2245,B2246,"f",FALSE)</f>
        <v>55500</v>
      </c>
      <c r="I2246" s="49">
        <f>_xll.qlInterestRateIndexValueDate(Index1M,$H2246)</f>
        <v>55502</v>
      </c>
      <c r="J2246" s="52">
        <f>IFERROR(_xll.qlIndexFixing(Index1M,$H2246,TRUE,_xll.ohTrigger(RecalcTrigger,Trigger1M)),NA())</f>
        <v>1.6302600661812772E-2</v>
      </c>
      <c r="K2246" s="52">
        <f>IFERROR(_xll.qlIndexFixing(ONIndex1M,I2246,TRUE,_xll.ohTrigger(RecalcTrigger,Trigger1M)),NA())</f>
        <v>1.6294252075077509E-2</v>
      </c>
      <c r="L2246" s="52">
        <f>IFERROR(_xll.qlIndexFixing(Index3M,H2246,TRUE,_xll.ohTrigger(RecalcTrigger,Trigger3M)),NA())</f>
        <v>1.7656604508852678E-2</v>
      </c>
      <c r="M2246" s="52">
        <f>IFERROR(_xll.qlIndexFixing(ONIndex3M,I2246,TRUE,_xll.ohTrigger(RecalcTrigger,Trigger3M)),NA())</f>
        <v>1.7631725013504962E-2</v>
      </c>
      <c r="N2246" s="52">
        <f>IFERROR(_xll.qlIndexFixing(Index6M,$H2246,TRUE,_xll.ohTrigger(RecalcTrigger,Trigger6M)),NA())</f>
        <v>1.9574058237257365E-2</v>
      </c>
      <c r="O2246" s="52">
        <f>IFERROR(_xll.qlIndexFixing(ONIndex6M,I2246,TRUE,_xll.ohTrigger(RecalcTrigger,Trigger6M)),NA())</f>
        <v>1.9510584103095141E-2</v>
      </c>
      <c r="P2246" s="52">
        <f>IFERROR(_xll.qlIndexFixing(Index1Y,$H2246,TRUE,_xll.ohTrigger(RecalcTrigger,Trigger1Y)),NA())</f>
        <v>2.1672065612787943E-2</v>
      </c>
      <c r="Q2246" s="52">
        <f>IFERROR(_xll.qlIndexFixing(ONIndex1Y,I2246,TRUE,_xll.ohTrigger(RecalcTrigger,Trigger1Y)),NA())</f>
        <v>2.1532155694581334E-2</v>
      </c>
    </row>
    <row r="2247" spans="2:17" x14ac:dyDescent="0.2">
      <c r="B2247" s="46" t="s">
        <v>51</v>
      </c>
      <c r="D2247" s="49">
        <f>_xll.qlCalendarAdvance(LocalCalendar,$D2246,B2247,"f",FALSE)</f>
        <v>55528</v>
      </c>
      <c r="E2247" s="49">
        <f>_xll.qlInterestRateIndexValueDate(IndexON,D2247)</f>
        <v>55528</v>
      </c>
      <c r="F2247" s="52">
        <f>IFERROR(_xll.qlIndexFixing(IndexON,D2247,TRUE,_xll.ohTrigger(RecalcTrigger,TriggerON)),NA())</f>
        <v>1.3645362968590646E-2</v>
      </c>
      <c r="H2247" s="49">
        <f>_xll.qlCalendarAdvance(IborCalendar,$H2246,B2247,"f",FALSE)</f>
        <v>55507</v>
      </c>
      <c r="I2247" s="49">
        <f>_xll.qlInterestRateIndexValueDate(Index1M,$H2247)</f>
        <v>55509</v>
      </c>
      <c r="J2247" s="52">
        <f>IFERROR(_xll.qlIndexFixing(Index1M,$H2247,TRUE,_xll.ohTrigger(RecalcTrigger,Trigger1M)),NA())</f>
        <v>1.630117336868199E-2</v>
      </c>
      <c r="K2247" s="52">
        <f>IFERROR(_xll.qlIndexFixing(ONIndex1M,I2247,TRUE,_xll.ohTrigger(RecalcTrigger,Trigger1M)),NA())</f>
        <v>1.6293700297099534E-2</v>
      </c>
      <c r="L2247" s="52">
        <f>IFERROR(_xll.qlIndexFixing(Index3M,H2247,TRUE,_xll.ohTrigger(RecalcTrigger,Trigger3M)),NA())</f>
        <v>1.7654512781229922E-2</v>
      </c>
      <c r="M2247" s="52">
        <f>IFERROR(_xll.qlIndexFixing(ONIndex3M,I2247,TRUE,_xll.ohTrigger(RecalcTrigger,Trigger3M)),NA())</f>
        <v>1.7630198509120731E-2</v>
      </c>
      <c r="N2247" s="52">
        <f>IFERROR(_xll.qlIndexFixing(Index6M,$H2247,TRUE,_xll.ohTrigger(RecalcTrigger,Trigger6M)),NA())</f>
        <v>1.9571533672424722E-2</v>
      </c>
      <c r="O2247" s="52">
        <f>IFERROR(_xll.qlIndexFixing(ONIndex6M,I2247,TRUE,_xll.ohTrigger(RecalcTrigger,Trigger6M)),NA())</f>
        <v>1.9508727251233537E-2</v>
      </c>
      <c r="P2247" s="52">
        <f>IFERROR(_xll.qlIndexFixing(Index1Y,$H2247,TRUE,_xll.ohTrigger(RecalcTrigger,Trigger1Y)),NA())</f>
        <v>2.166845780918461E-2</v>
      </c>
      <c r="Q2247" s="52">
        <f>IFERROR(_xll.qlIndexFixing(ONIndex1Y,I2247,TRUE,_xll.ohTrigger(RecalcTrigger,Trigger1Y)),NA())</f>
        <v>2.1529117599920156E-2</v>
      </c>
    </row>
    <row r="2248" spans="2:17" x14ac:dyDescent="0.2">
      <c r="B2248" s="46" t="s">
        <v>51</v>
      </c>
      <c r="D2248" s="49">
        <f>_xll.qlCalendarAdvance(LocalCalendar,$D2247,B2248,"f",FALSE)</f>
        <v>55535</v>
      </c>
      <c r="E2248" s="49">
        <f>_xll.qlInterestRateIndexValueDate(IndexON,D2248)</f>
        <v>55535</v>
      </c>
      <c r="F2248" s="52">
        <f>IFERROR(_xll.qlIndexFixing(IndexON,D2248,TRUE,_xll.ohTrigger(RecalcTrigger,TriggerON)),NA())</f>
        <v>1.36430649612862E-2</v>
      </c>
      <c r="H2248" s="49">
        <f>_xll.qlCalendarAdvance(IborCalendar,$H2247,B2248,"f",FALSE)</f>
        <v>55514</v>
      </c>
      <c r="I2248" s="49">
        <f>_xll.qlInterestRateIndexValueDate(Index1M,$H2248)</f>
        <v>55516</v>
      </c>
      <c r="J2248" s="52">
        <f>IFERROR(_xll.qlIndexFixing(Index1M,$H2248,TRUE,_xll.ohTrigger(RecalcTrigger,Trigger1M)),NA())</f>
        <v>1.6300601088143102E-2</v>
      </c>
      <c r="K2248" s="52">
        <f>IFERROR(_xll.qlIndexFixing(ONIndex1M,I2248,TRUE,_xll.ohTrigger(RecalcTrigger,Trigger1M)),NA())</f>
        <v>1.6292278986937969E-2</v>
      </c>
      <c r="L2248" s="52">
        <f>IFERROR(_xll.qlIndexFixing(Index3M,H2248,TRUE,_xll.ohTrigger(RecalcTrigger,Trigger3M)),NA())</f>
        <v>1.7652422405151094E-2</v>
      </c>
      <c r="M2248" s="52">
        <f>IFERROR(_xll.qlIndexFixing(ONIndex3M,I2248,TRUE,_xll.ohTrigger(RecalcTrigger,Trigger3M)),NA())</f>
        <v>1.7627826307633487E-2</v>
      </c>
      <c r="N2248" s="52">
        <f>IFERROR(_xll.qlIndexFixing(Index6M,$H2248,TRUE,_xll.ohTrigger(RecalcTrigger,Trigger6M)),NA())</f>
        <v>1.9567958884981813E-2</v>
      </c>
      <c r="O2248" s="52">
        <f>IFERROR(_xll.qlIndexFixing(ONIndex6M,I2248,TRUE,_xll.ohTrigger(RecalcTrigger,Trigger6M)),NA())</f>
        <v>1.9505834666617705E-2</v>
      </c>
      <c r="P2248" s="52">
        <f>IFERROR(_xll.qlIndexFixing(Index1Y,$H2248,TRUE,_xll.ohTrigger(RecalcTrigger,Trigger1Y)),NA())</f>
        <v>2.1665256861322563E-2</v>
      </c>
      <c r="Q2248" s="52">
        <f>IFERROR(_xll.qlIndexFixing(ONIndex1Y,I2248,TRUE,_xll.ohTrigger(RecalcTrigger,Trigger1Y)),NA())</f>
        <v>2.1524968559860636E-2</v>
      </c>
    </row>
    <row r="2249" spans="2:17" x14ac:dyDescent="0.2">
      <c r="B2249" s="46" t="s">
        <v>51</v>
      </c>
      <c r="D2249" s="49">
        <f>_xll.qlCalendarAdvance(LocalCalendar,$D2248,B2249,"f",FALSE)</f>
        <v>55542</v>
      </c>
      <c r="E2249" s="49">
        <f>_xll.qlInterestRateIndexValueDate(IndexON,D2249)</f>
        <v>55542</v>
      </c>
      <c r="F2249" s="52">
        <f>IFERROR(_xll.qlIndexFixing(IndexON,D2249,TRUE,_xll.ohTrigger(RecalcTrigger,TriggerON)),NA())</f>
        <v>1.3640763166691272E-2</v>
      </c>
      <c r="H2249" s="49">
        <f>_xll.qlCalendarAdvance(IborCalendar,$H2248,B2249,"f",FALSE)</f>
        <v>55521</v>
      </c>
      <c r="I2249" s="49">
        <f>_xll.qlInterestRateIndexValueDate(Index1M,$H2249)</f>
        <v>55523</v>
      </c>
      <c r="J2249" s="52">
        <f>IFERROR(_xll.qlIndexFixing(Index1M,$H2249,TRUE,_xll.ohTrigger(RecalcTrigger,Trigger1M)),NA())</f>
        <v>1.6298877286859255E-2</v>
      </c>
      <c r="K2249" s="52">
        <f>IFERROR(_xll.qlIndexFixing(ONIndex1M,I2249,TRUE,_xll.ohTrigger(RecalcTrigger,Trigger1M)),NA())</f>
        <v>1.6290853086360357E-2</v>
      </c>
      <c r="L2249" s="52">
        <f>IFERROR(_xll.qlIndexFixing(Index3M,H2249,TRUE,_xll.ohTrigger(RecalcTrigger,Trigger3M)),NA())</f>
        <v>1.765033338061444E-2</v>
      </c>
      <c r="M2249" s="52">
        <f>IFERROR(_xll.qlIndexFixing(ONIndex3M,I2249,TRUE,_xll.ohTrigger(RecalcTrigger,Trigger3M)),NA())</f>
        <v>1.7625455472005669E-2</v>
      </c>
      <c r="N2249" s="52">
        <f>IFERROR(_xll.qlIndexFixing(Index6M,$H2249,TRUE,_xll.ohTrigger(RecalcTrigger,Trigger6M)),NA())</f>
        <v>1.9565441693329331E-2</v>
      </c>
      <c r="O2249" s="52">
        <f>IFERROR(_xll.qlIndexFixing(ONIndex6M,I2249,TRUE,_xll.ohTrigger(RecalcTrigger,Trigger6M)),NA())</f>
        <v>1.9502945691165507E-2</v>
      </c>
      <c r="P2249" s="52">
        <f>IFERROR(_xll.qlIndexFixing(Index1Y,$H2249,TRUE,_xll.ohTrigger(RecalcTrigger,Trigger1Y)),NA())</f>
        <v>2.1661272320782396E-2</v>
      </c>
      <c r="Q2249" s="52">
        <f>IFERROR(_xll.qlIndexFixing(ONIndex1Y,I2249,TRUE,_xll.ohTrigger(RecalcTrigger,Trigger1Y)),NA())</f>
        <v>2.1520828441605744E-2</v>
      </c>
    </row>
    <row r="2250" spans="2:17" x14ac:dyDescent="0.2">
      <c r="B2250" s="46" t="s">
        <v>51</v>
      </c>
      <c r="D2250" s="49">
        <f>_xll.qlCalendarAdvance(LocalCalendar,$D2249,B2250,"f",FALSE)</f>
        <v>55549</v>
      </c>
      <c r="E2250" s="49">
        <f>_xll.qlInterestRateIndexValueDate(IndexON,D2250)</f>
        <v>55549</v>
      </c>
      <c r="F2250" s="52">
        <f>IFERROR(_xll.qlIndexFixing(IndexON,D2250,TRUE,_xll.ohTrigger(RecalcTrigger,TriggerON)),NA())</f>
        <v>1.3638457584566055E-2</v>
      </c>
      <c r="H2250" s="49">
        <f>_xll.qlCalendarAdvance(IborCalendar,$H2249,B2250,"f",FALSE)</f>
        <v>55528</v>
      </c>
      <c r="I2250" s="49">
        <f>_xll.qlInterestRateIndexValueDate(Index1M,$H2250)</f>
        <v>55530</v>
      </c>
      <c r="J2250" s="52">
        <f>IFERROR(_xll.qlIndexFixing(Index1M,$H2250,TRUE,_xll.ohTrigger(RecalcTrigger,Trigger1M)),NA())</f>
        <v>1.6297721081067501E-2</v>
      </c>
      <c r="K2250" s="52">
        <f>IFERROR(_xll.qlIndexFixing(ONIndex1M,I2250,TRUE,_xll.ohTrigger(RecalcTrigger,Trigger1M)),NA())</f>
        <v>1.6289995805154334E-2</v>
      </c>
      <c r="L2250" s="52">
        <f>IFERROR(_xll.qlIndexFixing(Index3M,H2250,TRUE,_xll.ohTrigger(RecalcTrigger,Trigger3M)),NA())</f>
        <v>1.7648245707618207E-2</v>
      </c>
      <c r="M2250" s="52">
        <f>IFERROR(_xll.qlIndexFixing(ONIndex3M,I2250,TRUE,_xll.ohTrigger(RecalcTrigger,Trigger3M)),NA())</f>
        <v>1.7623650635005816E-2</v>
      </c>
      <c r="N2250" s="52">
        <f>IFERROR(_xll.qlIndexFixing(Index6M,$H2250,TRUE,_xll.ohTrigger(RecalcTrigger,Trigger6M)),NA())</f>
        <v>1.9562928401213368E-2</v>
      </c>
      <c r="O2250" s="52">
        <f>IFERROR(_xll.qlIndexFixing(ONIndex6M,I2250,TRUE,_xll.ohTrigger(RecalcTrigger,Trigger6M)),NA())</f>
        <v>1.9500754244774487E-2</v>
      </c>
      <c r="P2250" s="52">
        <f>IFERROR(_xll.qlIndexFixing(Index1Y,$H2250,TRUE,_xll.ohTrigger(RecalcTrigger,Trigger1Y)),NA())</f>
        <v>2.1657694635767666E-2</v>
      </c>
      <c r="Q2250" s="52">
        <f>IFERROR(_xll.qlIndexFixing(ONIndex1Y,I2250,TRUE,_xll.ohTrigger(RecalcTrigger,Trigger1Y)),NA())</f>
        <v>2.1517447445649207E-2</v>
      </c>
    </row>
    <row r="2251" spans="2:17" x14ac:dyDescent="0.2">
      <c r="B2251" s="46" t="s">
        <v>51</v>
      </c>
      <c r="D2251" s="49">
        <f>_xll.qlCalendarAdvance(LocalCalendar,$D2250,B2251,"f",FALSE)</f>
        <v>55556</v>
      </c>
      <c r="E2251" s="49">
        <f>_xll.qlInterestRateIndexValueDate(IndexON,D2251)</f>
        <v>55556</v>
      </c>
      <c r="F2251" s="52">
        <f>IFERROR(_xll.qlIndexFixing(IndexON,D2251,TRUE,_xll.ohTrigger(RecalcTrigger,TriggerON)),NA())</f>
        <v>1.3636148214830612E-2</v>
      </c>
      <c r="H2251" s="49">
        <f>_xll.qlCalendarAdvance(IborCalendar,$H2250,B2251,"f",FALSE)</f>
        <v>55535</v>
      </c>
      <c r="I2251" s="49">
        <f>_xll.qlInterestRateIndexValueDate(Index1M,$H2251)</f>
        <v>55537</v>
      </c>
      <c r="J2251" s="52">
        <f>IFERROR(_xll.qlIndexFixing(Index1M,$H2251,TRUE,_xll.ohTrigger(RecalcTrigger,Trigger1M)),NA())</f>
        <v>1.6296844644687336E-2</v>
      </c>
      <c r="K2251" s="52">
        <f>IFERROR(_xll.qlIndexFixing(ONIndex1M,I2251,TRUE,_xll.ohTrigger(RecalcTrigger,Trigger1M)),NA())</f>
        <v>1.6288559911563638E-2</v>
      </c>
      <c r="L2251" s="52">
        <f>IFERROR(_xll.qlIndexFixing(Index3M,H2251,TRUE,_xll.ohTrigger(RecalcTrigger,Trigger3M)),NA())</f>
        <v>1.7647291754221348E-2</v>
      </c>
      <c r="M2251" s="52">
        <f>IFERROR(_xll.qlIndexFixing(ONIndex3M,I2251,TRUE,_xll.ohTrigger(RecalcTrigger,Trigger3M)),NA())</f>
        <v>1.7621282501050217E-2</v>
      </c>
      <c r="N2251" s="52">
        <f>IFERROR(_xll.qlIndexFixing(Index6M,$H2251,TRUE,_xll.ohTrigger(RecalcTrigger,Trigger6M)),NA())</f>
        <v>1.9560419008616794E-2</v>
      </c>
      <c r="O2251" s="52">
        <f>IFERROR(_xll.qlIndexFixing(ONIndex6M,I2251,TRUE,_xll.ohTrigger(RecalcTrigger,Trigger6M)),NA())</f>
        <v>1.9497872711022879E-2</v>
      </c>
      <c r="P2251" s="52">
        <f>IFERROR(_xll.qlIndexFixing(Index1Y,$H2251,TRUE,_xll.ohTrigger(RecalcTrigger,Trigger1Y)),NA())</f>
        <v>2.1654525318781433E-2</v>
      </c>
      <c r="Q2251" s="52">
        <f>IFERROR(_xll.qlIndexFixing(ONIndex1Y,I2251,TRUE,_xll.ohTrigger(RecalcTrigger,Trigger1Y)),NA())</f>
        <v>2.1513325998911981E-2</v>
      </c>
    </row>
    <row r="2252" spans="2:17" x14ac:dyDescent="0.2">
      <c r="B2252" s="46" t="s">
        <v>51</v>
      </c>
      <c r="D2252" s="49">
        <f>_xll.qlCalendarAdvance(LocalCalendar,$D2251,B2252,"f",FALSE)</f>
        <v>55563</v>
      </c>
      <c r="E2252" s="49">
        <f>_xll.qlInterestRateIndexValueDate(IndexON,D2252)</f>
        <v>55563</v>
      </c>
      <c r="F2252" s="52">
        <f>IFERROR(_xll.qlIndexFixing(IndexON,D2252,TRUE,_xll.ohTrigger(RecalcTrigger,TriggerON)),NA())</f>
        <v>1.3633835057724752E-2</v>
      </c>
      <c r="H2252" s="49">
        <f>_xll.qlCalendarAdvance(IborCalendar,$H2251,B2252,"f",FALSE)</f>
        <v>55542</v>
      </c>
      <c r="I2252" s="49">
        <f>_xll.qlInterestRateIndexValueDate(Index1M,$H2252)</f>
        <v>55544</v>
      </c>
      <c r="J2252" s="52">
        <f>IFERROR(_xll.qlIndexFixing(Index1M,$H2252,TRUE,_xll.ohTrigger(RecalcTrigger,Trigger1M)),NA())</f>
        <v>1.6295392339741276E-2</v>
      </c>
      <c r="K2252" s="52">
        <f>IFERROR(_xll.qlIndexFixing(ONIndex1M,I2252,TRUE,_xll.ohTrigger(RecalcTrigger,Trigger1M)),NA())</f>
        <v>1.6287405169475022E-2</v>
      </c>
      <c r="L2252" s="52">
        <f>IFERROR(_xll.qlIndexFixing(Index3M,H2252,TRUE,_xll.ohTrigger(RecalcTrigger,Trigger3M)),NA())</f>
        <v>1.7644074416236451E-2</v>
      </c>
      <c r="M2252" s="52">
        <f>IFERROR(_xll.qlIndexFixing(ONIndex3M,I2252,TRUE,_xll.ohTrigger(RecalcTrigger,Trigger3M)),NA())</f>
        <v>1.7619198032585714E-2</v>
      </c>
      <c r="N2252" s="52">
        <f>IFERROR(_xll.qlIndexFixing(Index6M,$H2252,TRUE,_xll.ohTrigger(RecalcTrigger,Trigger6M)),NA())</f>
        <v>1.9557913515526874E-2</v>
      </c>
      <c r="O2252" s="52">
        <f>IFERROR(_xll.qlIndexFixing(ONIndex6M,I2252,TRUE,_xll.ohTrigger(RecalcTrigger,Trigger6M)),NA())</f>
        <v>1.9495342009268057E-2</v>
      </c>
      <c r="P2252" s="52">
        <f>IFERROR(_xll.qlIndexFixing(Index1Y,$H2252,TRUE,_xll.ohTrigger(RecalcTrigger,Trigger1Y)),NA())</f>
        <v>2.1650569383573629E-2</v>
      </c>
      <c r="Q2252" s="52">
        <f>IFERROR(_xll.qlIndexFixing(ONIndex1Y,I2252,TRUE,_xll.ohTrigger(RecalcTrigger,Trigger1Y)),NA())</f>
        <v>2.1509589495378734E-2</v>
      </c>
    </row>
    <row r="2253" spans="2:17" x14ac:dyDescent="0.2">
      <c r="B2253" s="46" t="s">
        <v>51</v>
      </c>
      <c r="D2253" s="49">
        <f>_xll.qlCalendarAdvance(LocalCalendar,$D2252,B2253,"f",FALSE)</f>
        <v>55570</v>
      </c>
      <c r="E2253" s="49">
        <f>_xll.qlInterestRateIndexValueDate(IndexON,D2253)</f>
        <v>55570</v>
      </c>
      <c r="F2253" s="52">
        <f>IFERROR(_xll.qlIndexFixing(IndexON,D2253,TRUE,_xll.ohTrigger(RecalcTrigger,TriggerON)),NA())</f>
        <v>1.3631518113088603E-2</v>
      </c>
      <c r="H2253" s="49">
        <f>_xll.qlCalendarAdvance(IborCalendar,$H2252,B2253,"f",FALSE)</f>
        <v>55549</v>
      </c>
      <c r="I2253" s="49">
        <f>_xll.qlInterestRateIndexValueDate(Index1M,$H2253)</f>
        <v>55551</v>
      </c>
      <c r="J2253" s="52">
        <f>IFERROR(_xll.qlIndexFixing(Index1M,$H2253,TRUE,_xll.ohTrigger(RecalcTrigger,Trigger1M)),NA())</f>
        <v>1.6294219804204223E-2</v>
      </c>
      <c r="K2253" s="52">
        <f>IFERROR(_xll.qlIndexFixing(ONIndex1M,I2253,TRUE,_xll.ohTrigger(RecalcTrigger,Trigger1M)),NA())</f>
        <v>1.6286244990961762E-2</v>
      </c>
      <c r="L2253" s="52">
        <f>IFERROR(_xll.qlIndexFixing(Index3M,H2253,TRUE,_xll.ohTrigger(RecalcTrigger,Trigger3M)),NA())</f>
        <v>1.7641707738432544E-2</v>
      </c>
      <c r="M2253" s="52">
        <f>IFERROR(_xll.qlIndexFixing(ONIndex3M,I2253,TRUE,_xll.ohTrigger(RecalcTrigger,Trigger3M)),NA())</f>
        <v>1.7617114908805576E-2</v>
      </c>
      <c r="N2253" s="52">
        <f>IFERROR(_xll.qlIndexFixing(Index6M,$H2253,TRUE,_xll.ohTrigger(RecalcTrigger,Trigger6M)),NA())</f>
        <v>1.955541192192823E-2</v>
      </c>
      <c r="O2253" s="52">
        <f>IFERROR(_xll.qlIndexFixing(ONIndex6M,I2253,TRUE,_xll.ohTrigger(RecalcTrigger,Trigger6M)),NA())</f>
        <v>1.949281516639978E-2</v>
      </c>
      <c r="P2253" s="52">
        <f>IFERROR(_xll.qlIndexFixing(Index1Y,$H2253,TRUE,_xll.ohTrigger(RecalcTrigger,Trigger1Y)),NA())</f>
        <v>2.1647021816180865E-2</v>
      </c>
      <c r="Q2253" s="52">
        <f>IFERROR(_xll.qlIndexFixing(ONIndex1Y,I2253,TRUE,_xll.ohTrigger(RecalcTrigger,Trigger1Y)),NA())</f>
        <v>2.1505862803703479E-2</v>
      </c>
    </row>
    <row r="2254" spans="2:17" x14ac:dyDescent="0.2">
      <c r="B2254" s="46" t="s">
        <v>51</v>
      </c>
      <c r="D2254" s="49">
        <f>_xll.qlCalendarAdvance(LocalCalendar,$D2253,B2254,"f",FALSE)</f>
        <v>55577</v>
      </c>
      <c r="E2254" s="49">
        <f>_xll.qlInterestRateIndexValueDate(IndexON,D2254)</f>
        <v>55577</v>
      </c>
      <c r="F2254" s="52">
        <f>IFERROR(_xll.qlIndexFixing(IndexON,D2254,TRUE,_xll.ohTrigger(RecalcTrigger,TriggerON)),NA())</f>
        <v>1.3629197381002101E-2</v>
      </c>
      <c r="H2254" s="49">
        <f>_xll.qlCalendarAdvance(IborCalendar,$H2253,B2254,"f",FALSE)</f>
        <v>55556</v>
      </c>
      <c r="I2254" s="49">
        <f>_xll.qlInterestRateIndexValueDate(Index1M,$H2254)</f>
        <v>55558</v>
      </c>
      <c r="J2254" s="52">
        <f>IFERROR(_xll.qlIndexFixing(Index1M,$H2254,TRUE,_xll.ohTrigger(RecalcTrigger,Trigger1M)),NA())</f>
        <v>1.6293041825423897E-2</v>
      </c>
      <c r="K2254" s="52">
        <f>IFERROR(_xll.qlIndexFixing(ONIndex1M,I2254,TRUE,_xll.ohTrigger(RecalcTrigger,Trigger1M)),NA())</f>
        <v>1.6285079375917277E-2</v>
      </c>
      <c r="L2254" s="52">
        <f>IFERROR(_xll.qlIndexFixing(Index3M,H2254,TRUE,_xll.ohTrigger(RecalcTrigger,Trigger3M)),NA())</f>
        <v>1.7639625476848941E-2</v>
      </c>
      <c r="M2254" s="52">
        <f>IFERROR(_xll.qlIndexFixing(ONIndex3M,I2254,TRUE,_xll.ohTrigger(RecalcTrigger,Trigger3M)),NA())</f>
        <v>1.7615033129683155E-2</v>
      </c>
      <c r="N2254" s="52">
        <f>IFERROR(_xll.qlIndexFixing(Index6M,$H2254,TRUE,_xll.ohTrigger(RecalcTrigger,Trigger6M)),NA())</f>
        <v>1.9552914227805931E-2</v>
      </c>
      <c r="O2254" s="52">
        <f>IFERROR(_xll.qlIndexFixing(ONIndex6M,I2254,TRUE,_xll.ohTrigger(RecalcTrigger,Trigger6M)),NA())</f>
        <v>1.94902921823914E-2</v>
      </c>
      <c r="P2254" s="52">
        <f>IFERROR(_xll.qlIndexFixing(Index1Y,$H2254,TRUE,_xll.ohTrigger(RecalcTrigger,Trigger1Y)),NA())</f>
        <v>2.1643484287781824E-2</v>
      </c>
      <c r="Q2254" s="52">
        <f>IFERROR(_xll.qlIndexFixing(ONIndex1Y,I2254,TRUE,_xll.ohTrigger(RecalcTrigger,Trigger1Y)),NA())</f>
        <v>2.1502145923886218E-2</v>
      </c>
    </row>
    <row r="2255" spans="2:17" x14ac:dyDescent="0.2">
      <c r="B2255" s="46" t="s">
        <v>51</v>
      </c>
      <c r="D2255" s="49">
        <f>_xll.qlCalendarAdvance(LocalCalendar,$D2254,B2255,"f",FALSE)</f>
        <v>55584</v>
      </c>
      <c r="E2255" s="49">
        <f>_xll.qlInterestRateIndexValueDate(IndexON,D2255)</f>
        <v>55584</v>
      </c>
      <c r="F2255" s="52">
        <f>IFERROR(_xll.qlIndexFixing(IndexON,D2255,TRUE,_xll.ohTrigger(RecalcTrigger,TriggerON)),NA())</f>
        <v>1.3626872861465245E-2</v>
      </c>
      <c r="H2255" s="49">
        <f>_xll.qlCalendarAdvance(IborCalendar,$H2254,B2255,"f",FALSE)</f>
        <v>55563</v>
      </c>
      <c r="I2255" s="49">
        <f>_xll.qlInterestRateIndexValueDate(Index1M,$H2255)</f>
        <v>55565</v>
      </c>
      <c r="J2255" s="52">
        <f>IFERROR(_xll.qlIndexFixing(Index1M,$H2255,TRUE,_xll.ohTrigger(RecalcTrigger,Trigger1M)),NA())</f>
        <v>1.6291858403402873E-2</v>
      </c>
      <c r="K2255" s="52">
        <f>IFERROR(_xll.qlIndexFixing(ONIndex1M,I2255,TRUE,_xll.ohTrigger(RecalcTrigger,Trigger1M)),NA())</f>
        <v>1.628419270829129E-2</v>
      </c>
      <c r="L2255" s="52">
        <f>IFERROR(_xll.qlIndexFixing(Index3M,H2255,TRUE,_xll.ohTrigger(RecalcTrigger,Trigger3M)),NA())</f>
        <v>1.7637544566716734E-2</v>
      </c>
      <c r="M2255" s="52">
        <f>IFERROR(_xll.qlIndexFixing(ONIndex3M,I2255,TRUE,_xll.ohTrigger(RecalcTrigger,Trigger3M)),NA())</f>
        <v>1.7613234986642023E-2</v>
      </c>
      <c r="N2255" s="52">
        <f>IFERROR(_xll.qlIndexFixing(Index6M,$H2255,TRUE,_xll.ohTrigger(RecalcTrigger,Trigger6M)),NA())</f>
        <v>1.9550420433145928E-2</v>
      </c>
      <c r="O2255" s="52">
        <f>IFERROR(_xll.qlIndexFixing(ONIndex6M,I2255,TRUE,_xll.ohTrigger(RecalcTrigger,Trigger6M)),NA())</f>
        <v>1.9488120724604485E-2</v>
      </c>
      <c r="P2255" s="52">
        <f>IFERROR(_xll.qlIndexFixing(Index1Y,$H2255,TRUE,_xll.ohTrigger(RecalcTrigger,Trigger1Y)),NA())</f>
        <v>2.1640357152537079E-2</v>
      </c>
      <c r="Q2255" s="52">
        <f>IFERROR(_xll.qlIndexFixing(ONIndex1Y,I2255,TRUE,_xll.ohTrigger(RecalcTrigger,Trigger1Y)),NA())</f>
        <v>2.1498816378560104E-2</v>
      </c>
    </row>
    <row r="2256" spans="2:17" x14ac:dyDescent="0.2">
      <c r="B2256" s="46" t="s">
        <v>51</v>
      </c>
      <c r="D2256" s="49">
        <f>_xll.qlCalendarAdvance(LocalCalendar,$D2255,B2256,"f",FALSE)</f>
        <v>55591</v>
      </c>
      <c r="E2256" s="49">
        <f>_xll.qlInterestRateIndexValueDate(IndexON,D2256)</f>
        <v>55591</v>
      </c>
      <c r="F2256" s="52">
        <f>IFERROR(_xll.qlIndexFixing(IndexON,D2256,TRUE,_xll.ohTrigger(RecalcTrigger,TriggerON)),NA())</f>
        <v>1.3624544554398099E-2</v>
      </c>
      <c r="H2256" s="49">
        <f>_xll.qlCalendarAdvance(IborCalendar,$H2255,B2256,"f",FALSE)</f>
        <v>55570</v>
      </c>
      <c r="I2256" s="49">
        <f>_xll.qlInterestRateIndexValueDate(Index1M,$H2256)</f>
        <v>55572</v>
      </c>
      <c r="J2256" s="52">
        <f>IFERROR(_xll.qlIndexFixing(Index1M,$H2256,TRUE,_xll.ohTrigger(RecalcTrigger,Trigger1M)),NA())</f>
        <v>1.6290669538138576E-2</v>
      </c>
      <c r="K2256" s="52">
        <f>IFERROR(_xll.qlIndexFixing(ONIndex1M,I2256,TRUE,_xll.ohTrigger(RecalcTrigger,Trigger1M)),NA())</f>
        <v>1.6282731836527731E-2</v>
      </c>
      <c r="L2256" s="52">
        <f>IFERROR(_xll.qlIndexFixing(Index3M,H2256,TRUE,_xll.ohTrigger(RecalcTrigger,Trigger3M)),NA())</f>
        <v>1.7635465008035034E-2</v>
      </c>
      <c r="M2256" s="52">
        <f>IFERROR(_xll.qlIndexFixing(ONIndex3M,I2256,TRUE,_xll.ohTrigger(RecalcTrigger,Trigger3M)),NA())</f>
        <v>1.7610873605518051E-2</v>
      </c>
      <c r="N2256" s="52">
        <f>IFERROR(_xll.qlIndexFixing(Index6M,$H2256,TRUE,_xll.ohTrigger(RecalcTrigger,Trigger6M)),NA())</f>
        <v>1.9547930537933279E-2</v>
      </c>
      <c r="O2256" s="52">
        <f>IFERROR(_xll.qlIndexFixing(ONIndex6M,I2256,TRUE,_xll.ohTrigger(RecalcTrigger,Trigger6M)),NA())</f>
        <v>1.9485257791114208E-2</v>
      </c>
      <c r="P2256" s="52">
        <f>IFERROR(_xll.qlIndexFixing(Index1Y,$H2256,TRUE,_xll.ohTrigger(RecalcTrigger,Trigger1Y)),NA())</f>
        <v>2.1636439347541496E-2</v>
      </c>
      <c r="Q2256" s="52">
        <f>IFERROR(_xll.qlIndexFixing(ONIndex1Y,I2256,TRUE,_xll.ohTrigger(RecalcTrigger,Trigger1Y)),NA())</f>
        <v>2.1494741599905609E-2</v>
      </c>
    </row>
    <row r="2257" spans="2:17" x14ac:dyDescent="0.2">
      <c r="B2257" s="46" t="s">
        <v>51</v>
      </c>
      <c r="D2257" s="49">
        <f>_xll.qlCalendarAdvance(LocalCalendar,$D2256,B2257,"f",FALSE)</f>
        <v>55598</v>
      </c>
      <c r="E2257" s="49">
        <f>_xll.qlInterestRateIndexValueDate(IndexON,D2257)</f>
        <v>55598</v>
      </c>
      <c r="F2257" s="52">
        <f>IFERROR(_xll.qlIndexFixing(IndexON,D2257,TRUE,_xll.ohTrigger(RecalcTrigger,TriggerON)),NA())</f>
        <v>1.3622212459800664E-2</v>
      </c>
      <c r="H2257" s="49">
        <f>_xll.qlCalendarAdvance(IborCalendar,$H2256,B2257,"f",FALSE)</f>
        <v>55577</v>
      </c>
      <c r="I2257" s="49">
        <f>_xll.qlInterestRateIndexValueDate(Index1M,$H2257)</f>
        <v>55579</v>
      </c>
      <c r="J2257" s="52">
        <f>IFERROR(_xll.qlIndexFixing(Index1M,$H2257,TRUE,_xll.ohTrigger(RecalcTrigger,Trigger1M)),NA())</f>
        <v>1.6289475229633577E-2</v>
      </c>
      <c r="K2257" s="52">
        <f>IFERROR(_xll.qlIndexFixing(ONIndex1M,I2257,TRUE,_xll.ohTrigger(RecalcTrigger,Trigger1M)),NA())</f>
        <v>1.6281549912102733E-2</v>
      </c>
      <c r="L2257" s="52">
        <f>IFERROR(_xll.qlIndexFixing(Index3M,H2257,TRUE,_xll.ohTrigger(RecalcTrigger,Trigger3M)),NA())</f>
        <v>1.7634519008507411E-2</v>
      </c>
      <c r="M2257" s="52">
        <f>IFERROR(_xll.qlIndexFixing(ONIndex3M,I2257,TRUE,_xll.ohTrigger(RecalcTrigger,Trigger3M)),NA())</f>
        <v>1.7608795860448723E-2</v>
      </c>
      <c r="N2257" s="52">
        <f>IFERROR(_xll.qlIndexFixing(Index6M,$H2257,TRUE,_xll.ohTrigger(RecalcTrigger,Trigger6M)),NA())</f>
        <v>1.9546855252684764E-2</v>
      </c>
      <c r="O2257" s="52">
        <f>IFERROR(_xll.qlIndexFixing(ONIndex6M,I2257,TRUE,_xll.ohTrigger(RecalcTrigger,Trigger6M)),NA())</f>
        <v>1.9482746383792104E-2</v>
      </c>
      <c r="P2257" s="52">
        <f>IFERROR(_xll.qlIndexFixing(Index1Y,$H2257,TRUE,_xll.ohTrigger(RecalcTrigger,Trigger1Y)),NA())</f>
        <v>2.1632931935488493E-2</v>
      </c>
      <c r="Q2257" s="52">
        <f>IFERROR(_xll.qlIndexFixing(ONIndex1Y,I2257,TRUE,_xll.ohTrigger(RecalcTrigger,Trigger1Y)),NA())</f>
        <v>2.1491054155662326E-2</v>
      </c>
    </row>
    <row r="2258" spans="2:17" x14ac:dyDescent="0.2">
      <c r="B2258" s="46" t="s">
        <v>51</v>
      </c>
      <c r="D2258" s="49">
        <f>_xll.qlCalendarAdvance(LocalCalendar,$D2257,B2258,"f",FALSE)</f>
        <v>55605</v>
      </c>
      <c r="E2258" s="49">
        <f>_xll.qlInterestRateIndexValueDate(IndexON,D2258)</f>
        <v>55605</v>
      </c>
      <c r="F2258" s="52">
        <f>IFERROR(_xll.qlIndexFixing(IndexON,D2258,TRUE,_xll.ohTrigger(RecalcTrigger,TriggerON)),NA())</f>
        <v>1.3619876577832812E-2</v>
      </c>
      <c r="H2258" s="49">
        <f>_xll.qlCalendarAdvance(IborCalendar,$H2257,B2258,"f",FALSE)</f>
        <v>55584</v>
      </c>
      <c r="I2258" s="49">
        <f>_xll.qlInterestRateIndexValueDate(Index1M,$H2258)</f>
        <v>55586</v>
      </c>
      <c r="J2258" s="52">
        <f>IFERROR(_xll.qlIndexFixing(Index1M,$H2258,TRUE,_xll.ohTrigger(RecalcTrigger,Trigger1M)),NA())</f>
        <v>1.6288275477890465E-2</v>
      </c>
      <c r="K2258" s="52">
        <f>IFERROR(_xll.qlIndexFixing(ONIndex1M,I2258,TRUE,_xll.ohTrigger(RecalcTrigger,Trigger1M)),NA())</f>
        <v>1.6280362551226446E-2</v>
      </c>
      <c r="L2258" s="52">
        <f>IFERROR(_xll.qlIndexFixing(Index3M,H2258,TRUE,_xll.ohTrigger(RecalcTrigger,Trigger3M)),NA())</f>
        <v>1.7632442132899748E-2</v>
      </c>
      <c r="M2258" s="52">
        <f>IFERROR(_xll.qlIndexFixing(ONIndex3M,I2258,TRUE,_xll.ohTrigger(RecalcTrigger,Trigger3M)),NA())</f>
        <v>1.7606719460037112E-2</v>
      </c>
      <c r="N2258" s="52">
        <f>IFERROR(_xll.qlIndexFixing(Index6M,$H2258,TRUE,_xll.ohTrigger(RecalcTrigger,Trigger6M)),NA())</f>
        <v>1.9544020872288861E-2</v>
      </c>
      <c r="O2258" s="52">
        <f>IFERROR(_xll.qlIndexFixing(ONIndex6M,I2258,TRUE,_xll.ohTrigger(RecalcTrigger,Trigger6M)),NA())</f>
        <v>1.9480238835303254E-2</v>
      </c>
      <c r="P2258" s="52">
        <f>IFERROR(_xll.qlIndexFixing(Index1Y,$H2258,TRUE,_xll.ohTrigger(RecalcTrigger,Trigger1Y)),NA())</f>
        <v>2.1629434562006666E-2</v>
      </c>
      <c r="Q2258" s="52">
        <f>IFERROR(_xll.qlIndexFixing(ONIndex1Y,I2258,TRUE,_xll.ohTrigger(RecalcTrigger,Trigger1Y)),NA())</f>
        <v>2.1487376523303681E-2</v>
      </c>
    </row>
    <row r="2259" spans="2:17" x14ac:dyDescent="0.2">
      <c r="B2259" s="46" t="s">
        <v>51</v>
      </c>
      <c r="D2259" s="49">
        <f>_xll.qlCalendarAdvance(LocalCalendar,$D2258,B2259,"f",FALSE)</f>
        <v>55612</v>
      </c>
      <c r="E2259" s="49">
        <f>_xll.qlInterestRateIndexValueDate(IndexON,D2259)</f>
        <v>55612</v>
      </c>
      <c r="F2259" s="52">
        <f>IFERROR(_xll.qlIndexFixing(IndexON,D2259,TRUE,_xll.ohTrigger(RecalcTrigger,TriggerON)),NA())</f>
        <v>1.3617536908254735E-2</v>
      </c>
      <c r="H2259" s="49">
        <f>_xll.qlCalendarAdvance(IborCalendar,$H2258,B2259,"f",FALSE)</f>
        <v>55591</v>
      </c>
      <c r="I2259" s="49">
        <f>_xll.qlInterestRateIndexValueDate(Index1M,$H2259)</f>
        <v>55593</v>
      </c>
      <c r="J2259" s="52">
        <f>IFERROR(_xll.qlIndexFixing(Index1M,$H2259,TRUE,_xll.ohTrigger(RecalcTrigger,Trigger1M)),NA())</f>
        <v>1.6287070282911809E-2</v>
      </c>
      <c r="K2259" s="52">
        <f>IFERROR(_xll.qlIndexFixing(ONIndex1M,I2259,TRUE,_xll.ohTrigger(RecalcTrigger,Trigger1M)),NA())</f>
        <v>1.6279169753925515E-2</v>
      </c>
      <c r="L2259" s="52">
        <f>IFERROR(_xll.qlIndexFixing(Index3M,H2259,TRUE,_xll.ohTrigger(RecalcTrigger,Trigger3M)),NA())</f>
        <v>1.763036660904739E-2</v>
      </c>
      <c r="M2259" s="52">
        <f>IFERROR(_xll.qlIndexFixing(ONIndex3M,I2259,TRUE,_xll.ohTrigger(RecalcTrigger,Trigger3M)),NA())</f>
        <v>1.7604644404336511E-2</v>
      </c>
      <c r="N2259" s="52">
        <f>IFERROR(_xll.qlIndexFixing(Index6M,$H2259,TRUE,_xll.ohTrigger(RecalcTrigger,Trigger6M)),NA())</f>
        <v>1.9541543109436885E-2</v>
      </c>
      <c r="O2259" s="52">
        <f>IFERROR(_xll.qlIndexFixing(ONIndex6M,I2259,TRUE,_xll.ohTrigger(RecalcTrigger,Trigger6M)),NA())</f>
        <v>1.9477735145780883E-2</v>
      </c>
      <c r="P2259" s="52">
        <f>IFERROR(_xll.qlIndexFixing(Index1Y,$H2259,TRUE,_xll.ohTrigger(RecalcTrigger,Trigger1Y)),NA())</f>
        <v>2.1625947226991026E-2</v>
      </c>
      <c r="Q2259" s="52">
        <f>IFERROR(_xll.qlIndexFixing(ONIndex1Y,I2259,TRUE,_xll.ohTrigger(RecalcTrigger,Trigger1Y)),NA())</f>
        <v>2.1483708702803028E-2</v>
      </c>
    </row>
    <row r="2260" spans="2:17" x14ac:dyDescent="0.2">
      <c r="B2260" s="46" t="s">
        <v>51</v>
      </c>
      <c r="D2260" s="49">
        <f>_xll.qlCalendarAdvance(LocalCalendar,$D2259,B2260,"f",FALSE)</f>
        <v>55619</v>
      </c>
      <c r="E2260" s="49">
        <f>_xll.qlInterestRateIndexValueDate(IndexON,D2260)</f>
        <v>55619</v>
      </c>
      <c r="F2260" s="52">
        <f>IFERROR(_xll.qlIndexFixing(IndexON,D2260,TRUE,_xll.ohTrigger(RecalcTrigger,TriggerON)),NA())</f>
        <v>1.3615193451226304E-2</v>
      </c>
      <c r="H2260" s="49">
        <f>_xll.qlCalendarAdvance(IborCalendar,$H2259,B2260,"f",FALSE)</f>
        <v>55598</v>
      </c>
      <c r="I2260" s="49">
        <f>_xll.qlInterestRateIndexValueDate(Index1M,$H2260)</f>
        <v>55600</v>
      </c>
      <c r="J2260" s="52">
        <f>IFERROR(_xll.qlIndexFixing(Index1M,$H2260,TRUE,_xll.ohTrigger(RecalcTrigger,Trigger1M)),NA())</f>
        <v>1.6286140874102462E-2</v>
      </c>
      <c r="K2260" s="52">
        <f>IFERROR(_xll.qlIndexFixing(ONIndex1M,I2260,TRUE,_xll.ohTrigger(RecalcTrigger,Trigger1M)),NA())</f>
        <v>1.627797152014665E-2</v>
      </c>
      <c r="L2260" s="52">
        <f>IFERROR(_xll.qlIndexFixing(Index3M,H2260,TRUE,_xll.ohTrigger(RecalcTrigger,Trigger3M)),NA())</f>
        <v>1.762829243694693E-2</v>
      </c>
      <c r="M2260" s="52">
        <f>IFERROR(_xll.qlIndexFixing(ONIndex3M,I2260,TRUE,_xll.ohTrigger(RecalcTrigger,Trigger3M)),NA())</f>
        <v>1.7602570693293629E-2</v>
      </c>
      <c r="N2260" s="52">
        <f>IFERROR(_xll.qlIndexFixing(Index6M,$H2260,TRUE,_xll.ohTrigger(RecalcTrigger,Trigger6M)),NA())</f>
        <v>1.9539069246653502E-2</v>
      </c>
      <c r="O2260" s="52">
        <f>IFERROR(_xll.qlIndexFixing(ONIndex6M,I2260,TRUE,_xll.ohTrigger(RecalcTrigger,Trigger6M)),NA())</f>
        <v>1.9475235315091766E-2</v>
      </c>
      <c r="P2260" s="52">
        <f>IFERROR(_xll.qlIndexFixing(Index1Y,$H2260,TRUE,_xll.ohTrigger(RecalcTrigger,Trigger1Y)),NA())</f>
        <v>2.1622469930336591E-2</v>
      </c>
      <c r="Q2260" s="52">
        <f>IFERROR(_xll.qlIndexFixing(ONIndex1Y,I2260,TRUE,_xll.ohTrigger(RecalcTrigger,Trigger1Y)),NA())</f>
        <v>2.1480050694187014E-2</v>
      </c>
    </row>
    <row r="2261" spans="2:17" x14ac:dyDescent="0.2">
      <c r="B2261" s="46" t="s">
        <v>51</v>
      </c>
      <c r="D2261" s="49">
        <f>_xll.qlCalendarAdvance(LocalCalendar,$D2260,B2261,"f",FALSE)</f>
        <v>55626</v>
      </c>
      <c r="E2261" s="49">
        <f>_xll.qlInterestRateIndexValueDate(IndexON,D2261)</f>
        <v>55626</v>
      </c>
      <c r="F2261" s="52">
        <f>IFERROR(_xll.qlIndexFixing(IndexON,D2261,TRUE,_xll.ohTrigger(RecalcTrigger,TriggerON)),NA())</f>
        <v>1.361284620674752E-2</v>
      </c>
      <c r="H2261" s="49">
        <f>_xll.qlCalendarAdvance(IborCalendar,$H2260,B2261,"f",FALSE)</f>
        <v>55605</v>
      </c>
      <c r="I2261" s="49">
        <f>_xll.qlInterestRateIndexValueDate(Index1M,$H2261)</f>
        <v>55607</v>
      </c>
      <c r="J2261" s="52">
        <f>IFERROR(_xll.qlIndexFixing(Index1M,$H2261,TRUE,_xll.ohTrigger(RecalcTrigger,Trigger1M)),NA())</f>
        <v>1.6284924348861918E-2</v>
      </c>
      <c r="K2261" s="52">
        <f>IFERROR(_xll.qlIndexFixing(ONIndex1M,I2261,TRUE,_xll.ohTrigger(RecalcTrigger,Trigger1M)),NA())</f>
        <v>1.627676784988985E-2</v>
      </c>
      <c r="L2261" s="52">
        <f>IFERROR(_xll.qlIndexFixing(Index3M,H2261,TRUE,_xll.ohTrigger(RecalcTrigger,Trigger3M)),NA())</f>
        <v>1.7625370505684218E-2</v>
      </c>
      <c r="M2261" s="52">
        <f>IFERROR(_xll.qlIndexFixing(ONIndex3M,I2261,TRUE,_xll.ohTrigger(RecalcTrigger,Trigger3M)),NA())</f>
        <v>1.7600498326908465E-2</v>
      </c>
      <c r="N2261" s="52">
        <f>IFERROR(_xll.qlIndexFixing(Index6M,$H2261,TRUE,_xll.ohTrigger(RecalcTrigger,Trigger6M)),NA())</f>
        <v>1.9536599283924021E-2</v>
      </c>
      <c r="O2261" s="52">
        <f>IFERROR(_xll.qlIndexFixing(ONIndex6M,I2261,TRUE,_xll.ohTrigger(RecalcTrigger,Trigger6M)),NA())</f>
        <v>1.9472739343289192E-2</v>
      </c>
      <c r="P2261" s="52">
        <f>IFERROR(_xll.qlIndexFixing(Index1Y,$H2261,TRUE,_xll.ohTrigger(RecalcTrigger,Trigger1Y)),NA())</f>
        <v>2.1619002671939249E-2</v>
      </c>
      <c r="Q2261" s="52">
        <f>IFERROR(_xll.qlIndexFixing(ONIndex1Y,I2261,TRUE,_xll.ohTrigger(RecalcTrigger,Trigger1Y)),NA())</f>
        <v>2.1476402497402347E-2</v>
      </c>
    </row>
    <row r="2262" spans="2:17" x14ac:dyDescent="0.2">
      <c r="B2262" s="46" t="s">
        <v>51</v>
      </c>
      <c r="D2262" s="49">
        <f>_xll.qlCalendarAdvance(LocalCalendar,$D2261,B2262,"f",FALSE)</f>
        <v>55633</v>
      </c>
      <c r="E2262" s="49">
        <f>_xll.qlInterestRateIndexValueDate(IndexON,D2262)</f>
        <v>55633</v>
      </c>
      <c r="F2262" s="52">
        <f>IFERROR(_xll.qlIndexFixing(IndexON,D2262,TRUE,_xll.ohTrigger(RecalcTrigger,TriggerON)),NA())</f>
        <v>1.3610495174738446E-2</v>
      </c>
      <c r="H2262" s="49">
        <f>_xll.qlCalendarAdvance(IborCalendar,$H2261,B2262,"f",FALSE)</f>
        <v>55612</v>
      </c>
      <c r="I2262" s="49">
        <f>_xll.qlInterestRateIndexValueDate(Index1M,$H2262)</f>
        <v>55614</v>
      </c>
      <c r="J2262" s="52">
        <f>IFERROR(_xll.qlIndexFixing(Index1M,$H2262,TRUE,_xll.ohTrigger(RecalcTrigger,Trigger1M)),NA())</f>
        <v>1.6283702380145704E-2</v>
      </c>
      <c r="K2262" s="52">
        <f>IFERROR(_xll.qlIndexFixing(ONIndex1M,I2262,TRUE,_xll.ohTrigger(RecalcTrigger,Trigger1M)),NA())</f>
        <v>1.6275558743181762E-2</v>
      </c>
      <c r="L2262" s="52">
        <f>IFERROR(_xll.qlIndexFixing(Index3M,H2262,TRUE,_xll.ohTrigger(RecalcTrigger,Trigger3M)),NA())</f>
        <v>1.7623299051000831E-2</v>
      </c>
      <c r="M2262" s="52">
        <f>IFERROR(_xll.qlIndexFixing(ONIndex3M,I2262,TRUE,_xll.ohTrigger(RecalcTrigger,Trigger3M)),NA())</f>
        <v>1.759842730523431E-2</v>
      </c>
      <c r="N2262" s="52">
        <f>IFERROR(_xll.qlIndexFixing(Index6M,$H2262,TRUE,_xll.ohTrigger(RecalcTrigger,Trigger6M)),NA())</f>
        <v>1.9534133221233752E-2</v>
      </c>
      <c r="O2262" s="52">
        <f>IFERROR(_xll.qlIndexFixing(ONIndex6M,I2262,TRUE,_xll.ohTrigger(RecalcTrigger,Trigger6M)),NA())</f>
        <v>1.9470247230399806E-2</v>
      </c>
      <c r="P2262" s="52">
        <f>IFERROR(_xll.qlIndexFixing(Index1Y,$H2262,TRUE,_xll.ohTrigger(RecalcTrigger,Trigger1Y)),NA())</f>
        <v>2.161594937465652E-2</v>
      </c>
      <c r="Q2262" s="52">
        <f>IFERROR(_xll.qlIndexFixing(ONIndex1Y,I2262,TRUE,_xll.ohTrigger(RecalcTrigger,Trigger1Y)),NA())</f>
        <v>2.1472764112475673E-2</v>
      </c>
    </row>
    <row r="2263" spans="2:17" x14ac:dyDescent="0.2">
      <c r="B2263" s="46" t="s">
        <v>51</v>
      </c>
      <c r="D2263" s="49">
        <f>_xll.qlCalendarAdvance(LocalCalendar,$D2262,B2263,"f",FALSE)</f>
        <v>55640</v>
      </c>
      <c r="E2263" s="49">
        <f>_xll.qlInterestRateIndexValueDate(IndexON,D2263)</f>
        <v>55640</v>
      </c>
      <c r="F2263" s="52">
        <f>IFERROR(_xll.qlIndexFixing(IndexON,D2263,TRUE,_xll.ohTrigger(RecalcTrigger,TriggerON)),NA())</f>
        <v>1.3608140355279019E-2</v>
      </c>
      <c r="H2263" s="49">
        <f>_xll.qlCalendarAdvance(IborCalendar,$H2262,B2263,"f",FALSE)</f>
        <v>55619</v>
      </c>
      <c r="I2263" s="49">
        <f>_xll.qlInterestRateIndexValueDate(Index1M,$H2263)</f>
        <v>55621</v>
      </c>
      <c r="J2263" s="52">
        <f>IFERROR(_xll.qlIndexFixing(Index1M,$H2263,TRUE,_xll.ohTrigger(RecalcTrigger,Trigger1M)),NA())</f>
        <v>1.6282195070665004E-2</v>
      </c>
      <c r="K2263" s="52">
        <f>IFERROR(_xll.qlIndexFixing(ONIndex1M,I2263,TRUE,_xll.ohTrigger(RecalcTrigger,Trigger1M)),NA())</f>
        <v>1.6274344200022384E-2</v>
      </c>
      <c r="L2263" s="52">
        <f>IFERROR(_xll.qlIndexFixing(Index3M,H2263,TRUE,_xll.ohTrigger(RecalcTrigger,Trigger3M)),NA())</f>
        <v>1.7621228947830629E-2</v>
      </c>
      <c r="M2263" s="52">
        <f>IFERROR(_xll.qlIndexFixing(ONIndex3M,I2263,TRUE,_xll.ohTrigger(RecalcTrigger,Trigger3M)),NA())</f>
        <v>1.7596357628217874E-2</v>
      </c>
      <c r="N2263" s="52">
        <f>IFERROR(_xll.qlIndexFixing(Index6M,$H2263,TRUE,_xll.ohTrigger(RecalcTrigger,Trigger6M)),NA())</f>
        <v>1.9532024646579424E-2</v>
      </c>
      <c r="O2263" s="52">
        <f>IFERROR(_xll.qlIndexFixing(ONIndex6M,I2263,TRUE,_xll.ohTrigger(RecalcTrigger,Trigger6M)),NA())</f>
        <v>1.946775897637032E-2</v>
      </c>
      <c r="P2263" s="52">
        <f>IFERROR(_xll.qlIndexFixing(Index1Y,$H2263,TRUE,_xll.ohTrigger(RecalcTrigger,Trigger1Y)),NA())</f>
        <v>2.1612098269499391E-2</v>
      </c>
      <c r="Q2263" s="52">
        <f>IFERROR(_xll.qlIndexFixing(ONIndex1Y,I2263,TRUE,_xll.ohTrigger(RecalcTrigger,Trigger1Y)),NA())</f>
        <v>2.1469135539380346E-2</v>
      </c>
    </row>
    <row r="2264" spans="2:17" x14ac:dyDescent="0.2">
      <c r="B2264" s="46" t="s">
        <v>51</v>
      </c>
      <c r="D2264" s="49">
        <f>_xll.qlCalendarAdvance(LocalCalendar,$D2263,B2264,"f",FALSE)</f>
        <v>55647</v>
      </c>
      <c r="E2264" s="49">
        <f>_xll.qlInterestRateIndexValueDate(IndexON,D2264)</f>
        <v>55647</v>
      </c>
      <c r="F2264" s="52">
        <f>IFERROR(_xll.qlIndexFixing(IndexON,D2264,TRUE,_xll.ohTrigger(RecalcTrigger,TriggerON)),NA())</f>
        <v>1.3605781748369239E-2</v>
      </c>
      <c r="H2264" s="49">
        <f>_xll.qlCalendarAdvance(IborCalendar,$H2263,B2264,"f",FALSE)</f>
        <v>55626</v>
      </c>
      <c r="I2264" s="49">
        <f>_xll.qlInterestRateIndexValueDate(Index1M,$H2264)</f>
        <v>55632</v>
      </c>
      <c r="J2264" s="52">
        <f>IFERROR(_xll.qlIndexFixing(Index1M,$H2264,TRUE,_xll.ohTrigger(RecalcTrigger,Trigger1M)),NA())</f>
        <v>1.6279976748069025E-2</v>
      </c>
      <c r="K2264" s="52">
        <f>IFERROR(_xll.qlIndexFixing(ONIndex1M,I2264,TRUE,_xll.ohTrigger(RecalcTrigger,Trigger1M)),NA())</f>
        <v>1.6271864251455881E-2</v>
      </c>
      <c r="L2264" s="52">
        <f>IFERROR(_xll.qlIndexFixing(Index3M,H2264,TRUE,_xll.ohTrigger(RecalcTrigger,Trigger3M)),NA())</f>
        <v>1.7617978659164726E-2</v>
      </c>
      <c r="M2264" s="52">
        <f>IFERROR(_xll.qlIndexFixing(ONIndex3M,I2264,TRUE,_xll.ohTrigger(RecalcTrigger,Trigger3M)),NA())</f>
        <v>1.7592543540665417E-2</v>
      </c>
      <c r="N2264" s="52">
        <f>IFERROR(_xll.qlIndexFixing(Index6M,$H2264,TRUE,_xll.ohTrigger(RecalcTrigger,Trigger6M)),NA())</f>
        <v>1.9527102270928468E-2</v>
      </c>
      <c r="O2264" s="52">
        <f>IFERROR(_xll.qlIndexFixing(ONIndex6M,I2264,TRUE,_xll.ohTrigger(RecalcTrigger,Trigger6M)),NA())</f>
        <v>1.946315871382609E-2</v>
      </c>
      <c r="P2264" s="52">
        <f>IFERROR(_xll.qlIndexFixing(Index1Y,$H2264,TRUE,_xll.ohTrigger(RecalcTrigger,Trigger1Y)),NA())</f>
        <v>2.1605891262884681E-2</v>
      </c>
      <c r="Q2264" s="52">
        <f>IFERROR(_xll.qlIndexFixing(ONIndex1Y,I2264,TRUE,_xll.ohTrigger(RecalcTrigger,Trigger1Y)),NA())</f>
        <v>2.1462689216917852E-2</v>
      </c>
    </row>
    <row r="2265" spans="2:17" x14ac:dyDescent="0.2">
      <c r="B2265" s="46" t="s">
        <v>51</v>
      </c>
      <c r="D2265" s="49">
        <f>_xll.qlCalendarAdvance(LocalCalendar,$D2264,B2265,"f",FALSE)</f>
        <v>55654</v>
      </c>
      <c r="E2265" s="49">
        <f>_xll.qlInterestRateIndexValueDate(IndexON,D2265)</f>
        <v>55654</v>
      </c>
      <c r="F2265" s="52">
        <f>IFERROR(_xll.qlIndexFixing(IndexON,D2265,TRUE,_xll.ohTrigger(RecalcTrigger,TriggerON)),NA())</f>
        <v>1.3603419353929169E-2</v>
      </c>
      <c r="H2265" s="49">
        <f>_xll.qlCalendarAdvance(IborCalendar,$H2264,B2265,"f",FALSE)</f>
        <v>55633</v>
      </c>
      <c r="I2265" s="49">
        <f>_xll.qlInterestRateIndexValueDate(Index1M,$H2265)</f>
        <v>55635</v>
      </c>
      <c r="J2265" s="52">
        <f>IFERROR(_xll.qlIndexFixing(Index1M,$H2265,TRUE,_xll.ohTrigger(RecalcTrigger,Trigger1M)),NA())</f>
        <v>1.6280003813178012E-2</v>
      </c>
      <c r="K2265" s="52">
        <f>IFERROR(_xll.qlIndexFixing(ONIndex1M,I2265,TRUE,_xll.ohTrigger(RecalcTrigger,Trigger1M)),NA())</f>
        <v>1.6271898804243179E-2</v>
      </c>
      <c r="L2265" s="52">
        <f>IFERROR(_xll.qlIndexFixing(Index3M,H2265,TRUE,_xll.ohTrigger(RecalcTrigger,Trigger3M)),NA())</f>
        <v>1.761709279601837E-2</v>
      </c>
      <c r="M2265" s="52">
        <f>IFERROR(_xll.qlIndexFixing(ONIndex3M,I2265,TRUE,_xll.ohTrigger(RecalcTrigger,Trigger3M)),NA())</f>
        <v>1.7592222308238092E-2</v>
      </c>
      <c r="N2265" s="52">
        <f>IFERROR(_xll.qlIndexFixing(Index6M,$H2265,TRUE,_xll.ohTrigger(RecalcTrigger,Trigger6M)),NA())</f>
        <v>1.9526758433251294E-2</v>
      </c>
      <c r="O2265" s="52">
        <f>IFERROR(_xll.qlIndexFixing(ONIndex6M,I2265,TRUE,_xll.ohTrigger(RecalcTrigger,Trigger6M)),NA())</f>
        <v>1.9462794044917686E-2</v>
      </c>
      <c r="P2265" s="52">
        <f>IFERROR(_xll.qlIndexFixing(Index1Y,$H2265,TRUE,_xll.ohTrigger(RecalcTrigger,Trigger1Y)),NA())</f>
        <v>2.1605234018843119E-2</v>
      </c>
      <c r="Q2265" s="52">
        <f>IFERROR(_xll.qlIndexFixing(ONIndex1Y,I2265,TRUE,_xll.ohTrigger(RecalcTrigger,Trigger1Y)),NA())</f>
        <v>2.1461907828790316E-2</v>
      </c>
    </row>
    <row r="2266" spans="2:17" x14ac:dyDescent="0.2">
      <c r="B2266" s="46" t="s">
        <v>51</v>
      </c>
      <c r="D2266" s="49">
        <f>_xll.qlCalendarAdvance(LocalCalendar,$D2265,B2266,"f",FALSE)</f>
        <v>55661</v>
      </c>
      <c r="E2266" s="49">
        <f>_xll.qlInterestRateIndexValueDate(IndexON,D2266)</f>
        <v>55661</v>
      </c>
      <c r="F2266" s="52">
        <f>IFERROR(_xll.qlIndexFixing(IndexON,D2266,TRUE,_xll.ohTrigger(RecalcTrigger,TriggerON)),NA())</f>
        <v>1.3601053172038746E-2</v>
      </c>
      <c r="H2266" s="49">
        <f>_xll.qlCalendarAdvance(IborCalendar,$H2265,B2266,"f",FALSE)</f>
        <v>55640</v>
      </c>
      <c r="I2266" s="49">
        <f>_xll.qlInterestRateIndexValueDate(Index1M,$H2266)</f>
        <v>55642</v>
      </c>
      <c r="J2266" s="52">
        <f>IFERROR(_xll.qlIndexFixing(Index1M,$H2266,TRUE,_xll.ohTrigger(RecalcTrigger,Trigger1M)),NA())</f>
        <v>1.6278481507571843E-2</v>
      </c>
      <c r="K2266" s="52">
        <f>IFERROR(_xll.qlIndexFixing(ONIndex1M,I2266,TRUE,_xll.ohTrigger(RecalcTrigger,Trigger1M)),NA())</f>
        <v>1.6270947465208963E-2</v>
      </c>
      <c r="L2266" s="52">
        <f>IFERROR(_xll.qlIndexFixing(Index3M,H2266,TRUE,_xll.ohTrigger(RecalcTrigger,Trigger3M)),NA())</f>
        <v>1.7615875791014222E-2</v>
      </c>
      <c r="M2266" s="52">
        <f>IFERROR(_xll.qlIndexFixing(ONIndex3M,I2266,TRUE,_xll.ohTrigger(RecalcTrigger,Trigger3M)),NA())</f>
        <v>1.7590438898704708E-2</v>
      </c>
      <c r="N2266" s="52">
        <f>IFERROR(_xll.qlIndexFixing(Index6M,$H2266,TRUE,_xll.ohTrigger(RecalcTrigger,Trigger6M)),NA())</f>
        <v>1.9524307970571822E-2</v>
      </c>
      <c r="O2266" s="52">
        <f>IFERROR(_xll.qlIndexFixing(ONIndex6M,I2266,TRUE,_xll.ohTrigger(RecalcTrigger,Trigger6M)),NA())</f>
        <v>1.9460666581865294E-2</v>
      </c>
      <c r="P2266" s="52">
        <f>IFERROR(_xll.qlIndexFixing(Index1Y,$H2266,TRUE,_xll.ohTrigger(RecalcTrigger,Trigger1Y)),NA())</f>
        <v>2.1602222926065059E-2</v>
      </c>
      <c r="Q2266" s="52">
        <f>IFERROR(_xll.qlIndexFixing(ONIndex1Y,I2266,TRUE,_xll.ohTrigger(RecalcTrigger,Trigger1Y)),NA())</f>
        <v>2.1458691529616658E-2</v>
      </c>
    </row>
    <row r="2267" spans="2:17" x14ac:dyDescent="0.2">
      <c r="B2267" s="46" t="s">
        <v>51</v>
      </c>
      <c r="D2267" s="49">
        <f>_xll.qlCalendarAdvance(LocalCalendar,$D2266,B2267,"f",FALSE)</f>
        <v>55668</v>
      </c>
      <c r="E2267" s="49">
        <f>_xll.qlInterestRateIndexValueDate(IndexON,D2267)</f>
        <v>55668</v>
      </c>
      <c r="F2267" s="52">
        <f>IFERROR(_xll.qlIndexFixing(IndexON,D2267,TRUE,_xll.ohTrigger(RecalcTrigger,TriggerON)),NA())</f>
        <v>1.359868320269797E-2</v>
      </c>
      <c r="H2267" s="49">
        <f>_xll.qlCalendarAdvance(IborCalendar,$H2266,B2267,"f",FALSE)</f>
        <v>55647</v>
      </c>
      <c r="I2267" s="49">
        <f>_xll.qlInterestRateIndexValueDate(Index1M,$H2267)</f>
        <v>55649</v>
      </c>
      <c r="J2267" s="52">
        <f>IFERROR(_xll.qlIndexFixing(Index1M,$H2267,TRUE,_xll.ohTrigger(RecalcTrigger,Trigger1M)),NA())</f>
        <v>1.6277232766763024E-2</v>
      </c>
      <c r="K2267" s="52">
        <f>IFERROR(_xll.qlIndexFixing(ONIndex1M,I2267,TRUE,_xll.ohTrigger(RecalcTrigger,Trigger1M)),NA())</f>
        <v>1.6269431662685463E-2</v>
      </c>
      <c r="L2267" s="52">
        <f>IFERROR(_xll.qlIndexFixing(Index3M,H2267,TRUE,_xll.ohTrigger(RecalcTrigger,Trigger3M)),NA())</f>
        <v>1.761381108111755E-2</v>
      </c>
      <c r="M2267" s="52">
        <f>IFERROR(_xll.qlIndexFixing(ONIndex3M,I2267,TRUE,_xll.ohTrigger(RecalcTrigger,Trigger3M)),NA())</f>
        <v>1.7588092366969121E-2</v>
      </c>
      <c r="N2267" s="52">
        <f>IFERROR(_xll.qlIndexFixing(Index6M,$H2267,TRUE,_xll.ohTrigger(RecalcTrigger,Trigger6M)),NA())</f>
        <v>1.952221558076004E-2</v>
      </c>
      <c r="O2267" s="52">
        <f>IFERROR(_xll.qlIndexFixing(ONIndex6M,I2267,TRUE,_xll.ohTrigger(RecalcTrigger,Trigger6M)),NA())</f>
        <v>1.9457844549064518E-2</v>
      </c>
      <c r="P2267" s="52">
        <f>IFERROR(_xll.qlIndexFixing(Index1Y,$H2267,TRUE,_xll.ohTrigger(RecalcTrigger,Trigger1Y)),NA())</f>
        <v>2.1598409919146026E-2</v>
      </c>
      <c r="Q2267" s="52">
        <f>IFERROR(_xll.qlIndexFixing(ONIndex1Y,I2267,TRUE,_xll.ohTrigger(RecalcTrigger,Trigger1Y)),NA())</f>
        <v>2.1454719365632258E-2</v>
      </c>
    </row>
    <row r="2268" spans="2:17" x14ac:dyDescent="0.2">
      <c r="B2268" s="46" t="s">
        <v>51</v>
      </c>
      <c r="D2268" s="49">
        <f>_xll.qlCalendarAdvance(LocalCalendar,$D2267,B2268,"f",FALSE)</f>
        <v>55675</v>
      </c>
      <c r="E2268" s="49">
        <f>_xll.qlInterestRateIndexValueDate(IndexON,D2268)</f>
        <v>55675</v>
      </c>
      <c r="F2268" s="52">
        <f>IFERROR(_xll.qlIndexFixing(IndexON,D2268,TRUE,_xll.ohTrigger(RecalcTrigger,TriggerON)),NA())</f>
        <v>1.3596309445826904E-2</v>
      </c>
      <c r="H2268" s="49">
        <f>_xll.qlCalendarAdvance(IborCalendar,$H2267,B2268,"f",FALSE)</f>
        <v>55654</v>
      </c>
      <c r="I2268" s="49">
        <f>_xll.qlInterestRateIndexValueDate(Index1M,$H2268)</f>
        <v>55656</v>
      </c>
      <c r="J2268" s="52">
        <f>IFERROR(_xll.qlIndexFixing(Index1M,$H2268,TRUE,_xll.ohTrigger(RecalcTrigger,Trigger1M)),NA())</f>
        <v>1.6275978582731554E-2</v>
      </c>
      <c r="K2268" s="52">
        <f>IFERROR(_xll.qlIndexFixing(ONIndex1M,I2268,TRUE,_xll.ohTrigger(RecalcTrigger,Trigger1M)),NA())</f>
        <v>1.6268189937216349E-2</v>
      </c>
      <c r="L2268" s="52">
        <f>IFERROR(_xll.qlIndexFixing(Index3M,H2268,TRUE,_xll.ohTrigger(RecalcTrigger,Trigger3M)),NA())</f>
        <v>1.7611747722954922E-2</v>
      </c>
      <c r="M2268" s="52">
        <f>IFERROR(_xll.qlIndexFixing(ONIndex3M,I2268,TRUE,_xll.ohTrigger(RecalcTrigger,Trigger3M)),NA())</f>
        <v>1.7586029413321214E-2</v>
      </c>
      <c r="N2268" s="52">
        <f>IFERROR(_xll.qlIndexFixing(Index6M,$H2268,TRUE,_xll.ohTrigger(RecalcTrigger,Trigger6M)),NA())</f>
        <v>1.9519418745096315E-2</v>
      </c>
      <c r="O2268" s="52">
        <f>IFERROR(_xll.qlIndexFixing(ONIndex6M,I2268,TRUE,_xll.ohTrigger(RecalcTrigger,Trigger6M)),NA())</f>
        <v>1.9455375589467749E-2</v>
      </c>
      <c r="P2268" s="52">
        <f>IFERROR(_xll.qlIndexFixing(Index1Y,$H2268,TRUE,_xll.ohTrigger(RecalcTrigger,Trigger1Y)),NA())</f>
        <v>2.1595012925651243E-2</v>
      </c>
      <c r="Q2268" s="52">
        <f>IFERROR(_xll.qlIndexFixing(ONIndex1Y,I2268,TRUE,_xll.ohTrigger(RecalcTrigger,Trigger1Y)),NA())</f>
        <v>2.145113985185354E-2</v>
      </c>
    </row>
    <row r="2269" spans="2:17" x14ac:dyDescent="0.2">
      <c r="B2269" s="46" t="s">
        <v>51</v>
      </c>
      <c r="D2269" s="49">
        <f>_xll.qlCalendarAdvance(LocalCalendar,$D2268,B2269,"f",FALSE)</f>
        <v>55682</v>
      </c>
      <c r="E2269" s="49">
        <f>_xll.qlInterestRateIndexValueDate(IndexON,D2269)</f>
        <v>55682</v>
      </c>
      <c r="F2269" s="52">
        <f>IFERROR(_xll.qlIndexFixing(IndexON,D2269,TRUE,_xll.ohTrigger(RecalcTrigger,TriggerON)),NA())</f>
        <v>1.3593931901345613E-2</v>
      </c>
      <c r="H2269" s="49">
        <f>_xll.qlCalendarAdvance(IborCalendar,$H2268,B2269,"f",FALSE)</f>
        <v>55661</v>
      </c>
      <c r="I2269" s="49">
        <f>_xll.qlInterestRateIndexValueDate(Index1M,$H2269)</f>
        <v>55663</v>
      </c>
      <c r="J2269" s="52">
        <f>IFERROR(_xll.qlIndexFixing(Index1M,$H2269,TRUE,_xll.ohTrigger(RecalcTrigger,Trigger1M)),NA())</f>
        <v>1.6274718955480019E-2</v>
      </c>
      <c r="K2269" s="52">
        <f>IFERROR(_xll.qlIndexFixing(ONIndex1M,I2269,TRUE,_xll.ohTrigger(RecalcTrigger,Trigger1M)),NA())</f>
        <v>1.6267220955408224E-2</v>
      </c>
      <c r="L2269" s="52">
        <f>IFERROR(_xll.qlIndexFixing(Index3M,H2269,TRUE,_xll.ohTrigger(RecalcTrigger,Trigger3M)),NA())</f>
        <v>1.7609968736228939E-2</v>
      </c>
      <c r="M2269" s="52">
        <f>IFERROR(_xll.qlIndexFixing(ONIndex3M,I2269,TRUE,_xll.ohTrigger(RecalcTrigger,Trigger3M)),NA())</f>
        <v>1.7584250023672254E-2</v>
      </c>
      <c r="N2269" s="52">
        <f>IFERROR(_xll.qlIndexFixing(Index6M,$H2269,TRUE,_xll.ohTrigger(RecalcTrigger,Trigger6M)),NA())</f>
        <v>1.95169799822709E-2</v>
      </c>
      <c r="O2269" s="52">
        <f>IFERROR(_xll.qlIndexFixing(ONIndex6M,I2269,TRUE,_xll.ohTrigger(RecalcTrigger,Trigger6M)),NA())</f>
        <v>1.9453260129693728E-2</v>
      </c>
      <c r="P2269" s="52">
        <f>IFERROR(_xll.qlIndexFixing(Index1Y,$H2269,TRUE,_xll.ohTrigger(RecalcTrigger,Trigger1Y)),NA())</f>
        <v>2.1592033491685769E-2</v>
      </c>
      <c r="Q2269" s="52">
        <f>IFERROR(_xll.qlIndexFixing(ONIndex1Y,I2269,TRUE,_xll.ohTrigger(RecalcTrigger,Trigger1Y)),NA())</f>
        <v>2.144795445095049E-2</v>
      </c>
    </row>
    <row r="2270" spans="2:17" x14ac:dyDescent="0.2">
      <c r="B2270" s="46" t="s">
        <v>51</v>
      </c>
      <c r="D2270" s="49">
        <f>_xll.qlCalendarAdvance(LocalCalendar,$D2269,B2270,"f",FALSE)</f>
        <v>55689</v>
      </c>
      <c r="E2270" s="49">
        <f>_xll.qlInterestRateIndexValueDate(IndexON,D2270)</f>
        <v>55689</v>
      </c>
      <c r="F2270" s="52">
        <f>IFERROR(_xll.qlIndexFixing(IndexON,D2270,TRUE,_xll.ohTrigger(RecalcTrigger,TriggerON)),NA())</f>
        <v>1.359155056957384E-2</v>
      </c>
      <c r="H2270" s="49">
        <f>_xll.qlCalendarAdvance(IborCalendar,$H2269,B2270,"f",FALSE)</f>
        <v>55668</v>
      </c>
      <c r="I2270" s="49">
        <f>_xll.qlInterestRateIndexValueDate(Index1M,$H2270)</f>
        <v>55670</v>
      </c>
      <c r="J2270" s="52">
        <f>IFERROR(_xll.qlIndexFixing(Index1M,$H2270,TRUE,_xll.ohTrigger(RecalcTrigger,Trigger1M)),NA())</f>
        <v>1.627262333827785E-2</v>
      </c>
      <c r="K2270" s="52">
        <f>IFERROR(_xll.qlIndexFixing(ONIndex1M,I2270,TRUE,_xll.ohTrigger(RecalcTrigger,Trigger1M)),NA())</f>
        <v>1.6265690176844316E-2</v>
      </c>
      <c r="L2270" s="52">
        <f>IFERROR(_xll.qlIndexFixing(Index3M,H2270,TRUE,_xll.ohTrigger(RecalcTrigger,Trigger3M)),NA())</f>
        <v>1.7606776067808184E-2</v>
      </c>
      <c r="M2270" s="52">
        <f>IFERROR(_xll.qlIndexFixing(ONIndex3M,I2270,TRUE,_xll.ohTrigger(RecalcTrigger,Trigger3M)),NA())</f>
        <v>1.758190754013178E-2</v>
      </c>
      <c r="N2270" s="52">
        <f>IFERROR(_xll.qlIndexFixing(Index6M,$H2270,TRUE,_xll.ohTrigger(RecalcTrigger,Trigger6M)),NA())</f>
        <v>1.9513481438818422E-2</v>
      </c>
      <c r="O2270" s="52">
        <f>IFERROR(_xll.qlIndexFixing(ONIndex6M,I2270,TRUE,_xll.ohTrigger(RecalcTrigger,Trigger6M)),NA())</f>
        <v>1.9450449246880552E-2</v>
      </c>
      <c r="P2270" s="52">
        <f>IFERROR(_xll.qlIndexFixing(Index1Y,$H2270,TRUE,_xll.ohTrigger(RecalcTrigger,Trigger1Y)),NA())</f>
        <v>2.1587025329906605E-2</v>
      </c>
      <c r="Q2270" s="52">
        <f>IFERROR(_xll.qlIndexFixing(ONIndex1Y,I2270,TRUE,_xll.ohTrigger(RecalcTrigger,Trigger1Y)),NA())</f>
        <v>2.1444010259763502E-2</v>
      </c>
    </row>
    <row r="2271" spans="2:17" x14ac:dyDescent="0.2">
      <c r="B2271" s="46" t="s">
        <v>51</v>
      </c>
      <c r="D2271" s="49">
        <f>_xll.qlCalendarAdvance(LocalCalendar,$D2270,B2271,"f",FALSE)</f>
        <v>55696</v>
      </c>
      <c r="E2271" s="49">
        <f>_xll.qlInterestRateIndexValueDate(IndexON,D2271)</f>
        <v>55696</v>
      </c>
      <c r="F2271" s="52">
        <f>IFERROR(_xll.qlIndexFixing(IndexON,D2271,TRUE,_xll.ohTrigger(RecalcTrigger,TriggerON)),NA())</f>
        <v>1.3589165450271778E-2</v>
      </c>
      <c r="H2271" s="49">
        <f>_xll.qlCalendarAdvance(IborCalendar,$H2270,B2271,"f",FALSE)</f>
        <v>55675</v>
      </c>
      <c r="I2271" s="49">
        <f>_xll.qlInterestRateIndexValueDate(Index1M,$H2271)</f>
        <v>55677</v>
      </c>
      <c r="J2271" s="52">
        <f>IFERROR(_xll.qlIndexFixing(Index1M,$H2271,TRUE,_xll.ohTrigger(RecalcTrigger,Trigger1M)),NA())</f>
        <v>1.6272183371329633E-2</v>
      </c>
      <c r="K2271" s="52">
        <f>IFERROR(_xll.qlIndexFixing(ONIndex1M,I2271,TRUE,_xll.ohTrigger(RecalcTrigger,Trigger1M)),NA())</f>
        <v>1.6264432142021334E-2</v>
      </c>
      <c r="L2271" s="52">
        <f>IFERROR(_xll.qlIndexFixing(Index3M,H2271,TRUE,_xll.ohTrigger(RecalcTrigger,Trigger3M)),NA())</f>
        <v>1.7605565758854295E-2</v>
      </c>
      <c r="M2271" s="52">
        <f>IFERROR(_xll.qlIndexFixing(ONIndex3M,I2271,TRUE,_xll.ohTrigger(RecalcTrigger,Trigger3M)),NA())</f>
        <v>1.7579848620510319E-2</v>
      </c>
      <c r="N2271" s="52">
        <f>IFERROR(_xll.qlIndexFixing(Index6M,$H2271,TRUE,_xll.ohTrigger(RecalcTrigger,Trigger6M)),NA())</f>
        <v>1.9512114156373453E-2</v>
      </c>
      <c r="O2271" s="52">
        <f>IFERROR(_xll.qlIndexFixing(ONIndex6M,I2271,TRUE,_xll.ohTrigger(RecalcTrigger,Trigger6M)),NA())</f>
        <v>1.9447991863890124E-2</v>
      </c>
      <c r="P2271" s="52">
        <f>IFERROR(_xll.qlIndexFixing(Index1Y,$H2271,TRUE,_xll.ohTrigger(RecalcTrigger,Trigger1Y)),NA())</f>
        <v>2.1584882169357222E-2</v>
      </c>
      <c r="Q2271" s="52">
        <f>IFERROR(_xll.qlIndexFixing(ONIndex1Y,I2271,TRUE,_xll.ohTrigger(RecalcTrigger,Trigger1Y)),NA())</f>
        <v>2.1440460181532117E-2</v>
      </c>
    </row>
    <row r="2272" spans="2:17" x14ac:dyDescent="0.2">
      <c r="B2272" s="46" t="s">
        <v>51</v>
      </c>
      <c r="D2272" s="49">
        <f>_xll.qlCalendarAdvance(LocalCalendar,$D2271,B2272,"f",FALSE)</f>
        <v>55703</v>
      </c>
      <c r="E2272" s="49">
        <f>_xll.qlInterestRateIndexValueDate(IndexON,D2272)</f>
        <v>55703</v>
      </c>
      <c r="F2272" s="52">
        <f>IFERROR(_xll.qlIndexFixing(IndexON,D2272,TRUE,_xll.ohTrigger(RecalcTrigger,TriggerON)),NA())</f>
        <v>1.3586862135772648E-2</v>
      </c>
      <c r="H2272" s="49">
        <f>_xll.qlCalendarAdvance(IborCalendar,$H2271,B2272,"f",FALSE)</f>
        <v>55682</v>
      </c>
      <c r="I2272" s="49">
        <f>_xll.qlInterestRateIndexValueDate(Index1M,$H2272)</f>
        <v>55684</v>
      </c>
      <c r="J2272" s="52">
        <f>IFERROR(_xll.qlIndexFixing(Index1M,$H2272,TRUE,_xll.ohTrigger(RecalcTrigger,Trigger1M)),NA())</f>
        <v>1.6270907414428205E-2</v>
      </c>
      <c r="K2272" s="52">
        <f>IFERROR(_xll.qlIndexFixing(ONIndex1M,I2272,TRUE,_xll.ohTrigger(RecalcTrigger,Trigger1M)),NA())</f>
        <v>1.6263168670667127E-2</v>
      </c>
      <c r="L2272" s="52">
        <f>IFERROR(_xll.qlIndexFixing(Index3M,H2272,TRUE,_xll.ohTrigger(RecalcTrigger,Trigger3M)),NA())</f>
        <v>1.7603507807609137E-2</v>
      </c>
      <c r="M2272" s="52">
        <f>IFERROR(_xll.qlIndexFixing(ONIndex3M,I2272,TRUE,_xll.ohTrigger(RecalcTrigger,Trigger3M)),NA())</f>
        <v>1.7577791045599866E-2</v>
      </c>
      <c r="N2272" s="52">
        <f>IFERROR(_xll.qlIndexFixing(Index6M,$H2272,TRUE,_xll.ohTrigger(RecalcTrigger,Trigger6M)),NA())</f>
        <v>1.9509687093272471E-2</v>
      </c>
      <c r="O2272" s="52">
        <f>IFERROR(_xll.qlIndexFixing(ONIndex6M,I2272,TRUE,_xll.ohTrigger(RecalcTrigger,Trigger6M)),NA())</f>
        <v>1.9445538339786239E-2</v>
      </c>
      <c r="P2272" s="52">
        <f>IFERROR(_xll.qlIndexFixing(Index1Y,$H2272,TRUE,_xll.ohTrigger(RecalcTrigger,Trigger1Y)),NA())</f>
        <v>2.158152532498505E-2</v>
      </c>
      <c r="Q2272" s="52">
        <f>IFERROR(_xll.qlIndexFixing(ONIndex1Y,I2272,TRUE,_xll.ohTrigger(RecalcTrigger,Trigger1Y)),NA())</f>
        <v>2.1436919915078789E-2</v>
      </c>
    </row>
    <row r="2273" spans="2:17" x14ac:dyDescent="0.2">
      <c r="B2273" s="46" t="s">
        <v>51</v>
      </c>
      <c r="D2273" s="49">
        <f>_xll.qlCalendarAdvance(LocalCalendar,$D2272,B2273,"f",FALSE)</f>
        <v>55710</v>
      </c>
      <c r="E2273" s="49">
        <f>_xll.qlInterestRateIndexValueDate(IndexON,D2273)</f>
        <v>55710</v>
      </c>
      <c r="F2273" s="52">
        <f>IFERROR(_xll.qlIndexFixing(IndexON,D2273,TRUE,_xll.ohTrigger(RecalcTrigger,TriggerON)),NA())</f>
        <v>1.3584383849076787E-2</v>
      </c>
      <c r="H2273" s="49">
        <f>_xll.qlCalendarAdvance(IborCalendar,$H2272,B2273,"f",FALSE)</f>
        <v>55689</v>
      </c>
      <c r="I2273" s="49">
        <f>_xll.qlInterestRateIndexValueDate(Index1M,$H2273)</f>
        <v>55691</v>
      </c>
      <c r="J2273" s="52">
        <f>IFERROR(_xll.qlIndexFixing(Index1M,$H2273,TRUE,_xll.ohTrigger(RecalcTrigger,Trigger1M)),NA())</f>
        <v>1.6269626014319603E-2</v>
      </c>
      <c r="K2273" s="52">
        <f>IFERROR(_xll.qlIndexFixing(ONIndex1M,I2273,TRUE,_xll.ohTrigger(RecalcTrigger,Trigger1M)),NA())</f>
        <v>1.6261899762888277E-2</v>
      </c>
      <c r="L2273" s="52">
        <f>IFERROR(_xll.qlIndexFixing(Index3M,H2273,TRUE,_xll.ohTrigger(RecalcTrigger,Trigger3M)),NA())</f>
        <v>1.7601451208086965E-2</v>
      </c>
      <c r="M2273" s="52">
        <f>IFERROR(_xll.qlIndexFixing(ONIndex3M,I2273,TRUE,_xll.ohTrigger(RecalcTrigger,Trigger3M)),NA())</f>
        <v>1.7575734815347133E-2</v>
      </c>
      <c r="N2273" s="52">
        <f>IFERROR(_xll.qlIndexFixing(Index6M,$H2273,TRUE,_xll.ohTrigger(RecalcTrigger,Trigger6M)),NA())</f>
        <v>1.9507263930050825E-2</v>
      </c>
      <c r="O2273" s="52">
        <f>IFERROR(_xll.qlIndexFixing(ONIndex6M,I2273,TRUE,_xll.ohTrigger(RecalcTrigger,Trigger6M)),NA())</f>
        <v>1.9443088674595543E-2</v>
      </c>
      <c r="P2273" s="52">
        <f>IFERROR(_xll.qlIndexFixing(Index1Y,$H2273,TRUE,_xll.ohTrigger(RecalcTrigger,Trigger1Y)),NA())</f>
        <v>2.1578178517641308E-2</v>
      </c>
      <c r="Q2273" s="52">
        <f>IFERROR(_xll.qlIndexFixing(ONIndex1Y,I2273,TRUE,_xll.ohTrigger(RecalcTrigger,Trigger1Y)),NA())</f>
        <v>2.143338946056339E-2</v>
      </c>
    </row>
    <row r="2274" spans="2:17" x14ac:dyDescent="0.2">
      <c r="B2274" s="46" t="s">
        <v>51</v>
      </c>
      <c r="D2274" s="49">
        <f>_xll.qlCalendarAdvance(LocalCalendar,$D2273,B2274,"f",FALSE)</f>
        <v>55717</v>
      </c>
      <c r="E2274" s="49">
        <f>_xll.qlInterestRateIndexValueDate(IndexON,D2274)</f>
        <v>55717</v>
      </c>
      <c r="F2274" s="52">
        <f>IFERROR(_xll.qlIndexFixing(IndexON,D2274,TRUE,_xll.ohTrigger(RecalcTrigger,TriggerON)),NA())</f>
        <v>1.3581987367423665E-2</v>
      </c>
      <c r="H2274" s="49">
        <f>_xll.qlCalendarAdvance(IborCalendar,$H2273,B2274,"f",FALSE)</f>
        <v>55696</v>
      </c>
      <c r="I2274" s="49">
        <f>_xll.qlInterestRateIndexValueDate(Index1M,$H2274)</f>
        <v>55698</v>
      </c>
      <c r="J2274" s="52">
        <f>IFERROR(_xll.qlIndexFixing(Index1M,$H2274,TRUE,_xll.ohTrigger(RecalcTrigger,Trigger1M)),NA())</f>
        <v>1.6268889125293482E-2</v>
      </c>
      <c r="K2274" s="52">
        <f>IFERROR(_xll.qlIndexFixing(ONIndex1M,I2274,TRUE,_xll.ohTrigger(RecalcTrigger,Trigger1M)),NA())</f>
        <v>1.6260625418631491E-2</v>
      </c>
      <c r="L2274" s="52">
        <f>IFERROR(_xll.qlIndexFixing(Index3M,H2274,TRUE,_xll.ohTrigger(RecalcTrigger,Trigger3M)),NA())</f>
        <v>1.759939596028693E-2</v>
      </c>
      <c r="M2274" s="52">
        <f>IFERROR(_xll.qlIndexFixing(ONIndex3M,I2274,TRUE,_xll.ohTrigger(RecalcTrigger,Trigger3M)),NA())</f>
        <v>1.7573679929778763E-2</v>
      </c>
      <c r="N2274" s="52">
        <f>IFERROR(_xll.qlIndexFixing(Index6M,$H2274,TRUE,_xll.ohTrigger(RecalcTrigger,Trigger6M)),NA())</f>
        <v>1.9505199871845902E-2</v>
      </c>
      <c r="O2274" s="52">
        <f>IFERROR(_xll.qlIndexFixing(ONIndex6M,I2274,TRUE,_xll.ohTrigger(RecalcTrigger,Trigger6M)),NA())</f>
        <v>1.9440642868264746E-2</v>
      </c>
      <c r="P2274" s="52">
        <f>IFERROR(_xll.qlIndexFixing(Index1Y,$H2274,TRUE,_xll.ohTrigger(RecalcTrigger,Trigger1Y)),NA())</f>
        <v>2.1574841747224932E-2</v>
      </c>
      <c r="Q2274" s="52">
        <f>IFERROR(_xll.qlIndexFixing(ONIndex1Y,I2274,TRUE,_xll.ohTrigger(RecalcTrigger,Trigger1Y)),NA())</f>
        <v>2.1429868817826048E-2</v>
      </c>
    </row>
    <row r="2275" spans="2:17" x14ac:dyDescent="0.2">
      <c r="B2275" s="46" t="s">
        <v>51</v>
      </c>
      <c r="D2275" s="49">
        <f>_xll.qlCalendarAdvance(LocalCalendar,$D2274,B2275,"f",FALSE)</f>
        <v>55724</v>
      </c>
      <c r="E2275" s="49">
        <f>_xll.qlInterestRateIndexValueDate(IndexON,D2275)</f>
        <v>55724</v>
      </c>
      <c r="F2275" s="52">
        <f>IFERROR(_xll.qlIndexFixing(IndexON,D2275,TRUE,_xll.ohTrigger(RecalcTrigger,TriggerON)),NA())</f>
        <v>1.3579587098160317E-2</v>
      </c>
      <c r="H2275" s="49">
        <f>_xll.qlCalendarAdvance(IborCalendar,$H2274,B2275,"f",FALSE)</f>
        <v>55703</v>
      </c>
      <c r="I2275" s="49">
        <f>_xll.qlInterestRateIndexValueDate(Index1M,$H2275)</f>
        <v>55705</v>
      </c>
      <c r="J2275" s="52">
        <f>IFERROR(_xll.qlIndexFixing(Index1M,$H2275,TRUE,_xll.ohTrigger(RecalcTrigger,Trigger1M)),NA())</f>
        <v>1.6267046884465404E-2</v>
      </c>
      <c r="K2275" s="52">
        <f>IFERROR(_xll.qlIndexFixing(ONIndex1M,I2275,TRUE,_xll.ohTrigger(RecalcTrigger,Trigger1M)),NA())</f>
        <v>1.6259345637950062E-2</v>
      </c>
      <c r="L2275" s="52">
        <f>IFERROR(_xll.qlIndexFixing(Index3M,H2275,TRUE,_xll.ohTrigger(RecalcTrigger,Trigger3M)),NA())</f>
        <v>1.7597342064207336E-2</v>
      </c>
      <c r="M2275" s="52">
        <f>IFERROR(_xll.qlIndexFixing(ONIndex3M,I2275,TRUE,_xll.ohTrigger(RecalcTrigger,Trigger3M)),NA())</f>
        <v>1.7571626388894757E-2</v>
      </c>
      <c r="N2275" s="52">
        <f>IFERROR(_xll.qlIndexFixing(Index6M,$H2275,TRUE,_xll.ohTrigger(RecalcTrigger,Trigger6M)),NA())</f>
        <v>1.950242930318679E-2</v>
      </c>
      <c r="O2275" s="52">
        <f>IFERROR(_xll.qlIndexFixing(ONIndex6M,I2275,TRUE,_xll.ohTrigger(RecalcTrigger,Trigger6M)),NA())</f>
        <v>1.9438200920820492E-2</v>
      </c>
      <c r="P2275" s="52">
        <f>IFERROR(_xll.qlIndexFixing(Index1Y,$H2275,TRUE,_xll.ohTrigger(RecalcTrigger,Trigger1Y)),NA())</f>
        <v>2.1571515013636383E-2</v>
      </c>
      <c r="Q2275" s="52">
        <f>IFERROR(_xll.qlIndexFixing(ONIndex1Y,I2275,TRUE,_xll.ohTrigger(RecalcTrigger,Trigger1Y)),NA())</f>
        <v>2.1426357986973343E-2</v>
      </c>
    </row>
    <row r="2276" spans="2:17" x14ac:dyDescent="0.2">
      <c r="B2276" s="46" t="s">
        <v>51</v>
      </c>
      <c r="D2276" s="49">
        <f>_xll.qlCalendarAdvance(LocalCalendar,$D2275,B2276,"f",FALSE)</f>
        <v>55731</v>
      </c>
      <c r="E2276" s="49">
        <f>_xll.qlInterestRateIndexValueDate(IndexON,D2276)</f>
        <v>55731</v>
      </c>
      <c r="F2276" s="52">
        <f>IFERROR(_xll.qlIndexFixing(IndexON,D2276,TRUE,_xll.ohTrigger(RecalcTrigger,TriggerON)),NA())</f>
        <v>1.3577183041366681E-2</v>
      </c>
      <c r="H2276" s="49">
        <f>_xll.qlCalendarAdvance(IborCalendar,$H2275,B2276,"f",FALSE)</f>
        <v>55710</v>
      </c>
      <c r="I2276" s="49">
        <f>_xll.qlInterestRateIndexValueDate(Index1M,$H2276)</f>
        <v>55712</v>
      </c>
      <c r="J2276" s="52">
        <f>IFERROR(_xll.qlIndexFixing(Index1M,$H2276,TRUE,_xll.ohTrigger(RecalcTrigger,Trigger1M)),NA())</f>
        <v>1.6265749154732695E-2</v>
      </c>
      <c r="K2276" s="52">
        <f>IFERROR(_xll.qlIndexFixing(ONIndex1M,I2276,TRUE,_xll.ohTrigger(RecalcTrigger,Trigger1M)),NA())</f>
        <v>1.6258060420790699E-2</v>
      </c>
      <c r="L2276" s="52">
        <f>IFERROR(_xll.qlIndexFixing(Index3M,H2276,TRUE,_xll.ohTrigger(RecalcTrigger,Trigger3M)),NA())</f>
        <v>1.7595572513129421E-2</v>
      </c>
      <c r="M2276" s="52">
        <f>IFERROR(_xll.qlIndexFixing(ONIndex3M,I2276,TRUE,_xll.ohTrigger(RecalcTrigger,Trigger3M)),NA())</f>
        <v>1.7569574192668469E-2</v>
      </c>
      <c r="N2276" s="52">
        <f>IFERROR(_xll.qlIndexFixing(Index6M,$H2276,TRUE,_xll.ohTrigger(RecalcTrigger,Trigger6M)),NA())</f>
        <v>1.9500017839515448E-2</v>
      </c>
      <c r="O2276" s="52">
        <f>IFERROR(_xll.qlIndexFixing(ONIndex6M,I2276,TRUE,_xll.ohTrigger(RecalcTrigger,Trigger6M)),NA())</f>
        <v>1.9435762832236136E-2</v>
      </c>
      <c r="P2276" s="52">
        <f>IFERROR(_xll.qlIndexFixing(Index1Y,$H2276,TRUE,_xll.ohTrigger(RecalcTrigger,Trigger1Y)),NA())</f>
        <v>2.1568198316775249E-2</v>
      </c>
      <c r="Q2276" s="52">
        <f>IFERROR(_xll.qlIndexFixing(ONIndex1Y,I2276,TRUE,_xll.ohTrigger(RecalcTrigger,Trigger1Y)),NA())</f>
        <v>2.1422856967925341E-2</v>
      </c>
    </row>
    <row r="2277" spans="2:17" x14ac:dyDescent="0.2">
      <c r="B2277" s="46" t="s">
        <v>51</v>
      </c>
      <c r="D2277" s="49">
        <f>_xll.qlCalendarAdvance(LocalCalendar,$D2276,B2277,"f",FALSE)</f>
        <v>55738</v>
      </c>
      <c r="E2277" s="49">
        <f>_xll.qlInterestRateIndexValueDate(IndexON,D2277)</f>
        <v>55738</v>
      </c>
      <c r="F2277" s="52">
        <f>IFERROR(_xll.qlIndexFixing(IndexON,D2277,TRUE,_xll.ohTrigger(RecalcTrigger,TriggerON)),NA())</f>
        <v>1.3574775197202626E-2</v>
      </c>
      <c r="H2277" s="49">
        <f>_xll.qlCalendarAdvance(IborCalendar,$H2276,B2277,"f",FALSE)</f>
        <v>55717</v>
      </c>
      <c r="I2277" s="49">
        <f>_xll.qlInterestRateIndexValueDate(Index1M,$H2277)</f>
        <v>55719</v>
      </c>
      <c r="J2277" s="52">
        <f>IFERROR(_xll.qlIndexFixing(Index1M,$H2277,TRUE,_xll.ohTrigger(RecalcTrigger,Trigger1M)),NA())</f>
        <v>1.6264445981792813E-2</v>
      </c>
      <c r="K2277" s="52">
        <f>IFERROR(_xll.qlIndexFixing(ONIndex1M,I2277,TRUE,_xll.ohTrigger(RecalcTrigger,Trigger1M)),NA())</f>
        <v>1.6256769767180046E-2</v>
      </c>
      <c r="L2277" s="52">
        <f>IFERROR(_xll.qlIndexFixing(Index3M,H2277,TRUE,_xll.ohTrigger(RecalcTrigger,Trigger3M)),NA())</f>
        <v>1.7593238327195851E-2</v>
      </c>
      <c r="M2277" s="52">
        <f>IFERROR(_xll.qlIndexFixing(ONIndex3M,I2277,TRUE,_xll.ohTrigger(RecalcTrigger,Trigger3M)),NA())</f>
        <v>1.7567523341126545E-2</v>
      </c>
      <c r="N2277" s="52">
        <f>IFERROR(_xll.qlIndexFixing(Index6M,$H2277,TRUE,_xll.ohTrigger(RecalcTrigger,Trigger6M)),NA())</f>
        <v>1.9497965926592763E-2</v>
      </c>
      <c r="O2277" s="52">
        <f>IFERROR(_xll.qlIndexFixing(ONIndex6M,I2277,TRUE,_xll.ohTrigger(RecalcTrigger,Trigger6M)),NA())</f>
        <v>1.943332860256497E-2</v>
      </c>
      <c r="P2277" s="52">
        <f>IFERROR(_xll.qlIndexFixing(Index1Y,$H2277,TRUE,_xll.ohTrigger(RecalcTrigger,Trigger1Y)),NA())</f>
        <v>2.1564891656542427E-2</v>
      </c>
      <c r="Q2277" s="52">
        <f>IFERROR(_xll.qlIndexFixing(ONIndex1Y,I2277,TRUE,_xll.ohTrigger(RecalcTrigger,Trigger1Y)),NA())</f>
        <v>2.1419365760761977E-2</v>
      </c>
    </row>
    <row r="2278" spans="2:17" x14ac:dyDescent="0.2">
      <c r="B2278" s="46" t="s">
        <v>51</v>
      </c>
      <c r="D2278" s="49">
        <f>_xll.qlCalendarAdvance(LocalCalendar,$D2277,B2278,"f",FALSE)</f>
        <v>55745</v>
      </c>
      <c r="E2278" s="49">
        <f>_xll.qlInterestRateIndexValueDate(IndexON,D2278)</f>
        <v>55745</v>
      </c>
      <c r="F2278" s="52">
        <f>IFERROR(_xll.qlIndexFixing(IndexON,D2278,TRUE,_xll.ohTrigger(RecalcTrigger,TriggerON)),NA())</f>
        <v>1.3572363565428347E-2</v>
      </c>
      <c r="H2278" s="49">
        <f>_xll.qlCalendarAdvance(IborCalendar,$H2277,B2278,"f",FALSE)</f>
        <v>55724</v>
      </c>
      <c r="I2278" s="49">
        <f>_xll.qlInterestRateIndexValueDate(Index1M,$H2278)</f>
        <v>55726</v>
      </c>
      <c r="J2278" s="52">
        <f>IFERROR(_xll.qlIndexFixing(Index1M,$H2278,TRUE,_xll.ohTrigger(RecalcTrigger,Trigger1M)),NA())</f>
        <v>1.6263410569808678E-2</v>
      </c>
      <c r="K2278" s="52">
        <f>IFERROR(_xll.qlIndexFixing(ONIndex1M,I2278,TRUE,_xll.ohTrigger(RecalcTrigger,Trigger1M)),NA())</f>
        <v>1.6255473677091459E-2</v>
      </c>
      <c r="L2278" s="52">
        <f>IFERROR(_xll.qlIndexFixing(Index3M,H2278,TRUE,_xll.ohTrigger(RecalcTrigger,Trigger3M)),NA())</f>
        <v>1.7591188486260564E-2</v>
      </c>
      <c r="M2278" s="52">
        <f>IFERROR(_xll.qlIndexFixing(ONIndex3M,I2278,TRUE,_xll.ohTrigger(RecalcTrigger,Trigger3M)),NA())</f>
        <v>1.756547383424234E-2</v>
      </c>
      <c r="N2278" s="52">
        <f>IFERROR(_xll.qlIndexFixing(Index6M,$H2278,TRUE,_xll.ohTrigger(RecalcTrigger,Trigger6M)),NA())</f>
        <v>1.9495206611623683E-2</v>
      </c>
      <c r="O2278" s="52">
        <f>IFERROR(_xll.qlIndexFixing(ONIndex6M,I2278,TRUE,_xll.ohTrigger(RecalcTrigger,Trigger6M)),NA())</f>
        <v>1.9430898231727056E-2</v>
      </c>
      <c r="P2278" s="52">
        <f>IFERROR(_xll.qlIndexFixing(Index1Y,$H2278,TRUE,_xll.ohTrigger(RecalcTrigger,Trigger1Y)),NA())</f>
        <v>2.1561595032838599E-2</v>
      </c>
      <c r="Q2278" s="52">
        <f>IFERROR(_xll.qlIndexFixing(ONIndex1Y,I2278,TRUE,_xll.ohTrigger(RecalcTrigger,Trigger1Y)),NA())</f>
        <v>2.141588436542996E-2</v>
      </c>
    </row>
    <row r="2279" spans="2:17" x14ac:dyDescent="0.2">
      <c r="B2279" s="46" t="s">
        <v>51</v>
      </c>
      <c r="D2279" s="49">
        <f>_xll.qlCalendarAdvance(LocalCalendar,$D2278,B2279,"f",FALSE)</f>
        <v>55752</v>
      </c>
      <c r="E2279" s="49">
        <f>_xll.qlInterestRateIndexValueDate(IndexON,D2279)</f>
        <v>55752</v>
      </c>
      <c r="F2279" s="52">
        <f>IFERROR(_xll.qlIndexFixing(IndexON,D2279,TRUE,_xll.ohTrigger(RecalcTrigger,TriggerON)),NA())</f>
        <v>1.356994814628365E-2</v>
      </c>
      <c r="H2279" s="49">
        <f>_xll.qlCalendarAdvance(IborCalendar,$H2278,B2279,"f",FALSE)</f>
        <v>55731</v>
      </c>
      <c r="I2279" s="49">
        <f>_xll.qlInterestRateIndexValueDate(Index1M,$H2279)</f>
        <v>55733</v>
      </c>
      <c r="J2279" s="52">
        <f>IFERROR(_xll.qlIndexFixing(Index1M,$H2279,TRUE,_xll.ohTrigger(RecalcTrigger,Trigger1M)),NA())</f>
        <v>1.6262096062328313E-2</v>
      </c>
      <c r="K2279" s="52">
        <f>IFERROR(_xll.qlIndexFixing(ONIndex1M,I2279,TRUE,_xll.ohTrigger(RecalcTrigger,Trigger1M)),NA())</f>
        <v>1.6254172150551582E-2</v>
      </c>
      <c r="L2279" s="52">
        <f>IFERROR(_xll.qlIndexFixing(Index3M,H2279,TRUE,_xll.ohTrigger(RecalcTrigger,Trigger3M)),NA())</f>
        <v>1.7589139997037206E-2</v>
      </c>
      <c r="M2279" s="52">
        <f>IFERROR(_xll.qlIndexFixing(ONIndex3M,I2279,TRUE,_xll.ohTrigger(RecalcTrigger,Trigger3M)),NA())</f>
        <v>1.7563425672069144E-2</v>
      </c>
      <c r="N2279" s="52">
        <f>IFERROR(_xll.qlIndexFixing(Index6M,$H2279,TRUE,_xll.ohTrigger(RecalcTrigger,Trigger6M)),NA())</f>
        <v>1.9492806847374745E-2</v>
      </c>
      <c r="O2279" s="52">
        <f>IFERROR(_xll.qlIndexFixing(ONIndex6M,I2279,TRUE,_xll.ohTrigger(RecalcTrigger,Trigger6M)),NA())</f>
        <v>1.9428471719802332E-2</v>
      </c>
      <c r="P2279" s="52">
        <f>IFERROR(_xll.qlIndexFixing(Index1Y,$H2279,TRUE,_xll.ohTrigger(RecalcTrigger,Trigger1Y)),NA())</f>
        <v>2.1558308445564878E-2</v>
      </c>
      <c r="Q2279" s="52">
        <f>IFERROR(_xll.qlIndexFixing(ONIndex1Y,I2279,TRUE,_xll.ohTrigger(RecalcTrigger,Trigger1Y)),NA())</f>
        <v>2.1412412781902646E-2</v>
      </c>
    </row>
    <row r="2280" spans="2:17" x14ac:dyDescent="0.2">
      <c r="B2280" s="46" t="s">
        <v>51</v>
      </c>
      <c r="D2280" s="49">
        <f>_xll.qlCalendarAdvance(LocalCalendar,$D2279,B2280,"f",FALSE)</f>
        <v>55759</v>
      </c>
      <c r="E2280" s="49">
        <f>_xll.qlInterestRateIndexValueDate(IndexON,D2280)</f>
        <v>55759</v>
      </c>
      <c r="F2280" s="52">
        <f>IFERROR(_xll.qlIndexFixing(IndexON,D2280,TRUE,_xll.ohTrigger(RecalcTrigger,TriggerON)),NA())</f>
        <v>1.3567528939608664E-2</v>
      </c>
      <c r="H2280" s="49">
        <f>_xll.qlCalendarAdvance(IborCalendar,$H2279,B2280,"f",FALSE)</f>
        <v>55738</v>
      </c>
      <c r="I2280" s="49">
        <f>_xll.qlInterestRateIndexValueDate(Index1M,$H2280)</f>
        <v>55740</v>
      </c>
      <c r="J2280" s="52">
        <f>IFERROR(_xll.qlIndexFixing(Index1M,$H2280,TRUE,_xll.ohTrigger(RecalcTrigger,Trigger1M)),NA())</f>
        <v>1.6260503803753323E-2</v>
      </c>
      <c r="K2280" s="52">
        <f>IFERROR(_xll.qlIndexFixing(ONIndex1M,I2280,TRUE,_xll.ohTrigger(RecalcTrigger,Trigger1M)),NA())</f>
        <v>1.6252865187533772E-2</v>
      </c>
      <c r="L2280" s="52">
        <f>IFERROR(_xll.qlIndexFixing(Index3M,H2280,TRUE,_xll.ohTrigger(RecalcTrigger,Trigger3M)),NA())</f>
        <v>1.7587375839414079E-2</v>
      </c>
      <c r="M2280" s="52">
        <f>IFERROR(_xll.qlIndexFixing(ONIndex3M,I2280,TRUE,_xll.ohTrigger(RecalcTrigger,Trigger3M)),NA())</f>
        <v>1.7561378854580312E-2</v>
      </c>
      <c r="N2280" s="52">
        <f>IFERROR(_xll.qlIndexFixing(Index6M,$H2280,TRUE,_xll.ohTrigger(RecalcTrigger,Trigger6M)),NA())</f>
        <v>1.9490410982904036E-2</v>
      </c>
      <c r="O2280" s="52">
        <f>IFERROR(_xll.qlIndexFixing(ONIndex6M,I2280,TRUE,_xll.ohTrigger(RecalcTrigger,Trigger6M)),NA())</f>
        <v>1.9426049066764151E-2</v>
      </c>
      <c r="P2280" s="52">
        <f>IFERROR(_xll.qlIndexFixing(Index1Y,$H2280,TRUE,_xll.ohTrigger(RecalcTrigger,Trigger1Y)),NA())</f>
        <v>2.1555031894621941E-2</v>
      </c>
      <c r="Q2280" s="52">
        <f>IFERROR(_xll.qlIndexFixing(ONIndex1Y,I2280,TRUE,_xll.ohTrigger(RecalcTrigger,Trigger1Y)),NA())</f>
        <v>2.1408951010259969E-2</v>
      </c>
    </row>
    <row r="2281" spans="2:17" x14ac:dyDescent="0.2">
      <c r="B2281" s="46" t="s">
        <v>51</v>
      </c>
      <c r="D2281" s="49">
        <f>_xll.qlCalendarAdvance(LocalCalendar,$D2280,B2281,"f",FALSE)</f>
        <v>55766</v>
      </c>
      <c r="E2281" s="49">
        <f>_xll.qlInterestRateIndexValueDate(IndexON,D2281)</f>
        <v>55766</v>
      </c>
      <c r="F2281" s="52">
        <f>IFERROR(_xll.qlIndexFixing(IndexON,D2281,TRUE,_xll.ohTrigger(RecalcTrigger,TriggerON)),NA())</f>
        <v>1.3565105945403388E-2</v>
      </c>
      <c r="H2281" s="49">
        <f>_xll.qlCalendarAdvance(IborCalendar,$H2280,B2281,"f",FALSE)</f>
        <v>55745</v>
      </c>
      <c r="I2281" s="49">
        <f>_xll.qlInterestRateIndexValueDate(Index1M,$H2281)</f>
        <v>55747</v>
      </c>
      <c r="J2281" s="52">
        <f>IFERROR(_xll.qlIndexFixing(Index1M,$H2281,TRUE,_xll.ohTrigger(RecalcTrigger,Trigger1M)),NA())</f>
        <v>1.6259178858013104E-2</v>
      </c>
      <c r="K2281" s="52">
        <f>IFERROR(_xll.qlIndexFixing(ONIndex1M,I2281,TRUE,_xll.ohTrigger(RecalcTrigger,Trigger1M)),NA())</f>
        <v>1.6251552788091317E-2</v>
      </c>
      <c r="L2281" s="52">
        <f>IFERROR(_xll.qlIndexFixing(Index3M,H2281,TRUE,_xll.ohTrigger(RecalcTrigger,Trigger3M)),NA())</f>
        <v>1.7585047073712688E-2</v>
      </c>
      <c r="M2281" s="52">
        <f>IFERROR(_xll.qlIndexFixing(ONIndex3M,I2281,TRUE,_xll.ohTrigger(RecalcTrigger,Trigger3M)),NA())</f>
        <v>1.7559333381749198E-2</v>
      </c>
      <c r="N2281" s="52">
        <f>IFERROR(_xll.qlIndexFixing(Index6M,$H2281,TRUE,_xll.ohTrigger(RecalcTrigger,Trigger6M)),NA())</f>
        <v>1.9488375266640535E-2</v>
      </c>
      <c r="O2281" s="52">
        <f>IFERROR(_xll.qlIndexFixing(ONIndex6M,I2281,TRUE,_xll.ohTrigger(RecalcTrigger,Trigger6M)),NA())</f>
        <v>1.9423630272585868E-2</v>
      </c>
      <c r="P2281" s="52">
        <f>IFERROR(_xll.qlIndexFixing(Index1Y,$H2281,TRUE,_xll.ohTrigger(RecalcTrigger,Trigger1Y)),NA())</f>
        <v>2.1551765379912213E-2</v>
      </c>
      <c r="Q2281" s="52">
        <f>IFERROR(_xll.qlIndexFixing(ONIndex1Y,I2281,TRUE,_xll.ohTrigger(RecalcTrigger,Trigger1Y)),NA())</f>
        <v>2.1405499050421994E-2</v>
      </c>
    </row>
    <row r="2282" spans="2:17" x14ac:dyDescent="0.2">
      <c r="B2282" s="46" t="s">
        <v>51</v>
      </c>
      <c r="D2282" s="49">
        <f>_xll.qlCalendarAdvance(LocalCalendar,$D2281,B2282,"f",FALSE)</f>
        <v>55773</v>
      </c>
      <c r="E2282" s="49">
        <f>_xll.qlInterestRateIndexValueDate(IndexON,D2282)</f>
        <v>55773</v>
      </c>
      <c r="F2282" s="52">
        <f>IFERROR(_xll.qlIndexFixing(IndexON,D2282,TRUE,_xll.ohTrigger(RecalcTrigger,TriggerON)),NA())</f>
        <v>1.356267916374776E-2</v>
      </c>
      <c r="H2282" s="49">
        <f>_xll.qlCalendarAdvance(IborCalendar,$H2281,B2282,"f",FALSE)</f>
        <v>55752</v>
      </c>
      <c r="I2282" s="49">
        <f>_xll.qlInterestRateIndexValueDate(Index1M,$H2282)</f>
        <v>55754</v>
      </c>
      <c r="J2282" s="52">
        <f>IFERROR(_xll.qlIndexFixing(Index1M,$H2282,TRUE,_xll.ohTrigger(RecalcTrigger,Trigger1M)),NA())</f>
        <v>1.6257848469078604E-2</v>
      </c>
      <c r="K2282" s="52">
        <f>IFERROR(_xll.qlIndexFixing(ONIndex1M,I2282,TRUE,_xll.ohTrigger(RecalcTrigger,Trigger1M)),NA())</f>
        <v>1.6250507329444996E-2</v>
      </c>
      <c r="L2282" s="52">
        <f>IFERROR(_xll.qlIndexFixing(Index3M,H2282,TRUE,_xll.ohTrigger(RecalcTrigger,Trigger3M)),NA())</f>
        <v>1.7583002639608977E-2</v>
      </c>
      <c r="M2282" s="52">
        <f>IFERROR(_xll.qlIndexFixing(ONIndex3M,I2282,TRUE,_xll.ohTrigger(RecalcTrigger,Trigger3M)),NA())</f>
        <v>1.7557571419526408E-2</v>
      </c>
      <c r="N2282" s="52">
        <f>IFERROR(_xll.qlIndexFixing(Index6M,$H2282,TRUE,_xll.ohTrigger(RecalcTrigger,Trigger6M)),NA())</f>
        <v>1.9485630953242003E-2</v>
      </c>
      <c r="O2282" s="52">
        <f>IFERROR(_xll.qlIndexFixing(ONIndex6M,I2282,TRUE,_xll.ohTrigger(RecalcTrigger,Trigger6M)),NA())</f>
        <v>1.9421566850512662E-2</v>
      </c>
      <c r="P2282" s="52">
        <f>IFERROR(_xll.qlIndexFixing(Index1Y,$H2282,TRUE,_xll.ohTrigger(RecalcTrigger,Trigger1Y)),NA())</f>
        <v>2.1548923187995207E-2</v>
      </c>
      <c r="Q2282" s="52">
        <f>IFERROR(_xll.qlIndexFixing(ONIndex1Y,I2282,TRUE,_xll.ohTrigger(RecalcTrigger,Trigger1Y)),NA())</f>
        <v>2.1402447606617692E-2</v>
      </c>
    </row>
    <row r="2283" spans="2:17" x14ac:dyDescent="0.2">
      <c r="B2283" s="46" t="s">
        <v>51</v>
      </c>
      <c r="D2283" s="49">
        <f>_xll.qlCalendarAdvance(LocalCalendar,$D2282,B2283,"f",FALSE)</f>
        <v>55780</v>
      </c>
      <c r="E2283" s="49">
        <f>_xll.qlInterestRateIndexValueDate(IndexON,D2283)</f>
        <v>55780</v>
      </c>
      <c r="F2283" s="52">
        <f>IFERROR(_xll.qlIndexFixing(IndexON,D2283,TRUE,_xll.ohTrigger(RecalcTrigger,TriggerON)),NA())</f>
        <v>1.3560248594721713E-2</v>
      </c>
      <c r="H2283" s="49">
        <f>_xll.qlCalendarAdvance(IborCalendar,$H2282,B2283,"f",FALSE)</f>
        <v>55759</v>
      </c>
      <c r="I2283" s="49">
        <f>_xll.qlInterestRateIndexValueDate(Index1M,$H2283)</f>
        <v>55761</v>
      </c>
      <c r="J2283" s="52">
        <f>IFERROR(_xll.qlIndexFixing(Index1M,$H2283,TRUE,_xll.ohTrigger(RecalcTrigger,Trigger1M)),NA())</f>
        <v>1.6256512636942083E-2</v>
      </c>
      <c r="K2283" s="52">
        <f>IFERROR(_xll.qlIndexFixing(ONIndex1M,I2283,TRUE,_xll.ohTrigger(RecalcTrigger,Trigger1M)),NA())</f>
        <v>1.6249183608991746E-2</v>
      </c>
      <c r="L2283" s="52">
        <f>IFERROR(_xll.qlIndexFixing(Index3M,H2283,TRUE,_xll.ohTrigger(RecalcTrigger,Trigger3M)),NA())</f>
        <v>1.7580110698784127E-2</v>
      </c>
      <c r="M2283" s="52">
        <f>IFERROR(_xll.qlIndexFixing(ONIndex3M,I2283,TRUE,_xll.ohTrigger(RecalcTrigger,Trigger3M)),NA())</f>
        <v>1.7555528632446915E-2</v>
      </c>
      <c r="N2283" s="52">
        <f>IFERROR(_xll.qlIndexFixing(Index6M,$H2283,TRUE,_xll.ohTrigger(RecalcTrigger,Trigger6M)),NA())</f>
        <v>1.9482177305616313E-2</v>
      </c>
      <c r="O2283" s="52">
        <f>IFERROR(_xll.qlIndexFixing(ONIndex6M,I2283,TRUE,_xll.ohTrigger(RecalcTrigger,Trigger6M)),NA())</f>
        <v>1.9419155919657705E-2</v>
      </c>
      <c r="P2283" s="52">
        <f>IFERROR(_xll.qlIndexFixing(Index1Y,$H2283,TRUE,_xll.ohTrigger(RecalcTrigger,Trigger1Y)),NA())</f>
        <v>2.1544018426081377E-2</v>
      </c>
      <c r="Q2283" s="52">
        <f>IFERROR(_xll.qlIndexFixing(ONIndex1Y,I2283,TRUE,_xll.ohTrigger(RecalcTrigger,Trigger1Y)),NA())</f>
        <v>2.1399015767344931E-2</v>
      </c>
    </row>
    <row r="2284" spans="2:17" x14ac:dyDescent="0.2">
      <c r="B2284" s="46" t="s">
        <v>51</v>
      </c>
      <c r="D2284" s="49">
        <f>_xll.qlCalendarAdvance(LocalCalendar,$D2283,B2284,"f",FALSE)</f>
        <v>55787</v>
      </c>
      <c r="E2284" s="49">
        <f>_xll.qlInterestRateIndexValueDate(IndexON,D2284)</f>
        <v>55787</v>
      </c>
      <c r="F2284" s="52">
        <f>IFERROR(_xll.qlIndexFixing(IndexON,D2284,TRUE,_xll.ohTrigger(RecalcTrigger,TriggerON)),NA())</f>
        <v>1.3557814238005506E-2</v>
      </c>
      <c r="H2284" s="49">
        <f>_xll.qlCalendarAdvance(IborCalendar,$H2283,B2284,"f",FALSE)</f>
        <v>55766</v>
      </c>
      <c r="I2284" s="49">
        <f>_xll.qlInterestRateIndexValueDate(Index1M,$H2284)</f>
        <v>55768</v>
      </c>
      <c r="J2284" s="52">
        <f>IFERROR(_xll.qlIndexFixing(Index1M,$H2284,TRUE,_xll.ohTrigger(RecalcTrigger,Trigger1M)),NA())</f>
        <v>1.6255171361619018E-2</v>
      </c>
      <c r="K2284" s="52">
        <f>IFERROR(_xll.qlIndexFixing(ONIndex1M,I2284,TRUE,_xll.ohTrigger(RecalcTrigger,Trigger1M)),NA())</f>
        <v>1.6247582970976282E-2</v>
      </c>
      <c r="L2284" s="52">
        <f>IFERROR(_xll.qlIndexFixing(Index3M,H2284,TRUE,_xll.ohTrigger(RecalcTrigger,Trigger3M)),NA())</f>
        <v>1.757806897688928E-2</v>
      </c>
      <c r="M2284" s="52">
        <f>IFERROR(_xll.qlIndexFixing(ONIndex3M,I2284,TRUE,_xll.ohTrigger(RecalcTrigger,Trigger3M)),NA())</f>
        <v>1.7553205031282104E-2</v>
      </c>
      <c r="N2284" s="52">
        <f>IFERROR(_xll.qlIndexFixing(Index6M,$H2284,TRUE,_xll.ohTrigger(RecalcTrigger,Trigger6M)),NA())</f>
        <v>1.9479439999075591E-2</v>
      </c>
      <c r="O2284" s="52">
        <f>IFERROR(_xll.qlIndexFixing(ONIndex6M,I2284,TRUE,_xll.ohTrigger(RecalcTrigger,Trigger6M)),NA())</f>
        <v>1.9416397043316991E-2</v>
      </c>
      <c r="P2284" s="52">
        <f>IFERROR(_xll.qlIndexFixing(Index1Y,$H2284,TRUE,_xll.ohTrigger(RecalcTrigger,Trigger1Y)),NA())</f>
        <v>2.1542026052202342E-2</v>
      </c>
      <c r="Q2284" s="52">
        <f>IFERROR(_xll.qlIndexFixing(ONIndex1Y,I2284,TRUE,_xll.ohTrigger(RecalcTrigger,Trigger1Y)),NA())</f>
        <v>2.1395202042002737E-2</v>
      </c>
    </row>
    <row r="2285" spans="2:17" x14ac:dyDescent="0.2">
      <c r="B2285" s="46" t="s">
        <v>51</v>
      </c>
      <c r="D2285" s="49">
        <f>_xll.qlCalendarAdvance(LocalCalendar,$D2284,B2285,"f",FALSE)</f>
        <v>55794</v>
      </c>
      <c r="E2285" s="49">
        <f>_xll.qlInterestRateIndexValueDate(IndexON,D2285)</f>
        <v>55794</v>
      </c>
      <c r="F2285" s="52">
        <f>IFERROR(_xll.qlIndexFixing(IndexON,D2285,TRUE,_xll.ohTrigger(RecalcTrigger,TriggerON)),NA())</f>
        <v>1.3555376093918881E-2</v>
      </c>
      <c r="H2285" s="49">
        <f>_xll.qlCalendarAdvance(IborCalendar,$H2284,B2285,"f",FALSE)</f>
        <v>55773</v>
      </c>
      <c r="I2285" s="49">
        <f>_xll.qlInterestRateIndexValueDate(Index1M,$H2285)</f>
        <v>55775</v>
      </c>
      <c r="J2285" s="52">
        <f>IFERROR(_xll.qlIndexFixing(Index1M,$H2285,TRUE,_xll.ohTrigger(RecalcTrigger,Trigger1M)),NA())</f>
        <v>1.6254094705248912E-2</v>
      </c>
      <c r="K2285" s="52">
        <f>IFERROR(_xll.qlIndexFixing(ONIndex1M,I2285,TRUE,_xll.ohTrigger(RecalcTrigger,Trigger1M)),NA())</f>
        <v>1.624624882567538E-2</v>
      </c>
      <c r="L2285" s="52">
        <f>IFERROR(_xll.qlIndexFixing(Index3M,H2285,TRUE,_xll.ohTrigger(RecalcTrigger,Trigger3M)),NA())</f>
        <v>1.7576028606460181E-2</v>
      </c>
      <c r="M2285" s="52">
        <f>IFERROR(_xll.qlIndexFixing(ONIndex3M,I2285,TRUE,_xll.ohTrigger(RecalcTrigger,Trigger3M)),NA())</f>
        <v>1.7551164937135155E-2</v>
      </c>
      <c r="N2285" s="52">
        <f>IFERROR(_xll.qlIndexFixing(Index6M,$H2285,TRUE,_xll.ohTrigger(RecalcTrigger,Trigger6M)),NA())</f>
        <v>1.9477063031078132E-2</v>
      </c>
      <c r="O2285" s="52">
        <f>IFERROR(_xll.qlIndexFixing(ONIndex6M,I2285,TRUE,_xll.ohTrigger(RecalcTrigger,Trigger6M)),NA())</f>
        <v>1.9413993684658237E-2</v>
      </c>
      <c r="P2285" s="52">
        <f>IFERROR(_xll.qlIndexFixing(Index1Y,$H2285,TRUE,_xll.ohTrigger(RecalcTrigger,Trigger1Y)),NA())</f>
        <v>2.1538799681447042E-2</v>
      </c>
      <c r="Q2285" s="52">
        <f>IFERROR(_xll.qlIndexFixing(ONIndex1Y,I2285,TRUE,_xll.ohTrigger(RecalcTrigger,Trigger1Y)),NA())</f>
        <v>2.1391789329543442E-2</v>
      </c>
    </row>
    <row r="2286" spans="2:17" x14ac:dyDescent="0.2">
      <c r="B2286" s="46" t="s">
        <v>51</v>
      </c>
      <c r="D2286" s="49">
        <f>_xll.qlCalendarAdvance(LocalCalendar,$D2285,B2286,"f",FALSE)</f>
        <v>55801</v>
      </c>
      <c r="E2286" s="49">
        <f>_xll.qlInterestRateIndexValueDate(IndexON,D2286)</f>
        <v>55801</v>
      </c>
      <c r="F2286" s="52">
        <f>IFERROR(_xll.qlIndexFixing(IndexON,D2286,TRUE,_xll.ohTrigger(RecalcTrigger,TriggerON)),NA())</f>
        <v>1.3552934162381902E-2</v>
      </c>
      <c r="H2286" s="49">
        <f>_xll.qlCalendarAdvance(IborCalendar,$H2285,B2286,"f",FALSE)</f>
        <v>55780</v>
      </c>
      <c r="I2286" s="49">
        <f>_xll.qlInterestRateIndexValueDate(Index1M,$H2286)</f>
        <v>55782</v>
      </c>
      <c r="J2286" s="52">
        <f>IFERROR(_xll.qlIndexFixing(Index1M,$H2286,TRUE,_xll.ohTrigger(RecalcTrigger,Trigger1M)),NA())</f>
        <v>1.6252472481402932E-2</v>
      </c>
      <c r="K2286" s="52">
        <f>IFERROR(_xll.qlIndexFixing(ONIndex1M,I2286,TRUE,_xll.ohTrigger(RecalcTrigger,Trigger1M)),NA())</f>
        <v>1.6244909243949834E-2</v>
      </c>
      <c r="L2286" s="52">
        <f>IFERROR(_xll.qlIndexFixing(Index3M,H2286,TRUE,_xll.ohTrigger(RecalcTrigger,Trigger3M)),NA())</f>
        <v>1.7573989587494204E-2</v>
      </c>
      <c r="M2286" s="52">
        <f>IFERROR(_xll.qlIndexFixing(ONIndex3M,I2286,TRUE,_xll.ohTrigger(RecalcTrigger,Trigger3M)),NA())</f>
        <v>1.754912618767257E-2</v>
      </c>
      <c r="N2286" s="52">
        <f>IFERROR(_xll.qlIndexFixing(Index6M,$H2286,TRUE,_xll.ohTrigger(RecalcTrigger,Trigger6M)),NA())</f>
        <v>1.9474689961876214E-2</v>
      </c>
      <c r="O2286" s="52">
        <f>IFERROR(_xll.qlIndexFixing(ONIndex6M,I2286,TRUE,_xll.ohTrigger(RecalcTrigger,Trigger6M)),NA())</f>
        <v>1.9411594184859382E-2</v>
      </c>
      <c r="P2286" s="52">
        <f>IFERROR(_xll.qlIndexFixing(Index1Y,$H2286,TRUE,_xll.ohTrigger(RecalcTrigger,Trigger1Y)),NA())</f>
        <v>2.1535583346438143E-2</v>
      </c>
      <c r="Q2286" s="52">
        <f>IFERROR(_xll.qlIndexFixing(ONIndex1Y,I2286,TRUE,_xll.ohTrigger(RecalcTrigger,Trigger1Y)),NA())</f>
        <v>2.138838642888885E-2</v>
      </c>
    </row>
    <row r="2287" spans="2:17" x14ac:dyDescent="0.2">
      <c r="B2287" s="46" t="s">
        <v>51</v>
      </c>
      <c r="D2287" s="49">
        <f>_xll.qlCalendarAdvance(LocalCalendar,$D2286,B2287,"f",FALSE)</f>
        <v>55808</v>
      </c>
      <c r="E2287" s="49">
        <f>_xll.qlInterestRateIndexValueDate(IndexON,D2287)</f>
        <v>55808</v>
      </c>
      <c r="F2287" s="52">
        <f>IFERROR(_xll.qlIndexFixing(IndexON,D2287,TRUE,_xll.ohTrigger(RecalcTrigger,TriggerON)),NA())</f>
        <v>1.3550488443314634E-2</v>
      </c>
      <c r="H2287" s="49">
        <f>_xll.qlCalendarAdvance(IborCalendar,$H2286,B2287,"f",FALSE)</f>
        <v>55787</v>
      </c>
      <c r="I2287" s="49">
        <f>_xll.qlInterestRateIndexValueDate(Index1M,$H2287)</f>
        <v>55789</v>
      </c>
      <c r="J2287" s="52">
        <f>IFERROR(_xll.qlIndexFixing(Index1M,$H2287,TRUE,_xll.ohTrigger(RecalcTrigger,Trigger1M)),NA())</f>
        <v>1.6251114876512492E-2</v>
      </c>
      <c r="K2287" s="52">
        <f>IFERROR(_xll.qlIndexFixing(ONIndex1M,I2287,TRUE,_xll.ohTrigger(RecalcTrigger,Trigger1M)),NA())</f>
        <v>1.6243564225719709E-2</v>
      </c>
      <c r="L2287" s="52">
        <f>IFERROR(_xll.qlIndexFixing(Index3M,H2287,TRUE,_xll.ohTrigger(RecalcTrigger,Trigger3M)),NA())</f>
        <v>1.7571951919990465E-2</v>
      </c>
      <c r="M2287" s="52">
        <f>IFERROR(_xll.qlIndexFixing(ONIndex3M,I2287,TRUE,_xll.ohTrigger(RecalcTrigger,Trigger3M)),NA())</f>
        <v>1.7547088782894349E-2</v>
      </c>
      <c r="N2287" s="52">
        <f>IFERROR(_xll.qlIndexFixing(Index6M,$H2287,TRUE,_xll.ohTrigger(RecalcTrigger,Trigger6M)),NA())</f>
        <v>1.9472320791456148E-2</v>
      </c>
      <c r="O2287" s="52">
        <f>IFERROR(_xll.qlIndexFixing(ONIndex6M,I2287,TRUE,_xll.ohTrigger(RecalcTrigger,Trigger6M)),NA())</f>
        <v>1.940919854394707E-2</v>
      </c>
      <c r="P2287" s="52">
        <f>IFERROR(_xll.qlIndexFixing(Index1Y,$H2287,TRUE,_xll.ohTrigger(RecalcTrigger,Trigger1Y)),NA())</f>
        <v>2.153237704707785E-2</v>
      </c>
      <c r="Q2287" s="52">
        <f>IFERROR(_xll.qlIndexFixing(ONIndex1Y,I2287,TRUE,_xll.ohTrigger(RecalcTrigger,Trigger1Y)),NA())</f>
        <v>2.1384993340065606E-2</v>
      </c>
    </row>
    <row r="2288" spans="2:17" x14ac:dyDescent="0.2">
      <c r="B2288" s="46" t="s">
        <v>51</v>
      </c>
      <c r="D2288" s="49">
        <f>_xll.qlCalendarAdvance(LocalCalendar,$D2287,B2288,"f",FALSE)</f>
        <v>55815</v>
      </c>
      <c r="E2288" s="49">
        <f>_xll.qlInterestRateIndexValueDate(IndexON,D2288)</f>
        <v>55815</v>
      </c>
      <c r="F2288" s="52">
        <f>IFERROR(_xll.qlIndexFixing(IndexON,D2288,TRUE,_xll.ohTrigger(RecalcTrigger,TriggerON)),NA())</f>
        <v>1.3548038936797013E-2</v>
      </c>
      <c r="H2288" s="49">
        <f>_xll.qlCalendarAdvance(IborCalendar,$H2287,B2288,"f",FALSE)</f>
        <v>55794</v>
      </c>
      <c r="I2288" s="49">
        <f>_xll.qlInterestRateIndexValueDate(Index1M,$H2288)</f>
        <v>55796</v>
      </c>
      <c r="J2288" s="52">
        <f>IFERROR(_xll.qlIndexFixing(Index1M,$H2288,TRUE,_xll.ohTrigger(RecalcTrigger,Trigger1M)),NA())</f>
        <v>1.624975182844066E-2</v>
      </c>
      <c r="K2288" s="52">
        <f>IFERROR(_xll.qlIndexFixing(ONIndex1M,I2288,TRUE,_xll.ohTrigger(RecalcTrigger,Trigger1M)),NA())</f>
        <v>1.6242213771064939E-2</v>
      </c>
      <c r="L2288" s="52">
        <f>IFERROR(_xll.qlIndexFixing(Index3M,H2288,TRUE,_xll.ohTrigger(RecalcTrigger,Trigger3M)),NA())</f>
        <v>1.7570764420653293E-2</v>
      </c>
      <c r="M2288" s="52">
        <f>IFERROR(_xll.qlIndexFixing(ONIndex3M,I2288,TRUE,_xll.ohTrigger(RecalcTrigger,Trigger3M)),NA())</f>
        <v>1.7545052722800492E-2</v>
      </c>
      <c r="N2288" s="52">
        <f>IFERROR(_xll.qlIndexFixing(Index6M,$H2288,TRUE,_xll.ohTrigger(RecalcTrigger,Trigger6M)),NA())</f>
        <v>1.9471741760212401E-2</v>
      </c>
      <c r="O2288" s="52">
        <f>IFERROR(_xll.qlIndexFixing(ONIndex6M,I2288,TRUE,_xll.ohTrigger(RecalcTrigger,Trigger6M)),NA())</f>
        <v>1.9406806761921302E-2</v>
      </c>
      <c r="P2288" s="52">
        <f>IFERROR(_xll.qlIndexFixing(Index1Y,$H2288,TRUE,_xll.ohTrigger(RecalcTrigger,Trigger1Y)),NA())</f>
        <v>2.1529180783270981E-2</v>
      </c>
      <c r="Q2288" s="52">
        <f>IFERROR(_xll.qlIndexFixing(ONIndex1Y,I2288,TRUE,_xll.ohTrigger(RecalcTrigger,Trigger1Y)),NA())</f>
        <v>2.1381610063153644E-2</v>
      </c>
    </row>
    <row r="2289" spans="2:17" x14ac:dyDescent="0.2">
      <c r="B2289" s="46" t="s">
        <v>51</v>
      </c>
      <c r="D2289" s="49">
        <f>_xll.qlCalendarAdvance(LocalCalendar,$D2288,B2289,"f",FALSE)</f>
        <v>55822</v>
      </c>
      <c r="E2289" s="49">
        <f>_xll.qlInterestRateIndexValueDate(IndexON,D2289)</f>
        <v>55822</v>
      </c>
      <c r="F2289" s="52">
        <f>IFERROR(_xll.qlIndexFixing(IndexON,D2289,TRUE,_xll.ohTrigger(RecalcTrigger,TriggerON)),NA())</f>
        <v>1.3545585642829039E-2</v>
      </c>
      <c r="H2289" s="49">
        <f>_xll.qlCalendarAdvance(IborCalendar,$H2288,B2289,"f",FALSE)</f>
        <v>55801</v>
      </c>
      <c r="I2289" s="49">
        <f>_xll.qlInterestRateIndexValueDate(Index1M,$H2289)</f>
        <v>55803</v>
      </c>
      <c r="J2289" s="52">
        <f>IFERROR(_xll.qlIndexFixing(Index1M,$H2289,TRUE,_xll.ohTrigger(RecalcTrigger,Trigger1M)),NA())</f>
        <v>1.6248651598603503E-2</v>
      </c>
      <c r="K2289" s="52">
        <f>IFERROR(_xll.qlIndexFixing(ONIndex1M,I2289,TRUE,_xll.ohTrigger(RecalcTrigger,Trigger1M)),NA())</f>
        <v>1.6241127115719234E-2</v>
      </c>
      <c r="L2289" s="52">
        <f>IFERROR(_xll.qlIndexFixing(Index3M,H2289,TRUE,_xll.ohTrigger(RecalcTrigger,Trigger3M)),NA())</f>
        <v>1.7568729448419165E-2</v>
      </c>
      <c r="M2289" s="52">
        <f>IFERROR(_xll.qlIndexFixing(ONIndex3M,I2289,TRUE,_xll.ohTrigger(RecalcTrigger,Trigger3M)),NA())</f>
        <v>1.7543300150000274E-2</v>
      </c>
      <c r="N2289" s="52">
        <f>IFERROR(_xll.qlIndexFixing(Index6M,$H2289,TRUE,_xll.ohTrigger(RecalcTrigger,Trigger6M)),NA())</f>
        <v>1.9467951491743928E-2</v>
      </c>
      <c r="O2289" s="52">
        <f>IFERROR(_xll.qlIndexFixing(ONIndex6M,I2289,TRUE,_xll.ohTrigger(RecalcTrigger,Trigger6M)),NA())</f>
        <v>1.9404771375861607E-2</v>
      </c>
      <c r="P2289" s="52">
        <f>IFERROR(_xll.qlIndexFixing(Index1Y,$H2289,TRUE,_xll.ohTrigger(RecalcTrigger,Trigger1Y)),NA())</f>
        <v>2.152641252719395E-2</v>
      </c>
      <c r="Q2289" s="52">
        <f>IFERROR(_xll.qlIndexFixing(ONIndex1Y,I2289,TRUE,_xll.ohTrigger(RecalcTrigger,Trigger1Y)),NA())</f>
        <v>2.1378630793176256E-2</v>
      </c>
    </row>
    <row r="2290" spans="2:17" x14ac:dyDescent="0.2">
      <c r="B2290" s="46" t="s">
        <v>51</v>
      </c>
      <c r="D2290" s="49">
        <f>_xll.qlCalendarAdvance(LocalCalendar,$D2289,B2290,"f",FALSE)</f>
        <v>55829</v>
      </c>
      <c r="E2290" s="49">
        <f>_xll.qlInterestRateIndexValueDate(IndexON,D2290)</f>
        <v>55829</v>
      </c>
      <c r="F2290" s="52">
        <f>IFERROR(_xll.qlIndexFixing(IndexON,D2290,TRUE,_xll.ohTrigger(RecalcTrigger,TriggerON)),NA())</f>
        <v>1.3543128561330775E-2</v>
      </c>
      <c r="H2290" s="49">
        <f>_xll.qlCalendarAdvance(IborCalendar,$H2289,B2290,"f",FALSE)</f>
        <v>55808</v>
      </c>
      <c r="I2290" s="49">
        <f>_xll.qlInterestRateIndexValueDate(Index1M,$H2290)</f>
        <v>55810</v>
      </c>
      <c r="J2290" s="52">
        <f>IFERROR(_xll.qlIndexFixing(Index1M,$H2290,TRUE,_xll.ohTrigger(RecalcTrigger,Trigger1M)),NA())</f>
        <v>1.6247009402747672E-2</v>
      </c>
      <c r="K2290" s="52">
        <f>IFERROR(_xll.qlIndexFixing(ONIndex1M,I2290,TRUE,_xll.ohTrigger(RecalcTrigger,Trigger1M)),NA())</f>
        <v>1.6239496552348243E-2</v>
      </c>
      <c r="L2290" s="52">
        <f>IFERROR(_xll.qlIndexFixing(Index3M,H2290,TRUE,_xll.ohTrigger(RecalcTrigger,Trigger3M)),NA())</f>
        <v>1.756697877968948E-2</v>
      </c>
      <c r="M2290" s="52">
        <f>IFERROR(_xll.qlIndexFixing(ONIndex3M,I2290,TRUE,_xll.ohTrigger(RecalcTrigger,Trigger3M)),NA())</f>
        <v>1.7540984636585932E-2</v>
      </c>
      <c r="N2290" s="52">
        <f>IFERROR(_xll.qlIndexFixing(Index6M,$H2290,TRUE,_xll.ohTrigger(RecalcTrigger,Trigger6M)),NA())</f>
        <v>1.9465594169223006E-2</v>
      </c>
      <c r="O2290" s="52">
        <f>IFERROR(_xll.qlIndexFixing(ONIndex6M,I2290,TRUE,_xll.ohTrigger(RecalcTrigger,Trigger6M)),NA())</f>
        <v>1.9402034774502752E-2</v>
      </c>
      <c r="P2290" s="52">
        <f>IFERROR(_xll.qlIndexFixing(Index1Y,$H2290,TRUE,_xll.ohTrigger(RecalcTrigger,Trigger1Y)),NA())</f>
        <v>2.1522818361932865E-2</v>
      </c>
      <c r="Q2290" s="52">
        <f>IFERROR(_xll.qlIndexFixing(ONIndex1Y,I2290,TRUE,_xll.ohTrigger(RecalcTrigger,Trigger1Y)),NA())</f>
        <v>2.1374872944717183E-2</v>
      </c>
    </row>
    <row r="2291" spans="2:17" x14ac:dyDescent="0.2">
      <c r="B2291" s="46" t="s">
        <v>51</v>
      </c>
      <c r="D2291" s="49">
        <f>_xll.qlCalendarAdvance(LocalCalendar,$D2290,B2291,"f",FALSE)</f>
        <v>55836</v>
      </c>
      <c r="E2291" s="49">
        <f>_xll.qlInterestRateIndexValueDate(IndexON,D2291)</f>
        <v>55836</v>
      </c>
      <c r="F2291" s="52">
        <f>IFERROR(_xll.qlIndexFixing(IndexON,D2291,TRUE,_xll.ohTrigger(RecalcTrigger,TriggerON)),NA())</f>
        <v>1.3540667692302222E-2</v>
      </c>
      <c r="H2291" s="49">
        <f>_xll.qlCalendarAdvance(IborCalendar,$H2290,B2291,"f",FALSE)</f>
        <v>55815</v>
      </c>
      <c r="I2291" s="49">
        <f>_xll.qlInterestRateIndexValueDate(Index1M,$H2291)</f>
        <v>55817</v>
      </c>
      <c r="J2291" s="52">
        <f>IFERROR(_xll.qlIndexFixing(Index1M,$H2291,TRUE,_xll.ohTrigger(RecalcTrigger,Trigger1M)),NA())</f>
        <v>1.6245630025131672E-2</v>
      </c>
      <c r="K2291" s="52">
        <f>IFERROR(_xll.qlIndexFixing(ONIndex1M,I2291,TRUE,_xll.ohTrigger(RecalcTrigger,Trigger1M)),NA())</f>
        <v>1.623812978831296E-2</v>
      </c>
      <c r="L2291" s="52">
        <f>IFERROR(_xll.qlIndexFixing(Index3M,H2291,TRUE,_xll.ohTrigger(RecalcTrigger,Trigger3M)),NA())</f>
        <v>1.756466355901018E-2</v>
      </c>
      <c r="M2291" s="52">
        <f>IFERROR(_xll.qlIndexFixing(ONIndex3M,I2291,TRUE,_xll.ohTrigger(RecalcTrigger,Trigger3M)),NA())</f>
        <v>1.7538952610518521E-2</v>
      </c>
      <c r="N2291" s="52">
        <f>IFERROR(_xll.qlIndexFixing(Index6M,$H2291,TRUE,_xll.ohTrigger(RecalcTrigger,Trigger6M)),NA())</f>
        <v>1.9463240745651818E-2</v>
      </c>
      <c r="O2291" s="52">
        <f>IFERROR(_xll.qlIndexFixing(ONIndex6M,I2291,TRUE,_xll.ohTrigger(RecalcTrigger,Trigger6M)),NA())</f>
        <v>1.9399654569083324E-2</v>
      </c>
      <c r="P2291" s="52">
        <f>IFERROR(_xll.qlIndexFixing(Index1Y,$H2291,TRUE,_xll.ohTrigger(RecalcTrigger,Trigger1Y)),NA())</f>
        <v>2.1519652204210597E-2</v>
      </c>
      <c r="Q2291" s="52">
        <f>IFERROR(_xll.qlIndexFixing(ONIndex1Y,I2291,TRUE,_xll.ohTrigger(RecalcTrigger,Trigger1Y)),NA())</f>
        <v>2.1371519103245973E-2</v>
      </c>
    </row>
    <row r="2292" spans="2:17" x14ac:dyDescent="0.2">
      <c r="B2292" s="46" t="s">
        <v>51</v>
      </c>
      <c r="D2292" s="49">
        <f>_xll.qlCalendarAdvance(LocalCalendar,$D2291,B2292,"f",FALSE)</f>
        <v>55843</v>
      </c>
      <c r="E2292" s="49">
        <f>_xll.qlInterestRateIndexValueDate(IndexON,D2292)</f>
        <v>55843</v>
      </c>
      <c r="F2292" s="52">
        <f>IFERROR(_xll.qlIndexFixing(IndexON,D2292,TRUE,_xll.ohTrigger(RecalcTrigger,TriggerON)),NA())</f>
        <v>1.3538203035903251E-2</v>
      </c>
      <c r="H2292" s="49">
        <f>_xll.qlCalendarAdvance(IborCalendar,$H2291,B2292,"f",FALSE)</f>
        <v>55822</v>
      </c>
      <c r="I2292" s="49">
        <f>_xll.qlInterestRateIndexValueDate(Index1M,$H2292)</f>
        <v>55824</v>
      </c>
      <c r="J2292" s="52">
        <f>IFERROR(_xll.qlIndexFixing(Index1M,$H2292,TRUE,_xll.ohTrigger(RecalcTrigger,Trigger1M)),NA())</f>
        <v>1.6244245204342016E-2</v>
      </c>
      <c r="K2292" s="52">
        <f>IFERROR(_xll.qlIndexFixing(ONIndex1M,I2292,TRUE,_xll.ohTrigger(RecalcTrigger,Trigger1M)),NA())</f>
        <v>1.6236757587826389E-2</v>
      </c>
      <c r="L2292" s="52">
        <f>IFERROR(_xll.qlIndexFixing(Index3M,H2292,TRUE,_xll.ohTrigger(RecalcTrigger,Trigger3M)),NA())</f>
        <v>1.7562632641831069E-2</v>
      </c>
      <c r="M2292" s="52">
        <f>IFERROR(_xll.qlIndexFixing(ONIndex3M,I2292,TRUE,_xll.ohTrigger(RecalcTrigger,Trigger3M)),NA())</f>
        <v>1.7536921929108829E-2</v>
      </c>
      <c r="N2292" s="52">
        <f>IFERROR(_xll.qlIndexFixing(Index6M,$H2292,TRUE,_xll.ohTrigger(RecalcTrigger,Trigger6M)),NA())</f>
        <v>1.9460533420603939E-2</v>
      </c>
      <c r="O2292" s="52">
        <f>IFERROR(_xll.qlIndexFixing(ONIndex6M,I2292,TRUE,_xll.ohTrigger(RecalcTrigger,Trigger6M)),NA())</f>
        <v>1.939727822255044E-2</v>
      </c>
      <c r="P2292" s="52">
        <f>IFERROR(_xll.qlIndexFixing(Index1Y,$H2292,TRUE,_xll.ohTrigger(RecalcTrigger,Trigger1Y)),NA())</f>
        <v>2.1516496081659713E-2</v>
      </c>
      <c r="Q2292" s="52">
        <f>IFERROR(_xll.qlIndexFixing(ONIndex1Y,I2292,TRUE,_xll.ohTrigger(RecalcTrigger,Trigger1Y)),NA())</f>
        <v>2.136817507360611E-2</v>
      </c>
    </row>
    <row r="2293" spans="2:17" x14ac:dyDescent="0.2">
      <c r="B2293" s="46" t="s">
        <v>51</v>
      </c>
      <c r="D2293" s="49">
        <f>_xll.qlCalendarAdvance(LocalCalendar,$D2292,B2293,"f",FALSE)</f>
        <v>55850</v>
      </c>
      <c r="E2293" s="49">
        <f>_xll.qlInterestRateIndexValueDate(IndexON,D2293)</f>
        <v>55850</v>
      </c>
      <c r="F2293" s="52">
        <f>IFERROR(_xll.qlIndexFixing(IndexON,D2293,TRUE,_xll.ohTrigger(RecalcTrigger,TriggerON)),NA())</f>
        <v>1.3535812580149909E-2</v>
      </c>
      <c r="H2293" s="49">
        <f>_xll.qlCalendarAdvance(IborCalendar,$H2292,B2293,"f",FALSE)</f>
        <v>55829</v>
      </c>
      <c r="I2293" s="49">
        <f>_xll.qlInterestRateIndexValueDate(Index1M,$H2293)</f>
        <v>55831</v>
      </c>
      <c r="J2293" s="52">
        <f>IFERROR(_xll.qlIndexFixing(Index1M,$H2293,TRUE,_xll.ohTrigger(RecalcTrigger,Trigger1M)),NA())</f>
        <v>1.6242854940376132E-2</v>
      </c>
      <c r="K2293" s="52">
        <f>IFERROR(_xll.qlIndexFixing(ONIndex1M,I2293,TRUE,_xll.ohTrigger(RecalcTrigger,Trigger1M)),NA())</f>
        <v>1.6235647386269036E-2</v>
      </c>
      <c r="L2293" s="52">
        <f>IFERROR(_xll.qlIndexFixing(Index3M,H2293,TRUE,_xll.ohTrigger(RecalcTrigger,Trigger3M)),NA())</f>
        <v>1.7560603076333278E-2</v>
      </c>
      <c r="M2293" s="52">
        <f>IFERROR(_xll.qlIndexFixing(ONIndex3M,I2293,TRUE,_xll.ohTrigger(RecalcTrigger,Trigger3M)),NA())</f>
        <v>1.7535174723368741E-2</v>
      </c>
      <c r="N2293" s="52">
        <f>IFERROR(_xll.qlIndexFixing(Index6M,$H2293,TRUE,_xll.ohTrigger(RecalcTrigger,Trigger6M)),NA())</f>
        <v>1.9458187642586583E-2</v>
      </c>
      <c r="O2293" s="52">
        <f>IFERROR(_xll.qlIndexFixing(ONIndex6M,I2293,TRUE,_xll.ohTrigger(RecalcTrigger,Trigger6M)),NA())</f>
        <v>1.939525886198501E-2</v>
      </c>
      <c r="P2293" s="52">
        <f>IFERROR(_xll.qlIndexFixing(Index1Y,$H2293,TRUE,_xll.ohTrigger(RecalcTrigger,Trigger1Y)),NA())</f>
        <v>2.1513349994185253E-2</v>
      </c>
      <c r="Q2293" s="52">
        <f>IFERROR(_xll.qlIndexFixing(ONIndex1Y,I2293,TRUE,_xll.ohTrigger(RecalcTrigger,Trigger1Y)),NA())</f>
        <v>2.1365237059314257E-2</v>
      </c>
    </row>
    <row r="2294" spans="2:17" x14ac:dyDescent="0.2">
      <c r="B2294" s="46" t="s">
        <v>51</v>
      </c>
      <c r="D2294" s="49">
        <f>_xll.qlCalendarAdvance(LocalCalendar,$D2293,B2294,"f",FALSE)</f>
        <v>55857</v>
      </c>
      <c r="E2294" s="49">
        <f>_xll.qlInterestRateIndexValueDate(IndexON,D2294)</f>
        <v>55857</v>
      </c>
      <c r="F2294" s="52">
        <f>IFERROR(_xll.qlIndexFixing(IndexON,D2294,TRUE,_xll.ohTrigger(RecalcTrigger,TriggerON)),NA())</f>
        <v>1.3533262360594378E-2</v>
      </c>
      <c r="H2294" s="49">
        <f>_xll.qlCalendarAdvance(IborCalendar,$H2293,B2294,"f",FALSE)</f>
        <v>55836</v>
      </c>
      <c r="I2294" s="49">
        <f>_xll.qlInterestRateIndexValueDate(Index1M,$H2294)</f>
        <v>55838</v>
      </c>
      <c r="J2294" s="52">
        <f>IFERROR(_xll.qlIndexFixing(Index1M,$H2294,TRUE,_xll.ohTrigger(RecalcTrigger,Trigger1M)),NA())</f>
        <v>1.6241459233234015E-2</v>
      </c>
      <c r="K2294" s="52">
        <f>IFERROR(_xll.qlIndexFixing(ONIndex1M,I2294,TRUE,_xll.ohTrigger(RecalcTrigger,Trigger1M)),NA())</f>
        <v>1.6233996877472734E-2</v>
      </c>
      <c r="L2294" s="52">
        <f>IFERROR(_xll.qlIndexFixing(Index3M,H2294,TRUE,_xll.ohTrigger(RecalcTrigger,Trigger3M)),NA())</f>
        <v>1.7558857805261813E-2</v>
      </c>
      <c r="M2294" s="52">
        <f>IFERROR(_xll.qlIndexFixing(ONIndex3M,I2294,TRUE,_xll.ohTrigger(RecalcTrigger,Trigger3M)),NA())</f>
        <v>1.7532864600315889E-2</v>
      </c>
      <c r="N2294" s="52">
        <f>IFERROR(_xll.qlIndexFixing(Index6M,$H2294,TRUE,_xll.ohTrigger(RecalcTrigger,Trigger6M)),NA())</f>
        <v>1.945584576325524E-2</v>
      </c>
      <c r="O2294" s="52">
        <f>IFERROR(_xll.qlIndexFixing(ONIndex6M,I2294,TRUE,_xll.ohTrigger(RecalcTrigger,Trigger6M)),NA())</f>
        <v>1.9392537106117658E-2</v>
      </c>
      <c r="P2294" s="52">
        <f>IFERROR(_xll.qlIndexFixing(Index1Y,$H2294,TRUE,_xll.ohTrigger(RecalcTrigger,Trigger1Y)),NA())</f>
        <v>2.1510213941692467E-2</v>
      </c>
      <c r="Q2294" s="52">
        <f>IFERROR(_xll.qlIndexFixing(ONIndex1Y,I2294,TRUE,_xll.ohTrigger(RecalcTrigger,Trigger1Y)),NA())</f>
        <v>2.1361516449820428E-2</v>
      </c>
    </row>
    <row r="2295" spans="2:17" x14ac:dyDescent="0.2">
      <c r="B2295" s="46" t="s">
        <v>51</v>
      </c>
      <c r="D2295" s="49">
        <f>_xll.qlCalendarAdvance(LocalCalendar,$D2294,B2295,"f",FALSE)</f>
        <v>55864</v>
      </c>
      <c r="E2295" s="49">
        <f>_xll.qlInterestRateIndexValueDate(IndexON,D2295)</f>
        <v>55864</v>
      </c>
      <c r="F2295" s="52">
        <f>IFERROR(_xll.qlIndexFixing(IndexON,D2295,TRUE,_xll.ohTrigger(RecalcTrigger,TriggerON)),NA())</f>
        <v>1.3530786341684475E-2</v>
      </c>
      <c r="H2295" s="49">
        <f>_xll.qlCalendarAdvance(IborCalendar,$H2294,B2295,"f",FALSE)</f>
        <v>55843</v>
      </c>
      <c r="I2295" s="49">
        <f>_xll.qlInterestRateIndexValueDate(Index1M,$H2295)</f>
        <v>55845</v>
      </c>
      <c r="J2295" s="52">
        <f>IFERROR(_xll.qlIndexFixing(Index1M,$H2295,TRUE,_xll.ohTrigger(RecalcTrigger,Trigger1M)),NA())</f>
        <v>1.6240058082925977E-2</v>
      </c>
      <c r="K2295" s="52">
        <f>IFERROR(_xll.qlIndexFixing(ONIndex1M,I2295,TRUE,_xll.ohTrigger(RecalcTrigger,Trigger1M)),NA())</f>
        <v>1.6232608367632295E-2</v>
      </c>
      <c r="L2295" s="52">
        <f>IFERROR(_xll.qlIndexFixing(Index3M,H2295,TRUE,_xll.ohTrigger(RecalcTrigger,Trigger3M)),NA())</f>
        <v>1.7556548000369751E-2</v>
      </c>
      <c r="M2295" s="52">
        <f>IFERROR(_xll.qlIndexFixing(ONIndex3M,I2295,TRUE,_xll.ohTrigger(RecalcTrigger,Trigger3M)),NA())</f>
        <v>1.7530837952932643E-2</v>
      </c>
      <c r="N2295" s="52">
        <f>IFERROR(_xll.qlIndexFixing(Index6M,$H2295,TRUE,_xll.ohTrigger(RecalcTrigger,Trigger6M)),NA())</f>
        <v>1.9453507782595782E-2</v>
      </c>
      <c r="O2295" s="52">
        <f>IFERROR(_xll.qlIndexFixing(ONIndex6M,I2295,TRUE,_xll.ohTrigger(RecalcTrigger,Trigger6M)),NA())</f>
        <v>1.9390172336217759E-2</v>
      </c>
      <c r="P2295" s="52">
        <f>IFERROR(_xll.qlIndexFixing(Index1Y,$H2295,TRUE,_xll.ohTrigger(RecalcTrigger,Trigger1Y)),NA())</f>
        <v>2.1507087924087911E-2</v>
      </c>
      <c r="Q2295" s="52">
        <f>IFERROR(_xll.qlIndexFixing(ONIndex1Y,I2295,TRUE,_xll.ohTrigger(RecalcTrigger,Trigger1Y)),NA())</f>
        <v>2.1358201855674608E-2</v>
      </c>
    </row>
    <row r="2296" spans="2:17" x14ac:dyDescent="0.2">
      <c r="B2296" s="46" t="s">
        <v>51</v>
      </c>
      <c r="D2296" s="49">
        <f>_xll.qlCalendarAdvance(LocalCalendar,$D2295,B2296,"f",FALSE)</f>
        <v>55871</v>
      </c>
      <c r="E2296" s="49">
        <f>_xll.qlInterestRateIndexValueDate(IndexON,D2296)</f>
        <v>55871</v>
      </c>
      <c r="F2296" s="52">
        <f>IFERROR(_xll.qlIndexFixing(IndexON,D2296,TRUE,_xll.ohTrigger(RecalcTrigger,TriggerON)),NA())</f>
        <v>1.3528306535324219E-2</v>
      </c>
      <c r="H2296" s="49">
        <f>_xll.qlCalendarAdvance(IborCalendar,$H2295,B2296,"f",FALSE)</f>
        <v>55850</v>
      </c>
      <c r="I2296" s="49">
        <f>_xll.qlInterestRateIndexValueDate(Index1M,$H2296)</f>
        <v>55852</v>
      </c>
      <c r="J2296" s="52">
        <f>IFERROR(_xll.qlIndexFixing(Index1M,$H2296,TRUE,_xll.ohTrigger(RecalcTrigger,Trigger1M)),NA())</f>
        <v>1.6238916590346486E-2</v>
      </c>
      <c r="K2296" s="52">
        <f>IFERROR(_xll.qlIndexFixing(ONIndex1M,I2296,TRUE,_xll.ohTrigger(RecalcTrigger,Trigger1M)),NA())</f>
        <v>1.6231214421340567E-2</v>
      </c>
      <c r="L2296" s="52">
        <f>IFERROR(_xll.qlIndexFixing(Index3M,H2296,TRUE,_xll.ohTrigger(RecalcTrigger,Trigger3M)),NA())</f>
        <v>1.7553673727915844E-2</v>
      </c>
      <c r="M2296" s="52">
        <f>IFERROR(_xll.qlIndexFixing(ONIndex3M,I2296,TRUE,_xll.ohTrigger(RecalcTrigger,Trigger3M)),NA())</f>
        <v>1.752881265023376E-2</v>
      </c>
      <c r="N2296" s="52">
        <f>IFERROR(_xll.qlIndexFixing(Index6M,$H2296,TRUE,_xll.ohTrigger(RecalcTrigger,Trigger6M)),NA())</f>
        <v>1.945153211158249E-2</v>
      </c>
      <c r="O2296" s="52">
        <f>IFERROR(_xll.qlIndexFixing(ONIndex6M,I2296,TRUE,_xll.ohTrigger(RecalcTrigger,Trigger6M)),NA())</f>
        <v>1.9387811425204404E-2</v>
      </c>
      <c r="P2296" s="52">
        <f>IFERROR(_xll.qlIndexFixing(Index1Y,$H2296,TRUE,_xll.ohTrigger(RecalcTrigger,Trigger1Y)),NA())</f>
        <v>2.1502707284575946E-2</v>
      </c>
      <c r="Q2296" s="52">
        <f>IFERROR(_xll.qlIndexFixing(ONIndex1Y,I2296,TRUE,_xll.ohTrigger(RecalcTrigger,Trigger1Y)),NA())</f>
        <v>2.1354897073360135E-2</v>
      </c>
    </row>
    <row r="2297" spans="2:17" x14ac:dyDescent="0.2">
      <c r="B2297" s="46" t="s">
        <v>51</v>
      </c>
      <c r="D2297" s="49">
        <f>_xll.qlCalendarAdvance(LocalCalendar,$D2296,B2297,"f",FALSE)</f>
        <v>55879</v>
      </c>
      <c r="E2297" s="49">
        <f>_xll.qlInterestRateIndexValueDate(IndexON,D2297)</f>
        <v>55879</v>
      </c>
      <c r="F2297" s="52">
        <f>IFERROR(_xll.qlIndexFixing(IndexON,D2297,TRUE,_xll.ohTrigger(RecalcTrigger,TriggerON)),NA())</f>
        <v>1.3525467833011007E-2</v>
      </c>
      <c r="H2297" s="49">
        <f>_xll.qlCalendarAdvance(IborCalendar,$H2296,B2297,"f",FALSE)</f>
        <v>55857</v>
      </c>
      <c r="I2297" s="49">
        <f>_xll.qlInterestRateIndexValueDate(Index1M,$H2297)</f>
        <v>55859</v>
      </c>
      <c r="J2297" s="52">
        <f>IFERROR(_xll.qlIndexFixing(Index1M,$H2297,TRUE,_xll.ohTrigger(RecalcTrigger,Trigger1M)),NA())</f>
        <v>1.6237239452801838E-2</v>
      </c>
      <c r="K2297" s="52">
        <f>IFERROR(_xll.qlIndexFixing(ONIndex1M,I2297,TRUE,_xll.ohTrigger(RecalcTrigger,Trigger1M)),NA())</f>
        <v>1.6229815038570905E-2</v>
      </c>
      <c r="L2297" s="52">
        <f>IFERROR(_xll.qlIndexFixing(Index3M,H2297,TRUE,_xll.ohTrigger(RecalcTrigger,Trigger3M)),NA())</f>
        <v>1.7551366674213753E-2</v>
      </c>
      <c r="M2297" s="52">
        <f>IFERROR(_xll.qlIndexFixing(ONIndex3M,I2297,TRUE,_xll.ohTrigger(RecalcTrigger,Trigger3M)),NA())</f>
        <v>1.7526788692192596E-2</v>
      </c>
      <c r="N2297" s="52">
        <f>IFERROR(_xll.qlIndexFixing(Index6M,$H2297,TRUE,_xll.ohTrigger(RecalcTrigger,Trigger6M)),NA())</f>
        <v>1.9449202081429934E-2</v>
      </c>
      <c r="O2297" s="52">
        <f>IFERROR(_xll.qlIndexFixing(ONIndex6M,I2297,TRUE,_xll.ohTrigger(RecalcTrigger,Trigger6M)),NA())</f>
        <v>1.9385454373050948E-2</v>
      </c>
      <c r="P2297" s="52">
        <f>IFERROR(_xll.qlIndexFixing(Index1Y,$H2297,TRUE,_xll.ohTrigger(RecalcTrigger,Trigger1Y)),NA())</f>
        <v>2.1500865993167133E-2</v>
      </c>
      <c r="Q2297" s="52">
        <f>IFERROR(_xll.qlIndexFixing(ONIndex1Y,I2297,TRUE,_xll.ohTrigger(RecalcTrigger,Trigger1Y)),NA())</f>
        <v>2.1351602102850364E-2</v>
      </c>
    </row>
    <row r="2298" spans="2:17" x14ac:dyDescent="0.2">
      <c r="B2298" s="46" t="s">
        <v>51</v>
      </c>
      <c r="D2298" s="49">
        <f>_xll.qlCalendarAdvance(LocalCalendar,$D2297,B2298,"f",FALSE)</f>
        <v>55886</v>
      </c>
      <c r="E2298" s="49">
        <f>_xll.qlInterestRateIndexValueDate(IndexON,D2298)</f>
        <v>55886</v>
      </c>
      <c r="F2298" s="52">
        <f>IFERROR(_xll.qlIndexFixing(IndexON,D2298,TRUE,_xll.ohTrigger(RecalcTrigger,TriggerON)),NA())</f>
        <v>1.3522979910742805E-2</v>
      </c>
      <c r="H2298" s="49">
        <f>_xll.qlCalendarAdvance(IborCalendar,$H2297,B2298,"f",FALSE)</f>
        <v>55864</v>
      </c>
      <c r="I2298" s="49">
        <f>_xll.qlInterestRateIndexValueDate(Index1M,$H2298)</f>
        <v>55866</v>
      </c>
      <c r="J2298" s="52">
        <f>IFERROR(_xll.qlIndexFixing(Index1M,$H2298,TRUE,_xll.ohTrigger(RecalcTrigger,Trigger1M)),NA())</f>
        <v>1.623582197299089E-2</v>
      </c>
      <c r="K2298" s="52">
        <f>IFERROR(_xll.qlIndexFixing(ONIndex1M,I2298,TRUE,_xll.ohTrigger(RecalcTrigger,Trigger1M)),NA())</f>
        <v>1.6228410219323308E-2</v>
      </c>
      <c r="L2298" s="52">
        <f>IFERROR(_xll.qlIndexFixing(Index3M,H2298,TRUE,_xll.ohTrigger(RecalcTrigger,Trigger3M)),NA())</f>
        <v>1.7549343874525114E-2</v>
      </c>
      <c r="M2298" s="52">
        <f>IFERROR(_xll.qlIndexFixing(ONIndex3M,I2298,TRUE,_xll.ohTrigger(RecalcTrigger,Trigger3M)),NA())</f>
        <v>1.7524766078782505E-2</v>
      </c>
      <c r="N2298" s="52">
        <f>IFERROR(_xll.qlIndexFixing(Index6M,$H2298,TRUE,_xll.ohTrigger(RecalcTrigger,Trigger6M)),NA())</f>
        <v>1.9446875950131365E-2</v>
      </c>
      <c r="O2298" s="52">
        <f>IFERROR(_xll.qlIndexFixing(ONIndex6M,I2298,TRUE,_xll.ohTrigger(RecalcTrigger,Trigger6M)),NA())</f>
        <v>1.9383101179784035E-2</v>
      </c>
      <c r="P2298" s="52">
        <f>IFERROR(_xll.qlIndexFixing(Index1Y,$H2298,TRUE,_xll.ohTrigger(RecalcTrigger,Trigger1Y)),NA())</f>
        <v>2.1497770079664243E-2</v>
      </c>
      <c r="Q2298" s="52">
        <f>IFERROR(_xll.qlIndexFixing(ONIndex1Y,I2298,TRUE,_xll.ohTrigger(RecalcTrigger,Trigger1Y)),NA())</f>
        <v>2.1348316944198586E-2</v>
      </c>
    </row>
    <row r="2299" spans="2:17" x14ac:dyDescent="0.2">
      <c r="B2299" s="46" t="s">
        <v>51</v>
      </c>
      <c r="D2299" s="49">
        <f>_xll.qlCalendarAdvance(LocalCalendar,$D2298,B2299,"f",FALSE)</f>
        <v>55893</v>
      </c>
      <c r="E2299" s="49">
        <f>_xll.qlInterestRateIndexValueDate(IndexON,D2299)</f>
        <v>55893</v>
      </c>
      <c r="F2299" s="52">
        <f>IFERROR(_xll.qlIndexFixing(IndexON,D2299,TRUE,_xll.ohTrigger(RecalcTrigger,TriggerON)),NA())</f>
        <v>1.3520488200784442E-2</v>
      </c>
      <c r="H2299" s="49">
        <f>_xll.qlCalendarAdvance(IborCalendar,$H2298,B2299,"f",FALSE)</f>
        <v>55871</v>
      </c>
      <c r="I2299" s="49">
        <f>_xll.qlInterestRateIndexValueDate(Index1M,$H2299)</f>
        <v>55873</v>
      </c>
      <c r="J2299" s="52">
        <f>IFERROR(_xll.qlIndexFixing(Index1M,$H2299,TRUE,_xll.ohTrigger(RecalcTrigger,Trigger1M)),NA())</f>
        <v>1.6234662792809773E-2</v>
      </c>
      <c r="K2299" s="52">
        <f>IFERROR(_xll.qlIndexFixing(ONIndex1M,I2299,TRUE,_xll.ohTrigger(RecalcTrigger,Trigger1M)),NA())</f>
        <v>1.6226999963651068E-2</v>
      </c>
      <c r="L2299" s="52">
        <f>IFERROR(_xll.qlIndexFixing(Index3M,H2299,TRUE,_xll.ohTrigger(RecalcTrigger,Trigger3M)),NA())</f>
        <v>1.7547322426198164E-2</v>
      </c>
      <c r="M2299" s="52">
        <f>IFERROR(_xll.qlIndexFixing(ONIndex3M,I2299,TRUE,_xll.ohTrigger(RecalcTrigger,Trigger3M)),NA())</f>
        <v>1.7522744810136714E-2</v>
      </c>
      <c r="N2299" s="52">
        <f>IFERROR(_xll.qlIndexFixing(Index6M,$H2299,TRUE,_xll.ohTrigger(RecalcTrigger,Trigger6M)),NA())</f>
        <v>1.9444553717674486E-2</v>
      </c>
      <c r="O2299" s="52">
        <f>IFERROR(_xll.qlIndexFixing(ONIndex6M,I2299,TRUE,_xll.ohTrigger(RecalcTrigger,Trigger6M)),NA())</f>
        <v>1.9380751845403665E-2</v>
      </c>
      <c r="P2299" s="52">
        <f>IFERROR(_xll.qlIndexFixing(Index1Y,$H2299,TRUE,_xll.ohTrigger(RecalcTrigger,Trigger1Y)),NA())</f>
        <v>2.1494684200676045E-2</v>
      </c>
      <c r="Q2299" s="52">
        <f>IFERROR(_xll.qlIndexFixing(ONIndex1Y,I2299,TRUE,_xll.ohTrigger(RecalcTrigger,Trigger1Y)),NA())</f>
        <v>2.1345041597351511E-2</v>
      </c>
    </row>
    <row r="2300" spans="2:17" x14ac:dyDescent="0.2">
      <c r="B2300" s="46" t="s">
        <v>51</v>
      </c>
      <c r="D2300" s="49">
        <f>_xll.qlCalendarAdvance(LocalCalendar,$D2299,B2300,"f",FALSE)</f>
        <v>55900</v>
      </c>
      <c r="E2300" s="49">
        <f>_xll.qlInterestRateIndexValueDate(IndexON,D2300)</f>
        <v>55900</v>
      </c>
      <c r="F2300" s="52">
        <f>IFERROR(_xll.qlIndexFixing(IndexON,D2300,TRUE,_xll.ohTrigger(RecalcTrigger,TriggerON)),NA())</f>
        <v>1.3517992703455661E-2</v>
      </c>
      <c r="H2300" s="49">
        <f>_xll.qlCalendarAdvance(IborCalendar,$H2299,B2300,"f",FALSE)</f>
        <v>55880</v>
      </c>
      <c r="I2300" s="49">
        <f>_xll.qlInterestRateIndexValueDate(Index1M,$H2300)</f>
        <v>55884</v>
      </c>
      <c r="J2300" s="52">
        <f>IFERROR(_xll.qlIndexFixing(Index1M,$H2300,TRUE,_xll.ohTrigger(RecalcTrigger,Trigger1M)),NA())</f>
        <v>1.623215203079301E-2</v>
      </c>
      <c r="K2300" s="52">
        <f>IFERROR(_xll.qlIndexFixing(ONIndex1M,I2300,TRUE,_xll.ohTrigger(RecalcTrigger,Trigger1M)),NA())</f>
        <v>1.622450881160642E-2</v>
      </c>
      <c r="L2300" s="52">
        <f>IFERROR(_xll.qlIndexFixing(Index3M,H2300,TRUE,_xll.ohTrigger(RecalcTrigger,Trigger3M)),NA())</f>
        <v>1.7544148594835995E-2</v>
      </c>
      <c r="M2300" s="52">
        <f>IFERROR(_xll.qlIndexFixing(ONIndex3M,I2300,TRUE,_xll.ohTrigger(RecalcTrigger,Trigger3M)),NA())</f>
        <v>1.751928914415668E-2</v>
      </c>
      <c r="N2300" s="52">
        <f>IFERROR(_xll.qlIndexFixing(Index6M,$H2300,TRUE,_xll.ohTrigger(RecalcTrigger,Trigger6M)),NA())</f>
        <v>1.9440553259295515E-2</v>
      </c>
      <c r="O2300" s="52">
        <f>IFERROR(_xll.qlIndexFixing(ONIndex6M,I2300,TRUE,_xll.ohTrigger(RecalcTrigger,Trigger6M)),NA())</f>
        <v>1.93767136040357E-2</v>
      </c>
      <c r="P2300" s="52">
        <f>IFERROR(_xll.qlIndexFixing(Index1Y,$H2300,TRUE,_xll.ohTrigger(RecalcTrigger,Trigger1Y)),NA())</f>
        <v>2.1489007178980873E-2</v>
      </c>
      <c r="Q2300" s="52">
        <f>IFERROR(_xll.qlIndexFixing(ONIndex1Y,I2300,TRUE,_xll.ohTrigger(RecalcTrigger,Trigger1Y)),NA())</f>
        <v>2.1339514479947752E-2</v>
      </c>
    </row>
    <row r="2301" spans="2:17" x14ac:dyDescent="0.2">
      <c r="B2301" s="46" t="s">
        <v>51</v>
      </c>
      <c r="D2301" s="49">
        <f>_xll.qlCalendarAdvance(LocalCalendar,$D2300,B2301,"f",FALSE)</f>
        <v>55907</v>
      </c>
      <c r="E2301" s="49">
        <f>_xll.qlInterestRateIndexValueDate(IndexON,D2301)</f>
        <v>55907</v>
      </c>
      <c r="F2301" s="52">
        <f>IFERROR(_xll.qlIndexFixing(IndexON,D2301,TRUE,_xll.ohTrigger(RecalcTrigger,TriggerON)),NA())</f>
        <v>1.3515493418596591E-2</v>
      </c>
      <c r="H2301" s="49">
        <f>_xll.qlCalendarAdvance(IborCalendar,$H2300,B2301,"f",FALSE)</f>
        <v>55887</v>
      </c>
      <c r="I2301" s="49">
        <f>_xll.qlInterestRateIndexValueDate(Index1M,$H2301)</f>
        <v>55891</v>
      </c>
      <c r="J2301" s="52">
        <f>IFERROR(_xll.qlIndexFixing(Index1M,$H2301,TRUE,_xll.ohTrigger(RecalcTrigger,Trigger1M)),NA())</f>
        <v>1.6230715111125886E-2</v>
      </c>
      <c r="K2301" s="52">
        <f>IFERROR(_xll.qlIndexFixing(ONIndex1M,I2301,TRUE,_xll.ohTrigger(RecalcTrigger,Trigger1M)),NA())</f>
        <v>1.6222821394240583E-2</v>
      </c>
      <c r="L2301" s="52">
        <f>IFERROR(_xll.qlIndexFixing(Index3M,H2301,TRUE,_xll.ohTrigger(RecalcTrigger,Trigger3M)),NA())</f>
        <v>1.7542413514215482E-2</v>
      </c>
      <c r="M2301" s="52">
        <f>IFERROR(_xll.qlIndexFixing(ONIndex3M,I2301,TRUE,_xll.ohTrigger(RecalcTrigger,Trigger3M)),NA())</f>
        <v>1.7516989243047121E-2</v>
      </c>
      <c r="N2301" s="52">
        <f>IFERROR(_xll.qlIndexFixing(Index6M,$H2301,TRUE,_xll.ohTrigger(RecalcTrigger,Trigger6M)),NA())</f>
        <v>1.943824089814522E-2</v>
      </c>
      <c r="O2301" s="52">
        <f>IFERROR(_xll.qlIndexFixing(ONIndex6M,I2301,TRUE,_xll.ohTrigger(RecalcTrigger,Trigger6M)),NA())</f>
        <v>1.9374019693341182E-2</v>
      </c>
      <c r="P2301" s="52">
        <f>IFERROR(_xll.qlIndexFixing(Index1Y,$H2301,TRUE,_xll.ohTrigger(RecalcTrigger,Trigger1Y)),NA())</f>
        <v>2.148594603070245E-2</v>
      </c>
      <c r="Q2301" s="52">
        <f>IFERROR(_xll.qlIndexFixing(ONIndex1Y,I2301,TRUE,_xll.ohTrigger(RecalcTrigger,Trigger1Y)),NA())</f>
        <v>2.1335863443674441E-2</v>
      </c>
    </row>
    <row r="2302" spans="2:17" x14ac:dyDescent="0.2">
      <c r="B2302" s="46" t="s">
        <v>51</v>
      </c>
      <c r="D2302" s="49">
        <f>_xll.qlCalendarAdvance(LocalCalendar,$D2301,B2302,"f",FALSE)</f>
        <v>55914</v>
      </c>
      <c r="E2302" s="49">
        <f>_xll.qlInterestRateIndexValueDate(IndexON,D2302)</f>
        <v>55914</v>
      </c>
      <c r="F2302" s="52">
        <f>IFERROR(_xll.qlIndexFixing(IndexON,D2302,TRUE,_xll.ohTrigger(RecalcTrigger,TriggerON)),NA())</f>
        <v>1.3512990346287168E-2</v>
      </c>
      <c r="H2302" s="49">
        <f>_xll.qlCalendarAdvance(IborCalendar,$H2301,B2302,"f",FALSE)</f>
        <v>55894</v>
      </c>
      <c r="I2302" s="49">
        <f>_xll.qlInterestRateIndexValueDate(Index1M,$H2302)</f>
        <v>55898</v>
      </c>
      <c r="J2302" s="52">
        <f>IFERROR(_xll.qlIndexFixing(Index1M,$H2302,TRUE,_xll.ohTrigger(RecalcTrigger,Trigger1M)),NA())</f>
        <v>1.6229272748300581E-2</v>
      </c>
      <c r="K2302" s="52">
        <f>IFERROR(_xll.qlIndexFixing(ONIndex1M,I2302,TRUE,_xll.ohTrigger(RecalcTrigger,Trigger1M)),NA())</f>
        <v>1.6221392628015252E-2</v>
      </c>
      <c r="L2302" s="52">
        <f>IFERROR(_xll.qlIndexFixing(Index3M,H2302,TRUE,_xll.ohTrigger(RecalcTrigger,Trigger3M)),NA())</f>
        <v>1.7540113999367613E-2</v>
      </c>
      <c r="M2302" s="52">
        <f>IFERROR(_xll.qlIndexFixing(ONIndex3M,I2302,TRUE,_xll.ohTrigger(RecalcTrigger,Trigger3M)),NA())</f>
        <v>1.7514972780849902E-2</v>
      </c>
      <c r="N2302" s="52">
        <f>IFERROR(_xll.qlIndexFixing(Index6M,$H2302,TRUE,_xll.ohTrigger(RecalcTrigger,Trigger6M)),NA())</f>
        <v>1.9435932435564351E-2</v>
      </c>
      <c r="O2302" s="52">
        <f>IFERROR(_xll.qlIndexFixing(ONIndex6M,I2302,TRUE,_xll.ohTrigger(RecalcTrigger,Trigger6M)),NA())</f>
        <v>1.93716838407898E-2</v>
      </c>
      <c r="P2302" s="52">
        <f>IFERROR(_xll.qlIndexFixing(Index1Y,$H2302,TRUE,_xll.ohTrigger(RecalcTrigger,Trigger1Y)),NA())</f>
        <v>2.1482894915386762E-2</v>
      </c>
      <c r="Q2302" s="52">
        <f>IFERROR(_xll.qlIndexFixing(ONIndex1Y,I2302,TRUE,_xll.ohTrigger(RecalcTrigger,Trigger1Y)),NA())</f>
        <v>2.1332622121583711E-2</v>
      </c>
    </row>
    <row r="2303" spans="2:17" x14ac:dyDescent="0.2">
      <c r="B2303" s="46" t="s">
        <v>51</v>
      </c>
      <c r="D2303" s="49">
        <f>_xll.qlCalendarAdvance(LocalCalendar,$D2302,B2303,"f",FALSE)</f>
        <v>55921</v>
      </c>
      <c r="E2303" s="49">
        <f>_xll.qlInterestRateIndexValueDate(IndexON,D2303)</f>
        <v>55921</v>
      </c>
      <c r="F2303" s="52">
        <f>IFERROR(_xll.qlIndexFixing(IndexON,D2303,TRUE,_xll.ohTrigger(RecalcTrigger,TriggerON)),NA())</f>
        <v>1.3510483486367519E-2</v>
      </c>
      <c r="H2303" s="49">
        <f>_xll.qlCalendarAdvance(IborCalendar,$H2302,B2303,"f",FALSE)</f>
        <v>55901</v>
      </c>
      <c r="I2303" s="49">
        <f>_xll.qlInterestRateIndexValueDate(Index1M,$H2303)</f>
        <v>55905</v>
      </c>
      <c r="J2303" s="52">
        <f>IFERROR(_xll.qlIndexFixing(Index1M,$H2303,TRUE,_xll.ohTrigger(RecalcTrigger,Trigger1M)),NA())</f>
        <v>1.622782494232225E-2</v>
      </c>
      <c r="K2303" s="52">
        <f>IFERROR(_xll.qlIndexFixing(ONIndex1M,I2303,TRUE,_xll.ohTrigger(RecalcTrigger,Trigger1M)),NA())</f>
        <v>1.6219958425898184E-2</v>
      </c>
      <c r="L2303" s="52">
        <f>IFERROR(_xll.qlIndexFixing(Index3M,H2303,TRUE,_xll.ohTrigger(RecalcTrigger,Trigger3M)),NA())</f>
        <v>1.7538098728662632E-2</v>
      </c>
      <c r="M2303" s="52">
        <f>IFERROR(_xll.qlIndexFixing(ONIndex3M,I2303,TRUE,_xll.ohTrigger(RecalcTrigger,Trigger3M)),NA())</f>
        <v>1.7512957663257112E-2</v>
      </c>
      <c r="N2303" s="52">
        <f>IFERROR(_xll.qlIndexFixing(Index6M,$H2303,TRUE,_xll.ohTrigger(RecalcTrigger,Trigger6M)),NA())</f>
        <v>1.9433627871539655E-2</v>
      </c>
      <c r="O2303" s="52">
        <f>IFERROR(_xll.qlIndexFixing(ONIndex6M,I2303,TRUE,_xll.ohTrigger(RecalcTrigger,Trigger6M)),NA())</f>
        <v>1.9369351846512117E-2</v>
      </c>
      <c r="P2303" s="52">
        <f>IFERROR(_xll.qlIndexFixing(Index1Y,$H2303,TRUE,_xll.ohTrigger(RecalcTrigger,Trigger1Y)),NA())</f>
        <v>2.1479853832942267E-2</v>
      </c>
      <c r="Q2303" s="52">
        <f>IFERROR(_xll.qlIndexFixing(ONIndex1Y,I2303,TRUE,_xll.ohTrigger(RecalcTrigger,Trigger1Y)),NA())</f>
        <v>2.1329390609965415E-2</v>
      </c>
    </row>
    <row r="2304" spans="2:17" x14ac:dyDescent="0.2">
      <c r="B2304" s="46" t="s">
        <v>51</v>
      </c>
      <c r="D2304" s="49">
        <f>_xll.qlCalendarAdvance(LocalCalendar,$D2303,B2304,"f",FALSE)</f>
        <v>55928</v>
      </c>
      <c r="E2304" s="49">
        <f>_xll.qlInterestRateIndexValueDate(IndexON,D2304)</f>
        <v>55928</v>
      </c>
      <c r="F2304" s="52">
        <f>IFERROR(_xll.qlIndexFixing(IndexON,D2304,TRUE,_xll.ohTrigger(RecalcTrigger,TriggerON)),NA())</f>
        <v>1.3507972839157389E-2</v>
      </c>
      <c r="H2304" s="49">
        <f>_xll.qlCalendarAdvance(IborCalendar,$H2303,B2304,"f",FALSE)</f>
        <v>55908</v>
      </c>
      <c r="I2304" s="49">
        <f>_xll.qlInterestRateIndexValueDate(Index1M,$H2304)</f>
        <v>55912</v>
      </c>
      <c r="J2304" s="52">
        <f>IFERROR(_xll.qlIndexFixing(Index1M,$H2304,TRUE,_xll.ohTrigger(RecalcTrigger,Trigger1M)),NA())</f>
        <v>1.6226371693190893E-2</v>
      </c>
      <c r="K2304" s="52">
        <f>IFERROR(_xll.qlIndexFixing(ONIndex1M,I2304,TRUE,_xll.ohTrigger(RecalcTrigger,Trigger1M)),NA())</f>
        <v>1.6218518787649572E-2</v>
      </c>
      <c r="L2304" s="52">
        <f>IFERROR(_xll.qlIndexFixing(Index3M,H2304,TRUE,_xll.ohTrigger(RecalcTrigger,Trigger3M)),NA())</f>
        <v>1.7536084809304242E-2</v>
      </c>
      <c r="M2304" s="52">
        <f>IFERROR(_xll.qlIndexFixing(ONIndex3M,I2304,TRUE,_xll.ohTrigger(RecalcTrigger,Trigger3M)),NA())</f>
        <v>1.7510943890108877E-2</v>
      </c>
      <c r="N2304" s="52">
        <f>IFERROR(_xll.qlIndexFixing(Index6M,$H2304,TRUE,_xll.ohTrigger(RecalcTrigger,Trigger6M)),NA())</f>
        <v>1.9431327206057884E-2</v>
      </c>
      <c r="O2304" s="52">
        <f>IFERROR(_xll.qlIndexFixing(ONIndex6M,I2304,TRUE,_xll.ohTrigger(RecalcTrigger,Trigger6M)),NA())</f>
        <v>1.9367023710907816E-2</v>
      </c>
      <c r="P2304" s="52">
        <f>IFERROR(_xll.qlIndexFixing(Index1Y,$H2304,TRUE,_xll.ohTrigger(RecalcTrigger,Trigger1Y)),NA())</f>
        <v>2.1476822783278296E-2</v>
      </c>
      <c r="Q2304" s="52">
        <f>IFERROR(_xll.qlIndexFixing(ONIndex1Y,I2304,TRUE,_xll.ohTrigger(RecalcTrigger,Trigger1Y)),NA())</f>
        <v>2.1326168909059362E-2</v>
      </c>
    </row>
    <row r="2305" spans="2:17" x14ac:dyDescent="0.2">
      <c r="B2305" s="46" t="s">
        <v>51</v>
      </c>
      <c r="D2305" s="49">
        <f>_xll.qlCalendarAdvance(LocalCalendar,$D2304,B2305,"f",FALSE)</f>
        <v>55935</v>
      </c>
      <c r="E2305" s="49">
        <f>_xll.qlInterestRateIndexValueDate(IndexON,D2305)</f>
        <v>55935</v>
      </c>
      <c r="F2305" s="52">
        <f>IFERROR(_xll.qlIndexFixing(IndexON,D2305,TRUE,_xll.ohTrigger(RecalcTrigger,TriggerON)),NA())</f>
        <v>1.3505458404337034E-2</v>
      </c>
      <c r="H2305" s="49">
        <f>_xll.qlCalendarAdvance(IborCalendar,$H2304,B2305,"f",FALSE)</f>
        <v>55915</v>
      </c>
      <c r="I2305" s="49">
        <f>_xll.qlInterestRateIndexValueDate(Index1M,$H2305)</f>
        <v>55919</v>
      </c>
      <c r="J2305" s="52">
        <f>IFERROR(_xll.qlIndexFixing(Index1M,$H2305,TRUE,_xll.ohTrigger(RecalcTrigger,Trigger1M)),NA())</f>
        <v>1.6224130506935972E-2</v>
      </c>
      <c r="K2305" s="52">
        <f>IFERROR(_xll.qlIndexFixing(ONIndex1M,I2305,TRUE,_xll.ohTrigger(RecalcTrigger,Trigger1M)),NA())</f>
        <v>1.6217073713509222E-2</v>
      </c>
      <c r="L2305" s="52">
        <f>IFERROR(_xll.qlIndexFixing(Index3M,H2305,TRUE,_xll.ohTrigger(RecalcTrigger,Trigger3M)),NA())</f>
        <v>1.7534355128474812E-2</v>
      </c>
      <c r="M2305" s="52">
        <f>IFERROR(_xll.qlIndexFixing(ONIndex3M,I2305,TRUE,_xll.ohTrigger(RecalcTrigger,Trigger3M)),NA())</f>
        <v>1.7508931461565069E-2</v>
      </c>
      <c r="N2305" s="52">
        <f>IFERROR(_xll.qlIndexFixing(Index6M,$H2305,TRUE,_xll.ohTrigger(RecalcTrigger,Trigger6M)),NA())</f>
        <v>1.942903043910623E-2</v>
      </c>
      <c r="O2305" s="52">
        <f>IFERROR(_xll.qlIndexFixing(ONIndex6M,I2305,TRUE,_xll.ohTrigger(RecalcTrigger,Trigger6M)),NA())</f>
        <v>1.9364699433577215E-2</v>
      </c>
      <c r="P2305" s="52">
        <f>IFERROR(_xll.qlIndexFixing(Index1Y,$H2305,TRUE,_xll.ohTrigger(RecalcTrigger,Trigger1Y)),NA())</f>
        <v>2.1473801766304618E-2</v>
      </c>
      <c r="Q2305" s="52">
        <f>IFERROR(_xll.qlIndexFixing(ONIndex1Y,I2305,TRUE,_xll.ohTrigger(RecalcTrigger,Trigger1Y)),NA())</f>
        <v>2.1322957018785615E-2</v>
      </c>
    </row>
    <row r="2306" spans="2:17" x14ac:dyDescent="0.2">
      <c r="B2306" s="46" t="s">
        <v>51</v>
      </c>
      <c r="D2306" s="49">
        <f>_xll.qlCalendarAdvance(LocalCalendar,$D2305,B2306,"f",FALSE)</f>
        <v>55942</v>
      </c>
      <c r="E2306" s="49">
        <f>_xll.qlInterestRateIndexValueDate(IndexON,D2306)</f>
        <v>55942</v>
      </c>
      <c r="F2306" s="52">
        <f>IFERROR(_xll.qlIndexFixing(IndexON,D2306,TRUE,_xll.ohTrigger(RecalcTrigger,TriggerON)),NA())</f>
        <v>1.3502940182146261E-2</v>
      </c>
      <c r="H2306" s="49">
        <f>_xll.qlCalendarAdvance(IborCalendar,$H2305,B2306,"f",FALSE)</f>
        <v>55922</v>
      </c>
      <c r="I2306" s="49">
        <f>_xll.qlInterestRateIndexValueDate(Index1M,$H2306)</f>
        <v>55926</v>
      </c>
      <c r="J2306" s="52">
        <f>IFERROR(_xll.qlIndexFixing(Index1M,$H2306,TRUE,_xll.ohTrigger(RecalcTrigger,Trigger1M)),NA())</f>
        <v>1.6222667735546242E-2</v>
      </c>
      <c r="K2306" s="52">
        <f>IFERROR(_xll.qlIndexFixing(ONIndex1M,I2306,TRUE,_xll.ohTrigger(RecalcTrigger,Trigger1M)),NA())</f>
        <v>1.6215623203477136E-2</v>
      </c>
      <c r="L2306" s="52">
        <f>IFERROR(_xll.qlIndexFixing(Index3M,H2306,TRUE,_xll.ohTrigger(RecalcTrigger,Trigger3M)),NA())</f>
        <v>1.7532061024629897E-2</v>
      </c>
      <c r="M2306" s="52">
        <f>IFERROR(_xll.qlIndexFixing(ONIndex3M,I2306,TRUE,_xll.ohTrigger(RecalcTrigger,Trigger3M)),NA())</f>
        <v>1.7506920377465818E-2</v>
      </c>
      <c r="N2306" s="52">
        <f>IFERROR(_xll.qlIndexFixing(Index6M,$H2306,TRUE,_xll.ohTrigger(RecalcTrigger,Trigger6M)),NA())</f>
        <v>1.9426737570670118E-2</v>
      </c>
      <c r="O2306" s="52">
        <f>IFERROR(_xll.qlIndexFixing(ONIndex6M,I2306,TRUE,_xll.ohTrigger(RecalcTrigger,Trigger6M)),NA())</f>
        <v>1.9362379014760123E-2</v>
      </c>
      <c r="P2306" s="52">
        <f>IFERROR(_xll.qlIndexFixing(Index1Y,$H2306,TRUE,_xll.ohTrigger(RecalcTrigger,Trigger1Y)),NA())</f>
        <v>2.1470790781930787E-2</v>
      </c>
      <c r="Q2306" s="52">
        <f>IFERROR(_xll.qlIndexFixing(ONIndex1Y,I2306,TRUE,_xll.ohTrigger(RecalcTrigger,Trigger1Y)),NA())</f>
        <v>2.1319754939144175E-2</v>
      </c>
    </row>
    <row r="2307" spans="2:17" x14ac:dyDescent="0.2">
      <c r="B2307" s="46" t="s">
        <v>51</v>
      </c>
      <c r="D2307" s="49">
        <f>_xll.qlCalendarAdvance(LocalCalendar,$D2306,B2307,"f",FALSE)</f>
        <v>55949</v>
      </c>
      <c r="E2307" s="49">
        <f>_xll.qlInterestRateIndexValueDate(IndexON,D2307)</f>
        <v>55949</v>
      </c>
      <c r="F2307" s="52">
        <f>IFERROR(_xll.qlIndexFixing(IndexON,D2307,TRUE,_xll.ohTrigger(RecalcTrigger,TriggerON)),NA())</f>
        <v>1.3500418172265327E-2</v>
      </c>
      <c r="H2307" s="49">
        <f>_xll.qlCalendarAdvance(IborCalendar,$H2306,B2307,"f",FALSE)</f>
        <v>55929</v>
      </c>
      <c r="I2307" s="49">
        <f>_xll.qlInterestRateIndexValueDate(Index1M,$H2307)</f>
        <v>55933</v>
      </c>
      <c r="J2307" s="52">
        <f>IFERROR(_xll.qlIndexFixing(Index1M,$H2307,TRUE,_xll.ohTrigger(RecalcTrigger,Trigger1M)),NA())</f>
        <v>1.622119952172715E-2</v>
      </c>
      <c r="K2307" s="52">
        <f>IFERROR(_xll.qlIndexFixing(ONIndex1M,I2307,TRUE,_xll.ohTrigger(RecalcTrigger,Trigger1M)),NA())</f>
        <v>1.6214167257313505E-2</v>
      </c>
      <c r="L2307" s="52">
        <f>IFERROR(_xll.qlIndexFixing(Index3M,H2307,TRUE,_xll.ohTrigger(RecalcTrigger,Trigger3M)),NA())</f>
        <v>1.7530051159307725E-2</v>
      </c>
      <c r="M2307" s="52">
        <f>IFERROR(_xll.qlIndexFixing(ONIndex3M,I2307,TRUE,_xll.ohTrigger(RecalcTrigger,Trigger3M)),NA())</f>
        <v>1.7504910637970994E-2</v>
      </c>
      <c r="N2307" s="52">
        <f>IFERROR(_xll.qlIndexFixing(Index6M,$H2307,TRUE,_xll.ohTrigger(RecalcTrigger,Trigger6M)),NA())</f>
        <v>1.9424448600736745E-2</v>
      </c>
      <c r="O2307" s="52">
        <f>IFERROR(_xll.qlIndexFixing(ONIndex6M,I2307,TRUE,_xll.ohTrigger(RecalcTrigger,Trigger6M)),NA())</f>
        <v>1.9360062454296667E-2</v>
      </c>
      <c r="P2307" s="52">
        <f>IFERROR(_xll.qlIndexFixing(Index1Y,$H2307,TRUE,_xll.ohTrigger(RecalcTrigger,Trigger1Y)),NA())</f>
        <v>2.1467789830067013E-2</v>
      </c>
      <c r="Q2307" s="52">
        <f>IFERROR(_xll.qlIndexFixing(ONIndex1Y,I2307,TRUE,_xll.ohTrigger(RecalcTrigger,Trigger1Y)),NA())</f>
        <v>2.1316562669895234E-2</v>
      </c>
    </row>
    <row r="2308" spans="2:17" x14ac:dyDescent="0.2">
      <c r="B2308" s="46" t="s">
        <v>51</v>
      </c>
      <c r="D2308" s="49">
        <f>_xll.qlCalendarAdvance(LocalCalendar,$D2307,B2308,"f",FALSE)</f>
        <v>55956</v>
      </c>
      <c r="E2308" s="49">
        <f>_xll.qlInterestRateIndexValueDate(IndexON,D2308)</f>
        <v>55956</v>
      </c>
      <c r="F2308" s="52">
        <f>IFERROR(_xll.qlIndexFixing(IndexON,D2308,TRUE,_xll.ohTrigger(RecalcTrigger,TriggerON)),NA())</f>
        <v>1.3497892375093912E-2</v>
      </c>
      <c r="H2308" s="49">
        <f>_xll.qlCalendarAdvance(IborCalendar,$H2307,B2308,"f",FALSE)</f>
        <v>55936</v>
      </c>
      <c r="I2308" s="49">
        <f>_xll.qlInterestRateIndexValueDate(Index1M,$H2308)</f>
        <v>55940</v>
      </c>
      <c r="J2308" s="52">
        <f>IFERROR(_xll.qlIndexFixing(Index1M,$H2308,TRUE,_xll.ohTrigger(RecalcTrigger,Trigger1M)),NA())</f>
        <v>1.6219725865481545E-2</v>
      </c>
      <c r="K2308" s="52">
        <f>IFERROR(_xll.qlIndexFixing(ONIndex1M,I2308,TRUE,_xll.ohTrigger(RecalcTrigger,Trigger1M)),NA())</f>
        <v>1.6212705875497946E-2</v>
      </c>
      <c r="L2308" s="52">
        <f>IFERROR(_xll.qlIndexFixing(Index3M,H2308,TRUE,_xll.ohTrigger(RecalcTrigger,Trigger3M)),NA())</f>
        <v>1.7528325529104688E-2</v>
      </c>
      <c r="M2308" s="52">
        <f>IFERROR(_xll.qlIndexFixing(ONIndex3M,I2308,TRUE,_xll.ohTrigger(RecalcTrigger,Trigger3M)),NA())</f>
        <v>1.7502902242920726E-2</v>
      </c>
      <c r="N2308" s="52">
        <f>IFERROR(_xll.qlIndexFixing(Index6M,$H2308,TRUE,_xll.ohTrigger(RecalcTrigger,Trigger6M)),NA())</f>
        <v>1.9422523882492042E-2</v>
      </c>
      <c r="O2308" s="52">
        <f>IFERROR(_xll.qlIndexFixing(ONIndex6M,I2308,TRUE,_xll.ohTrigger(RecalcTrigger,Trigger6M)),NA())</f>
        <v>1.935774975234672E-2</v>
      </c>
      <c r="P2308" s="52">
        <f>IFERROR(_xll.qlIndexFixing(Index1Y,$H2308,TRUE,_xll.ohTrigger(RecalcTrigger,Trigger1Y)),NA())</f>
        <v>2.1464798910623941E-2</v>
      </c>
      <c r="Q2308" s="52">
        <f>IFERROR(_xll.qlIndexFixing(ONIndex1Y,I2308,TRUE,_xll.ohTrigger(RecalcTrigger,Trigger1Y)),NA())</f>
        <v>2.1313380211438471E-2</v>
      </c>
    </row>
    <row r="2309" spans="2:17" x14ac:dyDescent="0.2">
      <c r="B2309" s="46" t="s">
        <v>51</v>
      </c>
      <c r="D2309" s="49">
        <f>_xll.qlCalendarAdvance(LocalCalendar,$D2308,B2309,"f",FALSE)</f>
        <v>55963</v>
      </c>
      <c r="E2309" s="49">
        <f>_xll.qlInterestRateIndexValueDate(IndexON,D2309)</f>
        <v>55963</v>
      </c>
      <c r="F2309" s="52">
        <f>IFERROR(_xll.qlIndexFixing(IndexON,D2309,TRUE,_xll.ohTrigger(RecalcTrigger,TriggerON)),NA())</f>
        <v>1.3495362790392207E-2</v>
      </c>
      <c r="H2309" s="49">
        <f>_xll.qlCalendarAdvance(IborCalendar,$H2308,B2309,"f",FALSE)</f>
        <v>55943</v>
      </c>
      <c r="I2309" s="49">
        <f>_xll.qlInterestRateIndexValueDate(Index1M,$H2309)</f>
        <v>55947</v>
      </c>
      <c r="J2309" s="52">
        <f>IFERROR(_xll.qlIndexFixing(Index1M,$H2309,TRUE,_xll.ohTrigger(RecalcTrigger,Trigger1M)),NA())</f>
        <v>1.6220059346173748E-2</v>
      </c>
      <c r="K2309" s="52">
        <f>IFERROR(_xll.qlIndexFixing(ONIndex1M,I2309,TRUE,_xll.ohTrigger(RecalcTrigger,Trigger1M)),NA())</f>
        <v>1.6211239057390969E-2</v>
      </c>
      <c r="L2309" s="52">
        <f>IFERROR(_xll.qlIndexFixing(Index3M,H2309,TRUE,_xll.ohTrigger(RecalcTrigger,Trigger3M)),NA())</f>
        <v>1.7526601257368993E-2</v>
      </c>
      <c r="M2309" s="52">
        <f>IFERROR(_xll.qlIndexFixing(ONIndex3M,I2309,TRUE,_xll.ohTrigger(RecalcTrigger,Trigger3M)),NA())</f>
        <v>1.7500895192554822E-2</v>
      </c>
      <c r="N2309" s="52">
        <f>IFERROR(_xll.qlIndexFixing(Index6M,$H2309,TRUE,_xll.ohTrigger(RecalcTrigger,Trigger6M)),NA())</f>
        <v>1.9420963967556496E-2</v>
      </c>
      <c r="O2309" s="52">
        <f>IFERROR(_xll.qlIndexFixing(ONIndex6M,I2309,TRUE,_xll.ohTrigger(RecalcTrigger,Trigger6M)),NA())</f>
        <v>1.935544090875041E-2</v>
      </c>
      <c r="P2309" s="52">
        <f>IFERROR(_xll.qlIndexFixing(Index1Y,$H2309,TRUE,_xll.ohTrigger(RecalcTrigger,Trigger1Y)),NA())</f>
        <v>2.146181802351178E-2</v>
      </c>
      <c r="Q2309" s="52">
        <f>IFERROR(_xll.qlIndexFixing(ONIndex1Y,I2309,TRUE,_xll.ohTrigger(RecalcTrigger,Trigger1Y)),NA())</f>
        <v>2.1310207563534078E-2</v>
      </c>
    </row>
    <row r="2310" spans="2:17" x14ac:dyDescent="0.2">
      <c r="B2310" s="46" t="s">
        <v>51</v>
      </c>
      <c r="D2310" s="49">
        <f>_xll.qlCalendarAdvance(LocalCalendar,$D2309,B2310,"f",FALSE)</f>
        <v>55970</v>
      </c>
      <c r="E2310" s="49">
        <f>_xll.qlInterestRateIndexValueDate(IndexON,D2310)</f>
        <v>55970</v>
      </c>
      <c r="F2310" s="52">
        <f>IFERROR(_xll.qlIndexFixing(IndexON,D2310,TRUE,_xll.ohTrigger(RecalcTrigger,TriggerON)),NA())</f>
        <v>1.3492829418320085E-2</v>
      </c>
      <c r="H2310" s="49">
        <f>_xll.qlCalendarAdvance(IborCalendar,$H2309,B2310,"f",FALSE)</f>
        <v>55950</v>
      </c>
      <c r="I2310" s="49">
        <f>_xll.qlInterestRateIndexValueDate(Index1M,$H2310)</f>
        <v>55954</v>
      </c>
      <c r="J2310" s="52">
        <f>IFERROR(_xll.qlIndexFixing(Index1M,$H2310,TRUE,_xll.ohTrigger(RecalcTrigger,Trigger1M)),NA())</f>
        <v>1.621753789233879E-2</v>
      </c>
      <c r="K2310" s="52">
        <f>IFERROR(_xll.qlIndexFixing(ONIndex1M,I2310,TRUE,_xll.ohTrigger(RecalcTrigger,Trigger1M)),NA())</f>
        <v>1.6209766803392256E-2</v>
      </c>
      <c r="L2310" s="52">
        <f>IFERROR(_xll.qlIndexFixing(Index3M,H2310,TRUE,_xll.ohTrigger(RecalcTrigger,Trigger3M)),NA())</f>
        <v>1.7524595444262079E-2</v>
      </c>
      <c r="M2310" s="52">
        <f>IFERROR(_xll.qlIndexFixing(ONIndex3M,I2310,TRUE,_xll.ohTrigger(RecalcTrigger,Trigger3M)),NA())</f>
        <v>1.7498889486473601E-2</v>
      </c>
      <c r="N2310" s="52">
        <f>IFERROR(_xll.qlIndexFixing(Index6M,$H2310,TRUE,_xll.ohTrigger(RecalcTrigger,Trigger6M)),NA())</f>
        <v>1.9418687161817338E-2</v>
      </c>
      <c r="O2310" s="52">
        <f>IFERROR(_xll.qlIndexFixing(ONIndex6M,I2310,TRUE,_xll.ohTrigger(RecalcTrigger,Trigger6M)),NA())</f>
        <v>1.9353135923587672E-2</v>
      </c>
      <c r="P2310" s="52">
        <f>IFERROR(_xll.qlIndexFixing(Index1Y,$H2310,TRUE,_xll.ohTrigger(RecalcTrigger,Trigger1Y)),NA())</f>
        <v>2.1458847168641833E-2</v>
      </c>
      <c r="Q2310" s="52">
        <f>IFERROR(_xll.qlIndexFixing(ONIndex1Y,I2310,TRUE,_xll.ohTrigger(RecalcTrigger,Trigger1Y)),NA())</f>
        <v>2.1307044726261992E-2</v>
      </c>
    </row>
    <row r="2311" spans="2:17" x14ac:dyDescent="0.2">
      <c r="B2311" s="46" t="s">
        <v>51</v>
      </c>
      <c r="D2311" s="49">
        <f>_xll.qlCalendarAdvance(LocalCalendar,$D2310,B2311,"f",FALSE)</f>
        <v>55977</v>
      </c>
      <c r="E2311" s="49">
        <f>_xll.qlInterestRateIndexValueDate(IndexON,D2311)</f>
        <v>55977</v>
      </c>
      <c r="F2311" s="52">
        <f>IFERROR(_xll.qlIndexFixing(IndexON,D2311,TRUE,_xll.ohTrigger(RecalcTrigger,TriggerON)),NA())</f>
        <v>1.3490292258557801E-2</v>
      </c>
      <c r="H2311" s="49">
        <f>_xll.qlCalendarAdvance(IborCalendar,$H2310,B2311,"f",FALSE)</f>
        <v>55957</v>
      </c>
      <c r="I2311" s="49">
        <f>_xll.qlInterestRateIndexValueDate(Index1M,$H2311)</f>
        <v>55961</v>
      </c>
      <c r="J2311" s="52">
        <f>IFERROR(_xll.qlIndexFixing(Index1M,$H2311,TRUE,_xll.ohTrigger(RecalcTrigger,Trigger1M)),NA())</f>
        <v>1.6216046541203302E-2</v>
      </c>
      <c r="K2311" s="52">
        <f>IFERROR(_xll.qlIndexFixing(ONIndex1M,I2311,TRUE,_xll.ohTrigger(RecalcTrigger,Trigger1M)),NA())</f>
        <v>1.6208289113341934E-2</v>
      </c>
      <c r="L2311" s="52">
        <f>IFERROR(_xll.qlIndexFixing(Index3M,H2311,TRUE,_xll.ohTrigger(RecalcTrigger,Trigger3M)),NA())</f>
        <v>1.7522590982642784E-2</v>
      </c>
      <c r="M2311" s="52">
        <f>IFERROR(_xll.qlIndexFixing(ONIndex3M,I2311,TRUE,_xll.ohTrigger(RecalcTrigger,Trigger3M)),NA())</f>
        <v>1.7496885125076744E-2</v>
      </c>
      <c r="N2311" s="52">
        <f>IFERROR(_xll.qlIndexFixing(Index6M,$H2311,TRUE,_xll.ohTrigger(RecalcTrigger,Trigger6M)),NA())</f>
        <v>1.9416414255195292E-2</v>
      </c>
      <c r="O2311" s="52">
        <f>IFERROR(_xll.qlIndexFixing(ONIndex6M,I2311,TRUE,_xll.ohTrigger(RecalcTrigger,Trigger6M)),NA())</f>
        <v>1.9350834796858507E-2</v>
      </c>
      <c r="P2311" s="52">
        <f>IFERROR(_xll.qlIndexFixing(Index1Y,$H2311,TRUE,_xll.ohTrigger(RecalcTrigger,Trigger1Y)),NA())</f>
        <v>2.1455886345925844E-2</v>
      </c>
      <c r="Q2311" s="52">
        <f>IFERROR(_xll.qlIndexFixing(ONIndex1Y,I2311,TRUE,_xll.ohTrigger(RecalcTrigger,Trigger1Y)),NA())</f>
        <v>2.1303891699382405E-2</v>
      </c>
    </row>
    <row r="2312" spans="2:17" x14ac:dyDescent="0.2">
      <c r="B2312" s="46" t="s">
        <v>51</v>
      </c>
      <c r="D2312" s="49">
        <f>_xll.qlCalendarAdvance(LocalCalendar,$D2311,B2312,"f",FALSE)</f>
        <v>55984</v>
      </c>
      <c r="E2312" s="49">
        <f>_xll.qlInterestRateIndexValueDate(IndexON,D2312)</f>
        <v>55984</v>
      </c>
      <c r="F2312" s="52">
        <f>IFERROR(_xll.qlIndexFixing(IndexON,D2312,TRUE,_xll.ohTrigger(RecalcTrigger,TriggerON)),NA())</f>
        <v>1.3487751311505036E-2</v>
      </c>
      <c r="H2312" s="49">
        <f>_xll.qlCalendarAdvance(IborCalendar,$H2311,B2312,"f",FALSE)</f>
        <v>55964</v>
      </c>
      <c r="I2312" s="49">
        <f>_xll.qlInterestRateIndexValueDate(Index1M,$H2312)</f>
        <v>55968</v>
      </c>
      <c r="J2312" s="52">
        <f>IFERROR(_xll.qlIndexFixing(Index1M,$H2312,TRUE,_xll.ohTrigger(RecalcTrigger,Trigger1M)),NA())</f>
        <v>1.6214549746935415E-2</v>
      </c>
      <c r="K2312" s="52">
        <f>IFERROR(_xll.qlIndexFixing(ONIndex1M,I2312,TRUE,_xll.ohTrigger(RecalcTrigger,Trigger1M)),NA())</f>
        <v>1.6206805987399875E-2</v>
      </c>
      <c r="L2312" s="52">
        <f>IFERROR(_xll.qlIndexFixing(Index3M,H2312,TRUE,_xll.ohTrigger(RecalcTrigger,Trigger3M)),NA())</f>
        <v>1.7520587872510238E-2</v>
      </c>
      <c r="M2312" s="52">
        <f>IFERROR(_xll.qlIndexFixing(ONIndex3M,I2312,TRUE,_xll.ohTrigger(RecalcTrigger,Trigger3M)),NA())</f>
        <v>1.7494882108124443E-2</v>
      </c>
      <c r="N2312" s="52">
        <f>IFERROR(_xll.qlIndexFixing(Index6M,$H2312,TRUE,_xll.ohTrigger(RecalcTrigger,Trigger6M)),NA())</f>
        <v>1.941414524767646E-2</v>
      </c>
      <c r="O2312" s="52">
        <f>IFERROR(_xll.qlIndexFixing(ONIndex6M,I2312,TRUE,_xll.ohTrigger(RecalcTrigger,Trigger6M)),NA())</f>
        <v>1.9348537528562915E-2</v>
      </c>
      <c r="P2312" s="52">
        <f>IFERROR(_xll.qlIndexFixing(Index1Y,$H2312,TRUE,_xll.ohTrigger(RecalcTrigger,Trigger1Y)),NA())</f>
        <v>2.1452935555274898E-2</v>
      </c>
      <c r="Q2312" s="52">
        <f>IFERROR(_xll.qlIndexFixing(ONIndex1Y,I2312,TRUE,_xll.ohTrigger(RecalcTrigger,Trigger1Y)),NA())</f>
        <v>2.1300748483374932E-2</v>
      </c>
    </row>
    <row r="2313" spans="2:17" x14ac:dyDescent="0.2">
      <c r="B2313" s="46" t="s">
        <v>51</v>
      </c>
      <c r="D2313" s="49">
        <f>_xll.qlCalendarAdvance(LocalCalendar,$D2312,B2313,"f",FALSE)</f>
        <v>55991</v>
      </c>
      <c r="E2313" s="49">
        <f>_xll.qlInterestRateIndexValueDate(IndexON,D2313)</f>
        <v>55991</v>
      </c>
      <c r="F2313" s="52">
        <f>IFERROR(_xll.qlIndexFixing(IndexON,D2313,TRUE,_xll.ohTrigger(RecalcTrigger,TriggerON)),NA())</f>
        <v>1.348520657676211E-2</v>
      </c>
      <c r="H2313" s="49">
        <f>_xll.qlCalendarAdvance(IborCalendar,$H2312,B2313,"f",FALSE)</f>
        <v>55971</v>
      </c>
      <c r="I2313" s="49">
        <f>_xll.qlInterestRateIndexValueDate(Index1M,$H2313)</f>
        <v>55975</v>
      </c>
      <c r="J2313" s="52">
        <f>IFERROR(_xll.qlIndexFixing(Index1M,$H2313,TRUE,_xll.ohTrigger(RecalcTrigger,Trigger1M)),NA())</f>
        <v>1.6212790358102858E-2</v>
      </c>
      <c r="K2313" s="52">
        <f>IFERROR(_xll.qlIndexFixing(ONIndex1M,I2313,TRUE,_xll.ohTrigger(RecalcTrigger,Trigger1M)),NA())</f>
        <v>1.6205317425566079E-2</v>
      </c>
      <c r="L2313" s="52">
        <f>IFERROR(_xll.qlIndexFixing(Index3M,H2313,TRUE,_xll.ohTrigger(RecalcTrigger,Trigger3M)),NA())</f>
        <v>1.7518303225105225E-2</v>
      </c>
      <c r="M2313" s="52">
        <f>IFERROR(_xll.qlIndexFixing(ONIndex3M,I2313,TRUE,_xll.ohTrigger(RecalcTrigger,Trigger3M)),NA())</f>
        <v>1.7492880435616698E-2</v>
      </c>
      <c r="N2313" s="52">
        <f>IFERROR(_xll.qlIndexFixing(Index6M,$H2313,TRUE,_xll.ohTrigger(RecalcTrigger,Trigger6M)),NA())</f>
        <v>1.9411518947844077E-2</v>
      </c>
      <c r="O2313" s="52">
        <f>IFERROR(_xll.qlIndexFixing(ONIndex6M,I2313,TRUE,_xll.ohTrigger(RecalcTrigger,Trigger6M)),NA())</f>
        <v>1.9346244118780831E-2</v>
      </c>
      <c r="P2313" s="52">
        <f>IFERROR(_xll.qlIndexFixing(Index1Y,$H2313,TRUE,_xll.ohTrigger(RecalcTrigger,Trigger1Y)),NA())</f>
        <v>2.144999479660117E-2</v>
      </c>
      <c r="Q2313" s="52">
        <f>IFERROR(_xll.qlIndexFixing(ONIndex1Y,I2313,TRUE,_xll.ohTrigger(RecalcTrigger,Trigger1Y)),NA())</f>
        <v>2.1297615077839893E-2</v>
      </c>
    </row>
    <row r="2314" spans="2:17" x14ac:dyDescent="0.2">
      <c r="B2314" s="46" t="s">
        <v>51</v>
      </c>
      <c r="D2314" s="49">
        <f>_xll.qlCalendarAdvance(LocalCalendar,$D2313,B2314,"f",FALSE)</f>
        <v>55998</v>
      </c>
      <c r="E2314" s="49">
        <f>_xll.qlInterestRateIndexValueDate(IndexON,D2314)</f>
        <v>55998</v>
      </c>
      <c r="F2314" s="52">
        <f>IFERROR(_xll.qlIndexFixing(IndexON,D2314,TRUE,_xll.ohTrigger(RecalcTrigger,TriggerON)),NA())</f>
        <v>1.3482658054648766E-2</v>
      </c>
      <c r="H2314" s="49">
        <f>_xll.qlCalendarAdvance(IborCalendar,$H2313,B2314,"f",FALSE)</f>
        <v>55982</v>
      </c>
      <c r="I2314" s="49">
        <f>_xll.qlInterestRateIndexValueDate(Index1M,$H2314)</f>
        <v>55984</v>
      </c>
      <c r="J2314" s="52">
        <f>IFERROR(_xll.qlIndexFixing(Index1M,$H2314,TRUE,_xll.ohTrigger(RecalcTrigger,Trigger1M)),NA())</f>
        <v>1.6211364591841304E-2</v>
      </c>
      <c r="K2314" s="52">
        <f>IFERROR(_xll.qlIndexFixing(ONIndex1M,I2314,TRUE,_xll.ohTrigger(RecalcTrigger,Trigger1M)),NA())</f>
        <v>1.6203395572569335E-2</v>
      </c>
      <c r="L2314" s="52">
        <f>IFERROR(_xll.qlIndexFixing(Index3M,H2314,TRUE,_xll.ohTrigger(RecalcTrigger,Trigger3M)),NA())</f>
        <v>1.7515731522010351E-2</v>
      </c>
      <c r="M2314" s="52">
        <f>IFERROR(_xll.qlIndexFixing(ONIndex3M,I2314,TRUE,_xll.ohTrigger(RecalcTrigger,Trigger3M)),NA())</f>
        <v>1.7490308832446289E-2</v>
      </c>
      <c r="N2314" s="52">
        <f>IFERROR(_xll.qlIndexFixing(Index6M,$H2314,TRUE,_xll.ohTrigger(RecalcTrigger,Trigger6M)),NA())</f>
        <v>1.9408612192716768E-2</v>
      </c>
      <c r="O2314" s="52">
        <f>IFERROR(_xll.qlIndexFixing(ONIndex6M,I2314,TRUE,_xll.ohTrigger(RecalcTrigger,Trigger6M)),NA())</f>
        <v>1.934330111845739E-2</v>
      </c>
      <c r="P2314" s="52">
        <f>IFERROR(_xll.qlIndexFixing(Index1Y,$H2314,TRUE,_xll.ohTrigger(RecalcTrigger,Trigger1Y)),NA())</f>
        <v>2.1446228561886608E-2</v>
      </c>
      <c r="Q2314" s="52">
        <f>IFERROR(_xll.qlIndexFixing(ONIndex1Y,I2314,TRUE,_xll.ohTrigger(RecalcTrigger,Trigger1Y)),NA())</f>
        <v>2.1293600829146442E-2</v>
      </c>
    </row>
    <row r="2315" spans="2:17" x14ac:dyDescent="0.2">
      <c r="B2315" s="46" t="s">
        <v>51</v>
      </c>
      <c r="D2315" s="49">
        <f>_xll.qlCalendarAdvance(LocalCalendar,$D2314,B2315,"f",FALSE)</f>
        <v>56005</v>
      </c>
      <c r="E2315" s="49">
        <f>_xll.qlInterestRateIndexValueDate(IndexON,D2315)</f>
        <v>56005</v>
      </c>
      <c r="F2315" s="52">
        <f>IFERROR(_xll.qlIndexFixing(IndexON,D2315,TRUE,_xll.ohTrigger(RecalcTrigger,TriggerON)),NA())</f>
        <v>1.3480105745165005E-2</v>
      </c>
      <c r="H2315" s="49">
        <f>_xll.qlCalendarAdvance(IborCalendar,$H2314,B2315,"f",FALSE)</f>
        <v>55989</v>
      </c>
      <c r="I2315" s="49">
        <f>_xll.qlInterestRateIndexValueDate(Index1M,$H2315)</f>
        <v>55991</v>
      </c>
      <c r="J2315" s="52">
        <f>IFERROR(_xll.qlIndexFixing(Index1M,$H2315,TRUE,_xll.ohTrigger(RecalcTrigger,Trigger1M)),NA())</f>
        <v>1.620984945602949E-2</v>
      </c>
      <c r="K2315" s="52">
        <f>IFERROR(_xll.qlIndexFixing(ONIndex1M,I2315,TRUE,_xll.ohTrigger(RecalcTrigger,Trigger1M)),NA())</f>
        <v>1.6201894585634591E-2</v>
      </c>
      <c r="L2315" s="52">
        <f>IFERROR(_xll.qlIndexFixing(Index3M,H2315,TRUE,_xll.ohTrigger(RecalcTrigger,Trigger3M)),NA())</f>
        <v>1.7513732852953282E-2</v>
      </c>
      <c r="M2315" s="52">
        <f>IFERROR(_xll.qlIndexFixing(ONIndex3M,I2315,TRUE,_xll.ohTrigger(RecalcTrigger,Trigger3M)),NA())</f>
        <v>1.7488310233240156E-2</v>
      </c>
      <c r="N2315" s="52">
        <f>IFERROR(_xll.qlIndexFixing(Index6M,$H2315,TRUE,_xll.ohTrigger(RecalcTrigger,Trigger6M)),NA())</f>
        <v>1.9406355838989524E-2</v>
      </c>
      <c r="O2315" s="52">
        <f>IFERROR(_xll.qlIndexFixing(ONIndex6M,I2315,TRUE,_xll.ohTrigger(RecalcTrigger,Trigger6M)),NA())</f>
        <v>1.9341016527860688E-2</v>
      </c>
      <c r="P2315" s="52">
        <f>IFERROR(_xll.qlIndexFixing(Index1Y,$H2315,TRUE,_xll.ohTrigger(RecalcTrigger,Trigger1Y)),NA())</f>
        <v>2.1443310733116994E-2</v>
      </c>
      <c r="Q2315" s="52">
        <f>IFERROR(_xll.qlIndexFixing(ONIndex1Y,I2315,TRUE,_xll.ohTrigger(RecalcTrigger,Trigger1Y)),NA())</f>
        <v>2.1290489847913818E-2</v>
      </c>
    </row>
    <row r="2316" spans="2:17" x14ac:dyDescent="0.2">
      <c r="B2316" s="46" t="s">
        <v>51</v>
      </c>
      <c r="D2316" s="49">
        <f>_xll.qlCalendarAdvance(LocalCalendar,$D2315,B2316,"f",FALSE)</f>
        <v>56012</v>
      </c>
      <c r="E2316" s="49">
        <f>_xll.qlInterestRateIndexValueDate(IndexON,D2316)</f>
        <v>56012</v>
      </c>
      <c r="F2316" s="52">
        <f>IFERROR(_xll.qlIndexFixing(IndexON,D2316,TRUE,_xll.ohTrigger(RecalcTrigger,TriggerON)),NA())</f>
        <v>1.3477549648071019E-2</v>
      </c>
      <c r="H2316" s="49">
        <f>_xll.qlCalendarAdvance(IborCalendar,$H2315,B2316,"f",FALSE)</f>
        <v>55996</v>
      </c>
      <c r="I2316" s="49">
        <f>_xll.qlInterestRateIndexValueDate(Index1M,$H2316)</f>
        <v>55998</v>
      </c>
      <c r="J2316" s="52">
        <f>IFERROR(_xll.qlIndexFixing(Index1M,$H2316,TRUE,_xll.ohTrigger(RecalcTrigger,Trigger1M)),NA())</f>
        <v>1.6208584455240749E-2</v>
      </c>
      <c r="K2316" s="52">
        <f>IFERROR(_xll.qlIndexFixing(ONIndex1M,I2316,TRUE,_xll.ohTrigger(RecalcTrigger,Trigger1M)),NA())</f>
        <v>1.6200388162648238E-2</v>
      </c>
      <c r="L2316" s="52">
        <f>IFERROR(_xll.qlIndexFixing(Index3M,H2316,TRUE,_xll.ohTrigger(RecalcTrigger,Trigger3M)),NA())</f>
        <v>1.7511735535296082E-2</v>
      </c>
      <c r="M2316" s="52">
        <f>IFERROR(_xll.qlIndexFixing(ONIndex3M,I2316,TRUE,_xll.ohTrigger(RecalcTrigger,Trigger3M)),NA())</f>
        <v>1.748631297847858E-2</v>
      </c>
      <c r="N2316" s="52">
        <f>IFERROR(_xll.qlIndexFixing(Index6M,$H2316,TRUE,_xll.ohTrigger(RecalcTrigger,Trigger6M)),NA())</f>
        <v>1.9404103384086272E-2</v>
      </c>
      <c r="O2316" s="52">
        <f>IFERROR(_xll.qlIndexFixing(ONIndex6M,I2316,TRUE,_xll.ohTrigger(RecalcTrigger,Trigger6M)),NA())</f>
        <v>1.9338735795617623E-2</v>
      </c>
      <c r="P2316" s="52">
        <f>IFERROR(_xll.qlIndexFixing(Index1Y,$H2316,TRUE,_xll.ohTrigger(RecalcTrigger,Trigger1Y)),NA())</f>
        <v>2.1440402936037491E-2</v>
      </c>
      <c r="Q2316" s="52">
        <f>IFERROR(_xll.qlIndexFixing(ONIndex1Y,I2316,TRUE,_xll.ohTrigger(RecalcTrigger,Trigger1Y)),NA())</f>
        <v>2.1287388677073693E-2</v>
      </c>
    </row>
    <row r="2317" spans="2:17" x14ac:dyDescent="0.2">
      <c r="B2317" s="46" t="s">
        <v>51</v>
      </c>
      <c r="D2317" s="49">
        <f>_xll.qlCalendarAdvance(LocalCalendar,$D2316,B2317,"f",FALSE)</f>
        <v>56019</v>
      </c>
      <c r="E2317" s="49">
        <f>_xll.qlInterestRateIndexValueDate(IndexON,D2317)</f>
        <v>56019</v>
      </c>
      <c r="F2317" s="52">
        <f>IFERROR(_xll.qlIndexFixing(IndexON,D2317,TRUE,_xll.ohTrigger(RecalcTrigger,TriggerON)),NA())</f>
        <v>1.3474989763526679E-2</v>
      </c>
      <c r="H2317" s="49">
        <f>_xll.qlCalendarAdvance(IborCalendar,$H2316,B2317,"f",FALSE)</f>
        <v>56003</v>
      </c>
      <c r="I2317" s="49">
        <f>_xll.qlInterestRateIndexValueDate(Index1M,$H2317)</f>
        <v>56005</v>
      </c>
      <c r="J2317" s="52">
        <f>IFERROR(_xll.qlIndexFixing(Index1M,$H2317,TRUE,_xll.ohTrigger(RecalcTrigger,Trigger1M)),NA())</f>
        <v>1.6206802854313584E-2</v>
      </c>
      <c r="K2317" s="52">
        <f>IFERROR(_xll.qlIndexFixing(ONIndex1M,I2317,TRUE,_xll.ohTrigger(RecalcTrigger,Trigger1M)),NA())</f>
        <v>1.6198876303610277E-2</v>
      </c>
      <c r="L2317" s="52">
        <f>IFERROR(_xll.qlIndexFixing(Index3M,H2317,TRUE,_xll.ohTrigger(RecalcTrigger,Trigger3M)),NA())</f>
        <v>1.7510022455797417E-2</v>
      </c>
      <c r="M2317" s="52">
        <f>IFERROR(_xll.qlIndexFixing(ONIndex3M,I2317,TRUE,_xll.ohTrigger(RecalcTrigger,Trigger3M)),NA())</f>
        <v>1.7484317068321431E-2</v>
      </c>
      <c r="N2317" s="52">
        <f>IFERROR(_xll.qlIndexFixing(Index6M,$H2317,TRUE,_xll.ohTrigger(RecalcTrigger,Trigger6M)),NA())</f>
        <v>1.9402940511927168E-2</v>
      </c>
      <c r="O2317" s="52">
        <f>IFERROR(_xll.qlIndexFixing(ONIndex6M,I2317,TRUE,_xll.ohTrigger(RecalcTrigger,Trigger6M)),NA())</f>
        <v>1.9336458921888067E-2</v>
      </c>
      <c r="P2317" s="52">
        <f>IFERROR(_xll.qlIndexFixing(Index1Y,$H2317,TRUE,_xll.ohTrigger(RecalcTrigger,Trigger1Y)),NA())</f>
        <v>2.1437505170561151E-2</v>
      </c>
      <c r="Q2317" s="52">
        <f>IFERROR(_xll.qlIndexFixing(ONIndex1Y,I2317,TRUE,_xll.ohTrigger(RecalcTrigger,Trigger1Y)),NA())</f>
        <v>2.1284297317025747E-2</v>
      </c>
    </row>
    <row r="2318" spans="2:17" x14ac:dyDescent="0.2">
      <c r="B2318" s="46" t="s">
        <v>51</v>
      </c>
      <c r="D2318" s="49">
        <f>_xll.qlCalendarAdvance(LocalCalendar,$D2317,B2318,"f",FALSE)</f>
        <v>56026</v>
      </c>
      <c r="E2318" s="49">
        <f>_xll.qlInterestRateIndexValueDate(IndexON,D2318)</f>
        <v>56026</v>
      </c>
      <c r="F2318" s="52">
        <f>IFERROR(_xll.qlIndexFixing(IndexON,D2318,TRUE,_xll.ohTrigger(RecalcTrigger,TriggerON)),NA())</f>
        <v>1.347242609145205E-2</v>
      </c>
      <c r="H2318" s="49">
        <f>_xll.qlCalendarAdvance(IborCalendar,$H2317,B2318,"f",FALSE)</f>
        <v>56010</v>
      </c>
      <c r="I2318" s="49">
        <f>_xll.qlInterestRateIndexValueDate(Index1M,$H2318)</f>
        <v>56012</v>
      </c>
      <c r="J2318" s="52">
        <f>IFERROR(_xll.qlIndexFixing(Index1M,$H2318,TRUE,_xll.ohTrigger(RecalcTrigger,Trigger1M)),NA())</f>
        <v>1.6205271388416986E-2</v>
      </c>
      <c r="K2318" s="52">
        <f>IFERROR(_xll.qlIndexFixing(ONIndex1M,I2318,TRUE,_xll.ohTrigger(RecalcTrigger,Trigger1M)),NA())</f>
        <v>1.6197359008760515E-2</v>
      </c>
      <c r="L2318" s="52">
        <f>IFERROR(_xll.qlIndexFixing(Index3M,H2318,TRUE,_xll.ohTrigger(RecalcTrigger,Trigger3M)),NA())</f>
        <v>1.7508027840670438E-2</v>
      </c>
      <c r="M2318" s="52">
        <f>IFERROR(_xll.qlIndexFixing(ONIndex3M,I2318,TRUE,_xll.ohTrigger(RecalcTrigger,Trigger3M)),NA())</f>
        <v>1.7482322502608838E-2</v>
      </c>
      <c r="N2318" s="52">
        <f>IFERROR(_xll.qlIndexFixing(Index6M,$H2318,TRUE,_xll.ohTrigger(RecalcTrigger,Trigger6M)),NA())</f>
        <v>1.9400696329076001E-2</v>
      </c>
      <c r="O2318" s="52">
        <f>IFERROR(_xll.qlIndexFixing(ONIndex6M,I2318,TRUE,_xll.ohTrigger(RecalcTrigger,Trigger6M)),NA())</f>
        <v>1.9334185906592083E-2</v>
      </c>
      <c r="P2318" s="52">
        <f>IFERROR(_xll.qlIndexFixing(Index1Y,$H2318,TRUE,_xll.ohTrigger(RecalcTrigger,Trigger1Y)),NA())</f>
        <v>2.1434617436601251E-2</v>
      </c>
      <c r="Q2318" s="52">
        <f>IFERROR(_xll.qlIndexFixing(ONIndex1Y,I2318,TRUE,_xll.ohTrigger(RecalcTrigger,Trigger1Y)),NA())</f>
        <v>2.1281215767610107E-2</v>
      </c>
    </row>
    <row r="2319" spans="2:17" x14ac:dyDescent="0.2">
      <c r="B2319" s="46" t="s">
        <v>51</v>
      </c>
      <c r="D2319" s="49">
        <f>_xll.qlCalendarAdvance(LocalCalendar,$D2318,B2319,"f",FALSE)</f>
        <v>56033</v>
      </c>
      <c r="E2319" s="49">
        <f>_xll.qlInterestRateIndexValueDate(IndexON,D2319)</f>
        <v>56033</v>
      </c>
      <c r="F2319" s="52">
        <f>IFERROR(_xll.qlIndexFixing(IndexON,D2319,TRUE,_xll.ohTrigger(RecalcTrigger,TriggerON)),NA())</f>
        <v>1.346985863208694E-2</v>
      </c>
      <c r="H2319" s="49">
        <f>_xll.qlCalendarAdvance(IborCalendar,$H2318,B2319,"f",FALSE)</f>
        <v>56017</v>
      </c>
      <c r="I2319" s="49">
        <f>_xll.qlInterestRateIndexValueDate(Index1M,$H2319)</f>
        <v>56019</v>
      </c>
      <c r="J2319" s="52">
        <f>IFERROR(_xll.qlIndexFixing(Index1M,$H2319,TRUE,_xll.ohTrigger(RecalcTrigger,Trigger1M)),NA())</f>
        <v>1.6203734479162124E-2</v>
      </c>
      <c r="K2319" s="52">
        <f>IFERROR(_xll.qlIndexFixing(ONIndex1M,I2319,TRUE,_xll.ohTrigger(RecalcTrigger,Trigger1M)),NA())</f>
        <v>1.619583627793908E-2</v>
      </c>
      <c r="L2319" s="52">
        <f>IFERROR(_xll.qlIndexFixing(Index3M,H2319,TRUE,_xll.ohTrigger(RecalcTrigger,Trigger3M)),NA())</f>
        <v>1.7506034577017177E-2</v>
      </c>
      <c r="M2319" s="52">
        <f>IFERROR(_xll.qlIndexFixing(ONIndex3M,I2319,TRUE,_xll.ohTrigger(RecalcTrigger,Trigger3M)),NA())</f>
        <v>1.7480329281500673E-2</v>
      </c>
      <c r="N2319" s="52">
        <f>IFERROR(_xll.qlIndexFixing(Index6M,$H2319,TRUE,_xll.ohTrigger(RecalcTrigger,Trigger6M)),NA())</f>
        <v>1.9398456045675062E-2</v>
      </c>
      <c r="O2319" s="52">
        <f>IFERROR(_xll.qlIndexFixing(ONIndex6M,I2319,TRUE,_xll.ohTrigger(RecalcTrigger,Trigger6M)),NA())</f>
        <v>1.9331916749729672E-2</v>
      </c>
      <c r="P2319" s="52">
        <f>IFERROR(_xll.qlIndexFixing(Index1Y,$H2319,TRUE,_xll.ohTrigger(RecalcTrigger,Trigger1Y)),NA())</f>
        <v>2.1431739734071503E-2</v>
      </c>
      <c r="Q2319" s="52">
        <f>IFERROR(_xll.qlIndexFixing(ONIndex1Y,I2319,TRUE,_xll.ohTrigger(RecalcTrigger,Trigger1Y)),NA())</f>
        <v>2.1278144028586965E-2</v>
      </c>
    </row>
    <row r="2320" spans="2:17" x14ac:dyDescent="0.2">
      <c r="B2320" s="46" t="s">
        <v>51</v>
      </c>
      <c r="D2320" s="49">
        <f>_xll.qlCalendarAdvance(LocalCalendar,$D2319,B2320,"f",FALSE)</f>
        <v>56040</v>
      </c>
      <c r="E2320" s="49">
        <f>_xll.qlInterestRateIndexValueDate(IndexON,D2320)</f>
        <v>56040</v>
      </c>
      <c r="F2320" s="52">
        <f>IFERROR(_xll.qlIndexFixing(IndexON,D2320,TRUE,_xll.ohTrigger(RecalcTrigger,TriggerON)),NA())</f>
        <v>1.3467287384951732E-2</v>
      </c>
      <c r="H2320" s="49">
        <f>_xll.qlCalendarAdvance(IborCalendar,$H2319,B2320,"f",FALSE)</f>
        <v>56024</v>
      </c>
      <c r="I2320" s="49">
        <f>_xll.qlInterestRateIndexValueDate(Index1M,$H2320)</f>
        <v>56026</v>
      </c>
      <c r="J2320" s="52">
        <f>IFERROR(_xll.qlIndexFixing(Index1M,$H2320,TRUE,_xll.ohTrigger(RecalcTrigger,Trigger1M)),NA())</f>
        <v>1.6202192126548998E-2</v>
      </c>
      <c r="K2320" s="52">
        <f>IFERROR(_xll.qlIndexFixing(ONIndex1M,I2320,TRUE,_xll.ohTrigger(RecalcTrigger,Trigger1M)),NA())</f>
        <v>1.61943081109861E-2</v>
      </c>
      <c r="L2320" s="52">
        <f>IFERROR(_xll.qlIndexFixing(Index3M,H2320,TRUE,_xll.ohTrigger(RecalcTrigger,Trigger3M)),NA())</f>
        <v>1.7504042664832416E-2</v>
      </c>
      <c r="M2320" s="52">
        <f>IFERROR(_xll.qlIndexFixing(ONIndex3M,I2320,TRUE,_xll.ohTrigger(RecalcTrigger,Trigger3M)),NA())</f>
        <v>1.7478337404916999E-2</v>
      </c>
      <c r="N2320" s="52">
        <f>IFERROR(_xll.qlIndexFixing(Index6M,$H2320,TRUE,_xll.ohTrigger(RecalcTrigger,Trigger6M)),NA())</f>
        <v>1.9396219661711452E-2</v>
      </c>
      <c r="O2320" s="52">
        <f>IFERROR(_xll.qlIndexFixing(ONIndex6M,I2320,TRUE,_xll.ohTrigger(RecalcTrigger,Trigger6M)),NA())</f>
        <v>1.9329651451220897E-2</v>
      </c>
      <c r="P2320" s="52">
        <f>IFERROR(_xll.qlIndexFixing(Index1Y,$H2320,TRUE,_xll.ohTrigger(RecalcTrigger,Trigger1Y)),NA())</f>
        <v>2.1428872062886715E-2</v>
      </c>
      <c r="Q2320" s="52">
        <f>IFERROR(_xll.qlIndexFixing(ONIndex1Y,I2320,TRUE,_xll.ohTrigger(RecalcTrigger,Trigger1Y)),NA())</f>
        <v>2.1275082100356002E-2</v>
      </c>
    </row>
    <row r="2321" spans="2:17" x14ac:dyDescent="0.2">
      <c r="B2321" s="46" t="s">
        <v>51</v>
      </c>
      <c r="D2321" s="49">
        <f>_xll.qlCalendarAdvance(LocalCalendar,$D2320,B2321,"f",FALSE)</f>
        <v>56047</v>
      </c>
      <c r="E2321" s="49">
        <f>_xll.qlInterestRateIndexValueDate(IndexON,D2321)</f>
        <v>56047</v>
      </c>
      <c r="F2321" s="52">
        <f>IFERROR(_xll.qlIndexFixing(IndexON,D2321,TRUE,_xll.ohTrigger(RecalcTrigger,TriggerON)),NA())</f>
        <v>1.3464712350605978E-2</v>
      </c>
      <c r="H2321" s="49">
        <f>_xll.qlCalendarAdvance(IborCalendar,$H2320,B2321,"f",FALSE)</f>
        <v>56031</v>
      </c>
      <c r="I2321" s="49">
        <f>_xll.qlInterestRateIndexValueDate(Index1M,$H2321)</f>
        <v>56033</v>
      </c>
      <c r="J2321" s="52">
        <f>IFERROR(_xll.qlIndexFixing(Index1M,$H2321,TRUE,_xll.ohTrigger(RecalcTrigger,Trigger1M)),NA())</f>
        <v>1.6200644330582603E-2</v>
      </c>
      <c r="K2321" s="52">
        <f>IFERROR(_xll.qlIndexFixing(ONIndex1M,I2321,TRUE,_xll.ohTrigger(RecalcTrigger,Trigger1M)),NA())</f>
        <v>1.6192774508061447E-2</v>
      </c>
      <c r="L2321" s="52">
        <f>IFERROR(_xll.qlIndexFixing(Index3M,H2321,TRUE,_xll.ohTrigger(RecalcTrigger,Trigger3M)),NA())</f>
        <v>1.7502052104112681E-2</v>
      </c>
      <c r="M2321" s="52">
        <f>IFERROR(_xll.qlIndexFixing(ONIndex3M,I2321,TRUE,_xll.ohTrigger(RecalcTrigger,Trigger3M)),NA())</f>
        <v>1.7476346872777881E-2</v>
      </c>
      <c r="N2321" s="52">
        <f>IFERROR(_xll.qlIndexFixing(Index6M,$H2321,TRUE,_xll.ohTrigger(RecalcTrigger,Trigger6M)),NA())</f>
        <v>1.9392899591472616E-2</v>
      </c>
      <c r="O2321" s="52">
        <f>IFERROR(_xll.qlIndexFixing(ONIndex6M,I2321,TRUE,_xll.ohTrigger(RecalcTrigger,Trigger6M)),NA())</f>
        <v>1.9327390011145695E-2</v>
      </c>
      <c r="P2321" s="52">
        <f>IFERROR(_xll.qlIndexFixing(Index1Y,$H2321,TRUE,_xll.ohTrigger(RecalcTrigger,Trigger1Y)),NA())</f>
        <v>2.1426014422960597E-2</v>
      </c>
      <c r="Q2321" s="52">
        <f>IFERROR(_xll.qlIndexFixing(ONIndex1Y,I2321,TRUE,_xll.ohTrigger(RecalcTrigger,Trigger1Y)),NA())</f>
        <v>2.1272029982517537E-2</v>
      </c>
    </row>
    <row r="2322" spans="2:17" x14ac:dyDescent="0.2">
      <c r="B2322" s="46" t="s">
        <v>51</v>
      </c>
      <c r="D2322" s="49">
        <f>_xll.qlCalendarAdvance(LocalCalendar,$D2321,B2322,"f",FALSE)</f>
        <v>56054</v>
      </c>
      <c r="E2322" s="49">
        <f>_xll.qlInterestRateIndexValueDate(IndexON,D2322)</f>
        <v>56054</v>
      </c>
      <c r="F2322" s="52">
        <f>IFERROR(_xll.qlIndexFixing(IndexON,D2322,TRUE,_xll.ohTrigger(RecalcTrigger,TriggerON)),NA())</f>
        <v>1.346213352865E-2</v>
      </c>
      <c r="H2322" s="49">
        <f>_xll.qlCalendarAdvance(IborCalendar,$H2321,B2322,"f",FALSE)</f>
        <v>56038</v>
      </c>
      <c r="I2322" s="49">
        <f>_xll.qlInterestRateIndexValueDate(Index1M,$H2322)</f>
        <v>56040</v>
      </c>
      <c r="J2322" s="52">
        <f>IFERROR(_xll.qlIndexFixing(Index1M,$H2322,TRUE,_xll.ohTrigger(RecalcTrigger,Trigger1M)),NA())</f>
        <v>1.6199091091265438E-2</v>
      </c>
      <c r="K2322" s="52">
        <f>IFERROR(_xll.qlIndexFixing(ONIndex1M,I2322,TRUE,_xll.ohTrigger(RecalcTrigger,Trigger1M)),NA())</f>
        <v>1.6191235469245058E-2</v>
      </c>
      <c r="L2322" s="52">
        <f>IFERROR(_xll.qlIndexFixing(Index3M,H2322,TRUE,_xll.ohTrigger(RecalcTrigger,Trigger3M)),NA())</f>
        <v>1.7500062894858844E-2</v>
      </c>
      <c r="M2322" s="52">
        <f>IFERROR(_xll.qlIndexFixing(ONIndex3M,I2322,TRUE,_xll.ohTrigger(RecalcTrigger,Trigger3M)),NA())</f>
        <v>1.7474357685243191E-2</v>
      </c>
      <c r="N2322" s="52">
        <f>IFERROR(_xll.qlIndexFixing(Index6M,$H2322,TRUE,_xll.ohTrigger(RecalcTrigger,Trigger6M)),NA())</f>
        <v>1.9390670529237711E-2</v>
      </c>
      <c r="O2322" s="52">
        <f>IFERROR(_xll.qlIndexFixing(ONIndex6M,I2322,TRUE,_xll.ohTrigger(RecalcTrigger,Trigger6M)),NA())</f>
        <v>1.9325132429584002E-2</v>
      </c>
      <c r="P2322" s="52">
        <f>IFERROR(_xll.qlIndexFixing(Index1Y,$H2322,TRUE,_xll.ohTrigger(RecalcTrigger,Trigger1Y)),NA())</f>
        <v>2.1423166814208184E-2</v>
      </c>
      <c r="Q2322" s="52">
        <f>IFERROR(_xll.qlIndexFixing(ONIndex1Y,I2322,TRUE,_xll.ohTrigger(RecalcTrigger,Trigger1Y)),NA())</f>
        <v>2.1268987675471251E-2</v>
      </c>
    </row>
    <row r="2323" spans="2:17" x14ac:dyDescent="0.2">
      <c r="B2323" s="46" t="s">
        <v>51</v>
      </c>
      <c r="D2323" s="49">
        <f>_xll.qlCalendarAdvance(LocalCalendar,$D2322,B2323,"f",FALSE)</f>
        <v>56061</v>
      </c>
      <c r="E2323" s="49">
        <f>_xll.qlInterestRateIndexValueDate(IndexON,D2323)</f>
        <v>56061</v>
      </c>
      <c r="F2323" s="52">
        <f>IFERROR(_xll.qlIndexFixing(IndexON,D2323,TRUE,_xll.ohTrigger(RecalcTrigger,TriggerON)),NA())</f>
        <v>1.3459550919163732E-2</v>
      </c>
      <c r="H2323" s="49">
        <f>_xll.qlCalendarAdvance(IborCalendar,$H2322,B2323,"f",FALSE)</f>
        <v>56045</v>
      </c>
      <c r="I2323" s="49">
        <f>_xll.qlInterestRateIndexValueDate(Index1M,$H2323)</f>
        <v>56047</v>
      </c>
      <c r="J2323" s="52">
        <f>IFERROR(_xll.qlIndexFixing(Index1M,$H2323,TRUE,_xll.ohTrigger(RecalcTrigger,Trigger1M)),NA())</f>
        <v>1.61975324086025E-2</v>
      </c>
      <c r="K2323" s="52">
        <f>IFERROR(_xll.qlIndexFixing(ONIndex1M,I2323,TRUE,_xll.ohTrigger(RecalcTrigger,Trigger1M)),NA())</f>
        <v>1.6189690994536932E-2</v>
      </c>
      <c r="L2323" s="52">
        <f>IFERROR(_xll.qlIndexFixing(Index3M,H2323,TRUE,_xll.ohTrigger(RecalcTrigger,Trigger3M)),NA())</f>
        <v>1.7498075037068295E-2</v>
      </c>
      <c r="M2323" s="52">
        <f>IFERROR(_xll.qlIndexFixing(ONIndex3M,I2323,TRUE,_xll.ohTrigger(RecalcTrigger,Trigger3M)),NA())</f>
        <v>1.7472369842153057E-2</v>
      </c>
      <c r="N2323" s="52">
        <f>IFERROR(_xll.qlIndexFixing(Index6M,$H2323,TRUE,_xll.ohTrigger(RecalcTrigger,Trigger6M)),NA())</f>
        <v>1.9388445365734641E-2</v>
      </c>
      <c r="O2323" s="52">
        <f>IFERROR(_xll.qlIndexFixing(ONIndex6M,I2323,TRUE,_xll.ohTrigger(RecalcTrigger,Trigger6M)),NA())</f>
        <v>1.9322878706375946E-2</v>
      </c>
      <c r="P2323" s="52">
        <f>IFERROR(_xll.qlIndexFixing(Index1Y,$H2323,TRUE,_xll.ohTrigger(RecalcTrigger,Trigger1Y)),NA())</f>
        <v>2.1420329236544276E-2</v>
      </c>
      <c r="Q2323" s="52">
        <f>IFERROR(_xll.qlIndexFixing(ONIndex1Y,I2323,TRUE,_xll.ohTrigger(RecalcTrigger,Trigger1Y)),NA())</f>
        <v>2.12659551788974E-2</v>
      </c>
    </row>
    <row r="2324" spans="2:17" x14ac:dyDescent="0.2">
      <c r="B2324" s="46" t="s">
        <v>51</v>
      </c>
      <c r="D2324" s="49">
        <f>_xll.qlCalendarAdvance(LocalCalendar,$D2323,B2324,"f",FALSE)</f>
        <v>56068</v>
      </c>
      <c r="E2324" s="49">
        <f>_xll.qlInterestRateIndexValueDate(IndexON,D2324)</f>
        <v>56068</v>
      </c>
      <c r="F2324" s="52">
        <f>IFERROR(_xll.qlIndexFixing(IndexON,D2324,TRUE,_xll.ohTrigger(RecalcTrigger,TriggerON)),NA())</f>
        <v>1.3457164251180487E-2</v>
      </c>
      <c r="H2324" s="49">
        <f>_xll.qlCalendarAdvance(IborCalendar,$H2323,B2324,"f",FALSE)</f>
        <v>56052</v>
      </c>
      <c r="I2324" s="49">
        <f>_xll.qlInterestRateIndexValueDate(Index1M,$H2324)</f>
        <v>56054</v>
      </c>
      <c r="J2324" s="52">
        <f>IFERROR(_xll.qlIndexFixing(Index1M,$H2324,TRUE,_xll.ohTrigger(RecalcTrigger,Trigger1M)),NA())</f>
        <v>1.6195968282588791E-2</v>
      </c>
      <c r="K2324" s="52">
        <f>IFERROR(_xll.qlIndexFixing(ONIndex1M,I2324,TRUE,_xll.ohTrigger(RecalcTrigger,Trigger1M)),NA())</f>
        <v>1.6188141083697261E-2</v>
      </c>
      <c r="L2324" s="52">
        <f>IFERROR(_xll.qlIndexFixing(Index3M,H2324,TRUE,_xll.ohTrigger(RecalcTrigger,Trigger3M)),NA())</f>
        <v>1.7496088530737558E-2</v>
      </c>
      <c r="M2324" s="52">
        <f>IFERROR(_xll.qlIndexFixing(ONIndex3M,I2324,TRUE,_xll.ohTrigger(RecalcTrigger,Trigger3M)),NA())</f>
        <v>1.7470383343507478E-2</v>
      </c>
      <c r="N2324" s="52">
        <f>IFERROR(_xll.qlIndexFixing(Index6M,$H2324,TRUE,_xll.ohTrigger(RecalcTrigger,Trigger6M)),NA())</f>
        <v>1.9386224100950727E-2</v>
      </c>
      <c r="O2324" s="52">
        <f>IFERROR(_xll.qlIndexFixing(ONIndex6M,I2324,TRUE,_xll.ohTrigger(RecalcTrigger,Trigger6M)),NA())</f>
        <v>1.9320628841601462E-2</v>
      </c>
      <c r="P2324" s="52">
        <f>IFERROR(_xll.qlIndexFixing(Index1Y,$H2324,TRUE,_xll.ohTrigger(RecalcTrigger,Trigger1Y)),NA())</f>
        <v>2.1417501689884343E-2</v>
      </c>
      <c r="Q2324" s="52">
        <f>IFERROR(_xll.qlIndexFixing(ONIndex1Y,I2324,TRUE,_xll.ohTrigger(RecalcTrigger,Trigger1Y)),NA())</f>
        <v>2.1262932492875919E-2</v>
      </c>
    </row>
    <row r="2325" spans="2:17" x14ac:dyDescent="0.2">
      <c r="B2325" s="46" t="s">
        <v>51</v>
      </c>
      <c r="D2325" s="49">
        <f>_xll.qlCalendarAdvance(LocalCalendar,$D2324,B2325,"f",FALSE)</f>
        <v>56075</v>
      </c>
      <c r="E2325" s="49">
        <f>_xll.qlInterestRateIndexValueDate(IndexON,D2325)</f>
        <v>56075</v>
      </c>
      <c r="F2325" s="52">
        <f>IFERROR(_xll.qlIndexFixing(IndexON,D2325,TRUE,_xll.ohTrigger(RecalcTrigger,TriggerON)),NA())</f>
        <v>1.3454374337920072E-2</v>
      </c>
      <c r="H2325" s="49">
        <f>_xll.qlCalendarAdvance(IborCalendar,$H2324,B2325,"f",FALSE)</f>
        <v>56059</v>
      </c>
      <c r="I2325" s="49">
        <f>_xll.qlInterestRateIndexValueDate(Index1M,$H2325)</f>
        <v>56061</v>
      </c>
      <c r="J2325" s="52">
        <f>IFERROR(_xll.qlIndexFixing(Index1M,$H2325,TRUE,_xll.ohTrigger(RecalcTrigger,Trigger1M)),NA())</f>
        <v>1.6194398713231806E-2</v>
      </c>
      <c r="K2325" s="52">
        <f>IFERROR(_xll.qlIndexFixing(ONIndex1M,I2325,TRUE,_xll.ohTrigger(RecalcTrigger,Trigger1M)),NA())</f>
        <v>1.6186585736885917E-2</v>
      </c>
      <c r="L2325" s="52">
        <f>IFERROR(_xll.qlIndexFixing(Index3M,H2325,TRUE,_xll.ohTrigger(RecalcTrigger,Trigger3M)),NA())</f>
        <v>1.7494103375866637E-2</v>
      </c>
      <c r="M2325" s="52">
        <f>IFERROR(_xll.qlIndexFixing(ONIndex3M,I2325,TRUE,_xll.ohTrigger(RecalcTrigger,Trigger3M)),NA())</f>
        <v>1.7468398189546264E-2</v>
      </c>
      <c r="N2325" s="52">
        <f>IFERROR(_xll.qlIndexFixing(Index6M,$H2325,TRUE,_xll.ohTrigger(RecalcTrigger,Trigger6M)),NA())</f>
        <v>1.9385096232981087E-2</v>
      </c>
      <c r="O2325" s="52">
        <f>IFERROR(_xll.qlIndexFixing(ONIndex6M,I2325,TRUE,_xll.ohTrigger(RecalcTrigger,Trigger6M)),NA())</f>
        <v>1.931838283526055E-2</v>
      </c>
      <c r="P2325" s="52">
        <f>IFERROR(_xll.qlIndexFixing(Index1Y,$H2325,TRUE,_xll.ohTrigger(RecalcTrigger,Trigger1Y)),NA())</f>
        <v>2.1414684174144282E-2</v>
      </c>
      <c r="Q2325" s="52">
        <f>IFERROR(_xll.qlIndexFixing(ONIndex1Y,I2325,TRUE,_xll.ohTrigger(RecalcTrigger,Trigger1Y)),NA())</f>
        <v>2.1259919617646617E-2</v>
      </c>
    </row>
    <row r="2326" spans="2:17" x14ac:dyDescent="0.2">
      <c r="B2326" s="46" t="s">
        <v>51</v>
      </c>
      <c r="D2326" s="49">
        <f>_xll.qlCalendarAdvance(LocalCalendar,$D2325,B2326,"f",FALSE)</f>
        <v>56082</v>
      </c>
      <c r="E2326" s="49">
        <f>_xll.qlInterestRateIndexValueDate(IndexON,D2326)</f>
        <v>56082</v>
      </c>
      <c r="F2326" s="52">
        <f>IFERROR(_xll.qlIndexFixing(IndexON,D2326,TRUE,_xll.ohTrigger(RecalcTrigger,TriggerON)),NA())</f>
        <v>1.345178036616268E-2</v>
      </c>
      <c r="H2326" s="49">
        <f>_xll.qlCalendarAdvance(IborCalendar,$H2325,B2326,"f",FALSE)</f>
        <v>56066</v>
      </c>
      <c r="I2326" s="49">
        <f>_xll.qlInterestRateIndexValueDate(Index1M,$H2326)</f>
        <v>56068</v>
      </c>
      <c r="J2326" s="52">
        <f>IFERROR(_xll.qlIndexFixing(Index1M,$H2326,TRUE,_xll.ohTrigger(RecalcTrigger,Trigger1M)),NA())</f>
        <v>1.6192823700534043E-2</v>
      </c>
      <c r="K2326" s="52">
        <f>IFERROR(_xll.qlIndexFixing(ONIndex1M,I2326,TRUE,_xll.ohTrigger(RecalcTrigger,Trigger1M)),NA())</f>
        <v>1.6185781191015991E-2</v>
      </c>
      <c r="L2326" s="52">
        <f>IFERROR(_xll.qlIndexFixing(Index3M,H2326,TRUE,_xll.ohTrigger(RecalcTrigger,Trigger3M)),NA())</f>
        <v>1.7492119572451184E-2</v>
      </c>
      <c r="M2326" s="52">
        <f>IFERROR(_xll.qlIndexFixing(ONIndex3M,I2326,TRUE,_xll.ohTrigger(RecalcTrigger,Trigger3M)),NA())</f>
        <v>1.746726059782544E-2</v>
      </c>
      <c r="N2326" s="52">
        <f>IFERROR(_xll.qlIndexFixing(Index6M,$H2326,TRUE,_xll.ohTrigger(RecalcTrigger,Trigger6M)),NA())</f>
        <v>1.9382883245359979E-2</v>
      </c>
      <c r="O2326" s="52">
        <f>IFERROR(_xll.qlIndexFixing(ONIndex6M,I2326,TRUE,_xll.ohTrigger(RecalcTrigger,Trigger6M)),NA())</f>
        <v>1.9317215395355802E-2</v>
      </c>
      <c r="P2326" s="52">
        <f>IFERROR(_xll.qlIndexFixing(Index1Y,$H2326,TRUE,_xll.ohTrigger(RecalcTrigger,Trigger1Y)),NA())</f>
        <v>2.1413191751148711E-2</v>
      </c>
      <c r="Q2326" s="52">
        <f>IFERROR(_xll.qlIndexFixing(ONIndex1Y,I2326,TRUE,_xll.ohTrigger(RecalcTrigger,Trigger1Y)),NA())</f>
        <v>2.1258157136305744E-2</v>
      </c>
    </row>
    <row r="2327" spans="2:17" x14ac:dyDescent="0.2">
      <c r="B2327" s="46" t="s">
        <v>51</v>
      </c>
      <c r="D2327" s="49">
        <f>_xll.qlCalendarAdvance(LocalCalendar,$D2326,B2327,"f",FALSE)</f>
        <v>56089</v>
      </c>
      <c r="E2327" s="49">
        <f>_xll.qlInterestRateIndexValueDate(IndexON,D2327)</f>
        <v>56089</v>
      </c>
      <c r="F2327" s="52">
        <f>IFERROR(_xll.qlIndexFixing(IndexON,D2327,TRUE,_xll.ohTrigger(RecalcTrigger,TriggerON)),NA())</f>
        <v>1.3449182606715127E-2</v>
      </c>
      <c r="H2327" s="49">
        <f>_xll.qlCalendarAdvance(IborCalendar,$H2326,B2327,"f",FALSE)</f>
        <v>56073</v>
      </c>
      <c r="I2327" s="49">
        <f>_xll.qlInterestRateIndexValueDate(Index1M,$H2327)</f>
        <v>56075</v>
      </c>
      <c r="J2327" s="52">
        <f>IFERROR(_xll.qlIndexFixing(Index1M,$H2327,TRUE,_xll.ohTrigger(RecalcTrigger,Trigger1M)),NA())</f>
        <v>1.6191243244495501E-2</v>
      </c>
      <c r="K2327" s="52">
        <f>IFERROR(_xll.qlIndexFixing(ONIndex1M,I2327,TRUE,_xll.ohTrigger(RecalcTrigger,Trigger1M)),NA())</f>
        <v>1.6183458735508083E-2</v>
      </c>
      <c r="L2327" s="52">
        <f>IFERROR(_xll.qlIndexFixing(Index3M,H2327,TRUE,_xll.ohTrigger(RecalcTrigger,Trigger3M)),NA())</f>
        <v>1.7490137120492071E-2</v>
      </c>
      <c r="M2327" s="52">
        <f>IFERROR(_xll.qlIndexFixing(ONIndex3M,I2327,TRUE,_xll.ohTrigger(RecalcTrigger,Trigger3M)),NA())</f>
        <v>1.7464431915117373E-2</v>
      </c>
      <c r="N2327" s="52">
        <f>IFERROR(_xll.qlIndexFixing(Index6M,$H2327,TRUE,_xll.ohTrigger(RecalcTrigger,Trigger6M)),NA())</f>
        <v>1.9380674157082941E-2</v>
      </c>
      <c r="O2327" s="52">
        <f>IFERROR(_xll.qlIndexFixing(ONIndex6M,I2327,TRUE,_xll.ohTrigger(RecalcTrigger,Trigger6M)),NA())</f>
        <v>1.9313902397879446E-2</v>
      </c>
      <c r="P2327" s="52">
        <f>IFERROR(_xll.qlIndexFixing(Index1Y,$H2327,TRUE,_xll.ohTrigger(RecalcTrigger,Trigger1Y)),NA())</f>
        <v>2.1409079235086306E-2</v>
      </c>
      <c r="Q2327" s="52">
        <f>IFERROR(_xll.qlIndexFixing(ONIndex1Y,I2327,TRUE,_xll.ohTrigger(RecalcTrigger,Trigger1Y)),NA())</f>
        <v>2.1253923298765187E-2</v>
      </c>
    </row>
    <row r="2328" spans="2:17" x14ac:dyDescent="0.2">
      <c r="B2328" s="46" t="s">
        <v>51</v>
      </c>
      <c r="D2328" s="49">
        <f>_xll.qlCalendarAdvance(LocalCalendar,$D2327,B2328,"f",FALSE)</f>
        <v>56096</v>
      </c>
      <c r="E2328" s="49">
        <f>_xll.qlInterestRateIndexValueDate(IndexON,D2328)</f>
        <v>56096</v>
      </c>
      <c r="F2328" s="52">
        <f>IFERROR(_xll.qlIndexFixing(IndexON,D2328,TRUE,_xll.ohTrigger(RecalcTrigger,TriggerON)),NA())</f>
        <v>1.3446581059977092E-2</v>
      </c>
      <c r="H2328" s="49">
        <f>_xll.qlCalendarAdvance(IborCalendar,$H2327,B2328,"f",FALSE)</f>
        <v>56080</v>
      </c>
      <c r="I2328" s="49">
        <f>_xll.qlInterestRateIndexValueDate(Index1M,$H2328)</f>
        <v>56082</v>
      </c>
      <c r="J2328" s="52">
        <f>IFERROR(_xll.qlIndexFixing(Index1M,$H2328,TRUE,_xll.ohTrigger(RecalcTrigger,Trigger1M)),NA())</f>
        <v>1.618965734511868E-2</v>
      </c>
      <c r="K2328" s="52">
        <f>IFERROR(_xll.qlIndexFixing(ONIndex1M,I2328,TRUE,_xll.ohTrigger(RecalcTrigger,Trigger1M)),NA())</f>
        <v>1.6181887080861657E-2</v>
      </c>
      <c r="L2328" s="52">
        <f>IFERROR(_xll.qlIndexFixing(Index3M,H2328,TRUE,_xll.ohTrigger(RecalcTrigger,Trigger3M)),NA())</f>
        <v>1.7488156019982343E-2</v>
      </c>
      <c r="M2328" s="52">
        <f>IFERROR(_xll.qlIndexFixing(ONIndex3M,I2328,TRUE,_xll.ohTrigger(RecalcTrigger,Trigger3M)),NA())</f>
        <v>1.7462450794489826E-2</v>
      </c>
      <c r="N2328" s="52">
        <f>IFERROR(_xll.qlIndexFixing(Index6M,$H2328,TRUE,_xll.ohTrigger(RecalcTrigger,Trigger6M)),NA())</f>
        <v>1.9378832671340641E-2</v>
      </c>
      <c r="O2328" s="52">
        <f>IFERROR(_xll.qlIndexFixing(ONIndex6M,I2328,TRUE,_xll.ohTrigger(RecalcTrigger,Trigger6M)),NA())</f>
        <v>1.9311667966759316E-2</v>
      </c>
      <c r="P2328" s="52">
        <f>IFERROR(_xll.qlIndexFixing(Index1Y,$H2328,TRUE,_xll.ohTrigger(RecalcTrigger,Trigger1Y)),NA())</f>
        <v>2.1406291811601072E-2</v>
      </c>
      <c r="Q2328" s="52">
        <f>IFERROR(_xll.qlIndexFixing(ONIndex1Y,I2328,TRUE,_xll.ohTrigger(RecalcTrigger,Trigger1Y)),NA())</f>
        <v>2.125093985511306E-2</v>
      </c>
    </row>
    <row r="2329" spans="2:17" x14ac:dyDescent="0.2">
      <c r="B2329" s="46" t="s">
        <v>51</v>
      </c>
      <c r="D2329" s="49">
        <f>_xll.qlCalendarAdvance(LocalCalendar,$D2328,B2329,"f",FALSE)</f>
        <v>56103</v>
      </c>
      <c r="E2329" s="49">
        <f>_xll.qlInterestRateIndexValueDate(IndexON,D2329)</f>
        <v>56103</v>
      </c>
      <c r="F2329" s="52">
        <f>IFERROR(_xll.qlIndexFixing(IndexON,D2329,TRUE,_xll.ohTrigger(RecalcTrigger,TriggerON)),NA())</f>
        <v>1.3443975725708768E-2</v>
      </c>
      <c r="H2329" s="49">
        <f>_xll.qlCalendarAdvance(IborCalendar,$H2328,B2329,"f",FALSE)</f>
        <v>56087</v>
      </c>
      <c r="I2329" s="49">
        <f>_xll.qlInterestRateIndexValueDate(Index1M,$H2329)</f>
        <v>56089</v>
      </c>
      <c r="J2329" s="52">
        <f>IFERROR(_xll.qlIndexFixing(Index1M,$H2329,TRUE,_xll.ohTrigger(RecalcTrigger,Trigger1M)),NA())</f>
        <v>1.6188315614944899E-2</v>
      </c>
      <c r="K2329" s="52">
        <f>IFERROR(_xll.qlIndexFixing(ONIndex1M,I2329,TRUE,_xll.ohTrigger(RecalcTrigger,Trigger1M)),NA())</f>
        <v>1.6180309990243558E-2</v>
      </c>
      <c r="L2329" s="52">
        <f>IFERROR(_xll.qlIndexFixing(Index3M,H2329,TRUE,_xll.ohTrigger(RecalcTrigger,Trigger3M)),NA())</f>
        <v>1.7486176270924608E-2</v>
      </c>
      <c r="M2329" s="52">
        <f>IFERROR(_xll.qlIndexFixing(ONIndex3M,I2329,TRUE,_xll.ohTrigger(RecalcTrigger,Trigger3M)),NA())</f>
        <v>1.7460471018626578E-2</v>
      </c>
      <c r="N2329" s="52">
        <f>IFERROR(_xll.qlIndexFixing(Index6M,$H2329,TRUE,_xll.ohTrigger(RecalcTrigger,Trigger6M)),NA())</f>
        <v>1.9376267678506937E-2</v>
      </c>
      <c r="O2329" s="52">
        <f>IFERROR(_xll.qlIndexFixing(ONIndex6M,I2329,TRUE,_xll.ohTrigger(RecalcTrigger,Trigger6M)),NA())</f>
        <v>1.9309437394232631E-2</v>
      </c>
      <c r="P2329" s="52">
        <f>IFERROR(_xll.qlIndexFixing(Index1Y,$H2329,TRUE,_xll.ohTrigger(RecalcTrigger,Trigger1Y)),NA())</f>
        <v>2.1403514418701076E-2</v>
      </c>
      <c r="Q2329" s="52">
        <f>IFERROR(_xll.qlIndexFixing(ONIndex1Y,I2329,TRUE,_xll.ohTrigger(RecalcTrigger,Trigger1Y)),NA())</f>
        <v>2.1247966222173176E-2</v>
      </c>
    </row>
    <row r="2330" spans="2:17" x14ac:dyDescent="0.2">
      <c r="B2330" s="46" t="s">
        <v>51</v>
      </c>
      <c r="D2330" s="49">
        <f>_xll.qlCalendarAdvance(LocalCalendar,$D2329,B2330,"f",FALSE)</f>
        <v>56110</v>
      </c>
      <c r="E2330" s="49">
        <f>_xll.qlInterestRateIndexValueDate(IndexON,D2330)</f>
        <v>56110</v>
      </c>
      <c r="F2330" s="52">
        <f>IFERROR(_xll.qlIndexFixing(IndexON,D2330,TRUE,_xll.ohTrigger(RecalcTrigger,TriggerON)),NA())</f>
        <v>1.3441366603830218E-2</v>
      </c>
      <c r="H2330" s="49">
        <f>_xll.qlCalendarAdvance(IborCalendar,$H2329,B2330,"f",FALSE)</f>
        <v>56094</v>
      </c>
      <c r="I2330" s="49">
        <f>_xll.qlInterestRateIndexValueDate(Index1M,$H2330)</f>
        <v>56096</v>
      </c>
      <c r="J2330" s="52">
        <f>IFERROR(_xll.qlIndexFixing(Index1M,$H2330,TRUE,_xll.ohTrigger(RecalcTrigger,Trigger1M)),NA())</f>
        <v>1.6185721541944101E-2</v>
      </c>
      <c r="K2330" s="52">
        <f>IFERROR(_xll.qlIndexFixing(ONIndex1M,I2330,TRUE,_xll.ohTrigger(RecalcTrigger,Trigger1M)),NA())</f>
        <v>1.617872746357385E-2</v>
      </c>
      <c r="L2330" s="52">
        <f>IFERROR(_xll.qlIndexFixing(Index3M,H2330,TRUE,_xll.ohTrigger(RecalcTrigger,Trigger3M)),NA())</f>
        <v>1.7484197873316263E-2</v>
      </c>
      <c r="M2330" s="52">
        <f>IFERROR(_xll.qlIndexFixing(ONIndex3M,I2330,TRUE,_xll.ohTrigger(RecalcTrigger,Trigger3M)),NA())</f>
        <v>1.7458492587287822E-2</v>
      </c>
      <c r="N2330" s="52">
        <f>IFERROR(_xll.qlIndexFixing(Index6M,$H2330,TRUE,_xll.ohTrigger(RecalcTrigger,Trigger6M)),NA())</f>
        <v>1.9372978384613194E-2</v>
      </c>
      <c r="O2330" s="52">
        <f>IFERROR(_xll.qlIndexFixing(ONIndex6M,I2330,TRUE,_xll.ohTrigger(RecalcTrigger,Trigger6M)),NA())</f>
        <v>1.9307210679979647E-2</v>
      </c>
      <c r="P2330" s="52">
        <f>IFERROR(_xll.qlIndexFixing(Index1Y,$H2330,TRUE,_xll.ohTrigger(RecalcTrigger,Trigger1Y)),NA())</f>
        <v>2.1400747056303099E-2</v>
      </c>
      <c r="Q2330" s="52">
        <f>IFERROR(_xll.qlIndexFixing(ONIndex1Y,I2330,TRUE,_xll.ohTrigger(RecalcTrigger,Trigger1Y)),NA())</f>
        <v>2.1245002399865598E-2</v>
      </c>
    </row>
    <row r="2331" spans="2:17" x14ac:dyDescent="0.2">
      <c r="B2331" s="46" t="s">
        <v>51</v>
      </c>
      <c r="D2331" s="49">
        <f>_xll.qlCalendarAdvance(LocalCalendar,$D2330,B2331,"f",FALSE)</f>
        <v>56117</v>
      </c>
      <c r="E2331" s="49">
        <f>_xll.qlInterestRateIndexValueDate(IndexON,D2331)</f>
        <v>56117</v>
      </c>
      <c r="F2331" s="52">
        <f>IFERROR(_xll.qlIndexFixing(IndexON,D2331,TRUE,_xll.ohTrigger(RecalcTrigger,TriggerON)),NA())</f>
        <v>1.3438753694661187E-2</v>
      </c>
      <c r="H2331" s="49">
        <f>_xll.qlCalendarAdvance(IborCalendar,$H2330,B2331,"f",FALSE)</f>
        <v>56101</v>
      </c>
      <c r="I2331" s="49">
        <f>_xll.qlInterestRateIndexValueDate(Index1M,$H2331)</f>
        <v>56103</v>
      </c>
      <c r="J2331" s="52">
        <f>IFERROR(_xll.qlIndexFixing(Index1M,$H2331,TRUE,_xll.ohTrigger(RecalcTrigger,Trigger1M)),NA())</f>
        <v>1.6184866986988511E-2</v>
      </c>
      <c r="K2331" s="52">
        <f>IFERROR(_xll.qlIndexFixing(ONIndex1M,I2331,TRUE,_xll.ohTrigger(RecalcTrigger,Trigger1M)),NA())</f>
        <v>1.6177139500852533E-2</v>
      </c>
      <c r="L2331" s="52">
        <f>IFERROR(_xll.qlIndexFixing(Index3M,H2331,TRUE,_xll.ohTrigger(RecalcTrigger,Trigger3M)),NA())</f>
        <v>1.7482220827153828E-2</v>
      </c>
      <c r="M2331" s="52">
        <f>IFERROR(_xll.qlIndexFixing(ONIndex3M,I2331,TRUE,_xll.ohTrigger(RecalcTrigger,Trigger3M)),NA())</f>
        <v>1.7456515500233749E-2</v>
      </c>
      <c r="N2331" s="52">
        <f>IFERROR(_xll.qlIndexFixing(Index6M,$H2331,TRUE,_xll.ohTrigger(RecalcTrigger,Trigger6M)),NA())</f>
        <v>1.9371876797148645E-2</v>
      </c>
      <c r="O2331" s="52">
        <f>IFERROR(_xll.qlIndexFixing(ONIndex6M,I2331,TRUE,_xll.ohTrigger(RecalcTrigger,Trigger6M)),NA())</f>
        <v>1.9304987824160236E-2</v>
      </c>
      <c r="P2331" s="52">
        <f>IFERROR(_xll.qlIndexFixing(Index1Y,$H2331,TRUE,_xll.ohTrigger(RecalcTrigger,Trigger1Y)),NA())</f>
        <v>2.1397989724324797E-2</v>
      </c>
      <c r="Q2331" s="52">
        <f>IFERROR(_xll.qlIndexFixing(ONIndex1Y,I2331,TRUE,_xll.ohTrigger(RecalcTrigger,Trigger1Y)),NA())</f>
        <v>2.1242048388030454E-2</v>
      </c>
    </row>
    <row r="2332" spans="2:17" x14ac:dyDescent="0.2">
      <c r="B2332" s="46" t="s">
        <v>51</v>
      </c>
      <c r="D2332" s="49">
        <f>_xll.qlCalendarAdvance(LocalCalendar,$D2331,B2332,"f",FALSE)</f>
        <v>56124</v>
      </c>
      <c r="E2332" s="49">
        <f>_xll.qlInterestRateIndexValueDate(IndexON,D2332)</f>
        <v>56124</v>
      </c>
      <c r="F2332" s="52">
        <f>IFERROR(_xll.qlIndexFixing(IndexON,D2332,TRUE,_xll.ohTrigger(RecalcTrigger,TriggerON)),NA())</f>
        <v>1.3436136997881931E-2</v>
      </c>
      <c r="H2332" s="49">
        <f>_xll.qlCalendarAdvance(IborCalendar,$H2331,B2332,"f",FALSE)</f>
        <v>56108</v>
      </c>
      <c r="I2332" s="49">
        <f>_xll.qlInterestRateIndexValueDate(Index1M,$H2332)</f>
        <v>56110</v>
      </c>
      <c r="J2332" s="52">
        <f>IFERROR(_xll.qlIndexFixing(Index1M,$H2332,TRUE,_xll.ohTrigger(RecalcTrigger,Trigger1M)),NA())</f>
        <v>1.6183259314288545E-2</v>
      </c>
      <c r="K2332" s="52">
        <f>IFERROR(_xll.qlIndexFixing(ONIndex1M,I2332,TRUE,_xll.ohTrigger(RecalcTrigger,Trigger1M)),NA())</f>
        <v>1.6175546102399352E-2</v>
      </c>
      <c r="L2332" s="52">
        <f>IFERROR(_xll.qlIndexFixing(Index3M,H2332,TRUE,_xll.ohTrigger(RecalcTrigger,Trigger3M)),NA())</f>
        <v>1.7480245132435568E-2</v>
      </c>
      <c r="M2332" s="52">
        <f>IFERROR(_xll.qlIndexFixing(ONIndex3M,I2332,TRUE,_xll.ohTrigger(RecalcTrigger,Trigger3M)),NA())</f>
        <v>1.7454539757943976E-2</v>
      </c>
      <c r="N2332" s="52">
        <f>IFERROR(_xll.qlIndexFixing(Index6M,$H2332,TRUE,_xll.ohTrigger(RecalcTrigger,Trigger6M)),NA())</f>
        <v>1.9370051552468605E-2</v>
      </c>
      <c r="O2332" s="52">
        <f>IFERROR(_xll.qlIndexFixing(ONIndex6M,I2332,TRUE,_xll.ohTrigger(RecalcTrigger,Trigger6M)),NA())</f>
        <v>1.9302768826774397E-2</v>
      </c>
      <c r="P2332" s="52">
        <f>IFERROR(_xll.qlIndexFixing(Index1Y,$H2332,TRUE,_xll.ohTrigger(RecalcTrigger,Trigger1Y)),NA())</f>
        <v>2.1395242422683383E-2</v>
      </c>
      <c r="Q2332" s="52">
        <f>IFERROR(_xll.qlIndexFixing(ONIndex1Y,I2332,TRUE,_xll.ohTrigger(RecalcTrigger,Trigger1Y)),NA())</f>
        <v>2.1239104186747682E-2</v>
      </c>
    </row>
    <row r="2333" spans="2:17" x14ac:dyDescent="0.2">
      <c r="B2333" s="46" t="s">
        <v>51</v>
      </c>
      <c r="D2333" s="49">
        <f>_xll.qlCalendarAdvance(LocalCalendar,$D2332,B2333,"f",FALSE)</f>
        <v>56131</v>
      </c>
      <c r="E2333" s="49">
        <f>_xll.qlInterestRateIndexValueDate(IndexON,D2333)</f>
        <v>56131</v>
      </c>
      <c r="F2333" s="52">
        <f>IFERROR(_xll.qlIndexFixing(IndexON,D2333,TRUE,_xll.ohTrigger(RecalcTrigger,TriggerON)),NA())</f>
        <v>1.3433516513732258E-2</v>
      </c>
      <c r="H2333" s="49">
        <f>_xll.qlCalendarAdvance(IborCalendar,$H2332,B2333,"f",FALSE)</f>
        <v>56115</v>
      </c>
      <c r="I2333" s="49">
        <f>_xll.qlInterestRateIndexValueDate(Index1M,$H2333)</f>
        <v>56117</v>
      </c>
      <c r="J2333" s="52">
        <f>IFERROR(_xll.qlIndexFixing(Index1M,$H2333,TRUE,_xll.ohTrigger(RecalcTrigger,Trigger1M)),NA())</f>
        <v>1.6181646198260291E-2</v>
      </c>
      <c r="K2333" s="52">
        <f>IFERROR(_xll.qlIndexFixing(ONIndex1M,I2333,TRUE,_xll.ohTrigger(RecalcTrigger,Trigger1M)),NA())</f>
        <v>1.6173947267814626E-2</v>
      </c>
      <c r="L2333" s="52">
        <f>IFERROR(_xll.qlIndexFixing(Index3M,H2333,TRUE,_xll.ohTrigger(RecalcTrigger,Trigger3M)),NA())</f>
        <v>1.7478270789159742E-2</v>
      </c>
      <c r="M2333" s="52">
        <f>IFERROR(_xll.qlIndexFixing(ONIndex3M,I2333,TRUE,_xll.ohTrigger(RecalcTrigger,Trigger3M)),NA())</f>
        <v>1.7452565360178696E-2</v>
      </c>
      <c r="N2333" s="52">
        <f>IFERROR(_xll.qlIndexFixing(Index6M,$H2333,TRUE,_xll.ohTrigger(RecalcTrigger,Trigger6M)),NA())</f>
        <v>1.9367501512902771E-2</v>
      </c>
      <c r="O2333" s="52">
        <f>IFERROR(_xll.qlIndexFixing(ONIndex6M,I2333,TRUE,_xll.ohTrigger(RecalcTrigger,Trigger6M)),NA())</f>
        <v>1.9300553687902067E-2</v>
      </c>
      <c r="P2333" s="52">
        <f>IFERROR(_xll.qlIndexFixing(Index1Y,$H2333,TRUE,_xll.ohTrigger(RecalcTrigger,Trigger1Y)),NA())</f>
        <v>2.1392505151297387E-2</v>
      </c>
      <c r="Q2333" s="52">
        <f>IFERROR(_xll.qlIndexFixing(ONIndex1Y,I2333,TRUE,_xll.ohTrigger(RecalcTrigger,Trigger1Y)),NA())</f>
        <v>2.1236169796257087E-2</v>
      </c>
    </row>
    <row r="2334" spans="2:17" x14ac:dyDescent="0.2">
      <c r="B2334" s="46" t="s">
        <v>51</v>
      </c>
      <c r="D2334" s="49">
        <f>_xll.qlCalendarAdvance(LocalCalendar,$D2333,B2334,"f",FALSE)</f>
        <v>56138</v>
      </c>
      <c r="E2334" s="49">
        <f>_xll.qlInterestRateIndexValueDate(IndexON,D2334)</f>
        <v>56138</v>
      </c>
      <c r="F2334" s="52">
        <f>IFERROR(_xll.qlIndexFixing(IndexON,D2334,TRUE,_xll.ohTrigger(RecalcTrigger,TriggerON)),NA())</f>
        <v>1.3430892242132231E-2</v>
      </c>
      <c r="H2334" s="49">
        <f>_xll.qlCalendarAdvance(IborCalendar,$H2333,B2334,"f",FALSE)</f>
        <v>56122</v>
      </c>
      <c r="I2334" s="49">
        <f>_xll.qlInterestRateIndexValueDate(Index1M,$H2334)</f>
        <v>56124</v>
      </c>
      <c r="J2334" s="52">
        <f>IFERROR(_xll.qlIndexFixing(Index1M,$H2334,TRUE,_xll.ohTrigger(RecalcTrigger,Trigger1M)),NA())</f>
        <v>1.6180027638908745E-2</v>
      </c>
      <c r="K2334" s="52">
        <f>IFERROR(_xll.qlIndexFixing(ONIndex1M,I2334,TRUE,_xll.ohTrigger(RecalcTrigger,Trigger1M)),NA())</f>
        <v>1.6172342997258227E-2</v>
      </c>
      <c r="L2334" s="52">
        <f>IFERROR(_xll.qlIndexFixing(Index3M,H2334,TRUE,_xll.ohTrigger(RecalcTrigger,Trigger3M)),NA())</f>
        <v>1.7476297797324618E-2</v>
      </c>
      <c r="M2334" s="52">
        <f>IFERROR(_xll.qlIndexFixing(ONIndex3M,I2334,TRUE,_xll.ohTrigger(RecalcTrigger,Trigger3M)),NA())</f>
        <v>1.7450592306698098E-2</v>
      </c>
      <c r="N2334" s="52">
        <f>IFERROR(_xll.qlIndexFixing(Index6M,$H2334,TRUE,_xll.ohTrigger(RecalcTrigger,Trigger6M)),NA())</f>
        <v>1.9364225879785188E-2</v>
      </c>
      <c r="O2334" s="52">
        <f>IFERROR(_xll.qlIndexFixing(ONIndex6M,I2334,TRUE,_xll.ohTrigger(RecalcTrigger,Trigger6M)),NA())</f>
        <v>1.9298342407463309E-2</v>
      </c>
      <c r="P2334" s="52">
        <f>IFERROR(_xll.qlIndexFixing(Index1Y,$H2334,TRUE,_xll.ohTrigger(RecalcTrigger,Trigger1Y)),NA())</f>
        <v>2.1389777910084909E-2</v>
      </c>
      <c r="Q2334" s="52">
        <f>IFERROR(_xll.qlIndexFixing(ONIndex1Y,I2334,TRUE,_xll.ohTrigger(RecalcTrigger,Trigger1Y)),NA())</f>
        <v>2.1233245216318863E-2</v>
      </c>
    </row>
    <row r="2335" spans="2:17" x14ac:dyDescent="0.2">
      <c r="B2335" s="46" t="s">
        <v>51</v>
      </c>
      <c r="D2335" s="49">
        <f>_xll.qlCalendarAdvance(LocalCalendar,$D2334,B2335,"f",FALSE)</f>
        <v>56145</v>
      </c>
      <c r="E2335" s="49">
        <f>_xll.qlInterestRateIndexValueDate(IndexON,D2335)</f>
        <v>56145</v>
      </c>
      <c r="F2335" s="52">
        <f>IFERROR(_xll.qlIndexFixing(IndexON,D2335,TRUE,_xll.ohTrigger(RecalcTrigger,TriggerON)),NA())</f>
        <v>1.3428264182842042E-2</v>
      </c>
      <c r="H2335" s="49">
        <f>_xll.qlCalendarAdvance(IborCalendar,$H2334,B2335,"f",FALSE)</f>
        <v>56129</v>
      </c>
      <c r="I2335" s="49">
        <f>_xll.qlInterestRateIndexValueDate(Index1M,$H2335)</f>
        <v>56131</v>
      </c>
      <c r="J2335" s="52">
        <f>IFERROR(_xll.qlIndexFixing(Index1M,$H2335,TRUE,_xll.ohTrigger(RecalcTrigger,Trigger1M)),NA())</f>
        <v>1.6178403636233907E-2</v>
      </c>
      <c r="K2335" s="52">
        <f>IFERROR(_xll.qlIndexFixing(ONIndex1M,I2335,TRUE,_xll.ohTrigger(RecalcTrigger,Trigger1M)),NA())</f>
        <v>1.6170733290810091E-2</v>
      </c>
      <c r="L2335" s="52">
        <f>IFERROR(_xll.qlIndexFixing(Index3M,H2335,TRUE,_xll.ohTrigger(RecalcTrigger,Trigger3M)),NA())</f>
        <v>1.7474043263236521E-2</v>
      </c>
      <c r="M2335" s="52">
        <f>IFERROR(_xll.qlIndexFixing(ONIndex3M,I2335,TRUE,_xll.ohTrigger(RecalcTrigger,Trigger3M)),NA())</f>
        <v>1.7448620597901865E-2</v>
      </c>
      <c r="N2335" s="52">
        <f>IFERROR(_xll.qlIndexFixing(Index6M,$H2335,TRUE,_xll.ohTrigger(RecalcTrigger,Trigger6M)),NA())</f>
        <v>1.9361318092340152E-2</v>
      </c>
      <c r="O2335" s="52">
        <f>IFERROR(_xll.qlIndexFixing(ONIndex6M,I2335,TRUE,_xll.ohTrigger(RecalcTrigger,Trigger6M)),NA())</f>
        <v>1.9296134985298252E-2</v>
      </c>
      <c r="P2335" s="52">
        <f>IFERROR(_xll.qlIndexFixing(Index1Y,$H2335,TRUE,_xll.ohTrigger(RecalcTrigger,Trigger1Y)),NA())</f>
        <v>2.1387060698964254E-2</v>
      </c>
      <c r="Q2335" s="52">
        <f>IFERROR(_xll.qlIndexFixing(ONIndex1Y,I2335,TRUE,_xll.ohTrigger(RecalcTrigger,Trigger1Y)),NA())</f>
        <v>2.1230330446853074E-2</v>
      </c>
    </row>
    <row r="2336" spans="2:17" x14ac:dyDescent="0.2">
      <c r="B2336" s="46" t="s">
        <v>51</v>
      </c>
      <c r="D2336" s="49">
        <f>_xll.qlCalendarAdvance(LocalCalendar,$D2335,B2336,"f",FALSE)</f>
        <v>56152</v>
      </c>
      <c r="E2336" s="49">
        <f>_xll.qlInterestRateIndexValueDate(IndexON,D2336)</f>
        <v>56152</v>
      </c>
      <c r="F2336" s="52">
        <f>IFERROR(_xll.qlIndexFixing(IndexON,D2336,TRUE,_xll.ohTrigger(RecalcTrigger,TriggerON)),NA())</f>
        <v>1.3425632336261373E-2</v>
      </c>
      <c r="H2336" s="49">
        <f>_xll.qlCalendarAdvance(IborCalendar,$H2335,B2336,"f",FALSE)</f>
        <v>56136</v>
      </c>
      <c r="I2336" s="49">
        <f>_xll.qlInterestRateIndexValueDate(Index1M,$H2336)</f>
        <v>56138</v>
      </c>
      <c r="J2336" s="52">
        <f>IFERROR(_xll.qlIndexFixing(Index1M,$H2336,TRUE,_xll.ohTrigger(RecalcTrigger,Trigger1M)),NA())</f>
        <v>1.6177020573766174E-2</v>
      </c>
      <c r="K2336" s="52">
        <f>IFERROR(_xll.qlIndexFixing(ONIndex1M,I2336,TRUE,_xll.ohTrigger(RecalcTrigger,Trigger1M)),NA())</f>
        <v>1.6169118148390282E-2</v>
      </c>
      <c r="L2336" s="52">
        <f>IFERROR(_xll.qlIndexFixing(Index3M,H2336,TRUE,_xll.ohTrigger(RecalcTrigger,Trigger3M)),NA())</f>
        <v>1.7472072973166521E-2</v>
      </c>
      <c r="M2336" s="52">
        <f>IFERROR(_xll.qlIndexFixing(ONIndex3M,I2336,TRUE,_xll.ohTrigger(RecalcTrigger,Trigger3M)),NA())</f>
        <v>1.7446650233710059E-2</v>
      </c>
      <c r="N2336" s="52">
        <f>IFERROR(_xll.qlIndexFixing(Index6M,$H2336,TRUE,_xll.ohTrigger(RecalcTrigger,Trigger6M)),NA())</f>
        <v>1.9359143287031935E-2</v>
      </c>
      <c r="O2336" s="52">
        <f>IFERROR(_xll.qlIndexFixing(ONIndex6M,I2336,TRUE,_xll.ohTrigger(RecalcTrigger,Trigger6M)),NA())</f>
        <v>1.929393142172664E-2</v>
      </c>
      <c r="P2336" s="52">
        <f>IFERROR(_xll.qlIndexFixing(Index1Y,$H2336,TRUE,_xll.ohTrigger(RecalcTrigger,Trigger1Y)),NA())</f>
        <v>2.1384353517854834E-2</v>
      </c>
      <c r="Q2336" s="52">
        <f>IFERROR(_xll.qlIndexFixing(ONIndex1Y,I2336,TRUE,_xll.ohTrigger(RecalcTrigger,Trigger1Y)),NA())</f>
        <v>2.1227425488019591E-2</v>
      </c>
    </row>
    <row r="2337" spans="2:17" x14ac:dyDescent="0.2">
      <c r="B2337" s="46" t="s">
        <v>51</v>
      </c>
      <c r="D2337" s="49">
        <f>_xll.qlCalendarAdvance(LocalCalendar,$D2336,B2337,"f",FALSE)</f>
        <v>56159</v>
      </c>
      <c r="E2337" s="49">
        <f>_xll.qlInterestRateIndexValueDate(IndexON,D2337)</f>
        <v>56159</v>
      </c>
      <c r="F2337" s="52">
        <f>IFERROR(_xll.qlIndexFixing(IndexON,D2337,TRUE,_xll.ohTrigger(RecalcTrigger,TriggerON)),NA())</f>
        <v>1.342299670223035E-2</v>
      </c>
      <c r="H2337" s="49">
        <f>_xll.qlCalendarAdvance(IborCalendar,$H2336,B2337,"f",FALSE)</f>
        <v>56143</v>
      </c>
      <c r="I2337" s="49">
        <f>_xll.qlInterestRateIndexValueDate(Index1M,$H2337)</f>
        <v>56145</v>
      </c>
      <c r="J2337" s="52">
        <f>IFERROR(_xll.qlIndexFixing(Index1M,$H2337,TRUE,_xll.ohTrigger(RecalcTrigger,Trigger1M)),NA())</f>
        <v>1.6175139300934338E-2</v>
      </c>
      <c r="K2337" s="52">
        <f>IFERROR(_xll.qlIndexFixing(ONIndex1M,I2337,TRUE,_xll.ohTrigger(RecalcTrigger,Trigger1M)),NA())</f>
        <v>1.6167497569918865E-2</v>
      </c>
      <c r="L2337" s="52">
        <f>IFERROR(_xll.qlIndexFixing(Index3M,H2337,TRUE,_xll.ohTrigger(RecalcTrigger,Trigger3M)),NA())</f>
        <v>1.7470104034455109E-2</v>
      </c>
      <c r="M2337" s="52">
        <f>IFERROR(_xll.qlIndexFixing(ONIndex3M,I2337,TRUE,_xll.ohTrigger(RecalcTrigger,Trigger3M)),NA())</f>
        <v>1.7444681213802937E-2</v>
      </c>
      <c r="N2337" s="52">
        <f>IFERROR(_xll.qlIndexFixing(Index6M,$H2337,TRUE,_xll.ohTrigger(RecalcTrigger,Trigger6M)),NA())</f>
        <v>1.9356972379833397E-2</v>
      </c>
      <c r="O2337" s="52">
        <f>IFERROR(_xll.qlIndexFixing(ONIndex6M,I2337,TRUE,_xll.ohTrigger(RecalcTrigger,Trigger6M)),NA())</f>
        <v>1.9291731716428728E-2</v>
      </c>
      <c r="P2337" s="52">
        <f>IFERROR(_xll.qlIndexFixing(Index1Y,$H2337,TRUE,_xll.ohTrigger(RecalcTrigger,Trigger1Y)),NA())</f>
        <v>2.1381656366675612E-2</v>
      </c>
      <c r="Q2337" s="52">
        <f>IFERROR(_xll.qlIndexFixing(ONIndex1Y,I2337,TRUE,_xll.ohTrigger(RecalcTrigger,Trigger1Y)),NA())</f>
        <v>2.1224530339898351E-2</v>
      </c>
    </row>
    <row r="2338" spans="2:17" x14ac:dyDescent="0.2">
      <c r="B2338" s="46" t="s">
        <v>51</v>
      </c>
      <c r="D2338" s="49">
        <f>_xll.qlCalendarAdvance(LocalCalendar,$D2337,B2338,"f",FALSE)</f>
        <v>56166</v>
      </c>
      <c r="E2338" s="49">
        <f>_xll.qlInterestRateIndexValueDate(IndexON,D2338)</f>
        <v>56166</v>
      </c>
      <c r="F2338" s="52">
        <f>IFERROR(_xll.qlIndexFixing(IndexON,D2338,TRUE,_xll.ohTrigger(RecalcTrigger,TriggerON)),NA())</f>
        <v>1.3420357280589101E-2</v>
      </c>
      <c r="H2338" s="49">
        <f>_xll.qlCalendarAdvance(IborCalendar,$H2337,B2338,"f",FALSE)</f>
        <v>56150</v>
      </c>
      <c r="I2338" s="49">
        <f>_xll.qlInterestRateIndexValueDate(Index1M,$H2338)</f>
        <v>56152</v>
      </c>
      <c r="J2338" s="52">
        <f>IFERROR(_xll.qlIndexFixing(Index1M,$H2338,TRUE,_xll.ohTrigger(RecalcTrigger,Trigger1M)),NA())</f>
        <v>1.6173498968309608E-2</v>
      </c>
      <c r="K2338" s="52">
        <f>IFERROR(_xll.qlIndexFixing(ONIndex1M,I2338,TRUE,_xll.ohTrigger(RecalcTrigger,Trigger1M)),NA())</f>
        <v>1.6165871555555711E-2</v>
      </c>
      <c r="L2338" s="52">
        <f>IFERROR(_xll.qlIndexFixing(Index3M,H2338,TRUE,_xll.ohTrigger(RecalcTrigger,Trigger3M)),NA())</f>
        <v>1.7469268091715087E-2</v>
      </c>
      <c r="M2338" s="52">
        <f>IFERROR(_xll.qlIndexFixing(ONIndex3M,I2338,TRUE,_xll.ohTrigger(RecalcTrigger,Trigger3M)),NA())</f>
        <v>1.7442713538580179E-2</v>
      </c>
      <c r="N2338" s="52">
        <f>IFERROR(_xll.qlIndexFixing(Index6M,$H2338,TRUE,_xll.ohTrigger(RecalcTrigger,Trigger6M)),NA())</f>
        <v>1.9354805370731292E-2</v>
      </c>
      <c r="O2338" s="52">
        <f>IFERROR(_xll.qlIndexFixing(ONIndex6M,I2338,TRUE,_xll.ohTrigger(RecalcTrigger,Trigger6M)),NA())</f>
        <v>1.9289535869724261E-2</v>
      </c>
      <c r="P2338" s="52">
        <f>IFERROR(_xll.qlIndexFixing(Index1Y,$H2338,TRUE,_xll.ohTrigger(RecalcTrigger,Trigger1Y)),NA())</f>
        <v>2.1378969245345998E-2</v>
      </c>
      <c r="Q2338" s="52">
        <f>IFERROR(_xll.qlIndexFixing(ONIndex1Y,I2338,TRUE,_xll.ohTrigger(RecalcTrigger,Trigger1Y)),NA())</f>
        <v>2.1221645002169609E-2</v>
      </c>
    </row>
    <row r="2339" spans="2:17" x14ac:dyDescent="0.2">
      <c r="B2339" s="46" t="s">
        <v>51</v>
      </c>
      <c r="D2339" s="49">
        <f>_xll.qlCalendarAdvance(LocalCalendar,$D2338,B2339,"f",FALSE)</f>
        <v>56173</v>
      </c>
      <c r="E2339" s="49">
        <f>_xll.qlInterestRateIndexValueDate(IndexON,D2339)</f>
        <v>56173</v>
      </c>
      <c r="F2339" s="52">
        <f>IFERROR(_xll.qlIndexFixing(IndexON,D2339,TRUE,_xll.ohTrigger(RecalcTrigger,TriggerON)),NA())</f>
        <v>1.34177140714975E-2</v>
      </c>
      <c r="H2339" s="49">
        <f>_xll.qlCalendarAdvance(IborCalendar,$H2338,B2339,"f",FALSE)</f>
        <v>56157</v>
      </c>
      <c r="I2339" s="49">
        <f>_xll.qlInterestRateIndexValueDate(Index1M,$H2339)</f>
        <v>56159</v>
      </c>
      <c r="J2339" s="52">
        <f>IFERROR(_xll.qlIndexFixing(Index1M,$H2339,TRUE,_xll.ohTrigger(RecalcTrigger,Trigger1M)),NA())</f>
        <v>1.6171853192374075E-2</v>
      </c>
      <c r="K2339" s="52">
        <f>IFERROR(_xll.qlIndexFixing(ONIndex1M,I2339,TRUE,_xll.ohTrigger(RecalcTrigger,Trigger1M)),NA())</f>
        <v>1.6164240105061012E-2</v>
      </c>
      <c r="L2339" s="52">
        <f>IFERROR(_xll.qlIndexFixing(Index3M,H2339,TRUE,_xll.ohTrigger(RecalcTrigger,Trigger3M)),NA())</f>
        <v>1.7466453109679529E-2</v>
      </c>
      <c r="M2339" s="52">
        <f>IFERROR(_xll.qlIndexFixing(ONIndex3M,I2339,TRUE,_xll.ohTrigger(RecalcTrigger,Trigger3M)),NA())</f>
        <v>1.7440747207801977E-2</v>
      </c>
      <c r="N2339" s="52">
        <f>IFERROR(_xll.qlIndexFixing(Index6M,$H2339,TRUE,_xll.ohTrigger(RecalcTrigger,Trigger6M)),NA())</f>
        <v>1.9353007598850024E-2</v>
      </c>
      <c r="O2339" s="52">
        <f>IFERROR(_xll.qlIndexFixing(ONIndex6M,I2339,TRUE,_xll.ohTrigger(RecalcTrigger,Trigger6M)),NA())</f>
        <v>1.9287343881213559E-2</v>
      </c>
      <c r="P2339" s="52">
        <f>IFERROR(_xll.qlIndexFixing(Index1Y,$H2339,TRUE,_xll.ohTrigger(RecalcTrigger,Trigger1Y)),NA())</f>
        <v>2.137629215378584E-2</v>
      </c>
      <c r="Q2339" s="52">
        <f>IFERROR(_xll.qlIndexFixing(ONIndex1Y,I2339,TRUE,_xll.ohTrigger(RecalcTrigger,Trigger1Y)),NA())</f>
        <v>2.121876947515311E-2</v>
      </c>
    </row>
    <row r="2340" spans="2:17" x14ac:dyDescent="0.2">
      <c r="B2340" s="46" t="s">
        <v>51</v>
      </c>
      <c r="D2340" s="49">
        <f>_xll.qlCalendarAdvance(LocalCalendar,$D2339,B2340,"f",FALSE)</f>
        <v>56180</v>
      </c>
      <c r="E2340" s="49">
        <f>_xll.qlInterestRateIndexValueDate(IndexON,D2340)</f>
        <v>56180</v>
      </c>
      <c r="F2340" s="52">
        <f>IFERROR(_xll.qlIndexFixing(IndexON,D2340,TRUE,_xll.ohTrigger(RecalcTrigger,TriggerON)),NA())</f>
        <v>1.3415067074875608E-2</v>
      </c>
      <c r="H2340" s="49">
        <f>_xll.qlCalendarAdvance(IborCalendar,$H2339,B2340,"f",FALSE)</f>
        <v>56164</v>
      </c>
      <c r="I2340" s="49">
        <f>_xll.qlInterestRateIndexValueDate(Index1M,$H2340)</f>
        <v>56166</v>
      </c>
      <c r="J2340" s="52">
        <f>IFERROR(_xll.qlIndexFixing(Index1M,$H2340,TRUE,_xll.ohTrigger(RecalcTrigger,Trigger1M)),NA())</f>
        <v>1.6170201973130238E-2</v>
      </c>
      <c r="K2340" s="52">
        <f>IFERROR(_xll.qlIndexFixing(ONIndex1M,I2340,TRUE,_xll.ohTrigger(RecalcTrigger,Trigger1M)),NA())</f>
        <v>1.6162603218754512E-2</v>
      </c>
      <c r="L2340" s="52">
        <f>IFERROR(_xll.qlIndexFixing(Index3M,H2340,TRUE,_xll.ohTrigger(RecalcTrigger,Trigger3M)),NA())</f>
        <v>1.7464488226443413E-2</v>
      </c>
      <c r="M2340" s="52">
        <f>IFERROR(_xll.qlIndexFixing(ONIndex3M,I2340,TRUE,_xll.ohTrigger(RecalcTrigger,Trigger3M)),NA())</f>
        <v>1.7438782221628202E-2</v>
      </c>
      <c r="N2340" s="52">
        <f>IFERROR(_xll.qlIndexFixing(Index6M,$H2340,TRUE,_xll.ohTrigger(RecalcTrigger,Trigger6M)),NA())</f>
        <v>1.9350848548842236E-2</v>
      </c>
      <c r="O2340" s="52">
        <f>IFERROR(_xll.qlIndexFixing(ONIndex6M,I2340,TRUE,_xll.ohTrigger(RecalcTrigger,Trigger6M)),NA())</f>
        <v>1.9285155751376237E-2</v>
      </c>
      <c r="P2340" s="52">
        <f>IFERROR(_xll.qlIndexFixing(Index1Y,$H2340,TRUE,_xll.ohTrigger(RecalcTrigger,Trigger1Y)),NA())</f>
        <v>2.1373625091915639E-2</v>
      </c>
      <c r="Q2340" s="52">
        <f>IFERROR(_xll.qlIndexFixing(ONIndex1Y,I2340,TRUE,_xll.ohTrigger(RecalcTrigger,Trigger1Y)),NA())</f>
        <v>2.1215903758768917E-2</v>
      </c>
    </row>
    <row r="2341" spans="2:17" x14ac:dyDescent="0.2">
      <c r="B2341" s="46" t="s">
        <v>51</v>
      </c>
      <c r="D2341" s="49">
        <f>_xll.qlCalendarAdvance(LocalCalendar,$D2340,B2341,"f",FALSE)</f>
        <v>56187</v>
      </c>
      <c r="E2341" s="49">
        <f>_xll.qlInterestRateIndexValueDate(IndexON,D2341)</f>
        <v>56187</v>
      </c>
      <c r="F2341" s="52">
        <f>IFERROR(_xll.qlIndexFixing(IndexON,D2341,TRUE,_xll.ohTrigger(RecalcTrigger,TriggerON)),NA())</f>
        <v>1.34124162908833E-2</v>
      </c>
      <c r="H2341" s="49">
        <f>_xll.qlCalendarAdvance(IborCalendar,$H2340,B2341,"f",FALSE)</f>
        <v>56171</v>
      </c>
      <c r="I2341" s="49">
        <f>_xll.qlInterestRateIndexValueDate(Index1M,$H2341)</f>
        <v>56173</v>
      </c>
      <c r="J2341" s="52">
        <f>IFERROR(_xll.qlIndexFixing(Index1M,$H2341,TRUE,_xll.ohTrigger(RecalcTrigger,Trigger1M)),NA())</f>
        <v>1.6168545310580595E-2</v>
      </c>
      <c r="K2341" s="52">
        <f>IFERROR(_xll.qlIndexFixing(ONIndex1M,I2341,TRUE,_xll.ohTrigger(RecalcTrigger,Trigger1M)),NA())</f>
        <v>1.6160960896396404E-2</v>
      </c>
      <c r="L2341" s="52">
        <f>IFERROR(_xll.qlIndexFixing(Index3M,H2341,TRUE,_xll.ohTrigger(RecalcTrigger,Trigger3M)),NA())</f>
        <v>1.7462524694633223E-2</v>
      </c>
      <c r="M2341" s="52">
        <f>IFERROR(_xll.qlIndexFixing(ONIndex3M,I2341,TRUE,_xll.ohTrigger(RecalcTrigger,Trigger3M)),NA())</f>
        <v>1.7436818579898983E-2</v>
      </c>
      <c r="N2341" s="52">
        <f>IFERROR(_xll.qlIndexFixing(Index6M,$H2341,TRUE,_xll.ohTrigger(RecalcTrigger,Trigger6M)),NA())</f>
        <v>1.9348693397113509E-2</v>
      </c>
      <c r="O2341" s="52">
        <f>IFERROR(_xll.qlIndexFixing(ONIndex6M,I2341,TRUE,_xll.ohTrigger(RecalcTrigger,Trigger6M)),NA())</f>
        <v>1.9282971479812616E-2</v>
      </c>
      <c r="P2341" s="52">
        <f>IFERROR(_xll.qlIndexFixing(Index1Y,$H2341,TRUE,_xll.ohTrigger(RecalcTrigger,Trigger1Y)),NA())</f>
        <v>2.1370968059655236E-2</v>
      </c>
      <c r="Q2341" s="52">
        <f>IFERROR(_xll.qlIndexFixing(ONIndex1Y,I2341,TRUE,_xll.ohTrigger(RecalcTrigger,Trigger1Y)),NA())</f>
        <v>2.1213047852937095E-2</v>
      </c>
    </row>
    <row r="2342" spans="2:17" x14ac:dyDescent="0.2">
      <c r="B2342" s="46" t="s">
        <v>51</v>
      </c>
      <c r="D2342" s="49">
        <f>_xll.qlCalendarAdvance(LocalCalendar,$D2341,B2342,"f",FALSE)</f>
        <v>56194</v>
      </c>
      <c r="E2342" s="49">
        <f>_xll.qlInterestRateIndexValueDate(IndexON,D2342)</f>
        <v>56194</v>
      </c>
      <c r="F2342" s="52">
        <f>IFERROR(_xll.qlIndexFixing(IndexON,D2342,TRUE,_xll.ohTrigger(RecalcTrigger,TriggerON)),NA())</f>
        <v>1.3409761719440638E-2</v>
      </c>
      <c r="H2342" s="49">
        <f>_xll.qlCalendarAdvance(IborCalendar,$H2341,B2342,"f",FALSE)</f>
        <v>56178</v>
      </c>
      <c r="I2342" s="49">
        <f>_xll.qlInterestRateIndexValueDate(Index1M,$H2342)</f>
        <v>56180</v>
      </c>
      <c r="J2342" s="52">
        <f>IFERROR(_xll.qlIndexFixing(Index1M,$H2342,TRUE,_xll.ohTrigger(RecalcTrigger,Trigger1M)),NA())</f>
        <v>1.6166883204720151E-2</v>
      </c>
      <c r="K2342" s="52">
        <f>IFERROR(_xll.qlIndexFixing(ONIndex1M,I2342,TRUE,_xll.ohTrigger(RecalcTrigger,Trigger1M)),NA())</f>
        <v>1.6159313137986686E-2</v>
      </c>
      <c r="L2342" s="52">
        <f>IFERROR(_xll.qlIndexFixing(Index3M,H2342,TRUE,_xll.ohTrigger(RecalcTrigger,Trigger3M)),NA())</f>
        <v>1.7460562514247224E-2</v>
      </c>
      <c r="M2342" s="52">
        <f>IFERROR(_xll.qlIndexFixing(ONIndex3M,I2342,TRUE,_xll.ohTrigger(RecalcTrigger,Trigger3M)),NA())</f>
        <v>1.7434856282694255E-2</v>
      </c>
      <c r="N2342" s="52">
        <f>IFERROR(_xll.qlIndexFixing(Index6M,$H2342,TRUE,_xll.ohTrigger(RecalcTrigger,Trigger6M)),NA())</f>
        <v>1.9346542143651987E-2</v>
      </c>
      <c r="O2342" s="52">
        <f>IFERROR(_xll.qlIndexFixing(ONIndex6M,I2342,TRUE,_xll.ohTrigger(RecalcTrigger,Trigger6M)),NA())</f>
        <v>1.9280791066682568E-2</v>
      </c>
      <c r="P2342" s="52">
        <f>IFERROR(_xll.qlIndexFixing(Index1Y,$H2342,TRUE,_xll.ohTrigger(RecalcTrigger,Trigger1Y)),NA())</f>
        <v>2.1368321056925352E-2</v>
      </c>
      <c r="Q2342" s="52">
        <f>IFERROR(_xll.qlIndexFixing(ONIndex1Y,I2342,TRUE,_xll.ohTrigger(RecalcTrigger,Trigger1Y)),NA())</f>
        <v>2.1210201757577707E-2</v>
      </c>
    </row>
    <row r="2343" spans="2:17" x14ac:dyDescent="0.2">
      <c r="B2343" s="46" t="s">
        <v>51</v>
      </c>
      <c r="D2343" s="49">
        <f>_xll.qlCalendarAdvance(LocalCalendar,$D2342,B2343,"f",FALSE)</f>
        <v>56201</v>
      </c>
      <c r="E2343" s="49">
        <f>_xll.qlInterestRateIndexValueDate(IndexON,D2343)</f>
        <v>56201</v>
      </c>
      <c r="F2343" s="52">
        <f>IFERROR(_xll.qlIndexFixing(IndexON,D2343,TRUE,_xll.ohTrigger(RecalcTrigger,TriggerON)),NA())</f>
        <v>1.3407103360467687E-2</v>
      </c>
      <c r="H2343" s="49">
        <f>_xll.qlCalendarAdvance(IborCalendar,$H2342,B2343,"f",FALSE)</f>
        <v>56185</v>
      </c>
      <c r="I2343" s="49">
        <f>_xll.qlInterestRateIndexValueDate(Index1M,$H2343)</f>
        <v>56187</v>
      </c>
      <c r="J2343" s="52">
        <f>IFERROR(_xll.qlIndexFixing(Index1M,$H2343,TRUE,_xll.ohTrigger(RecalcTrigger,Trigger1M)),NA())</f>
        <v>1.6164486005387318E-2</v>
      </c>
      <c r="K2343" s="52">
        <f>IFERROR(_xll.qlIndexFixing(ONIndex1M,I2343,TRUE,_xll.ohTrigger(RecalcTrigger,Trigger1M)),NA())</f>
        <v>1.6157659943845104E-2</v>
      </c>
      <c r="L2343" s="52">
        <f>IFERROR(_xll.qlIndexFixing(Index3M,H2343,TRUE,_xll.ohTrigger(RecalcTrigger,Trigger3M)),NA())</f>
        <v>1.745860168528194E-2</v>
      </c>
      <c r="M2343" s="52">
        <f>IFERROR(_xll.qlIndexFixing(ONIndex3M,I2343,TRUE,_xll.ohTrigger(RecalcTrigger,Trigger3M)),NA())</f>
        <v>1.7432895330093956E-2</v>
      </c>
      <c r="N2343" s="52">
        <f>IFERROR(_xll.qlIndexFixing(Index6M,$H2343,TRUE,_xll.ohTrigger(RecalcTrigger,Trigger6M)),NA())</f>
        <v>1.9344394788444054E-2</v>
      </c>
      <c r="O2343" s="52">
        <f>IFERROR(_xll.qlIndexFixing(ONIndex6M,I2343,TRUE,_xll.ohTrigger(RecalcTrigger,Trigger6M)),NA())</f>
        <v>1.9278614511986092E-2</v>
      </c>
      <c r="P2343" s="52">
        <f>IFERROR(_xll.qlIndexFixing(Index1Y,$H2343,TRUE,_xll.ohTrigger(RecalcTrigger,Trigger1Y)),NA())</f>
        <v>2.136568408364737E-2</v>
      </c>
      <c r="Q2343" s="52">
        <f>IFERROR(_xll.qlIndexFixing(ONIndex1Y,I2343,TRUE,_xll.ohTrigger(RecalcTrigger,Trigger1Y)),NA())</f>
        <v>2.1207365472850626E-2</v>
      </c>
    </row>
    <row r="2344" spans="2:17" x14ac:dyDescent="0.2">
      <c r="B2344" s="46" t="s">
        <v>51</v>
      </c>
      <c r="D2344" s="49">
        <f>_xll.qlCalendarAdvance(LocalCalendar,$D2343,B2344,"f",FALSE)</f>
        <v>56208</v>
      </c>
      <c r="E2344" s="49">
        <f>_xll.qlInterestRateIndexValueDate(IndexON,D2344)</f>
        <v>56208</v>
      </c>
      <c r="F2344" s="52">
        <f>IFERROR(_xll.qlIndexFixing(IndexON,D2344,TRUE,_xll.ohTrigger(RecalcTrigger,TriggerON)),NA())</f>
        <v>1.3404441213964446E-2</v>
      </c>
      <c r="H2344" s="49">
        <f>_xll.qlCalendarAdvance(IborCalendar,$H2343,B2344,"f",FALSE)</f>
        <v>56192</v>
      </c>
      <c r="I2344" s="49">
        <f>_xll.qlInterestRateIndexValueDate(Index1M,$H2344)</f>
        <v>56194</v>
      </c>
      <c r="J2344" s="52">
        <f>IFERROR(_xll.qlIndexFixing(Index1M,$H2344,TRUE,_xll.ohTrigger(RecalcTrigger,Trigger1M)),NA())</f>
        <v>1.6163542663104324E-2</v>
      </c>
      <c r="K2344" s="52">
        <f>IFERROR(_xll.qlIndexFixing(ONIndex1M,I2344,TRUE,_xll.ohTrigger(RecalcTrigger,Trigger1M)),NA())</f>
        <v>1.6156001313492041E-2</v>
      </c>
      <c r="L2344" s="52">
        <f>IFERROR(_xll.qlIndexFixing(Index3M,H2344,TRUE,_xll.ohTrigger(RecalcTrigger,Trigger3M)),NA())</f>
        <v>1.7456642207738238E-2</v>
      </c>
      <c r="M2344" s="52">
        <f>IFERROR(_xll.qlIndexFixing(ONIndex3M,I2344,TRUE,_xll.ohTrigger(RecalcTrigger,Trigger3M)),NA())</f>
        <v>1.7430935722018148E-2</v>
      </c>
      <c r="N2344" s="52">
        <f>IFERROR(_xll.qlIndexFixing(Index6M,$H2344,TRUE,_xll.ohTrigger(RecalcTrigger,Trigger6M)),NA())</f>
        <v>1.9341885175445047E-2</v>
      </c>
      <c r="O2344" s="52">
        <f>IFERROR(_xll.qlIndexFixing(ONIndex6M,I2344,TRUE,_xll.ohTrigger(RecalcTrigger,Trigger6M)),NA())</f>
        <v>1.9276441815803125E-2</v>
      </c>
      <c r="P2344" s="52">
        <f>IFERROR(_xll.qlIndexFixing(Index1Y,$H2344,TRUE,_xll.ohTrigger(RecalcTrigger,Trigger1Y)),NA())</f>
        <v>2.1363057139742226E-2</v>
      </c>
      <c r="Q2344" s="52">
        <f>IFERROR(_xll.qlIndexFixing(ONIndex1Y,I2344,TRUE,_xll.ohTrigger(RecalcTrigger,Trigger1Y)),NA())</f>
        <v>2.1204538998915723E-2</v>
      </c>
    </row>
    <row r="2345" spans="2:17" x14ac:dyDescent="0.2">
      <c r="B2345" s="46" t="s">
        <v>51</v>
      </c>
      <c r="D2345" s="49">
        <f>_xll.qlCalendarAdvance(LocalCalendar,$D2344,B2345,"f",FALSE)</f>
        <v>56216</v>
      </c>
      <c r="E2345" s="49">
        <f>_xll.qlInterestRateIndexValueDate(IndexON,D2345)</f>
        <v>56216</v>
      </c>
      <c r="F2345" s="52">
        <f>IFERROR(_xll.qlIndexFixing(IndexON,D2345,TRUE,_xll.ohTrigger(RecalcTrigger,TriggerON)),NA())</f>
        <v>1.3401511722568316E-2</v>
      </c>
      <c r="H2345" s="49">
        <f>_xll.qlCalendarAdvance(IborCalendar,$H2344,B2345,"f",FALSE)</f>
        <v>56199</v>
      </c>
      <c r="I2345" s="49">
        <f>_xll.qlInterestRateIndexValueDate(Index1M,$H2345)</f>
        <v>56201</v>
      </c>
      <c r="J2345" s="52">
        <f>IFERROR(_xll.qlIndexFixing(Index1M,$H2345,TRUE,_xll.ohTrigger(RecalcTrigger,Trigger1M)),NA())</f>
        <v>1.6161864227351441E-2</v>
      </c>
      <c r="K2345" s="52">
        <f>IFERROR(_xll.qlIndexFixing(ONIndex1M,I2345,TRUE,_xll.ohTrigger(RecalcTrigger,Trigger1M)),NA())</f>
        <v>1.6154337247247241E-2</v>
      </c>
      <c r="L2345" s="52">
        <f>IFERROR(_xll.qlIndexFixing(Index3M,H2345,TRUE,_xll.ohTrigger(RecalcTrigger,Trigger3M)),NA())</f>
        <v>1.7454684081611778E-2</v>
      </c>
      <c r="M2345" s="52">
        <f>IFERROR(_xll.qlIndexFixing(ONIndex3M,I2345,TRUE,_xll.ohTrigger(RecalcTrigger,Trigger3M)),NA())</f>
        <v>1.742897745830696E-2</v>
      </c>
      <c r="N2345" s="52">
        <f>IFERROR(_xll.qlIndexFixing(Index6M,$H2345,TRUE,_xll.ohTrigger(RecalcTrigger,Trigger6M)),NA())</f>
        <v>1.9339745452667746E-2</v>
      </c>
      <c r="O2345" s="52">
        <f>IFERROR(_xll.qlIndexFixing(ONIndex6M,I2345,TRUE,_xll.ohTrigger(RecalcTrigger,Trigger6M)),NA())</f>
        <v>1.9274272977973794E-2</v>
      </c>
      <c r="P2345" s="52">
        <f>IFERROR(_xll.qlIndexFixing(Index1Y,$H2345,TRUE,_xll.ohTrigger(RecalcTrigger,Trigger1Y)),NA())</f>
        <v>2.1360440225131738E-2</v>
      </c>
      <c r="Q2345" s="52">
        <f>IFERROR(_xll.qlIndexFixing(ONIndex1Y,I2345,TRUE,_xll.ohTrigger(RecalcTrigger,Trigger1Y)),NA())</f>
        <v>2.1201722335293383E-2</v>
      </c>
    </row>
    <row r="2346" spans="2:17" x14ac:dyDescent="0.2">
      <c r="B2346" s="46" t="s">
        <v>51</v>
      </c>
      <c r="D2346" s="49">
        <f>_xll.qlCalendarAdvance(LocalCalendar,$D2345,B2346,"f",FALSE)</f>
        <v>56223</v>
      </c>
      <c r="E2346" s="49">
        <f>_xll.qlInterestRateIndexValueDate(IndexON,D2346)</f>
        <v>56223</v>
      </c>
      <c r="F2346" s="52">
        <f>IFERROR(_xll.qlIndexFixing(IndexON,D2346,TRUE,_xll.ohTrigger(RecalcTrigger,TriggerON)),NA())</f>
        <v>1.3398840720189042E-2</v>
      </c>
      <c r="H2346" s="49">
        <f>_xll.qlCalendarAdvance(IborCalendar,$H2345,B2346,"f",FALSE)</f>
        <v>56206</v>
      </c>
      <c r="I2346" s="49">
        <f>_xll.qlInterestRateIndexValueDate(Index1M,$H2346)</f>
        <v>56208</v>
      </c>
      <c r="J2346" s="52">
        <f>IFERROR(_xll.qlIndexFixing(Index1M,$H2346,TRUE,_xll.ohTrigger(RecalcTrigger,Trigger1M)),NA())</f>
        <v>1.6160180348297748E-2</v>
      </c>
      <c r="K2346" s="52">
        <f>IFERROR(_xll.qlIndexFixing(ONIndex1M,I2346,TRUE,_xll.ohTrigger(RecalcTrigger,Trigger1M)),NA())</f>
        <v>1.6152667745110705E-2</v>
      </c>
      <c r="L2346" s="52">
        <f>IFERROR(_xll.qlIndexFixing(Index3M,H2346,TRUE,_xll.ohTrigger(RecalcTrigger,Trigger3M)),NA())</f>
        <v>1.7452727306900815E-2</v>
      </c>
      <c r="M2346" s="52">
        <f>IFERROR(_xll.qlIndexFixing(ONIndex3M,I2346,TRUE,_xll.ohTrigger(RecalcTrigger,Trigger3M)),NA())</f>
        <v>1.7427020539120264E-2</v>
      </c>
      <c r="N2346" s="52">
        <f>IFERROR(_xll.qlIndexFixing(Index6M,$H2346,TRUE,_xll.ohTrigger(RecalcTrigger,Trigger6M)),NA())</f>
        <v>1.9337609627887505E-2</v>
      </c>
      <c r="O2346" s="52">
        <f>IFERROR(_xll.qlIndexFixing(ONIndex6M,I2346,TRUE,_xll.ohTrigger(RecalcTrigger,Trigger6M)),NA())</f>
        <v>1.92721079984981E-2</v>
      </c>
      <c r="P2346" s="52">
        <f>IFERROR(_xll.qlIndexFixing(Index1Y,$H2346,TRUE,_xll.ohTrigger(RecalcTrigger,Trigger1Y)),NA())</f>
        <v>2.1357833339737939E-2</v>
      </c>
      <c r="Q2346" s="52">
        <f>IFERROR(_xll.qlIndexFixing(ONIndex1Y,I2346,TRUE,_xll.ohTrigger(RecalcTrigger,Trigger1Y)),NA())</f>
        <v>2.1198915482383285E-2</v>
      </c>
    </row>
    <row r="2347" spans="2:17" x14ac:dyDescent="0.2">
      <c r="B2347" s="46" t="s">
        <v>51</v>
      </c>
      <c r="D2347" s="49">
        <f>_xll.qlCalendarAdvance(LocalCalendar,$D2346,B2347,"f",FALSE)</f>
        <v>56230</v>
      </c>
      <c r="E2347" s="49">
        <f>_xll.qlInterestRateIndexValueDate(IndexON,D2347)</f>
        <v>56230</v>
      </c>
      <c r="F2347" s="52">
        <f>IFERROR(_xll.qlIndexFixing(IndexON,D2347,TRUE,_xll.ohTrigger(RecalcTrigger,TriggerON)),NA())</f>
        <v>1.3396165930092963E-2</v>
      </c>
      <c r="H2347" s="49">
        <f>_xll.qlCalendarAdvance(IborCalendar,$H2346,B2347,"f",FALSE)</f>
        <v>56213</v>
      </c>
      <c r="I2347" s="49">
        <f>_xll.qlInterestRateIndexValueDate(Index1M,$H2347)</f>
        <v>56216</v>
      </c>
      <c r="J2347" s="52">
        <f>IFERROR(_xll.qlIndexFixing(Index1M,$H2347,TRUE,_xll.ohTrigger(RecalcTrigger,Trigger1M)),NA())</f>
        <v>1.6158490469386777E-2</v>
      </c>
      <c r="K2347" s="52">
        <f>IFERROR(_xll.qlIndexFixing(ONIndex1M,I2347,TRUE,_xll.ohTrigger(RecalcTrigger,Trigger1M)),NA())</f>
        <v>1.6151237781576455E-2</v>
      </c>
      <c r="L2347" s="52">
        <f>IFERROR(_xll.qlIndexFixing(Index3M,H2347,TRUE,_xll.ohTrigger(RecalcTrigger,Trigger3M)),NA())</f>
        <v>1.7450209735447815E-2</v>
      </c>
      <c r="M2347" s="52">
        <f>IFERROR(_xll.qlIndexFixing(ONIndex3M,I2347,TRUE,_xll.ohTrigger(RecalcTrigger,Trigger3M)),NA())</f>
        <v>1.7425349869304441E-2</v>
      </c>
      <c r="N2347" s="52">
        <f>IFERROR(_xll.qlIndexFixing(Index6M,$H2347,TRUE,_xll.ohTrigger(RecalcTrigger,Trigger6M)),NA())</f>
        <v>1.9335540130650249E-2</v>
      </c>
      <c r="O2347" s="52">
        <f>IFERROR(_xll.qlIndexFixing(ONIndex6M,I2347,TRUE,_xll.ohTrigger(RecalcTrigger,Trigger6M)),NA())</f>
        <v>1.9270361576344541E-2</v>
      </c>
      <c r="P2347" s="52">
        <f>IFERROR(_xll.qlIndexFixing(Index1Y,$H2347,TRUE,_xll.ohTrigger(RecalcTrigger,Trigger1Y)),NA())</f>
        <v>2.1355766557058981E-2</v>
      </c>
      <c r="Q2347" s="52">
        <f>IFERROR(_xll.qlIndexFixing(ONIndex1Y,I2347,TRUE,_xll.ohTrigger(RecalcTrigger,Trigger1Y)),NA())</f>
        <v>2.1196569071744165E-2</v>
      </c>
    </row>
    <row r="2348" spans="2:17" x14ac:dyDescent="0.2">
      <c r="B2348" s="46" t="s">
        <v>51</v>
      </c>
      <c r="D2348" s="49">
        <f>_xll.qlCalendarAdvance(LocalCalendar,$D2347,B2348,"f",FALSE)</f>
        <v>56237</v>
      </c>
      <c r="E2348" s="49">
        <f>_xll.qlInterestRateIndexValueDate(IndexON,D2348)</f>
        <v>56237</v>
      </c>
      <c r="F2348" s="52">
        <f>IFERROR(_xll.qlIndexFixing(IndexON,D2348,TRUE,_xll.ohTrigger(RecalcTrigger,TriggerON)),NA())</f>
        <v>1.3393487352280076E-2</v>
      </c>
      <c r="H2348" s="49">
        <f>_xll.qlCalendarAdvance(IborCalendar,$H2347,B2348,"f",FALSE)</f>
        <v>56220</v>
      </c>
      <c r="I2348" s="49">
        <f>_xll.qlInterestRateIndexValueDate(Index1M,$H2348)</f>
        <v>56222</v>
      </c>
      <c r="J2348" s="52">
        <f>IFERROR(_xll.qlIndexFixing(Index1M,$H2348,TRUE,_xll.ohTrigger(RecalcTrigger,Trigger1M)),NA())</f>
        <v>1.6156796260325401E-2</v>
      </c>
      <c r="K2348" s="52">
        <f>IFERROR(_xll.qlIndexFixing(ONIndex1M,I2348,TRUE,_xll.ohTrigger(RecalcTrigger,Trigger1M)),NA())</f>
        <v>1.6149312432842677E-2</v>
      </c>
      <c r="L2348" s="52">
        <f>IFERROR(_xll.qlIndexFixing(Index3M,H2348,TRUE,_xll.ohTrigger(RecalcTrigger,Trigger3M)),NA())</f>
        <v>1.7448251993000596E-2</v>
      </c>
      <c r="M2348" s="52">
        <f>IFERROR(_xll.qlIndexFixing(ONIndex3M,I2348,TRUE,_xll.ohTrigger(RecalcTrigger,Trigger3M)),NA())</f>
        <v>1.7423110734480218E-2</v>
      </c>
      <c r="N2348" s="52">
        <f>IFERROR(_xll.qlIndexFixing(Index6M,$H2348,TRUE,_xll.ohTrigger(RecalcTrigger,Trigger6M)),NA())</f>
        <v>1.9333716485779095E-2</v>
      </c>
      <c r="O2348" s="52">
        <f>IFERROR(_xll.qlIndexFixing(ONIndex6M,I2348,TRUE,_xll.ohTrigger(RecalcTrigger,Trigger6M)),NA())</f>
        <v>1.9267789615087239E-2</v>
      </c>
      <c r="P2348" s="52">
        <f>IFERROR(_xll.qlIndexFixing(Index1Y,$H2348,TRUE,_xll.ohTrigger(RecalcTrigger,Trigger1Y)),NA())</f>
        <v>2.1352649656288553E-2</v>
      </c>
      <c r="Q2348" s="52">
        <f>IFERROR(_xll.qlIndexFixing(ONIndex1Y,I2348,TRUE,_xll.ohTrigger(RecalcTrigger,Trigger1Y)),NA())</f>
        <v>2.1193331208460009E-2</v>
      </c>
    </row>
    <row r="2349" spans="2:17" x14ac:dyDescent="0.2">
      <c r="B2349" s="46" t="s">
        <v>51</v>
      </c>
      <c r="D2349" s="49">
        <f>_xll.qlCalendarAdvance(LocalCalendar,$D2348,B2349,"f",FALSE)</f>
        <v>56244</v>
      </c>
      <c r="E2349" s="49">
        <f>_xll.qlInterestRateIndexValueDate(IndexON,D2349)</f>
        <v>56244</v>
      </c>
      <c r="F2349" s="52">
        <f>IFERROR(_xll.qlIndexFixing(IndexON,D2349,TRUE,_xll.ohTrigger(RecalcTrigger,TriggerON)),NA())</f>
        <v>1.3390804986750382E-2</v>
      </c>
      <c r="H2349" s="49">
        <f>_xll.qlCalendarAdvance(IborCalendar,$H2348,B2349,"f",FALSE)</f>
        <v>56227</v>
      </c>
      <c r="I2349" s="49">
        <f>_xll.qlInterestRateIndexValueDate(Index1M,$H2349)</f>
        <v>56229</v>
      </c>
      <c r="J2349" s="52">
        <f>IFERROR(_xll.qlIndexFixing(Index1M,$H2349,TRUE,_xll.ohTrigger(RecalcTrigger,Trigger1M)),NA())</f>
        <v>1.6155096051406748E-2</v>
      </c>
      <c r="K2349" s="52">
        <f>IFERROR(_xll.qlIndexFixing(ONIndex1M,I2349,TRUE,_xll.ohTrigger(RecalcTrigger,Trigger1M)),NA())</f>
        <v>1.6147626622711186E-2</v>
      </c>
      <c r="L2349" s="52">
        <f>IFERROR(_xll.qlIndexFixing(Index3M,H2349,TRUE,_xll.ohTrigger(RecalcTrigger,Trigger3M)),NA())</f>
        <v>1.7446299268341292E-2</v>
      </c>
      <c r="M2349" s="52">
        <f>IFERROR(_xll.qlIndexFixing(ONIndex3M,I2349,TRUE,_xll.ohTrigger(RecalcTrigger,Trigger3M)),NA())</f>
        <v>1.7421157849026869E-2</v>
      </c>
      <c r="N2349" s="52">
        <f>IFERROR(_xll.qlIndexFixing(Index6M,$H2349,TRUE,_xll.ohTrigger(RecalcTrigger,Trigger6M)),NA())</f>
        <v>1.9331592519833993E-2</v>
      </c>
      <c r="O2349" s="52">
        <f>IFERROR(_xll.qlIndexFixing(ONIndex6M,I2349,TRUE,_xll.ohTrigger(RecalcTrigger,Trigger6M)),NA())</f>
        <v>1.9265636210912263E-2</v>
      </c>
      <c r="P2349" s="52">
        <f>IFERROR(_xll.qlIndexFixing(Index1Y,$H2349,TRUE,_xll.ohTrigger(RecalcTrigger,Trigger1Y)),NA())</f>
        <v>2.1350072858078564E-2</v>
      </c>
      <c r="Q2349" s="52">
        <f>IFERROR(_xll.qlIndexFixing(ONIndex1Y,I2349,TRUE,_xll.ohTrigger(RecalcTrigger,Trigger1Y)),NA())</f>
        <v>2.1190553787286959E-2</v>
      </c>
    </row>
    <row r="2350" spans="2:17" x14ac:dyDescent="0.2">
      <c r="B2350" s="46" t="s">
        <v>51</v>
      </c>
      <c r="D2350" s="49">
        <f>_xll.qlCalendarAdvance(LocalCalendar,$D2349,B2350,"f",FALSE)</f>
        <v>56251</v>
      </c>
      <c r="E2350" s="49">
        <f>_xll.qlInterestRateIndexValueDate(IndexON,D2350)</f>
        <v>56251</v>
      </c>
      <c r="F2350" s="52">
        <f>IFERROR(_xll.qlIndexFixing(IndexON,D2350,TRUE,_xll.ohTrigger(RecalcTrigger,TriggerON)),NA())</f>
        <v>1.3388118833503881E-2</v>
      </c>
      <c r="H2350" s="49">
        <f>_xll.qlCalendarAdvance(IborCalendar,$H2349,B2350,"f",FALSE)</f>
        <v>56234</v>
      </c>
      <c r="I2350" s="49">
        <f>_xll.qlInterestRateIndexValueDate(Index1M,$H2350)</f>
        <v>56236</v>
      </c>
      <c r="J2350" s="52">
        <f>IFERROR(_xll.qlIndexFixing(Index1M,$H2350,TRUE,_xll.ohTrigger(RecalcTrigger,Trigger1M)),NA())</f>
        <v>1.6153630289920624E-2</v>
      </c>
      <c r="K2350" s="52">
        <f>IFERROR(_xll.qlIndexFixing(ONIndex1M,I2350,TRUE,_xll.ohTrigger(RecalcTrigger,Trigger1M)),NA())</f>
        <v>1.6145935376608023E-2</v>
      </c>
      <c r="L2350" s="52">
        <f>IFERROR(_xll.qlIndexFixing(Index3M,H2350,TRUE,_xll.ohTrigger(RecalcTrigger,Trigger3M)),NA())</f>
        <v>1.7444347894937984E-2</v>
      </c>
      <c r="M2350" s="52">
        <f>IFERROR(_xll.qlIndexFixing(ONIndex3M,I2350,TRUE,_xll.ohTrigger(RecalcTrigger,Trigger3M)),NA())</f>
        <v>1.741920630793814E-2</v>
      </c>
      <c r="N2350" s="52">
        <f>IFERROR(_xll.qlIndexFixing(Index6M,$H2350,TRUE,_xll.ohTrigger(RecalcTrigger,Trigger6M)),NA())</f>
        <v>1.93294724520542E-2</v>
      </c>
      <c r="O2350" s="52">
        <f>IFERROR(_xll.qlIndexFixing(ONIndex6M,I2350,TRUE,_xll.ohTrigger(RecalcTrigger,Trigger6M)),NA())</f>
        <v>1.9263486665170859E-2</v>
      </c>
      <c r="P2350" s="52">
        <f>IFERROR(_xll.qlIndexFixing(Index1Y,$H2350,TRUE,_xll.ohTrigger(RecalcTrigger,Trigger1Y)),NA())</f>
        <v>2.1347506088775382E-2</v>
      </c>
      <c r="Q2350" s="52">
        <f>IFERROR(_xll.qlIndexFixing(ONIndex1Y,I2350,TRUE,_xll.ohTrigger(RecalcTrigger,Trigger1Y)),NA())</f>
        <v>2.1187786176666279E-2</v>
      </c>
    </row>
    <row r="2351" spans="2:17" x14ac:dyDescent="0.2">
      <c r="B2351" s="46" t="s">
        <v>51</v>
      </c>
      <c r="D2351" s="49">
        <f>_xll.qlCalendarAdvance(LocalCalendar,$D2350,B2351,"f",FALSE)</f>
        <v>56258</v>
      </c>
      <c r="E2351" s="49">
        <f>_xll.qlInterestRateIndexValueDate(IndexON,D2351)</f>
        <v>56258</v>
      </c>
      <c r="F2351" s="52">
        <f>IFERROR(_xll.qlIndexFixing(IndexON,D2351,TRUE,_xll.ohTrigger(RecalcTrigger,TriggerON)),NA())</f>
        <v>1.3385428892540574E-2</v>
      </c>
      <c r="H2351" s="49">
        <f>_xll.qlCalendarAdvance(IborCalendar,$H2350,B2351,"f",FALSE)</f>
        <v>56241</v>
      </c>
      <c r="I2351" s="49">
        <f>_xll.qlInterestRateIndexValueDate(Index1M,$H2351)</f>
        <v>56247</v>
      </c>
      <c r="J2351" s="52">
        <f>IFERROR(_xll.qlIndexFixing(Index1M,$H2351,TRUE,_xll.ohTrigger(RecalcTrigger,Trigger1M)),NA())</f>
        <v>1.6150459894666302E-2</v>
      </c>
      <c r="K2351" s="52">
        <f>IFERROR(_xll.qlIndexFixing(ONIndex1M,I2351,TRUE,_xll.ohTrigger(RecalcTrigger,Trigger1M)),NA())</f>
        <v>1.6143266721311278E-2</v>
      </c>
      <c r="L2351" s="52">
        <f>IFERROR(_xll.qlIndexFixing(Index3M,H2351,TRUE,_xll.ohTrigger(RecalcTrigger,Trigger3M)),NA())</f>
        <v>1.7441850015466297E-2</v>
      </c>
      <c r="M2351" s="52">
        <f>IFERROR(_xll.qlIndexFixing(ONIndex3M,I2351,TRUE,_xll.ohTrigger(RecalcTrigger,Trigger3M)),NA())</f>
        <v>1.7416142317117078E-2</v>
      </c>
      <c r="N2351" s="52">
        <f>IFERROR(_xll.qlIndexFixing(Index6M,$H2351,TRUE,_xll.ohTrigger(RecalcTrigger,Trigger6M)),NA())</f>
        <v>1.9326148792830754E-2</v>
      </c>
      <c r="O2351" s="52">
        <f>IFERROR(_xll.qlIndexFixing(ONIndex6M,I2351,TRUE,_xll.ohTrigger(RecalcTrigger,Trigger6M)),NA())</f>
        <v>1.926011660334126E-2</v>
      </c>
      <c r="P2351" s="52">
        <f>IFERROR(_xll.qlIndexFixing(Index1Y,$H2351,TRUE,_xll.ohTrigger(RecalcTrigger,Trigger1Y)),NA())</f>
        <v>2.1343492856457952E-2</v>
      </c>
      <c r="Q2351" s="52">
        <f>IFERROR(_xll.qlIndexFixing(ONIndex1Y,I2351,TRUE,_xll.ohTrigger(RecalcTrigger,Trigger1Y)),NA())</f>
        <v>2.1183456895812469E-2</v>
      </c>
    </row>
    <row r="2352" spans="2:17" x14ac:dyDescent="0.2">
      <c r="B2352" s="46" t="s">
        <v>51</v>
      </c>
      <c r="D2352" s="49">
        <f>_xll.qlCalendarAdvance(LocalCalendar,$D2351,B2352,"f",FALSE)</f>
        <v>56265</v>
      </c>
      <c r="E2352" s="49">
        <f>_xll.qlInterestRateIndexValueDate(IndexON,D2352)</f>
        <v>56265</v>
      </c>
      <c r="F2352" s="52">
        <f>IFERROR(_xll.qlIndexFixing(IndexON,D2352,TRUE,_xll.ohTrigger(RecalcTrigger,TriggerON)),NA())</f>
        <v>1.338279132050646E-2</v>
      </c>
      <c r="H2352" s="49">
        <f>_xll.qlCalendarAdvance(IborCalendar,$H2351,B2352,"f",FALSE)</f>
        <v>56248</v>
      </c>
      <c r="I2352" s="49">
        <f>_xll.qlInterestRateIndexValueDate(Index1M,$H2352)</f>
        <v>56251</v>
      </c>
      <c r="J2352" s="52">
        <f>IFERROR(_xll.qlIndexFixing(Index1M,$H2352,TRUE,_xll.ohTrigger(RecalcTrigger,Trigger1M)),NA())</f>
        <v>1.6149478170681613E-2</v>
      </c>
      <c r="K2352" s="52">
        <f>IFERROR(_xll.qlIndexFixing(ONIndex1M,I2352,TRUE,_xll.ohTrigger(RecalcTrigger,Trigger1M)),NA())</f>
        <v>1.6142773026173174E-2</v>
      </c>
      <c r="L2352" s="52">
        <f>IFERROR(_xll.qlIndexFixing(Index3M,H2352,TRUE,_xll.ohTrigger(RecalcTrigger,Trigger3M)),NA())</f>
        <v>1.7440170930646204E-2</v>
      </c>
      <c r="M2352" s="52">
        <f>IFERROR(_xll.qlIndexFixing(ONIndex3M,I2352,TRUE,_xll.ohTrigger(RecalcTrigger,Trigger3M)),NA())</f>
        <v>1.7415593140786001E-2</v>
      </c>
      <c r="N2352" s="52">
        <f>IFERROR(_xll.qlIndexFixing(Index6M,$H2352,TRUE,_xll.ohTrigger(RecalcTrigger,Trigger6M)),NA())</f>
        <v>1.9324575077908471E-2</v>
      </c>
      <c r="O2352" s="52">
        <f>IFERROR(_xll.qlIndexFixing(ONIndex6M,I2352,TRUE,_xll.ohTrigger(RecalcTrigger,Trigger6M)),NA())</f>
        <v>1.9259618210174523E-2</v>
      </c>
      <c r="P2352" s="52">
        <f>IFERROR(_xll.qlIndexFixing(Index1Y,$H2352,TRUE,_xll.ohTrigger(RecalcTrigger,Trigger1Y)),NA())</f>
        <v>2.1342945532672523E-2</v>
      </c>
      <c r="Q2352" s="52">
        <f>IFERROR(_xll.qlIndexFixing(ONIndex1Y,I2352,TRUE,_xll.ohTrigger(RecalcTrigger,Trigger1Y)),NA())</f>
        <v>2.1182743406837901E-2</v>
      </c>
    </row>
    <row r="2353" spans="2:17" x14ac:dyDescent="0.2">
      <c r="B2353" s="46" t="s">
        <v>51</v>
      </c>
      <c r="D2353" s="49">
        <f>_xll.qlCalendarAdvance(LocalCalendar,$D2352,B2353,"f",FALSE)</f>
        <v>56272</v>
      </c>
      <c r="E2353" s="49">
        <f>_xll.qlInterestRateIndexValueDate(IndexON,D2353)</f>
        <v>56272</v>
      </c>
      <c r="F2353" s="52">
        <f>IFERROR(_xll.qlIndexFixing(IndexON,D2353,TRUE,_xll.ohTrigger(RecalcTrigger,TriggerON)),NA())</f>
        <v>1.3380037647436893E-2</v>
      </c>
      <c r="H2353" s="49">
        <f>_xll.qlCalendarAdvance(IborCalendar,$H2352,B2353,"f",FALSE)</f>
        <v>56255</v>
      </c>
      <c r="I2353" s="49">
        <f>_xll.qlInterestRateIndexValueDate(Index1M,$H2353)</f>
        <v>56257</v>
      </c>
      <c r="J2353" s="52">
        <f>IFERROR(_xll.qlIndexFixing(Index1M,$H2353,TRUE,_xll.ohTrigger(RecalcTrigger,Trigger1M)),NA())</f>
        <v>1.6148240782896395E-2</v>
      </c>
      <c r="K2353" s="52">
        <f>IFERROR(_xll.qlIndexFixing(ONIndex1M,I2353,TRUE,_xll.ohTrigger(RecalcTrigger,Trigger1M)),NA())</f>
        <v>1.6140829022468495E-2</v>
      </c>
      <c r="L2353" s="52">
        <f>IFERROR(_xll.qlIndexFixing(Index3M,H2353,TRUE,_xll.ohTrigger(RecalcTrigger,Trigger3M)),NA())</f>
        <v>1.7438501882249824E-2</v>
      </c>
      <c r="M2353" s="52">
        <f>IFERROR(_xll.qlIndexFixing(ONIndex3M,I2353,TRUE,_xll.ohTrigger(RecalcTrigger,Trigger3M)),NA())</f>
        <v>1.7413359751898838E-2</v>
      </c>
      <c r="N2353" s="52">
        <f>IFERROR(_xll.qlIndexFixing(Index6M,$H2353,TRUE,_xll.ohTrigger(RecalcTrigger,Trigger6M)),NA())</f>
        <v>1.9322767997281901E-2</v>
      </c>
      <c r="O2353" s="52">
        <f>IFERROR(_xll.qlIndexFixing(ONIndex6M,I2353,TRUE,_xll.ohTrigger(RecalcTrigger,Trigger6M)),NA())</f>
        <v>1.9257061178628021E-2</v>
      </c>
      <c r="P2353" s="52">
        <f>IFERROR(_xll.qlIndexFixing(Index1Y,$H2353,TRUE,_xll.ohTrigger(RecalcTrigger,Trigger1Y)),NA())</f>
        <v>2.1339865953544281E-2</v>
      </c>
      <c r="Q2353" s="52">
        <f>IFERROR(_xll.qlIndexFixing(ONIndex1Y,I2353,TRUE,_xll.ohTrigger(RecalcTrigger,Trigger1Y)),NA())</f>
        <v>2.1179542208518143E-2</v>
      </c>
    </row>
    <row r="2354" spans="2:17" x14ac:dyDescent="0.2">
      <c r="B2354" s="46" t="s">
        <v>51</v>
      </c>
      <c r="D2354" s="49">
        <f>_xll.qlCalendarAdvance(LocalCalendar,$D2353,B2354,"f",FALSE)</f>
        <v>56279</v>
      </c>
      <c r="E2354" s="49">
        <f>_xll.qlInterestRateIndexValueDate(IndexON,D2354)</f>
        <v>56279</v>
      </c>
      <c r="F2354" s="52">
        <f>IFERROR(_xll.qlIndexFixing(IndexON,D2354,TRUE,_xll.ohTrigger(RecalcTrigger,TriggerON)),NA())</f>
        <v>1.337733634329652E-2</v>
      </c>
      <c r="H2354" s="49">
        <f>_xll.qlCalendarAdvance(IborCalendar,$H2353,B2354,"f",FALSE)</f>
        <v>56262</v>
      </c>
      <c r="I2354" s="49">
        <f>_xll.qlInterestRateIndexValueDate(Index1M,$H2354)</f>
        <v>56264</v>
      </c>
      <c r="J2354" s="52">
        <f>IFERROR(_xll.qlIndexFixing(Index1M,$H2354,TRUE,_xll.ohTrigger(RecalcTrigger,Trigger1M)),NA())</f>
        <v>1.6146751384710323E-2</v>
      </c>
      <c r="K2354" s="52">
        <f>IFERROR(_xll.qlIndexFixing(ONIndex1M,I2354,TRUE,_xll.ohTrigger(RecalcTrigger,Trigger1M)),NA())</f>
        <v>1.6139116032398704E-2</v>
      </c>
      <c r="L2354" s="52">
        <f>IFERROR(_xll.qlIndexFixing(Index3M,H2354,TRUE,_xll.ohTrigger(RecalcTrigger,Trigger3M)),NA())</f>
        <v>1.7436555913854512E-2</v>
      </c>
      <c r="M2354" s="52">
        <f>IFERROR(_xll.qlIndexFixing(ONIndex3M,I2354,TRUE,_xll.ohTrigger(RecalcTrigger,Trigger3M)),NA())</f>
        <v>1.7411413589067948E-2</v>
      </c>
      <c r="N2354" s="52">
        <f>IFERROR(_xll.qlIndexFixing(Index6M,$H2354,TRUE,_xll.ohTrigger(RecalcTrigger,Trigger6M)),NA())</f>
        <v>1.9320663356027255E-2</v>
      </c>
      <c r="O2354" s="52">
        <f>IFERROR(_xll.qlIndexFixing(ONIndex6M,I2354,TRUE,_xll.ohTrigger(RecalcTrigger,Trigger6M)),NA())</f>
        <v>1.9254927066620908E-2</v>
      </c>
      <c r="P2354" s="52">
        <f>IFERROR(_xll.qlIndexFixing(Index1Y,$H2354,TRUE,_xll.ohTrigger(RecalcTrigger,Trigger1Y)),NA())</f>
        <v>2.1337339299106608E-2</v>
      </c>
      <c r="Q2354" s="52">
        <f>IFERROR(_xll.qlIndexFixing(ONIndex1Y,I2354,TRUE,_xll.ohTrigger(RecalcTrigger,Trigger1Y)),NA())</f>
        <v>2.1176813840346753E-2</v>
      </c>
    </row>
    <row r="2355" spans="2:17" x14ac:dyDescent="0.2">
      <c r="B2355" s="46" t="s">
        <v>51</v>
      </c>
      <c r="D2355" s="49">
        <f>_xll.qlCalendarAdvance(LocalCalendar,$D2354,B2355,"f",FALSE)</f>
        <v>56286</v>
      </c>
      <c r="E2355" s="49">
        <f>_xll.qlInterestRateIndexValueDate(IndexON,D2355)</f>
        <v>56286</v>
      </c>
      <c r="F2355" s="52">
        <f>IFERROR(_xll.qlIndexFixing(IndexON,D2355,TRUE,_xll.ohTrigger(RecalcTrigger,TriggerON)),NA())</f>
        <v>1.337463125143934E-2</v>
      </c>
      <c r="H2355" s="49">
        <f>_xll.qlCalendarAdvance(IborCalendar,$H2354,B2355,"f",FALSE)</f>
        <v>56269</v>
      </c>
      <c r="I2355" s="49">
        <f>_xll.qlInterestRateIndexValueDate(Index1M,$H2355)</f>
        <v>56271</v>
      </c>
      <c r="J2355" s="52">
        <f>IFERROR(_xll.qlIndexFixing(Index1M,$H2355,TRUE,_xll.ohTrigger(RecalcTrigger,Trigger1M)),NA())</f>
        <v>1.6144780488984989E-2</v>
      </c>
      <c r="K2355" s="52">
        <f>IFERROR(_xll.qlIndexFixing(ONIndex1M,I2355,TRUE,_xll.ohTrigger(RecalcTrigger,Trigger1M)),NA())</f>
        <v>1.6137397606517112E-2</v>
      </c>
      <c r="L2355" s="52">
        <f>IFERROR(_xll.qlIndexFixing(Index3M,H2355,TRUE,_xll.ohTrigger(RecalcTrigger,Trigger3M)),NA())</f>
        <v>1.7434611296704539E-2</v>
      </c>
      <c r="M2355" s="52">
        <f>IFERROR(_xll.qlIndexFixing(ONIndex3M,I2355,TRUE,_xll.ohTrigger(RecalcTrigger,Trigger3M)),NA())</f>
        <v>1.7409468770681613E-2</v>
      </c>
      <c r="N2355" s="52">
        <f>IFERROR(_xll.qlIndexFixing(Index6M,$H2355,TRUE,_xll.ohTrigger(RecalcTrigger,Trigger6M)),NA())</f>
        <v>1.931856261265838E-2</v>
      </c>
      <c r="O2355" s="52">
        <f>IFERROR(_xll.qlIndexFixing(ONIndex6M,I2355,TRUE,_xll.ohTrigger(RecalcTrigger,Trigger6M)),NA())</f>
        <v>1.9252796813047368E-2</v>
      </c>
      <c r="P2355" s="52">
        <f>IFERROR(_xll.qlIndexFixing(Index1Y,$H2355,TRUE,_xll.ohTrigger(RecalcTrigger,Trigger1Y)),NA())</f>
        <v>2.1334822673195985E-2</v>
      </c>
      <c r="Q2355" s="52">
        <f>IFERROR(_xll.qlIndexFixing(ONIndex1Y,I2355,TRUE,_xll.ohTrigger(RecalcTrigger,Trigger1Y)),NA())</f>
        <v>2.117409528280767E-2</v>
      </c>
    </row>
    <row r="2356" spans="2:17" x14ac:dyDescent="0.2">
      <c r="B2356" s="46" t="s">
        <v>51</v>
      </c>
      <c r="D2356" s="49">
        <f>_xll.qlCalendarAdvance(LocalCalendar,$D2355,B2356,"f",FALSE)</f>
        <v>56293</v>
      </c>
      <c r="E2356" s="49">
        <f>_xll.qlInterestRateIndexValueDate(IndexON,D2356)</f>
        <v>56293</v>
      </c>
      <c r="F2356" s="52">
        <f>IFERROR(_xll.qlIndexFixing(IndexON,D2356,TRUE,_xll.ohTrigger(RecalcTrigger,TriggerON)),NA())</f>
        <v>1.3371977044551731E-2</v>
      </c>
      <c r="H2356" s="49">
        <f>_xll.qlCalendarAdvance(IborCalendar,$H2355,B2356,"f",FALSE)</f>
        <v>56276</v>
      </c>
      <c r="I2356" s="49">
        <f>_xll.qlInterestRateIndexValueDate(Index1M,$H2356)</f>
        <v>56278</v>
      </c>
      <c r="J2356" s="52">
        <f>IFERROR(_xll.qlIndexFixing(Index1M,$H2356,TRUE,_xll.ohTrigger(RecalcTrigger,Trigger1M)),NA())</f>
        <v>1.6142330671003666E-2</v>
      </c>
      <c r="K2356" s="52">
        <f>IFERROR(_xll.qlIndexFixing(ONIndex1M,I2356,TRUE,_xll.ohTrigger(RecalcTrigger,Trigger1M)),NA())</f>
        <v>1.6135673744663848E-2</v>
      </c>
      <c r="L2356" s="52">
        <f>IFERROR(_xll.qlIndexFixing(Index3M,H2356,TRUE,_xll.ohTrigger(RecalcTrigger,Trigger3M)),NA())</f>
        <v>1.7432668030799015E-2</v>
      </c>
      <c r="M2356" s="52">
        <f>IFERROR(_xll.qlIndexFixing(ONIndex3M,I2356,TRUE,_xll.ohTrigger(RecalcTrigger,Trigger3M)),NA())</f>
        <v>1.7407525296739834E-2</v>
      </c>
      <c r="N2356" s="52">
        <f>IFERROR(_xll.qlIndexFixing(Index6M,$H2356,TRUE,_xll.ohTrigger(RecalcTrigger,Trigger6M)),NA())</f>
        <v>1.931646576716203E-2</v>
      </c>
      <c r="O2356" s="52">
        <f>IFERROR(_xll.qlIndexFixing(ONIndex6M,I2356,TRUE,_xll.ohTrigger(RecalcTrigger,Trigger6M)),NA())</f>
        <v>1.9250670417907401E-2</v>
      </c>
      <c r="P2356" s="52">
        <f>IFERROR(_xll.qlIndexFixing(Index1Y,$H2356,TRUE,_xll.ohTrigger(RecalcTrigger,Trigger1Y)),NA())</f>
        <v>2.1332316075737073E-2</v>
      </c>
      <c r="Q2356" s="52">
        <f>IFERROR(_xll.qlIndexFixing(ONIndex1Y,I2356,TRUE,_xll.ohTrigger(RecalcTrigger,Trigger1Y)),NA())</f>
        <v>2.1171386535741021E-2</v>
      </c>
    </row>
    <row r="2357" spans="2:17" x14ac:dyDescent="0.2">
      <c r="B2357" s="46" t="s">
        <v>51</v>
      </c>
      <c r="D2357" s="49">
        <f>_xll.qlCalendarAdvance(LocalCalendar,$D2356,B2357,"f",FALSE)</f>
        <v>56300</v>
      </c>
      <c r="E2357" s="49">
        <f>_xll.qlInterestRateIndexValueDate(IndexON,D2357)</f>
        <v>56300</v>
      </c>
      <c r="F2357" s="52">
        <f>IFERROR(_xll.qlIndexFixing(IndexON,D2357,TRUE,_xll.ohTrigger(RecalcTrigger,TriggerON)),NA())</f>
        <v>1.3369209704627849E-2</v>
      </c>
      <c r="H2357" s="49">
        <f>_xll.qlCalendarAdvance(IborCalendar,$H2356,B2357,"f",FALSE)</f>
        <v>56283</v>
      </c>
      <c r="I2357" s="49">
        <f>_xll.qlInterestRateIndexValueDate(Index1M,$H2357)</f>
        <v>56285</v>
      </c>
      <c r="J2357" s="52">
        <f>IFERROR(_xll.qlIndexFixing(Index1M,$H2357,TRUE,_xll.ohTrigger(RecalcTrigger,Trigger1M)),NA())</f>
        <v>1.6140351539860757E-2</v>
      </c>
      <c r="K2357" s="52">
        <f>IFERROR(_xll.qlIndexFixing(ONIndex1M,I2357,TRUE,_xll.ohTrigger(RecalcTrigger,Trigger1M)),NA())</f>
        <v>1.6133944446758974E-2</v>
      </c>
      <c r="L2357" s="52">
        <f>IFERROR(_xll.qlIndexFixing(Index3M,H2357,TRUE,_xll.ohTrigger(RecalcTrigger,Trigger3M)),NA())</f>
        <v>1.7430443199306096E-2</v>
      </c>
      <c r="M2357" s="52">
        <f>IFERROR(_xll.qlIndexFixing(ONIndex3M,I2357,TRUE,_xll.ohTrigger(RecalcTrigger,Trigger3M)),NA())</f>
        <v>1.7405583167322547E-2</v>
      </c>
      <c r="N2357" s="52">
        <f>IFERROR(_xll.qlIndexFixing(Index6M,$H2357,TRUE,_xll.ohTrigger(RecalcTrigger,Trigger6M)),NA())</f>
        <v>1.9314372819526717E-2</v>
      </c>
      <c r="O2357" s="52">
        <f>IFERROR(_xll.qlIndexFixing(ONIndex6M,I2357,TRUE,_xll.ohTrigger(RecalcTrigger,Trigger6M)),NA())</f>
        <v>1.924854788112107E-2</v>
      </c>
      <c r="P2357" s="52">
        <f>IFERROR(_xll.qlIndexFixing(Index1Y,$H2357,TRUE,_xll.ohTrigger(RecalcTrigger,Trigger1Y)),NA())</f>
        <v>2.1329819506655415E-2</v>
      </c>
      <c r="Q2357" s="52">
        <f>IFERROR(_xll.qlIndexFixing(ONIndex1Y,I2357,TRUE,_xll.ohTrigger(RecalcTrigger,Trigger1Y)),NA())</f>
        <v>2.1168687599306679E-2</v>
      </c>
    </row>
    <row r="2358" spans="2:17" x14ac:dyDescent="0.2">
      <c r="B2358" s="46" t="s">
        <v>51</v>
      </c>
      <c r="D2358" s="49">
        <f>_xll.qlCalendarAdvance(LocalCalendar,$D2357,B2358,"f",FALSE)</f>
        <v>56307</v>
      </c>
      <c r="E2358" s="49">
        <f>_xll.qlInterestRateIndexValueDate(IndexON,D2358)</f>
        <v>56307</v>
      </c>
      <c r="F2358" s="52">
        <f>IFERROR(_xll.qlIndexFixing(IndexON,D2358,TRUE,_xll.ohTrigger(RecalcTrigger,TriggerON)),NA())</f>
        <v>1.3366493249646894E-2</v>
      </c>
      <c r="H2358" s="49">
        <f>_xll.qlCalendarAdvance(IborCalendar,$H2357,B2358,"f",FALSE)</f>
        <v>56290</v>
      </c>
      <c r="I2358" s="49">
        <f>_xll.qlInterestRateIndexValueDate(Index1M,$H2358)</f>
        <v>56292</v>
      </c>
      <c r="J2358" s="52">
        <f>IFERROR(_xll.qlIndexFixing(Index1M,$H2358,TRUE,_xll.ohTrigger(RecalcTrigger,Trigger1M)),NA())</f>
        <v>1.6138604209854357E-2</v>
      </c>
      <c r="K2358" s="52">
        <f>IFERROR(_xll.qlIndexFixing(ONIndex1M,I2358,TRUE,_xll.ohTrigger(RecalcTrigger,Trigger1M)),NA())</f>
        <v>1.6132209712802492E-2</v>
      </c>
      <c r="L2358" s="52">
        <f>IFERROR(_xll.qlIndexFixing(Index3M,H2358,TRUE,_xll.ohTrigger(RecalcTrigger,Trigger3M)),NA())</f>
        <v>1.7428502633120149E-2</v>
      </c>
      <c r="M2358" s="52">
        <f>IFERROR(_xll.qlIndexFixing(ONIndex3M,I2358,TRUE,_xll.ohTrigger(RecalcTrigger,Trigger3M)),NA())</f>
        <v>1.7403642382429751E-2</v>
      </c>
      <c r="N2358" s="52">
        <f>IFERROR(_xll.qlIndexFixing(Index6M,$H2358,TRUE,_xll.ohTrigger(RecalcTrigger,Trigger6M)),NA())</f>
        <v>1.931228376974008E-2</v>
      </c>
      <c r="O2358" s="52">
        <f>IFERROR(_xll.qlIndexFixing(ONIndex6M,I2358,TRUE,_xll.ohTrigger(RecalcTrigger,Trigger6M)),NA())</f>
        <v>1.9246429202848248E-2</v>
      </c>
      <c r="P2358" s="52">
        <f>IFERROR(_xll.qlIndexFixing(Index1Y,$H2358,TRUE,_xll.ohTrigger(RecalcTrigger,Trigger1Y)),NA())</f>
        <v>2.1327332965876546E-2</v>
      </c>
      <c r="Q2358" s="52">
        <f>IFERROR(_xll.qlIndexFixing(ONIndex1Y,I2358,TRUE,_xll.ohTrigger(RecalcTrigger,Trigger1Y)),NA())</f>
        <v>2.1165998473504644E-2</v>
      </c>
    </row>
    <row r="2359" spans="2:17" x14ac:dyDescent="0.2">
      <c r="B2359" s="46" t="s">
        <v>51</v>
      </c>
      <c r="D2359" s="49">
        <f>_xll.qlCalendarAdvance(LocalCalendar,$D2358,B2359,"f",FALSE)</f>
        <v>56314</v>
      </c>
      <c r="E2359" s="49">
        <f>_xll.qlInterestRateIndexValueDate(IndexON,D2359)</f>
        <v>56314</v>
      </c>
      <c r="F2359" s="52">
        <f>IFERROR(_xll.qlIndexFixing(IndexON,D2359,TRUE,_xll.ohTrigger(RecalcTrigger,TriggerON)),NA())</f>
        <v>1.3363773006922486E-2</v>
      </c>
      <c r="H2359" s="49">
        <f>_xll.qlCalendarAdvance(IborCalendar,$H2358,B2359,"f",FALSE)</f>
        <v>56297</v>
      </c>
      <c r="I2359" s="49">
        <f>_xll.qlInterestRateIndexValueDate(Index1M,$H2359)</f>
        <v>56299</v>
      </c>
      <c r="J2359" s="52">
        <f>IFERROR(_xll.qlIndexFixing(Index1M,$H2359,TRUE,_xll.ohTrigger(RecalcTrigger,Trigger1M)),NA())</f>
        <v>1.6136851437532788E-2</v>
      </c>
      <c r="K2359" s="52">
        <f>IFERROR(_xll.qlIndexFixing(ONIndex1M,I2359,TRUE,_xll.ohTrigger(RecalcTrigger,Trigger1M)),NA())</f>
        <v>1.6130469542954273E-2</v>
      </c>
      <c r="L2359" s="52">
        <f>IFERROR(_xll.qlIndexFixing(Index3M,H2359,TRUE,_xll.ohTrigger(RecalcTrigger,Trigger3M)),NA())</f>
        <v>1.7426563418098777E-2</v>
      </c>
      <c r="M2359" s="52">
        <f>IFERROR(_xll.qlIndexFixing(ONIndex3M,I2359,TRUE,_xll.ohTrigger(RecalcTrigger,Trigger3M)),NA())</f>
        <v>1.7401702942061448E-2</v>
      </c>
      <c r="N2359" s="52">
        <f>IFERROR(_xll.qlIndexFixing(Index6M,$H2359,TRUE,_xll.ohTrigger(RecalcTrigger,Trigger6M)),NA())</f>
        <v>1.9310198617790191E-2</v>
      </c>
      <c r="O2359" s="52">
        <f>IFERROR(_xll.qlIndexFixing(ONIndex6M,I2359,TRUE,_xll.ohTrigger(RecalcTrigger,Trigger6M)),NA())</f>
        <v>1.9244314383008998E-2</v>
      </c>
      <c r="P2359" s="52">
        <f>IFERROR(_xll.qlIndexFixing(Index1Y,$H2359,TRUE,_xll.ohTrigger(RecalcTrigger,Trigger1Y)),NA())</f>
        <v>2.132485645332579E-2</v>
      </c>
      <c r="Q2359" s="52">
        <f>IFERROR(_xll.qlIndexFixing(ONIndex1Y,I2359,TRUE,_xll.ohTrigger(RecalcTrigger,Trigger1Y)),NA())</f>
        <v>2.1163319158254978E-2</v>
      </c>
    </row>
    <row r="2360" spans="2:17" x14ac:dyDescent="0.2">
      <c r="B2360" s="46" t="s">
        <v>51</v>
      </c>
      <c r="D2360" s="49">
        <f>_xll.qlCalendarAdvance(LocalCalendar,$D2359,B2360,"f",FALSE)</f>
        <v>56321</v>
      </c>
      <c r="E2360" s="49">
        <f>_xll.qlInterestRateIndexValueDate(IndexON,D2360)</f>
        <v>56321</v>
      </c>
      <c r="F2360" s="52">
        <f>IFERROR(_xll.qlIndexFixing(IndexON,D2360,TRUE,_xll.ohTrigger(RecalcTrigger,TriggerON)),NA())</f>
        <v>1.3361048976507917E-2</v>
      </c>
      <c r="H2360" s="49">
        <f>_xll.qlCalendarAdvance(IborCalendar,$H2359,B2360,"f",FALSE)</f>
        <v>56304</v>
      </c>
      <c r="I2360" s="49">
        <f>_xll.qlInterestRateIndexValueDate(Index1M,$H2360)</f>
        <v>56306</v>
      </c>
      <c r="J2360" s="52">
        <f>IFERROR(_xll.qlIndexFixing(Index1M,$H2360,TRUE,_xll.ohTrigger(RecalcTrigger,Trigger1M)),NA())</f>
        <v>1.6135093222890338E-2</v>
      </c>
      <c r="K2360" s="52">
        <f>IFERROR(_xll.qlIndexFixing(ONIndex1M,I2360,TRUE,_xll.ohTrigger(RecalcTrigger,Trigger1M)),NA())</f>
        <v>1.6128723937134382E-2</v>
      </c>
      <c r="L2360" s="52">
        <f>IFERROR(_xll.qlIndexFixing(Index3M,H2360,TRUE,_xll.ohTrigger(RecalcTrigger,Trigger3M)),NA())</f>
        <v>1.7424625554237488E-2</v>
      </c>
      <c r="M2360" s="52">
        <f>IFERROR(_xll.qlIndexFixing(ONIndex3M,I2360,TRUE,_xll.ohTrigger(RecalcTrigger,Trigger3M)),NA())</f>
        <v>1.7399764846297572E-2</v>
      </c>
      <c r="N2360" s="52">
        <f>IFERROR(_xll.qlIndexFixing(Index6M,$H2360,TRUE,_xll.ohTrigger(RecalcTrigger,Trigger6M)),NA())</f>
        <v>1.9308117363664244E-2</v>
      </c>
      <c r="O2360" s="52">
        <f>IFERROR(_xll.qlIndexFixing(ONIndex6M,I2360,TRUE,_xll.ohTrigger(RecalcTrigger,Trigger6M)),NA())</f>
        <v>1.9242203421443449E-2</v>
      </c>
      <c r="P2360" s="52">
        <f>IFERROR(_xll.qlIndexFixing(Index1Y,$H2360,TRUE,_xll.ohTrigger(RecalcTrigger,Trigger1Y)),NA())</f>
        <v>2.1322389968929559E-2</v>
      </c>
      <c r="Q2360" s="52">
        <f>IFERROR(_xll.qlIndexFixing(ONIndex1Y,I2360,TRUE,_xll.ohTrigger(RecalcTrigger,Trigger1Y)),NA())</f>
        <v>2.1160649653557684E-2</v>
      </c>
    </row>
    <row r="2361" spans="2:17" x14ac:dyDescent="0.2">
      <c r="B2361" s="46" t="s">
        <v>51</v>
      </c>
      <c r="D2361" s="49">
        <f>_xll.qlCalendarAdvance(LocalCalendar,$D2360,B2361,"f",FALSE)</f>
        <v>56328</v>
      </c>
      <c r="E2361" s="49">
        <f>_xll.qlInterestRateIndexValueDate(IndexON,D2361)</f>
        <v>56328</v>
      </c>
      <c r="F2361" s="52">
        <f>IFERROR(_xll.qlIndexFixing(IndexON,D2361,TRUE,_xll.ohTrigger(RecalcTrigger,TriggerON)),NA())</f>
        <v>1.3358321158349895E-2</v>
      </c>
      <c r="H2361" s="49">
        <f>_xll.qlCalendarAdvance(IborCalendar,$H2360,B2361,"f",FALSE)</f>
        <v>56311</v>
      </c>
      <c r="I2361" s="49">
        <f>_xll.qlInterestRateIndexValueDate(Index1M,$H2361)</f>
        <v>56313</v>
      </c>
      <c r="J2361" s="52">
        <f>IFERROR(_xll.qlIndexFixing(Index1M,$H2361,TRUE,_xll.ohTrigger(RecalcTrigger,Trigger1M)),NA())</f>
        <v>1.6134268968835686E-2</v>
      </c>
      <c r="K2361" s="52">
        <f>IFERROR(_xll.qlIndexFixing(ONIndex1M,I2361,TRUE,_xll.ohTrigger(RecalcTrigger,Trigger1M)),NA())</f>
        <v>1.6126972895342817E-2</v>
      </c>
      <c r="L2361" s="52">
        <f>IFERROR(_xll.qlIndexFixing(Index3M,H2361,TRUE,_xll.ohTrigger(RecalcTrigger,Trigger3M)),NA())</f>
        <v>1.7423537854796726E-2</v>
      </c>
      <c r="M2361" s="52">
        <f>IFERROR(_xll.qlIndexFixing(ONIndex3M,I2361,TRUE,_xll.ohTrigger(RecalcTrigger,Trigger3M)),NA())</f>
        <v>1.7397828094898315E-2</v>
      </c>
      <c r="N2361" s="52">
        <f>IFERROR(_xll.qlIndexFixing(Index6M,$H2361,TRUE,_xll.ohTrigger(RecalcTrigger,Trigger6M)),NA())</f>
        <v>1.930825429293527E-2</v>
      </c>
      <c r="O2361" s="52">
        <f>IFERROR(_xll.qlIndexFixing(ONIndex6M,I2361,TRUE,_xll.ohTrigger(RecalcTrigger,Trigger6M)),NA())</f>
        <v>1.9240096318391409E-2</v>
      </c>
      <c r="P2361" s="52">
        <f>IFERROR(_xll.qlIndexFixing(Index1Y,$H2361,TRUE,_xll.ohTrigger(RecalcTrigger,Trigger1Y)),NA())</f>
        <v>2.1319933512614488E-2</v>
      </c>
      <c r="Q2361" s="52">
        <f>IFERROR(_xll.qlIndexFixing(ONIndex1Y,I2361,TRUE,_xll.ohTrigger(RecalcTrigger,Trigger1Y)),NA())</f>
        <v>2.1157989959492696E-2</v>
      </c>
    </row>
    <row r="2362" spans="2:17" x14ac:dyDescent="0.2">
      <c r="B2362" s="46" t="s">
        <v>51</v>
      </c>
      <c r="D2362" s="49">
        <f>_xll.qlCalendarAdvance(LocalCalendar,$D2361,B2362,"f",FALSE)</f>
        <v>56335</v>
      </c>
      <c r="E2362" s="49">
        <f>_xll.qlInterestRateIndexValueDate(IndexON,D2362)</f>
        <v>56335</v>
      </c>
      <c r="F2362" s="52">
        <f>IFERROR(_xll.qlIndexFixing(IndexON,D2362,TRUE,_xll.ohTrigger(RecalcTrigger,TriggerON)),NA())</f>
        <v>1.3355589552528357E-2</v>
      </c>
      <c r="H2362" s="49">
        <f>_xll.qlCalendarAdvance(IborCalendar,$H2361,B2362,"f",FALSE)</f>
        <v>56318</v>
      </c>
      <c r="I2362" s="49">
        <f>_xll.qlInterestRateIndexValueDate(Index1M,$H2362)</f>
        <v>56320</v>
      </c>
      <c r="J2362" s="52">
        <f>IFERROR(_xll.qlIndexFixing(Index1M,$H2362,TRUE,_xll.ohTrigger(RecalcTrigger,Trigger1M)),NA())</f>
        <v>1.6132497997406181E-2</v>
      </c>
      <c r="K2362" s="52">
        <f>IFERROR(_xll.qlIndexFixing(ONIndex1M,I2362,TRUE,_xll.ohTrigger(RecalcTrigger,Trigger1M)),NA())</f>
        <v>1.6125216417659516E-2</v>
      </c>
      <c r="L2362" s="52">
        <f>IFERROR(_xll.qlIndexFixing(Index3M,H2362,TRUE,_xll.ohTrigger(RecalcTrigger,Trigger3M)),NA())</f>
        <v>1.7421602702470517E-2</v>
      </c>
      <c r="M2362" s="52">
        <f>IFERROR(_xll.qlIndexFixing(ONIndex3M,I2362,TRUE,_xll.ohTrigger(RecalcTrigger,Trigger3M)),NA())</f>
        <v>1.7395892688183423E-2</v>
      </c>
      <c r="N2362" s="52">
        <f>IFERROR(_xll.qlIndexFixing(Index6M,$H2362,TRUE,_xll.ohTrigger(RecalcTrigger,Trigger6M)),NA())</f>
        <v>1.9305812552928524E-2</v>
      </c>
      <c r="O2362" s="52">
        <f>IFERROR(_xll.qlIndexFixing(ONIndex6M,I2362,TRUE,_xll.ohTrigger(RecalcTrigger,Trigger6M)),NA())</f>
        <v>1.9237993073852877E-2</v>
      </c>
      <c r="P2362" s="52">
        <f>IFERROR(_xll.qlIndexFixing(Index1Y,$H2362,TRUE,_xll.ohTrigger(RecalcTrigger,Trigger1Y)),NA())</f>
        <v>2.1317487084306773E-2</v>
      </c>
      <c r="Q2362" s="52">
        <f>IFERROR(_xll.qlIndexFixing(ONIndex1Y,I2362,TRUE,_xll.ohTrigger(RecalcTrigger,Trigger1Y)),NA())</f>
        <v>2.1155340075980078E-2</v>
      </c>
    </row>
    <row r="2363" spans="2:17" x14ac:dyDescent="0.2">
      <c r="B2363" s="46" t="s">
        <v>51</v>
      </c>
      <c r="D2363" s="49">
        <f>_xll.qlCalendarAdvance(LocalCalendar,$D2362,B2363,"f",FALSE)</f>
        <v>56342</v>
      </c>
      <c r="E2363" s="49">
        <f>_xll.qlInterestRateIndexValueDate(IndexON,D2363)</f>
        <v>56342</v>
      </c>
      <c r="F2363" s="52">
        <f>IFERROR(_xll.qlIndexFixing(IndexON,D2363,TRUE,_xll.ohTrigger(RecalcTrigger,TriggerON)),NA())</f>
        <v>1.3352854158963368E-2</v>
      </c>
      <c r="H2363" s="49">
        <f>_xll.qlCalendarAdvance(IborCalendar,$H2362,B2363,"f",FALSE)</f>
        <v>56325</v>
      </c>
      <c r="I2363" s="49">
        <f>_xll.qlInterestRateIndexValueDate(Index1M,$H2363)</f>
        <v>56327</v>
      </c>
      <c r="J2363" s="52">
        <f>IFERROR(_xll.qlIndexFixing(Index1M,$H2363,TRUE,_xll.ohTrigger(RecalcTrigger,Trigger1M)),NA())</f>
        <v>1.6130721582723329E-2</v>
      </c>
      <c r="K2363" s="52">
        <f>IFERROR(_xll.qlIndexFixing(ONIndex1M,I2363,TRUE,_xll.ohTrigger(RecalcTrigger,Trigger1M)),NA())</f>
        <v>1.612345450384467E-2</v>
      </c>
      <c r="L2363" s="52">
        <f>IFERROR(_xll.qlIndexFixing(Index3M,H2363,TRUE,_xll.ohTrigger(RecalcTrigger,Trigger3M)),NA())</f>
        <v>1.7419668901524188E-2</v>
      </c>
      <c r="M2363" s="52">
        <f>IFERROR(_xll.qlIndexFixing(ONIndex3M,I2363,TRUE,_xll.ohTrigger(RecalcTrigger,Trigger3M)),NA())</f>
        <v>1.7393958625913086E-2</v>
      </c>
      <c r="N2363" s="52">
        <f>IFERROR(_xll.qlIndexFixing(Index6M,$H2363,TRUE,_xll.ohTrigger(RecalcTrigger,Trigger6M)),NA())</f>
        <v>1.930374383241449E-2</v>
      </c>
      <c r="O2363" s="52">
        <f>IFERROR(_xll.qlIndexFixing(ONIndex6M,I2363,TRUE,_xll.ohTrigger(RecalcTrigger,Trigger6M)),NA())</f>
        <v>1.9235893687667982E-2</v>
      </c>
      <c r="P2363" s="52">
        <f>IFERROR(_xll.qlIndexFixing(Index1Y,$H2363,TRUE,_xll.ohTrigger(RecalcTrigger,Trigger1Y)),NA())</f>
        <v>2.1315050683933707E-2</v>
      </c>
      <c r="Q2363" s="52">
        <f>IFERROR(_xll.qlIndexFixing(ONIndex1Y,I2363,TRUE,_xll.ohTrigger(RecalcTrigger,Trigger1Y)),NA())</f>
        <v>2.1152700003099767E-2</v>
      </c>
    </row>
    <row r="2364" spans="2:17" x14ac:dyDescent="0.2">
      <c r="B2364" s="46" t="s">
        <v>51</v>
      </c>
      <c r="D2364" s="49">
        <f>_xll.qlCalendarAdvance(LocalCalendar,$D2363,B2364,"f",FALSE)</f>
        <v>56349</v>
      </c>
      <c r="E2364" s="49">
        <f>_xll.qlInterestRateIndexValueDate(IndexON,D2364)</f>
        <v>56349</v>
      </c>
      <c r="F2364" s="52">
        <f>IFERROR(_xll.qlIndexFixing(IndexON,D2364,TRUE,_xll.ohTrigger(RecalcTrigger,TriggerON)),NA())</f>
        <v>1.3350114977654925E-2</v>
      </c>
      <c r="H2364" s="49">
        <f>_xll.qlCalendarAdvance(IborCalendar,$H2363,B2364,"f",FALSE)</f>
        <v>56332</v>
      </c>
      <c r="I2364" s="49">
        <f>_xll.qlInterestRateIndexValueDate(Index1M,$H2364)</f>
        <v>56334</v>
      </c>
      <c r="J2364" s="52">
        <f>IFERROR(_xll.qlIndexFixing(Index1M,$H2364,TRUE,_xll.ohTrigger(RecalcTrigger,Trigger1M)),NA())</f>
        <v>1.612893972478463E-2</v>
      </c>
      <c r="K2364" s="52">
        <f>IFERROR(_xll.qlIndexFixing(ONIndex1M,I2364,TRUE,_xll.ohTrigger(RecalcTrigger,Trigger1M)),NA())</f>
        <v>1.6122624999491464E-2</v>
      </c>
      <c r="L2364" s="52">
        <f>IFERROR(_xll.qlIndexFixing(Index3M,H2364,TRUE,_xll.ohTrigger(RecalcTrigger,Trigger3M)),NA())</f>
        <v>1.7417736451956864E-2</v>
      </c>
      <c r="M2364" s="52">
        <f>IFERROR(_xll.qlIndexFixing(ONIndex3M,I2364,TRUE,_xll.ohTrigger(RecalcTrigger,Trigger3M)),NA())</f>
        <v>1.7393154410674683E-2</v>
      </c>
      <c r="N2364" s="52">
        <f>IFERROR(_xll.qlIndexFixing(Index6M,$H2364,TRUE,_xll.ohTrigger(RecalcTrigger,Trigger6M)),NA())</f>
        <v>1.9301679010770074E-2</v>
      </c>
      <c r="O2364" s="52">
        <f>IFERROR(_xll.qlIndexFixing(ONIndex6M,I2364,TRUE,_xll.ohTrigger(RecalcTrigger,Trigger6M)),NA())</f>
        <v>1.9235255423746267E-2</v>
      </c>
      <c r="P2364" s="52">
        <f>IFERROR(_xll.qlIndexFixing(Index1Y,$H2364,TRUE,_xll.ohTrigger(RecalcTrigger,Trigger1Y)),NA())</f>
        <v>2.1312624311422355E-2</v>
      </c>
      <c r="Q2364" s="52">
        <f>IFERROR(_xll.qlIndexFixing(ONIndex1Y,I2364,TRUE,_xll.ohTrigger(RecalcTrigger,Trigger1Y)),NA())</f>
        <v>2.1151805350651642E-2</v>
      </c>
    </row>
    <row r="2365" spans="2:17" x14ac:dyDescent="0.2">
      <c r="B2365" s="46" t="s">
        <v>51</v>
      </c>
      <c r="D2365" s="49">
        <f>_xll.qlCalendarAdvance(LocalCalendar,$D2364,B2365,"f",FALSE)</f>
        <v>56356</v>
      </c>
      <c r="E2365" s="49">
        <f>_xll.qlInterestRateIndexValueDate(IndexON,D2365)</f>
        <v>56356</v>
      </c>
      <c r="F2365" s="52">
        <f>IFERROR(_xll.qlIndexFixing(IndexON,D2365,TRUE,_xll.ohTrigger(RecalcTrigger,TriggerON)),NA())</f>
        <v>1.3347372008656322E-2</v>
      </c>
      <c r="H2365" s="49">
        <f>_xll.qlCalendarAdvance(IborCalendar,$H2364,B2365,"f",FALSE)</f>
        <v>56339</v>
      </c>
      <c r="I2365" s="49">
        <f>_xll.qlInterestRateIndexValueDate(Index1M,$H2365)</f>
        <v>56341</v>
      </c>
      <c r="J2365" s="52">
        <f>IFERROR(_xll.qlIndexFixing(Index1M,$H2365,TRUE,_xll.ohTrigger(RecalcTrigger,Trigger1M)),NA())</f>
        <v>1.6127385306468674E-2</v>
      </c>
      <c r="K2365" s="52">
        <f>IFERROR(_xll.qlIndexFixing(ONIndex1M,I2365,TRUE,_xll.ohTrigger(RecalcTrigger,Trigger1M)),NA())</f>
        <v>1.6119914368539767E-2</v>
      </c>
      <c r="L2365" s="52">
        <f>IFERROR(_xll.qlIndexFixing(Index3M,H2365,TRUE,_xll.ohTrigger(RecalcTrigger,Trigger3M)),NA())</f>
        <v>1.7415522393835141E-2</v>
      </c>
      <c r="M2365" s="52">
        <f>IFERROR(_xll.qlIndexFixing(ONIndex3M,I2365,TRUE,_xll.ohTrigger(RecalcTrigger,Trigger3M)),NA())</f>
        <v>1.7390094534945888E-2</v>
      </c>
      <c r="N2365" s="52">
        <f>IFERROR(_xll.qlIndexFixing(Index6M,$H2365,TRUE,_xll.ohTrigger(RecalcTrigger,Trigger6M)),NA())</f>
        <v>1.9298508883278737E-2</v>
      </c>
      <c r="O2365" s="52">
        <f>IFERROR(_xll.qlIndexFixing(ONIndex6M,I2365,TRUE,_xll.ohTrigger(RecalcTrigger,Trigger6M)),NA())</f>
        <v>1.923170649059891E-2</v>
      </c>
      <c r="P2365" s="52">
        <f>IFERROR(_xll.qlIndexFixing(Index1Y,$H2365,TRUE,_xll.ohTrigger(RecalcTrigger,Trigger1Y)),NA())</f>
        <v>2.1310207966700457E-2</v>
      </c>
      <c r="Q2365" s="52">
        <f>IFERROR(_xll.qlIndexFixing(ONIndex1Y,I2365,TRUE,_xll.ohTrigger(RecalcTrigger,Trigger1Y)),NA())</f>
        <v>2.1147449288996256E-2</v>
      </c>
    </row>
    <row r="2366" spans="2:17" x14ac:dyDescent="0.2">
      <c r="B2366" s="46" t="s">
        <v>51</v>
      </c>
      <c r="D2366" s="49">
        <f>_xll.qlCalendarAdvance(LocalCalendar,$D2365,B2366,"f",FALSE)</f>
        <v>56363</v>
      </c>
      <c r="E2366" s="49">
        <f>_xll.qlInterestRateIndexValueDate(IndexON,D2366)</f>
        <v>56363</v>
      </c>
      <c r="F2366" s="52">
        <f>IFERROR(_xll.qlIndexFixing(IndexON,D2366,TRUE,_xll.ohTrigger(RecalcTrigger,TriggerON)),NA())</f>
        <v>1.3344625251967557E-2</v>
      </c>
      <c r="H2366" s="49">
        <f>_xll.qlCalendarAdvance(IborCalendar,$H2365,B2366,"f",FALSE)</f>
        <v>56346</v>
      </c>
      <c r="I2366" s="49">
        <f>_xll.qlInterestRateIndexValueDate(Index1M,$H2366)</f>
        <v>56348</v>
      </c>
      <c r="J2366" s="52">
        <f>IFERROR(_xll.qlIndexFixing(Index1M,$H2366,TRUE,_xll.ohTrigger(RecalcTrigger,Trigger1M)),NA())</f>
        <v>1.6125359679182161E-2</v>
      </c>
      <c r="K2366" s="52">
        <f>IFERROR(_xll.qlIndexFixing(ONIndex1M,I2366,TRUE,_xll.ohTrigger(RecalcTrigger,Trigger1M)),NA())</f>
        <v>1.6118136146889839E-2</v>
      </c>
      <c r="L2366" s="52">
        <f>IFERROR(_xll.qlIndexFixing(Index3M,H2366,TRUE,_xll.ohTrigger(RecalcTrigger,Trigger3M)),NA())</f>
        <v>1.741359264364253E-2</v>
      </c>
      <c r="M2366" s="52">
        <f>IFERROR(_xll.qlIndexFixing(ONIndex3M,I2366,TRUE,_xll.ohTrigger(RecalcTrigger,Trigger3M)),NA())</f>
        <v>1.7388164506249026E-2</v>
      </c>
      <c r="N2366" s="52">
        <f>IFERROR(_xll.qlIndexFixing(Index6M,$H2366,TRUE,_xll.ohTrigger(RecalcTrigger,Trigger6M)),NA())</f>
        <v>1.9296451353166988E-2</v>
      </c>
      <c r="O2366" s="52">
        <f>IFERROR(_xll.qlIndexFixing(ONIndex6M,I2366,TRUE,_xll.ohTrigger(RecalcTrigger,Trigger6M)),NA())</f>
        <v>1.9229618679634797E-2</v>
      </c>
      <c r="P2366" s="52">
        <f>IFERROR(_xll.qlIndexFixing(Index1Y,$H2366,TRUE,_xll.ohTrigger(RecalcTrigger,Trigger1Y)),NA())</f>
        <v>2.1307801649695732E-2</v>
      </c>
      <c r="Q2366" s="52">
        <f>IFERROR(_xll.qlIndexFixing(ONIndex1Y,I2366,TRUE,_xll.ohTrigger(RecalcTrigger,Trigger1Y)),NA())</f>
        <v>2.1144838647852993E-2</v>
      </c>
    </row>
    <row r="2367" spans="2:17" x14ac:dyDescent="0.2">
      <c r="B2367" s="46" t="s">
        <v>51</v>
      </c>
      <c r="D2367" s="49">
        <f>_xll.qlCalendarAdvance(LocalCalendar,$D2366,B2367,"f",FALSE)</f>
        <v>56370</v>
      </c>
      <c r="E2367" s="49">
        <f>_xll.qlInterestRateIndexValueDate(IndexON,D2367)</f>
        <v>56370</v>
      </c>
      <c r="F2367" s="52">
        <f>IFERROR(_xll.qlIndexFixing(IndexON,D2367,TRUE,_xll.ohTrigger(RecalcTrigger,TriggerON)),NA())</f>
        <v>1.3341874707535339E-2</v>
      </c>
      <c r="H2367" s="49">
        <f>_xll.qlCalendarAdvance(IborCalendar,$H2366,B2367,"f",FALSE)</f>
        <v>56353</v>
      </c>
      <c r="I2367" s="49">
        <f>_xll.qlInterestRateIndexValueDate(Index1M,$H2367)</f>
        <v>56355</v>
      </c>
      <c r="J2367" s="52">
        <f>IFERROR(_xll.qlIndexFixing(Index1M,$H2367,TRUE,_xll.ohTrigger(RecalcTrigger,Trigger1M)),NA())</f>
        <v>1.6123561491513394E-2</v>
      </c>
      <c r="K2367" s="52">
        <f>IFERROR(_xll.qlIndexFixing(ONIndex1M,I2367,TRUE,_xll.ohTrigger(RecalcTrigger,Trigger1M)),NA())</f>
        <v>1.6116352489188301E-2</v>
      </c>
      <c r="L2367" s="52">
        <f>IFERROR(_xll.qlIndexFixing(Index3M,H2367,TRUE,_xll.ohTrigger(RecalcTrigger,Trigger3M)),NA())</f>
        <v>1.7411664244748774E-2</v>
      </c>
      <c r="M2367" s="52">
        <f>IFERROR(_xll.qlIndexFixing(ONIndex3M,I2367,TRUE,_xll.ohTrigger(RecalcTrigger,Trigger3M)),NA())</f>
        <v>1.7386235822076657E-2</v>
      </c>
      <c r="N2367" s="52">
        <f>IFERROR(_xll.qlIndexFixing(Index6M,$H2367,TRUE,_xll.ohTrigger(RecalcTrigger,Trigger6M)),NA())</f>
        <v>1.9294397721233189E-2</v>
      </c>
      <c r="O2367" s="52">
        <f>IFERROR(_xll.qlIndexFixing(ONIndex6M,I2367,TRUE,_xll.ohTrigger(RecalcTrigger,Trigger6M)),NA())</f>
        <v>1.9227534727184192E-2</v>
      </c>
      <c r="P2367" s="52">
        <f>IFERROR(_xll.qlIndexFixing(Index1Y,$H2367,TRUE,_xll.ohTrigger(RecalcTrigger,Trigger1Y)),NA())</f>
        <v>2.1307251425560104E-2</v>
      </c>
      <c r="Q2367" s="52">
        <f>IFERROR(_xll.qlIndexFixing(ONIndex1Y,I2367,TRUE,_xll.ohTrigger(RecalcTrigger,Trigger1Y)),NA())</f>
        <v>2.1142237817262099E-2</v>
      </c>
    </row>
    <row r="2368" spans="2:17" x14ac:dyDescent="0.2">
      <c r="B2368" s="46" t="s">
        <v>51</v>
      </c>
      <c r="D2368" s="49">
        <f>_xll.qlCalendarAdvance(LocalCalendar,$D2367,B2368,"f",FALSE)</f>
        <v>56377</v>
      </c>
      <c r="E2368" s="49">
        <f>_xll.qlInterestRateIndexValueDate(IndexON,D2368)</f>
        <v>56377</v>
      </c>
      <c r="F2368" s="52">
        <f>IFERROR(_xll.qlIndexFixing(IndexON,D2368,TRUE,_xll.ohTrigger(RecalcTrigger,TriggerON)),NA())</f>
        <v>1.3339120375386315E-2</v>
      </c>
      <c r="H2368" s="49">
        <f>_xll.qlCalendarAdvance(IborCalendar,$H2367,B2368,"f",FALSE)</f>
        <v>56360</v>
      </c>
      <c r="I2368" s="49">
        <f>_xll.qlInterestRateIndexValueDate(Index1M,$H2368)</f>
        <v>56362</v>
      </c>
      <c r="J2368" s="52">
        <f>IFERROR(_xll.qlIndexFixing(Index1M,$H2368,TRUE,_xll.ohTrigger(RecalcTrigger,Trigger1M)),NA())</f>
        <v>1.6121989335552523E-2</v>
      </c>
      <c r="K2368" s="52">
        <f>IFERROR(_xll.qlIndexFixing(ONIndex1M,I2368,TRUE,_xll.ohTrigger(RecalcTrigger,Trigger1M)),NA())</f>
        <v>1.6114563395595027E-2</v>
      </c>
      <c r="L2368" s="52">
        <f>IFERROR(_xll.qlIndexFixing(Index3M,H2368,TRUE,_xll.ohTrigger(RecalcTrigger,Trigger3M)),NA())</f>
        <v>1.7409737197151238E-2</v>
      </c>
      <c r="M2368" s="52">
        <f>IFERROR(_xll.qlIndexFixing(ONIndex3M,I2368,TRUE,_xll.ohTrigger(RecalcTrigger,Trigger3M)),NA())</f>
        <v>1.7384308482348843E-2</v>
      </c>
      <c r="N2368" s="52">
        <f>IFERROR(_xll.qlIndexFixing(Index6M,$H2368,TRUE,_xll.ohTrigger(RecalcTrigger,Trigger6M)),NA())</f>
        <v>1.9292347987464244E-2</v>
      </c>
      <c r="O2368" s="52">
        <f>IFERROR(_xll.qlIndexFixing(ONIndex6M,I2368,TRUE,_xll.ohTrigger(RecalcTrigger,Trigger6M)),NA())</f>
        <v>1.9225454633007288E-2</v>
      </c>
      <c r="P2368" s="52">
        <f>IFERROR(_xll.qlIndexFixing(Index1Y,$H2368,TRUE,_xll.ohTrigger(RecalcTrigger,Trigger1Y)),NA())</f>
        <v>2.1303019098552017E-2</v>
      </c>
      <c r="Q2368" s="52">
        <f>IFERROR(_xll.qlIndexFixing(ONIndex1Y,I2368,TRUE,_xll.ohTrigger(RecalcTrigger,Trigger1Y)),NA())</f>
        <v>2.1139646797303513E-2</v>
      </c>
    </row>
    <row r="2369" spans="2:17" x14ac:dyDescent="0.2">
      <c r="B2369" s="46" t="s">
        <v>51</v>
      </c>
      <c r="D2369" s="49">
        <f>_xll.qlCalendarAdvance(LocalCalendar,$D2368,B2369,"f",FALSE)</f>
        <v>56384</v>
      </c>
      <c r="E2369" s="49">
        <f>_xll.qlInterestRateIndexValueDate(IndexON,D2369)</f>
        <v>56384</v>
      </c>
      <c r="F2369" s="52">
        <f>IFERROR(_xll.qlIndexFixing(IndexON,D2369,TRUE,_xll.ohTrigger(RecalcTrigger,TriggerON)),NA())</f>
        <v>1.333636225554713E-2</v>
      </c>
      <c r="H2369" s="49">
        <f>_xll.qlCalendarAdvance(IborCalendar,$H2368,B2369,"f",FALSE)</f>
        <v>56367</v>
      </c>
      <c r="I2369" s="49">
        <f>_xll.qlInterestRateIndexValueDate(Index1M,$H2369)</f>
        <v>56369</v>
      </c>
      <c r="J2369" s="52">
        <f>IFERROR(_xll.qlIndexFixing(Index1M,$H2369,TRUE,_xll.ohTrigger(RecalcTrigger,Trigger1M)),NA())</f>
        <v>1.6119255543718861E-2</v>
      </c>
      <c r="K2369" s="52">
        <f>IFERROR(_xll.qlIndexFixing(ONIndex1M,I2369,TRUE,_xll.ohTrigger(RecalcTrigger,Trigger1M)),NA())</f>
        <v>1.6112768866110017E-2</v>
      </c>
      <c r="L2369" s="52">
        <f>IFERROR(_xll.qlIndexFixing(Index3M,H2369,TRUE,_xll.ohTrigger(RecalcTrigger,Trigger3M)),NA())</f>
        <v>1.7408094474755859E-2</v>
      </c>
      <c r="M2369" s="52">
        <f>IFERROR(_xll.qlIndexFixing(ONIndex3M,I2369,TRUE,_xll.ohTrigger(RecalcTrigger,Trigger3M)),NA())</f>
        <v>1.7382382487305392E-2</v>
      </c>
      <c r="N2369" s="52">
        <f>IFERROR(_xll.qlIndexFixing(Index6M,$H2369,TRUE,_xll.ohTrigger(RecalcTrigger,Trigger6M)),NA())</f>
        <v>1.9290302151848793E-2</v>
      </c>
      <c r="O2369" s="52">
        <f>IFERROR(_xll.qlIndexFixing(ONIndex6M,I2369,TRUE,_xll.ohTrigger(RecalcTrigger,Trigger6M)),NA())</f>
        <v>1.9223378397423829E-2</v>
      </c>
      <c r="P2369" s="52">
        <f>IFERROR(_xll.qlIndexFixing(Index1Y,$H2369,TRUE,_xll.ohTrigger(RecalcTrigger,Trigger1Y)),NA())</f>
        <v>2.13006428642698E-2</v>
      </c>
      <c r="Q2369" s="52">
        <f>IFERROR(_xll.qlIndexFixing(ONIndex1Y,I2369,TRUE,_xll.ohTrigger(RecalcTrigger,Trigger1Y)),NA())</f>
        <v>2.1137065587977233E-2</v>
      </c>
    </row>
    <row r="2370" spans="2:17" x14ac:dyDescent="0.2">
      <c r="B2370" s="46" t="s">
        <v>51</v>
      </c>
      <c r="D2370" s="49">
        <f>_xll.qlCalendarAdvance(LocalCalendar,$D2369,B2370,"f",FALSE)</f>
        <v>56391</v>
      </c>
      <c r="E2370" s="49">
        <f>_xll.qlInterestRateIndexValueDate(IndexON,D2370)</f>
        <v>56391</v>
      </c>
      <c r="F2370" s="52">
        <f>IFERROR(_xll.qlIndexFixing(IndexON,D2370,TRUE,_xll.ohTrigger(RecalcTrigger,TriggerON)),NA())</f>
        <v>1.3333649811424486E-2</v>
      </c>
      <c r="H2370" s="49">
        <f>_xll.qlCalendarAdvance(IborCalendar,$H2369,B2370,"f",FALSE)</f>
        <v>56374</v>
      </c>
      <c r="I2370" s="49">
        <f>_xll.qlInterestRateIndexValueDate(Index1M,$H2370)</f>
        <v>56376</v>
      </c>
      <c r="J2370" s="52">
        <f>IFERROR(_xll.qlIndexFixing(Index1M,$H2370,TRUE,_xll.ohTrigger(RecalcTrigger,Trigger1M)),NA())</f>
        <v>1.6118134269086926E-2</v>
      </c>
      <c r="K2370" s="52">
        <f>IFERROR(_xll.qlIndexFixing(ONIndex1M,I2370,TRUE,_xll.ohTrigger(RecalcTrigger,Trigger1M)),NA())</f>
        <v>1.6110968900573397E-2</v>
      </c>
      <c r="L2370" s="52">
        <f>IFERROR(_xll.qlIndexFixing(Index3M,H2370,TRUE,_xll.ohTrigger(RecalcTrigger,Trigger3M)),NA())</f>
        <v>1.7406170133426095E-2</v>
      </c>
      <c r="M2370" s="52">
        <f>IFERROR(_xll.qlIndexFixing(ONIndex3M,I2370,TRUE,_xll.ohTrigger(RecalcTrigger,Trigger3M)),NA())</f>
        <v>1.7380457836546626E-2</v>
      </c>
      <c r="N2370" s="52">
        <f>IFERROR(_xll.qlIndexFixing(Index6M,$H2370,TRUE,_xll.ohTrigger(RecalcTrigger,Trigger6M)),NA())</f>
        <v>1.9289371956499331E-2</v>
      </c>
      <c r="O2370" s="52">
        <f>IFERROR(_xll.qlIndexFixing(ONIndex6M,I2370,TRUE,_xll.ohTrigger(RecalcTrigger,Trigger6M)),NA())</f>
        <v>1.9221306020194007E-2</v>
      </c>
      <c r="P2370" s="52">
        <f>IFERROR(_xll.qlIndexFixing(Index1Y,$H2370,TRUE,_xll.ohTrigger(RecalcTrigger,Trigger1Y)),NA())</f>
        <v>2.1298276657419398E-2</v>
      </c>
      <c r="Q2370" s="52">
        <f>IFERROR(_xll.qlIndexFixing(ONIndex1Y,I2370,TRUE,_xll.ohTrigger(RecalcTrigger,Trigger1Y)),NA())</f>
        <v>2.1134494189123387E-2</v>
      </c>
    </row>
    <row r="2371" spans="2:17" x14ac:dyDescent="0.2">
      <c r="B2371" s="46" t="s">
        <v>51</v>
      </c>
      <c r="D2371" s="49">
        <f>_xll.qlCalendarAdvance(LocalCalendar,$D2370,B2371,"f",FALSE)</f>
        <v>56398</v>
      </c>
      <c r="E2371" s="49">
        <f>_xll.qlInterestRateIndexValueDate(IndexON,D2371)</f>
        <v>56398</v>
      </c>
      <c r="F2371" s="52">
        <f>IFERROR(_xll.qlIndexFixing(IndexON,D2371,TRUE,_xll.ohTrigger(RecalcTrigger,TriggerON)),NA())</f>
        <v>1.3330834652665047E-2</v>
      </c>
      <c r="H2371" s="49">
        <f>_xll.qlCalendarAdvance(IborCalendar,$H2370,B2371,"f",FALSE)</f>
        <v>56381</v>
      </c>
      <c r="I2371" s="49">
        <f>_xll.qlInterestRateIndexValueDate(Index1M,$H2371)</f>
        <v>56383</v>
      </c>
      <c r="J2371" s="52">
        <f>IFERROR(_xll.qlIndexFixing(Index1M,$H2371,TRUE,_xll.ohTrigger(RecalcTrigger,Trigger1M)),NA())</f>
        <v>1.6116314308474711E-2</v>
      </c>
      <c r="K2371" s="52">
        <f>IFERROR(_xll.qlIndexFixing(ONIndex1M,I2371,TRUE,_xll.ohTrigger(RecalcTrigger,Trigger1M)),NA())</f>
        <v>1.6109163499065104E-2</v>
      </c>
      <c r="L2371" s="52">
        <f>IFERROR(_xll.qlIndexFixing(Index3M,H2371,TRUE,_xll.ohTrigger(RecalcTrigger,Trigger3M)),NA())</f>
        <v>1.7404247143463177E-2</v>
      </c>
      <c r="M2371" s="52">
        <f>IFERROR(_xll.qlIndexFixing(ONIndex3M,I2371,TRUE,_xll.ohTrigger(RecalcTrigger,Trigger3M)),NA())</f>
        <v>1.7378534530472223E-2</v>
      </c>
      <c r="N2371" s="52">
        <f>IFERROR(_xll.qlIndexFixing(Index6M,$H2371,TRUE,_xll.ohTrigger(RecalcTrigger,Trigger6M)),NA())</f>
        <v>1.9287334426604848E-2</v>
      </c>
      <c r="O2371" s="52">
        <f>IFERROR(_xll.qlIndexFixing(ONIndex6M,I2371,TRUE,_xll.ohTrigger(RecalcTrigger,Trigger6M)),NA())</f>
        <v>1.9219237501317821E-2</v>
      </c>
      <c r="P2371" s="52">
        <f>IFERROR(_xll.qlIndexFixing(Index1Y,$H2371,TRUE,_xll.ohTrigger(RecalcTrigger,Trigger1Y)),NA())</f>
        <v>2.1295920477930073E-2</v>
      </c>
      <c r="Q2371" s="52">
        <f>IFERROR(_xll.qlIndexFixing(ONIndex1Y,I2371,TRUE,_xll.ohTrigger(RecalcTrigger,Trigger1Y)),NA())</f>
        <v>2.1131932600821912E-2</v>
      </c>
    </row>
    <row r="2372" spans="2:17" x14ac:dyDescent="0.2">
      <c r="B2372" s="46" t="s">
        <v>51</v>
      </c>
      <c r="D2372" s="49">
        <f>_xll.qlCalendarAdvance(LocalCalendar,$D2371,B2372,"f",FALSE)</f>
        <v>56405</v>
      </c>
      <c r="E2372" s="49">
        <f>_xll.qlInterestRateIndexValueDate(IndexON,D2372)</f>
        <v>56405</v>
      </c>
      <c r="F2372" s="52">
        <f>IFERROR(_xll.qlIndexFixing(IndexON,D2372,TRUE,_xll.ohTrigger(RecalcTrigger,TriggerON)),NA())</f>
        <v>1.332806516967544E-2</v>
      </c>
      <c r="H2372" s="49">
        <f>_xll.qlCalendarAdvance(IborCalendar,$H2371,B2372,"f",FALSE)</f>
        <v>56388</v>
      </c>
      <c r="I2372" s="49">
        <f>_xll.qlInterestRateIndexValueDate(Index1M,$H2372)</f>
        <v>56390</v>
      </c>
      <c r="J2372" s="52">
        <f>IFERROR(_xll.qlIndexFixing(Index1M,$H2372,TRUE,_xll.ohTrigger(RecalcTrigger,Trigger1M)),NA())</f>
        <v>1.6114488904636626E-2</v>
      </c>
      <c r="K2372" s="52">
        <f>IFERROR(_xll.qlIndexFixing(ONIndex1M,I2372,TRUE,_xll.ohTrigger(RecalcTrigger,Trigger1M)),NA())</f>
        <v>1.6107352661505203E-2</v>
      </c>
      <c r="L2372" s="52">
        <f>IFERROR(_xll.qlIndexFixing(Index3M,H2372,TRUE,_xll.ohTrigger(RecalcTrigger,Trigger3M)),NA())</f>
        <v>1.7402325504865368E-2</v>
      </c>
      <c r="M2372" s="52">
        <f>IFERROR(_xll.qlIndexFixing(ONIndex3M,I2372,TRUE,_xll.ohTrigger(RecalcTrigger,Trigger3M)),NA())</f>
        <v>1.7376612568842376E-2</v>
      </c>
      <c r="N2372" s="52">
        <f>IFERROR(_xll.qlIndexFixing(Index6M,$H2372,TRUE,_xll.ohTrigger(RecalcTrigger,Trigger6M)),NA())</f>
        <v>1.9285300795482851E-2</v>
      </c>
      <c r="O2372" s="52">
        <f>IFERROR(_xll.qlIndexFixing(ONIndex6M,I2372,TRUE,_xll.ohTrigger(RecalcTrigger,Trigger6M)),NA())</f>
        <v>1.9217172840955143E-2</v>
      </c>
      <c r="P2372" s="52">
        <f>IFERROR(_xll.qlIndexFixing(Index1Y,$H2372,TRUE,_xll.ohTrigger(RecalcTrigger,Trigger1Y)),NA())</f>
        <v>2.1293574325731965E-2</v>
      </c>
      <c r="Q2372" s="52">
        <f>IFERROR(_xll.qlIndexFixing(ONIndex1Y,I2372,TRUE,_xll.ohTrigger(RecalcTrigger,Trigger1Y)),NA())</f>
        <v>2.112938082323268E-2</v>
      </c>
    </row>
    <row r="2373" spans="2:17" x14ac:dyDescent="0.2">
      <c r="B2373" s="46" t="s">
        <v>51</v>
      </c>
      <c r="D2373" s="49">
        <f>_xll.qlCalendarAdvance(LocalCalendar,$D2372,B2373,"f",FALSE)</f>
        <v>56412</v>
      </c>
      <c r="E2373" s="49">
        <f>_xll.qlInterestRateIndexValueDate(IndexON,D2373)</f>
        <v>56412</v>
      </c>
      <c r="F2373" s="52">
        <f>IFERROR(_xll.qlIndexFixing(IndexON,D2373,TRUE,_xll.ohTrigger(RecalcTrigger,TriggerON)),NA())</f>
        <v>1.3325291898969027E-2</v>
      </c>
      <c r="H2373" s="49">
        <f>_xll.qlCalendarAdvance(IborCalendar,$H2372,B2373,"f",FALSE)</f>
        <v>56395</v>
      </c>
      <c r="I2373" s="49">
        <f>_xll.qlInterestRateIndexValueDate(Index1M,$H2373)</f>
        <v>56397</v>
      </c>
      <c r="J2373" s="52">
        <f>IFERROR(_xll.qlIndexFixing(Index1M,$H2373,TRUE,_xll.ohTrigger(RecalcTrigger,Trigger1M)),NA())</f>
        <v>1.6112658057575169E-2</v>
      </c>
      <c r="K2373" s="52">
        <f>IFERROR(_xll.qlIndexFixing(ONIndex1M,I2373,TRUE,_xll.ohTrigger(RecalcTrigger,Trigger1M)),NA())</f>
        <v>1.6105536388213437E-2</v>
      </c>
      <c r="L2373" s="52">
        <f>IFERROR(_xll.qlIndexFixing(Index3M,H2373,TRUE,_xll.ohTrigger(RecalcTrigger,Trigger3M)),NA())</f>
        <v>1.7400405217627448E-2</v>
      </c>
      <c r="M2373" s="52">
        <f>IFERROR(_xll.qlIndexFixing(ONIndex3M,I2373,TRUE,_xll.ohTrigger(RecalcTrigger,Trigger3M)),NA())</f>
        <v>1.737469195173702E-2</v>
      </c>
      <c r="N2373" s="52">
        <f>IFERROR(_xll.qlIndexFixing(Index6M,$H2373,TRUE,_xll.ohTrigger(RecalcTrigger,Trigger6M)),NA())</f>
        <v>1.9283271063121311E-2</v>
      </c>
      <c r="O2373" s="52">
        <f>IFERROR(_xll.qlIndexFixing(ONIndex6M,I2373,TRUE,_xll.ohTrigger(RecalcTrigger,Trigger6M)),NA())</f>
        <v>1.9215112039105975E-2</v>
      </c>
      <c r="P2373" s="52">
        <f>IFERROR(_xll.qlIndexFixing(Index1Y,$H2373,TRUE,_xll.ohTrigger(RecalcTrigger,Trigger1Y)),NA())</f>
        <v>2.1291238200754556E-2</v>
      </c>
      <c r="Q2373" s="52">
        <f>IFERROR(_xll.qlIndexFixing(ONIndex1Y,I2373,TRUE,_xll.ohTrigger(RecalcTrigger,Trigger1Y)),NA())</f>
        <v>2.1126838856195818E-2</v>
      </c>
    </row>
    <row r="2374" spans="2:17" x14ac:dyDescent="0.2">
      <c r="B2374" s="46" t="s">
        <v>51</v>
      </c>
      <c r="D2374" s="49">
        <f>_xll.qlCalendarAdvance(LocalCalendar,$D2373,B2374,"f",FALSE)</f>
        <v>56419</v>
      </c>
      <c r="E2374" s="49">
        <f>_xll.qlInterestRateIndexValueDate(IndexON,D2374)</f>
        <v>56419</v>
      </c>
      <c r="F2374" s="52">
        <f>IFERROR(_xll.qlIndexFixing(IndexON,D2374,TRUE,_xll.ohTrigger(RecalcTrigger,TriggerON)),NA())</f>
        <v>1.3322514840572452E-2</v>
      </c>
      <c r="H2374" s="49">
        <f>_xll.qlCalendarAdvance(IborCalendar,$H2373,B2374,"f",FALSE)</f>
        <v>56402</v>
      </c>
      <c r="I2374" s="49">
        <f>_xll.qlInterestRateIndexValueDate(Index1M,$H2374)</f>
        <v>56404</v>
      </c>
      <c r="J2374" s="52">
        <f>IFERROR(_xll.qlIndexFixing(Index1M,$H2374,TRUE,_xll.ohTrigger(RecalcTrigger,Trigger1M)),NA())</f>
        <v>1.6110821767282846E-2</v>
      </c>
      <c r="K2374" s="52">
        <f>IFERROR(_xll.qlIndexFixing(ONIndex1M,I2374,TRUE,_xll.ohTrigger(RecalcTrigger,Trigger1M)),NA())</f>
        <v>1.610371467871019E-2</v>
      </c>
      <c r="L2374" s="52">
        <f>IFERROR(_xll.qlIndexFixing(Index3M,H2374,TRUE,_xll.ohTrigger(RecalcTrigger,Trigger3M)),NA())</f>
        <v>1.7398486281752033E-2</v>
      </c>
      <c r="M2374" s="52">
        <f>IFERROR(_xll.qlIndexFixing(ONIndex3M,I2374,TRUE,_xll.ohTrigger(RecalcTrigger,Trigger3M)),NA())</f>
        <v>1.7372772679156157E-2</v>
      </c>
      <c r="N2374" s="52">
        <f>IFERROR(_xll.qlIndexFixing(Index6M,$H2374,TRUE,_xll.ohTrigger(RecalcTrigger,Trigger6M)),NA())</f>
        <v>1.9280131445652424E-2</v>
      </c>
      <c r="O2374" s="52">
        <f>IFERROR(_xll.qlIndexFixing(ONIndex6M,I2374,TRUE,_xll.ohTrigger(RecalcTrigger,Trigger6M)),NA())</f>
        <v>1.9213055095530507E-2</v>
      </c>
      <c r="P2374" s="52">
        <f>IFERROR(_xll.qlIndexFixing(Index1Y,$H2374,TRUE,_xll.ohTrigger(RecalcTrigger,Trigger1Y)),NA())</f>
        <v>2.1288912102928419E-2</v>
      </c>
      <c r="Q2374" s="52">
        <f>IFERROR(_xll.qlIndexFixing(ONIndex1Y,I2374,TRUE,_xll.ohTrigger(RecalcTrigger,Trigger1Y)),NA())</f>
        <v>2.1124306699711326E-2</v>
      </c>
    </row>
    <row r="2375" spans="2:17" x14ac:dyDescent="0.2">
      <c r="B2375" s="46" t="s">
        <v>51</v>
      </c>
      <c r="D2375" s="49">
        <f>_xll.qlCalendarAdvance(LocalCalendar,$D2374,B2375,"f",FALSE)</f>
        <v>56426</v>
      </c>
      <c r="E2375" s="49">
        <f>_xll.qlInterestRateIndexValueDate(IndexON,D2375)</f>
        <v>56426</v>
      </c>
      <c r="F2375" s="52">
        <f>IFERROR(_xll.qlIndexFixing(IndexON,D2375,TRUE,_xll.ohTrigger(RecalcTrigger,TriggerON)),NA())</f>
        <v>1.3319733994432426E-2</v>
      </c>
      <c r="H2375" s="49">
        <f>_xll.qlCalendarAdvance(IborCalendar,$H2374,B2375,"f",FALSE)</f>
        <v>56409</v>
      </c>
      <c r="I2375" s="49">
        <f>_xll.qlInterestRateIndexValueDate(Index1M,$H2375)</f>
        <v>56411</v>
      </c>
      <c r="J2375" s="52">
        <f>IFERROR(_xll.qlIndexFixing(Index1M,$H2375,TRUE,_xll.ohTrigger(RecalcTrigger,Trigger1M)),NA())</f>
        <v>1.6108980033774645E-2</v>
      </c>
      <c r="K2375" s="52">
        <f>IFERROR(_xll.qlIndexFixing(ONIndex1M,I2375,TRUE,_xll.ohTrigger(RecalcTrigger,Trigger1M)),NA())</f>
        <v>1.6101887533315207E-2</v>
      </c>
      <c r="L2375" s="52">
        <f>IFERROR(_xll.qlIndexFixing(Index3M,H2375,TRUE,_xll.ohTrigger(RecalcTrigger,Trigger3M)),NA())</f>
        <v>1.7396568697233033E-2</v>
      </c>
      <c r="M2375" s="52">
        <f>IFERROR(_xll.qlIndexFixing(ONIndex3M,I2375,TRUE,_xll.ohTrigger(RecalcTrigger,Trigger3M)),NA())</f>
        <v>1.7370854751179721E-2</v>
      </c>
      <c r="N2375" s="52">
        <f>IFERROR(_xll.qlIndexFixing(Index6M,$H2375,TRUE,_xll.ohTrigger(RecalcTrigger,Trigger6M)),NA())</f>
        <v>1.9278108998704586E-2</v>
      </c>
      <c r="O2375" s="52">
        <f>IFERROR(_xll.qlIndexFixing(ONIndex6M,I2375,TRUE,_xll.ohTrigger(RecalcTrigger,Trigger6M)),NA())</f>
        <v>1.9211002010308675E-2</v>
      </c>
      <c r="P2375" s="52">
        <f>IFERROR(_xll.qlIndexFixing(Index1Y,$H2375,TRUE,_xll.ohTrigger(RecalcTrigger,Trigger1Y)),NA())</f>
        <v>2.1286596032183917E-2</v>
      </c>
      <c r="Q2375" s="52">
        <f>IFERROR(_xll.qlIndexFixing(ONIndex1Y,I2375,TRUE,_xll.ohTrigger(RecalcTrigger,Trigger1Y)),NA())</f>
        <v>2.1121784353779205E-2</v>
      </c>
    </row>
    <row r="2376" spans="2:17" x14ac:dyDescent="0.2">
      <c r="B2376" s="46" t="s">
        <v>51</v>
      </c>
      <c r="D2376" s="49">
        <f>_xll.qlCalendarAdvance(LocalCalendar,$D2375,B2376,"f",FALSE)</f>
        <v>56436</v>
      </c>
      <c r="E2376" s="49">
        <f>_xll.qlInterestRateIndexValueDate(IndexON,D2376)</f>
        <v>56436</v>
      </c>
      <c r="F2376" s="52">
        <f>IFERROR(_xll.qlIndexFixing(IndexON,D2376,TRUE,_xll.ohTrigger(RecalcTrigger,TriggerON)),NA())</f>
        <v>1.3315660555939246E-2</v>
      </c>
      <c r="H2376" s="49">
        <f>_xll.qlCalendarAdvance(IborCalendar,$H2375,B2376,"f",FALSE)</f>
        <v>56416</v>
      </c>
      <c r="I2376" s="49">
        <f>_xll.qlInterestRateIndexValueDate(Index1M,$H2376)</f>
        <v>56418</v>
      </c>
      <c r="J2376" s="52">
        <f>IFERROR(_xll.qlIndexFixing(Index1M,$H2376,TRUE,_xll.ohTrigger(RecalcTrigger,Trigger1M)),NA())</f>
        <v>1.6107132857050566E-2</v>
      </c>
      <c r="K2376" s="52">
        <f>IFERROR(_xll.qlIndexFixing(ONIndex1M,I2376,TRUE,_xll.ohTrigger(RecalcTrigger,Trigger1M)),NA())</f>
        <v>1.6100054952028486E-2</v>
      </c>
      <c r="L2376" s="52">
        <f>IFERROR(_xll.qlIndexFixing(Index3M,H2376,TRUE,_xll.ohTrigger(RecalcTrigger,Trigger3M)),NA())</f>
        <v>1.7394652464069581E-2</v>
      </c>
      <c r="M2376" s="52">
        <f>IFERROR(_xll.qlIndexFixing(ONIndex3M,I2376,TRUE,_xll.ohTrigger(RecalcTrigger,Trigger3M)),NA())</f>
        <v>1.736893816764784E-2</v>
      </c>
      <c r="N2376" s="52">
        <f>IFERROR(_xll.qlIndexFixing(Index6M,$H2376,TRUE,_xll.ohTrigger(RecalcTrigger,Trigger6M)),NA())</f>
        <v>1.9276090449827685E-2</v>
      </c>
      <c r="O2376" s="52">
        <f>IFERROR(_xll.qlIndexFixing(ONIndex6M,I2376,TRUE,_xll.ohTrigger(RecalcTrigger,Trigger6M)),NA())</f>
        <v>1.9208952783760225E-2</v>
      </c>
      <c r="P2376" s="52">
        <f>IFERROR(_xll.qlIndexFixing(Index1Y,$H2376,TRUE,_xll.ohTrigger(RecalcTrigger,Trigger1Y)),NA())</f>
        <v>2.1284289988452054E-2</v>
      </c>
      <c r="Q2376" s="52">
        <f>IFERROR(_xll.qlIndexFixing(ONIndex1Y,I2376,TRUE,_xll.ohTrigger(RecalcTrigger,Trigger1Y)),NA())</f>
        <v>2.111927181847939E-2</v>
      </c>
    </row>
    <row r="2377" spans="2:17" x14ac:dyDescent="0.2">
      <c r="B2377" s="46" t="s">
        <v>51</v>
      </c>
      <c r="D2377" s="49">
        <f>_xll.qlCalendarAdvance(LocalCalendar,$D2376,B2377,"f",FALSE)</f>
        <v>56443</v>
      </c>
      <c r="E2377" s="49">
        <f>_xll.qlInterestRateIndexValueDate(IndexON,D2377)</f>
        <v>56443</v>
      </c>
      <c r="F2377" s="52">
        <f>IFERROR(_xll.qlIndexFixing(IndexON,D2377,TRUE,_xll.ohTrigger(RecalcTrigger,TriggerON)),NA())</f>
        <v>1.331287125850622E-2</v>
      </c>
      <c r="H2377" s="49">
        <f>_xll.qlCalendarAdvance(IborCalendar,$H2376,B2377,"f",FALSE)</f>
        <v>56423</v>
      </c>
      <c r="I2377" s="49">
        <f>_xll.qlInterestRateIndexValueDate(Index1M,$H2377)</f>
        <v>56425</v>
      </c>
      <c r="J2377" s="52">
        <f>IFERROR(_xll.qlIndexFixing(Index1M,$H2377,TRUE,_xll.ohTrigger(RecalcTrigger,Trigger1M)),NA())</f>
        <v>1.6105280237105613E-2</v>
      </c>
      <c r="K2377" s="52">
        <f>IFERROR(_xll.qlIndexFixing(ONIndex1M,I2377,TRUE,_xll.ohTrigger(RecalcTrigger,Trigger1M)),NA())</f>
        <v>1.6098216934690157E-2</v>
      </c>
      <c r="L2377" s="52">
        <f>IFERROR(_xll.qlIndexFixing(Index3M,H2377,TRUE,_xll.ohTrigger(RecalcTrigger,Trigger3M)),NA())</f>
        <v>1.7392737582260811E-2</v>
      </c>
      <c r="M2377" s="52">
        <f>IFERROR(_xll.qlIndexFixing(ONIndex3M,I2377,TRUE,_xll.ohTrigger(RecalcTrigger,Trigger3M)),NA())</f>
        <v>1.7367022928640452E-2</v>
      </c>
      <c r="N2377" s="52">
        <f>IFERROR(_xll.qlIndexFixing(Index6M,$H2377,TRUE,_xll.ohTrigger(RecalcTrigger,Trigger6M)),NA())</f>
        <v>1.9275562954272834E-2</v>
      </c>
      <c r="O2377" s="52">
        <f>IFERROR(_xll.qlIndexFixing(ONIndex6M,I2377,TRUE,_xll.ohTrigger(RecalcTrigger,Trigger6M)),NA())</f>
        <v>1.9206907415485475E-2</v>
      </c>
      <c r="P2377" s="52">
        <f>IFERROR(_xll.qlIndexFixing(Index1Y,$H2377,TRUE,_xll.ohTrigger(RecalcTrigger,Trigger1Y)),NA())</f>
        <v>2.1281993971664071E-2</v>
      </c>
      <c r="Q2377" s="52">
        <f>IFERROR(_xll.qlIndexFixing(ONIndex1Y,I2377,TRUE,_xll.ohTrigger(RecalcTrigger,Trigger1Y)),NA())</f>
        <v>2.1116769093811882E-2</v>
      </c>
    </row>
    <row r="2378" spans="2:17" x14ac:dyDescent="0.2">
      <c r="B2378" s="46" t="s">
        <v>51</v>
      </c>
      <c r="D2378" s="49">
        <f>_xll.qlCalendarAdvance(LocalCalendar,$D2377,B2378,"f",FALSE)</f>
        <v>56450</v>
      </c>
      <c r="E2378" s="49">
        <f>_xll.qlInterestRateIndexValueDate(IndexON,D2378)</f>
        <v>56450</v>
      </c>
      <c r="F2378" s="52">
        <f>IFERROR(_xll.qlIndexFixing(IndexON,D2378,TRUE,_xll.ohTrigger(RecalcTrigger,TriggerON)),NA())</f>
        <v>1.3310078173622841E-2</v>
      </c>
      <c r="H2378" s="49">
        <f>_xll.qlCalendarAdvance(IborCalendar,$H2377,B2378,"f",FALSE)</f>
        <v>56430</v>
      </c>
      <c r="I2378" s="49">
        <f>_xll.qlInterestRateIndexValueDate(Index1M,$H2378)</f>
        <v>56432</v>
      </c>
      <c r="J2378" s="52">
        <f>IFERROR(_xll.qlIndexFixing(Index1M,$H2378,TRUE,_xll.ohTrigger(RecalcTrigger,Trigger1M)),NA())</f>
        <v>1.6103422173952275E-2</v>
      </c>
      <c r="K2378" s="52">
        <f>IFERROR(_xll.qlIndexFixing(ONIndex1M,I2378,TRUE,_xll.ohTrigger(RecalcTrigger,Trigger1M)),NA())</f>
        <v>1.6097057213351196E-2</v>
      </c>
      <c r="L2378" s="52">
        <f>IFERROR(_xll.qlIndexFixing(Index3M,H2378,TRUE,_xll.ohTrigger(RecalcTrigger,Trigger3M)),NA())</f>
        <v>1.7390824051804983E-2</v>
      </c>
      <c r="M2378" s="52">
        <f>IFERROR(_xll.qlIndexFixing(ONIndex3M,I2378,TRUE,_xll.ohTrigger(RecalcTrigger,Trigger3M)),NA())</f>
        <v>1.7365955532928634E-2</v>
      </c>
      <c r="N2378" s="52">
        <f>IFERROR(_xll.qlIndexFixing(Index6M,$H2378,TRUE,_xll.ohTrigger(RecalcTrigger,Trigger6M)),NA())</f>
        <v>1.9273180882292379E-2</v>
      </c>
      <c r="O2378" s="52">
        <f>IFERROR(_xll.qlIndexFixing(ONIndex6M,I2378,TRUE,_xll.ohTrigger(RecalcTrigger,Trigger6M)),NA())</f>
        <v>1.9205965753776866E-2</v>
      </c>
      <c r="P2378" s="52">
        <f>IFERROR(_xll.qlIndexFixing(Index1Y,$H2378,TRUE,_xll.ohTrigger(RecalcTrigger,Trigger1Y)),NA())</f>
        <v>2.1279707981751418E-2</v>
      </c>
      <c r="Q2378" s="52">
        <f>IFERROR(_xll.qlIndexFixing(ONIndex1Y,I2378,TRUE,_xll.ohTrigger(RecalcTrigger,Trigger1Y)),NA())</f>
        <v>2.1115600916876698E-2</v>
      </c>
    </row>
    <row r="2379" spans="2:17" x14ac:dyDescent="0.2">
      <c r="B2379" s="46" t="s">
        <v>51</v>
      </c>
      <c r="D2379" s="49">
        <f>_xll.qlCalendarAdvance(LocalCalendar,$D2378,B2379,"f",FALSE)</f>
        <v>56457</v>
      </c>
      <c r="E2379" s="49">
        <f>_xll.qlInterestRateIndexValueDate(IndexON,D2379)</f>
        <v>56457</v>
      </c>
      <c r="F2379" s="52">
        <f>IFERROR(_xll.qlIndexFixing(IndexON,D2379,TRUE,_xll.ohTrigger(RecalcTrigger,TriggerON)),NA())</f>
        <v>1.3307281301289109E-2</v>
      </c>
      <c r="H2379" s="49">
        <f>_xll.qlCalendarAdvance(IborCalendar,$H2378,B2379,"f",FALSE)</f>
        <v>56437</v>
      </c>
      <c r="I2379" s="49">
        <f>_xll.qlInterestRateIndexValueDate(Index1M,$H2379)</f>
        <v>56439</v>
      </c>
      <c r="J2379" s="52">
        <f>IFERROR(_xll.qlIndexFixing(Index1M,$H2379,TRUE,_xll.ohTrigger(RecalcTrigger,Trigger1M)),NA())</f>
        <v>1.6101558667585558E-2</v>
      </c>
      <c r="K2379" s="52">
        <f>IFERROR(_xll.qlIndexFixing(ONIndex1M,I2379,TRUE,_xll.ohTrigger(RecalcTrigger,Trigger1M)),NA())</f>
        <v>1.609452459209848E-2</v>
      </c>
      <c r="L2379" s="52">
        <f>IFERROR(_xll.qlIndexFixing(Index3M,H2379,TRUE,_xll.ohTrigger(RecalcTrigger,Trigger3M)),NA())</f>
        <v>1.7388911872699492E-2</v>
      </c>
      <c r="M2379" s="52">
        <f>IFERROR(_xll.qlIndexFixing(ONIndex3M,I2379,TRUE,_xll.ohTrigger(RecalcTrigger,Trigger3M)),NA())</f>
        <v>1.7363196484119214E-2</v>
      </c>
      <c r="N2379" s="52">
        <f>IFERROR(_xll.qlIndexFixing(Index6M,$H2379,TRUE,_xll.ohTrigger(RecalcTrigger,Trigger6M)),NA())</f>
        <v>1.9271174542238714E-2</v>
      </c>
      <c r="O2379" s="52">
        <f>IFERROR(_xll.qlIndexFixing(ONIndex6M,I2379,TRUE,_xll.ohTrigger(RecalcTrigger,Trigger6M)),NA())</f>
        <v>1.9202828254236692E-2</v>
      </c>
      <c r="P2379" s="52">
        <f>IFERROR(_xll.qlIndexFixing(Index1Y,$H2379,TRUE,_xll.ohTrigger(RecalcTrigger,Trigger1Y)),NA())</f>
        <v>2.1277432018645768E-2</v>
      </c>
      <c r="Q2379" s="52">
        <f>IFERROR(_xll.qlIndexFixing(ONIndex1Y,I2379,TRUE,_xll.ohTrigger(RecalcTrigger,Trigger1Y)),NA())</f>
        <v>2.1111793076054042E-2</v>
      </c>
    </row>
    <row r="2380" spans="2:17" x14ac:dyDescent="0.2">
      <c r="B2380" s="46" t="s">
        <v>51</v>
      </c>
      <c r="D2380" s="49">
        <f>_xll.qlCalendarAdvance(LocalCalendar,$D2379,B2380,"f",FALSE)</f>
        <v>56464</v>
      </c>
      <c r="E2380" s="49">
        <f>_xll.qlInterestRateIndexValueDate(IndexON,D2380)</f>
        <v>56464</v>
      </c>
      <c r="F2380" s="52">
        <f>IFERROR(_xll.qlIndexFixing(IndexON,D2380,TRUE,_xll.ohTrigger(RecalcTrigger,TriggerON)),NA())</f>
        <v>1.3304480641425087E-2</v>
      </c>
      <c r="H2380" s="49">
        <f>_xll.qlCalendarAdvance(IborCalendar,$H2379,B2380,"f",FALSE)</f>
        <v>56444</v>
      </c>
      <c r="I2380" s="49">
        <f>_xll.qlInterestRateIndexValueDate(Index1M,$H2380)</f>
        <v>56446</v>
      </c>
      <c r="J2380" s="52">
        <f>IFERROR(_xll.qlIndexFixing(Index1M,$H2380,TRUE,_xll.ohTrigger(RecalcTrigger,Trigger1M)),NA())</f>
        <v>1.6099689718010457E-2</v>
      </c>
      <c r="K2380" s="52">
        <f>IFERROR(_xll.qlIndexFixing(ONIndex1M,I2380,TRUE,_xll.ohTrigger(RecalcTrigger,Trigger1M)),NA())</f>
        <v>1.6092670266925069E-2</v>
      </c>
      <c r="L2380" s="52">
        <f>IFERROR(_xll.qlIndexFixing(Index3M,H2380,TRUE,_xll.ohTrigger(RecalcTrigger,Trigger3M)),NA())</f>
        <v>1.738700104494173E-2</v>
      </c>
      <c r="M2380" s="52">
        <f>IFERROR(_xll.qlIndexFixing(ONIndex3M,I2380,TRUE,_xll.ohTrigger(RecalcTrigger,Trigger3M)),NA())</f>
        <v>1.7361285278765237E-2</v>
      </c>
      <c r="N2380" s="52">
        <f>IFERROR(_xll.qlIndexFixing(Index6M,$H2380,TRUE,_xll.ohTrigger(RecalcTrigger,Trigger6M)),NA())</f>
        <v>1.9269544448936807E-2</v>
      </c>
      <c r="O2380" s="52">
        <f>IFERROR(_xll.qlIndexFixing(ONIndex6M,I2380,TRUE,_xll.ohTrigger(RecalcTrigger,Trigger6M)),NA())</f>
        <v>1.9200794461182724E-2</v>
      </c>
      <c r="P2380" s="52">
        <f>IFERROR(_xll.qlIndexFixing(Index1Y,$H2380,TRUE,_xll.ohTrigger(RecalcTrigger,Trigger1Y)),NA())</f>
        <v>2.1275166082279445E-2</v>
      </c>
      <c r="Q2380" s="52">
        <f>IFERROR(_xll.qlIndexFixing(ONIndex1Y,I2380,TRUE,_xll.ohTrigger(RecalcTrigger,Trigger1Y)),NA())</f>
        <v>2.1109319783123581E-2</v>
      </c>
    </row>
    <row r="2381" spans="2:17" x14ac:dyDescent="0.2">
      <c r="B2381" s="46" t="s">
        <v>51</v>
      </c>
      <c r="D2381" s="49">
        <f>_xll.qlCalendarAdvance(LocalCalendar,$D2380,B2381,"f",FALSE)</f>
        <v>56471</v>
      </c>
      <c r="E2381" s="49">
        <f>_xll.qlInterestRateIndexValueDate(IndexON,D2381)</f>
        <v>56471</v>
      </c>
      <c r="F2381" s="52">
        <f>IFERROR(_xll.qlIndexFixing(IndexON,D2381,TRUE,_xll.ohTrigger(RecalcTrigger,TriggerON)),NA())</f>
        <v>1.3301676194030776E-2</v>
      </c>
      <c r="H2381" s="49">
        <f>_xll.qlCalendarAdvance(IborCalendar,$H2380,B2381,"f",FALSE)</f>
        <v>56451</v>
      </c>
      <c r="I2381" s="49">
        <f>_xll.qlInterestRateIndexValueDate(Index1M,$H2381)</f>
        <v>56453</v>
      </c>
      <c r="J2381" s="52">
        <f>IFERROR(_xll.qlIndexFixing(Index1M,$H2381,TRUE,_xll.ohTrigger(RecalcTrigger,Trigger1M)),NA())</f>
        <v>1.6097815325231968E-2</v>
      </c>
      <c r="K2381" s="52">
        <f>IFERROR(_xll.qlIndexFixing(ONIndex1M,I2381,TRUE,_xll.ohTrigger(RecalcTrigger,Trigger1M)),NA())</f>
        <v>1.6090810505620112E-2</v>
      </c>
      <c r="L2381" s="52">
        <f>IFERROR(_xll.qlIndexFixing(Index3M,H2381,TRUE,_xll.ohTrigger(RecalcTrigger,Trigger3M)),NA())</f>
        <v>1.7385091568529094E-2</v>
      </c>
      <c r="M2381" s="52">
        <f>IFERROR(_xll.qlIndexFixing(ONIndex3M,I2381,TRUE,_xll.ohTrigger(RecalcTrigger,Trigger3M)),NA())</f>
        <v>1.735937541777588E-2</v>
      </c>
      <c r="N2381" s="52">
        <f>IFERROR(_xll.qlIndexFixing(Index6M,$H2381,TRUE,_xll.ohTrigger(RecalcTrigger,Trigger6M)),NA())</f>
        <v>1.9267173558145431E-2</v>
      </c>
      <c r="O2381" s="52">
        <f>IFERROR(_xll.qlIndexFixing(ONIndex6M,I2381,TRUE,_xll.ohTrigger(RecalcTrigger,Trigger6M)),NA())</f>
        <v>1.9198764526642265E-2</v>
      </c>
      <c r="P2381" s="52">
        <f>IFERROR(_xll.qlIndexFixing(Index1Y,$H2381,TRUE,_xll.ohTrigger(RecalcTrigger,Trigger1Y)),NA())</f>
        <v>2.1272910172584342E-2</v>
      </c>
      <c r="Q2381" s="52">
        <f>IFERROR(_xll.qlIndexFixing(ONIndex1Y,I2381,TRUE,_xll.ohTrigger(RecalcTrigger,Trigger1Y)),NA())</f>
        <v>2.1106856300745491E-2</v>
      </c>
    </row>
    <row r="2382" spans="2:17" x14ac:dyDescent="0.2">
      <c r="B2382" s="46" t="s">
        <v>51</v>
      </c>
      <c r="D2382" s="49">
        <f>_xll.qlCalendarAdvance(LocalCalendar,$D2381,B2382,"f",FALSE)</f>
        <v>56478</v>
      </c>
      <c r="E2382" s="49">
        <f>_xll.qlInterestRateIndexValueDate(IndexON,D2382)</f>
        <v>56478</v>
      </c>
      <c r="F2382" s="52">
        <f>IFERROR(_xll.qlIndexFixing(IndexON,D2382,TRUE,_xll.ohTrigger(RecalcTrigger,TriggerON)),NA())</f>
        <v>1.3298867959186111E-2</v>
      </c>
      <c r="H2382" s="49">
        <f>_xll.qlCalendarAdvance(IborCalendar,$H2381,B2382,"f",FALSE)</f>
        <v>56458</v>
      </c>
      <c r="I2382" s="49">
        <f>_xll.qlInterestRateIndexValueDate(Index1M,$H2382)</f>
        <v>56460</v>
      </c>
      <c r="J2382" s="52">
        <f>IFERROR(_xll.qlIndexFixing(Index1M,$H2382,TRUE,_xll.ohTrigger(RecalcTrigger,Trigger1M)),NA())</f>
        <v>1.6095260628646052E-2</v>
      </c>
      <c r="K2382" s="52">
        <f>IFERROR(_xll.qlIndexFixing(ONIndex1M,I2382,TRUE,_xll.ohTrigger(RecalcTrigger,Trigger1M)),NA())</f>
        <v>1.6088945308423419E-2</v>
      </c>
      <c r="L2382" s="52">
        <f>IFERROR(_xll.qlIndexFixing(Index3M,H2382,TRUE,_xll.ohTrigger(RecalcTrigger,Trigger3M)),NA())</f>
        <v>1.7383183443460706E-2</v>
      </c>
      <c r="M2382" s="52">
        <f>IFERROR(_xll.qlIndexFixing(ONIndex3M,I2382,TRUE,_xll.ohTrigger(RecalcTrigger,Trigger3M)),NA())</f>
        <v>1.7357466901470886E-2</v>
      </c>
      <c r="N2382" s="52">
        <f>IFERROR(_xll.qlIndexFixing(Index6M,$H2382,TRUE,_xll.ohTrigger(RecalcTrigger,Trigger6M)),NA())</f>
        <v>1.9264061015359255E-2</v>
      </c>
      <c r="O2382" s="52">
        <f>IFERROR(_xll.qlIndexFixing(ONIndex6M,I2382,TRUE,_xll.ohTrigger(RecalcTrigger,Trigger6M)),NA())</f>
        <v>1.9196738450455442E-2</v>
      </c>
      <c r="P2382" s="52">
        <f>IFERROR(_xll.qlIndexFixing(Index1Y,$H2382,TRUE,_xll.ohTrigger(RecalcTrigger,Trigger1Y)),NA())</f>
        <v>2.1270664289493882E-2</v>
      </c>
      <c r="Q2382" s="52">
        <f>IFERROR(_xll.qlIndexFixing(ONIndex1Y,I2382,TRUE,_xll.ohTrigger(RecalcTrigger,Trigger1Y)),NA())</f>
        <v>2.1104402628839836E-2</v>
      </c>
    </row>
    <row r="2383" spans="2:17" x14ac:dyDescent="0.2">
      <c r="B2383" s="46" t="s">
        <v>51</v>
      </c>
      <c r="D2383" s="49">
        <f>_xll.qlCalendarAdvance(LocalCalendar,$D2382,B2383,"f",FALSE)</f>
        <v>56485</v>
      </c>
      <c r="E2383" s="49">
        <f>_xll.qlInterestRateIndexValueDate(IndexON,D2383)</f>
        <v>56485</v>
      </c>
      <c r="F2383" s="52">
        <f>IFERROR(_xll.qlIndexFixing(IndexON,D2383,TRUE,_xll.ohTrigger(RecalcTrigger,TriggerON)),NA())</f>
        <v>1.3296055936891094E-2</v>
      </c>
      <c r="H2383" s="49">
        <f>_xll.qlCalendarAdvance(IborCalendar,$H2382,B2383,"f",FALSE)</f>
        <v>56465</v>
      </c>
      <c r="I2383" s="49">
        <f>_xll.qlInterestRateIndexValueDate(Index1M,$H2383)</f>
        <v>56467</v>
      </c>
      <c r="J2383" s="52">
        <f>IFERROR(_xll.qlIndexFixing(Index1M,$H2383,TRUE,_xll.ohTrigger(RecalcTrigger,Trigger1M)),NA())</f>
        <v>1.6094274613851895E-2</v>
      </c>
      <c r="K2383" s="52">
        <f>IFERROR(_xll.qlIndexFixing(ONIndex1M,I2383,TRUE,_xll.ohTrigger(RecalcTrigger,Trigger1M)),NA())</f>
        <v>1.6087074675334989E-2</v>
      </c>
      <c r="L2383" s="52">
        <f>IFERROR(_xll.qlIndexFixing(Index3M,H2383,TRUE,_xll.ohTrigger(RecalcTrigger,Trigger3M)),NA())</f>
        <v>1.7381276669735705E-2</v>
      </c>
      <c r="M2383" s="52">
        <f>IFERROR(_xll.qlIndexFixing(ONIndex3M,I2383,TRUE,_xll.ohTrigger(RecalcTrigger,Trigger3M)),NA())</f>
        <v>1.7355559729530512E-2</v>
      </c>
      <c r="N2383" s="52">
        <f>IFERROR(_xll.qlIndexFixing(Index6M,$H2383,TRUE,_xll.ohTrigger(RecalcTrigger,Trigger6M)),NA())</f>
        <v>1.9263188168659906E-2</v>
      </c>
      <c r="O2383" s="52">
        <f>IFERROR(_xll.qlIndexFixing(ONIndex6M,I2383,TRUE,_xll.ohTrigger(RecalcTrigger,Trigger6M)),NA())</f>
        <v>1.9194716232782127E-2</v>
      </c>
      <c r="P2383" s="52">
        <f>IFERROR(_xll.qlIndexFixing(Index1Y,$H2383,TRUE,_xll.ohTrigger(RecalcTrigger,Trigger1Y)),NA())</f>
        <v>2.1268428432940172E-2</v>
      </c>
      <c r="Q2383" s="52">
        <f>IFERROR(_xll.qlIndexFixing(ONIndex1Y,I2383,TRUE,_xll.ohTrigger(RecalcTrigger,Trigger1Y)),NA())</f>
        <v>2.1101958767646423E-2</v>
      </c>
    </row>
    <row r="2384" spans="2:17" x14ac:dyDescent="0.2">
      <c r="B2384" s="46" t="s">
        <v>51</v>
      </c>
      <c r="D2384" s="49">
        <f>_xll.qlCalendarAdvance(LocalCalendar,$D2383,B2384,"f",FALSE)</f>
        <v>56492</v>
      </c>
      <c r="E2384" s="49">
        <f>_xll.qlInterestRateIndexValueDate(IndexON,D2384)</f>
        <v>56492</v>
      </c>
      <c r="F2384" s="52">
        <f>IFERROR(_xll.qlIndexFixing(IndexON,D2384,TRUE,_xll.ohTrigger(RecalcTrigger,TriggerON)),NA())</f>
        <v>1.3293240127225658E-2</v>
      </c>
      <c r="H2384" s="49">
        <f>_xll.qlCalendarAdvance(IborCalendar,$H2383,B2384,"f",FALSE)</f>
        <v>56472</v>
      </c>
      <c r="I2384" s="49">
        <f>_xll.qlInterestRateIndexValueDate(Index1M,$H2384)</f>
        <v>56474</v>
      </c>
      <c r="J2384" s="52">
        <f>IFERROR(_xll.qlIndexFixing(Index1M,$H2384,TRUE,_xll.ohTrigger(RecalcTrigger,Trigger1M)),NA())</f>
        <v>1.6092159487696156E-2</v>
      </c>
      <c r="K2384" s="52">
        <f>IFERROR(_xll.qlIndexFixing(ONIndex1M,I2384,TRUE,_xll.ohTrigger(RecalcTrigger,Trigger1M)),NA())</f>
        <v>1.608519860619495E-2</v>
      </c>
      <c r="L2384" s="52">
        <f>IFERROR(_xll.qlIndexFixing(Index3M,H2384,TRUE,_xll.ohTrigger(RecalcTrigger,Trigger3M)),NA())</f>
        <v>1.7379371247350617E-2</v>
      </c>
      <c r="M2384" s="52">
        <f>IFERROR(_xll.qlIndexFixing(ONIndex3M,I2384,TRUE,_xll.ohTrigger(RecalcTrigger,Trigger3M)),NA())</f>
        <v>1.735365390211463E-2</v>
      </c>
      <c r="N2384" s="52">
        <f>IFERROR(_xll.qlIndexFixing(Index6M,$H2384,TRUE,_xll.ohTrigger(RecalcTrigger,Trigger6M)),NA())</f>
        <v>1.9261574359441903E-2</v>
      </c>
      <c r="O2384" s="52">
        <f>IFERROR(_xll.qlIndexFixing(ONIndex6M,I2384,TRUE,_xll.ohTrigger(RecalcTrigger,Trigger6M)),NA())</f>
        <v>1.919269787346245E-2</v>
      </c>
      <c r="P2384" s="52">
        <f>IFERROR(_xll.qlIndexFixing(Index1Y,$H2384,TRUE,_xll.ohTrigger(RecalcTrigger,Trigger1Y)),NA())</f>
        <v>2.126620260285686E-2</v>
      </c>
      <c r="Q2384" s="52">
        <f>IFERROR(_xll.qlIndexFixing(ONIndex1Y,I2384,TRUE,_xll.ohTrigger(RecalcTrigger,Trigger1Y)),NA())</f>
        <v>2.109952471700538E-2</v>
      </c>
    </row>
    <row r="2385" spans="2:17" x14ac:dyDescent="0.2">
      <c r="B2385" s="46" t="s">
        <v>51</v>
      </c>
      <c r="D2385" s="49">
        <f>_xll.qlCalendarAdvance(LocalCalendar,$D2384,B2385,"f",FALSE)</f>
        <v>56500</v>
      </c>
      <c r="E2385" s="49">
        <f>_xll.qlInterestRateIndexValueDate(IndexON,D2385)</f>
        <v>56500</v>
      </c>
      <c r="F2385" s="52">
        <f>IFERROR(_xll.qlIndexFixing(IndexON,D2385,TRUE,_xll.ohTrigger(RecalcTrigger,TriggerON)),NA())</f>
        <v>1.3290017421203615E-2</v>
      </c>
      <c r="H2385" s="49">
        <f>_xll.qlCalendarAdvance(IborCalendar,$H2384,B2385,"f",FALSE)</f>
        <v>56479</v>
      </c>
      <c r="I2385" s="49">
        <f>_xll.qlInterestRateIndexValueDate(Index1M,$H2385)</f>
        <v>56481</v>
      </c>
      <c r="J2385" s="52">
        <f>IFERROR(_xll.qlIndexFixing(Index1M,$H2385,TRUE,_xll.ohTrigger(RecalcTrigger,Trigger1M)),NA())</f>
        <v>1.6090263322126597E-2</v>
      </c>
      <c r="K2385" s="52">
        <f>IFERROR(_xll.qlIndexFixing(ONIndex1M,I2385,TRUE,_xll.ohTrigger(RecalcTrigger,Trigger1M)),NA())</f>
        <v>1.6083317101163175E-2</v>
      </c>
      <c r="L2385" s="52">
        <f>IFERROR(_xll.qlIndexFixing(Index3M,H2385,TRUE,_xll.ohTrigger(RecalcTrigger,Trigger3M)),NA())</f>
        <v>1.7377467176304565E-2</v>
      </c>
      <c r="M2385" s="52">
        <f>IFERROR(_xll.qlIndexFixing(ONIndex3M,I2385,TRUE,_xll.ohTrigger(RecalcTrigger,Trigger3M)),NA())</f>
        <v>1.7351749419383111E-2</v>
      </c>
      <c r="N2385" s="52">
        <f>IFERROR(_xll.qlIndexFixing(Index6M,$H2385,TRUE,_xll.ohTrigger(RecalcTrigger,Trigger6M)),NA())</f>
        <v>1.9259218373686732E-2</v>
      </c>
      <c r="O2385" s="52">
        <f>IFERROR(_xll.qlIndexFixing(ONIndex6M,I2385,TRUE,_xll.ohTrigger(RecalcTrigger,Trigger6M)),NA())</f>
        <v>1.9190683372576345E-2</v>
      </c>
      <c r="P2385" s="52">
        <f>IFERROR(_xll.qlIndexFixing(Index1Y,$H2385,TRUE,_xll.ohTrigger(RecalcTrigger,Trigger1Y)),NA())</f>
        <v>2.1263986799178018E-2</v>
      </c>
      <c r="Q2385" s="52">
        <f>IFERROR(_xll.qlIndexFixing(ONIndex1Y,I2385,TRUE,_xll.ohTrigger(RecalcTrigger,Trigger1Y)),NA())</f>
        <v>2.1097100476916708E-2</v>
      </c>
    </row>
    <row r="2386" spans="2:17" x14ac:dyDescent="0.2">
      <c r="B2386" s="46" t="s">
        <v>51</v>
      </c>
      <c r="D2386" s="49">
        <f>_xll.qlCalendarAdvance(LocalCalendar,$D2385,B2386,"f",FALSE)</f>
        <v>56507</v>
      </c>
      <c r="E2386" s="49">
        <f>_xll.qlInterestRateIndexValueDate(IndexON,D2386)</f>
        <v>56507</v>
      </c>
      <c r="F2386" s="52">
        <f>IFERROR(_xll.qlIndexFixing(IndexON,D2386,TRUE,_xll.ohTrigger(RecalcTrigger,TriggerON)),NA())</f>
        <v>1.3287193495390426E-2</v>
      </c>
      <c r="H2386" s="49">
        <f>_xll.qlCalendarAdvance(IborCalendar,$H2385,B2386,"f",FALSE)</f>
        <v>56486</v>
      </c>
      <c r="I2386" s="49">
        <f>_xll.qlInterestRateIndexValueDate(Index1M,$H2386)</f>
        <v>56488</v>
      </c>
      <c r="J2386" s="52">
        <f>IFERROR(_xll.qlIndexFixing(Index1M,$H2386,TRUE,_xll.ohTrigger(RecalcTrigger,Trigger1M)),NA())</f>
        <v>1.6088361713361143E-2</v>
      </c>
      <c r="K2386" s="52">
        <f>IFERROR(_xll.qlIndexFixing(ONIndex1M,I2386,TRUE,_xll.ohTrigger(RecalcTrigger,Trigger1M)),NA())</f>
        <v>1.6081430159999854E-2</v>
      </c>
      <c r="L2386" s="52">
        <f>IFERROR(_xll.qlIndexFixing(Index3M,H2386,TRUE,_xll.ohTrigger(RecalcTrigger,Trigger3M)),NA())</f>
        <v>1.7375564456594082E-2</v>
      </c>
      <c r="M2386" s="52">
        <f>IFERROR(_xll.qlIndexFixing(ONIndex3M,I2386,TRUE,_xll.ohTrigger(RecalcTrigger,Trigger3M)),NA())</f>
        <v>1.7349846280936276E-2</v>
      </c>
      <c r="N2386" s="52">
        <f>IFERROR(_xll.qlIndexFixing(Index6M,$H2386,TRUE,_xll.ohTrigger(RecalcTrigger,Trigger6M)),NA())</f>
        <v>1.9256119352276033E-2</v>
      </c>
      <c r="O2386" s="52">
        <f>IFERROR(_xll.qlIndexFixing(ONIndex6M,I2386,TRUE,_xll.ohTrigger(RecalcTrigger,Trigger6M)),NA())</f>
        <v>1.9188672730043876E-2</v>
      </c>
      <c r="P2386" s="52">
        <f>IFERROR(_xll.qlIndexFixing(Index1Y,$H2386,TRUE,_xll.ohTrigger(RecalcTrigger,Trigger1Y)),NA())</f>
        <v>2.1261781021836634E-2</v>
      </c>
      <c r="Q2386" s="52">
        <f>IFERROR(_xll.qlIndexFixing(ONIndex1Y,I2386,TRUE,_xll.ohTrigger(RecalcTrigger,Trigger1Y)),NA())</f>
        <v>2.1094686047460343E-2</v>
      </c>
    </row>
    <row r="2387" spans="2:17" x14ac:dyDescent="0.2">
      <c r="B2387" s="46" t="s">
        <v>51</v>
      </c>
      <c r="D2387" s="49">
        <f>_xll.qlCalendarAdvance(LocalCalendar,$D2386,B2387,"f",FALSE)</f>
        <v>56514</v>
      </c>
      <c r="E2387" s="49">
        <f>_xll.qlInterestRateIndexValueDate(IndexON,D2387)</f>
        <v>56514</v>
      </c>
      <c r="F2387" s="52">
        <f>IFERROR(_xll.qlIndexFixing(IndexON,D2387,TRUE,_xll.ohTrigger(RecalcTrigger,TriggerON)),NA())</f>
        <v>1.3284365782126883E-2</v>
      </c>
      <c r="H2387" s="49">
        <f>_xll.qlCalendarAdvance(IborCalendar,$H2386,B2387,"f",FALSE)</f>
        <v>56493</v>
      </c>
      <c r="I2387" s="49">
        <f>_xll.qlInterestRateIndexValueDate(Index1M,$H2387)</f>
        <v>56495</v>
      </c>
      <c r="J2387" s="52">
        <f>IFERROR(_xll.qlIndexFixing(Index1M,$H2387,TRUE,_xll.ohTrigger(RecalcTrigger,Trigger1M)),NA())</f>
        <v>1.6086454661417282E-2</v>
      </c>
      <c r="K2387" s="52">
        <f>IFERROR(_xll.qlIndexFixing(ONIndex1M,I2387,TRUE,_xll.ohTrigger(RecalcTrigger,Trigger1M)),NA())</f>
        <v>1.6079537783104669E-2</v>
      </c>
      <c r="L2387" s="52">
        <f>IFERROR(_xll.qlIndexFixing(Index3M,H2387,TRUE,_xll.ohTrigger(RecalcTrigger,Trigger3M)),NA())</f>
        <v>1.7373380036546034E-2</v>
      </c>
      <c r="M2387" s="52">
        <f>IFERROR(_xll.qlIndexFixing(ONIndex3M,I2387,TRUE,_xll.ohTrigger(RecalcTrigger,Trigger3M)),NA())</f>
        <v>1.7347944487253741E-2</v>
      </c>
      <c r="N2387" s="52">
        <f>IFERROR(_xll.qlIndexFixing(Index6M,$H2387,TRUE,_xll.ohTrigger(RecalcTrigger,Trigger6M)),NA())</f>
        <v>1.9253396836195882E-2</v>
      </c>
      <c r="O2387" s="52">
        <f>IFERROR(_xll.qlIndexFixing(ONIndex6M,I2387,TRUE,_xll.ohTrigger(RecalcTrigger,Trigger6M)),NA())</f>
        <v>1.9186665946104853E-2</v>
      </c>
      <c r="P2387" s="52">
        <f>IFERROR(_xll.qlIndexFixing(Index1Y,$H2387,TRUE,_xll.ohTrigger(RecalcTrigger,Trigger1Y)),NA())</f>
        <v>2.1259585270767448E-2</v>
      </c>
      <c r="Q2387" s="52">
        <f>IFERROR(_xll.qlIndexFixing(ONIndex1Y,I2387,TRUE,_xll.ohTrigger(RecalcTrigger,Trigger1Y)),NA())</f>
        <v>2.1092281428556348E-2</v>
      </c>
    </row>
    <row r="2388" spans="2:17" x14ac:dyDescent="0.2">
      <c r="B2388" s="46" t="s">
        <v>51</v>
      </c>
      <c r="D2388" s="49">
        <f>_xll.qlCalendarAdvance(LocalCalendar,$D2387,B2388,"f",FALSE)</f>
        <v>56521</v>
      </c>
      <c r="E2388" s="49">
        <f>_xll.qlInterestRateIndexValueDate(IndexON,D2388)</f>
        <v>56521</v>
      </c>
      <c r="F2388" s="52">
        <f>IFERROR(_xll.qlIndexFixing(IndexON,D2388,TRUE,_xll.ohTrigger(RecalcTrigger,TriggerON)),NA())</f>
        <v>1.3281534281412988E-2</v>
      </c>
      <c r="H2388" s="49">
        <f>_xll.qlCalendarAdvance(IborCalendar,$H2387,B2388,"f",FALSE)</f>
        <v>56500</v>
      </c>
      <c r="I2388" s="49">
        <f>_xll.qlInterestRateIndexValueDate(Index1M,$H2388)</f>
        <v>56502</v>
      </c>
      <c r="J2388" s="52">
        <f>IFERROR(_xll.qlIndexFixing(Index1M,$H2388,TRUE,_xll.ohTrigger(RecalcTrigger,Trigger1M)),NA())</f>
        <v>1.6084764201336199E-2</v>
      </c>
      <c r="K2388" s="52">
        <f>IFERROR(_xll.qlIndexFixing(ONIndex1M,I2388,TRUE,_xll.ohTrigger(RecalcTrigger,Trigger1M)),NA())</f>
        <v>1.6077639970077939E-2</v>
      </c>
      <c r="L2388" s="52">
        <f>IFERROR(_xll.qlIndexFixing(Index3M,H2388,TRUE,_xll.ohTrigger(RecalcTrigger,Trigger3M)),NA())</f>
        <v>1.7371480014468779E-2</v>
      </c>
      <c r="M2388" s="52">
        <f>IFERROR(_xll.qlIndexFixing(ONIndex3M,I2388,TRUE,_xll.ohTrigger(RecalcTrigger,Trigger3M)),NA())</f>
        <v>1.734604403785589E-2</v>
      </c>
      <c r="N2388" s="52">
        <f>IFERROR(_xll.qlIndexFixing(Index6M,$H2388,TRUE,_xll.ohTrigger(RecalcTrigger,Trigger6M)),NA())</f>
        <v>1.9251424716319861E-2</v>
      </c>
      <c r="O2388" s="52">
        <f>IFERROR(_xll.qlIndexFixing(ONIndex6M,I2388,TRUE,_xll.ohTrigger(RecalcTrigger,Trigger6M)),NA())</f>
        <v>1.918466302043953E-2</v>
      </c>
      <c r="P2388" s="52">
        <f>IFERROR(_xll.qlIndexFixing(Index1Y,$H2388,TRUE,_xll.ohTrigger(RecalcTrigger,Trigger1Y)),NA())</f>
        <v>2.1257399545904759E-2</v>
      </c>
      <c r="Q2388" s="52">
        <f>IFERROR(_xll.qlIndexFixing(ONIndex1Y,I2388,TRUE,_xll.ohTrigger(RecalcTrigger,Trigger1Y)),NA())</f>
        <v>2.1089886620204723E-2</v>
      </c>
    </row>
    <row r="2389" spans="2:17" x14ac:dyDescent="0.2">
      <c r="B2389" s="46" t="s">
        <v>51</v>
      </c>
      <c r="D2389" s="49">
        <f>_xll.qlCalendarAdvance(LocalCalendar,$D2388,B2389,"f",FALSE)</f>
        <v>56528</v>
      </c>
      <c r="E2389" s="49">
        <f>_xll.qlInterestRateIndexValueDate(IndexON,D2389)</f>
        <v>56528</v>
      </c>
      <c r="F2389" s="52">
        <f>IFERROR(_xll.qlIndexFixing(IndexON,D2389,TRUE,_xll.ohTrigger(RecalcTrigger,TriggerON)),NA())</f>
        <v>1.3278698993248739E-2</v>
      </c>
      <c r="H2389" s="49">
        <f>_xll.qlCalendarAdvance(IborCalendar,$H2388,B2389,"f",FALSE)</f>
        <v>56507</v>
      </c>
      <c r="I2389" s="49">
        <f>_xll.qlInterestRateIndexValueDate(Index1M,$H2389)</f>
        <v>56509</v>
      </c>
      <c r="J2389" s="52">
        <f>IFERROR(_xll.qlIndexFixing(Index1M,$H2389,TRUE,_xll.ohTrigger(RecalcTrigger,Trigger1M)),NA())</f>
        <v>1.6082624227961861E-2</v>
      </c>
      <c r="K2389" s="52">
        <f>IFERROR(_xll.qlIndexFixing(ONIndex1M,I2389,TRUE,_xll.ohTrigger(RecalcTrigger,Trigger1M)),NA())</f>
        <v>1.6075736721079537E-2</v>
      </c>
      <c r="L2389" s="52">
        <f>IFERROR(_xll.qlIndexFixing(Index3M,H2389,TRUE,_xll.ohTrigger(RecalcTrigger,Trigger3M)),NA())</f>
        <v>1.7369581343647335E-2</v>
      </c>
      <c r="M2389" s="52">
        <f>IFERROR(_xll.qlIndexFixing(ONIndex3M,I2389,TRUE,_xll.ohTrigger(RecalcTrigger,Trigger3M)),NA())</f>
        <v>1.7344144933062466E-2</v>
      </c>
      <c r="N2389" s="52">
        <f>IFERROR(_xll.qlIndexFixing(Index6M,$H2389,TRUE,_xll.ohTrigger(RecalcTrigger,Trigger6M)),NA())</f>
        <v>1.9249456493925954E-2</v>
      </c>
      <c r="O2389" s="52">
        <f>IFERROR(_xll.qlIndexFixing(ONIndex6M,I2389,TRUE,_xll.ohTrigger(RecalcTrigger,Trigger6M)),NA())</f>
        <v>1.9182663953207779E-2</v>
      </c>
      <c r="P2389" s="52">
        <f>IFERROR(_xll.qlIndexFixing(Index1Y,$H2389,TRUE,_xll.ohTrigger(RecalcTrigger,Trigger1Y)),NA())</f>
        <v>2.1255223847183518E-2</v>
      </c>
      <c r="Q2389" s="52">
        <f>IFERROR(_xll.qlIndexFixing(ONIndex1Y,I2389,TRUE,_xll.ohTrigger(RecalcTrigger,Trigger1Y)),NA())</f>
        <v>2.1087501622485405E-2</v>
      </c>
    </row>
    <row r="2390" spans="2:17" x14ac:dyDescent="0.2">
      <c r="B2390" s="46" t="s">
        <v>51</v>
      </c>
      <c r="D2390" s="49">
        <f>_xll.qlCalendarAdvance(LocalCalendar,$D2389,B2390,"f",FALSE)</f>
        <v>56535</v>
      </c>
      <c r="E2390" s="49">
        <f>_xll.qlInterestRateIndexValueDate(IndexON,D2390)</f>
        <v>56535</v>
      </c>
      <c r="F2390" s="52">
        <f>IFERROR(_xll.qlIndexFixing(IndexON,D2390,TRUE,_xll.ohTrigger(RecalcTrigger,TriggerON)),NA())</f>
        <v>1.32758599175542E-2</v>
      </c>
      <c r="H2390" s="49">
        <f>_xll.qlCalendarAdvance(IborCalendar,$H2389,B2390,"f",FALSE)</f>
        <v>56514</v>
      </c>
      <c r="I2390" s="49">
        <f>_xll.qlInterestRateIndexValueDate(Index1M,$H2390)</f>
        <v>56516</v>
      </c>
      <c r="J2390" s="52">
        <f>IFERROR(_xll.qlIndexFixing(Index1M,$H2390,TRUE,_xll.ohTrigger(RecalcTrigger,Trigger1M)),NA())</f>
        <v>1.6080700846462792E-2</v>
      </c>
      <c r="K2390" s="52">
        <f>IFERROR(_xll.qlIndexFixing(ONIndex1M,I2390,TRUE,_xll.ohTrigger(RecalcTrigger,Trigger1M)),NA())</f>
        <v>1.6073828036189397E-2</v>
      </c>
      <c r="L2390" s="52">
        <f>IFERROR(_xll.qlIndexFixing(Index3M,H2390,TRUE,_xll.ohTrigger(RecalcTrigger,Trigger3M)),NA())</f>
        <v>1.7367684024079944E-2</v>
      </c>
      <c r="M2390" s="52">
        <f>IFERROR(_xll.qlIndexFixing(ONIndex3M,I2390,TRUE,_xll.ohTrigger(RecalcTrigger,Trigger3M)),NA())</f>
        <v>1.7342247172793535E-2</v>
      </c>
      <c r="N2390" s="52">
        <f>IFERROR(_xll.qlIndexFixing(Index6M,$H2390,TRUE,_xll.ohTrigger(RecalcTrigger,Trigger6M)),NA())</f>
        <v>1.9247492169003122E-2</v>
      </c>
      <c r="O2390" s="52">
        <f>IFERROR(_xll.qlIndexFixing(ONIndex6M,I2390,TRUE,_xll.ohTrigger(RecalcTrigger,Trigger6M)),NA())</f>
        <v>1.9180668744409601E-2</v>
      </c>
      <c r="P2390" s="52">
        <f>IFERROR(_xll.qlIndexFixing(Index1Y,$H2390,TRUE,_xll.ohTrigger(RecalcTrigger,Trigger1Y)),NA())</f>
        <v>2.1253058174538684E-2</v>
      </c>
      <c r="Q2390" s="52">
        <f>IFERROR(_xll.qlIndexFixing(ONIndex1Y,I2390,TRUE,_xll.ohTrigger(RecalcTrigger,Trigger1Y)),NA())</f>
        <v>2.1085126435318458E-2</v>
      </c>
    </row>
    <row r="2391" spans="2:17" x14ac:dyDescent="0.2">
      <c r="B2391" s="46" t="s">
        <v>51</v>
      </c>
      <c r="D2391" s="49">
        <f>_xll.qlCalendarAdvance(LocalCalendar,$D2390,B2391,"f",FALSE)</f>
        <v>56542</v>
      </c>
      <c r="E2391" s="49">
        <f>_xll.qlInterestRateIndexValueDate(IndexON,D2391)</f>
        <v>56542</v>
      </c>
      <c r="F2391" s="52">
        <f>IFERROR(_xll.qlIndexFixing(IndexON,D2391,TRUE,_xll.ohTrigger(RecalcTrigger,TriggerON)),NA())</f>
        <v>1.3273017054489245E-2</v>
      </c>
      <c r="H2391" s="49">
        <f>_xll.qlCalendarAdvance(IborCalendar,$H2390,B2391,"f",FALSE)</f>
        <v>56521</v>
      </c>
      <c r="I2391" s="49">
        <f>_xll.qlInterestRateIndexValueDate(Index1M,$H2391)</f>
        <v>56523</v>
      </c>
      <c r="J2391" s="52">
        <f>IFERROR(_xll.qlIndexFixing(Index1M,$H2391,TRUE,_xll.ohTrigger(RecalcTrigger,Trigger1M)),NA())</f>
        <v>1.6078772021790311E-2</v>
      </c>
      <c r="K2391" s="52">
        <f>IFERROR(_xll.qlIndexFixing(ONIndex1M,I2391,TRUE,_xll.ohTrigger(RecalcTrigger,Trigger1M)),NA())</f>
        <v>1.6071913915327585E-2</v>
      </c>
      <c r="L2391" s="52">
        <f>IFERROR(_xll.qlIndexFixing(Index3M,H2391,TRUE,_xll.ohTrigger(RecalcTrigger,Trigger3M)),NA())</f>
        <v>1.736692040241631E-2</v>
      </c>
      <c r="M2391" s="52">
        <f>IFERROR(_xll.qlIndexFixing(ONIndex3M,I2391,TRUE,_xll.ohTrigger(RecalcTrigger,Trigger3M)),NA())</f>
        <v>1.7340350757129031E-2</v>
      </c>
      <c r="N2391" s="52">
        <f>IFERROR(_xll.qlIndexFixing(Index6M,$H2391,TRUE,_xll.ohTrigger(RecalcTrigger,Trigger6M)),NA())</f>
        <v>1.9245905844285167E-2</v>
      </c>
      <c r="O2391" s="52">
        <f>IFERROR(_xll.qlIndexFixing(ONIndex6M,I2391,TRUE,_xll.ohTrigger(RecalcTrigger,Trigger6M)),NA())</f>
        <v>1.9178677394044996E-2</v>
      </c>
      <c r="P2391" s="52">
        <f>IFERROR(_xll.qlIndexFixing(Index1Y,$H2391,TRUE,_xll.ohTrigger(RecalcTrigger,Trigger1Y)),NA())</f>
        <v>2.1250902527905437E-2</v>
      </c>
      <c r="Q2391" s="52">
        <f>IFERROR(_xll.qlIndexFixing(ONIndex1Y,I2391,TRUE,_xll.ohTrigger(RecalcTrigger,Trigger1Y)),NA())</f>
        <v>2.1082761058703881E-2</v>
      </c>
    </row>
    <row r="2392" spans="2:17" x14ac:dyDescent="0.2">
      <c r="B2392" s="46" t="s">
        <v>51</v>
      </c>
      <c r="D2392" s="49">
        <f>_xll.qlCalendarAdvance(LocalCalendar,$D2391,B2392,"f",FALSE)</f>
        <v>56549</v>
      </c>
      <c r="E2392" s="49">
        <f>_xll.qlInterestRateIndexValueDate(IndexON,D2392)</f>
        <v>56549</v>
      </c>
      <c r="F2392" s="52">
        <f>IFERROR(_xll.qlIndexFixing(IndexON,D2392,TRUE,_xll.ohTrigger(RecalcTrigger,TriggerON)),NA())</f>
        <v>1.3270170403893999E-2</v>
      </c>
      <c r="H2392" s="49">
        <f>_xll.qlCalendarAdvance(IborCalendar,$H2391,B2392,"f",FALSE)</f>
        <v>56528</v>
      </c>
      <c r="I2392" s="49">
        <f>_xll.qlInterestRateIndexValueDate(Index1M,$H2392)</f>
        <v>56530</v>
      </c>
      <c r="J2392" s="52">
        <f>IFERROR(_xll.qlIndexFixing(Index1M,$H2392,TRUE,_xll.ohTrigger(RecalcTrigger,Trigger1M)),NA())</f>
        <v>1.6076837753936923E-2</v>
      </c>
      <c r="K2392" s="52">
        <f>IFERROR(_xll.qlIndexFixing(ONIndex1M,I2392,TRUE,_xll.ohTrigger(RecalcTrigger,Trigger1M)),NA())</f>
        <v>1.6069994358414164E-2</v>
      </c>
      <c r="L2392" s="52">
        <f>IFERROR(_xll.qlIndexFixing(Index3M,H2392,TRUE,_xll.ohTrigger(RecalcTrigger,Trigger3M)),NA())</f>
        <v>1.736417651628594E-2</v>
      </c>
      <c r="M2392" s="52">
        <f>IFERROR(_xll.qlIndexFixing(ONIndex3M,I2392,TRUE,_xll.ohTrigger(RecalcTrigger,Trigger3M)),NA())</f>
        <v>1.7338455685989018E-2</v>
      </c>
      <c r="N2392" s="52">
        <f>IFERROR(_xll.qlIndexFixing(Index6M,$H2392,TRUE,_xll.ohTrigger(RecalcTrigger,Trigger6M)),NA())</f>
        <v>1.9243949488582674E-2</v>
      </c>
      <c r="O2392" s="52">
        <f>IFERROR(_xll.qlIndexFixing(ONIndex6M,I2392,TRUE,_xll.ohTrigger(RecalcTrigger,Trigger6M)),NA())</f>
        <v>1.9176689902113964E-2</v>
      </c>
      <c r="P2392" s="52">
        <f>IFERROR(_xll.qlIndexFixing(Index1Y,$H2392,TRUE,_xll.ohTrigger(RecalcTrigger,Trigger1Y)),NA())</f>
        <v>2.1248756907219817E-2</v>
      </c>
      <c r="Q2392" s="52">
        <f>IFERROR(_xll.qlIndexFixing(ONIndex1Y,I2392,TRUE,_xll.ohTrigger(RecalcTrigger,Trigger1Y)),NA())</f>
        <v>2.1080405492801546E-2</v>
      </c>
    </row>
    <row r="2393" spans="2:17" x14ac:dyDescent="0.2">
      <c r="B2393" s="46" t="s">
        <v>51</v>
      </c>
      <c r="D2393" s="49">
        <f>_xll.qlCalendarAdvance(LocalCalendar,$D2392,B2393,"f",FALSE)</f>
        <v>56556</v>
      </c>
      <c r="E2393" s="49">
        <f>_xll.qlInterestRateIndexValueDate(IndexON,D2393)</f>
        <v>56556</v>
      </c>
      <c r="F2393" s="52">
        <f>IFERROR(_xll.qlIndexFixing(IndexON,D2393,TRUE,_xll.ohTrigger(RecalcTrigger,TriggerON)),NA())</f>
        <v>1.3267319965848401E-2</v>
      </c>
      <c r="H2393" s="49">
        <f>_xll.qlCalendarAdvance(IborCalendar,$H2392,B2393,"f",FALSE)</f>
        <v>56535</v>
      </c>
      <c r="I2393" s="49">
        <f>_xll.qlInterestRateIndexValueDate(Index1M,$H2393)</f>
        <v>56537</v>
      </c>
      <c r="J2393" s="52">
        <f>IFERROR(_xll.qlIndexFixing(Index1M,$H2393,TRUE,_xll.ohTrigger(RecalcTrigger,Trigger1M)),NA())</f>
        <v>1.607489804291512E-2</v>
      </c>
      <c r="K2393" s="52">
        <f>IFERROR(_xll.qlIndexFixing(ONIndex1M,I2393,TRUE,_xll.ohTrigger(RecalcTrigger,Trigger1M)),NA())</f>
        <v>1.606806936552907E-2</v>
      </c>
      <c r="L2393" s="52">
        <f>IFERROR(_xll.qlIndexFixing(Index3M,H2393,TRUE,_xll.ohTrigger(RecalcTrigger,Trigger3M)),NA())</f>
        <v>1.7362283255874016E-2</v>
      </c>
      <c r="M2393" s="52">
        <f>IFERROR(_xll.qlIndexFixing(ONIndex3M,I2393,TRUE,_xll.ohTrigger(RecalcTrigger,Trigger3M)),NA())</f>
        <v>1.7336561959133689E-2</v>
      </c>
      <c r="N2393" s="52">
        <f>IFERROR(_xll.qlIndexFixing(Index6M,$H2393,TRUE,_xll.ohTrigger(RecalcTrigger,Trigger6M)),NA())</f>
        <v>1.9241997030533812E-2</v>
      </c>
      <c r="O2393" s="52">
        <f>IFERROR(_xll.qlIndexFixing(ONIndex6M,I2393,TRUE,_xll.ohTrigger(RecalcTrigger,Trigger6M)),NA())</f>
        <v>1.9174706268616504E-2</v>
      </c>
      <c r="P2393" s="52">
        <f>IFERROR(_xll.qlIndexFixing(Index1Y,$H2393,TRUE,_xll.ohTrigger(RecalcTrigger,Trigger1Y)),NA())</f>
        <v>2.124662131241745E-2</v>
      </c>
      <c r="Q2393" s="52">
        <f>IFERROR(_xll.qlIndexFixing(ONIndex1Y,I2393,TRUE,_xll.ohTrigger(RecalcTrigger,Trigger1Y)),NA())</f>
        <v>2.107805973729171E-2</v>
      </c>
    </row>
    <row r="2394" spans="2:17" x14ac:dyDescent="0.2">
      <c r="B2394" s="46" t="s">
        <v>51</v>
      </c>
      <c r="D2394" s="49">
        <f>_xll.qlCalendarAdvance(LocalCalendar,$D2393,B2394,"f",FALSE)</f>
        <v>56563</v>
      </c>
      <c r="E2394" s="49">
        <f>_xll.qlInterestRateIndexValueDate(IndexON,D2394)</f>
        <v>56563</v>
      </c>
      <c r="F2394" s="52">
        <f>IFERROR(_xll.qlIndexFixing(IndexON,D2394,TRUE,_xll.ohTrigger(RecalcTrigger,TriggerON)),NA())</f>
        <v>1.3264506074368576E-2</v>
      </c>
      <c r="H2394" s="49">
        <f>_xll.qlCalendarAdvance(IborCalendar,$H2393,B2394,"f",FALSE)</f>
        <v>56542</v>
      </c>
      <c r="I2394" s="49">
        <f>_xll.qlInterestRateIndexValueDate(Index1M,$H2394)</f>
        <v>56544</v>
      </c>
      <c r="J2394" s="52">
        <f>IFERROR(_xll.qlIndexFixing(Index1M,$H2394,TRUE,_xll.ohTrigger(RecalcTrigger,Trigger1M)),NA())</f>
        <v>1.6072952888724901E-2</v>
      </c>
      <c r="K2394" s="52">
        <f>IFERROR(_xll.qlIndexFixing(ONIndex1M,I2394,TRUE,_xll.ohTrigger(RecalcTrigger,Trigger1M)),NA())</f>
        <v>1.6066138936672303E-2</v>
      </c>
      <c r="L2394" s="52">
        <f>IFERROR(_xll.qlIndexFixing(Index3M,H2394,TRUE,_xll.ohTrigger(RecalcTrigger,Trigger3M)),NA())</f>
        <v>1.7360391346784625E-2</v>
      </c>
      <c r="M2394" s="52">
        <f>IFERROR(_xll.qlIndexFixing(ONIndex3M,I2394,TRUE,_xll.ohTrigger(RecalcTrigger,Trigger3M)),NA())</f>
        <v>1.7334669577042661E-2</v>
      </c>
      <c r="N2394" s="52">
        <f>IFERROR(_xll.qlIndexFixing(Index6M,$H2394,TRUE,_xll.ohTrigger(RecalcTrigger,Trigger6M)),NA())</f>
        <v>1.9240048470127159E-2</v>
      </c>
      <c r="O2394" s="52">
        <f>IFERROR(_xll.qlIndexFixing(ONIndex6M,I2394,TRUE,_xll.ohTrigger(RecalcTrigger,Trigger6M)),NA())</f>
        <v>1.9172726493552616E-2</v>
      </c>
      <c r="P2394" s="52">
        <f>IFERROR(_xll.qlIndexFixing(Index1Y,$H2394,TRUE,_xll.ohTrigger(RecalcTrigger,Trigger1Y)),NA())</f>
        <v>2.1244495743434597E-2</v>
      </c>
      <c r="Q2394" s="52">
        <f>IFERROR(_xll.qlIndexFixing(ONIndex1Y,I2394,TRUE,_xll.ohTrigger(RecalcTrigger,Trigger1Y)),NA())</f>
        <v>2.1075723792494117E-2</v>
      </c>
    </row>
    <row r="2395" spans="2:17" x14ac:dyDescent="0.2">
      <c r="B2395" s="46" t="s">
        <v>51</v>
      </c>
      <c r="D2395" s="49">
        <f>_xll.qlCalendarAdvance(LocalCalendar,$D2394,B2395,"f",FALSE)</f>
        <v>56570</v>
      </c>
      <c r="E2395" s="49">
        <f>_xll.qlInterestRateIndexValueDate(IndexON,D2395)</f>
        <v>56570</v>
      </c>
      <c r="F2395" s="52">
        <f>IFERROR(_xll.qlIndexFixing(IndexON,D2395,TRUE,_xll.ohTrigger(RecalcTrigger,TriggerON)),NA())</f>
        <v>1.3261607727166336E-2</v>
      </c>
      <c r="H2395" s="49">
        <f>_xll.qlCalendarAdvance(IborCalendar,$H2394,B2395,"f",FALSE)</f>
        <v>56549</v>
      </c>
      <c r="I2395" s="49">
        <f>_xll.qlInterestRateIndexValueDate(Index1M,$H2395)</f>
        <v>56551</v>
      </c>
      <c r="J2395" s="52">
        <f>IFERROR(_xll.qlIndexFixing(Index1M,$H2395,TRUE,_xll.ohTrigger(RecalcTrigger,Trigger1M)),NA())</f>
        <v>1.6071002291368763E-2</v>
      </c>
      <c r="K2395" s="52">
        <f>IFERROR(_xll.qlIndexFixing(ONIndex1M,I2395,TRUE,_xll.ohTrigger(RecalcTrigger,Trigger1M)),NA())</f>
        <v>1.6064203072003735E-2</v>
      </c>
      <c r="L2395" s="52">
        <f>IFERROR(_xll.qlIndexFixing(Index3M,H2395,TRUE,_xll.ohTrigger(RecalcTrigger,Trigger3M)),NA())</f>
        <v>1.735850078901429E-2</v>
      </c>
      <c r="M2395" s="52">
        <f>IFERROR(_xll.qlIndexFixing(ONIndex3M,I2395,TRUE,_xll.ohTrigger(RecalcTrigger,Trigger3M)),NA())</f>
        <v>1.7332778539396188E-2</v>
      </c>
      <c r="N2395" s="52">
        <f>IFERROR(_xll.qlIndexFixing(Index6M,$H2395,TRUE,_xll.ohTrigger(RecalcTrigger,Trigger6M)),NA())</f>
        <v>1.9238103807351293E-2</v>
      </c>
      <c r="O2395" s="52">
        <f>IFERROR(_xll.qlIndexFixing(ONIndex6M,I2395,TRUE,_xll.ohTrigger(RecalcTrigger,Trigger6M)),NA())</f>
        <v>1.9170750576842366E-2</v>
      </c>
      <c r="P2395" s="52">
        <f>IFERROR(_xll.qlIndexFixing(Index1Y,$H2395,TRUE,_xll.ohTrigger(RecalcTrigger,Trigger1Y)),NA())</f>
        <v>2.1242380200208189E-2</v>
      </c>
      <c r="Q2395" s="52">
        <f>IFERROR(_xll.qlIndexFixing(ONIndex1Y,I2395,TRUE,_xll.ohTrigger(RecalcTrigger,Trigger1Y)),NA())</f>
        <v>2.1073397658248894E-2</v>
      </c>
    </row>
    <row r="2396" spans="2:17" x14ac:dyDescent="0.2">
      <c r="B2396" s="46" t="s">
        <v>51</v>
      </c>
      <c r="D2396" s="49">
        <f>_xll.qlCalendarAdvance(LocalCalendar,$D2395,B2396,"f",FALSE)</f>
        <v>56577</v>
      </c>
      <c r="E2396" s="49">
        <f>_xll.qlInterestRateIndexValueDate(IndexON,D2396)</f>
        <v>56577</v>
      </c>
      <c r="F2396" s="52">
        <f>IFERROR(_xll.qlIndexFixing(IndexON,D2396,TRUE,_xll.ohTrigger(RecalcTrigger,TriggerON)),NA())</f>
        <v>1.3258745926609805E-2</v>
      </c>
      <c r="H2396" s="49">
        <f>_xll.qlCalendarAdvance(IborCalendar,$H2395,B2396,"f",FALSE)</f>
        <v>56556</v>
      </c>
      <c r="I2396" s="49">
        <f>_xll.qlInterestRateIndexValueDate(Index1M,$H2396)</f>
        <v>56558</v>
      </c>
      <c r="J2396" s="52">
        <f>IFERROR(_xll.qlIndexFixing(Index1M,$H2396,TRUE,_xll.ohTrigger(RecalcTrigger,Trigger1M)),NA())</f>
        <v>1.6069046250851704E-2</v>
      </c>
      <c r="K2396" s="52">
        <f>IFERROR(_xll.qlIndexFixing(ONIndex1M,I2396,TRUE,_xll.ohTrigger(RecalcTrigger,Trigger1M)),NA())</f>
        <v>1.6062261771203623E-2</v>
      </c>
      <c r="L2396" s="52">
        <f>IFERROR(_xll.qlIndexFixing(Index3M,H2396,TRUE,_xll.ohTrigger(RecalcTrigger,Trigger3M)),NA())</f>
        <v>1.7356611582560407E-2</v>
      </c>
      <c r="M2396" s="52">
        <f>IFERROR(_xll.qlIndexFixing(ONIndex3M,I2396,TRUE,_xll.ohTrigger(RecalcTrigger,Trigger3M)),NA())</f>
        <v>1.7330888846274206E-2</v>
      </c>
      <c r="N2396" s="52">
        <f>IFERROR(_xll.qlIndexFixing(Index6M,$H2396,TRUE,_xll.ohTrigger(RecalcTrigger,Trigger6M)),NA())</f>
        <v>1.9235788065716575E-2</v>
      </c>
      <c r="O2396" s="52">
        <f>IFERROR(_xll.qlIndexFixing(ONIndex6M,I2396,TRUE,_xll.ohTrigger(RecalcTrigger,Trigger6M)),NA())</f>
        <v>1.9168778518645624E-2</v>
      </c>
      <c r="P2396" s="52">
        <f>IFERROR(_xll.qlIndexFixing(Index1Y,$H2396,TRUE,_xll.ohTrigger(RecalcTrigger,Trigger1Y)),NA())</f>
        <v>2.1240274682674715E-2</v>
      </c>
      <c r="Q2396" s="52">
        <f>IFERROR(_xll.qlIndexFixing(ONIndex1Y,I2396,TRUE,_xll.ohTrigger(RecalcTrigger,Trigger1Y)),NA())</f>
        <v>2.1071081334556041E-2</v>
      </c>
    </row>
    <row r="2397" spans="2:17" x14ac:dyDescent="0.2">
      <c r="B2397" s="46" t="s">
        <v>51</v>
      </c>
      <c r="D2397" s="49">
        <f>_xll.qlCalendarAdvance(LocalCalendar,$D2396,B2397,"f",FALSE)</f>
        <v>56584</v>
      </c>
      <c r="E2397" s="49">
        <f>_xll.qlInterestRateIndexValueDate(IndexON,D2397)</f>
        <v>56584</v>
      </c>
      <c r="F2397" s="52">
        <f>IFERROR(_xll.qlIndexFixing(IndexON,D2397,TRUE,_xll.ohTrigger(RecalcTrigger,TriggerON)),NA())</f>
        <v>1.3255880338682857E-2</v>
      </c>
      <c r="H2397" s="49">
        <f>_xll.qlCalendarAdvance(IborCalendar,$H2396,B2397,"f",FALSE)</f>
        <v>56563</v>
      </c>
      <c r="I2397" s="49">
        <f>_xll.qlInterestRateIndexValueDate(Index1M,$H2397)</f>
        <v>56565</v>
      </c>
      <c r="J2397" s="52">
        <f>IFERROR(_xll.qlIndexFixing(Index1M,$H2397,TRUE,_xll.ohTrigger(RecalcTrigger,Trigger1M)),NA())</f>
        <v>1.6067084767168727E-2</v>
      </c>
      <c r="K2397" s="52">
        <f>IFERROR(_xll.qlIndexFixing(ONIndex1M,I2397,TRUE,_xll.ohTrigger(RecalcTrigger,Trigger1M)),NA())</f>
        <v>1.6060315034511774E-2</v>
      </c>
      <c r="L2397" s="52">
        <f>IFERROR(_xll.qlIndexFixing(Index3M,H2397,TRUE,_xll.ohTrigger(RecalcTrigger,Trigger3M)),NA())</f>
        <v>1.7354723727421237E-2</v>
      </c>
      <c r="M2397" s="52">
        <f>IFERROR(_xll.qlIndexFixing(ONIndex3M,I2397,TRUE,_xll.ohTrigger(RecalcTrigger,Trigger3M)),NA())</f>
        <v>1.7329000497516844E-2</v>
      </c>
      <c r="N2397" s="52">
        <f>IFERROR(_xll.qlIndexFixing(Index6M,$H2397,TRUE,_xll.ohTrigger(RecalcTrigger,Trigger6M)),NA())</f>
        <v>1.9233851022771087E-2</v>
      </c>
      <c r="O2397" s="52">
        <f>IFERROR(_xll.qlIndexFixing(ONIndex6M,I2397,TRUE,_xll.ohTrigger(RecalcTrigger,Trigger6M)),NA())</f>
        <v>1.9166810318802519E-2</v>
      </c>
      <c r="P2397" s="52">
        <f>IFERROR(_xll.qlIndexFixing(Index1Y,$H2397,TRUE,_xll.ohTrigger(RecalcTrigger,Trigger1Y)),NA())</f>
        <v>2.1238179190771318E-2</v>
      </c>
      <c r="Q2397" s="52">
        <f>IFERROR(_xll.qlIndexFixing(ONIndex1Y,I2397,TRUE,_xll.ohTrigger(RecalcTrigger,Trigger1Y)),NA())</f>
        <v>2.1068774821335623E-2</v>
      </c>
    </row>
    <row r="2398" spans="2:17" x14ac:dyDescent="0.2">
      <c r="B2398" s="46" t="s">
        <v>51</v>
      </c>
      <c r="D2398" s="49">
        <f>_xll.qlCalendarAdvance(LocalCalendar,$D2397,B2398,"f",FALSE)</f>
        <v>56591</v>
      </c>
      <c r="E2398" s="49">
        <f>_xll.qlInterestRateIndexValueDate(IndexON,D2398)</f>
        <v>56591</v>
      </c>
      <c r="F2398" s="52">
        <f>IFERROR(_xll.qlIndexFixing(IndexON,D2398,TRUE,_xll.ohTrigger(RecalcTrigger,TriggerON)),NA())</f>
        <v>1.325301096322562E-2</v>
      </c>
      <c r="H2398" s="49">
        <f>_xll.qlCalendarAdvance(IborCalendar,$H2397,B2398,"f",FALSE)</f>
        <v>56570</v>
      </c>
      <c r="I2398" s="49">
        <f>_xll.qlInterestRateIndexValueDate(Index1M,$H2398)</f>
        <v>56572</v>
      </c>
      <c r="J2398" s="52">
        <f>IFERROR(_xll.qlIndexFixing(Index1M,$H2398,TRUE,_xll.ohTrigger(RecalcTrigger,Trigger1M)),NA())</f>
        <v>1.6065117840329823E-2</v>
      </c>
      <c r="K2398" s="52">
        <f>IFERROR(_xll.qlIndexFixing(ONIndex1M,I2398,TRUE,_xll.ohTrigger(RecalcTrigger,Trigger1M)),NA())</f>
        <v>1.6058362861768316E-2</v>
      </c>
      <c r="L2398" s="52">
        <f>IFERROR(_xll.qlIndexFixing(Index3M,H2398,TRUE,_xll.ohTrigger(RecalcTrigger,Trigger3M)),NA())</f>
        <v>1.735283722359417E-2</v>
      </c>
      <c r="M2398" s="52">
        <f>IFERROR(_xll.qlIndexFixing(ONIndex3M,I2398,TRUE,_xll.ohTrigger(RecalcTrigger,Trigger3M)),NA())</f>
        <v>1.7327113493523782E-2</v>
      </c>
      <c r="N2398" s="52">
        <f>IFERROR(_xll.qlIndexFixing(Index6M,$H2398,TRUE,_xll.ohTrigger(RecalcTrigger,Trigger6M)),NA())</f>
        <v>1.9231917877206576E-2</v>
      </c>
      <c r="O2398" s="52">
        <f>IFERROR(_xll.qlIndexFixing(ONIndex6M,I2398,TRUE,_xll.ohTrigger(RecalcTrigger,Trigger6M)),NA())</f>
        <v>1.9164845977472922E-2</v>
      </c>
      <c r="P2398" s="52">
        <f>IFERROR(_xll.qlIndexFixing(Index1Y,$H2398,TRUE,_xll.ohTrigger(RecalcTrigger,Trigger1Y)),NA())</f>
        <v>2.1236093724435808E-2</v>
      </c>
      <c r="Q2398" s="52">
        <f>IFERROR(_xll.qlIndexFixing(ONIndex1Y,I2398,TRUE,_xll.ohTrigger(RecalcTrigger,Trigger1Y)),NA())</f>
        <v>2.106647811898732E-2</v>
      </c>
    </row>
    <row r="2399" spans="2:17" x14ac:dyDescent="0.2">
      <c r="B2399" s="46" t="s">
        <v>51</v>
      </c>
      <c r="D2399" s="49">
        <f>_xll.qlCalendarAdvance(LocalCalendar,$D2398,B2399,"f",FALSE)</f>
        <v>56598</v>
      </c>
      <c r="E2399" s="49">
        <f>_xll.qlInterestRateIndexValueDate(IndexON,D2399)</f>
        <v>56598</v>
      </c>
      <c r="F2399" s="52">
        <f>IFERROR(_xll.qlIndexFixing(IndexON,D2399,TRUE,_xll.ohTrigger(RecalcTrigger,TriggerON)),NA())</f>
        <v>1.3250137800318029E-2</v>
      </c>
      <c r="H2399" s="49">
        <f>_xll.qlCalendarAdvance(IborCalendar,$H2398,B2399,"f",FALSE)</f>
        <v>56577</v>
      </c>
      <c r="I2399" s="49">
        <f>_xll.qlInterestRateIndexValueDate(Index1M,$H2399)</f>
        <v>56580</v>
      </c>
      <c r="J2399" s="52">
        <f>IFERROR(_xll.qlIndexFixing(Index1M,$H2399,TRUE,_xll.ohTrigger(RecalcTrigger,Trigger1M)),NA())</f>
        <v>1.6062863258855808E-2</v>
      </c>
      <c r="K2399" s="52">
        <f>IFERROR(_xll.qlIndexFixing(ONIndex1M,I2399,TRUE,_xll.ohTrigger(RecalcTrigger,Trigger1M)),NA())</f>
        <v>1.6056560995378888E-2</v>
      </c>
      <c r="L2399" s="52">
        <f>IFERROR(_xll.qlIndexFixing(Index3M,H2399,TRUE,_xll.ohTrigger(RecalcTrigger,Trigger3M)),NA())</f>
        <v>1.7350399756034997E-2</v>
      </c>
      <c r="M2399" s="52">
        <f>IFERROR(_xll.qlIndexFixing(ONIndex3M,I2399,TRUE,_xll.ohTrigger(RecalcTrigger,Trigger3M)),NA())</f>
        <v>1.7325523079190219E-2</v>
      </c>
      <c r="N2399" s="52">
        <f>IFERROR(_xll.qlIndexFixing(Index6M,$H2399,TRUE,_xll.ohTrigger(RecalcTrigger,Trigger6M)),NA())</f>
        <v>1.9229713340276997E-2</v>
      </c>
      <c r="O2399" s="52">
        <f>IFERROR(_xll.qlIndexFixing(ONIndex6M,I2399,TRUE,_xll.ohTrigger(RecalcTrigger,Trigger6M)),NA())</f>
        <v>1.9163346094881462E-2</v>
      </c>
      <c r="P2399" s="52">
        <f>IFERROR(_xll.qlIndexFixing(Index1Y,$H2399,TRUE,_xll.ohTrigger(RecalcTrigger,Trigger1Y)),NA())</f>
        <v>2.1234683159972279E-2</v>
      </c>
      <c r="Q2399" s="52">
        <f>IFERROR(_xll.qlIndexFixing(ONIndex1Y,I2399,TRUE,_xll.ohTrigger(RecalcTrigger,Trigger1Y)),NA())</f>
        <v>2.1064772146157651E-2</v>
      </c>
    </row>
    <row r="2400" spans="2:17" x14ac:dyDescent="0.2">
      <c r="B2400" s="46" t="s">
        <v>51</v>
      </c>
      <c r="D2400" s="49">
        <f>_xll.qlCalendarAdvance(LocalCalendar,$D2399,B2400,"f",FALSE)</f>
        <v>56605</v>
      </c>
      <c r="E2400" s="49">
        <f>_xll.qlInterestRateIndexValueDate(IndexON,D2400)</f>
        <v>56605</v>
      </c>
      <c r="F2400" s="52">
        <f>IFERROR(_xll.qlIndexFixing(IndexON,D2400,TRUE,_xll.ohTrigger(RecalcTrigger,TriggerON)),NA())</f>
        <v>1.3247260849880149E-2</v>
      </c>
      <c r="H2400" s="49">
        <f>_xll.qlCalendarAdvance(IborCalendar,$H2399,B2400,"f",FALSE)</f>
        <v>56584</v>
      </c>
      <c r="I2400" s="49">
        <f>_xll.qlInterestRateIndexValueDate(Index1M,$H2400)</f>
        <v>56586</v>
      </c>
      <c r="J2400" s="52">
        <f>IFERROR(_xll.qlIndexFixing(Index1M,$H2400,TRUE,_xll.ohTrigger(RecalcTrigger,Trigger1M)),NA())</f>
        <v>1.6061167657194231E-2</v>
      </c>
      <c r="K2400" s="52">
        <f>IFERROR(_xll.qlIndexFixing(ONIndex1M,I2400,TRUE,_xll.ohTrigger(RecalcTrigger,Trigger1M)),NA())</f>
        <v>1.6054442208526254E-2</v>
      </c>
      <c r="L2400" s="52">
        <f>IFERROR(_xll.qlIndexFixing(Index3M,H2400,TRUE,_xll.ohTrigger(RecalcTrigger,Trigger3M)),NA())</f>
        <v>1.7348502033652125E-2</v>
      </c>
      <c r="M2400" s="52">
        <f>IFERROR(_xll.qlIndexFixing(ONIndex3M,I2400,TRUE,_xll.ohTrigger(RecalcTrigger,Trigger3M)),NA())</f>
        <v>1.732334351879139E-2</v>
      </c>
      <c r="N2400" s="52">
        <f>IFERROR(_xll.qlIndexFixing(Index6M,$H2400,TRUE,_xll.ohTrigger(RecalcTrigger,Trigger6M)),NA())</f>
        <v>1.9228438957538521E-2</v>
      </c>
      <c r="O2400" s="52">
        <f>IFERROR(_xll.qlIndexFixing(ONIndex6M,I2400,TRUE,_xll.ohTrigger(RecalcTrigger,Trigger6M)),NA())</f>
        <v>1.9160928869794702E-2</v>
      </c>
      <c r="P2400" s="52">
        <f>IFERROR(_xll.qlIndexFixing(Index1Y,$H2400,TRUE,_xll.ohTrigger(RecalcTrigger,Trigger1Y)),NA())</f>
        <v>2.1231952868219207E-2</v>
      </c>
      <c r="Q2400" s="52">
        <f>IFERROR(_xll.qlIndexFixing(ONIndex1Y,I2400,TRUE,_xll.ohTrigger(RecalcTrigger,Trigger1Y)),NA())</f>
        <v>2.1061914145548144E-2</v>
      </c>
    </row>
    <row r="2401" spans="2:17" x14ac:dyDescent="0.2">
      <c r="B2401" s="46" t="s">
        <v>51</v>
      </c>
      <c r="D2401" s="49">
        <f>_xll.qlCalendarAdvance(LocalCalendar,$D2400,B2401,"f",FALSE)</f>
        <v>56612</v>
      </c>
      <c r="E2401" s="49">
        <f>_xll.qlInterestRateIndexValueDate(IndexON,D2401)</f>
        <v>56612</v>
      </c>
      <c r="F2401" s="52">
        <f>IFERROR(_xll.qlIndexFixing(IndexON,D2401,TRUE,_xll.ohTrigger(RecalcTrigger,TriggerON)),NA())</f>
        <v>1.3244380112071852E-2</v>
      </c>
      <c r="H2401" s="49">
        <f>_xll.qlCalendarAdvance(IborCalendar,$H2400,B2401,"f",FALSE)</f>
        <v>56591</v>
      </c>
      <c r="I2401" s="49">
        <f>_xll.qlInterestRateIndexValueDate(Index1M,$H2401)</f>
        <v>56593</v>
      </c>
      <c r="J2401" s="52">
        <f>IFERROR(_xll.qlIndexFixing(Index1M,$H2401,TRUE,_xll.ohTrigger(RecalcTrigger,Trigger1M)),NA())</f>
        <v>1.6059184400902538E-2</v>
      </c>
      <c r="K2401" s="52">
        <f>IFERROR(_xll.qlIndexFixing(ONIndex1M,I2401,TRUE,_xll.ohTrigger(RecalcTrigger,Trigger1M)),NA())</f>
        <v>1.6052473727867778E-2</v>
      </c>
      <c r="L2401" s="52">
        <f>IFERROR(_xll.qlIndexFixing(Index3M,H2401,TRUE,_xll.ohTrigger(RecalcTrigger,Trigger3M)),NA())</f>
        <v>1.7346619571749322E-2</v>
      </c>
      <c r="M2401" s="52">
        <f>IFERROR(_xll.qlIndexFixing(ONIndex3M,I2401,TRUE,_xll.ohTrigger(RecalcTrigger,Trigger3M)),NA())</f>
        <v>1.7321460548291867E-2</v>
      </c>
      <c r="N2401" s="52">
        <f>IFERROR(_xll.qlIndexFixing(Index6M,$H2401,TRUE,_xll.ohTrigger(RecalcTrigger,Trigger6M)),NA())</f>
        <v>1.922651768031022E-2</v>
      </c>
      <c r="O2401" s="52">
        <f>IFERROR(_xll.qlIndexFixing(ONIndex6M,I2401,TRUE,_xll.ohTrigger(RecalcTrigger,Trigger6M)),NA())</f>
        <v>1.9158976103685887E-2</v>
      </c>
      <c r="P2401" s="52">
        <f>IFERROR(_xll.qlIndexFixing(Index1Y,$H2401,TRUE,_xll.ohTrigger(RecalcTrigger,Trigger1Y)),NA())</f>
        <v>2.1229897478215038E-2</v>
      </c>
      <c r="Q2401" s="52">
        <f>IFERROR(_xll.qlIndexFixing(ONIndex1Y,I2401,TRUE,_xll.ohTrigger(RecalcTrigger,Trigger1Y)),NA())</f>
        <v>2.1059646874777016E-2</v>
      </c>
    </row>
    <row r="2402" spans="2:17" x14ac:dyDescent="0.2">
      <c r="B2402" s="46" t="s">
        <v>51</v>
      </c>
      <c r="D2402" s="49">
        <f>_xll.qlCalendarAdvance(LocalCalendar,$D2401,B2402,"f",FALSE)</f>
        <v>56619</v>
      </c>
      <c r="E2402" s="49">
        <f>_xll.qlInterestRateIndexValueDate(IndexON,D2402)</f>
        <v>56619</v>
      </c>
      <c r="F2402" s="52">
        <f>IFERROR(_xll.qlIndexFixing(IndexON,D2402,TRUE,_xll.ohTrigger(RecalcTrigger,TriggerON)),NA())</f>
        <v>1.3241495586733265E-2</v>
      </c>
      <c r="H2402" s="49">
        <f>_xll.qlCalendarAdvance(IborCalendar,$H2401,B2402,"f",FALSE)</f>
        <v>56598</v>
      </c>
      <c r="I2402" s="49">
        <f>_xll.qlInterestRateIndexValueDate(Index1M,$H2402)</f>
        <v>56600</v>
      </c>
      <c r="J2402" s="52">
        <f>IFERROR(_xll.qlIndexFixing(Index1M,$H2402,TRUE,_xll.ohTrigger(RecalcTrigger,Trigger1M)),NA())</f>
        <v>1.6057411073188244E-2</v>
      </c>
      <c r="K2402" s="52">
        <f>IFERROR(_xll.qlIndexFixing(ONIndex1M,I2402,TRUE,_xll.ohTrigger(RecalcTrigger,Trigger1M)),NA())</f>
        <v>1.6050499811397501E-2</v>
      </c>
      <c r="L2402" s="52">
        <f>IFERROR(_xll.qlIndexFixing(Index3M,H2402,TRUE,_xll.ohTrigger(RecalcTrigger,Trigger3M)),NA())</f>
        <v>1.7344738461000375E-2</v>
      </c>
      <c r="M2402" s="52">
        <f>IFERROR(_xll.qlIndexFixing(ONIndex3M,I2402,TRUE,_xll.ohTrigger(RecalcTrigger,Trigger3M)),NA())</f>
        <v>1.73195789222369E-2</v>
      </c>
      <c r="N2402" s="52">
        <f>IFERROR(_xll.qlIndexFixing(Index6M,$H2402,TRUE,_xll.ohTrigger(RecalcTrigger,Trigger6M)),NA())</f>
        <v>1.9224600300633214E-2</v>
      </c>
      <c r="O2402" s="52">
        <f>IFERROR(_xll.qlIndexFixing(ONIndex6M,I2402,TRUE,_xll.ohTrigger(RecalcTrigger,Trigger6M)),NA())</f>
        <v>1.9157027196010645E-2</v>
      </c>
      <c r="P2402" s="52">
        <f>IFERROR(_xll.qlIndexFixing(Index1Y,$H2402,TRUE,_xll.ohTrigger(RecalcTrigger,Trigger1Y)),NA())</f>
        <v>2.1227852113530839E-2</v>
      </c>
      <c r="Q2402" s="52">
        <f>IFERROR(_xll.qlIndexFixing(ONIndex1Y,I2402,TRUE,_xll.ohTrigger(RecalcTrigger,Trigger1Y)),NA())</f>
        <v>2.1057389414638195E-2</v>
      </c>
    </row>
    <row r="2403" spans="2:17" x14ac:dyDescent="0.2">
      <c r="B2403" s="46" t="s">
        <v>51</v>
      </c>
      <c r="D2403" s="49">
        <f>_xll.qlCalendarAdvance(LocalCalendar,$D2402,B2403,"f",FALSE)</f>
        <v>56626</v>
      </c>
      <c r="E2403" s="49">
        <f>_xll.qlInterestRateIndexValueDate(IndexON,D2403)</f>
        <v>56626</v>
      </c>
      <c r="F2403" s="52">
        <f>IFERROR(_xll.qlIndexFixing(IndexON,D2403,TRUE,_xll.ohTrigger(RecalcTrigger,TriggerON)),NA())</f>
        <v>1.3238607273944325E-2</v>
      </c>
      <c r="H2403" s="49">
        <f>_xll.qlCalendarAdvance(IborCalendar,$H2402,B2403,"f",FALSE)</f>
        <v>56605</v>
      </c>
      <c r="I2403" s="49">
        <f>_xll.qlInterestRateIndexValueDate(Index1M,$H2403)</f>
        <v>56607</v>
      </c>
      <c r="J2403" s="52">
        <f>IFERROR(_xll.qlIndexFixing(Index1M,$H2403,TRUE,_xll.ohTrigger(RecalcTrigger,Trigger1M)),NA())</f>
        <v>1.6055201558878851E-2</v>
      </c>
      <c r="K2403" s="52">
        <f>IFERROR(_xll.qlIndexFixing(ONIndex1M,I2403,TRUE,_xll.ohTrigger(RecalcTrigger,Trigger1M)),NA())</f>
        <v>1.6049384644063025E-2</v>
      </c>
      <c r="L2403" s="52">
        <f>IFERROR(_xll.qlIndexFixing(Index3M,H2403,TRUE,_xll.ohTrigger(RecalcTrigger,Trigger3M)),NA())</f>
        <v>1.7342858701406172E-2</v>
      </c>
      <c r="M2403" s="52">
        <f>IFERROR(_xll.qlIndexFixing(ONIndex3M,I2403,TRUE,_xll.ohTrigger(RecalcTrigger,Trigger3M)),NA())</f>
        <v>1.731882779467675E-2</v>
      </c>
      <c r="N2403" s="52">
        <f>IFERROR(_xll.qlIndexFixing(Index6M,$H2403,TRUE,_xll.ohTrigger(RecalcTrigger,Trigger6M)),NA())</f>
        <v>1.9222686818496516E-2</v>
      </c>
      <c r="O2403" s="52">
        <f>IFERROR(_xll.qlIndexFixing(ONIndex6M,I2403,TRUE,_xll.ohTrigger(RecalcTrigger,Trigger6M)),NA())</f>
        <v>1.9156565624845356E-2</v>
      </c>
      <c r="P2403" s="52">
        <f>IFERROR(_xll.qlIndexFixing(Index1Y,$H2403,TRUE,_xll.ohTrigger(RecalcTrigger,Trigger1Y)),NA())</f>
        <v>2.1228230224867133E-2</v>
      </c>
      <c r="Q2403" s="52">
        <f>IFERROR(_xll.qlIndexFixing(ONIndex1Y,I2403,TRUE,_xll.ohTrigger(RecalcTrigger,Trigger1Y)),NA())</f>
        <v>2.1056964459079452E-2</v>
      </c>
    </row>
    <row r="2404" spans="2:17" x14ac:dyDescent="0.2">
      <c r="B2404" s="46" t="s">
        <v>51</v>
      </c>
      <c r="D2404" s="49">
        <f>_xll.qlCalendarAdvance(LocalCalendar,$D2403,B2404,"f",FALSE)</f>
        <v>56633</v>
      </c>
      <c r="E2404" s="49">
        <f>_xll.qlInterestRateIndexValueDate(IndexON,D2404)</f>
        <v>56633</v>
      </c>
      <c r="F2404" s="52">
        <f>IFERROR(_xll.qlIndexFixing(IndexON,D2404,TRUE,_xll.ohTrigger(RecalcTrigger,TriggerON)),NA())</f>
        <v>1.3235715173545159E-2</v>
      </c>
      <c r="H2404" s="49">
        <f>_xll.qlCalendarAdvance(IborCalendar,$H2403,B2404,"f",FALSE)</f>
        <v>56612</v>
      </c>
      <c r="I2404" s="49">
        <f>_xll.qlInterestRateIndexValueDate(Index1M,$H2404)</f>
        <v>56614</v>
      </c>
      <c r="J2404" s="52">
        <f>IFERROR(_xll.qlIndexFixing(Index1M,$H2404,TRUE,_xll.ohTrigger(RecalcTrigger,Trigger1M)),NA())</f>
        <v>1.6052558489805933E-2</v>
      </c>
      <c r="K2404" s="52">
        <f>IFERROR(_xll.qlIndexFixing(ONIndex1M,I2404,TRUE,_xll.ohTrigger(RecalcTrigger,Trigger1M)),NA())</f>
        <v>1.6047182437302077E-2</v>
      </c>
      <c r="L2404" s="52">
        <f>IFERROR(_xll.qlIndexFixing(Index3M,H2404,TRUE,_xll.ohTrigger(RecalcTrigger,Trigger3M)),NA())</f>
        <v>1.7340980292965824E-2</v>
      </c>
      <c r="M2404" s="52">
        <f>IFERROR(_xll.qlIndexFixing(ONIndex3M,I2404,TRUE,_xll.ohTrigger(RecalcTrigger,Trigger3M)),NA())</f>
        <v>1.7316666571796091E-2</v>
      </c>
      <c r="N2404" s="52">
        <f>IFERROR(_xll.qlIndexFixing(Index6M,$H2404,TRUE,_xll.ohTrigger(RecalcTrigger,Trigger6M)),NA())</f>
        <v>1.9220400848168277E-2</v>
      </c>
      <c r="O2404" s="52">
        <f>IFERROR(_xll.qlIndexFixing(ONIndex6M,I2404,TRUE,_xll.ohTrigger(RecalcTrigger,Trigger6M)),NA())</f>
        <v>1.9154254037168084E-2</v>
      </c>
      <c r="P2404" s="52">
        <f>IFERROR(_xll.qlIndexFixing(Index1Y,$H2404,TRUE,_xll.ohTrigger(RecalcTrigger,Trigger1Y)),NA())</f>
        <v>2.1223308400487598E-2</v>
      </c>
      <c r="Q2404" s="52">
        <f>IFERROR(_xll.qlIndexFixing(ONIndex1Y,I2404,TRUE,_xll.ohTrigger(RecalcTrigger,Trigger1Y)),NA())</f>
        <v>2.1054272548433062E-2</v>
      </c>
    </row>
    <row r="2405" spans="2:17" x14ac:dyDescent="0.2">
      <c r="B2405" s="46" t="s">
        <v>51</v>
      </c>
      <c r="D2405" s="49">
        <f>_xll.qlCalendarAdvance(LocalCalendar,$D2404,B2405,"f",FALSE)</f>
        <v>56640</v>
      </c>
      <c r="E2405" s="49">
        <f>_xll.qlInterestRateIndexValueDate(IndexON,D2405)</f>
        <v>56640</v>
      </c>
      <c r="F2405" s="52">
        <f>IFERROR(_xll.qlIndexFixing(IndexON,D2405,TRUE,_xll.ohTrigger(RecalcTrigger,TriggerON)),NA())</f>
        <v>1.3232819285855513E-2</v>
      </c>
      <c r="H2405" s="49">
        <f>_xll.qlCalendarAdvance(IborCalendar,$H2404,B2405,"f",FALSE)</f>
        <v>56619</v>
      </c>
      <c r="I2405" s="49">
        <f>_xll.qlInterestRateIndexValueDate(Index1M,$H2405)</f>
        <v>56621</v>
      </c>
      <c r="J2405" s="52">
        <f>IFERROR(_xll.qlIndexFixing(Index1M,$H2405,TRUE,_xll.ohTrigger(RecalcTrigger,Trigger1M)),NA())</f>
        <v>1.6051196944298907E-2</v>
      </c>
      <c r="K2405" s="52">
        <f>IFERROR(_xll.qlIndexFixing(ONIndex1M,I2405,TRUE,_xll.ohTrigger(RecalcTrigger,Trigger1M)),NA())</f>
        <v>1.6044545445916825E-2</v>
      </c>
      <c r="L2405" s="52">
        <f>IFERROR(_xll.qlIndexFixing(Index3M,H2405,TRUE,_xll.ohTrigger(RecalcTrigger,Trigger3M)),NA())</f>
        <v>1.7339103235674003E-2</v>
      </c>
      <c r="M2405" s="52">
        <f>IFERROR(_xll.qlIndexFixing(ONIndex3M,I2405,TRUE,_xll.ohTrigger(RecalcTrigger,Trigger3M)),NA())</f>
        <v>1.731394211121895E-2</v>
      </c>
      <c r="N2405" s="52">
        <f>IFERROR(_xll.qlIndexFixing(Index6M,$H2405,TRUE,_xll.ohTrigger(RecalcTrigger,Trigger6M)),NA())</f>
        <v>1.9218494983950007E-2</v>
      </c>
      <c r="O2405" s="52">
        <f>IFERROR(_xll.qlIndexFixing(ONIndex6M,I2405,TRUE,_xll.ohTrigger(RecalcTrigger,Trigger6M)),NA())</f>
        <v>1.9151203623426483E-2</v>
      </c>
      <c r="P2405" s="52">
        <f>IFERROR(_xll.qlIndexFixing(Index1Y,$H2405,TRUE,_xll.ohTrigger(RecalcTrigger,Trigger1Y)),NA())</f>
        <v>2.122177617079319E-2</v>
      </c>
      <c r="Q2405" s="52">
        <f>IFERROR(_xll.qlIndexFixing(ONIndex1Y,I2405,TRUE,_xll.ohTrigger(RecalcTrigger,Trigger1Y)),NA())</f>
        <v>2.1050675897456017E-2</v>
      </c>
    </row>
    <row r="2406" spans="2:17" x14ac:dyDescent="0.2">
      <c r="B2406" s="46" t="s">
        <v>51</v>
      </c>
      <c r="D2406" s="49">
        <f>_xll.qlCalendarAdvance(LocalCalendar,$D2405,B2406,"f",FALSE)</f>
        <v>56647</v>
      </c>
      <c r="E2406" s="49">
        <f>_xll.qlInterestRateIndexValueDate(IndexON,D2406)</f>
        <v>56647</v>
      </c>
      <c r="F2406" s="52">
        <f>IFERROR(_xll.qlIndexFixing(IndexON,D2406,TRUE,_xll.ohTrigger(RecalcTrigger,TriggerON)),NA())</f>
        <v>1.3229919610715513E-2</v>
      </c>
      <c r="H2406" s="49">
        <f>_xll.qlCalendarAdvance(IborCalendar,$H2405,B2406,"f",FALSE)</f>
        <v>56626</v>
      </c>
      <c r="I2406" s="49">
        <f>_xll.qlInterestRateIndexValueDate(Index1M,$H2406)</f>
        <v>56628</v>
      </c>
      <c r="J2406" s="52">
        <f>IFERROR(_xll.qlIndexFixing(Index1M,$H2406,TRUE,_xll.ohTrigger(RecalcTrigger,Trigger1M)),NA())</f>
        <v>1.6049399931874285E-2</v>
      </c>
      <c r="K2406" s="52">
        <f>IFERROR(_xll.qlIndexFixing(ONIndex1M,I2406,TRUE,_xll.ohTrigger(RecalcTrigger,Trigger1M)),NA())</f>
        <v>1.604254978547992E-2</v>
      </c>
      <c r="L2406" s="52">
        <f>IFERROR(_xll.qlIndexFixing(Index3M,H2406,TRUE,_xll.ohTrigger(RecalcTrigger,Trigger3M)),NA())</f>
        <v>1.7337227529531596E-2</v>
      </c>
      <c r="M2406" s="52">
        <f>IFERROR(_xll.qlIndexFixing(ONIndex3M,I2406,TRUE,_xll.ohTrigger(RecalcTrigger,Trigger3M)),NA())</f>
        <v>1.7312065863341886E-2</v>
      </c>
      <c r="N2406" s="52">
        <f>IFERROR(_xll.qlIndexFixing(Index6M,$H2406,TRUE,_xll.ohTrigger(RecalcTrigger,Trigger6M)),NA())</f>
        <v>1.9216593017021746E-2</v>
      </c>
      <c r="O2406" s="52">
        <f>IFERROR(_xll.qlIndexFixing(ONIndex6M,I2406,TRUE,_xll.ohTrigger(RecalcTrigger,Trigger6M)),NA())</f>
        <v>1.9149270149325659E-2</v>
      </c>
      <c r="P2406" s="52">
        <f>IFERROR(_xll.qlIndexFixing(Index1Y,$H2406,TRUE,_xll.ohTrigger(RecalcTrigger,Trigger1Y)),NA())</f>
        <v>2.1219770906783991E-2</v>
      </c>
      <c r="Q2406" s="52">
        <f>IFERROR(_xll.qlIndexFixing(ONIndex1Y,I2406,TRUE,_xll.ohTrigger(RecalcTrigger,Trigger1Y)),NA())</f>
        <v>2.1048457679526678E-2</v>
      </c>
    </row>
    <row r="2407" spans="2:17" x14ac:dyDescent="0.2">
      <c r="B2407" s="46" t="s">
        <v>51</v>
      </c>
      <c r="D2407" s="49">
        <f>_xll.qlCalendarAdvance(LocalCalendar,$D2406,B2407,"f",FALSE)</f>
        <v>56654</v>
      </c>
      <c r="E2407" s="49">
        <f>_xll.qlInterestRateIndexValueDate(IndexON,D2407)</f>
        <v>56654</v>
      </c>
      <c r="F2407" s="52">
        <f>IFERROR(_xll.qlIndexFixing(IndexON,D2407,TRUE,_xll.ohTrigger(RecalcTrigger,TriggerON)),NA())</f>
        <v>1.3227016148045223E-2</v>
      </c>
      <c r="H2407" s="49">
        <f>_xll.qlCalendarAdvance(IborCalendar,$H2406,B2407,"f",FALSE)</f>
        <v>56633</v>
      </c>
      <c r="I2407" s="49">
        <f>_xll.qlInterestRateIndexValueDate(Index1M,$H2407)</f>
        <v>56635</v>
      </c>
      <c r="J2407" s="52">
        <f>IFERROR(_xll.qlIndexFixing(Index1M,$H2407,TRUE,_xll.ohTrigger(RecalcTrigger,Trigger1M)),NA())</f>
        <v>1.6047170557175194E-2</v>
      </c>
      <c r="K2407" s="52">
        <f>IFERROR(_xll.qlIndexFixing(ONIndex1M,I2407,TRUE,_xll.ohTrigger(RecalcTrigger,Trigger1M)),NA())</f>
        <v>1.6040548688991407E-2</v>
      </c>
      <c r="L2407" s="52">
        <f>IFERROR(_xll.qlIndexFixing(Index3M,H2407,TRUE,_xll.ohTrigger(RecalcTrigger,Trigger3M)),NA())</f>
        <v>1.7335353174535051E-2</v>
      </c>
      <c r="M2407" s="52">
        <f>IFERROR(_xll.qlIndexFixing(ONIndex3M,I2407,TRUE,_xll.ohTrigger(RecalcTrigger,Trigger3M)),NA())</f>
        <v>1.7310190959909377E-2</v>
      </c>
      <c r="N2407" s="52">
        <f>IFERROR(_xll.qlIndexFixing(Index6M,$H2407,TRUE,_xll.ohTrigger(RecalcTrigger,Trigger6M)),NA())</f>
        <v>1.9214694947373774E-2</v>
      </c>
      <c r="O2407" s="52">
        <f>IFERROR(_xll.qlIndexFixing(ONIndex6M,I2407,TRUE,_xll.ohTrigger(RecalcTrigger,Trigger6M)),NA())</f>
        <v>1.9147340533738344E-2</v>
      </c>
      <c r="P2407" s="52">
        <f>IFERROR(_xll.qlIndexFixing(Index1Y,$H2407,TRUE,_xll.ohTrigger(RecalcTrigger,Trigger1Y)),NA())</f>
        <v>2.1217775667793197E-2</v>
      </c>
      <c r="Q2407" s="52">
        <f>IFERROR(_xll.qlIndexFixing(ONIndex1Y,I2407,TRUE,_xll.ohTrigger(RecalcTrigger,Trigger1Y)),NA())</f>
        <v>2.1046249272229645E-2</v>
      </c>
    </row>
    <row r="2408" spans="2:17" x14ac:dyDescent="0.2">
      <c r="B2408" s="46" t="s">
        <v>51</v>
      </c>
      <c r="D2408" s="49">
        <f>_xll.qlCalendarAdvance(LocalCalendar,$D2407,B2408,"f",FALSE)</f>
        <v>56661</v>
      </c>
      <c r="E2408" s="49">
        <f>_xll.qlInterestRateIndexValueDate(IndexON,D2408)</f>
        <v>56661</v>
      </c>
      <c r="F2408" s="52">
        <f>IFERROR(_xll.qlIndexFixing(IndexON,D2408,TRUE,_xll.ohTrigger(RecalcTrigger,TriggerON)),NA())</f>
        <v>1.3224108897764708E-2</v>
      </c>
      <c r="H2408" s="49">
        <f>_xll.qlCalendarAdvance(IborCalendar,$H2407,B2408,"f",FALSE)</f>
        <v>56640</v>
      </c>
      <c r="I2408" s="49">
        <f>_xll.qlInterestRateIndexValueDate(Index1M,$H2408)</f>
        <v>56642</v>
      </c>
      <c r="J2408" s="52">
        <f>IFERROR(_xll.qlIndexFixing(Index1M,$H2408,TRUE,_xll.ohTrigger(RecalcTrigger,Trigger1M)),NA())</f>
        <v>1.6044511456680569E-2</v>
      </c>
      <c r="K2408" s="52">
        <f>IFERROR(_xll.qlIndexFixing(ONIndex1M,I2408,TRUE,_xll.ohTrigger(RecalcTrigger,Trigger1M)),NA())</f>
        <v>1.6038542156691094E-2</v>
      </c>
      <c r="L2408" s="52">
        <f>IFERROR(_xll.qlIndexFixing(Index3M,H2408,TRUE,_xll.ohTrigger(RecalcTrigger,Trigger3M)),NA())</f>
        <v>1.7333480170682591E-2</v>
      </c>
      <c r="M2408" s="52">
        <f>IFERROR(_xll.qlIndexFixing(ONIndex3M,I2408,TRUE,_xll.ohTrigger(RecalcTrigger,Trigger3M)),NA())</f>
        <v>1.7308317400921425E-2</v>
      </c>
      <c r="N2408" s="52">
        <f>IFERROR(_xll.qlIndexFixing(Index6M,$H2408,TRUE,_xll.ohTrigger(RecalcTrigger,Trigger6M)),NA())</f>
        <v>1.9212800774993724E-2</v>
      </c>
      <c r="O2408" s="52">
        <f>IFERROR(_xll.qlIndexFixing(ONIndex6M,I2408,TRUE,_xll.ohTrigger(RecalcTrigger,Trigger6M)),NA())</f>
        <v>1.9145414776504666E-2</v>
      </c>
      <c r="P2408" s="52">
        <f>IFERROR(_xll.qlIndexFixing(Index1Y,$H2408,TRUE,_xll.ohTrigger(RecalcTrigger,Trigger1Y)),NA())</f>
        <v>2.121579045376102E-2</v>
      </c>
      <c r="Q2408" s="52">
        <f>IFERROR(_xll.qlIndexFixing(ONIndex1Y,I2408,TRUE,_xll.ohTrigger(RecalcTrigger,Trigger1Y)),NA())</f>
        <v>2.1044050675405046E-2</v>
      </c>
    </row>
    <row r="2409" spans="2:17" x14ac:dyDescent="0.2">
      <c r="B2409" s="46" t="s">
        <v>51</v>
      </c>
      <c r="D2409" s="49">
        <f>_xll.qlCalendarAdvance(LocalCalendar,$D2408,B2409,"f",FALSE)</f>
        <v>56668</v>
      </c>
      <c r="E2409" s="49">
        <f>_xll.qlInterestRateIndexValueDate(IndexON,D2409)</f>
        <v>56668</v>
      </c>
      <c r="F2409" s="52">
        <f>IFERROR(_xll.qlIndexFixing(IndexON,D2409,TRUE,_xll.ohTrigger(RecalcTrigger,TriggerON)),NA())</f>
        <v>1.3221197860193712E-2</v>
      </c>
      <c r="H2409" s="49">
        <f>_xll.qlCalendarAdvance(IborCalendar,$H2408,B2409,"f",FALSE)</f>
        <v>56647</v>
      </c>
      <c r="I2409" s="49">
        <f>_xll.qlInterestRateIndexValueDate(Index1M,$H2409)</f>
        <v>56649</v>
      </c>
      <c r="J2409" s="52">
        <f>IFERROR(_xll.qlIndexFixing(Index1M,$H2409,TRUE,_xll.ohTrigger(RecalcTrigger,Trigger1M)),NA())</f>
        <v>1.6042273911873104E-2</v>
      </c>
      <c r="K2409" s="52">
        <f>IFERROR(_xll.qlIndexFixing(ONIndex1M,I2409,TRUE,_xll.ohTrigger(RecalcTrigger,Trigger1M)),NA())</f>
        <v>1.6036530188339171E-2</v>
      </c>
      <c r="L2409" s="52">
        <f>IFERROR(_xll.qlIndexFixing(Index3M,H2409,TRUE,_xll.ohTrigger(RecalcTrigger,Trigger3M)),NA())</f>
        <v>1.7331325357733993E-2</v>
      </c>
      <c r="M2409" s="52">
        <f>IFERROR(_xll.qlIndexFixing(ONIndex3M,I2409,TRUE,_xll.ohTrigger(RecalcTrigger,Trigger3M)),NA())</f>
        <v>1.73064451865379E-2</v>
      </c>
      <c r="N2409" s="52">
        <f>IFERROR(_xll.qlIndexFixing(Index6M,$H2409,TRUE,_xll.ohTrigger(RecalcTrigger,Trigger6M)),NA())</f>
        <v>1.9210910499872322E-2</v>
      </c>
      <c r="O2409" s="52">
        <f>IFERROR(_xll.qlIndexFixing(ONIndex6M,I2409,TRUE,_xll.ohTrigger(RecalcTrigger,Trigger6M)),NA())</f>
        <v>1.9143492877784496E-2</v>
      </c>
      <c r="P2409" s="52">
        <f>IFERROR(_xll.qlIndexFixing(Index1Y,$H2409,TRUE,_xll.ohTrigger(RecalcTrigger,Trigger1Y)),NA())</f>
        <v>2.1213815264628549E-2</v>
      </c>
      <c r="Q2409" s="52">
        <f>IFERROR(_xll.qlIndexFixing(ONIndex1Y,I2409,TRUE,_xll.ohTrigger(RecalcTrigger,Trigger1Y)),NA())</f>
        <v>2.104186188929269E-2</v>
      </c>
    </row>
    <row r="2410" spans="2:17" x14ac:dyDescent="0.2">
      <c r="B2410" s="46" t="s">
        <v>51</v>
      </c>
      <c r="D2410" s="49">
        <f>_xll.qlCalendarAdvance(LocalCalendar,$D2409,B2410,"f",FALSE)</f>
        <v>56675</v>
      </c>
      <c r="E2410" s="49">
        <f>_xll.qlInterestRateIndexValueDate(IndexON,D2410)</f>
        <v>56675</v>
      </c>
      <c r="F2410" s="52">
        <f>IFERROR(_xll.qlIndexFixing(IndexON,D2410,TRUE,_xll.ohTrigger(RecalcTrigger,TriggerON)),NA())</f>
        <v>1.3218283035092426E-2</v>
      </c>
      <c r="H2410" s="49">
        <f>_xll.qlCalendarAdvance(IborCalendar,$H2409,B2410,"f",FALSE)</f>
        <v>56654</v>
      </c>
      <c r="I2410" s="49">
        <f>_xll.qlInterestRateIndexValueDate(Index1M,$H2410)</f>
        <v>56656</v>
      </c>
      <c r="J2410" s="52">
        <f>IFERROR(_xll.qlIndexFixing(Index1M,$H2410,TRUE,_xll.ohTrigger(RecalcTrigger,Trigger1M)),NA())</f>
        <v>1.6040243584232807E-2</v>
      </c>
      <c r="K2410" s="52">
        <f>IFERROR(_xll.qlIndexFixing(ONIndex1M,I2410,TRUE,_xll.ohTrigger(RecalcTrigger,Trigger1M)),NA())</f>
        <v>1.6034512784095512E-2</v>
      </c>
      <c r="L2410" s="52">
        <f>IFERROR(_xll.qlIndexFixing(Index3M,H2410,TRUE,_xll.ohTrigger(RecalcTrigger,Trigger3M)),NA())</f>
        <v>1.7329455049503006E-2</v>
      </c>
      <c r="M2410" s="52">
        <f>IFERROR(_xll.qlIndexFixing(ONIndex3M,I2410,TRUE,_xll.ohTrigger(RecalcTrigger,Trigger3M)),NA())</f>
        <v>1.7304574316758803E-2</v>
      </c>
      <c r="N2410" s="52">
        <f>IFERROR(_xll.qlIndexFixing(Index6M,$H2410,TRUE,_xll.ohTrigger(RecalcTrigger,Trigger6M)),NA())</f>
        <v>1.9209024121996758E-2</v>
      </c>
      <c r="O2410" s="52">
        <f>IFERROR(_xll.qlIndexFixing(ONIndex6M,I2410,TRUE,_xll.ohTrigger(RecalcTrigger,Trigger6M)),NA())</f>
        <v>1.9141574837417963E-2</v>
      </c>
      <c r="P2410" s="52">
        <f>IFERROR(_xll.qlIndexFixing(Index1Y,$H2410,TRUE,_xll.ohTrigger(RecalcTrigger,Trigger1Y)),NA())</f>
        <v>2.1211850100336653E-2</v>
      </c>
      <c r="Q2410" s="52">
        <f>IFERROR(_xll.qlIndexFixing(ONIndex1Y,I2410,TRUE,_xll.ohTrigger(RecalcTrigger,Trigger1Y)),NA())</f>
        <v>2.1039682913732705E-2</v>
      </c>
    </row>
    <row r="2411" spans="2:17" x14ac:dyDescent="0.2">
      <c r="B2411" s="46" t="s">
        <v>51</v>
      </c>
      <c r="D2411" s="49">
        <f>_xll.qlCalendarAdvance(LocalCalendar,$D2410,B2411,"f",FALSE)</f>
        <v>56682</v>
      </c>
      <c r="E2411" s="49">
        <f>_xll.qlInterestRateIndexValueDate(IndexON,D2411)</f>
        <v>56682</v>
      </c>
      <c r="F2411" s="52">
        <f>IFERROR(_xll.qlIndexFixing(IndexON,D2411,TRUE,_xll.ohTrigger(RecalcTrigger,TriggerON)),NA())</f>
        <v>1.3215364422460851E-2</v>
      </c>
      <c r="H2411" s="49">
        <f>_xll.qlCalendarAdvance(IborCalendar,$H2410,B2411,"f",FALSE)</f>
        <v>56661</v>
      </c>
      <c r="I2411" s="49">
        <f>_xll.qlInterestRateIndexValueDate(Index1M,$H2411)</f>
        <v>56663</v>
      </c>
      <c r="J2411" s="52">
        <f>IFERROR(_xll.qlIndexFixing(Index1M,$H2411,TRUE,_xll.ohTrigger(RecalcTrigger,Trigger1M)),NA())</f>
        <v>1.6038207814394388E-2</v>
      </c>
      <c r="K2411" s="52">
        <f>IFERROR(_xll.qlIndexFixing(ONIndex1M,I2411,TRUE,_xll.ohTrigger(RecalcTrigger,Trigger1M)),NA())</f>
        <v>1.6032489943640371E-2</v>
      </c>
      <c r="L2411" s="52">
        <f>IFERROR(_xll.qlIndexFixing(Index3M,H2411,TRUE,_xll.ohTrigger(RecalcTrigger,Trigger3M)),NA())</f>
        <v>1.7327586092335104E-2</v>
      </c>
      <c r="M2411" s="52">
        <f>IFERROR(_xll.qlIndexFixing(ONIndex3M,I2411,TRUE,_xll.ohTrigger(RecalcTrigger,Trigger3M)),NA())</f>
        <v>1.7302704791344325E-2</v>
      </c>
      <c r="N2411" s="52">
        <f>IFERROR(_xll.qlIndexFixing(Index6M,$H2411,TRUE,_xll.ohTrigger(RecalcTrigger,Trigger6M)),NA())</f>
        <v>1.9207141641356881E-2</v>
      </c>
      <c r="O2411" s="52">
        <f>IFERROR(_xll.qlIndexFixing(ONIndex6M,I2411,TRUE,_xll.ohTrigger(RecalcTrigger,Trigger6M)),NA())</f>
        <v>1.9139660655405066E-2</v>
      </c>
      <c r="P2411" s="52">
        <f>IFERROR(_xll.qlIndexFixing(Index1Y,$H2411,TRUE,_xll.ohTrigger(RecalcTrigger,Trigger1Y)),NA())</f>
        <v>2.1209894960826856E-2</v>
      </c>
      <c r="Q2411" s="52">
        <f>IFERROR(_xll.qlIndexFixing(ONIndex1Y,I2411,TRUE,_xll.ohTrigger(RecalcTrigger,Trigger1Y)),NA())</f>
        <v>2.1037513748645154E-2</v>
      </c>
    </row>
    <row r="2412" spans="2:17" x14ac:dyDescent="0.2">
      <c r="B2412" s="46" t="s">
        <v>51</v>
      </c>
      <c r="D2412" s="49">
        <f>_xll.qlCalendarAdvance(LocalCalendar,$D2411,B2412,"f",FALSE)</f>
        <v>56689</v>
      </c>
      <c r="E2412" s="49">
        <f>_xll.qlInterestRateIndexValueDate(IndexON,D2412)</f>
        <v>56689</v>
      </c>
      <c r="F2412" s="52">
        <f>IFERROR(_xll.qlIndexFixing(IndexON,D2412,TRUE,_xll.ohTrigger(RecalcTrigger,TriggerON)),NA())</f>
        <v>1.3212442022458859E-2</v>
      </c>
      <c r="H2412" s="49">
        <f>_xll.qlCalendarAdvance(IborCalendar,$H2411,B2412,"f",FALSE)</f>
        <v>56668</v>
      </c>
      <c r="I2412" s="49">
        <f>_xll.qlInterestRateIndexValueDate(Index1M,$H2412)</f>
        <v>56670</v>
      </c>
      <c r="J2412" s="52">
        <f>IFERROR(_xll.qlIndexFixing(Index1M,$H2412,TRUE,_xll.ohTrigger(RecalcTrigger,Trigger1M)),NA())</f>
        <v>1.6036166602357849E-2</v>
      </c>
      <c r="K2412" s="52">
        <f>IFERROR(_xll.qlIndexFixing(ONIndex1M,I2412,TRUE,_xll.ohTrigger(RecalcTrigger,Trigger1M)),NA())</f>
        <v>1.6030461667453366E-2</v>
      </c>
      <c r="L2412" s="52">
        <f>IFERROR(_xll.qlIndexFixing(Index3M,H2412,TRUE,_xll.ohTrigger(RecalcTrigger,Trigger3M)),NA())</f>
        <v>1.7325718486230282E-2</v>
      </c>
      <c r="M2412" s="52">
        <f>IFERROR(_xll.qlIndexFixing(ONIndex3M,I2412,TRUE,_xll.ohTrigger(RecalcTrigger,Trigger3M)),NA())</f>
        <v>1.7300836610534276E-2</v>
      </c>
      <c r="N2412" s="52">
        <f>IFERROR(_xll.qlIndexFixing(Index6M,$H2412,TRUE,_xll.ohTrigger(RecalcTrigger,Trigger6M)),NA())</f>
        <v>1.9205263057942085E-2</v>
      </c>
      <c r="O2412" s="52">
        <f>IFERROR(_xll.qlIndexFixing(ONIndex6M,I2412,TRUE,_xll.ohTrigger(RecalcTrigger,Trigger6M)),NA())</f>
        <v>1.9137750331985615E-2</v>
      </c>
      <c r="P2412" s="52">
        <f>IFERROR(_xll.qlIndexFixing(Index1Y,$H2412,TRUE,_xll.ohTrigger(RecalcTrigger,Trigger1Y)),NA())</f>
        <v>2.1207949846040682E-2</v>
      </c>
      <c r="Q2412" s="52">
        <f>IFERROR(_xll.qlIndexFixing(ONIndex1Y,I2412,TRUE,_xll.ohTrigger(RecalcTrigger,Trigger1Y)),NA())</f>
        <v>2.1035354394269845E-2</v>
      </c>
    </row>
    <row r="2413" spans="2:17" x14ac:dyDescent="0.2">
      <c r="B2413" s="46" t="s">
        <v>51</v>
      </c>
      <c r="D2413" s="49">
        <f>_xll.qlCalendarAdvance(LocalCalendar,$D2412,B2413,"f",FALSE)</f>
        <v>56696</v>
      </c>
      <c r="E2413" s="49">
        <f>_xll.qlInterestRateIndexValueDate(IndexON,D2413)</f>
        <v>56696</v>
      </c>
      <c r="F2413" s="52">
        <f>IFERROR(_xll.qlIndexFixing(IndexON,D2413,TRUE,_xll.ohTrigger(RecalcTrigger,TriggerON)),NA())</f>
        <v>1.3209515834926577E-2</v>
      </c>
      <c r="H2413" s="49">
        <f>_xll.qlCalendarAdvance(IborCalendar,$H2412,B2413,"f",FALSE)</f>
        <v>56675</v>
      </c>
      <c r="I2413" s="49">
        <f>_xll.qlInterestRateIndexValueDate(Index1M,$H2413)</f>
        <v>56677</v>
      </c>
      <c r="J2413" s="52">
        <f>IFERROR(_xll.qlIndexFixing(Index1M,$H2413,TRUE,_xll.ohTrigger(RecalcTrigger,Trigger1M)),NA())</f>
        <v>1.6034960760818728E-2</v>
      </c>
      <c r="K2413" s="52">
        <f>IFERROR(_xll.qlIndexFixing(ONIndex1M,I2413,TRUE,_xll.ohTrigger(RecalcTrigger,Trigger1M)),NA())</f>
        <v>1.6028427955374625E-2</v>
      </c>
      <c r="L2413" s="52">
        <f>IFERROR(_xll.qlIndexFixing(Index3M,H2413,TRUE,_xll.ohTrigger(RecalcTrigger,Trigger3M)),NA())</f>
        <v>1.7324701822427915E-2</v>
      </c>
      <c r="M2413" s="52">
        <f>IFERROR(_xll.qlIndexFixing(ONIndex3M,I2413,TRUE,_xll.ohTrigger(RecalcTrigger,Trigger3M)),NA())</f>
        <v>1.7298969774088846E-2</v>
      </c>
      <c r="N2413" s="52">
        <f>IFERROR(_xll.qlIndexFixing(Index6M,$H2413,TRUE,_xll.ohTrigger(RecalcTrigger,Trigger6M)),NA())</f>
        <v>1.9205656755615901E-2</v>
      </c>
      <c r="O2413" s="52">
        <f>IFERROR(_xll.qlIndexFixing(ONIndex6M,I2413,TRUE,_xll.ohTrigger(RecalcTrigger,Trigger6M)),NA())</f>
        <v>1.9135843866919799E-2</v>
      </c>
      <c r="P2413" s="52">
        <f>IFERROR(_xll.qlIndexFixing(Index1Y,$H2413,TRUE,_xll.ohTrigger(RecalcTrigger,Trigger1Y)),NA())</f>
        <v>2.1207480618888767E-2</v>
      </c>
      <c r="Q2413" s="52">
        <f>IFERROR(_xll.qlIndexFixing(ONIndex1Y,I2413,TRUE,_xll.ohTrigger(RecalcTrigger,Trigger1Y)),NA())</f>
        <v>2.1033204850446907E-2</v>
      </c>
    </row>
    <row r="2414" spans="2:17" x14ac:dyDescent="0.2">
      <c r="B2414" s="46" t="s">
        <v>51</v>
      </c>
      <c r="D2414" s="49">
        <f>_xll.qlCalendarAdvance(LocalCalendar,$D2413,B2414,"f",FALSE)</f>
        <v>56703</v>
      </c>
      <c r="E2414" s="49">
        <f>_xll.qlInterestRateIndexValueDate(IndexON,D2414)</f>
        <v>56703</v>
      </c>
      <c r="F2414" s="52">
        <f>IFERROR(_xll.qlIndexFixing(IndexON,D2414,TRUE,_xll.ohTrigger(RecalcTrigger,TriggerON)),NA())</f>
        <v>1.3206585859864006E-2</v>
      </c>
      <c r="H2414" s="49">
        <f>_xll.qlCalendarAdvance(IborCalendar,$H2413,B2414,"f",FALSE)</f>
        <v>56682</v>
      </c>
      <c r="I2414" s="49">
        <f>_xll.qlInterestRateIndexValueDate(Index1M,$H2414)</f>
        <v>56684</v>
      </c>
      <c r="J2414" s="52">
        <f>IFERROR(_xll.qlIndexFixing(Index1M,$H2414,TRUE,_xll.ohTrigger(RecalcTrigger,Trigger1M)),NA())</f>
        <v>1.6032906743852215E-2</v>
      </c>
      <c r="K2414" s="52">
        <f>IFERROR(_xll.qlIndexFixing(ONIndex1M,I2414,TRUE,_xll.ohTrigger(RecalcTrigger,Trigger1M)),NA())</f>
        <v>1.6026388807164338E-2</v>
      </c>
      <c r="L2414" s="52">
        <f>IFERROR(_xll.qlIndexFixing(Index3M,H2414,TRUE,_xll.ohTrigger(RecalcTrigger,Trigger3M)),NA())</f>
        <v>1.7322836939345172E-2</v>
      </c>
      <c r="M2414" s="52">
        <f>IFERROR(_xll.qlIndexFixing(ONIndex3M,I2414,TRUE,_xll.ohTrigger(RecalcTrigger,Trigger3M)),NA())</f>
        <v>1.729710428232778E-2</v>
      </c>
      <c r="N2414" s="52">
        <f>IFERROR(_xll.qlIndexFixing(Index6M,$H2414,TRUE,_xll.ohTrigger(RecalcTrigger,Trigger6M)),NA())</f>
        <v>1.9203408721933823E-2</v>
      </c>
      <c r="O2414" s="52">
        <f>IFERROR(_xll.qlIndexFixing(ONIndex6M,I2414,TRUE,_xll.ohTrigger(RecalcTrigger,Trigger6M)),NA())</f>
        <v>1.9133941260207621E-2</v>
      </c>
      <c r="P2414" s="52">
        <f>IFERROR(_xll.qlIndexFixing(Index1Y,$H2414,TRUE,_xll.ohTrigger(RecalcTrigger,Trigger1Y)),NA())</f>
        <v>2.120555736524438E-2</v>
      </c>
      <c r="Q2414" s="52">
        <f>IFERROR(_xll.qlIndexFixing(ONIndex1Y,I2414,TRUE,_xll.ohTrigger(RecalcTrigger,Trigger1Y)),NA())</f>
        <v>2.103106511717634E-2</v>
      </c>
    </row>
    <row r="2415" spans="2:17" x14ac:dyDescent="0.2">
      <c r="B2415" s="46" t="s">
        <v>51</v>
      </c>
      <c r="D2415" s="49">
        <f>_xll.qlCalendarAdvance(LocalCalendar,$D2414,B2415,"f",FALSE)</f>
        <v>56710</v>
      </c>
      <c r="E2415" s="49">
        <f>_xll.qlInterestRateIndexValueDate(IndexON,D2415)</f>
        <v>56710</v>
      </c>
      <c r="F2415" s="52">
        <f>IFERROR(_xll.qlIndexFixing(IndexON,D2415,TRUE,_xll.ohTrigger(RecalcTrigger,TriggerON)),NA())</f>
        <v>1.3203652097431018E-2</v>
      </c>
      <c r="H2415" s="49">
        <f>_xll.qlCalendarAdvance(IborCalendar,$H2414,B2415,"f",FALSE)</f>
        <v>56689</v>
      </c>
      <c r="I2415" s="49">
        <f>_xll.qlInterestRateIndexValueDate(Index1M,$H2415)</f>
        <v>56691</v>
      </c>
      <c r="J2415" s="52">
        <f>IFERROR(_xll.qlIndexFixing(Index1M,$H2415,TRUE,_xll.ohTrigger(RecalcTrigger,Trigger1M)),NA())</f>
        <v>1.6031056427507906E-2</v>
      </c>
      <c r="K2415" s="52">
        <f>IFERROR(_xll.qlIndexFixing(ONIndex1M,I2415,TRUE,_xll.ohTrigger(RecalcTrigger,Trigger1M)),NA())</f>
        <v>1.6024344222982378E-2</v>
      </c>
      <c r="L2415" s="52">
        <f>IFERROR(_xll.qlIndexFixing(Index3M,H2415,TRUE,_xll.ohTrigger(RecalcTrigger,Trigger3M)),NA())</f>
        <v>1.7320973407540654E-2</v>
      </c>
      <c r="M2415" s="52">
        <f>IFERROR(_xll.qlIndexFixing(ONIndex3M,I2415,TRUE,_xll.ohTrigger(RecalcTrigger,Trigger3M)),NA())</f>
        <v>1.7295240134931333E-2</v>
      </c>
      <c r="N2415" s="52">
        <f>IFERROR(_xll.qlIndexFixing(Index6M,$H2415,TRUE,_xll.ohTrigger(RecalcTrigger,Trigger6M)),NA())</f>
        <v>1.9201542726827867E-2</v>
      </c>
      <c r="O2415" s="52">
        <f>IFERROR(_xll.qlIndexFixing(ONIndex6M,I2415,TRUE,_xll.ohTrigger(RecalcTrigger,Trigger6M)),NA())</f>
        <v>1.9132042511929015E-2</v>
      </c>
      <c r="P2415" s="52">
        <f>IFERROR(_xll.qlIndexFixing(Index1Y,$H2415,TRUE,_xll.ohTrigger(RecalcTrigger,Trigger1Y)),NA())</f>
        <v>2.120364413792129E-2</v>
      </c>
      <c r="Q2415" s="52">
        <f>IFERROR(_xll.qlIndexFixing(ONIndex1Y,I2415,TRUE,_xll.ohTrigger(RecalcTrigger,Trigger1Y)),NA())</f>
        <v>2.1028935194378207E-2</v>
      </c>
    </row>
    <row r="2416" spans="2:17" x14ac:dyDescent="0.2">
      <c r="B2416" s="46" t="s">
        <v>51</v>
      </c>
      <c r="D2416" s="49">
        <f>_xll.qlCalendarAdvance(LocalCalendar,$D2415,B2416,"f",FALSE)</f>
        <v>56717</v>
      </c>
      <c r="E2416" s="49">
        <f>_xll.qlInterestRateIndexValueDate(IndexON,D2416)</f>
        <v>56717</v>
      </c>
      <c r="F2416" s="52">
        <f>IFERROR(_xll.qlIndexFixing(IndexON,D2416,TRUE,_xll.ohTrigger(RecalcTrigger,TriggerON)),NA())</f>
        <v>1.3200714547547676E-2</v>
      </c>
      <c r="H2416" s="49">
        <f>_xll.qlCalendarAdvance(IborCalendar,$H2415,B2416,"f",FALSE)</f>
        <v>56696</v>
      </c>
      <c r="I2416" s="49">
        <f>_xll.qlInterestRateIndexValueDate(Index1M,$H2416)</f>
        <v>56698</v>
      </c>
      <c r="J2416" s="52">
        <f>IFERROR(_xll.qlIndexFixing(Index1M,$H2416,TRUE,_xll.ohTrigger(RecalcTrigger,Trigger1M)),NA())</f>
        <v>1.6028782380601292E-2</v>
      </c>
      <c r="K2416" s="52">
        <f>IFERROR(_xll.qlIndexFixing(ONIndex1M,I2416,TRUE,_xll.ohTrigger(RecalcTrigger,Trigger1M)),NA())</f>
        <v>1.6022294202908682E-2</v>
      </c>
      <c r="L2416" s="52">
        <f>IFERROR(_xll.qlIndexFixing(Index3M,H2416,TRUE,_xll.ohTrigger(RecalcTrigger,Trigger3M)),NA())</f>
        <v>1.7319111227016088E-2</v>
      </c>
      <c r="M2416" s="52">
        <f>IFERROR(_xll.qlIndexFixing(ONIndex3M,I2416,TRUE,_xll.ohTrigger(RecalcTrigger,Trigger3M)),NA())</f>
        <v>1.7293377332219251E-2</v>
      </c>
      <c r="N2416" s="52">
        <f>IFERROR(_xll.qlIndexFixing(Index6M,$H2416,TRUE,_xll.ohTrigger(RecalcTrigger,Trigger6M)),NA())</f>
        <v>1.9199680629981689E-2</v>
      </c>
      <c r="O2416" s="52">
        <f>IFERROR(_xll.qlIndexFixing(ONIndex6M,I2416,TRUE,_xll.ohTrigger(RecalcTrigger,Trigger6M)),NA())</f>
        <v>1.9130147622083982E-2</v>
      </c>
      <c r="P2416" s="52">
        <f>IFERROR(_xll.qlIndexFixing(Index1Y,$H2416,TRUE,_xll.ohTrigger(RecalcTrigger,Trigger1Y)),NA())</f>
        <v>2.1201740936861495E-2</v>
      </c>
      <c r="Q2416" s="52">
        <f>IFERROR(_xll.qlIndexFixing(ONIndex1Y,I2416,TRUE,_xll.ohTrigger(RecalcTrigger,Trigger1Y)),NA())</f>
        <v>2.1026815082292316E-2</v>
      </c>
    </row>
    <row r="2417" spans="2:17" x14ac:dyDescent="0.2">
      <c r="B2417" s="46" t="s">
        <v>51</v>
      </c>
      <c r="D2417" s="49">
        <f>_xll.qlCalendarAdvance(LocalCalendar,$D2416,B2417,"f",FALSE)</f>
        <v>56724</v>
      </c>
      <c r="E2417" s="49">
        <f>_xll.qlInterestRateIndexValueDate(IndexON,D2417)</f>
        <v>56724</v>
      </c>
      <c r="F2417" s="52">
        <f>IFERROR(_xll.qlIndexFixing(IndexON,D2417,TRUE,_xll.ohTrigger(RecalcTrigger,TriggerON)),NA())</f>
        <v>1.3197773210054109E-2</v>
      </c>
      <c r="H2417" s="49">
        <f>_xll.qlCalendarAdvance(IborCalendar,$H2416,B2417,"f",FALSE)</f>
        <v>56703</v>
      </c>
      <c r="I2417" s="49">
        <f>_xll.qlInterestRateIndexValueDate(Index1M,$H2417)</f>
        <v>56705</v>
      </c>
      <c r="J2417" s="52">
        <f>IFERROR(_xll.qlIndexFixing(Index1M,$H2417,TRUE,_xll.ohTrigger(RecalcTrigger,Trigger1M)),NA())</f>
        <v>1.6026920216437288E-2</v>
      </c>
      <c r="K2417" s="52">
        <f>IFERROR(_xll.qlIndexFixing(ONIndex1M,I2417,TRUE,_xll.ohTrigger(RecalcTrigger,Trigger1M)),NA())</f>
        <v>1.6020238746783377E-2</v>
      </c>
      <c r="L2417" s="52">
        <f>IFERROR(_xll.qlIndexFixing(Index3M,H2417,TRUE,_xll.ohTrigger(RecalcTrigger,Trigger3M)),NA())</f>
        <v>1.7316967162603721E-2</v>
      </c>
      <c r="M2417" s="52">
        <f>IFERROR(_xll.qlIndexFixing(ONIndex3M,I2417,TRUE,_xll.ohTrigger(RecalcTrigger,Trigger3M)),NA())</f>
        <v>1.729151587403166E-2</v>
      </c>
      <c r="N2417" s="52">
        <f>IFERROR(_xll.qlIndexFixing(Index6M,$H2417,TRUE,_xll.ohTrigger(RecalcTrigger,Trigger6M)),NA())</f>
        <v>1.9196686039981668E-2</v>
      </c>
      <c r="O2417" s="52">
        <f>IFERROR(_xll.qlIndexFixing(ONIndex6M,I2417,TRUE,_xll.ohTrigger(RecalcTrigger,Trigger6M)),NA())</f>
        <v>1.9128256590752457E-2</v>
      </c>
      <c r="P2417" s="52">
        <f>IFERROR(_xll.qlIndexFixing(Index1Y,$H2417,TRUE,_xll.ohTrigger(RecalcTrigger,Trigger1Y)),NA())</f>
        <v>2.1200338957001897E-2</v>
      </c>
      <c r="Q2417" s="52">
        <f>IFERROR(_xll.qlIndexFixing(ONIndex1Y,I2417,TRUE,_xll.ohTrigger(RecalcTrigger,Trigger1Y)),NA())</f>
        <v>2.1024704780758796E-2</v>
      </c>
    </row>
    <row r="2418" spans="2:17" x14ac:dyDescent="0.2">
      <c r="B2418" s="46" t="s">
        <v>51</v>
      </c>
      <c r="D2418" s="49">
        <f>_xll.qlCalendarAdvance(LocalCalendar,$D2417,B2418,"f",FALSE)</f>
        <v>56731</v>
      </c>
      <c r="E2418" s="49">
        <f>_xll.qlInterestRateIndexValueDate(IndexON,D2418)</f>
        <v>56731</v>
      </c>
      <c r="F2418" s="52">
        <f>IFERROR(_xll.qlIndexFixing(IndexON,D2418,TRUE,_xll.ohTrigger(RecalcTrigger,TriggerON)),NA())</f>
        <v>1.3194828085190125E-2</v>
      </c>
      <c r="H2418" s="49">
        <f>_xll.qlCalendarAdvance(IborCalendar,$H2417,B2418,"f",FALSE)</f>
        <v>56710</v>
      </c>
      <c r="I2418" s="49">
        <f>_xll.qlInterestRateIndexValueDate(Index1M,$H2418)</f>
        <v>56712</v>
      </c>
      <c r="J2418" s="52">
        <f>IFERROR(_xll.qlIndexFixing(Index1M,$H2418,TRUE,_xll.ohTrigger(RecalcTrigger,Trigger1M)),NA())</f>
        <v>1.6024636244938995E-2</v>
      </c>
      <c r="K2418" s="52">
        <f>IFERROR(_xll.qlIndexFixing(ONIndex1M,I2418,TRUE,_xll.ohTrigger(RecalcTrigger,Trigger1M)),NA())</f>
        <v>1.6018177854766336E-2</v>
      </c>
      <c r="L2418" s="52">
        <f>IFERROR(_xll.qlIndexFixing(Index3M,H2418,TRUE,_xll.ohTrigger(RecalcTrigger,Trigger3M)),NA())</f>
        <v>1.7315107677356622E-2</v>
      </c>
      <c r="M2418" s="52">
        <f>IFERROR(_xll.qlIndexFixing(ONIndex3M,I2418,TRUE,_xll.ohTrigger(RecalcTrigger,Trigger3M)),NA())</f>
        <v>1.7289655760208689E-2</v>
      </c>
      <c r="N2418" s="52">
        <f>IFERROR(_xll.qlIndexFixing(Index6M,$H2418,TRUE,_xll.ohTrigger(RecalcTrigger,Trigger6M)),NA())</f>
        <v>1.919483119958236E-2</v>
      </c>
      <c r="O2418" s="52">
        <f>IFERROR(_xll.qlIndexFixing(ONIndex6M,I2418,TRUE,_xll.ohTrigger(RecalcTrigger,Trigger6M)),NA())</f>
        <v>1.9126369417774569E-2</v>
      </c>
      <c r="P2418" s="52">
        <f>IFERROR(_xll.qlIndexFixing(Index1Y,$H2418,TRUE,_xll.ohTrigger(RecalcTrigger,Trigger1Y)),NA())</f>
        <v>2.119796461330329E-2</v>
      </c>
      <c r="Q2418" s="52">
        <f>IFERROR(_xll.qlIndexFixing(ONIndex1Y,I2418,TRUE,_xll.ohTrigger(RecalcTrigger,Trigger1Y)),NA())</f>
        <v>2.1022604289697711E-2</v>
      </c>
    </row>
    <row r="2419" spans="2:17" x14ac:dyDescent="0.2">
      <c r="B2419" s="46" t="s">
        <v>51</v>
      </c>
      <c r="D2419" s="49">
        <f>_xll.qlCalendarAdvance(LocalCalendar,$D2418,B2419,"f",FALSE)</f>
        <v>56738</v>
      </c>
      <c r="E2419" s="49">
        <f>_xll.qlInterestRateIndexValueDate(IndexON,D2419)</f>
        <v>56738</v>
      </c>
      <c r="F2419" s="52">
        <f>IFERROR(_xll.qlIndexFixing(IndexON,D2419,TRUE,_xll.ohTrigger(RecalcTrigger,TriggerON)),NA())</f>
        <v>1.3191879172795851E-2</v>
      </c>
      <c r="H2419" s="49">
        <f>_xll.qlCalendarAdvance(IborCalendar,$H2418,B2419,"f",FALSE)</f>
        <v>56717</v>
      </c>
      <c r="I2419" s="49">
        <f>_xll.qlInterestRateIndexValueDate(Index1M,$H2419)</f>
        <v>56719</v>
      </c>
      <c r="J2419" s="52">
        <f>IFERROR(_xll.qlIndexFixing(Index1M,$H2419,TRUE,_xll.ohTrigger(RecalcTrigger,Trigger1M)),NA())</f>
        <v>1.6022555012465134E-2</v>
      </c>
      <c r="K2419" s="52">
        <f>IFERROR(_xll.qlIndexFixing(ONIndex1M,I2419,TRUE,_xll.ohTrigger(RecalcTrigger,Trigger1M)),NA())</f>
        <v>1.6016945084032841E-2</v>
      </c>
      <c r="L2419" s="52">
        <f>IFERROR(_xll.qlIndexFixing(Index3M,H2419,TRUE,_xll.ohTrigger(RecalcTrigger,Trigger3M)),NA())</f>
        <v>1.7313249543309994E-2</v>
      </c>
      <c r="M2419" s="52">
        <f>IFERROR(_xll.qlIndexFixing(ONIndex3M,I2419,TRUE,_xll.ohTrigger(RecalcTrigger,Trigger3M)),NA())</f>
        <v>1.7288926543633565E-2</v>
      </c>
      <c r="N2419" s="52">
        <f>IFERROR(_xll.qlIndexFixing(Index6M,$H2419,TRUE,_xll.ohTrigger(RecalcTrigger,Trigger6M)),NA())</f>
        <v>1.9192980256762582E-2</v>
      </c>
      <c r="O2419" s="52">
        <f>IFERROR(_xll.qlIndexFixing(ONIndex6M,I2419,TRUE,_xll.ohTrigger(RecalcTrigger,Trigger6M)),NA())</f>
        <v>1.9125980716543367E-2</v>
      </c>
      <c r="P2419" s="52">
        <f>IFERROR(_xll.qlIndexFixing(Index1Y,$H2419,TRUE,_xll.ohTrigger(RecalcTrigger,Trigger1Y)),NA())</f>
        <v>2.1196091490691706E-2</v>
      </c>
      <c r="Q2419" s="52">
        <f>IFERROR(_xll.qlIndexFixing(ONIndex1Y,I2419,TRUE,_xll.ohTrigger(RecalcTrigger,Trigger1Y)),NA())</f>
        <v>2.1022373067360434E-2</v>
      </c>
    </row>
    <row r="2420" spans="2:17" x14ac:dyDescent="0.2">
      <c r="B2420" s="46" t="s">
        <v>51</v>
      </c>
      <c r="D2420" s="49">
        <f>_xll.qlCalendarAdvance(LocalCalendar,$D2419,B2420,"f",FALSE)</f>
        <v>56745</v>
      </c>
      <c r="E2420" s="49">
        <f>_xll.qlInterestRateIndexValueDate(IndexON,D2420)</f>
        <v>56745</v>
      </c>
      <c r="F2420" s="52">
        <f>IFERROR(_xll.qlIndexFixing(IndexON,D2420,TRUE,_xll.ohTrigger(RecalcTrigger,TriggerON)),NA())</f>
        <v>1.318892647303116E-2</v>
      </c>
      <c r="H2420" s="49">
        <f>_xll.qlCalendarAdvance(IborCalendar,$H2419,B2420,"f",FALSE)</f>
        <v>56724</v>
      </c>
      <c r="I2420" s="49">
        <f>_xll.qlInterestRateIndexValueDate(Index1M,$H2420)</f>
        <v>56726</v>
      </c>
      <c r="J2420" s="52">
        <f>IFERROR(_xll.qlIndexFixing(Index1M,$H2420,TRUE,_xll.ohTrigger(RecalcTrigger,Trigger1M)),NA())</f>
        <v>1.6020468336897797E-2</v>
      </c>
      <c r="K2420" s="52">
        <f>IFERROR(_xll.qlIndexFixing(ONIndex1M,I2420,TRUE,_xll.ohTrigger(RecalcTrigger,Trigger1M)),NA())</f>
        <v>1.6014039762817234E-2</v>
      </c>
      <c r="L2420" s="52">
        <f>IFERROR(_xll.qlIndexFixing(Index3M,H2420,TRUE,_xll.ohTrigger(RecalcTrigger,Trigger3M)),NA())</f>
        <v>1.7311392760459444E-2</v>
      </c>
      <c r="M2420" s="52">
        <f>IFERROR(_xll.qlIndexFixing(ONIndex3M,I2420,TRUE,_xll.ohTrigger(RecalcTrigger,Trigger3M)),NA())</f>
        <v>1.7285939566455966E-2</v>
      </c>
      <c r="N2420" s="52">
        <f>IFERROR(_xll.qlIndexFixing(Index6M,$H2420,TRUE,_xll.ohTrigger(RecalcTrigger,Trigger6M)),NA())</f>
        <v>1.9191133211511845E-2</v>
      </c>
      <c r="O2420" s="52">
        <f>IFERROR(_xll.qlIndexFixing(ONIndex6M,I2420,TRUE,_xll.ohTrigger(RecalcTrigger,Trigger6M)),NA())</f>
        <v>1.9122606647039575E-2</v>
      </c>
      <c r="P2420" s="52">
        <f>IFERROR(_xll.qlIndexFixing(Index1Y,$H2420,TRUE,_xll.ohTrigger(RecalcTrigger,Trigger1Y)),NA())</f>
        <v>2.1194228394116214E-2</v>
      </c>
      <c r="Q2420" s="52">
        <f>IFERROR(_xll.qlIndexFixing(ONIndex1Y,I2420,TRUE,_xll.ohTrigger(RecalcTrigger,Trigger1Y)),NA())</f>
        <v>2.1018432739552395E-2</v>
      </c>
    </row>
    <row r="2421" spans="2:17" x14ac:dyDescent="0.2">
      <c r="B2421" s="46" t="s">
        <v>51</v>
      </c>
      <c r="D2421" s="49">
        <f>_xll.qlCalendarAdvance(LocalCalendar,$D2420,B2421,"f",FALSE)</f>
        <v>56752</v>
      </c>
      <c r="E2421" s="49">
        <f>_xll.qlInterestRateIndexValueDate(IndexON,D2421)</f>
        <v>56752</v>
      </c>
      <c r="F2421" s="52">
        <f>IFERROR(_xll.qlIndexFixing(IndexON,D2421,TRUE,_xll.ohTrigger(RecalcTrigger,TriggerON)),NA())</f>
        <v>1.3185969985736179E-2</v>
      </c>
      <c r="H2421" s="49">
        <f>_xll.qlCalendarAdvance(IborCalendar,$H2420,B2421,"f",FALSE)</f>
        <v>56731</v>
      </c>
      <c r="I2421" s="49">
        <f>_xll.qlInterestRateIndexValueDate(Index1M,$H2421)</f>
        <v>56733</v>
      </c>
      <c r="J2421" s="52">
        <f>IFERROR(_xll.qlIndexFixing(Index1M,$H2421,TRUE,_xll.ohTrigger(RecalcTrigger,Trigger1M)),NA())</f>
        <v>1.6017757211047857E-2</v>
      </c>
      <c r="K2421" s="52">
        <f>IFERROR(_xll.qlIndexFixing(ONIndex1M,I2421,TRUE,_xll.ohTrigger(RecalcTrigger,Trigger1M)),NA())</f>
        <v>1.6011962562885174E-2</v>
      </c>
      <c r="L2421" s="52">
        <f>IFERROR(_xll.qlIndexFixing(Index3M,H2421,TRUE,_xll.ohTrigger(RecalcTrigger,Trigger3M)),NA())</f>
        <v>1.7309537328801458E-2</v>
      </c>
      <c r="M2421" s="52">
        <f>IFERROR(_xll.qlIndexFixing(ONIndex3M,I2421,TRUE,_xll.ohTrigger(RecalcTrigger,Trigger3M)),NA())</f>
        <v>1.7284083486126534E-2</v>
      </c>
      <c r="N2421" s="52">
        <f>IFERROR(_xll.qlIndexFixing(Index6M,$H2421,TRUE,_xll.ohTrigger(RecalcTrigger,Trigger6M)),NA())</f>
        <v>1.9189290063818795E-2</v>
      </c>
      <c r="O2421" s="52">
        <f>IFERROR(_xll.qlIndexFixing(ONIndex6M,I2421,TRUE,_xll.ohTrigger(RecalcTrigger,Trigger6M)),NA())</f>
        <v>1.9120731049282469E-2</v>
      </c>
      <c r="P2421" s="52">
        <f>IFERROR(_xll.qlIndexFixing(Index1Y,$H2421,TRUE,_xll.ohTrigger(RecalcTrigger,Trigger1Y)),NA())</f>
        <v>2.1190894916048801E-2</v>
      </c>
      <c r="Q2421" s="52">
        <f>IFERROR(_xll.qlIndexFixing(ONIndex1Y,I2421,TRUE,_xll.ohTrigger(RecalcTrigger,Trigger1Y)),NA())</f>
        <v>2.1016361680308293E-2</v>
      </c>
    </row>
    <row r="2422" spans="2:17" x14ac:dyDescent="0.2">
      <c r="B2422" s="46" t="s">
        <v>51</v>
      </c>
      <c r="D2422" s="49">
        <f>_xll.qlCalendarAdvance(LocalCalendar,$D2421,B2422,"f",FALSE)</f>
        <v>56759</v>
      </c>
      <c r="E2422" s="49">
        <f>_xll.qlInterestRateIndexValueDate(IndexON,D2422)</f>
        <v>56759</v>
      </c>
      <c r="F2422" s="52">
        <f>IFERROR(_xll.qlIndexFixing(IndexON,D2422,TRUE,_xll.ohTrigger(RecalcTrigger,TriggerON)),NA())</f>
        <v>1.3183009710910909E-2</v>
      </c>
      <c r="H2422" s="49">
        <f>_xll.qlCalendarAdvance(IborCalendar,$H2421,B2422,"f",FALSE)</f>
        <v>56738</v>
      </c>
      <c r="I2422" s="49">
        <f>_xll.qlInterestRateIndexValueDate(Index1M,$H2422)</f>
        <v>56740</v>
      </c>
      <c r="J2422" s="52">
        <f>IFERROR(_xll.qlIndexFixing(Index1M,$H2422,TRUE,_xll.ohTrigger(RecalcTrigger,Trigger1M)),NA())</f>
        <v>1.6016278656492688E-2</v>
      </c>
      <c r="K2422" s="52">
        <f>IFERROR(_xll.qlIndexFixing(ONIndex1M,I2422,TRUE,_xll.ohTrigger(RecalcTrigger,Trigger1M)),NA())</f>
        <v>1.6009879926901505E-2</v>
      </c>
      <c r="L2422" s="52">
        <f>IFERROR(_xll.qlIndexFixing(Index3M,H2422,TRUE,_xll.ohTrigger(RecalcTrigger,Trigger3M)),NA())</f>
        <v>1.7307966520599238E-2</v>
      </c>
      <c r="M2422" s="52">
        <f>IFERROR(_xll.qlIndexFixing(ONIndex3M,I2422,TRUE,_xll.ohTrigger(RecalcTrigger,Trigger3M)),NA())</f>
        <v>1.7282228750561401E-2</v>
      </c>
      <c r="N2422" s="52">
        <f>IFERROR(_xll.qlIndexFixing(Index6M,$H2422,TRUE,_xll.ohTrigger(RecalcTrigger,Trigger6M)),NA())</f>
        <v>1.9188589911726939E-2</v>
      </c>
      <c r="O2422" s="52">
        <f>IFERROR(_xll.qlIndexFixing(ONIndex6M,I2422,TRUE,_xll.ohTrigger(RecalcTrigger,Trigger6M)),NA())</f>
        <v>1.9118859309958935E-2</v>
      </c>
      <c r="P2422" s="52">
        <f>IFERROR(_xll.qlIndexFixing(Index1Y,$H2422,TRUE,_xll.ohTrigger(RecalcTrigger,Trigger1Y)),NA())</f>
        <v>2.1190532278849754E-2</v>
      </c>
      <c r="Q2422" s="52">
        <f>IFERROR(_xll.qlIndexFixing(ONIndex1Y,I2422,TRUE,_xll.ohTrigger(RecalcTrigger,Trigger1Y)),NA())</f>
        <v>2.1014300431536626E-2</v>
      </c>
    </row>
    <row r="2423" spans="2:17" x14ac:dyDescent="0.2">
      <c r="B2423" s="46" t="s">
        <v>51</v>
      </c>
      <c r="D2423" s="49">
        <f>_xll.qlCalendarAdvance(LocalCalendar,$D2422,B2423,"f",FALSE)</f>
        <v>56766</v>
      </c>
      <c r="E2423" s="49">
        <f>_xll.qlInterestRateIndexValueDate(IndexON,D2423)</f>
        <v>56766</v>
      </c>
      <c r="F2423" s="52">
        <f>IFERROR(_xll.qlIndexFixing(IndexON,D2423,TRUE,_xll.ohTrigger(RecalcTrigger,TriggerON)),NA())</f>
        <v>1.3180045648715222E-2</v>
      </c>
      <c r="H2423" s="49">
        <f>_xll.qlCalendarAdvance(IborCalendar,$H2422,B2423,"f",FALSE)</f>
        <v>56745</v>
      </c>
      <c r="I2423" s="49">
        <f>_xll.qlInterestRateIndexValueDate(Index1M,$H2423)</f>
        <v>56747</v>
      </c>
      <c r="J2423" s="52">
        <f>IFERROR(_xll.qlIndexFixing(Index1M,$H2423,TRUE,_xll.ohTrigger(RecalcTrigger,Trigger1M)),NA())</f>
        <v>1.6014175651667406E-2</v>
      </c>
      <c r="K2423" s="52">
        <f>IFERROR(_xll.qlIndexFixing(ONIndex1M,I2423,TRUE,_xll.ohTrigger(RecalcTrigger,Trigger1M)),NA())</f>
        <v>1.6007791855106035E-2</v>
      </c>
      <c r="L2423" s="52">
        <f>IFERROR(_xll.qlIndexFixing(Index3M,H2423,TRUE,_xll.ohTrigger(RecalcTrigger,Trigger3M)),NA())</f>
        <v>1.7306113798967473E-2</v>
      </c>
      <c r="M2423" s="52">
        <f>IFERROR(_xll.qlIndexFixing(ONIndex3M,I2423,TRUE,_xll.ohTrigger(RecalcTrigger,Trigger3M)),NA())</f>
        <v>1.7280375359360889E-2</v>
      </c>
      <c r="N2423" s="52">
        <f>IFERROR(_xll.qlIndexFixing(Index6M,$H2423,TRUE,_xll.ohTrigger(RecalcTrigger,Trigger6M)),NA())</f>
        <v>1.9186755102385489E-2</v>
      </c>
      <c r="O2423" s="52">
        <f>IFERROR(_xll.qlIndexFixing(ONIndex6M,I2423,TRUE,_xll.ohTrigger(RecalcTrigger,Trigger6M)),NA())</f>
        <v>1.9116991429148911E-2</v>
      </c>
      <c r="P2423" s="52">
        <f>IFERROR(_xll.qlIndexFixing(Index1Y,$H2423,TRUE,_xll.ohTrigger(RecalcTrigger,Trigger1Y)),NA())</f>
        <v>2.1188699260047576E-2</v>
      </c>
      <c r="Q2423" s="52">
        <f>IFERROR(_xll.qlIndexFixing(ONIndex1Y,I2423,TRUE,_xll.ohTrigger(RecalcTrigger,Trigger1Y)),NA())</f>
        <v>2.1012248993477201E-2</v>
      </c>
    </row>
    <row r="2424" spans="2:17" x14ac:dyDescent="0.2">
      <c r="B2424" s="46" t="s">
        <v>51</v>
      </c>
      <c r="D2424" s="49">
        <f>_xll.qlCalendarAdvance(LocalCalendar,$D2423,B2424,"f",FALSE)</f>
        <v>56773</v>
      </c>
      <c r="E2424" s="49">
        <f>_xll.qlInterestRateIndexValueDate(IndexON,D2424)</f>
        <v>56773</v>
      </c>
      <c r="F2424" s="52">
        <f>IFERROR(_xll.qlIndexFixing(IndexON,D2424,TRUE,_xll.ohTrigger(RecalcTrigger,TriggerON)),NA())</f>
        <v>1.3177077799069181E-2</v>
      </c>
      <c r="H2424" s="49">
        <f>_xll.qlCalendarAdvance(IborCalendar,$H2423,B2424,"f",FALSE)</f>
        <v>56752</v>
      </c>
      <c r="I2424" s="49">
        <f>_xll.qlInterestRateIndexValueDate(Index1M,$H2424)</f>
        <v>56754</v>
      </c>
      <c r="J2424" s="52">
        <f>IFERROR(_xll.qlIndexFixing(Index1M,$H2424,TRUE,_xll.ohTrigger(RecalcTrigger,Trigger1M)),NA())</f>
        <v>1.6012067203756142E-2</v>
      </c>
      <c r="K2424" s="52">
        <f>IFERROR(_xll.qlIndexFixing(ONIndex1M,I2424,TRUE,_xll.ohTrigger(RecalcTrigger,Trigger1M)),NA())</f>
        <v>1.600569834717902E-2</v>
      </c>
      <c r="L2424" s="52">
        <f>IFERROR(_xll.qlIndexFixing(Index3M,H2424,TRUE,_xll.ohTrigger(RecalcTrigger,Trigger3M)),NA())</f>
        <v>1.7304262428597419E-2</v>
      </c>
      <c r="M2424" s="52">
        <f>IFERROR(_xll.qlIndexFixing(ONIndex3M,I2424,TRUE,_xll.ohTrigger(RecalcTrigger,Trigger3M)),NA())</f>
        <v>1.7278523312764804E-2</v>
      </c>
      <c r="N2424" s="52">
        <f>IFERROR(_xll.qlIndexFixing(Index6M,$H2424,TRUE,_xll.ohTrigger(RecalcTrigger,Trigger6M)),NA())</f>
        <v>1.9184924191214425E-2</v>
      </c>
      <c r="O2424" s="52">
        <f>IFERROR(_xll.qlIndexFixing(ONIndex6M,I2424,TRUE,_xll.ohTrigger(RecalcTrigger,Trigger6M)),NA())</f>
        <v>1.9115127406612586E-2</v>
      </c>
      <c r="P2424" s="52">
        <f>IFERROR(_xll.qlIndexFixing(Index1Y,$H2424,TRUE,_xll.ohTrigger(RecalcTrigger,Trigger1Y)),NA())</f>
        <v>2.1186876267059271E-2</v>
      </c>
      <c r="Q2424" s="52">
        <f>IFERROR(_xll.qlIndexFixing(ONIndex1Y,I2424,TRUE,_xll.ohTrigger(RecalcTrigger,Trigger1Y)),NA())</f>
        <v>2.1010207365970146E-2</v>
      </c>
    </row>
    <row r="2425" spans="2:17" x14ac:dyDescent="0.2">
      <c r="B2425" s="46" t="s">
        <v>51</v>
      </c>
      <c r="D2425" s="49">
        <f>_xll.qlCalendarAdvance(LocalCalendar,$D2424,B2425,"f",FALSE)</f>
        <v>56780</v>
      </c>
      <c r="E2425" s="49">
        <f>_xll.qlInterestRateIndexValueDate(IndexON,D2425)</f>
        <v>56780</v>
      </c>
      <c r="F2425" s="52">
        <f>IFERROR(_xll.qlIndexFixing(IndexON,D2425,TRUE,_xll.ohTrigger(RecalcTrigger,TriggerON)),NA())</f>
        <v>1.3174106161892851E-2</v>
      </c>
      <c r="H2425" s="49">
        <f>_xll.qlCalendarAdvance(IborCalendar,$H2424,B2425,"f",FALSE)</f>
        <v>56759</v>
      </c>
      <c r="I2425" s="49">
        <f>_xll.qlInterestRateIndexValueDate(Index1M,$H2425)</f>
        <v>56761</v>
      </c>
      <c r="J2425" s="52">
        <f>IFERROR(_xll.qlIndexFixing(Index1M,$H2425,TRUE,_xll.ohTrigger(RecalcTrigger,Trigger1M)),NA())</f>
        <v>1.600995331276639E-2</v>
      </c>
      <c r="K2425" s="52">
        <f>IFERROR(_xll.qlIndexFixing(ONIndex1M,I2425,TRUE,_xll.ohTrigger(RecalcTrigger,Trigger1M)),NA())</f>
        <v>1.6003599403440205E-2</v>
      </c>
      <c r="L2425" s="52">
        <f>IFERROR(_xll.qlIndexFixing(Index3M,H2425,TRUE,_xll.ohTrigger(RecalcTrigger,Trigger3M)),NA())</f>
        <v>1.7302412409489078E-2</v>
      </c>
      <c r="M2425" s="52">
        <f>IFERROR(_xll.qlIndexFixing(ONIndex3M,I2425,TRUE,_xll.ohTrigger(RecalcTrigger,Trigger3M)),NA())</f>
        <v>1.7276672610533339E-2</v>
      </c>
      <c r="N2425" s="52">
        <f>IFERROR(_xll.qlIndexFixing(Index6M,$H2425,TRUE,_xll.ohTrigger(RecalcTrigger,Trigger6M)),NA())</f>
        <v>1.9183097178203011E-2</v>
      </c>
      <c r="O2425" s="52">
        <f>IFERROR(_xll.qlIndexFixing(ONIndex6M,I2425,TRUE,_xll.ohTrigger(RecalcTrigger,Trigger6M)),NA())</f>
        <v>1.9113267242509835E-2</v>
      </c>
      <c r="P2425" s="52">
        <f>IFERROR(_xll.qlIndexFixing(Index1Y,$H2425,TRUE,_xll.ohTrigger(RecalcTrigger,Trigger1Y)),NA())</f>
        <v>2.1185559363106069E-2</v>
      </c>
      <c r="Q2425" s="52">
        <f>IFERROR(_xll.qlIndexFixing(ONIndex1Y,I2425,TRUE,_xll.ohTrigger(RecalcTrigger,Trigger1Y)),NA())</f>
        <v>2.1008175548935526E-2</v>
      </c>
    </row>
    <row r="2426" spans="2:17" x14ac:dyDescent="0.2">
      <c r="B2426" s="46" t="s">
        <v>51</v>
      </c>
      <c r="D2426" s="49">
        <f>_xll.qlCalendarAdvance(LocalCalendar,$D2425,B2426,"f",FALSE)</f>
        <v>56787</v>
      </c>
      <c r="E2426" s="49">
        <f>_xll.qlInterestRateIndexValueDate(IndexON,D2426)</f>
        <v>56787</v>
      </c>
      <c r="F2426" s="52">
        <f>IFERROR(_xll.qlIndexFixing(IndexON,D2426,TRUE,_xll.ohTrigger(RecalcTrigger,TriggerON)),NA())</f>
        <v>1.3171130737186232E-2</v>
      </c>
      <c r="H2426" s="49">
        <f>_xll.qlCalendarAdvance(IborCalendar,$H2425,B2426,"f",FALSE)</f>
        <v>56766</v>
      </c>
      <c r="I2426" s="49">
        <f>_xll.qlInterestRateIndexValueDate(Index1M,$H2426)</f>
        <v>56768</v>
      </c>
      <c r="J2426" s="52">
        <f>IFERROR(_xll.qlIndexFixing(Index1M,$H2426,TRUE,_xll.ohTrigger(RecalcTrigger,Trigger1M)),NA())</f>
        <v>1.6008037822200002E-2</v>
      </c>
      <c r="K2426" s="52">
        <f>IFERROR(_xll.qlIndexFixing(ONIndex1M,I2426,TRUE,_xll.ohTrigger(RecalcTrigger,Trigger1M)),NA())</f>
        <v>1.6001495023649781E-2</v>
      </c>
      <c r="L2426" s="52">
        <f>IFERROR(_xll.qlIndexFixing(Index3M,H2426,TRUE,_xll.ohTrigger(RecalcTrigger,Trigger3M)),NA())</f>
        <v>1.7300563741640709E-2</v>
      </c>
      <c r="M2426" s="52">
        <f>IFERROR(_xll.qlIndexFixing(ONIndex3M,I2426,TRUE,_xll.ohTrigger(RecalcTrigger,Trigger3M)),NA())</f>
        <v>1.7274823252986238E-2</v>
      </c>
      <c r="N2426" s="52">
        <f>IFERROR(_xll.qlIndexFixing(Index6M,$H2426,TRUE,_xll.ohTrigger(RecalcTrigger,Trigger6M)),NA())</f>
        <v>1.9180132788340132E-2</v>
      </c>
      <c r="O2426" s="52">
        <f>IFERROR(_xll.qlIndexFixing(ONIndex6M,I2426,TRUE,_xll.ohTrigger(RecalcTrigger,Trigger6M)),NA())</f>
        <v>1.9111410936920592E-2</v>
      </c>
      <c r="P2426" s="52">
        <f>IFERROR(_xll.qlIndexFixing(Index1Y,$H2426,TRUE,_xll.ohTrigger(RecalcTrigger,Trigger1Y)),NA())</f>
        <v>2.1183260358304899E-2</v>
      </c>
      <c r="Q2426" s="52">
        <f>IFERROR(_xll.qlIndexFixing(ONIndex1Y,I2426,TRUE,_xll.ohTrigger(RecalcTrigger,Trigger1Y)),NA())</f>
        <v>2.1006153542613148E-2</v>
      </c>
    </row>
    <row r="2427" spans="2:17" x14ac:dyDescent="0.2">
      <c r="B2427" s="46" t="s">
        <v>51</v>
      </c>
      <c r="D2427" s="49">
        <f>_xll.qlCalendarAdvance(LocalCalendar,$D2426,B2427,"f",FALSE)</f>
        <v>56794</v>
      </c>
      <c r="E2427" s="49">
        <f>_xll.qlInterestRateIndexValueDate(IndexON,D2427)</f>
        <v>56794</v>
      </c>
      <c r="F2427" s="52">
        <f>IFERROR(_xll.qlIndexFixing(IndexON,D2427,TRUE,_xll.ohTrigger(RecalcTrigger,TriggerON)),NA())</f>
        <v>1.3168151525109195E-2</v>
      </c>
      <c r="H2427" s="49">
        <f>_xll.qlCalendarAdvance(IborCalendar,$H2426,B2427,"f",FALSE)</f>
        <v>56773</v>
      </c>
      <c r="I2427" s="49">
        <f>_xll.qlInterestRateIndexValueDate(Index1M,$H2427)</f>
        <v>56775</v>
      </c>
      <c r="J2427" s="52">
        <f>IFERROR(_xll.qlIndexFixing(Index1M,$H2427,TRUE,_xll.ohTrigger(RecalcTrigger,Trigger1M)),NA())</f>
        <v>1.6005709201571405E-2</v>
      </c>
      <c r="K2427" s="52">
        <f>IFERROR(_xll.qlIndexFixing(ONIndex1M,I2427,TRUE,_xll.ohTrigger(RecalcTrigger,Trigger1M)),NA())</f>
        <v>1.599938520796762E-2</v>
      </c>
      <c r="L2427" s="52">
        <f>IFERROR(_xll.qlIndexFixing(Index3M,H2427,TRUE,_xll.ohTrigger(RecalcTrigger,Trigger3M)),NA())</f>
        <v>1.7298716425047971E-2</v>
      </c>
      <c r="M2427" s="52">
        <f>IFERROR(_xll.qlIndexFixing(ONIndex3M,I2427,TRUE,_xll.ohTrigger(RecalcTrigger,Trigger3M)),NA())</f>
        <v>1.7272975239883692E-2</v>
      </c>
      <c r="N2427" s="52">
        <f>IFERROR(_xll.qlIndexFixing(Index6M,$H2427,TRUE,_xll.ohTrigger(RecalcTrigger,Trigger6M)),NA())</f>
        <v>1.9178313025766495E-2</v>
      </c>
      <c r="O2427" s="52">
        <f>IFERROR(_xll.qlIndexFixing(ONIndex6M,I2427,TRUE,_xll.ohTrigger(RecalcTrigger,Trigger6M)),NA())</f>
        <v>1.9109558489684986E-2</v>
      </c>
      <c r="P2427" s="52">
        <f>IFERROR(_xll.qlIndexFixing(Index1Y,$H2427,TRUE,_xll.ohTrigger(RecalcTrigger,Trigger1Y)),NA())</f>
        <v>2.1181467442430001E-2</v>
      </c>
      <c r="Q2427" s="52">
        <f>IFERROR(_xll.qlIndexFixing(ONIndex1Y,I2427,TRUE,_xll.ohTrigger(RecalcTrigger,Trigger1Y)),NA())</f>
        <v>2.1004141346763205E-2</v>
      </c>
    </row>
    <row r="2428" spans="2:17" x14ac:dyDescent="0.2">
      <c r="B2428" s="46" t="s">
        <v>51</v>
      </c>
      <c r="D2428" s="49">
        <f>_xll.qlCalendarAdvance(LocalCalendar,$D2427,B2428,"f",FALSE)</f>
        <v>56801</v>
      </c>
      <c r="E2428" s="49">
        <f>_xll.qlInterestRateIndexValueDate(IndexON,D2428)</f>
        <v>56801</v>
      </c>
      <c r="F2428" s="52">
        <f>IFERROR(_xll.qlIndexFixing(IndexON,D2428,TRUE,_xll.ohTrigger(RecalcTrigger,TriggerON)),NA())</f>
        <v>1.3165168525501869E-2</v>
      </c>
      <c r="H2428" s="49">
        <f>_xll.qlCalendarAdvance(IborCalendar,$H2427,B2428,"f",FALSE)</f>
        <v>56780</v>
      </c>
      <c r="I2428" s="49">
        <f>_xll.qlInterestRateIndexValueDate(Index1M,$H2428)</f>
        <v>56782</v>
      </c>
      <c r="J2428" s="52">
        <f>IFERROR(_xll.qlIndexFixing(Index1M,$H2428,TRUE,_xll.ohTrigger(RecalcTrigger,Trigger1M)),NA())</f>
        <v>1.6003578981371169E-2</v>
      </c>
      <c r="K2428" s="52">
        <f>IFERROR(_xll.qlIndexFixing(ONIndex1M,I2428,TRUE,_xll.ohTrigger(RecalcTrigger,Trigger1M)),NA())</f>
        <v>1.5997269956233851E-2</v>
      </c>
      <c r="L2428" s="52">
        <f>IFERROR(_xll.qlIndexFixing(Index3M,H2428,TRUE,_xll.ohTrigger(RecalcTrigger,Trigger3M)),NA())</f>
        <v>1.7296870459711729E-2</v>
      </c>
      <c r="M2428" s="52">
        <f>IFERROR(_xll.qlIndexFixing(ONIndex3M,I2428,TRUE,_xll.ohTrigger(RecalcTrigger,Trigger3M)),NA())</f>
        <v>1.7271128571305638E-2</v>
      </c>
      <c r="N2428" s="52">
        <f>IFERROR(_xll.qlIndexFixing(Index6M,$H2428,TRUE,_xll.ohTrigger(RecalcTrigger,Trigger6M)),NA())</f>
        <v>1.9176497160674981E-2</v>
      </c>
      <c r="O2428" s="52">
        <f>IFERROR(_xll.qlIndexFixing(ONIndex6M,I2428,TRUE,_xll.ohTrigger(RecalcTrigger,Trigger6M)),NA())</f>
        <v>1.9107709900962888E-2</v>
      </c>
      <c r="P2428" s="52">
        <f>IFERROR(_xll.qlIndexFixing(Index1Y,$H2428,TRUE,_xll.ohTrigger(RecalcTrigger,Trigger1Y)),NA())</f>
        <v>2.1179684552151547E-2</v>
      </c>
      <c r="Q2428" s="52">
        <f>IFERROR(_xll.qlIndexFixing(ONIndex1Y,I2428,TRUE,_xll.ohTrigger(RecalcTrigger,Trigger1Y)),NA())</f>
        <v>2.1002138961545569E-2</v>
      </c>
    </row>
    <row r="2429" spans="2:17" x14ac:dyDescent="0.2">
      <c r="B2429" s="46" t="s">
        <v>51</v>
      </c>
      <c r="D2429" s="49">
        <f>_xll.qlCalendarAdvance(LocalCalendar,$D2428,B2429,"f",FALSE)</f>
        <v>56808</v>
      </c>
      <c r="E2429" s="49">
        <f>_xll.qlInterestRateIndexValueDate(IndexON,D2429)</f>
        <v>56808</v>
      </c>
      <c r="F2429" s="52">
        <f>IFERROR(_xll.qlIndexFixing(IndexON,D2429,TRUE,_xll.ohTrigger(RecalcTrigger,TriggerON)),NA())</f>
        <v>1.316218173844419E-2</v>
      </c>
      <c r="H2429" s="49">
        <f>_xll.qlCalendarAdvance(IborCalendar,$H2428,B2429,"f",FALSE)</f>
        <v>56787</v>
      </c>
      <c r="I2429" s="49">
        <f>_xll.qlInterestRateIndexValueDate(Index1M,$H2429)</f>
        <v>56789</v>
      </c>
      <c r="J2429" s="52">
        <f>IFERROR(_xll.qlIndexFixing(Index1M,$H2429,TRUE,_xll.ohTrigger(RecalcTrigger,Trigger1M)),NA())</f>
        <v>1.6001443318099939E-2</v>
      </c>
      <c r="K2429" s="52">
        <f>IFERROR(_xll.qlIndexFixing(ONIndex1M,I2429,TRUE,_xll.ohTrigger(RecalcTrigger,Trigger1M)),NA())</f>
        <v>1.5995149268608344E-2</v>
      </c>
      <c r="L2429" s="52">
        <f>IFERROR(_xll.qlIndexFixing(Index3M,H2429,TRUE,_xll.ohTrigger(RecalcTrigger,Trigger3M)),NA())</f>
        <v>1.729502584562851E-2</v>
      </c>
      <c r="M2429" s="52">
        <f>IFERROR(_xll.qlIndexFixing(ONIndex3M,I2429,TRUE,_xll.ohTrigger(RecalcTrigger,Trigger3M)),NA())</f>
        <v>1.7269283247332012E-2</v>
      </c>
      <c r="N2429" s="52">
        <f>IFERROR(_xll.qlIndexFixing(Index6M,$H2429,TRUE,_xll.ohTrigger(RecalcTrigger,Trigger6M)),NA())</f>
        <v>1.9176590205252982E-2</v>
      </c>
      <c r="O2429" s="52">
        <f>IFERROR(_xll.qlIndexFixing(ONIndex6M,I2429,TRUE,_xll.ohTrigger(RecalcTrigger,Trigger6M)),NA())</f>
        <v>1.9105865170514491E-2</v>
      </c>
      <c r="P2429" s="52">
        <f>IFERROR(_xll.qlIndexFixing(Index1Y,$H2429,TRUE,_xll.ohTrigger(RecalcTrigger,Trigger1Y)),NA())</f>
        <v>2.1177911687415445E-2</v>
      </c>
      <c r="Q2429" s="52">
        <f>IFERROR(_xll.qlIndexFixing(ONIndex1Y,I2429,TRUE,_xll.ohTrigger(RecalcTrigger,Trigger1Y)),NA())</f>
        <v>2.1000146386880303E-2</v>
      </c>
    </row>
    <row r="2430" spans="2:17" x14ac:dyDescent="0.2">
      <c r="B2430" s="46" t="s">
        <v>51</v>
      </c>
      <c r="D2430" s="49">
        <f>_xll.qlCalendarAdvance(LocalCalendar,$D2429,B2430,"f",FALSE)</f>
        <v>56815</v>
      </c>
      <c r="E2430" s="49">
        <f>_xll.qlInterestRateIndexValueDate(IndexON,D2430)</f>
        <v>56815</v>
      </c>
      <c r="F2430" s="52">
        <f>IFERROR(_xll.qlIndexFixing(IndexON,D2430,TRUE,_xll.ohTrigger(RecalcTrigger,TriggerON)),NA())</f>
        <v>1.3159191163856221E-2</v>
      </c>
      <c r="H2430" s="49">
        <f>_xll.qlCalendarAdvance(IborCalendar,$H2429,B2430,"f",FALSE)</f>
        <v>56794</v>
      </c>
      <c r="I2430" s="49">
        <f>_xll.qlInterestRateIndexValueDate(Index1M,$H2430)</f>
        <v>56796</v>
      </c>
      <c r="J2430" s="52">
        <f>IFERROR(_xll.qlIndexFixing(Index1M,$H2430,TRUE,_xll.ohTrigger(RecalcTrigger,Trigger1M)),NA())</f>
        <v>1.5999302211770206E-2</v>
      </c>
      <c r="K2430" s="52">
        <f>IFERROR(_xll.qlIndexFixing(ONIndex1M,I2430,TRUE,_xll.ohTrigger(RecalcTrigger,Trigger1M)),NA())</f>
        <v>1.5993023144931229E-2</v>
      </c>
      <c r="L2430" s="52">
        <f>IFERROR(_xll.qlIndexFixing(Index3M,H2430,TRUE,_xll.ohTrigger(RecalcTrigger,Trigger3M)),NA())</f>
        <v>1.7293182582795708E-2</v>
      </c>
      <c r="M2430" s="52">
        <f>IFERROR(_xll.qlIndexFixing(ONIndex3M,I2430,TRUE,_xll.ohTrigger(RecalcTrigger,Trigger3M)),NA())</f>
        <v>1.7267439267802942E-2</v>
      </c>
      <c r="N2430" s="52">
        <f>IFERROR(_xll.qlIndexFixing(Index6M,$H2430,TRUE,_xll.ohTrigger(RecalcTrigger,Trigger6M)),NA())</f>
        <v>1.9174401801191968E-2</v>
      </c>
      <c r="O2430" s="52">
        <f>IFERROR(_xll.qlIndexFixing(ONIndex6M,I2430,TRUE,_xll.ohTrigger(RecalcTrigger,Trigger6M)),NA())</f>
        <v>1.9104024298659539E-2</v>
      </c>
      <c r="P2430" s="52">
        <f>IFERROR(_xll.qlIndexFixing(Index1Y,$H2430,TRUE,_xll.ohTrigger(RecalcTrigger,Trigger1Y)),NA())</f>
        <v>2.1176148848168475E-2</v>
      </c>
      <c r="Q2430" s="52">
        <f>IFERROR(_xll.qlIndexFixing(ONIndex1Y,I2430,TRUE,_xll.ohTrigger(RecalcTrigger,Trigger1Y)),NA())</f>
        <v>2.0998163622847343E-2</v>
      </c>
    </row>
    <row r="2431" spans="2:17" x14ac:dyDescent="0.2">
      <c r="B2431" s="46" t="s">
        <v>51</v>
      </c>
      <c r="D2431" s="49">
        <f>_xll.qlCalendarAdvance(LocalCalendar,$D2430,B2431,"f",FALSE)</f>
        <v>56822</v>
      </c>
      <c r="E2431" s="49">
        <f>_xll.qlInterestRateIndexValueDate(IndexON,D2431)</f>
        <v>56822</v>
      </c>
      <c r="F2431" s="52">
        <f>IFERROR(_xll.qlIndexFixing(IndexON,D2431,TRUE,_xll.ohTrigger(RecalcTrigger,TriggerON)),NA())</f>
        <v>1.3156196801897835E-2</v>
      </c>
      <c r="H2431" s="49">
        <f>_xll.qlCalendarAdvance(IborCalendar,$H2430,B2431,"f",FALSE)</f>
        <v>56801</v>
      </c>
      <c r="I2431" s="49">
        <f>_xll.qlInterestRateIndexValueDate(Index1M,$H2431)</f>
        <v>56803</v>
      </c>
      <c r="J2431" s="52">
        <f>IFERROR(_xll.qlIndexFixing(Index1M,$H2431,TRUE,_xll.ohTrigger(RecalcTrigger,Trigger1M)),NA())</f>
        <v>1.5997155662381968E-2</v>
      </c>
      <c r="K2431" s="52">
        <f>IFERROR(_xll.qlIndexFixing(ONIndex1M,I2431,TRUE,_xll.ohTrigger(RecalcTrigger,Trigger1M)),NA())</f>
        <v>1.5990891585362377E-2</v>
      </c>
      <c r="L2431" s="52">
        <f>IFERROR(_xll.qlIndexFixing(Index3M,H2431,TRUE,_xll.ohTrigger(RecalcTrigger,Trigger3M)),NA())</f>
        <v>1.729134067121332E-2</v>
      </c>
      <c r="M2431" s="52">
        <f>IFERROR(_xll.qlIndexFixing(ONIndex3M,I2431,TRUE,_xll.ohTrigger(RecalcTrigger,Trigger3M)),NA())</f>
        <v>1.7265596632878299E-2</v>
      </c>
      <c r="N2431" s="52">
        <f>IFERROR(_xll.qlIndexFixing(Index6M,$H2431,TRUE,_xll.ohTrigger(RecalcTrigger,Trigger6M)),NA())</f>
        <v>1.9172216960884513E-2</v>
      </c>
      <c r="O2431" s="52">
        <f>IFERROR(_xll.qlIndexFixing(ONIndex6M,I2431,TRUE,_xll.ohTrigger(RecalcTrigger,Trigger6M)),NA())</f>
        <v>1.9102187285078287E-2</v>
      </c>
      <c r="P2431" s="52">
        <f>IFERROR(_xll.qlIndexFixing(Index1Y,$H2431,TRUE,_xll.ohTrigger(RecalcTrigger,Trigger1Y)),NA())</f>
        <v>2.1174396034357858E-2</v>
      </c>
      <c r="Q2431" s="52">
        <f>IFERROR(_xll.qlIndexFixing(ONIndex1Y,I2431,TRUE,_xll.ohTrigger(RecalcTrigger,Trigger1Y)),NA())</f>
        <v>2.0996190669366754E-2</v>
      </c>
    </row>
    <row r="2432" spans="2:17" x14ac:dyDescent="0.2">
      <c r="B2432" s="46" t="s">
        <v>51</v>
      </c>
      <c r="D2432" s="49">
        <f>_xll.qlCalendarAdvance(LocalCalendar,$D2431,B2432,"f",FALSE)</f>
        <v>56829</v>
      </c>
      <c r="E2432" s="49">
        <f>_xll.qlInterestRateIndexValueDate(IndexON,D2432)</f>
        <v>56829</v>
      </c>
      <c r="F2432" s="52">
        <f>IFERROR(_xll.qlIndexFixing(IndexON,D2432,TRUE,_xll.ohTrigger(RecalcTrigger,TriggerON)),NA())</f>
        <v>1.3153198652409159E-2</v>
      </c>
      <c r="H2432" s="49">
        <f>_xll.qlCalendarAdvance(IborCalendar,$H2431,B2432,"f",FALSE)</f>
        <v>56808</v>
      </c>
      <c r="I2432" s="49">
        <f>_xll.qlInterestRateIndexValueDate(Index1M,$H2432)</f>
        <v>56810</v>
      </c>
      <c r="J2432" s="52">
        <f>IFERROR(_xll.qlIndexFixing(Index1M,$H2432,TRUE,_xll.ohTrigger(RecalcTrigger,Trigger1M)),NA())</f>
        <v>1.5995003669937724E-2</v>
      </c>
      <c r="K2432" s="52">
        <f>IFERROR(_xll.qlIndexFixing(ONIndex1M,I2432,TRUE,_xll.ohTrigger(RecalcTrigger,Trigger1M)),NA())</f>
        <v>1.5988754589741916E-2</v>
      </c>
      <c r="L2432" s="52">
        <f>IFERROR(_xll.qlIndexFixing(Index3M,H2432,TRUE,_xll.ohTrigger(RecalcTrigger,Trigger3M)),NA())</f>
        <v>1.7289500110877876E-2</v>
      </c>
      <c r="M2432" s="52">
        <f>IFERROR(_xll.qlIndexFixing(ONIndex3M,I2432,TRUE,_xll.ohTrigger(RecalcTrigger,Trigger3M)),NA())</f>
        <v>1.7263755342398213E-2</v>
      </c>
      <c r="N2432" s="52">
        <f>IFERROR(_xll.qlIndexFixing(Index6M,$H2432,TRUE,_xll.ohTrigger(RecalcTrigger,Trigger6M)),NA())</f>
        <v>1.9170798816651517E-2</v>
      </c>
      <c r="O2432" s="52">
        <f>IFERROR(_xll.qlIndexFixing(ONIndex6M,I2432,TRUE,_xll.ohTrigger(RecalcTrigger,Trigger6M)),NA())</f>
        <v>1.9100354129930608E-2</v>
      </c>
      <c r="P2432" s="52">
        <f>IFERROR(_xll.qlIndexFixing(Index1Y,$H2432,TRUE,_xll.ohTrigger(RecalcTrigger,Trigger1Y)),NA())</f>
        <v>2.1172653245930807E-2</v>
      </c>
      <c r="Q2432" s="52">
        <f>IFERROR(_xll.qlIndexFixing(ONIndex1Y,I2432,TRUE,_xll.ohTrigger(RecalcTrigger,Trigger1Y)),NA())</f>
        <v>2.09942275263586E-2</v>
      </c>
    </row>
    <row r="2433" spans="2:17" x14ac:dyDescent="0.2">
      <c r="B2433" s="46" t="s">
        <v>51</v>
      </c>
      <c r="D2433" s="49">
        <f>_xll.qlCalendarAdvance(LocalCalendar,$D2432,B2433,"f",FALSE)</f>
        <v>56836</v>
      </c>
      <c r="E2433" s="49">
        <f>_xll.qlInterestRateIndexValueDate(IndexON,D2433)</f>
        <v>56836</v>
      </c>
      <c r="F2433" s="52">
        <f>IFERROR(_xll.qlIndexFixing(IndexON,D2433,TRUE,_xll.ohTrigger(RecalcTrigger,TriggerON)),NA())</f>
        <v>1.3150196715550067E-2</v>
      </c>
      <c r="H2433" s="49">
        <f>_xll.qlCalendarAdvance(IborCalendar,$H2432,B2433,"f",FALSE)</f>
        <v>56815</v>
      </c>
      <c r="I2433" s="49">
        <f>_xll.qlInterestRateIndexValueDate(Index1M,$H2433)</f>
        <v>56817</v>
      </c>
      <c r="J2433" s="52">
        <f>IFERROR(_xll.qlIndexFixing(Index1M,$H2433,TRUE,_xll.ohTrigger(RecalcTrigger,Trigger1M)),NA())</f>
        <v>1.5992846234434976E-2</v>
      </c>
      <c r="K2433" s="52">
        <f>IFERROR(_xll.qlIndexFixing(ONIndex1M,I2433,TRUE,_xll.ohTrigger(RecalcTrigger,Trigger1M)),NA())</f>
        <v>1.5986612158149782E-2</v>
      </c>
      <c r="L2433" s="52">
        <f>IFERROR(_xll.qlIndexFixing(Index3M,H2433,TRUE,_xll.ohTrigger(RecalcTrigger,Trigger3M)),NA())</f>
        <v>1.7287660901788501E-2</v>
      </c>
      <c r="M2433" s="52">
        <f>IFERROR(_xll.qlIndexFixing(ONIndex3M,I2433,TRUE,_xll.ohTrigger(RecalcTrigger,Trigger3M)),NA())</f>
        <v>1.7261915396362681E-2</v>
      </c>
      <c r="N2433" s="52">
        <f>IFERROR(_xll.qlIndexFixing(Index6M,$H2433,TRUE,_xll.ohTrigger(RecalcTrigger,Trigger6M)),NA())</f>
        <v>1.9168621406564428E-2</v>
      </c>
      <c r="O2433" s="52">
        <f>IFERROR(_xll.qlIndexFixing(ONIndex6M,I2433,TRUE,_xll.ohTrigger(RecalcTrigger,Trigger6M)),NA())</f>
        <v>1.9098524833216501E-2</v>
      </c>
      <c r="P2433" s="52">
        <f>IFERROR(_xll.qlIndexFixing(Index1Y,$H2433,TRUE,_xll.ohTrigger(RecalcTrigger,Trigger1Y)),NA())</f>
        <v>2.1170920482834539E-2</v>
      </c>
      <c r="Q2433" s="52">
        <f>IFERROR(_xll.qlIndexFixing(ONIndex1Y,I2433,TRUE,_xll.ohTrigger(RecalcTrigger,Trigger1Y)),NA())</f>
        <v>2.0992274193902816E-2</v>
      </c>
    </row>
    <row r="2434" spans="2:17" x14ac:dyDescent="0.2">
      <c r="B2434" s="46" t="s">
        <v>51</v>
      </c>
      <c r="D2434" s="49">
        <f>_xll.qlCalendarAdvance(LocalCalendar,$D2433,B2434,"f",FALSE)</f>
        <v>56843</v>
      </c>
      <c r="E2434" s="49">
        <f>_xll.qlInterestRateIndexValueDate(IndexON,D2434)</f>
        <v>56843</v>
      </c>
      <c r="F2434" s="52">
        <f>IFERROR(_xll.qlIndexFixing(IndexON,D2434,TRUE,_xll.ohTrigger(RecalcTrigger,TriggerON)),NA())</f>
        <v>1.3147190991080748E-2</v>
      </c>
      <c r="H2434" s="49">
        <f>_xll.qlCalendarAdvance(IborCalendar,$H2433,B2434,"f",FALSE)</f>
        <v>56822</v>
      </c>
      <c r="I2434" s="49">
        <f>_xll.qlInterestRateIndexValueDate(Index1M,$H2434)</f>
        <v>56824</v>
      </c>
      <c r="J2434" s="52">
        <f>IFERROR(_xll.qlIndexFixing(Index1M,$H2434,TRUE,_xll.ohTrigger(RecalcTrigger,Trigger1M)),NA())</f>
        <v>1.5990883327240919E-2</v>
      </c>
      <c r="K2434" s="52">
        <f>IFERROR(_xll.qlIndexFixing(ONIndex1M,I2434,TRUE,_xll.ohTrigger(RecalcTrigger,Trigger1M)),NA())</f>
        <v>1.5984464290745848E-2</v>
      </c>
      <c r="L2434" s="52">
        <f>IFERROR(_xll.qlIndexFixing(Index3M,H2434,TRUE,_xll.ohTrigger(RecalcTrigger,Trigger3M)),NA())</f>
        <v>1.7285823043942591E-2</v>
      </c>
      <c r="M2434" s="52">
        <f>IFERROR(_xll.qlIndexFixing(ONIndex3M,I2434,TRUE,_xll.ohTrigger(RecalcTrigger,Trigger3M)),NA())</f>
        <v>1.7260076794931578E-2</v>
      </c>
      <c r="N2434" s="52">
        <f>IFERROR(_xll.qlIndexFixing(Index6M,$H2434,TRUE,_xll.ohTrigger(RecalcTrigger,Trigger6M)),NA())</f>
        <v>1.9166829476503749E-2</v>
      </c>
      <c r="O2434" s="52">
        <f>IFERROR(_xll.qlIndexFixing(ONIndex6M,I2434,TRUE,_xll.ohTrigger(RecalcTrigger,Trigger6M)),NA())</f>
        <v>1.9096699394935968E-2</v>
      </c>
      <c r="P2434" s="52">
        <f>IFERROR(_xll.qlIndexFixing(Index1Y,$H2434,TRUE,_xll.ohTrigger(RecalcTrigger,Trigger1Y)),NA())</f>
        <v>2.1169197745017139E-2</v>
      </c>
      <c r="Q2434" s="52">
        <f>IFERROR(_xll.qlIndexFixing(ONIndex1Y,I2434,TRUE,_xll.ohTrigger(RecalcTrigger,Trigger1Y)),NA())</f>
        <v>2.099033067223921E-2</v>
      </c>
    </row>
    <row r="2435" spans="2:17" x14ac:dyDescent="0.2">
      <c r="B2435" s="46" t="s">
        <v>51</v>
      </c>
      <c r="D2435" s="49">
        <f>_xll.qlCalendarAdvance(LocalCalendar,$D2434,B2435,"f",FALSE)</f>
        <v>56850</v>
      </c>
      <c r="E2435" s="49">
        <f>_xll.qlInterestRateIndexValueDate(IndexON,D2435)</f>
        <v>56850</v>
      </c>
      <c r="F2435" s="52">
        <f>IFERROR(_xll.qlIndexFixing(IndexON,D2435,TRUE,_xll.ohTrigger(RecalcTrigger,TriggerON)),NA())</f>
        <v>1.3144181479241013E-2</v>
      </c>
      <c r="H2435" s="49">
        <f>_xll.qlCalendarAdvance(IborCalendar,$H2434,B2435,"f",FALSE)</f>
        <v>56829</v>
      </c>
      <c r="I2435" s="49">
        <f>_xll.qlInterestRateIndexValueDate(Index1M,$H2435)</f>
        <v>56831</v>
      </c>
      <c r="J2435" s="52">
        <f>IFERROR(_xll.qlIndexFixing(Index1M,$H2435,TRUE,_xll.ohTrigger(RecalcTrigger,Trigger1M)),NA())</f>
        <v>1.5988714520598763E-2</v>
      </c>
      <c r="K2435" s="52">
        <f>IFERROR(_xll.qlIndexFixing(ONIndex1M,I2435,TRUE,_xll.ohTrigger(RecalcTrigger,Trigger1M)),NA())</f>
        <v>1.5982310987210369E-2</v>
      </c>
      <c r="L2435" s="52">
        <f>IFERROR(_xll.qlIndexFixing(Index3M,H2435,TRUE,_xll.ohTrigger(RecalcTrigger,Trigger3M)),NA())</f>
        <v>1.7283986537338408E-2</v>
      </c>
      <c r="M2435" s="52">
        <f>IFERROR(_xll.qlIndexFixing(ONIndex3M,I2435,TRUE,_xll.ohTrigger(RecalcTrigger,Trigger3M)),NA())</f>
        <v>1.725823953794503E-2</v>
      </c>
      <c r="N2435" s="52">
        <f>IFERROR(_xll.qlIndexFixing(Index6M,$H2435,TRUE,_xll.ohTrigger(RecalcTrigger,Trigger6M)),NA())</f>
        <v>1.9165041444494414E-2</v>
      </c>
      <c r="O2435" s="52">
        <f>IFERROR(_xll.qlIndexFixing(ONIndex6M,I2435,TRUE,_xll.ohTrigger(RecalcTrigger,Trigger6M)),NA())</f>
        <v>1.9094877815089006E-2</v>
      </c>
      <c r="P2435" s="52">
        <f>IFERROR(_xll.qlIndexFixing(Index1Y,$H2435,TRUE,_xll.ohTrigger(RecalcTrigger,Trigger1Y)),NA())</f>
        <v>2.1167485032426693E-2</v>
      </c>
      <c r="Q2435" s="52">
        <f>IFERROR(_xll.qlIndexFixing(ONIndex1Y,I2435,TRUE,_xll.ohTrigger(RecalcTrigger,Trigger1Y)),NA())</f>
        <v>2.0988396960968103E-2</v>
      </c>
    </row>
    <row r="2436" spans="2:17" x14ac:dyDescent="0.2">
      <c r="B2436" s="46" t="s">
        <v>51</v>
      </c>
      <c r="D2436" s="49">
        <f>_xll.qlCalendarAdvance(LocalCalendar,$D2435,B2436,"f",FALSE)</f>
        <v>56857</v>
      </c>
      <c r="E2436" s="49">
        <f>_xll.qlInterestRateIndexValueDate(IndexON,D2436)</f>
        <v>56857</v>
      </c>
      <c r="F2436" s="52">
        <f>IFERROR(_xll.qlIndexFixing(IndexON,D2436,TRUE,_xll.ohTrigger(RecalcTrigger,TriggerON)),NA())</f>
        <v>1.3141168179950924E-2</v>
      </c>
      <c r="H2436" s="49">
        <f>_xll.qlCalendarAdvance(IborCalendar,$H2435,B2436,"f",FALSE)</f>
        <v>56836</v>
      </c>
      <c r="I2436" s="49">
        <f>_xll.qlInterestRateIndexValueDate(Index1M,$H2436)</f>
        <v>56838</v>
      </c>
      <c r="J2436" s="52">
        <f>IFERROR(_xll.qlIndexFixing(Index1M,$H2436,TRUE,_xll.ohTrigger(RecalcTrigger,Trigger1M)),NA())</f>
        <v>1.5986341269653148E-2</v>
      </c>
      <c r="K2436" s="52">
        <f>IFERROR(_xll.qlIndexFixing(ONIndex1M,I2436,TRUE,_xll.ohTrigger(RecalcTrigger,Trigger1M)),NA())</f>
        <v>1.5980152247783153E-2</v>
      </c>
      <c r="L2436" s="52">
        <f>IFERROR(_xll.qlIndexFixing(Index3M,H2436,TRUE,_xll.ohTrigger(RecalcTrigger,Trigger3M)),NA())</f>
        <v>1.728215138197595E-2</v>
      </c>
      <c r="M2436" s="52">
        <f>IFERROR(_xll.qlIndexFixing(ONIndex3M,I2436,TRUE,_xll.ohTrigger(RecalcTrigger,Trigger3M)),NA())</f>
        <v>1.7256403625562911E-2</v>
      </c>
      <c r="N2436" s="52">
        <f>IFERROR(_xll.qlIndexFixing(Index6M,$H2436,TRUE,_xll.ohTrigger(RecalcTrigger,Trigger6M)),NA())</f>
        <v>1.9163257310525678E-2</v>
      </c>
      <c r="O2436" s="52">
        <f>IFERROR(_xll.qlIndexFixing(ONIndex6M,I2436,TRUE,_xll.ohTrigger(RecalcTrigger,Trigger6M)),NA())</f>
        <v>1.9093060093675618E-2</v>
      </c>
      <c r="P2436" s="52">
        <f>IFERROR(_xll.qlIndexFixing(Index1Y,$H2436,TRUE,_xll.ohTrigger(RecalcTrigger,Trigger1Y)),NA())</f>
        <v>2.1165782345011933E-2</v>
      </c>
      <c r="Q2436" s="52">
        <f>IFERROR(_xll.qlIndexFixing(ONIndex1Y,I2436,TRUE,_xll.ohTrigger(RecalcTrigger,Trigger1Y)),NA())</f>
        <v>2.0986473060329303E-2</v>
      </c>
    </row>
    <row r="2437" spans="2:17" x14ac:dyDescent="0.2">
      <c r="B2437" s="46" t="s">
        <v>51</v>
      </c>
      <c r="D2437" s="49">
        <f>_xll.qlCalendarAdvance(LocalCalendar,$D2436,B2437,"f",FALSE)</f>
        <v>56864</v>
      </c>
      <c r="E2437" s="49">
        <f>_xll.qlInterestRateIndexValueDate(IndexON,D2437)</f>
        <v>56864</v>
      </c>
      <c r="F2437" s="52">
        <f>IFERROR(_xll.qlIndexFixing(IndexON,D2437,TRUE,_xll.ohTrigger(RecalcTrigger,TriggerON)),NA())</f>
        <v>1.3138151093130546E-2</v>
      </c>
      <c r="H2437" s="49">
        <f>_xll.qlCalendarAdvance(IborCalendar,$H2436,B2437,"f",FALSE)</f>
        <v>56843</v>
      </c>
      <c r="I2437" s="49">
        <f>_xll.qlInterestRateIndexValueDate(Index1M,$H2437)</f>
        <v>56845</v>
      </c>
      <c r="J2437" s="52">
        <f>IFERROR(_xll.qlIndexFixing(Index1M,$H2437,TRUE,_xll.ohTrigger(RecalcTrigger,Trigger1M)),NA())</f>
        <v>1.5984162061973839E-2</v>
      </c>
      <c r="K2437" s="52">
        <f>IFERROR(_xll.qlIndexFixing(ONIndex1M,I2437,TRUE,_xll.ohTrigger(RecalcTrigger,Trigger1M)),NA())</f>
        <v>1.5977988072384264E-2</v>
      </c>
      <c r="L2437" s="52">
        <f>IFERROR(_xll.qlIndexFixing(Index3M,H2437,TRUE,_xll.ohTrigger(RecalcTrigger,Trigger3M)),NA())</f>
        <v>1.7280317577850011E-2</v>
      </c>
      <c r="M2437" s="52">
        <f>IFERROR(_xll.qlIndexFixing(ONIndex3M,I2437,TRUE,_xll.ohTrigger(RecalcTrigger,Trigger3M)),NA())</f>
        <v>1.7254569057625346E-2</v>
      </c>
      <c r="N2437" s="52">
        <f>IFERROR(_xll.qlIndexFixing(Index6M,$H2437,TRUE,_xll.ohTrigger(RecalcTrigger,Trigger6M)),NA())</f>
        <v>1.9161859575147488E-2</v>
      </c>
      <c r="O2437" s="52">
        <f>IFERROR(_xll.qlIndexFixing(ONIndex6M,I2437,TRUE,_xll.ohTrigger(RecalcTrigger,Trigger6M)),NA())</f>
        <v>1.9091246230695802E-2</v>
      </c>
      <c r="P2437" s="52">
        <f>IFERROR(_xll.qlIndexFixing(Index1Y,$H2437,TRUE,_xll.ohTrigger(RecalcTrigger,Trigger1Y)),NA())</f>
        <v>2.1164089682721602E-2</v>
      </c>
      <c r="Q2437" s="52">
        <f>IFERROR(_xll.qlIndexFixing(ONIndex1Y,I2437,TRUE,_xll.ohTrigger(RecalcTrigger,Trigger1Y)),NA())</f>
        <v>2.0984558970242873E-2</v>
      </c>
    </row>
    <row r="2438" spans="2:17" x14ac:dyDescent="0.2">
      <c r="B2438" s="46" t="s">
        <v>51</v>
      </c>
      <c r="D2438" s="49">
        <f>_xll.qlCalendarAdvance(LocalCalendar,$D2437,B2438,"f",FALSE)</f>
        <v>56871</v>
      </c>
      <c r="E2438" s="49">
        <f>_xll.qlInterestRateIndexValueDate(IndexON,D2438)</f>
        <v>56871</v>
      </c>
      <c r="F2438" s="52">
        <f>IFERROR(_xll.qlIndexFixing(IndexON,D2438,TRUE,_xll.ohTrigger(RecalcTrigger,TriggerON)),NA())</f>
        <v>1.3135130218859814E-2</v>
      </c>
      <c r="H2438" s="49">
        <f>_xll.qlCalendarAdvance(IborCalendar,$H2437,B2438,"f",FALSE)</f>
        <v>56850</v>
      </c>
      <c r="I2438" s="49">
        <f>_xll.qlInterestRateIndexValueDate(Index1M,$H2438)</f>
        <v>56852</v>
      </c>
      <c r="J2438" s="52">
        <f>IFERROR(_xll.qlIndexFixing(Index1M,$H2438,TRUE,_xll.ohTrigger(RecalcTrigger,Trigger1M)),NA())</f>
        <v>1.598197741125601E-2</v>
      </c>
      <c r="K2438" s="52">
        <f>IFERROR(_xll.qlIndexFixing(ONIndex1M,I2438,TRUE,_xll.ohTrigger(RecalcTrigger,Trigger1M)),NA())</f>
        <v>1.5975818461173574E-2</v>
      </c>
      <c r="L2438" s="52">
        <f>IFERROR(_xll.qlIndexFixing(Index3M,H2438,TRUE,_xll.ohTrigger(RecalcTrigger,Trigger3M)),NA())</f>
        <v>1.7278485124959712E-2</v>
      </c>
      <c r="M2438" s="52">
        <f>IFERROR(_xll.qlIndexFixing(ONIndex3M,I2438,TRUE,_xll.ohTrigger(RecalcTrigger,Trigger3M)),NA())</f>
        <v>1.725273583429221E-2</v>
      </c>
      <c r="N2438" s="52">
        <f>IFERROR(_xll.qlIndexFixing(Index6M,$H2438,TRUE,_xll.ohTrigger(RecalcTrigger,Trigger6M)),NA())</f>
        <v>1.9159700736670039E-2</v>
      </c>
      <c r="O2438" s="52">
        <f>IFERROR(_xll.qlIndexFixing(ONIndex6M,I2438,TRUE,_xll.ohTrigger(RecalcTrigger,Trigger6M)),NA())</f>
        <v>1.9089436226149559E-2</v>
      </c>
      <c r="P2438" s="52">
        <f>IFERROR(_xll.qlIndexFixing(Index1Y,$H2438,TRUE,_xll.ohTrigger(RecalcTrigger,Trigger1Y)),NA())</f>
        <v>2.116291110007738E-2</v>
      </c>
      <c r="Q2438" s="52">
        <f>IFERROR(_xll.qlIndexFixing(ONIndex1Y,I2438,TRUE,_xll.ohTrigger(RecalcTrigger,Trigger1Y)),NA())</f>
        <v>2.0982654690708813E-2</v>
      </c>
    </row>
    <row r="2439" spans="2:17" x14ac:dyDescent="0.2">
      <c r="B2439" s="46" t="s">
        <v>51</v>
      </c>
      <c r="D2439" s="49">
        <f>_xll.qlCalendarAdvance(LocalCalendar,$D2438,B2439,"f",FALSE)</f>
        <v>56878</v>
      </c>
      <c r="E2439" s="49">
        <f>_xll.qlInterestRateIndexValueDate(IndexON,D2439)</f>
        <v>56878</v>
      </c>
      <c r="F2439" s="52">
        <f>IFERROR(_xll.qlIndexFixing(IndexON,D2439,TRUE,_xll.ohTrigger(RecalcTrigger,TriggerON)),NA())</f>
        <v>1.3132105557058793E-2</v>
      </c>
      <c r="H2439" s="49">
        <f>_xll.qlCalendarAdvance(IborCalendar,$H2438,B2439,"f",FALSE)</f>
        <v>56857</v>
      </c>
      <c r="I2439" s="49">
        <f>_xll.qlInterestRateIndexValueDate(Index1M,$H2439)</f>
        <v>56859</v>
      </c>
      <c r="J2439" s="52">
        <f>IFERROR(_xll.qlIndexFixing(Index1M,$H2439,TRUE,_xll.ohTrigger(RecalcTrigger,Trigger1M)),NA())</f>
        <v>1.5979787317504657E-2</v>
      </c>
      <c r="K2439" s="52">
        <f>IFERROR(_xll.qlIndexFixing(ONIndex1M,I2439,TRUE,_xll.ohTrigger(RecalcTrigger,Trigger1M)),NA())</f>
        <v>1.597364341383134E-2</v>
      </c>
      <c r="L2439" s="52">
        <f>IFERROR(_xll.qlIndexFixing(Index3M,H2439,TRUE,_xll.ohTrigger(RecalcTrigger,Trigger3M)),NA())</f>
        <v>1.7276370611053849E-2</v>
      </c>
      <c r="M2439" s="52">
        <f>IFERROR(_xll.qlIndexFixing(ONIndex3M,I2439,TRUE,_xll.ohTrigger(RecalcTrigger,Trigger3M)),NA())</f>
        <v>1.7250903955403629E-2</v>
      </c>
      <c r="N2439" s="52">
        <f>IFERROR(_xll.qlIndexFixing(Index6M,$H2439,TRUE,_xll.ohTrigger(RecalcTrigger,Trigger6M)),NA())</f>
        <v>1.9156397130749143E-2</v>
      </c>
      <c r="O2439" s="52">
        <f>IFERROR(_xll.qlIndexFixing(ONIndex6M,I2439,TRUE,_xll.ohTrigger(RecalcTrigger,Trigger6M)),NA())</f>
        <v>1.9087630079877016E-2</v>
      </c>
      <c r="P2439" s="52">
        <f>IFERROR(_xll.qlIndexFixing(Index1Y,$H2439,TRUE,_xll.ohTrigger(RecalcTrigger,Trigger1Y)),NA())</f>
        <v>2.1161239106711506E-2</v>
      </c>
      <c r="Q2439" s="52">
        <f>IFERROR(_xll.qlIndexFixing(ONIndex1Y,I2439,TRUE,_xll.ohTrigger(RecalcTrigger,Trigger1Y)),NA())</f>
        <v>2.0980760221886996E-2</v>
      </c>
    </row>
    <row r="2440" spans="2:17" x14ac:dyDescent="0.2">
      <c r="B2440" s="46" t="s">
        <v>51</v>
      </c>
      <c r="D2440" s="49">
        <f>_xll.qlCalendarAdvance(LocalCalendar,$D2439,B2440,"f",FALSE)</f>
        <v>56885</v>
      </c>
      <c r="E2440" s="49">
        <f>_xll.qlInterestRateIndexValueDate(IndexON,D2440)</f>
        <v>56885</v>
      </c>
      <c r="F2440" s="52">
        <f>IFERROR(_xll.qlIndexFixing(IndexON,D2440,TRUE,_xll.ohTrigger(RecalcTrigger,TriggerON)),NA())</f>
        <v>1.3129077107887355E-2</v>
      </c>
      <c r="H2440" s="49">
        <f>_xll.qlCalendarAdvance(IborCalendar,$H2439,B2440,"f",FALSE)</f>
        <v>56864</v>
      </c>
      <c r="I2440" s="49">
        <f>_xll.qlInterestRateIndexValueDate(Index1M,$H2440)</f>
        <v>56866</v>
      </c>
      <c r="J2440" s="52">
        <f>IFERROR(_xll.qlIndexFixing(Index1M,$H2440,TRUE,_xll.ohTrigger(RecalcTrigger,Trigger1M)),NA())</f>
        <v>1.5977788838373159E-2</v>
      </c>
      <c r="K2440" s="52">
        <f>IFERROR(_xll.qlIndexFixing(ONIndex1M,I2440,TRUE,_xll.ohTrigger(RecalcTrigger,Trigger1M)),NA())</f>
        <v>1.5971462930437497E-2</v>
      </c>
      <c r="L2440" s="52">
        <f>IFERROR(_xll.qlIndexFixing(Index3M,H2440,TRUE,_xll.ohTrigger(RecalcTrigger,Trigger3M)),NA())</f>
        <v>1.7274540851730451E-2</v>
      </c>
      <c r="M2440" s="52">
        <f>IFERROR(_xll.qlIndexFixing(ONIndex3M,I2440,TRUE,_xll.ohTrigger(RecalcTrigger,Trigger3M)),NA())</f>
        <v>1.724907342103954E-2</v>
      </c>
      <c r="N2440" s="52">
        <f>IFERROR(_xll.qlIndexFixing(Index6M,$H2440,TRUE,_xll.ohTrigger(RecalcTrigger,Trigger6M)),NA())</f>
        <v>1.9154627849929707E-2</v>
      </c>
      <c r="O2440" s="52">
        <f>IFERROR(_xll.qlIndexFixing(ONIndex6M,I2440,TRUE,_xll.ohTrigger(RecalcTrigger,Trigger6M)),NA())</f>
        <v>1.9085827792117982E-2</v>
      </c>
      <c r="P2440" s="52">
        <f>IFERROR(_xll.qlIndexFixing(Index1Y,$H2440,TRUE,_xll.ohTrigger(RecalcTrigger,Trigger1Y)),NA())</f>
        <v>2.1159071846088225E-2</v>
      </c>
      <c r="Q2440" s="52">
        <f>IFERROR(_xll.qlIndexFixing(ONIndex1Y,I2440,TRUE,_xll.ohTrigger(RecalcTrigger,Trigger1Y)),NA())</f>
        <v>2.0978875563377741E-2</v>
      </c>
    </row>
    <row r="2441" spans="2:17" x14ac:dyDescent="0.2">
      <c r="B2441" s="46" t="s">
        <v>51</v>
      </c>
      <c r="D2441" s="49">
        <f>_xll.qlCalendarAdvance(LocalCalendar,$D2440,B2441,"f",FALSE)</f>
        <v>56892</v>
      </c>
      <c r="E2441" s="49">
        <f>_xll.qlInterestRateIndexValueDate(IndexON,D2441)</f>
        <v>56892</v>
      </c>
      <c r="F2441" s="52">
        <f>IFERROR(_xll.qlIndexFixing(IndexON,D2441,TRUE,_xll.ohTrigger(RecalcTrigger,TriggerON)),NA())</f>
        <v>1.3126044871105691E-2</v>
      </c>
      <c r="H2441" s="49">
        <f>_xll.qlCalendarAdvance(IborCalendar,$H2440,B2441,"f",FALSE)</f>
        <v>56871</v>
      </c>
      <c r="I2441" s="49">
        <f>_xll.qlInterestRateIndexValueDate(Index1M,$H2441)</f>
        <v>56873</v>
      </c>
      <c r="J2441" s="52">
        <f>IFERROR(_xll.qlIndexFixing(Index1M,$H2441,TRUE,_xll.ohTrigger(RecalcTrigger,Trigger1M)),NA())</f>
        <v>1.5975390800908873E-2</v>
      </c>
      <c r="K2441" s="52">
        <f>IFERROR(_xll.qlIndexFixing(ONIndex1M,I2441,TRUE,_xll.ohTrigger(RecalcTrigger,Trigger1M)),NA())</f>
        <v>1.5969277011231853E-2</v>
      </c>
      <c r="L2441" s="52">
        <f>IFERROR(_xll.qlIndexFixing(Index3M,H2441,TRUE,_xll.ohTrigger(RecalcTrigger,Trigger3M)),NA())</f>
        <v>1.7272712443565361E-2</v>
      </c>
      <c r="M2441" s="52">
        <f>IFERROR(_xll.qlIndexFixing(ONIndex3M,I2441,TRUE,_xll.ohTrigger(RecalcTrigger,Trigger3M)),NA())</f>
        <v>1.7247244231359815E-2</v>
      </c>
      <c r="N2441" s="52">
        <f>IFERROR(_xll.qlIndexFixing(Index6M,$H2441,TRUE,_xll.ohTrigger(RecalcTrigger,Trigger6M)),NA())</f>
        <v>1.9152862466241684E-2</v>
      </c>
      <c r="O2441" s="52">
        <f>IFERROR(_xll.qlIndexFixing(ONIndex6M,I2441,TRUE,_xll.ohTrigger(RecalcTrigger,Trigger6M)),NA())</f>
        <v>1.9084029362792521E-2</v>
      </c>
      <c r="P2441" s="52">
        <f>IFERROR(_xll.qlIndexFixing(Index1Y,$H2441,TRUE,_xll.ohTrigger(RecalcTrigger,Trigger1Y)),NA())</f>
        <v>2.1157419283788614E-2</v>
      </c>
      <c r="Q2441" s="52">
        <f>IFERROR(_xll.qlIndexFixing(ONIndex1Y,I2441,TRUE,_xll.ohTrigger(RecalcTrigger,Trigger1Y)),NA())</f>
        <v>2.0977000715660665E-2</v>
      </c>
    </row>
    <row r="2442" spans="2:17" x14ac:dyDescent="0.2">
      <c r="B2442" s="46" t="s">
        <v>51</v>
      </c>
      <c r="D2442" s="49">
        <f>_xll.qlCalendarAdvance(LocalCalendar,$D2441,B2442,"f",FALSE)</f>
        <v>56899</v>
      </c>
      <c r="E2442" s="49">
        <f>_xll.qlInterestRateIndexValueDate(IndexON,D2442)</f>
        <v>56899</v>
      </c>
      <c r="F2442" s="52">
        <f>IFERROR(_xll.qlIndexFixing(IndexON,D2442,TRUE,_xll.ohTrigger(RecalcTrigger,TriggerON)),NA())</f>
        <v>1.3123008847113482E-2</v>
      </c>
      <c r="H2442" s="49">
        <f>_xll.qlCalendarAdvance(IborCalendar,$H2441,B2442,"f",FALSE)</f>
        <v>56878</v>
      </c>
      <c r="I2442" s="49">
        <f>_xll.qlInterestRateIndexValueDate(Index1M,$H2442)</f>
        <v>56880</v>
      </c>
      <c r="J2442" s="52">
        <f>IFERROR(_xll.qlIndexFixing(Index1M,$H2442,TRUE,_xll.ohTrigger(RecalcTrigger,Trigger1M)),NA())</f>
        <v>1.597318437807943E-2</v>
      </c>
      <c r="K2442" s="52">
        <f>IFERROR(_xll.qlIndexFixing(ONIndex1M,I2442,TRUE,_xll.ohTrigger(RecalcTrigger,Trigger1M)),NA())</f>
        <v>1.5967085656054536E-2</v>
      </c>
      <c r="L2442" s="52">
        <f>IFERROR(_xll.qlIndexFixing(Index3M,H2442,TRUE,_xll.ohTrigger(RecalcTrigger,Trigger3M)),NA())</f>
        <v>1.7270885386553303E-2</v>
      </c>
      <c r="M2442" s="52">
        <f>IFERROR(_xll.qlIndexFixing(ONIndex3M,I2442,TRUE,_xll.ohTrigger(RecalcTrigger,Trigger3M)),NA())</f>
        <v>1.724541638604471E-2</v>
      </c>
      <c r="N2442" s="52">
        <f>IFERROR(_xll.qlIndexFixing(Index6M,$H2442,TRUE,_xll.ohTrigger(RecalcTrigger,Trigger6M)),NA())</f>
        <v>1.9151100979674086E-2</v>
      </c>
      <c r="O2442" s="52">
        <f>IFERROR(_xll.qlIndexFixing(ONIndex6M,I2442,TRUE,_xll.ohTrigger(RecalcTrigger,Trigger6M)),NA())</f>
        <v>1.9082234791900632E-2</v>
      </c>
      <c r="P2442" s="52">
        <f>IFERROR(_xll.qlIndexFixing(Index1Y,$H2442,TRUE,_xll.ohTrigger(RecalcTrigger,Trigger1Y)),NA())</f>
        <v>2.1155776746361672E-2</v>
      </c>
      <c r="Q2442" s="52">
        <f>IFERROR(_xll.qlIndexFixing(ONIndex1Y,I2442,TRUE,_xll.ohTrigger(RecalcTrigger,Trigger1Y)),NA())</f>
        <v>2.097513567849596E-2</v>
      </c>
    </row>
    <row r="2443" spans="2:17" x14ac:dyDescent="0.2">
      <c r="B2443" s="46" t="s">
        <v>51</v>
      </c>
      <c r="D2443" s="49">
        <f>_xll.qlCalendarAdvance(LocalCalendar,$D2442,B2443,"f",FALSE)</f>
        <v>56906</v>
      </c>
      <c r="E2443" s="49">
        <f>_xll.qlInterestRateIndexValueDate(IndexON,D2443)</f>
        <v>56906</v>
      </c>
      <c r="F2443" s="52">
        <f>IFERROR(_xll.qlIndexFixing(IndexON,D2443,TRUE,_xll.ohTrigger(RecalcTrigger,TriggerON)),NA())</f>
        <v>1.3119969035431112E-2</v>
      </c>
      <c r="H2443" s="49">
        <f>_xll.qlCalendarAdvance(IborCalendar,$H2442,B2443,"f",FALSE)</f>
        <v>56885</v>
      </c>
      <c r="I2443" s="49">
        <f>_xll.qlInterestRateIndexValueDate(Index1M,$H2443)</f>
        <v>56887</v>
      </c>
      <c r="J2443" s="52">
        <f>IFERROR(_xll.qlIndexFixing(Index1M,$H2443,TRUE,_xll.ohTrigger(RecalcTrigger,Trigger1M)),NA())</f>
        <v>1.5970385475379909E-2</v>
      </c>
      <c r="K2443" s="52">
        <f>IFERROR(_xll.qlIndexFixing(ONIndex1M,I2443,TRUE,_xll.ohTrigger(RecalcTrigger,Trigger1M)),NA())</f>
        <v>1.596488886482561E-2</v>
      </c>
      <c r="L2443" s="52">
        <f>IFERROR(_xll.qlIndexFixing(Index3M,H2443,TRUE,_xll.ohTrigger(RecalcTrigger,Trigger3M)),NA())</f>
        <v>1.7269059680694282E-2</v>
      </c>
      <c r="M2443" s="52">
        <f>IFERROR(_xll.qlIndexFixing(ONIndex3M,I2443,TRUE,_xll.ohTrigger(RecalcTrigger,Trigger3M)),NA())</f>
        <v>1.724358988517416E-2</v>
      </c>
      <c r="N2443" s="52">
        <f>IFERROR(_xll.qlIndexFixing(Index6M,$H2443,TRUE,_xll.ohTrigger(RecalcTrigger,Trigger6M)),NA())</f>
        <v>1.9149343390216813E-2</v>
      </c>
      <c r="O2443" s="52">
        <f>IFERROR(_xll.qlIndexFixing(ONIndex6M,I2443,TRUE,_xll.ohTrigger(RecalcTrigger,Trigger6M)),NA())</f>
        <v>1.908044407936238E-2</v>
      </c>
      <c r="P2443" s="52">
        <f>IFERROR(_xll.qlIndexFixing(Index1Y,$H2443,TRUE,_xll.ohTrigger(RecalcTrigger,Trigger1Y)),NA())</f>
        <v>2.1152623246127263E-2</v>
      </c>
      <c r="Q2443" s="52">
        <f>IFERROR(_xll.qlIndexFixing(ONIndex1Y,I2443,TRUE,_xll.ohTrigger(RecalcTrigger,Trigger1Y)),NA())</f>
        <v>2.0973280451803689E-2</v>
      </c>
    </row>
    <row r="2444" spans="2:17" x14ac:dyDescent="0.2">
      <c r="B2444" s="46" t="s">
        <v>51</v>
      </c>
      <c r="D2444" s="49">
        <f>_xll.qlCalendarAdvance(LocalCalendar,$D2443,B2444,"f",FALSE)</f>
        <v>56913</v>
      </c>
      <c r="E2444" s="49">
        <f>_xll.qlInterestRateIndexValueDate(IndexON,D2444)</f>
        <v>56913</v>
      </c>
      <c r="F2444" s="52">
        <f>IFERROR(_xll.qlIndexFixing(IndexON,D2444,TRUE,_xll.ohTrigger(RecalcTrigger,TriggerON)),NA())</f>
        <v>1.3116925436298388E-2</v>
      </c>
      <c r="H2444" s="49">
        <f>_xll.qlCalendarAdvance(IborCalendar,$H2443,B2444,"f",FALSE)</f>
        <v>56892</v>
      </c>
      <c r="I2444" s="49">
        <f>_xll.qlInterestRateIndexValueDate(Index1M,$H2444)</f>
        <v>56894</v>
      </c>
      <c r="J2444" s="52">
        <f>IFERROR(_xll.qlIndexFixing(Index1M,$H2444,TRUE,_xll.ohTrigger(RecalcTrigger,Trigger1M)),NA())</f>
        <v>1.5968755203347451E-2</v>
      </c>
      <c r="K2444" s="52">
        <f>IFERROR(_xll.qlIndexFixing(ONIndex1M,I2444,TRUE,_xll.ohTrigger(RecalcTrigger,Trigger1M)),NA())</f>
        <v>1.5962686637704948E-2</v>
      </c>
      <c r="L2444" s="52">
        <f>IFERROR(_xll.qlIndexFixing(Index3M,H2444,TRUE,_xll.ohTrigger(RecalcTrigger,Trigger3M)),NA())</f>
        <v>1.7267518783477858E-2</v>
      </c>
      <c r="M2444" s="52">
        <f>IFERROR(_xll.qlIndexFixing(ONIndex3M,I2444,TRUE,_xll.ohTrigger(RecalcTrigger,Trigger3M)),NA())</f>
        <v>1.7241764728828102E-2</v>
      </c>
      <c r="N2444" s="52">
        <f>IFERROR(_xll.qlIndexFixing(Index6M,$H2444,TRUE,_xll.ohTrigger(RecalcTrigger,Trigger6M)),NA())</f>
        <v>1.9147973368156219E-2</v>
      </c>
      <c r="O2444" s="52">
        <f>IFERROR(_xll.qlIndexFixing(ONIndex6M,I2444,TRUE,_xll.ohTrigger(RecalcTrigger,Trigger6M)),NA())</f>
        <v>1.90786572252577E-2</v>
      </c>
      <c r="P2444" s="52">
        <f>IFERROR(_xll.qlIndexFixing(Index1Y,$H2444,TRUE,_xll.ohTrigger(RecalcTrigger,Trigger1Y)),NA())</f>
        <v>2.1153029427634033E-2</v>
      </c>
      <c r="Q2444" s="52">
        <f>IFERROR(_xll.qlIndexFixing(ONIndex1Y,I2444,TRUE,_xll.ohTrigger(RecalcTrigger,Trigger1Y)),NA())</f>
        <v>2.0971435035663788E-2</v>
      </c>
    </row>
    <row r="2445" spans="2:17" x14ac:dyDescent="0.2">
      <c r="B2445" s="46" t="s">
        <v>51</v>
      </c>
      <c r="D2445" s="49">
        <f>_xll.qlCalendarAdvance(LocalCalendar,$D2444,B2445,"f",FALSE)</f>
        <v>56920</v>
      </c>
      <c r="E2445" s="49">
        <f>_xll.qlInterestRateIndexValueDate(IndexON,D2445)</f>
        <v>56920</v>
      </c>
      <c r="F2445" s="52">
        <f>IFERROR(_xll.qlIndexFixing(IndexON,D2445,TRUE,_xll.ohTrigger(RecalcTrigger,TriggerON)),NA())</f>
        <v>1.3113878049795247E-2</v>
      </c>
      <c r="H2445" s="49">
        <f>_xll.qlCalendarAdvance(IborCalendar,$H2444,B2445,"f",FALSE)</f>
        <v>56899</v>
      </c>
      <c r="I2445" s="49">
        <f>_xll.qlInterestRateIndexValueDate(Index1M,$H2445)</f>
        <v>56901</v>
      </c>
      <c r="J2445" s="52">
        <f>IFERROR(_xll.qlIndexFixing(Index1M,$H2445,TRUE,_xll.ohTrigger(RecalcTrigger,Trigger1M)),NA())</f>
        <v>1.5966532451457405E-2</v>
      </c>
      <c r="K2445" s="52">
        <f>IFERROR(_xll.qlIndexFixing(ONIndex1M,I2445,TRUE,_xll.ohTrigger(RecalcTrigger,Trigger1M)),NA())</f>
        <v>1.5960478974612613E-2</v>
      </c>
      <c r="L2445" s="52">
        <f>IFERROR(_xll.qlIndexFixing(Index3M,H2445,TRUE,_xll.ohTrigger(RecalcTrigger,Trigger3M)),NA())</f>
        <v>1.7265695789189288E-2</v>
      </c>
      <c r="M2445" s="52">
        <f>IFERROR(_xll.qlIndexFixing(ONIndex3M,I2445,TRUE,_xll.ohTrigger(RecalcTrigger,Trigger3M)),NA())</f>
        <v>1.7239940917166408E-2</v>
      </c>
      <c r="N2445" s="52">
        <f>IFERROR(_xll.qlIndexFixing(Index6M,$H2445,TRUE,_xll.ohTrigger(RecalcTrigger,Trigger6M)),NA())</f>
        <v>1.9146223758648016E-2</v>
      </c>
      <c r="O2445" s="52">
        <f>IFERROR(_xll.qlIndexFixing(ONIndex6M,I2445,TRUE,_xll.ohTrigger(RecalcTrigger,Trigger6M)),NA())</f>
        <v>1.9076874229666529E-2</v>
      </c>
      <c r="P2445" s="52">
        <f>IFERROR(_xll.qlIndexFixing(Index1Y,$H2445,TRUE,_xll.ohTrigger(RecalcTrigger,Trigger1Y)),NA())</f>
        <v>2.1150908932555067E-2</v>
      </c>
      <c r="Q2445" s="52">
        <f>IFERROR(_xll.qlIndexFixing(ONIndex1Y,I2445,TRUE,_xll.ohTrigger(RecalcTrigger,Trigger1Y)),NA())</f>
        <v>2.096959943023613E-2</v>
      </c>
    </row>
    <row r="2446" spans="2:17" x14ac:dyDescent="0.2">
      <c r="B2446" s="46" t="s">
        <v>51</v>
      </c>
      <c r="D2446" s="49">
        <f>_xll.qlCalendarAdvance(LocalCalendar,$D2445,B2446,"f",FALSE)</f>
        <v>56927</v>
      </c>
      <c r="E2446" s="49">
        <f>_xll.qlInterestRateIndexValueDate(IndexON,D2446)</f>
        <v>56927</v>
      </c>
      <c r="F2446" s="52">
        <f>IFERROR(_xll.qlIndexFixing(IndexON,D2446,TRUE,_xll.ohTrigger(RecalcTrigger,TriggerON)),NA())</f>
        <v>1.3110826875761816E-2</v>
      </c>
      <c r="H2446" s="49">
        <f>_xll.qlCalendarAdvance(IborCalendar,$H2445,B2446,"f",FALSE)</f>
        <v>56906</v>
      </c>
      <c r="I2446" s="49">
        <f>_xll.qlInterestRateIndexValueDate(Index1M,$H2446)</f>
        <v>56908</v>
      </c>
      <c r="J2446" s="52">
        <f>IFERROR(_xll.qlIndexFixing(Index1M,$H2446,TRUE,_xll.ohTrigger(RecalcTrigger,Trigger1M)),NA())</f>
        <v>1.5964304256556316E-2</v>
      </c>
      <c r="K2446" s="52">
        <f>IFERROR(_xll.qlIndexFixing(ONIndex1M,I2446,TRUE,_xll.ohTrigger(RecalcTrigger,Trigger1M)),NA())</f>
        <v>1.5958265875468669E-2</v>
      </c>
      <c r="L2446" s="52">
        <f>IFERROR(_xll.qlIndexFixing(Index3M,H2446,TRUE,_xll.ohTrigger(RecalcTrigger,Trigger3M)),NA())</f>
        <v>1.7263874146121596E-2</v>
      </c>
      <c r="M2446" s="52">
        <f>IFERROR(_xll.qlIndexFixing(ONIndex3M,I2446,TRUE,_xll.ohTrigger(RecalcTrigger,Trigger3M)),NA())</f>
        <v>1.7238118449949269E-2</v>
      </c>
      <c r="N2446" s="52">
        <f>IFERROR(_xll.qlIndexFixing(Index6M,$H2446,TRUE,_xll.ohTrigger(RecalcTrigger,Trigger6M)),NA())</f>
        <v>1.9144478046433232E-2</v>
      </c>
      <c r="O2446" s="52">
        <f>IFERROR(_xll.qlIndexFixing(ONIndex6M,I2446,TRUE,_xll.ohTrigger(RecalcTrigger,Trigger6M)),NA())</f>
        <v>1.9075095092349059E-2</v>
      </c>
      <c r="P2446" s="52">
        <f>IFERROR(_xll.qlIndexFixing(Index1Y,$H2446,TRUE,_xll.ohTrigger(RecalcTrigger,Trigger1Y)),NA())</f>
        <v>2.1149305858825435E-2</v>
      </c>
      <c r="Q2446" s="52">
        <f>IFERROR(_xll.qlIndexFixing(ONIndex1Y,I2446,TRUE,_xll.ohTrigger(RecalcTrigger,Trigger1Y)),NA())</f>
        <v>2.0967773635280906E-2</v>
      </c>
    </row>
    <row r="2447" spans="2:17" x14ac:dyDescent="0.2">
      <c r="B2447" s="46" t="s">
        <v>51</v>
      </c>
      <c r="D2447" s="49">
        <f>_xll.qlCalendarAdvance(LocalCalendar,$D2446,B2447,"f",FALSE)</f>
        <v>56934</v>
      </c>
      <c r="E2447" s="49">
        <f>_xll.qlInterestRateIndexValueDate(IndexON,D2447)</f>
        <v>56934</v>
      </c>
      <c r="F2447" s="52">
        <f>IFERROR(_xll.qlIndexFixing(IndexON,D2447,TRUE,_xll.ohTrigger(RecalcTrigger,TriggerON)),NA())</f>
        <v>1.3107771914198096E-2</v>
      </c>
      <c r="H2447" s="49">
        <f>_xll.qlCalendarAdvance(IborCalendar,$H2446,B2447,"f",FALSE)</f>
        <v>56913</v>
      </c>
      <c r="I2447" s="49">
        <f>_xll.qlInterestRateIndexValueDate(Index1M,$H2447)</f>
        <v>56915</v>
      </c>
      <c r="J2447" s="52">
        <f>IFERROR(_xll.qlIndexFixing(Index1M,$H2447,TRUE,_xll.ohTrigger(RecalcTrigger,Trigger1M)),NA())</f>
        <v>1.5962070618641688E-2</v>
      </c>
      <c r="K2447" s="52">
        <f>IFERROR(_xll.qlIndexFixing(ONIndex1M,I2447,TRUE,_xll.ohTrigger(RecalcTrigger,Trigger1M)),NA())</f>
        <v>1.5956047340432988E-2</v>
      </c>
      <c r="L2447" s="52">
        <f>IFERROR(_xll.qlIndexFixing(Index3M,H2447,TRUE,_xll.ohTrigger(RecalcTrigger,Trigger3M)),NA())</f>
        <v>1.7262053854273037E-2</v>
      </c>
      <c r="M2447" s="52">
        <f>IFERROR(_xll.qlIndexFixing(ONIndex3M,I2447,TRUE,_xll.ohTrigger(RecalcTrigger,Trigger3M)),NA())</f>
        <v>1.7236297327176686E-2</v>
      </c>
      <c r="N2447" s="52">
        <f>IFERROR(_xll.qlIndexFixing(Index6M,$H2447,TRUE,_xll.ohTrigger(RecalcTrigger,Trigger6M)),NA())</f>
        <v>1.9142736231500944E-2</v>
      </c>
      <c r="O2447" s="52">
        <f>IFERROR(_xll.qlIndexFixing(ONIndex6M,I2447,TRUE,_xll.ohTrigger(RecalcTrigger,Trigger6M)),NA())</f>
        <v>1.9073319813545098E-2</v>
      </c>
      <c r="P2447" s="52">
        <f>IFERROR(_xll.qlIndexFixing(Index1Y,$H2447,TRUE,_xll.ohTrigger(RecalcTrigger,Trigger1Y)),NA())</f>
        <v>2.1147712306675198E-2</v>
      </c>
      <c r="Q2447" s="52">
        <f>IFERROR(_xll.qlIndexFixing(ONIndex1Y,I2447,TRUE,_xll.ohTrigger(RecalcTrigger,Trigger1Y)),NA())</f>
        <v>2.0965957650878053E-2</v>
      </c>
    </row>
    <row r="2448" spans="2:17" x14ac:dyDescent="0.2">
      <c r="B2448" s="46" t="s">
        <v>51</v>
      </c>
      <c r="D2448" s="49">
        <f>_xll.qlCalendarAdvance(LocalCalendar,$D2447,B2448,"f",FALSE)</f>
        <v>56941</v>
      </c>
      <c r="E2448" s="49">
        <f>_xll.qlInterestRateIndexValueDate(IndexON,D2448)</f>
        <v>56941</v>
      </c>
      <c r="F2448" s="52">
        <f>IFERROR(_xll.qlIndexFixing(IndexON,D2448,TRUE,_xll.ohTrigger(RecalcTrigger,TriggerON)),NA())</f>
        <v>1.3104713165184023E-2</v>
      </c>
      <c r="H2448" s="49">
        <f>_xll.qlCalendarAdvance(IborCalendar,$H2447,B2448,"f",FALSE)</f>
        <v>56920</v>
      </c>
      <c r="I2448" s="49">
        <f>_xll.qlInterestRateIndexValueDate(Index1M,$H2448)</f>
        <v>56922</v>
      </c>
      <c r="J2448" s="52">
        <f>IFERROR(_xll.qlIndexFixing(Index1M,$H2448,TRUE,_xll.ohTrigger(RecalcTrigger,Trigger1M)),NA())</f>
        <v>1.5959831537728508E-2</v>
      </c>
      <c r="K2448" s="52">
        <f>IFERROR(_xll.qlIndexFixing(ONIndex1M,I2448,TRUE,_xll.ohTrigger(RecalcTrigger,Trigger1M)),NA())</f>
        <v>1.5953823369425635E-2</v>
      </c>
      <c r="L2448" s="52">
        <f>IFERROR(_xll.qlIndexFixing(Index3M,H2448,TRUE,_xll.ohTrigger(RecalcTrigger,Trigger3M)),NA())</f>
        <v>1.7260234913641877E-2</v>
      </c>
      <c r="M2448" s="52">
        <f>IFERROR(_xll.qlIndexFixing(ONIndex3M,I2448,TRUE,_xll.ohTrigger(RecalcTrigger,Trigger3M)),NA())</f>
        <v>1.7234477548928595E-2</v>
      </c>
      <c r="N2448" s="52">
        <f>IFERROR(_xll.qlIndexFixing(Index6M,$H2448,TRUE,_xll.ohTrigger(RecalcTrigger,Trigger6M)),NA())</f>
        <v>1.9140613899224772E-2</v>
      </c>
      <c r="O2448" s="52">
        <f>IFERROR(_xll.qlIndexFixing(ONIndex6M,I2448,TRUE,_xll.ohTrigger(RecalcTrigger,Trigger6M)),NA())</f>
        <v>1.9071548393014837E-2</v>
      </c>
      <c r="P2448" s="52">
        <f>IFERROR(_xll.qlIndexFixing(Index1Y,$H2448,TRUE,_xll.ohTrigger(RecalcTrigger,Trigger1Y)),NA())</f>
        <v>2.1146128129335889E-2</v>
      </c>
      <c r="Q2448" s="52">
        <f>IFERROR(_xll.qlIndexFixing(ONIndex1Y,I2448,TRUE,_xll.ohTrigger(RecalcTrigger,Trigger1Y)),NA())</f>
        <v>2.0964151477107507E-2</v>
      </c>
    </row>
    <row r="2449" spans="2:17" x14ac:dyDescent="0.2">
      <c r="B2449" s="46" t="s">
        <v>51</v>
      </c>
      <c r="D2449" s="49">
        <f>_xll.qlCalendarAdvance(LocalCalendar,$D2448,B2449,"f",FALSE)</f>
        <v>56948</v>
      </c>
      <c r="E2449" s="49">
        <f>_xll.qlInterestRateIndexValueDate(IndexON,D2449)</f>
        <v>56948</v>
      </c>
      <c r="F2449" s="52">
        <f>IFERROR(_xll.qlIndexFixing(IndexON,D2449,TRUE,_xll.ohTrigger(RecalcTrigger,TriggerON)),NA())</f>
        <v>1.3101650628799533E-2</v>
      </c>
      <c r="H2449" s="49">
        <f>_xll.qlCalendarAdvance(IborCalendar,$H2448,B2449,"f",FALSE)</f>
        <v>56927</v>
      </c>
      <c r="I2449" s="49">
        <f>_xll.qlInterestRateIndexValueDate(Index1M,$H2449)</f>
        <v>56930</v>
      </c>
      <c r="J2449" s="52">
        <f>IFERROR(_xll.qlIndexFixing(Index1M,$H2449,TRUE,_xll.ohTrigger(RecalcTrigger,Trigger1M)),NA())</f>
        <v>1.5957073280400809E-2</v>
      </c>
      <c r="K2449" s="52">
        <f>IFERROR(_xll.qlIndexFixing(ONIndex1M,I2449,TRUE,_xll.ohTrigger(RecalcTrigger,Trigger1M)),NA())</f>
        <v>1.5951662722404336E-2</v>
      </c>
      <c r="L2449" s="52">
        <f>IFERROR(_xll.qlIndexFixing(Index3M,H2449,TRUE,_xll.ohTrigger(RecalcTrigger,Trigger3M)),NA())</f>
        <v>1.7258724820708789E-2</v>
      </c>
      <c r="M2449" s="52">
        <f>IFERROR(_xll.qlIndexFixing(ONIndex3M,I2449,TRUE,_xll.ohTrigger(RecalcTrigger,Trigger3M)),NA())</f>
        <v>1.7232964683921992E-2</v>
      </c>
      <c r="N2449" s="52">
        <f>IFERROR(_xll.qlIndexFixing(Index6M,$H2449,TRUE,_xll.ohTrigger(RecalcTrigger,Trigger6M)),NA())</f>
        <v>1.9138632266481596E-2</v>
      </c>
      <c r="O2449" s="52">
        <f>IFERROR(_xll.qlIndexFixing(ONIndex6M,I2449,TRUE,_xll.ohTrigger(RecalcTrigger,Trigger6M)),NA())</f>
        <v>1.9070286669808922E-2</v>
      </c>
      <c r="P2449" s="52">
        <f>IFERROR(_xll.qlIndexFixing(Index1Y,$H2449,TRUE,_xll.ohTrigger(RecalcTrigger,Trigger1Y)),NA())</f>
        <v>2.1143818454117072E-2</v>
      </c>
      <c r="Q2449" s="52">
        <f>IFERROR(_xll.qlIndexFixing(ONIndex1Y,I2449,TRUE,_xll.ohTrigger(RecalcTrigger,Trigger1Y)),NA())</f>
        <v>2.0963064312109481E-2</v>
      </c>
    </row>
    <row r="2450" spans="2:17" x14ac:dyDescent="0.2">
      <c r="B2450" s="46" t="s">
        <v>51</v>
      </c>
      <c r="D2450" s="49">
        <f>_xll.qlCalendarAdvance(LocalCalendar,$D2449,B2450,"f",FALSE)</f>
        <v>56955</v>
      </c>
      <c r="E2450" s="49">
        <f>_xll.qlInterestRateIndexValueDate(IndexON,D2450)</f>
        <v>56955</v>
      </c>
      <c r="F2450" s="52">
        <f>IFERROR(_xll.qlIndexFixing(IndexON,D2450,TRUE,_xll.ohTrigger(RecalcTrigger,TriggerON)),NA())</f>
        <v>1.3098584304964689E-2</v>
      </c>
      <c r="H2450" s="49">
        <f>_xll.qlCalendarAdvance(IborCalendar,$H2449,B2450,"f",FALSE)</f>
        <v>56934</v>
      </c>
      <c r="I2450" s="49">
        <f>_xll.qlInterestRateIndexValueDate(Index1M,$H2450)</f>
        <v>56936</v>
      </c>
      <c r="J2450" s="52">
        <f>IFERROR(_xll.qlIndexFixing(Index1M,$H2450,TRUE,_xll.ohTrigger(RecalcTrigger,Trigger1M)),NA())</f>
        <v>1.5955337046896501E-2</v>
      </c>
      <c r="K2450" s="52">
        <f>IFERROR(_xll.qlIndexFixing(ONIndex1M,I2450,TRUE,_xll.ohTrigger(RecalcTrigger,Trigger1M)),NA())</f>
        <v>1.5949359119575846E-2</v>
      </c>
      <c r="L2450" s="52">
        <f>IFERROR(_xll.qlIndexFixing(Index3M,H2450,TRUE,_xll.ohTrigger(RecalcTrigger,Trigger3M)),NA())</f>
        <v>1.7256601086024805E-2</v>
      </c>
      <c r="M2450" s="52">
        <f>IFERROR(_xll.qlIndexFixing(ONIndex3M,I2450,TRUE,_xll.ohTrigger(RecalcTrigger,Trigger3M)),NA())</f>
        <v>1.7230842026245696E-2</v>
      </c>
      <c r="N2450" s="52">
        <f>IFERROR(_xll.qlIndexFixing(Index6M,$H2450,TRUE,_xll.ohTrigger(RecalcTrigger,Trigger6M)),NA())</f>
        <v>1.91371493822429E-2</v>
      </c>
      <c r="O2450" s="52">
        <f>IFERROR(_xll.qlIndexFixing(ONIndex6M,I2450,TRUE,_xll.ohTrigger(RecalcTrigger,Trigger6M)),NA())</f>
        <v>1.9068017127574777E-2</v>
      </c>
      <c r="P2450" s="52">
        <f>IFERROR(_xll.qlIndexFixing(Index1Y,$H2450,TRUE,_xll.ohTrigger(RecalcTrigger,Trigger1Y)),NA())</f>
        <v>2.11429873120214E-2</v>
      </c>
      <c r="Q2450" s="52">
        <f>IFERROR(_xll.qlIndexFixing(ONIndex1Y,I2450,TRUE,_xll.ohTrigger(RecalcTrigger,Trigger1Y)),NA())</f>
        <v>2.0960568561303461E-2</v>
      </c>
    </row>
    <row r="2451" spans="2:17" x14ac:dyDescent="0.2">
      <c r="B2451" s="46" t="s">
        <v>51</v>
      </c>
      <c r="D2451" s="49">
        <f>_xll.qlCalendarAdvance(LocalCalendar,$D2450,B2451,"f",FALSE)</f>
        <v>56962</v>
      </c>
      <c r="E2451" s="49">
        <f>_xll.qlInterestRateIndexValueDate(IndexON,D2451)</f>
        <v>56962</v>
      </c>
      <c r="F2451" s="52">
        <f>IFERROR(_xll.qlIndexFixing(IndexON,D2451,TRUE,_xll.ohTrigger(RecalcTrigger,TriggerON)),NA())</f>
        <v>1.309551419351962E-2</v>
      </c>
      <c r="H2451" s="49">
        <f>_xll.qlCalendarAdvance(IborCalendar,$H2450,B2451,"f",FALSE)</f>
        <v>56941</v>
      </c>
      <c r="I2451" s="49">
        <f>_xll.qlInterestRateIndexValueDate(Index1M,$H2451)</f>
        <v>56944</v>
      </c>
      <c r="J2451" s="52">
        <f>IFERROR(_xll.qlIndexFixing(Index1M,$H2451,TRUE,_xll.ohTrigger(RecalcTrigger,Trigger1M)),NA())</f>
        <v>1.5952950616004588E-2</v>
      </c>
      <c r="K2451" s="52">
        <f>IFERROR(_xll.qlIndexFixing(ONIndex1M,I2451,TRUE,_xll.ohTrigger(RecalcTrigger,Trigger1M)),NA())</f>
        <v>1.594718409746676E-2</v>
      </c>
      <c r="L2451" s="52">
        <f>IFERROR(_xll.qlIndexFixing(Index3M,H2451,TRUE,_xll.ohTrigger(RecalcTrigger,Trigger3M)),NA())</f>
        <v>1.7255094120354812E-2</v>
      </c>
      <c r="M2451" s="52">
        <f>IFERROR(_xll.qlIndexFixing(ONIndex3M,I2451,TRUE,_xll.ohTrigger(RecalcTrigger,Trigger3M)),NA())</f>
        <v>1.7229332270725095E-2</v>
      </c>
      <c r="N2451" s="52">
        <f>IFERROR(_xll.qlIndexFixing(Index6M,$H2451,TRUE,_xll.ohTrigger(RecalcTrigger,Trigger6M)),NA())</f>
        <v>1.9135176657003473E-2</v>
      </c>
      <c r="O2451" s="52">
        <f>IFERROR(_xll.qlIndexFixing(ONIndex6M,I2451,TRUE,_xll.ohTrigger(RecalcTrigger,Trigger6M)),NA())</f>
        <v>1.906676495286419E-2</v>
      </c>
      <c r="P2451" s="52">
        <f>IFERROR(_xll.qlIndexFixing(Index1Y,$H2451,TRUE,_xll.ohTrigger(RecalcTrigger,Trigger1Y)),NA())</f>
        <v>2.1140697243841551E-2</v>
      </c>
      <c r="Q2451" s="52">
        <f>IFERROR(_xll.qlIndexFixing(ONIndex1Y,I2451,TRUE,_xll.ohTrigger(RecalcTrigger,Trigger1Y)),NA())</f>
        <v>2.0959506209123901E-2</v>
      </c>
    </row>
    <row r="2452" spans="2:17" x14ac:dyDescent="0.2">
      <c r="B2452" s="46" t="s">
        <v>51</v>
      </c>
      <c r="D2452" s="49">
        <f>_xll.qlCalendarAdvance(LocalCalendar,$D2451,B2452,"f",FALSE)</f>
        <v>56969</v>
      </c>
      <c r="E2452" s="49">
        <f>_xll.qlInterestRateIndexValueDate(IndexON,D2452)</f>
        <v>56969</v>
      </c>
      <c r="F2452" s="52">
        <f>IFERROR(_xll.qlIndexFixing(IndexON,D2452,TRUE,_xll.ohTrigger(RecalcTrigger,TriggerON)),NA())</f>
        <v>1.3092440294704133E-2</v>
      </c>
      <c r="H2452" s="49">
        <f>_xll.qlCalendarAdvance(IborCalendar,$H2451,B2452,"f",FALSE)</f>
        <v>56948</v>
      </c>
      <c r="I2452" s="49">
        <f>_xll.qlInterestRateIndexValueDate(Index1M,$H2452)</f>
        <v>56950</v>
      </c>
      <c r="J2452" s="52">
        <f>IFERROR(_xll.qlIndexFixing(Index1M,$H2452,TRUE,_xll.ohTrigger(RecalcTrigger,Trigger1M)),NA())</f>
        <v>1.5951011989760809E-2</v>
      </c>
      <c r="K2452" s="52">
        <f>IFERROR(_xll.qlIndexFixing(ONIndex1M,I2452,TRUE,_xll.ohTrigger(RecalcTrigger,Trigger1M)),NA())</f>
        <v>1.5944873125759429E-2</v>
      </c>
      <c r="L2452" s="52">
        <f>IFERROR(_xll.qlIndexFixing(Index3M,H2452,TRUE,_xll.ohTrigger(RecalcTrigger,Trigger3M)),NA())</f>
        <v>1.725268912955016E-2</v>
      </c>
      <c r="M2452" s="52">
        <f>IFERROR(_xll.qlIndexFixing(ONIndex3M,I2452,TRUE,_xll.ohTrigger(RecalcTrigger,Trigger3M)),NA())</f>
        <v>1.7227211881420956E-2</v>
      </c>
      <c r="N2452" s="52">
        <f>IFERROR(_xll.qlIndexFixing(Index6M,$H2452,TRUE,_xll.ohTrigger(RecalcTrigger,Trigger6M)),NA())</f>
        <v>1.9134085615731877E-2</v>
      </c>
      <c r="O2452" s="52">
        <f>IFERROR(_xll.qlIndexFixing(ONIndex6M,I2452,TRUE,_xll.ohTrigger(RecalcTrigger,Trigger6M)),NA())</f>
        <v>1.9064501295629199E-2</v>
      </c>
      <c r="P2452" s="52">
        <f>IFERROR(_xll.qlIndexFixing(Index1Y,$H2452,TRUE,_xll.ohTrigger(RecalcTrigger,Trigger1Y)),NA())</f>
        <v>2.1139882232756604E-2</v>
      </c>
      <c r="Q2452" s="52">
        <f>IFERROR(_xll.qlIndexFixing(ONIndex1Y,I2452,TRUE,_xll.ohTrigger(RecalcTrigger,Trigger1Y)),NA())</f>
        <v>2.0957024887628961E-2</v>
      </c>
    </row>
    <row r="2453" spans="2:17" x14ac:dyDescent="0.2">
      <c r="B2453" s="46" t="s">
        <v>51</v>
      </c>
      <c r="D2453" s="49">
        <f>_xll.qlCalendarAdvance(LocalCalendar,$D2452,B2453,"f",FALSE)</f>
        <v>56976</v>
      </c>
      <c r="E2453" s="49">
        <f>_xll.qlInterestRateIndexValueDate(IndexON,D2453)</f>
        <v>56976</v>
      </c>
      <c r="F2453" s="52">
        <f>IFERROR(_xll.qlIndexFixing(IndexON,D2453,TRUE,_xll.ohTrigger(RecalcTrigger,TriggerON)),NA())</f>
        <v>1.3089362608438293E-2</v>
      </c>
      <c r="H2453" s="49">
        <f>_xll.qlCalendarAdvance(IborCalendar,$H2452,B2453,"f",FALSE)</f>
        <v>56955</v>
      </c>
      <c r="I2453" s="49">
        <f>_xll.qlInterestRateIndexValueDate(Index1M,$H2453)</f>
        <v>56957</v>
      </c>
      <c r="J2453" s="52">
        <f>IFERROR(_xll.qlIndexFixing(Index1M,$H2453,TRUE,_xll.ohTrigger(RecalcTrigger,Trigger1M)),NA())</f>
        <v>1.5948554488189326E-2</v>
      </c>
      <c r="K2453" s="52">
        <f>IFERROR(_xll.qlIndexFixing(ONIndex1M,I2453,TRUE,_xll.ohTrigger(RecalcTrigger,Trigger1M)),NA())</f>
        <v>1.5942621974973648E-2</v>
      </c>
      <c r="L2453" s="52">
        <f>IFERROR(_xll.qlIndexFixing(Index3M,H2453,TRUE,_xll.ohTrigger(RecalcTrigger,Trigger3M)),NA())</f>
        <v>1.725087693511872E-2</v>
      </c>
      <c r="M2453" s="52">
        <f>IFERROR(_xll.qlIndexFixing(ONIndex3M,I2453,TRUE,_xll.ohTrigger(RecalcTrigger,Trigger3M)),NA())</f>
        <v>1.7225398825795324E-2</v>
      </c>
      <c r="N2453" s="52">
        <f>IFERROR(_xll.qlIndexFixing(Index6M,$H2453,TRUE,_xll.ohTrigger(RecalcTrigger,Trigger6M)),NA())</f>
        <v>1.9132367184284901E-2</v>
      </c>
      <c r="O2453" s="52">
        <f>IFERROR(_xll.qlIndexFixing(ONIndex6M,I2453,TRUE,_xll.ohTrigger(RecalcTrigger,Trigger6M)),NA())</f>
        <v>1.9062749167346738E-2</v>
      </c>
      <c r="P2453" s="52">
        <f>IFERROR(_xll.qlIndexFixing(Index1Y,$H2453,TRUE,_xll.ohTrigger(RecalcTrigger,Trigger1Y)),NA())</f>
        <v>2.1138342727984028E-2</v>
      </c>
      <c r="Q2453" s="52">
        <f>IFERROR(_xll.qlIndexFixing(ONIndex1Y,I2453,TRUE,_xll.ohTrigger(RecalcTrigger,Trigger1Y)),NA())</f>
        <v>2.0955267766700203E-2</v>
      </c>
    </row>
    <row r="2454" spans="2:17" x14ac:dyDescent="0.2">
      <c r="B2454" s="46" t="s">
        <v>51</v>
      </c>
      <c r="D2454" s="49">
        <f>_xll.qlCalendarAdvance(LocalCalendar,$D2453,B2454,"f",FALSE)</f>
        <v>56983</v>
      </c>
      <c r="E2454" s="49">
        <f>_xll.qlInterestRateIndexValueDate(IndexON,D2454)</f>
        <v>56983</v>
      </c>
      <c r="F2454" s="52">
        <f>IFERROR(_xll.qlIndexFixing(IndexON,D2454,TRUE,_xll.ohTrigger(RecalcTrigger,TriggerON)),NA())</f>
        <v>1.3086281134642164E-2</v>
      </c>
      <c r="H2454" s="49">
        <f>_xll.qlCalendarAdvance(IborCalendar,$H2453,B2454,"f",FALSE)</f>
        <v>56962</v>
      </c>
      <c r="I2454" s="49">
        <f>_xll.qlInterestRateIndexValueDate(Index1M,$H2454)</f>
        <v>56964</v>
      </c>
      <c r="J2454" s="52">
        <f>IFERROR(_xll.qlIndexFixing(Index1M,$H2454,TRUE,_xll.ohTrigger(RecalcTrigger,Trigger1M)),NA())</f>
        <v>1.5946472976481635E-2</v>
      </c>
      <c r="K2454" s="52">
        <f>IFERROR(_xll.qlIndexFixing(ONIndex1M,I2454,TRUE,_xll.ohTrigger(RecalcTrigger,Trigger1M)),NA())</f>
        <v>1.5940365388136257E-2</v>
      </c>
      <c r="L2454" s="52">
        <f>IFERROR(_xll.qlIndexFixing(Index3M,H2454,TRUE,_xll.ohTrigger(RecalcTrigger,Trigger3M)),NA())</f>
        <v>1.7249066091820111E-2</v>
      </c>
      <c r="M2454" s="52">
        <f>IFERROR(_xll.qlIndexFixing(ONIndex3M,I2454,TRUE,_xll.ohTrigger(RecalcTrigger,Trigger3M)),NA())</f>
        <v>1.7223587114694183E-2</v>
      </c>
      <c r="N2454" s="52">
        <f>IFERROR(_xll.qlIndexFixing(Index6M,$H2454,TRUE,_xll.ohTrigger(RecalcTrigger,Trigger6M)),NA())</f>
        <v>1.9130652650049224E-2</v>
      </c>
      <c r="O2454" s="52">
        <f>IFERROR(_xll.qlIndexFixing(ONIndex6M,I2454,TRUE,_xll.ohTrigger(RecalcTrigger,Trigger6M)),NA())</f>
        <v>1.9061000897337976E-2</v>
      </c>
      <c r="P2454" s="52">
        <f>IFERROR(_xll.qlIndexFixing(Index1Y,$H2454,TRUE,_xll.ohTrigger(RecalcTrigger,Trigger1Y)),NA())</f>
        <v>2.1136811717435689E-2</v>
      </c>
      <c r="Q2454" s="52">
        <f>IFERROR(_xll.qlIndexFixing(ONIndex1Y,I2454,TRUE,_xll.ohTrigger(RecalcTrigger,Trigger1Y)),NA())</f>
        <v>2.0953520456323815E-2</v>
      </c>
    </row>
    <row r="2455" spans="2:17" x14ac:dyDescent="0.2">
      <c r="B2455" s="46" t="s">
        <v>51</v>
      </c>
      <c r="D2455" s="49">
        <f>_xll.qlCalendarAdvance(LocalCalendar,$D2454,B2455,"f",FALSE)</f>
        <v>56990</v>
      </c>
      <c r="E2455" s="49">
        <f>_xll.qlInterestRateIndexValueDate(IndexON,D2455)</f>
        <v>56990</v>
      </c>
      <c r="F2455" s="52">
        <f>IFERROR(_xll.qlIndexFixing(IndexON,D2455,TRUE,_xll.ohTrigger(RecalcTrigger,TriggerON)),NA())</f>
        <v>1.3083195873475617E-2</v>
      </c>
      <c r="H2455" s="49">
        <f>_xll.qlCalendarAdvance(IborCalendar,$H2454,B2455,"f",FALSE)</f>
        <v>56969</v>
      </c>
      <c r="I2455" s="49">
        <f>_xll.qlInterestRateIndexValueDate(Index1M,$H2455)</f>
        <v>56971</v>
      </c>
      <c r="J2455" s="52">
        <f>IFERROR(_xll.qlIndexFixing(Index1M,$H2455,TRUE,_xll.ohTrigger(RecalcTrigger,Trigger1M)),NA())</f>
        <v>1.5944005567449238E-2</v>
      </c>
      <c r="K2455" s="52">
        <f>IFERROR(_xll.qlIndexFixing(ONIndex1M,I2455,TRUE,_xll.ohTrigger(RecalcTrigger,Trigger1M)),NA())</f>
        <v>1.5939057995528749E-2</v>
      </c>
      <c r="L2455" s="52">
        <f>IFERROR(_xll.qlIndexFixing(Index3M,H2455,TRUE,_xll.ohTrigger(RecalcTrigger,Trigger3M)),NA())</f>
        <v>1.7247256599654336E-2</v>
      </c>
      <c r="M2455" s="52">
        <f>IFERROR(_xll.qlIndexFixing(ONIndex3M,I2455,TRUE,_xll.ohTrigger(RecalcTrigger,Trigger3M)),NA())</f>
        <v>1.7223190181261394E-2</v>
      </c>
      <c r="N2455" s="52">
        <f>IFERROR(_xll.qlIndexFixing(Index6M,$H2455,TRUE,_xll.ohTrigger(RecalcTrigger,Trigger6M)),NA())</f>
        <v>1.9128942013016542E-2</v>
      </c>
      <c r="O2455" s="52">
        <f>IFERROR(_xll.qlIndexFixing(ONIndex6M,I2455,TRUE,_xll.ohTrigger(RecalcTrigger,Trigger6M)),NA())</f>
        <v>1.9061157151107899E-2</v>
      </c>
      <c r="P2455" s="52">
        <f>IFERROR(_xll.qlIndexFixing(Index1Y,$H2455,TRUE,_xll.ohTrigger(RecalcTrigger,Trigger1Y)),NA())</f>
        <v>2.1136315396665786E-2</v>
      </c>
      <c r="Q2455" s="52">
        <f>IFERROR(_xll.qlIndexFixing(ONIndex1Y,I2455,TRUE,_xll.ohTrigger(RecalcTrigger,Trigger1Y)),NA())</f>
        <v>2.0954213600012928E-2</v>
      </c>
    </row>
    <row r="2456" spans="2:17" x14ac:dyDescent="0.2">
      <c r="B2456" s="46" t="s">
        <v>51</v>
      </c>
      <c r="D2456" s="49">
        <f>_xll.qlCalendarAdvance(LocalCalendar,$D2455,B2456,"f",FALSE)</f>
        <v>56997</v>
      </c>
      <c r="E2456" s="49">
        <f>_xll.qlInterestRateIndexValueDate(IndexON,D2456)</f>
        <v>56997</v>
      </c>
      <c r="F2456" s="52">
        <f>IFERROR(_xll.qlIndexFixing(IndexON,D2456,TRUE,_xll.ohTrigger(RecalcTrigger,TriggerON)),NA())</f>
        <v>1.3080106824778781E-2</v>
      </c>
      <c r="H2456" s="49">
        <f>_xll.qlCalendarAdvance(IborCalendar,$H2455,B2456,"f",FALSE)</f>
        <v>56977</v>
      </c>
      <c r="I2456" s="49">
        <f>_xll.qlInterestRateIndexValueDate(Index1M,$H2456)</f>
        <v>56983</v>
      </c>
      <c r="J2456" s="52">
        <f>IFERROR(_xll.qlIndexFixing(Index1M,$H2456,TRUE,_xll.ohTrigger(RecalcTrigger,Trigger1M)),NA())</f>
        <v>1.5939900224986966E-2</v>
      </c>
      <c r="K2456" s="52">
        <f>IFERROR(_xll.qlIndexFixing(ONIndex1M,I2456,TRUE,_xll.ohTrigger(RecalcTrigger,Trigger1M)),NA())</f>
        <v>1.5934212965245109E-2</v>
      </c>
      <c r="L2456" s="52">
        <f>IFERROR(_xll.qlIndexFixing(Index3M,H2456,TRUE,_xll.ohTrigger(RecalcTrigger,Trigger3M)),NA())</f>
        <v>1.7244157756524981E-2</v>
      </c>
      <c r="M2456" s="52">
        <f>IFERROR(_xll.qlIndexFixing(ONIndex3M,I2456,TRUE,_xll.ohTrigger(RecalcTrigger,Trigger3M)),NA())</f>
        <v>1.7218676390626797E-2</v>
      </c>
      <c r="N2456" s="52">
        <f>IFERROR(_xll.qlIndexFixing(Index6M,$H2456,TRUE,_xll.ohTrigger(RecalcTrigger,Trigger6M)),NA())</f>
        <v>1.9126018559318402E-2</v>
      </c>
      <c r="O2456" s="52">
        <f>IFERROR(_xll.qlIndexFixing(ONIndex6M,I2456,TRUE,_xll.ohTrigger(RecalcTrigger,Trigger6M)),NA())</f>
        <v>1.9056275042990123E-2</v>
      </c>
      <c r="P2456" s="52">
        <f>IFERROR(_xll.qlIndexFixing(Index1Y,$H2456,TRUE,_xll.ohTrigger(RecalcTrigger,Trigger1Y)),NA())</f>
        <v>2.1131670308926823E-2</v>
      </c>
      <c r="Q2456" s="52">
        <f>IFERROR(_xll.qlIndexFixing(ONIndex1Y,I2456,TRUE,_xll.ohTrigger(RecalcTrigger,Trigger1Y)),NA())</f>
        <v>2.0948827210052201E-2</v>
      </c>
    </row>
    <row r="2457" spans="2:17" x14ac:dyDescent="0.2">
      <c r="B2457" s="46" t="s">
        <v>51</v>
      </c>
      <c r="D2457" s="49">
        <f>_xll.qlCalendarAdvance(LocalCalendar,$D2456,B2457,"f",FALSE)</f>
        <v>57004</v>
      </c>
      <c r="E2457" s="49">
        <f>_xll.qlInterestRateIndexValueDate(IndexON,D2457)</f>
        <v>57004</v>
      </c>
      <c r="F2457" s="52">
        <f>IFERROR(_xll.qlIndexFixing(IndexON,D2457,TRUE,_xll.ohTrigger(RecalcTrigger,TriggerON)),NA())</f>
        <v>1.3077013988631592E-2</v>
      </c>
      <c r="H2457" s="49">
        <f>_xll.qlCalendarAdvance(IborCalendar,$H2456,B2457,"f",FALSE)</f>
        <v>56984</v>
      </c>
      <c r="I2457" s="49">
        <f>_xll.qlInterestRateIndexValueDate(Index1M,$H2457)</f>
        <v>56986</v>
      </c>
      <c r="J2457" s="52">
        <f>IFERROR(_xll.qlIndexFixing(Index1M,$H2457,TRUE,_xll.ohTrigger(RecalcTrigger,Trigger1M)),NA())</f>
        <v>1.5938918834812681E-2</v>
      </c>
      <c r="K2457" s="52">
        <f>IFERROR(_xll.qlIndexFixing(ONIndex1M,I2457,TRUE,_xll.ohTrigger(RecalcTrigger,Trigger1M)),NA())</f>
        <v>1.5933617748835616E-2</v>
      </c>
      <c r="L2457" s="52">
        <f>IFERROR(_xll.qlIndexFixing(Index3M,H2457,TRUE,_xll.ohTrigger(RecalcTrigger,Trigger3M)),NA())</f>
        <v>1.7243383666157793E-2</v>
      </c>
      <c r="M2457" s="52">
        <f>IFERROR(_xll.qlIndexFixing(ONIndex3M,I2457,TRUE,_xll.ohTrigger(RecalcTrigger,Trigger3M)),NA())</f>
        <v>1.7218467303079521E-2</v>
      </c>
      <c r="N2457" s="52">
        <f>IFERROR(_xll.qlIndexFixing(Index6M,$H2457,TRUE,_xll.ohTrigger(RecalcTrigger,Trigger6M)),NA())</f>
        <v>1.912490335665679E-2</v>
      </c>
      <c r="O2457" s="52">
        <f>IFERROR(_xll.qlIndexFixing(ONIndex6M,I2457,TRUE,_xll.ohTrigger(RecalcTrigger,Trigger6M)),NA())</f>
        <v>1.9056292414241227E-2</v>
      </c>
      <c r="P2457" s="52">
        <f>IFERROR(_xll.qlIndexFixing(Index1Y,$H2457,TRUE,_xll.ohTrigger(RecalcTrigger,Trigger1Y)),NA())</f>
        <v>2.1131539716742857E-2</v>
      </c>
      <c r="Q2457" s="52">
        <f>IFERROR(_xll.qlIndexFixing(ONIndex1Y,I2457,TRUE,_xll.ohTrigger(RecalcTrigger,Trigger1Y)),NA())</f>
        <v>2.0949067381668129E-2</v>
      </c>
    </row>
    <row r="2458" spans="2:17" x14ac:dyDescent="0.2">
      <c r="B2458" s="46" t="s">
        <v>51</v>
      </c>
      <c r="D2458" s="49">
        <f>_xll.qlCalendarAdvance(LocalCalendar,$D2457,B2458,"f",FALSE)</f>
        <v>57011</v>
      </c>
      <c r="E2458" s="49">
        <f>_xll.qlInterestRateIndexValueDate(IndexON,D2458)</f>
        <v>57011</v>
      </c>
      <c r="F2458" s="52">
        <f>IFERROR(_xll.qlIndexFixing(IndexON,D2458,TRUE,_xll.ohTrigger(RecalcTrigger,TriggerON)),NA())</f>
        <v>1.3073917364954113E-2</v>
      </c>
      <c r="H2458" s="49">
        <f>_xll.qlCalendarAdvance(IborCalendar,$H2457,B2458,"f",FALSE)</f>
        <v>56991</v>
      </c>
      <c r="I2458" s="49">
        <f>_xll.qlInterestRateIndexValueDate(Index1M,$H2458)</f>
        <v>56993</v>
      </c>
      <c r="J2458" s="52">
        <f>IFERROR(_xll.qlIndexFixing(Index1M,$H2458,TRUE,_xll.ohTrigger(RecalcTrigger,Trigger1M)),NA())</f>
        <v>1.593662503671928E-2</v>
      </c>
      <c r="K2458" s="52">
        <f>IFERROR(_xll.qlIndexFixing(ONIndex1M,I2458,TRUE,_xll.ohTrigger(RecalcTrigger,Trigger1M)),NA())</f>
        <v>1.5931527052452932E-2</v>
      </c>
      <c r="L2458" s="52">
        <f>IFERROR(_xll.qlIndexFixing(Index3M,H2458,TRUE,_xll.ohTrigger(RecalcTrigger,Trigger3M)),NA())</f>
        <v>1.7241578420388658E-2</v>
      </c>
      <c r="M2458" s="52">
        <f>IFERROR(_xll.qlIndexFixing(ONIndex3M,I2458,TRUE,_xll.ohTrigger(RecalcTrigger,Trigger3M)),NA())</f>
        <v>1.7216943898237247E-2</v>
      </c>
      <c r="N2458" s="52">
        <f>IFERROR(_xll.qlIndexFixing(Index6M,$H2458,TRUE,_xll.ohTrigger(RecalcTrigger,Trigger6M)),NA())</f>
        <v>1.9123204779340187E-2</v>
      </c>
      <c r="O2458" s="52">
        <f>IFERROR(_xll.qlIndexFixing(ONIndex6M,I2458,TRUE,_xll.ohTrigger(RecalcTrigger,Trigger6M)),NA())</f>
        <v>1.9054941207647946E-2</v>
      </c>
      <c r="P2458" s="52">
        <f>IFERROR(_xll.qlIndexFixing(Index1Y,$H2458,TRUE,_xll.ohTrigger(RecalcTrigger,Trigger1Y)),NA())</f>
        <v>2.1130556247610729E-2</v>
      </c>
      <c r="Q2458" s="52">
        <f>IFERROR(_xll.qlIndexFixing(ONIndex1Y,I2458,TRUE,_xll.ohTrigger(RecalcTrigger,Trigger1Y)),NA())</f>
        <v>2.0947849935770702E-2</v>
      </c>
    </row>
    <row r="2459" spans="2:17" x14ac:dyDescent="0.2">
      <c r="B2459" s="46" t="s">
        <v>51</v>
      </c>
      <c r="D2459" s="49">
        <f>_xll.qlCalendarAdvance(LocalCalendar,$D2458,B2459,"f",FALSE)</f>
        <v>57018</v>
      </c>
      <c r="E2459" s="49">
        <f>_xll.qlInterestRateIndexValueDate(IndexON,D2459)</f>
        <v>57018</v>
      </c>
      <c r="F2459" s="52">
        <f>IFERROR(_xll.qlIndexFixing(IndexON,D2459,TRUE,_xll.ohTrigger(RecalcTrigger,TriggerON)),NA())</f>
        <v>1.3070816953826281E-2</v>
      </c>
      <c r="H2459" s="49">
        <f>_xll.qlCalendarAdvance(IborCalendar,$H2458,B2459,"f",FALSE)</f>
        <v>56998</v>
      </c>
      <c r="I2459" s="49">
        <f>_xll.qlInterestRateIndexValueDate(Index1M,$H2459)</f>
        <v>57000</v>
      </c>
      <c r="J2459" s="52">
        <f>IFERROR(_xll.qlIndexFixing(Index1M,$H2459,TRUE,_xll.ohTrigger(RecalcTrigger,Trigger1M)),NA())</f>
        <v>1.5934513543954532E-2</v>
      </c>
      <c r="K2459" s="52">
        <f>IFERROR(_xll.qlIndexFixing(ONIndex1M,I2459,TRUE,_xll.ohTrigger(RecalcTrigger,Trigger1M)),NA())</f>
        <v>1.5929052141263611E-2</v>
      </c>
      <c r="L2459" s="52">
        <f>IFERROR(_xll.qlIndexFixing(Index3M,H2459,TRUE,_xll.ohTrigger(RecalcTrigger,Trigger3M)),NA())</f>
        <v>1.723977452574357E-2</v>
      </c>
      <c r="M2459" s="52">
        <f>IFERROR(_xll.qlIndexFixing(ONIndex3M,I2459,TRUE,_xll.ohTrigger(RecalcTrigger,Trigger3M)),NA())</f>
        <v>1.7214856404486056E-2</v>
      </c>
      <c r="N2459" s="52">
        <f>IFERROR(_xll.qlIndexFixing(Index6M,$H2459,TRUE,_xll.ohTrigger(RecalcTrigger,Trigger6M)),NA())</f>
        <v>1.9121510098970528E-2</v>
      </c>
      <c r="O2459" s="52">
        <f>IFERROR(_xll.qlIndexFixing(ONIndex6M,I2459,TRUE,_xll.ohTrigger(RecalcTrigger,Trigger6M)),NA())</f>
        <v>1.9052832438788414E-2</v>
      </c>
      <c r="P2459" s="52">
        <f>IFERROR(_xll.qlIndexFixing(Index1Y,$H2459,TRUE,_xll.ohTrigger(RecalcTrigger,Trigger1Y)),NA())</f>
        <v>2.1128551984925047E-2</v>
      </c>
      <c r="Q2459" s="52">
        <f>IFERROR(_xll.qlIndexFixing(ONIndex1Y,I2459,TRUE,_xll.ohTrigger(RecalcTrigger,Trigger1Y)),NA())</f>
        <v>2.0945666266358742E-2</v>
      </c>
    </row>
    <row r="2460" spans="2:17" x14ac:dyDescent="0.2">
      <c r="B2460" s="46" t="s">
        <v>51</v>
      </c>
      <c r="D2460" s="49">
        <f>_xll.qlCalendarAdvance(LocalCalendar,$D2459,B2460,"f",FALSE)</f>
        <v>57025</v>
      </c>
      <c r="E2460" s="49">
        <f>_xll.qlInterestRateIndexValueDate(IndexON,D2460)</f>
        <v>57025</v>
      </c>
      <c r="F2460" s="52">
        <f>IFERROR(_xll.qlIndexFixing(IndexON,D2460,TRUE,_xll.ohTrigger(RecalcTrigger,TriggerON)),NA())</f>
        <v>1.3067712755328031E-2</v>
      </c>
      <c r="H2460" s="49">
        <f>_xll.qlCalendarAdvance(IborCalendar,$H2459,B2460,"f",FALSE)</f>
        <v>57005</v>
      </c>
      <c r="I2460" s="49">
        <f>_xll.qlInterestRateIndexValueDate(Index1M,$H2460)</f>
        <v>57007</v>
      </c>
      <c r="J2460" s="52">
        <f>IFERROR(_xll.qlIndexFixing(Index1M,$H2460,TRUE,_xll.ohTrigger(RecalcTrigger,Trigger1M)),NA())</f>
        <v>1.5932021112316275E-2</v>
      </c>
      <c r="K2460" s="52">
        <f>IFERROR(_xll.qlIndexFixing(ONIndex1M,I2460,TRUE,_xll.ohTrigger(RecalcTrigger,Trigger1M)),NA())</f>
        <v>1.5926761182880611E-2</v>
      </c>
      <c r="L2460" s="52">
        <f>IFERROR(_xll.qlIndexFixing(Index3M,H2460,TRUE,_xll.ohTrigger(RecalcTrigger,Trigger3M)),NA())</f>
        <v>1.7237971982219897E-2</v>
      </c>
      <c r="M2460" s="52">
        <f>IFERROR(_xll.qlIndexFixing(ONIndex3M,I2460,TRUE,_xll.ohTrigger(RecalcTrigger,Trigger3M)),NA())</f>
        <v>1.7213052972229193E-2</v>
      </c>
      <c r="N2460" s="52">
        <f>IFERROR(_xll.qlIndexFixing(Index6M,$H2460,TRUE,_xll.ohTrigger(RecalcTrigger,Trigger6M)),NA())</f>
        <v>1.9119819315538144E-2</v>
      </c>
      <c r="O2460" s="52">
        <f>IFERROR(_xll.qlIndexFixing(ONIndex6M,I2460,TRUE,_xll.ohTrigger(RecalcTrigger,Trigger6M)),NA())</f>
        <v>1.9051108239311887E-2</v>
      </c>
      <c r="P2460" s="52">
        <f>IFERROR(_xll.qlIndexFixing(Index1Y,$H2460,TRUE,_xll.ohTrigger(RecalcTrigger,Trigger1Y)),NA())</f>
        <v>2.1127069602578256E-2</v>
      </c>
      <c r="Q2460" s="52">
        <f>IFERROR(_xll.qlIndexFixing(ONIndex1Y,I2460,TRUE,_xll.ohTrigger(RecalcTrigger,Trigger1Y)),NA())</f>
        <v>2.0943980426277875E-2</v>
      </c>
    </row>
    <row r="2461" spans="2:17" x14ac:dyDescent="0.2">
      <c r="B2461" s="46" t="s">
        <v>51</v>
      </c>
      <c r="D2461" s="49">
        <f>_xll.qlCalendarAdvance(LocalCalendar,$D2460,B2461,"f",FALSE)</f>
        <v>57032</v>
      </c>
      <c r="E2461" s="49">
        <f>_xll.qlInterestRateIndexValueDate(IndexON,D2461)</f>
        <v>57032</v>
      </c>
      <c r="F2461" s="52">
        <f>IFERROR(_xll.qlIndexFixing(IndexON,D2461,TRUE,_xll.ohTrigger(RecalcTrigger,TriggerON)),NA())</f>
        <v>1.3064604769219557E-2</v>
      </c>
      <c r="H2461" s="49">
        <f>_xll.qlCalendarAdvance(IborCalendar,$H2460,B2461,"f",FALSE)</f>
        <v>57012</v>
      </c>
      <c r="I2461" s="49">
        <f>_xll.qlInterestRateIndexValueDate(Index1M,$H2461)</f>
        <v>57014</v>
      </c>
      <c r="J2461" s="52">
        <f>IFERROR(_xll.qlIndexFixing(Index1M,$H2461,TRUE,_xll.ohTrigger(RecalcTrigger,Trigger1M)),NA())</f>
        <v>1.5929710986009253E-2</v>
      </c>
      <c r="K2461" s="52">
        <f>IFERROR(_xll.qlIndexFixing(ONIndex1M,I2461,TRUE,_xll.ohTrigger(RecalcTrigger,Trigger1M)),NA())</f>
        <v>1.5924464788072967E-2</v>
      </c>
      <c r="L2461" s="52">
        <f>IFERROR(_xll.qlIndexFixing(Index3M,H2461,TRUE,_xll.ohTrigger(RecalcTrigger,Trigger3M)),NA())</f>
        <v>1.7235887173292497E-2</v>
      </c>
      <c r="M2461" s="52">
        <f>IFERROR(_xll.qlIndexFixing(ONIndex3M,I2461,TRUE,_xll.ohTrigger(RecalcTrigger,Trigger3M)),NA())</f>
        <v>1.7211250884603402E-2</v>
      </c>
      <c r="N2461" s="52">
        <f>IFERROR(_xll.qlIndexFixing(Index6M,$H2461,TRUE,_xll.ohTrigger(RecalcTrigger,Trigger6M)),NA())</f>
        <v>1.9118132429033378E-2</v>
      </c>
      <c r="O2461" s="52">
        <f>IFERROR(_xll.qlIndexFixing(ONIndex6M,I2461,TRUE,_xll.ohTrigger(RecalcTrigger,Trigger6M)),NA())</f>
        <v>1.9049387898721903E-2</v>
      </c>
      <c r="P2461" s="52">
        <f>IFERROR(_xll.qlIndexFixing(Index1Y,$H2461,TRUE,_xll.ohTrigger(RecalcTrigger,Trigger1Y)),NA())</f>
        <v>2.1125594679745233E-2</v>
      </c>
      <c r="Q2461" s="52">
        <f>IFERROR(_xll.qlIndexFixing(ONIndex1Y,I2461,TRUE,_xll.ohTrigger(RecalcTrigger,Trigger1Y)),NA())</f>
        <v>2.0942304397948419E-2</v>
      </c>
    </row>
    <row r="2462" spans="2:17" x14ac:dyDescent="0.2">
      <c r="B2462" s="46" t="s">
        <v>51</v>
      </c>
      <c r="D2462" s="49">
        <f>_xll.qlCalendarAdvance(LocalCalendar,$D2461,B2462,"f",FALSE)</f>
        <v>57039</v>
      </c>
      <c r="E2462" s="49">
        <f>_xll.qlInterestRateIndexValueDate(IndexON,D2462)</f>
        <v>57039</v>
      </c>
      <c r="F2462" s="52">
        <f>IFERROR(_xll.qlIndexFixing(IndexON,D2462,TRUE,_xll.ohTrigger(RecalcTrigger,TriggerON)),NA())</f>
        <v>1.3061492995740664E-2</v>
      </c>
      <c r="H2462" s="49">
        <f>_xll.qlCalendarAdvance(IborCalendar,$H2461,B2462,"f",FALSE)</f>
        <v>57019</v>
      </c>
      <c r="I2462" s="49">
        <f>_xll.qlInterestRateIndexValueDate(Index1M,$H2462)</f>
        <v>57021</v>
      </c>
      <c r="J2462" s="52">
        <f>IFERROR(_xll.qlIndexFixing(Index1M,$H2462,TRUE,_xll.ohTrigger(RecalcTrigger,Trigger1M)),NA())</f>
        <v>1.5927395416969515E-2</v>
      </c>
      <c r="K2462" s="52">
        <f>IFERROR(_xll.qlIndexFixing(ONIndex1M,I2462,TRUE,_xll.ohTrigger(RecalcTrigger,Trigger1M)),NA())</f>
        <v>1.592216295684068E-2</v>
      </c>
      <c r="L2462" s="52">
        <f>IFERROR(_xll.qlIndexFixing(Index3M,H2462,TRUE,_xll.ohTrigger(RecalcTrigger,Trigger3M)),NA())</f>
        <v>1.7234087321482683E-2</v>
      </c>
      <c r="M2462" s="52">
        <f>IFERROR(_xll.qlIndexFixing(ONIndex3M,I2462,TRUE,_xll.ohTrigger(RecalcTrigger,Trigger3M)),NA())</f>
        <v>1.720945014163533E-2</v>
      </c>
      <c r="N2462" s="52">
        <f>IFERROR(_xll.qlIndexFixing(Index6M,$H2462,TRUE,_xll.ohTrigger(RecalcTrigger,Trigger6M)),NA())</f>
        <v>1.9116449439445685E-2</v>
      </c>
      <c r="O2462" s="52">
        <f>IFERROR(_xll.qlIndexFixing(ONIndex6M,I2462,TRUE,_xll.ohTrigger(RecalcTrigger,Trigger6M)),NA())</f>
        <v>1.9047671416911882E-2</v>
      </c>
      <c r="P2462" s="52">
        <f>IFERROR(_xll.qlIndexFixing(Index1Y,$H2462,TRUE,_xll.ohTrigger(RecalcTrigger,Trigger1Y)),NA())</f>
        <v>2.112412706928243E-2</v>
      </c>
      <c r="Q2462" s="52">
        <f>IFERROR(_xll.qlIndexFixing(ONIndex1Y,I2462,TRUE,_xll.ohTrigger(RecalcTrigger,Trigger1Y)),NA())</f>
        <v>2.0940638181343729E-2</v>
      </c>
    </row>
    <row r="2463" spans="2:17" x14ac:dyDescent="0.2">
      <c r="B2463" s="46" t="s">
        <v>51</v>
      </c>
      <c r="D2463" s="49">
        <f>_xll.qlCalendarAdvance(LocalCalendar,$D2462,B2463,"f",FALSE)</f>
        <v>57046</v>
      </c>
      <c r="E2463" s="49">
        <f>_xll.qlInterestRateIndexValueDate(IndexON,D2463)</f>
        <v>57046</v>
      </c>
      <c r="F2463" s="52">
        <f>IFERROR(_xll.qlIndexFixing(IndexON,D2463,TRUE,_xll.ohTrigger(RecalcTrigger,TriggerON)),NA())</f>
        <v>1.3058377434811419E-2</v>
      </c>
      <c r="H2463" s="49">
        <f>_xll.qlCalendarAdvance(IborCalendar,$H2462,B2463,"f",FALSE)</f>
        <v>57026</v>
      </c>
      <c r="I2463" s="49">
        <f>_xll.qlInterestRateIndexValueDate(Index1M,$H2463)</f>
        <v>57028</v>
      </c>
      <c r="J2463" s="52">
        <f>IFERROR(_xll.qlIndexFixing(Index1M,$H2463,TRUE,_xll.ohTrigger(RecalcTrigger,Trigger1M)),NA())</f>
        <v>1.5925074405197061E-2</v>
      </c>
      <c r="K2463" s="52">
        <f>IFERROR(_xll.qlIndexFixing(ONIndex1M,I2463,TRUE,_xll.ohTrigger(RecalcTrigger,Trigger1M)),NA())</f>
        <v>1.5920042628820852E-2</v>
      </c>
      <c r="L2463" s="52">
        <f>IFERROR(_xll.qlIndexFixing(Index3M,H2463,TRUE,_xll.ohTrigger(RecalcTrigger,Trigger3M)),NA())</f>
        <v>1.7232288820714814E-2</v>
      </c>
      <c r="M2463" s="52">
        <f>IFERROR(_xll.qlIndexFixing(ONIndex3M,I2463,TRUE,_xll.ohTrigger(RecalcTrigger,Trigger3M)),NA())</f>
        <v>1.7207933509602036E-2</v>
      </c>
      <c r="N2463" s="52">
        <f>IFERROR(_xll.qlIndexFixing(Index6M,$H2463,TRUE,_xll.ohTrigger(RecalcTrigger,Trigger6M)),NA())</f>
        <v>1.9114770346765404E-2</v>
      </c>
      <c r="O2463" s="52">
        <f>IFERROR(_xll.qlIndexFixing(ONIndex6M,I2463,TRUE,_xll.ohTrigger(RecalcTrigger,Trigger6M)),NA())</f>
        <v>1.90463404275798E-2</v>
      </c>
      <c r="P2463" s="52">
        <f>IFERROR(_xll.qlIndexFixing(Index1Y,$H2463,TRUE,_xll.ohTrigger(RecalcTrigger,Trigger1Y)),NA())</f>
        <v>2.112318248640236E-2</v>
      </c>
      <c r="Q2463" s="52">
        <f>IFERROR(_xll.qlIndexFixing(ONIndex1Y,I2463,TRUE,_xll.ohTrigger(RecalcTrigger,Trigger1Y)),NA())</f>
        <v>2.0939472810936888E-2</v>
      </c>
    </row>
    <row r="2464" spans="2:17" x14ac:dyDescent="0.2">
      <c r="B2464" s="46" t="s">
        <v>51</v>
      </c>
      <c r="D2464" s="49">
        <f>_xll.qlCalendarAdvance(LocalCalendar,$D2463,B2464,"f",FALSE)</f>
        <v>57053</v>
      </c>
      <c r="E2464" s="49">
        <f>_xll.qlInterestRateIndexValueDate(IndexON,D2464)</f>
        <v>57053</v>
      </c>
      <c r="F2464" s="52">
        <f>IFERROR(_xll.qlIndexFixing(IndexON,D2464,TRUE,_xll.ohTrigger(RecalcTrigger,TriggerON)),NA())</f>
        <v>1.305525808643182E-2</v>
      </c>
      <c r="H2464" s="49">
        <f>_xll.qlCalendarAdvance(IborCalendar,$H2463,B2464,"f",FALSE)</f>
        <v>57033</v>
      </c>
      <c r="I2464" s="49">
        <f>_xll.qlInterestRateIndexValueDate(Index1M,$H2464)</f>
        <v>57035</v>
      </c>
      <c r="J2464" s="52">
        <f>IFERROR(_xll.qlIndexFixing(Index1M,$H2464,TRUE,_xll.ohTrigger(RecalcTrigger,Trigger1M)),NA())</f>
        <v>1.5922747950699624E-2</v>
      </c>
      <c r="K2464" s="52">
        <f>IFERROR(_xll.qlIndexFixing(ONIndex1M,I2464,TRUE,_xll.ohTrigger(RecalcTrigger,Trigger1M)),NA())</f>
        <v>1.5917542985155464E-2</v>
      </c>
      <c r="L2464" s="52">
        <f>IFERROR(_xll.qlIndexFixing(Index3M,H2464,TRUE,_xll.ohTrigger(RecalcTrigger,Trigger3M)),NA())</f>
        <v>1.7230491670987114E-2</v>
      </c>
      <c r="M2464" s="52">
        <f>IFERROR(_xll.qlIndexFixing(ONIndex3M,I2464,TRUE,_xll.ohTrigger(RecalcTrigger,Trigger3M)),NA())</f>
        <v>1.7205852689698986E-2</v>
      </c>
      <c r="N2464" s="52">
        <f>IFERROR(_xll.qlIndexFixing(Index6M,$H2464,TRUE,_xll.ohTrigger(RecalcTrigger,Trigger6M)),NA())</f>
        <v>1.9113095150982435E-2</v>
      </c>
      <c r="O2464" s="52">
        <f>IFERROR(_xll.qlIndexFixing(ONIndex6M,I2464,TRUE,_xll.ohTrigger(RecalcTrigger,Trigger6M)),NA())</f>
        <v>1.904425002989818E-2</v>
      </c>
      <c r="P2464" s="52">
        <f>IFERROR(_xll.qlIndexFixing(Index1Y,$H2464,TRUE,_xll.ohTrigger(RecalcTrigger,Trigger1Y)),NA())</f>
        <v>2.1121213196894802E-2</v>
      </c>
      <c r="Q2464" s="52">
        <f>IFERROR(_xll.qlIndexFixing(ONIndex1Y,I2464,TRUE,_xll.ohTrigger(RecalcTrigger,Trigger1Y)),NA())</f>
        <v>2.0937335183255357E-2</v>
      </c>
    </row>
    <row r="2465" spans="2:17" x14ac:dyDescent="0.2">
      <c r="B2465" s="46" t="s">
        <v>51</v>
      </c>
      <c r="D2465" s="49">
        <f>_xll.qlCalendarAdvance(LocalCalendar,$D2464,B2465,"f",FALSE)</f>
        <v>57060</v>
      </c>
      <c r="E2465" s="49">
        <f>_xll.qlInterestRateIndexValueDate(IndexON,D2465)</f>
        <v>57060</v>
      </c>
      <c r="F2465" s="52">
        <f>IFERROR(_xll.qlIndexFixing(IndexON,D2465,TRUE,_xll.ohTrigger(RecalcTrigger,TriggerON)),NA())</f>
        <v>1.305213495036206E-2</v>
      </c>
      <c r="H2465" s="49">
        <f>_xll.qlCalendarAdvance(IborCalendar,$H2464,B2465,"f",FALSE)</f>
        <v>57040</v>
      </c>
      <c r="I2465" s="49">
        <f>_xll.qlInterestRateIndexValueDate(Index1M,$H2465)</f>
        <v>57042</v>
      </c>
      <c r="J2465" s="52">
        <f>IFERROR(_xll.qlIndexFixing(Index1M,$H2465,TRUE,_xll.ohTrigger(RecalcTrigger,Trigger1M)),NA())</f>
        <v>1.592060085385455E-2</v>
      </c>
      <c r="K2465" s="52">
        <f>IFERROR(_xll.qlIndexFixing(ONIndex1M,I2465,TRUE,_xll.ohTrigger(RecalcTrigger,Trigger1M)),NA())</f>
        <v>1.591522484467589E-2</v>
      </c>
      <c r="L2465" s="52">
        <f>IFERROR(_xll.qlIndexFixing(Index3M,H2465,TRUE,_xll.ohTrigger(RecalcTrigger,Trigger3M)),NA())</f>
        <v>1.7229830568981367E-2</v>
      </c>
      <c r="M2465" s="52">
        <f>IFERROR(_xll.qlIndexFixing(ONIndex3M,I2465,TRUE,_xll.ohTrigger(RecalcTrigger,Trigger3M)),NA())</f>
        <v>1.7204055980730715E-2</v>
      </c>
      <c r="N2465" s="52">
        <f>IFERROR(_xll.qlIndexFixing(Index6M,$H2465,TRUE,_xll.ohTrigger(RecalcTrigger,Trigger6M)),NA())</f>
        <v>1.9112974616312582E-2</v>
      </c>
      <c r="O2465" s="52">
        <f>IFERROR(_xll.qlIndexFixing(ONIndex6M,I2465,TRUE,_xll.ohTrigger(RecalcTrigger,Trigger6M)),NA())</f>
        <v>1.9042545124641208E-2</v>
      </c>
      <c r="P2465" s="52">
        <f>IFERROR(_xll.qlIndexFixing(Index1Y,$H2465,TRUE,_xll.ohTrigger(RecalcTrigger,Trigger1Y)),NA())</f>
        <v>2.1119766640687449E-2</v>
      </c>
      <c r="Q2465" s="52">
        <f>IFERROR(_xll.qlIndexFixing(ONIndex1Y,I2465,TRUE,_xll.ohTrigger(RecalcTrigger,Trigger1Y)),NA())</f>
        <v>2.0935698401824965E-2</v>
      </c>
    </row>
    <row r="2466" spans="2:17" x14ac:dyDescent="0.2">
      <c r="B2466" s="46" t="s">
        <v>51</v>
      </c>
      <c r="D2466" s="49">
        <f>_xll.qlCalendarAdvance(LocalCalendar,$D2465,B2466,"f",FALSE)</f>
        <v>57067</v>
      </c>
      <c r="E2466" s="49">
        <f>_xll.qlInterestRateIndexValueDate(IndexON,D2466)</f>
        <v>57067</v>
      </c>
      <c r="F2466" s="52">
        <f>IFERROR(_xll.qlIndexFixing(IndexON,D2466,TRUE,_xll.ohTrigger(RecalcTrigger,TriggerON)),NA())</f>
        <v>1.3049008027001818E-2</v>
      </c>
      <c r="H2466" s="49">
        <f>_xll.qlCalendarAdvance(IborCalendar,$H2465,B2466,"f",FALSE)</f>
        <v>57047</v>
      </c>
      <c r="I2466" s="49">
        <f>_xll.qlInterestRateIndexValueDate(Index1M,$H2466)</f>
        <v>57049</v>
      </c>
      <c r="J2466" s="52">
        <f>IFERROR(_xll.qlIndexFixing(Index1M,$H2466,TRUE,_xll.ohTrigger(RecalcTrigger,Trigger1M)),NA())</f>
        <v>1.5918078713537551E-2</v>
      </c>
      <c r="K2466" s="52">
        <f>IFERROR(_xll.qlIndexFixing(ONIndex1M,I2466,TRUE,_xll.ohTrigger(RecalcTrigger,Trigger1M)),NA())</f>
        <v>1.5912901267824964E-2</v>
      </c>
      <c r="L2466" s="52">
        <f>IFERROR(_xll.qlIndexFixing(Index3M,H2466,TRUE,_xll.ohTrigger(RecalcTrigger,Trigger3M)),NA())</f>
        <v>1.7228036164636255E-2</v>
      </c>
      <c r="M2466" s="52">
        <f>IFERROR(_xll.qlIndexFixing(ONIndex3M,I2466,TRUE,_xll.ohTrigger(RecalcTrigger,Trigger3M)),NA())</f>
        <v>1.7202260616446807E-2</v>
      </c>
      <c r="N2466" s="52">
        <f>IFERROR(_xll.qlIndexFixing(Index6M,$H2466,TRUE,_xll.ohTrigger(RecalcTrigger,Trigger6M)),NA())</f>
        <v>1.9110920046326689E-2</v>
      </c>
      <c r="O2466" s="52">
        <f>IFERROR(_xll.qlIndexFixing(ONIndex6M,I2466,TRUE,_xll.ohTrigger(RecalcTrigger,Trigger6M)),NA())</f>
        <v>1.9040844078217489E-2</v>
      </c>
      <c r="P2466" s="52">
        <f>IFERROR(_xll.qlIndexFixing(Index1Y,$H2466,TRUE,_xll.ohTrigger(RecalcTrigger,Trigger1Y)),NA())</f>
        <v>2.1118326808283953E-2</v>
      </c>
      <c r="Q2466" s="52">
        <f>IFERROR(_xll.qlIndexFixing(ONIndex1Y,I2466,TRUE,_xll.ohTrigger(RecalcTrigger,Trigger1Y)),NA())</f>
        <v>2.0934071432092693E-2</v>
      </c>
    </row>
    <row r="2467" spans="2:17" x14ac:dyDescent="0.2">
      <c r="B2467" s="46" t="s">
        <v>51</v>
      </c>
      <c r="D2467" s="49">
        <f>_xll.qlCalendarAdvance(LocalCalendar,$D2466,B2467,"f",FALSE)</f>
        <v>57074</v>
      </c>
      <c r="E2467" s="49">
        <f>_xll.qlInterestRateIndexValueDate(IndexON,D2467)</f>
        <v>57074</v>
      </c>
      <c r="F2467" s="52">
        <f>IFERROR(_xll.qlIndexFixing(IndexON,D2467,TRUE,_xll.ohTrigger(RecalcTrigger,TriggerON)),NA())</f>
        <v>1.3045877316191223E-2</v>
      </c>
      <c r="H2467" s="49">
        <f>_xll.qlCalendarAdvance(IborCalendar,$H2466,B2467,"f",FALSE)</f>
        <v>57054</v>
      </c>
      <c r="I2467" s="49">
        <f>_xll.qlInterestRateIndexValueDate(Index1M,$H2467)</f>
        <v>57056</v>
      </c>
      <c r="J2467" s="52">
        <f>IFERROR(_xll.qlIndexFixing(Index1M,$H2467,TRUE,_xll.ohTrigger(RecalcTrigger,Trigger1M)),NA())</f>
        <v>1.5915735930878066E-2</v>
      </c>
      <c r="K2467" s="52">
        <f>IFERROR(_xll.qlIndexFixing(ONIndex1M,I2467,TRUE,_xll.ohTrigger(RecalcTrigger,Trigger1M)),NA())</f>
        <v>1.5910572254549393E-2</v>
      </c>
      <c r="L2467" s="52">
        <f>IFERROR(_xll.qlIndexFixing(Index3M,H2467,TRUE,_xll.ohTrigger(RecalcTrigger,Trigger3M)),NA())</f>
        <v>1.7226243111617003E-2</v>
      </c>
      <c r="M2467" s="52">
        <f>IFERROR(_xll.qlIndexFixing(ONIndex3M,I2467,TRUE,_xll.ohTrigger(RecalcTrigger,Trigger3M)),NA())</f>
        <v>1.7200466596793973E-2</v>
      </c>
      <c r="N2467" s="52">
        <f>IFERROR(_xll.qlIndexFixing(Index6M,$H2467,TRUE,_xll.ohTrigger(RecalcTrigger,Trigger6M)),NA())</f>
        <v>1.9109257112706696E-2</v>
      </c>
      <c r="O2467" s="52">
        <f>IFERROR(_xll.qlIndexFixing(ONIndex6M,I2467,TRUE,_xll.ohTrigger(RecalcTrigger,Trigger6M)),NA())</f>
        <v>1.9039146890653669E-2</v>
      </c>
      <c r="P2467" s="52">
        <f>IFERROR(_xll.qlIndexFixing(Index1Y,$H2467,TRUE,_xll.ohTrigger(RecalcTrigger,Trigger1Y)),NA())</f>
        <v>2.1116893552545122E-2</v>
      </c>
      <c r="Q2467" s="52">
        <f>IFERROR(_xll.qlIndexFixing(ONIndex1Y,I2467,TRUE,_xll.ohTrigger(RecalcTrigger,Trigger1Y)),NA())</f>
        <v>2.0932454274111834E-2</v>
      </c>
    </row>
    <row r="2468" spans="2:17" x14ac:dyDescent="0.2">
      <c r="B2468" s="46" t="s">
        <v>51</v>
      </c>
      <c r="D2468" s="49">
        <f>_xll.qlCalendarAdvance(LocalCalendar,$D2467,B2468,"f",FALSE)</f>
        <v>57081</v>
      </c>
      <c r="E2468" s="49">
        <f>_xll.qlInterestRateIndexValueDate(IndexON,D2468)</f>
        <v>57081</v>
      </c>
      <c r="F2468" s="52">
        <f>IFERROR(_xll.qlIndexFixing(IndexON,D2468,TRUE,_xll.ohTrigger(RecalcTrigger,TriggerON)),NA())</f>
        <v>1.3042742817930275E-2</v>
      </c>
      <c r="H2468" s="49">
        <f>_xll.qlCalendarAdvance(IborCalendar,$H2467,B2468,"f",FALSE)</f>
        <v>57061</v>
      </c>
      <c r="I2468" s="49">
        <f>_xll.qlInterestRateIndexValueDate(Index1M,$H2468)</f>
        <v>57063</v>
      </c>
      <c r="J2468" s="52">
        <f>IFERROR(_xll.qlIndexFixing(Index1M,$H2468,TRUE,_xll.ohTrigger(RecalcTrigger,Trigger1M)),NA())</f>
        <v>1.5913387705503917E-2</v>
      </c>
      <c r="K2468" s="52">
        <f>IFERROR(_xll.qlIndexFixing(ONIndex1M,I2468,TRUE,_xll.ohTrigger(RecalcTrigger,Trigger1M)),NA())</f>
        <v>1.5908237804822534E-2</v>
      </c>
      <c r="L2468" s="52">
        <f>IFERROR(_xll.qlIndexFixing(Index3M,H2468,TRUE,_xll.ohTrigger(RecalcTrigger,Trigger3M)),NA())</f>
        <v>1.7224451409926161E-2</v>
      </c>
      <c r="M2468" s="52">
        <f>IFERROR(_xll.qlIndexFixing(ONIndex3M,I2468,TRUE,_xll.ohTrigger(RecalcTrigger,Trigger3M)),NA())</f>
        <v>1.7198673921825502E-2</v>
      </c>
      <c r="N2468" s="52">
        <f>IFERROR(_xll.qlIndexFixing(Index6M,$H2468,TRUE,_xll.ohTrigger(RecalcTrigger,Trigger6M)),NA())</f>
        <v>1.9107598076583514E-2</v>
      </c>
      <c r="O2468" s="52">
        <f>IFERROR(_xll.qlIndexFixing(ONIndex6M,I2468,TRUE,_xll.ohTrigger(RecalcTrigger,Trigger6M)),NA())</f>
        <v>1.9037453561923101E-2</v>
      </c>
      <c r="P2468" s="52">
        <f>IFERROR(_xll.qlIndexFixing(Index1Y,$H2468,TRUE,_xll.ohTrigger(RecalcTrigger,Trigger1Y)),NA())</f>
        <v>2.1115466726332844E-2</v>
      </c>
      <c r="Q2468" s="52">
        <f>IFERROR(_xll.qlIndexFixing(ONIndex1Y,I2468,TRUE,_xll.ohTrigger(RecalcTrigger,Trigger1Y)),NA())</f>
        <v>2.0930846927829094E-2</v>
      </c>
    </row>
    <row r="2469" spans="2:17" x14ac:dyDescent="0.2">
      <c r="B2469" s="46" t="s">
        <v>51</v>
      </c>
      <c r="D2469" s="49">
        <f>_xll.qlCalendarAdvance(LocalCalendar,$D2468,B2469,"f",FALSE)</f>
        <v>57088</v>
      </c>
      <c r="E2469" s="49">
        <f>_xll.qlInterestRateIndexValueDate(IndexON,D2469)</f>
        <v>57088</v>
      </c>
      <c r="F2469" s="52">
        <f>IFERROR(_xll.qlIndexFixing(IndexON,D2469,TRUE,_xll.ohTrigger(RecalcTrigger,TriggerON)),NA())</f>
        <v>1.3039604532139037E-2</v>
      </c>
      <c r="H2469" s="49">
        <f>_xll.qlCalendarAdvance(IborCalendar,$H2468,B2469,"f",FALSE)</f>
        <v>57068</v>
      </c>
      <c r="I2469" s="49">
        <f>_xll.qlInterestRateIndexValueDate(Index1M,$H2469)</f>
        <v>57074</v>
      </c>
      <c r="J2469" s="52">
        <f>IFERROR(_xll.qlIndexFixing(Index1M,$H2469,TRUE,_xll.ohTrigger(RecalcTrigger,Trigger1M)),NA())</f>
        <v>1.5909504049904655E-2</v>
      </c>
      <c r="K2469" s="52">
        <f>IFERROR(_xll.qlIndexFixing(ONIndex1M,I2469,TRUE,_xll.ohTrigger(RecalcTrigger,Trigger1M)),NA())</f>
        <v>1.5904190852529254E-2</v>
      </c>
      <c r="L2469" s="52">
        <f>IFERROR(_xll.qlIndexFixing(Index3M,H2469,TRUE,_xll.ohTrigger(RecalcTrigger,Trigger3M)),NA())</f>
        <v>1.7221071140193271E-2</v>
      </c>
      <c r="M2469" s="52">
        <f>IFERROR(_xll.qlIndexFixing(ONIndex3M,I2469,TRUE,_xll.ohTrigger(RecalcTrigger,Trigger3M)),NA())</f>
        <v>1.7195293939691325E-2</v>
      </c>
      <c r="N2469" s="52">
        <f>IFERROR(_xll.qlIndexFixing(Index6M,$H2469,TRUE,_xll.ohTrigger(RecalcTrigger,Trigger6M)),NA())</f>
        <v>1.9104221766452475E-2</v>
      </c>
      <c r="O2469" s="52">
        <f>IFERROR(_xll.qlIndexFixing(ONIndex6M,I2469,TRUE,_xll.ohTrigger(RecalcTrigger,Trigger6M)),NA())</f>
        <v>1.9034034797185129E-2</v>
      </c>
      <c r="P2469" s="52">
        <f>IFERROR(_xll.qlIndexFixing(Index1Y,$H2469,TRUE,_xll.ohTrigger(RecalcTrigger,Trigger1Y)),NA())</f>
        <v>2.111220233523051E-2</v>
      </c>
      <c r="Q2469" s="52">
        <f>IFERROR(_xll.qlIndexFixing(ONIndex1Y,I2469,TRUE,_xll.ohTrigger(RecalcTrigger,Trigger1Y)),NA())</f>
        <v>2.0927351109953918E-2</v>
      </c>
    </row>
    <row r="2470" spans="2:17" x14ac:dyDescent="0.2">
      <c r="B2470" s="46" t="s">
        <v>51</v>
      </c>
      <c r="D2470" s="49">
        <f>_xll.qlCalendarAdvance(LocalCalendar,$D2469,B2470,"f",FALSE)</f>
        <v>57095</v>
      </c>
      <c r="E2470" s="49">
        <f>_xll.qlInterestRateIndexValueDate(IndexON,D2470)</f>
        <v>57095</v>
      </c>
      <c r="F2470" s="52">
        <f>IFERROR(_xll.qlIndexFixing(IndexON,D2470,TRUE,_xll.ohTrigger(RecalcTrigger,TriggerON)),NA())</f>
        <v>1.3036462458977383E-2</v>
      </c>
      <c r="H2470" s="49">
        <f>_xll.qlCalendarAdvance(IborCalendar,$H2469,B2470,"f",FALSE)</f>
        <v>57075</v>
      </c>
      <c r="I2470" s="49">
        <f>_xll.qlInterestRateIndexValueDate(Index1M,$H2470)</f>
        <v>57077</v>
      </c>
      <c r="J2470" s="52">
        <f>IFERROR(_xll.qlIndexFixing(Index1M,$H2470,TRUE,_xll.ohTrigger(RecalcTrigger,Trigger1M)),NA())</f>
        <v>1.5908674926634829E-2</v>
      </c>
      <c r="K2470" s="52">
        <f>IFERROR(_xll.qlIndexFixing(ONIndex1M,I2470,TRUE,_xll.ohTrigger(RecalcTrigger,Trigger1M)),NA())</f>
        <v>1.5903552596148174E-2</v>
      </c>
      <c r="L2470" s="52">
        <f>IFERROR(_xll.qlIndexFixing(Index3M,H2470,TRUE,_xll.ohTrigger(RecalcTrigger,Trigger3M)),NA())</f>
        <v>1.7220020858249745E-2</v>
      </c>
      <c r="M2470" s="52">
        <f>IFERROR(_xll.qlIndexFixing(ONIndex3M,I2470,TRUE,_xll.ohTrigger(RecalcTrigger,Trigger3M)),NA())</f>
        <v>1.7195092605808426E-2</v>
      </c>
      <c r="N2470" s="52">
        <f>IFERROR(_xll.qlIndexFixing(Index6M,$H2470,TRUE,_xll.ohTrigger(RecalcTrigger,Trigger6M)),NA())</f>
        <v>1.9104680365180218E-2</v>
      </c>
      <c r="O2470" s="52">
        <f>IFERROR(_xll.qlIndexFixing(ONIndex6M,I2470,TRUE,_xll.ohTrigger(RecalcTrigger,Trigger6M)),NA())</f>
        <v>1.903407848098837E-2</v>
      </c>
      <c r="P2470" s="52">
        <f>IFERROR(_xll.qlIndexFixing(Index1Y,$H2470,TRUE,_xll.ohTrigger(RecalcTrigger,Trigger1Y)),NA())</f>
        <v>2.1112631773941206E-2</v>
      </c>
      <c r="Q2470" s="52">
        <f>IFERROR(_xll.qlIndexFixing(ONIndex1Y,I2470,TRUE,_xll.ohTrigger(RecalcTrigger,Trigger1Y)),NA())</f>
        <v>2.0927661670411268E-2</v>
      </c>
    </row>
    <row r="2471" spans="2:17" x14ac:dyDescent="0.2">
      <c r="B2471" s="46" t="s">
        <v>51</v>
      </c>
      <c r="D2471" s="49">
        <f>_xll.qlCalendarAdvance(LocalCalendar,$D2470,B2471,"f",FALSE)</f>
        <v>57102</v>
      </c>
      <c r="E2471" s="49">
        <f>_xll.qlInterestRateIndexValueDate(IndexON,D2471)</f>
        <v>57102</v>
      </c>
      <c r="F2471" s="52">
        <f>IFERROR(_xll.qlIndexFixing(IndexON,D2471,TRUE,_xll.ohTrigger(RecalcTrigger,TriggerON)),NA())</f>
        <v>1.3033316598205502E-2</v>
      </c>
      <c r="H2471" s="49">
        <f>_xll.qlCalendarAdvance(IborCalendar,$H2470,B2471,"f",FALSE)</f>
        <v>57082</v>
      </c>
      <c r="I2471" s="49">
        <f>_xll.qlInterestRateIndexValueDate(Index1M,$H2471)</f>
        <v>57084</v>
      </c>
      <c r="J2471" s="52">
        <f>IFERROR(_xll.qlIndexFixing(Index1M,$H2471,TRUE,_xll.ohTrigger(RecalcTrigger,Trigger1M)),NA())</f>
        <v>1.5906310373145046E-2</v>
      </c>
      <c r="K2471" s="52">
        <f>IFERROR(_xll.qlIndexFixing(ONIndex1M,I2471,TRUE,_xll.ohTrigger(RecalcTrigger,Trigger1M)),NA())</f>
        <v>1.5901201837253964E-2</v>
      </c>
      <c r="L2471" s="52">
        <f>IFERROR(_xll.qlIndexFixing(Index3M,H2471,TRUE,_xll.ohTrigger(RecalcTrigger,Trigger3M)),NA())</f>
        <v>1.7218233176940385E-2</v>
      </c>
      <c r="M2471" s="52">
        <f>IFERROR(_xll.qlIndexFixing(ONIndex3M,I2471,TRUE,_xll.ohTrigger(RecalcTrigger,Trigger3M)),NA())</f>
        <v>1.7193303964866402E-2</v>
      </c>
      <c r="N2471" s="52">
        <f>IFERROR(_xll.qlIndexFixing(Index6M,$H2471,TRUE,_xll.ohTrigger(RecalcTrigger,Trigger6M)),NA())</f>
        <v>1.9102644262786288E-2</v>
      </c>
      <c r="O2471" s="52">
        <f>IFERROR(_xll.qlIndexFixing(ONIndex6M,I2471,TRUE,_xll.ohTrigger(RecalcTrigger,Trigger6M)),NA())</f>
        <v>1.9032396728784207E-2</v>
      </c>
      <c r="P2471" s="52">
        <f>IFERROR(_xll.qlIndexFixing(Index1Y,$H2471,TRUE,_xll.ohTrigger(RecalcTrigger,Trigger1Y)),NA())</f>
        <v>2.1111223353490204E-2</v>
      </c>
      <c r="Q2471" s="52">
        <f>IFERROR(_xll.qlIndexFixing(ONIndex1Y,I2471,TRUE,_xll.ohTrigger(RecalcTrigger,Trigger1Y)),NA())</f>
        <v>2.0926083759302827E-2</v>
      </c>
    </row>
    <row r="2472" spans="2:17" x14ac:dyDescent="0.2">
      <c r="B2472" s="46" t="s">
        <v>51</v>
      </c>
      <c r="D2472" s="49">
        <f>_xll.qlCalendarAdvance(LocalCalendar,$D2471,B2472,"f",FALSE)</f>
        <v>57109</v>
      </c>
      <c r="E2472" s="49">
        <f>_xll.qlInterestRateIndexValueDate(IndexON,D2472)</f>
        <v>57109</v>
      </c>
      <c r="F2472" s="52">
        <f>IFERROR(_xll.qlIndexFixing(IndexON,D2472,TRUE,_xll.ohTrigger(RecalcTrigger,TriggerON)),NA())</f>
        <v>1.3030166950063204E-2</v>
      </c>
      <c r="H2472" s="49">
        <f>_xll.qlCalendarAdvance(IborCalendar,$H2471,B2472,"f",FALSE)</f>
        <v>57089</v>
      </c>
      <c r="I2472" s="49">
        <f>_xll.qlInterestRateIndexValueDate(Index1M,$H2472)</f>
        <v>57091</v>
      </c>
      <c r="J2472" s="52">
        <f>IFERROR(_xll.qlIndexFixing(Index1M,$H2472,TRUE,_xll.ohTrigger(RecalcTrigger,Trigger1M)),NA())</f>
        <v>1.5903940376953491E-2</v>
      </c>
      <c r="K2472" s="52">
        <f>IFERROR(_xll.qlIndexFixing(ONIndex1M,I2472,TRUE,_xll.ohTrigger(RecalcTrigger,Trigger1M)),NA())</f>
        <v>1.589884564188182E-2</v>
      </c>
      <c r="L2472" s="52">
        <f>IFERROR(_xll.qlIndexFixing(Index3M,H2472,TRUE,_xll.ohTrigger(RecalcTrigger,Trigger3M)),NA())</f>
        <v>1.7216446846729603E-2</v>
      </c>
      <c r="M2472" s="52">
        <f>IFERROR(_xll.qlIndexFixing(ONIndex3M,I2472,TRUE,_xll.ohTrigger(RecalcTrigger,Trigger3M)),NA())</f>
        <v>1.7191516668555451E-2</v>
      </c>
      <c r="N2472" s="52">
        <f>IFERROR(_xll.qlIndexFixing(Index6M,$H2472,TRUE,_xll.ohTrigger(RecalcTrigger,Trigger6M)),NA())</f>
        <v>1.9101000652749892E-2</v>
      </c>
      <c r="O2472" s="52">
        <f>IFERROR(_xll.qlIndexFixing(ONIndex6M,I2472,TRUE,_xll.ohTrigger(RecalcTrigger,Trigger6M)),NA())</f>
        <v>1.9030718835413296E-2</v>
      </c>
      <c r="P2472" s="52">
        <f>IFERROR(_xll.qlIndexFixing(Index1Y,$H2472,TRUE,_xll.ohTrigger(RecalcTrigger,Trigger1Y)),NA())</f>
        <v>2.1110338748822576E-2</v>
      </c>
      <c r="Q2472" s="52">
        <f>IFERROR(_xll.qlIndexFixing(ONIndex1Y,I2472,TRUE,_xll.ohTrigger(RecalcTrigger,Trigger1Y)),NA())</f>
        <v>2.0924515659945797E-2</v>
      </c>
    </row>
    <row r="2473" spans="2:17" x14ac:dyDescent="0.2">
      <c r="B2473" s="46" t="s">
        <v>51</v>
      </c>
      <c r="D2473" s="49">
        <f>_xll.qlCalendarAdvance(LocalCalendar,$D2472,B2473,"f",FALSE)</f>
        <v>57116</v>
      </c>
      <c r="E2473" s="49">
        <f>_xll.qlInterestRateIndexValueDate(IndexON,D2473)</f>
        <v>57116</v>
      </c>
      <c r="F2473" s="52">
        <f>IFERROR(_xll.qlIndexFixing(IndexON,D2473,TRUE,_xll.ohTrigger(RecalcTrigger,TriggerON)),NA())</f>
        <v>1.3027013514390617E-2</v>
      </c>
      <c r="H2473" s="49">
        <f>_xll.qlCalendarAdvance(IborCalendar,$H2472,B2473,"f",FALSE)</f>
        <v>57096</v>
      </c>
      <c r="I2473" s="49">
        <f>_xll.qlInterestRateIndexValueDate(Index1M,$H2473)</f>
        <v>57098</v>
      </c>
      <c r="J2473" s="52">
        <f>IFERROR(_xll.qlIndexFixing(Index1M,$H2473,TRUE,_xll.ohTrigger(RecalcTrigger,Trigger1M)),NA())</f>
        <v>1.5901926611375895E-2</v>
      </c>
      <c r="K2473" s="52">
        <f>IFERROR(_xll.qlIndexFixing(ONIndex1M,I2473,TRUE,_xll.ohTrigger(RecalcTrigger,Trigger1M)),NA())</f>
        <v>1.5896666033721196E-2</v>
      </c>
      <c r="L2473" s="52">
        <f>IFERROR(_xll.qlIndexFixing(Index3M,H2473,TRUE,_xll.ohTrigger(RecalcTrigger,Trigger3M)),NA())</f>
        <v>1.7215513171301173E-2</v>
      </c>
      <c r="M2473" s="52">
        <f>IFERROR(_xll.qlIndexFixing(ONIndex3M,I2473,TRUE,_xll.ohTrigger(RecalcTrigger,Trigger3M)),NA())</f>
        <v>1.7190013587595754E-2</v>
      </c>
      <c r="N2473" s="52">
        <f>IFERROR(_xll.qlIndexFixing(Index6M,$H2473,TRUE,_xll.ohTrigger(RecalcTrigger,Trigger6M)),NA())</f>
        <v>1.9099750026543079E-2</v>
      </c>
      <c r="O2473" s="52">
        <f>IFERROR(_xll.qlIndexFixing(ONIndex6M,I2473,TRUE,_xll.ohTrigger(RecalcTrigger,Trigger6M)),NA())</f>
        <v>1.9029428296564177E-2</v>
      </c>
      <c r="P2473" s="52">
        <f>IFERROR(_xll.qlIndexFixing(Index1Y,$H2473,TRUE,_xll.ohTrigger(RecalcTrigger,Trigger1Y)),NA())</f>
        <v>2.1108423888406697E-2</v>
      </c>
      <c r="Q2473" s="52">
        <f>IFERROR(_xll.qlIndexFixing(ONIndex1Y,I2473,TRUE,_xll.ohTrigger(RecalcTrigger,Trigger1Y)),NA())</f>
        <v>2.0923454483952053E-2</v>
      </c>
    </row>
    <row r="2474" spans="2:17" x14ac:dyDescent="0.2">
      <c r="B2474" s="46" t="s">
        <v>51</v>
      </c>
      <c r="D2474" s="49">
        <f>_xll.qlCalendarAdvance(LocalCalendar,$D2473,B2474,"f",FALSE)</f>
        <v>57123</v>
      </c>
      <c r="E2474" s="49">
        <f>_xll.qlInterestRateIndexValueDate(IndexON,D2474)</f>
        <v>57123</v>
      </c>
      <c r="F2474" s="52">
        <f>IFERROR(_xll.qlIndexFixing(IndexON,D2474,TRUE,_xll.ohTrigger(RecalcTrigger,TriggerON)),NA())</f>
        <v>1.3023856291347613E-2</v>
      </c>
      <c r="H2474" s="49">
        <f>_xll.qlCalendarAdvance(IborCalendar,$H2473,B2474,"f",FALSE)</f>
        <v>57103</v>
      </c>
      <c r="I2474" s="49">
        <f>_xll.qlInterestRateIndexValueDate(Index1M,$H2474)</f>
        <v>57105</v>
      </c>
      <c r="J2474" s="52">
        <f>IFERROR(_xll.qlIndexFixing(Index1M,$H2474,TRUE,_xll.ohTrigger(RecalcTrigger,Trigger1M)),NA())</f>
        <v>1.5899184056480529E-2</v>
      </c>
      <c r="K2474" s="52">
        <f>IFERROR(_xll.qlIndexFixing(ONIndex1M,I2474,TRUE,_xll.ohTrigger(RecalcTrigger,Trigger1M)),NA())</f>
        <v>1.5894116941970182E-2</v>
      </c>
      <c r="L2474" s="52">
        <f>IFERROR(_xll.qlIndexFixing(Index3M,H2474,TRUE,_xll.ohTrigger(RecalcTrigger,Trigger3M)),NA())</f>
        <v>1.7213729577528921E-2</v>
      </c>
      <c r="M2474" s="52">
        <f>IFERROR(_xll.qlIndexFixing(ONIndex3M,I2474,TRUE,_xll.ohTrigger(RecalcTrigger,Trigger3M)),NA())</f>
        <v>1.7187946109880059E-2</v>
      </c>
      <c r="N2474" s="52">
        <f>IFERROR(_xll.qlIndexFixing(Index6M,$H2474,TRUE,_xll.ohTrigger(RecalcTrigger,Trigger6M)),NA())</f>
        <v>1.9097724698073065E-2</v>
      </c>
      <c r="O2474" s="52">
        <f>IFERROR(_xll.qlIndexFixing(ONIndex6M,I2474,TRUE,_xll.ohTrigger(RecalcTrigger,Trigger6M)),NA())</f>
        <v>1.9027374625224525E-2</v>
      </c>
      <c r="P2474" s="52">
        <f>IFERROR(_xll.qlIndexFixing(Index1Y,$H2474,TRUE,_xll.ohTrigger(RecalcTrigger,Trigger1Y)),NA())</f>
        <v>2.1107550886232444E-2</v>
      </c>
      <c r="Q2474" s="52">
        <f>IFERROR(_xll.qlIndexFixing(ONIndex1Y,I2474,TRUE,_xll.ohTrigger(RecalcTrigger,Trigger1Y)),NA())</f>
        <v>2.0921408896352744E-2</v>
      </c>
    </row>
    <row r="2475" spans="2:17" x14ac:dyDescent="0.2">
      <c r="B2475" s="46" t="s">
        <v>51</v>
      </c>
      <c r="D2475" s="49">
        <f>_xll.qlCalendarAdvance(LocalCalendar,$D2474,B2475,"f",FALSE)</f>
        <v>57130</v>
      </c>
      <c r="E2475" s="49">
        <f>_xll.qlInterestRateIndexValueDate(IndexON,D2475)</f>
        <v>57130</v>
      </c>
      <c r="F2475" s="52">
        <f>IFERROR(_xll.qlIndexFixing(IndexON,D2475,TRUE,_xll.ohTrigger(RecalcTrigger,TriggerON)),NA())</f>
        <v>1.3020695280774319E-2</v>
      </c>
      <c r="H2475" s="49">
        <f>_xll.qlCalendarAdvance(IborCalendar,$H2474,B2475,"f",FALSE)</f>
        <v>57110</v>
      </c>
      <c r="I2475" s="49">
        <f>_xll.qlInterestRateIndexValueDate(Index1M,$H2475)</f>
        <v>57112</v>
      </c>
      <c r="J2475" s="52">
        <f>IFERROR(_xll.qlIndexFixing(Index1M,$H2475,TRUE,_xll.ohTrigger(RecalcTrigger,Trigger1M)),NA())</f>
        <v>1.5896797732206862E-2</v>
      </c>
      <c r="K2475" s="52">
        <f>IFERROR(_xll.qlIndexFixing(ONIndex1M,I2475,TRUE,_xll.ohTrigger(RecalcTrigger,Trigger1M)),NA())</f>
        <v>1.5891744437350752E-2</v>
      </c>
      <c r="L2475" s="52">
        <f>IFERROR(_xll.qlIndexFixing(Index3M,H2475,TRUE,_xll.ohTrigger(RecalcTrigger,Trigger3M)),NA())</f>
        <v>1.7211947335070626E-2</v>
      </c>
      <c r="M2475" s="52">
        <f>IFERROR(_xll.qlIndexFixing(ONIndex3M,I2475,TRUE,_xll.ohTrigger(RecalcTrigger,Trigger3M)),NA())</f>
        <v>1.7186162847568909E-2</v>
      </c>
      <c r="N2475" s="52">
        <f>IFERROR(_xll.qlIndexFixing(Index6M,$H2475,TRUE,_xll.ohTrigger(RecalcTrigger,Trigger6M)),NA())</f>
        <v>1.9096092277752198E-2</v>
      </c>
      <c r="O2475" s="52">
        <f>IFERROR(_xll.qlIndexFixing(ONIndex6M,I2475,TRUE,_xll.ohTrigger(RecalcTrigger,Trigger6M)),NA())</f>
        <v>1.9025708308353373E-2</v>
      </c>
      <c r="P2475" s="52">
        <f>IFERROR(_xll.qlIndexFixing(Index1Y,$H2475,TRUE,_xll.ohTrigger(RecalcTrigger,Trigger1Y)),NA())</f>
        <v>2.1105646610196344E-2</v>
      </c>
      <c r="Q2475" s="52">
        <f>IFERROR(_xll.qlIndexFixing(ONIndex1Y,I2475,TRUE,_xll.ohTrigger(RecalcTrigger,Trigger1Y)),NA())</f>
        <v>2.0919870232116722E-2</v>
      </c>
    </row>
    <row r="2476" spans="2:17" x14ac:dyDescent="0.2">
      <c r="B2476" s="46" t="s">
        <v>51</v>
      </c>
      <c r="D2476" s="49">
        <f>_xll.qlCalendarAdvance(LocalCalendar,$D2475,B2476,"f",FALSE)</f>
        <v>57137</v>
      </c>
      <c r="E2476" s="49">
        <f>_xll.qlInterestRateIndexValueDate(IndexON,D2476)</f>
        <v>57137</v>
      </c>
      <c r="F2476" s="52">
        <f>IFERROR(_xll.qlIndexFixing(IndexON,D2476,TRUE,_xll.ohTrigger(RecalcTrigger,TriggerON)),NA())</f>
        <v>1.3017530482830608E-2</v>
      </c>
      <c r="H2476" s="49">
        <f>_xll.qlCalendarAdvance(IborCalendar,$H2475,B2476,"f",FALSE)</f>
        <v>57117</v>
      </c>
      <c r="I2476" s="49">
        <f>_xll.qlInterestRateIndexValueDate(Index1M,$H2476)</f>
        <v>57119</v>
      </c>
      <c r="J2476" s="52">
        <f>IFERROR(_xll.qlIndexFixing(Index1M,$H2476,TRUE,_xll.ohTrigger(RecalcTrigger,Trigger1M)),NA())</f>
        <v>1.5894405965249471E-2</v>
      </c>
      <c r="K2476" s="52">
        <f>IFERROR(_xll.qlIndexFixing(ONIndex1M,I2476,TRUE,_xll.ohTrigger(RecalcTrigger,Trigger1M)),NA())</f>
        <v>1.5889366496386614E-2</v>
      </c>
      <c r="L2476" s="52">
        <f>IFERROR(_xll.qlIndexFixing(Index3M,H2476,TRUE,_xll.ohTrigger(RecalcTrigger,Trigger3M)),NA())</f>
        <v>1.7210166443922884E-2</v>
      </c>
      <c r="M2476" s="52">
        <f>IFERROR(_xll.qlIndexFixing(ONIndex3M,I2476,TRUE,_xll.ohTrigger(RecalcTrigger,Trigger3M)),NA())</f>
        <v>1.7184380929888832E-2</v>
      </c>
      <c r="N2476" s="52">
        <f>IFERROR(_xll.qlIndexFixing(Index6M,$H2476,TRUE,_xll.ohTrigger(RecalcTrigger,Trigger6M)),NA())</f>
        <v>1.9094463511658093E-2</v>
      </c>
      <c r="O2476" s="52">
        <f>IFERROR(_xll.qlIndexFixing(ONIndex6M,I2476,TRUE,_xll.ohTrigger(RecalcTrigger,Trigger6M)),NA())</f>
        <v>1.9024045850342119E-2</v>
      </c>
      <c r="P2476" s="52">
        <f>IFERROR(_xll.qlIndexFixing(Index1Y,$H2476,TRUE,_xll.ohTrigger(RecalcTrigger,Trigger1Y)),NA())</f>
        <v>2.1104265923340384E-2</v>
      </c>
      <c r="Q2476" s="52">
        <f>IFERROR(_xll.qlIndexFixing(ONIndex1Y,I2476,TRUE,_xll.ohTrigger(RecalcTrigger,Trigger1Y)),NA())</f>
        <v>2.0918341379605465E-2</v>
      </c>
    </row>
    <row r="2477" spans="2:17" x14ac:dyDescent="0.2">
      <c r="B2477" s="46" t="s">
        <v>51</v>
      </c>
      <c r="D2477" s="49">
        <f>_xll.qlCalendarAdvance(LocalCalendar,$D2476,B2477,"f",FALSE)</f>
        <v>57144</v>
      </c>
      <c r="E2477" s="49">
        <f>_xll.qlInterestRateIndexValueDate(IndexON,D2477)</f>
        <v>57144</v>
      </c>
      <c r="F2477" s="52">
        <f>IFERROR(_xll.qlIndexFixing(IndexON,D2477,TRUE,_xll.ohTrigger(RecalcTrigger,TriggerON)),NA())</f>
        <v>1.3014361897276672E-2</v>
      </c>
      <c r="H2477" s="49">
        <f>_xll.qlCalendarAdvance(IborCalendar,$H2476,B2477,"f",FALSE)</f>
        <v>57124</v>
      </c>
      <c r="I2477" s="49">
        <f>_xll.qlInterestRateIndexValueDate(Index1M,$H2477)</f>
        <v>57126</v>
      </c>
      <c r="J2477" s="52">
        <f>IFERROR(_xll.qlIndexFixing(Index1M,$H2477,TRUE,_xll.ohTrigger(RecalcTrigger,Trigger1M)),NA())</f>
        <v>1.5892008755603197E-2</v>
      </c>
      <c r="K2477" s="52">
        <f>IFERROR(_xll.qlIndexFixing(ONIndex1M,I2477,TRUE,_xll.ohTrigger(RecalcTrigger,Trigger1M)),NA())</f>
        <v>1.5887163169845397E-2</v>
      </c>
      <c r="L2477" s="52">
        <f>IFERROR(_xll.qlIndexFixing(Index3M,H2477,TRUE,_xll.ohTrigger(RecalcTrigger,Trigger3M)),NA())</f>
        <v>1.720867073838658E-2</v>
      </c>
      <c r="M2477" s="52">
        <f>IFERROR(_xll.qlIndexFixing(ONIndex3M,I2477,TRUE,_xll.ohTrigger(RecalcTrigger,Trigger3M)),NA())</f>
        <v>1.7182883271418259E-2</v>
      </c>
      <c r="N2477" s="52">
        <f>IFERROR(_xll.qlIndexFixing(Index6M,$H2477,TRUE,_xll.ohTrigger(RecalcTrigger,Trigger6M)),NA())</f>
        <v>1.9092838361951178E-2</v>
      </c>
      <c r="O2477" s="52">
        <f>IFERROR(_xll.qlIndexFixing(ONIndex6M,I2477,TRUE,_xll.ohTrigger(RecalcTrigger,Trigger6M)),NA())</f>
        <v>1.9022771497612112E-2</v>
      </c>
      <c r="P2477" s="52">
        <f>IFERROR(_xll.qlIndexFixing(Index1Y,$H2477,TRUE,_xll.ohTrigger(RecalcTrigger,Trigger1Y)),NA())</f>
        <v>2.1103409161815103E-2</v>
      </c>
      <c r="Q2477" s="52">
        <f>IFERROR(_xll.qlIndexFixing(ONIndex1Y,I2477,TRUE,_xll.ohTrigger(RecalcTrigger,Trigger1Y)),NA())</f>
        <v>2.0917321897513386E-2</v>
      </c>
    </row>
    <row r="2478" spans="2:17" x14ac:dyDescent="0.2">
      <c r="B2478" s="46" t="s">
        <v>51</v>
      </c>
      <c r="D2478" s="49">
        <f>_xll.qlCalendarAdvance(LocalCalendar,$D2477,B2478,"f",FALSE)</f>
        <v>57151</v>
      </c>
      <c r="E2478" s="49">
        <f>_xll.qlInterestRateIndexValueDate(IndexON,D2478)</f>
        <v>57151</v>
      </c>
      <c r="F2478" s="52">
        <f>IFERROR(_xll.qlIndexFixing(IndexON,D2478,TRUE,_xll.ohTrigger(RecalcTrigger,TriggerON)),NA())</f>
        <v>1.3011189524272382E-2</v>
      </c>
      <c r="H2478" s="49">
        <f>_xll.qlCalendarAdvance(IborCalendar,$H2477,B2478,"f",FALSE)</f>
        <v>57131</v>
      </c>
      <c r="I2478" s="49">
        <f>_xll.qlInterestRateIndexValueDate(Index1M,$H2478)</f>
        <v>57133</v>
      </c>
      <c r="J2478" s="52">
        <f>IFERROR(_xll.qlIndexFixing(Index1M,$H2478,TRUE,_xll.ohTrigger(RecalcTrigger,Trigger1M)),NA())</f>
        <v>1.5889606103283518E-2</v>
      </c>
      <c r="K2478" s="52">
        <f>IFERROR(_xll.qlIndexFixing(ONIndex1M,I2478,TRUE,_xll.ohTrigger(RecalcTrigger,Trigger1M)),NA())</f>
        <v>1.5884594305184407E-2</v>
      </c>
      <c r="L2478" s="52">
        <f>IFERROR(_xll.qlIndexFixing(Index3M,H2478,TRUE,_xll.ohTrigger(RecalcTrigger,Trigger3M)),NA())</f>
        <v>1.7206892561576575E-2</v>
      </c>
      <c r="M2478" s="52">
        <f>IFERROR(_xll.qlIndexFixing(ONIndex3M,I2478,TRUE,_xll.ohTrigger(RecalcTrigger,Trigger3M)),NA())</f>
        <v>1.7180821128528478E-2</v>
      </c>
      <c r="N2478" s="52">
        <f>IFERROR(_xll.qlIndexFixing(Index6M,$H2478,TRUE,_xll.ohTrigger(RecalcTrigger,Trigger6M)),NA())</f>
        <v>1.9091216790792748E-2</v>
      </c>
      <c r="O2478" s="52">
        <f>IFERROR(_xll.qlIndexFixing(ONIndex6M,I2478,TRUE,_xll.ohTrigger(RecalcTrigger,Trigger6M)),NA())</f>
        <v>1.9020732510872662E-2</v>
      </c>
      <c r="P2478" s="52">
        <f>IFERROR(_xll.qlIndexFixing(Index1Y,$H2478,TRUE,_xll.ohTrigger(RecalcTrigger,Trigger1Y)),NA())</f>
        <v>2.1101519718478613E-2</v>
      </c>
      <c r="Q2478" s="52">
        <f>IFERROR(_xll.qlIndexFixing(ONIndex1Y,I2478,TRUE,_xll.ohTrigger(RecalcTrigger,Trigger1Y)),NA())</f>
        <v>2.091531310975725E-2</v>
      </c>
    </row>
    <row r="2479" spans="2:17" x14ac:dyDescent="0.2">
      <c r="B2479" s="46" t="s">
        <v>51</v>
      </c>
      <c r="D2479" s="49">
        <f>_xll.qlCalendarAdvance(LocalCalendar,$D2478,B2479,"f",FALSE)</f>
        <v>57158</v>
      </c>
      <c r="E2479" s="49">
        <f>_xll.qlInterestRateIndexValueDate(IndexON,D2479)</f>
        <v>57158</v>
      </c>
      <c r="F2479" s="52">
        <f>IFERROR(_xll.qlIndexFixing(IndexON,D2479,TRUE,_xll.ohTrigger(RecalcTrigger,TriggerON)),NA())</f>
        <v>1.3008013363977611E-2</v>
      </c>
      <c r="H2479" s="49">
        <f>_xll.qlCalendarAdvance(IborCalendar,$H2478,B2479,"f",FALSE)</f>
        <v>57138</v>
      </c>
      <c r="I2479" s="49">
        <f>_xll.qlInterestRateIndexValueDate(Index1M,$H2479)</f>
        <v>57140</v>
      </c>
      <c r="J2479" s="52">
        <f>IFERROR(_xll.qlIndexFixing(Index1M,$H2479,TRUE,_xll.ohTrigger(RecalcTrigger,Trigger1M)),NA())</f>
        <v>1.5887198008285273E-2</v>
      </c>
      <c r="K2479" s="52">
        <f>IFERROR(_xll.qlIndexFixing(ONIndex1M,I2479,TRUE,_xll.ohTrigger(RecalcTrigger,Trigger1M)),NA())</f>
        <v>1.5882200054999629E-2</v>
      </c>
      <c r="L2479" s="52">
        <f>IFERROR(_xll.qlIndexFixing(Index3M,H2479,TRUE,_xll.ohTrigger(RecalcTrigger,Trigger3M)),NA())</f>
        <v>1.7204831878329368E-2</v>
      </c>
      <c r="M2479" s="52">
        <f>IFERROR(_xll.qlIndexFixing(ONIndex3M,I2479,TRUE,_xll.ohTrigger(RecalcTrigger,Trigger3M)),NA())</f>
        <v>1.7179043244848202E-2</v>
      </c>
      <c r="N2479" s="52">
        <f>IFERROR(_xll.qlIndexFixing(Index6M,$H2479,TRUE,_xll.ohTrigger(RecalcTrigger,Trigger6M)),NA())</f>
        <v>1.9089598760343666E-2</v>
      </c>
      <c r="O2479" s="52">
        <f>IFERROR(_xll.qlIndexFixing(ONIndex6M,I2479,TRUE,_xll.ohTrigger(RecalcTrigger,Trigger6M)),NA())</f>
        <v>1.9019081629387813E-2</v>
      </c>
      <c r="P2479" s="52">
        <f>IFERROR(_xll.qlIndexFixing(Index1Y,$H2479,TRUE,_xll.ohTrigger(RecalcTrigger,Trigger1Y)),NA())</f>
        <v>2.1100153906215759E-2</v>
      </c>
      <c r="Q2479" s="52">
        <f>IFERROR(_xll.qlIndexFixing(ONIndex1Y,I2479,TRUE,_xll.ohTrigger(RecalcTrigger,Trigger1Y)),NA())</f>
        <v>2.0913813692393646E-2</v>
      </c>
    </row>
    <row r="2480" spans="2:17" x14ac:dyDescent="0.2">
      <c r="B2480" s="46" t="s">
        <v>51</v>
      </c>
      <c r="D2480" s="49">
        <f>_xll.qlCalendarAdvance(LocalCalendar,$D2479,B2480,"f",FALSE)</f>
        <v>57166</v>
      </c>
      <c r="E2480" s="49">
        <f>_xll.qlInterestRateIndexValueDate(IndexON,D2480)</f>
        <v>57166</v>
      </c>
      <c r="F2480" s="52">
        <f>IFERROR(_xll.qlIndexFixing(IndexON,D2480,TRUE,_xll.ohTrigger(RecalcTrigger,TriggerON)),NA())</f>
        <v>1.3004378828584962E-2</v>
      </c>
      <c r="H2480" s="49">
        <f>_xll.qlCalendarAdvance(IborCalendar,$H2479,B2480,"f",FALSE)</f>
        <v>57145</v>
      </c>
      <c r="I2480" s="49">
        <f>_xll.qlInterestRateIndexValueDate(Index1M,$H2480)</f>
        <v>57147</v>
      </c>
      <c r="J2480" s="52">
        <f>IFERROR(_xll.qlIndexFixing(Index1M,$H2480,TRUE,_xll.ohTrigger(RecalcTrigger,Trigger1M)),NA())</f>
        <v>1.5884784470608461E-2</v>
      </c>
      <c r="K2480" s="52">
        <f>IFERROR(_xll.qlIndexFixing(ONIndex1M,I2480,TRUE,_xll.ohTrigger(RecalcTrigger,Trigger1M)),NA())</f>
        <v>1.5879800368390207E-2</v>
      </c>
      <c r="L2480" s="52">
        <f>IFERROR(_xll.qlIndexFixing(Index3M,H2480,TRUE,_xll.ohTrigger(RecalcTrigger,Trigger3M)),NA())</f>
        <v>1.7203056392408527E-2</v>
      </c>
      <c r="M2480" s="52">
        <f>IFERROR(_xll.qlIndexFixing(ONIndex3M,I2480,TRUE,_xll.ohTrigger(RecalcTrigger,Trigger3M)),NA())</f>
        <v>1.7177266705798999E-2</v>
      </c>
      <c r="N2480" s="52">
        <f>IFERROR(_xll.qlIndexFixing(Index6M,$H2480,TRUE,_xll.ohTrigger(RecalcTrigger,Trigger6M)),NA())</f>
        <v>1.9087984232765656E-2</v>
      </c>
      <c r="O2480" s="52">
        <f>IFERROR(_xll.qlIndexFixing(ONIndex6M,I2480,TRUE,_xll.ohTrigger(RecalcTrigger,Trigger6M)),NA())</f>
        <v>1.9017434606736217E-2</v>
      </c>
      <c r="P2480" s="52">
        <f>IFERROR(_xll.qlIndexFixing(Index1Y,$H2480,TRUE,_xll.ohTrigger(RecalcTrigger,Trigger1Y)),NA())</f>
        <v>2.1098792757895602E-2</v>
      </c>
      <c r="Q2480" s="52">
        <f>IFERROR(_xll.qlIndexFixing(ONIndex1Y,I2480,TRUE,_xll.ohTrigger(RecalcTrigger,Trigger1Y)),NA())</f>
        <v>2.0912324086781453E-2</v>
      </c>
    </row>
    <row r="2481" spans="2:17" x14ac:dyDescent="0.2">
      <c r="B2481" s="46" t="s">
        <v>51</v>
      </c>
      <c r="D2481" s="49">
        <f>_xll.qlCalendarAdvance(LocalCalendar,$D2480,B2481,"f",FALSE)</f>
        <v>57173</v>
      </c>
      <c r="E2481" s="49">
        <f>_xll.qlInterestRateIndexValueDate(IndexON,D2481)</f>
        <v>57173</v>
      </c>
      <c r="F2481" s="52">
        <f>IFERROR(_xll.qlIndexFixing(IndexON,D2481,TRUE,_xll.ohTrigger(RecalcTrigger,TriggerON)),NA())</f>
        <v>1.3001194552222373E-2</v>
      </c>
      <c r="H2481" s="49">
        <f>_xll.qlCalendarAdvance(IborCalendar,$H2480,B2481,"f",FALSE)</f>
        <v>57152</v>
      </c>
      <c r="I2481" s="49">
        <f>_xll.qlInterestRateIndexValueDate(Index1M,$H2481)</f>
        <v>57154</v>
      </c>
      <c r="J2481" s="52">
        <f>IFERROR(_xll.qlIndexFixing(Index1M,$H2481,TRUE,_xll.ohTrigger(RecalcTrigger,Trigger1M)),NA())</f>
        <v>1.5882365490265976E-2</v>
      </c>
      <c r="K2481" s="52">
        <f>IFERROR(_xll.qlIndexFixing(ONIndex1M,I2481,TRUE,_xll.ohTrigger(RecalcTrigger,Trigger1M)),NA())</f>
        <v>1.587739524530285E-2</v>
      </c>
      <c r="L2481" s="52">
        <f>IFERROR(_xll.qlIndexFixing(Index3M,H2481,TRUE,_xll.ohTrigger(RecalcTrigger,Trigger3M)),NA())</f>
        <v>1.7201282257789739E-2</v>
      </c>
      <c r="M2481" s="52">
        <f>IFERROR(_xll.qlIndexFixing(ONIndex3M,I2481,TRUE,_xll.ohTrigger(RecalcTrigger,Trigger3M)),NA())</f>
        <v>1.7175491511460805E-2</v>
      </c>
      <c r="N2481" s="52">
        <f>IFERROR(_xll.qlIndexFixing(Index6M,$H2481,TRUE,_xll.ohTrigger(RecalcTrigger,Trigger6M)),NA())</f>
        <v>1.908715410549796E-2</v>
      </c>
      <c r="O2481" s="52">
        <f>IFERROR(_xll.qlIndexFixing(ONIndex6M,I2481,TRUE,_xll.ohTrigger(RecalcTrigger,Trigger6M)),NA())</f>
        <v>1.9015791442891228E-2</v>
      </c>
      <c r="P2481" s="52">
        <f>IFERROR(_xll.qlIndexFixing(Index1Y,$H2481,TRUE,_xll.ohTrigger(RecalcTrigger,Trigger1Y)),NA())</f>
        <v>2.1097436126391138E-2</v>
      </c>
      <c r="Q2481" s="52">
        <f>IFERROR(_xll.qlIndexFixing(ONIndex1Y,I2481,TRUE,_xll.ohTrigger(RecalcTrigger,Trigger1Y)),NA())</f>
        <v>2.0910844292867381E-2</v>
      </c>
    </row>
    <row r="2482" spans="2:17" x14ac:dyDescent="0.2">
      <c r="B2482" s="46" t="s">
        <v>51</v>
      </c>
      <c r="D2482" s="49">
        <f>_xll.qlCalendarAdvance(LocalCalendar,$D2481,B2482,"f",FALSE)</f>
        <v>57180</v>
      </c>
      <c r="E2482" s="49">
        <f>_xll.qlInterestRateIndexValueDate(IndexON,D2482)</f>
        <v>57180</v>
      </c>
      <c r="F2482" s="52">
        <f>IFERROR(_xll.qlIndexFixing(IndexON,D2482,TRUE,_xll.ohTrigger(RecalcTrigger,TriggerON)),NA())</f>
        <v>1.2998006488169622E-2</v>
      </c>
      <c r="H2482" s="49">
        <f>_xll.qlCalendarAdvance(IborCalendar,$H2481,B2482,"f",FALSE)</f>
        <v>57159</v>
      </c>
      <c r="I2482" s="49">
        <f>_xll.qlInterestRateIndexValueDate(Index1M,$H2482)</f>
        <v>57161</v>
      </c>
      <c r="J2482" s="52">
        <f>IFERROR(_xll.qlIndexFixing(Index1M,$H2482,TRUE,_xll.ohTrigger(RecalcTrigger,Trigger1M)),NA())</f>
        <v>1.5879941067255238E-2</v>
      </c>
      <c r="K2482" s="52">
        <f>IFERROR(_xll.qlIndexFixing(ONIndex1M,I2482,TRUE,_xll.ohTrigger(RecalcTrigger,Trigger1M)),NA())</f>
        <v>1.5874984685897431E-2</v>
      </c>
      <c r="L2482" s="52">
        <f>IFERROR(_xll.qlIndexFixing(Index3M,H2482,TRUE,_xll.ohTrigger(RecalcTrigger,Trigger3M)),NA())</f>
        <v>1.7198657854679649E-2</v>
      </c>
      <c r="M2482" s="52">
        <f>IFERROR(_xll.qlIndexFixing(ONIndex3M,I2482,TRUE,_xll.ohTrigger(RecalcTrigger,Trigger3M)),NA())</f>
        <v>1.717371766178033E-2</v>
      </c>
      <c r="N2482" s="52">
        <f>IFERROR(_xll.qlIndexFixing(Index6M,$H2482,TRUE,_xll.ohTrigger(RecalcTrigger,Trigger6M)),NA())</f>
        <v>1.9083593907193469E-2</v>
      </c>
      <c r="O2482" s="52">
        <f>IFERROR(_xll.qlIndexFixing(ONIndex6M,I2482,TRUE,_xll.ohTrigger(RecalcTrigger,Trigger6M)),NA())</f>
        <v>1.9014152137932783E-2</v>
      </c>
      <c r="P2482" s="52">
        <f>IFERROR(_xll.qlIndexFixing(Index1Y,$H2482,TRUE,_xll.ohTrigger(RecalcTrigger,Trigger1Y)),NA())</f>
        <v>2.1094525562867256E-2</v>
      </c>
      <c r="Q2482" s="52">
        <f>IFERROR(_xll.qlIndexFixing(ONIndex1Y,I2482,TRUE,_xll.ohTrigger(RecalcTrigger,Trigger1Y)),NA())</f>
        <v>2.0909374310678075E-2</v>
      </c>
    </row>
    <row r="2483" spans="2:17" x14ac:dyDescent="0.2">
      <c r="B2483" s="46" t="s">
        <v>51</v>
      </c>
      <c r="D2483" s="49">
        <f>_xll.qlCalendarAdvance(LocalCalendar,$D2482,B2483,"f",FALSE)</f>
        <v>57187</v>
      </c>
      <c r="E2483" s="49">
        <f>_xll.qlInterestRateIndexValueDate(IndexON,D2483)</f>
        <v>57187</v>
      </c>
      <c r="F2483" s="52">
        <f>IFERROR(_xll.qlIndexFixing(IndexON,D2483,TRUE,_xll.ohTrigger(RecalcTrigger,TriggerON)),NA())</f>
        <v>1.2994814636906327E-2</v>
      </c>
      <c r="H2483" s="49">
        <f>_xll.qlCalendarAdvance(IborCalendar,$H2482,B2483,"f",FALSE)</f>
        <v>57166</v>
      </c>
      <c r="I2483" s="49">
        <f>_xll.qlInterestRateIndexValueDate(Index1M,$H2483)</f>
        <v>57168</v>
      </c>
      <c r="J2483" s="52">
        <f>IFERROR(_xll.qlIndexFixing(Index1M,$H2483,TRUE,_xll.ohTrigger(RecalcTrigger,Trigger1M)),NA())</f>
        <v>1.5877511201581408E-2</v>
      </c>
      <c r="K2483" s="52">
        <f>IFERROR(_xll.qlIndexFixing(ONIndex1M,I2483,TRUE,_xll.ohTrigger(RecalcTrigger,Trigger1M)),NA())</f>
        <v>1.5872568690040723E-2</v>
      </c>
      <c r="L2483" s="52">
        <f>IFERROR(_xll.qlIndexFixing(Index3M,H2483,TRUE,_xll.ohTrigger(RecalcTrigger,Trigger3M)),NA())</f>
        <v>1.7198022044868037E-2</v>
      </c>
      <c r="M2483" s="52">
        <f>IFERROR(_xll.qlIndexFixing(ONIndex3M,I2483,TRUE,_xll.ohTrigger(RecalcTrigger,Trigger3M)),NA())</f>
        <v>1.7171945156757573E-2</v>
      </c>
      <c r="N2483" s="52">
        <f>IFERROR(_xll.qlIndexFixing(Index6M,$H2483,TRUE,_xll.ohTrigger(RecalcTrigger,Trigger6M)),NA())</f>
        <v>1.9083161288871886E-2</v>
      </c>
      <c r="O2483" s="52">
        <f>IFERROR(_xll.qlIndexFixing(ONIndex6M,I2483,TRUE,_xll.ohTrigger(RecalcTrigger,Trigger6M)),NA())</f>
        <v>1.9012516691834236E-2</v>
      </c>
      <c r="P2483" s="52">
        <f>IFERROR(_xll.qlIndexFixing(Index1Y,$H2483,TRUE,_xll.ohTrigger(RecalcTrigger,Trigger1Y)),NA())</f>
        <v>2.1094735825330235E-2</v>
      </c>
      <c r="Q2483" s="52">
        <f>IFERROR(_xll.qlIndexFixing(ONIndex1Y,I2483,TRUE,_xll.ohTrigger(RecalcTrigger,Trigger1Y)),NA())</f>
        <v>2.0907914140213535E-2</v>
      </c>
    </row>
    <row r="2484" spans="2:17" x14ac:dyDescent="0.2">
      <c r="B2484" s="46" t="s">
        <v>51</v>
      </c>
      <c r="D2484" s="49">
        <f>_xll.qlCalendarAdvance(LocalCalendar,$D2483,B2484,"f",FALSE)</f>
        <v>57194</v>
      </c>
      <c r="E2484" s="49">
        <f>_xll.qlInterestRateIndexValueDate(IndexON,D2484)</f>
        <v>57194</v>
      </c>
      <c r="F2484" s="52">
        <f>IFERROR(_xll.qlIndexFixing(IndexON,D2484,TRUE,_xll.ohTrigger(RecalcTrigger,TriggerON)),NA())</f>
        <v>1.2991618998112742E-2</v>
      </c>
      <c r="H2484" s="49">
        <f>_xll.qlCalendarAdvance(IborCalendar,$H2483,B2484,"f",FALSE)</f>
        <v>57173</v>
      </c>
      <c r="I2484" s="49">
        <f>_xll.qlInterestRateIndexValueDate(Index1M,$H2484)</f>
        <v>57175</v>
      </c>
      <c r="J2484" s="52">
        <f>IFERROR(_xll.qlIndexFixing(Index1M,$H2484,TRUE,_xll.ohTrigger(RecalcTrigger,Trigger1M)),NA())</f>
        <v>1.587507589324964E-2</v>
      </c>
      <c r="K2484" s="52">
        <f>IFERROR(_xll.qlIndexFixing(ONIndex1M,I2484,TRUE,_xll.ohTrigger(RecalcTrigger,Trigger1M)),NA())</f>
        <v>1.5870147257786016E-2</v>
      </c>
      <c r="L2484" s="52">
        <f>IFERROR(_xll.qlIndexFixing(Index3M,H2484,TRUE,_xll.ohTrigger(RecalcTrigger,Trigger3M)),NA())</f>
        <v>1.7195968322435865E-2</v>
      </c>
      <c r="M2484" s="52">
        <f>IFERROR(_xll.qlIndexFixing(ONIndex3M,I2484,TRUE,_xll.ohTrigger(RecalcTrigger,Trigger3M)),NA())</f>
        <v>1.7170173996365889E-2</v>
      </c>
      <c r="N2484" s="52">
        <f>IFERROR(_xll.qlIndexFixing(Index6M,$H2484,TRUE,_xll.ohTrigger(RecalcTrigger,Trigger6M)),NA())</f>
        <v>1.9081951263754723E-2</v>
      </c>
      <c r="O2484" s="52">
        <f>IFERROR(_xll.qlIndexFixing(ONIndex6M,I2484,TRUE,_xll.ohTrigger(RecalcTrigger,Trigger6M)),NA())</f>
        <v>1.9010885104542297E-2</v>
      </c>
      <c r="P2484" s="52">
        <f>IFERROR(_xll.qlIndexFixing(Index1Y,$H2484,TRUE,_xll.ohTrigger(RecalcTrigger,Trigger1Y)),NA())</f>
        <v>2.1093391861525684E-2</v>
      </c>
      <c r="Q2484" s="52">
        <f>IFERROR(_xll.qlIndexFixing(ONIndex1Y,I2484,TRUE,_xll.ohTrigger(RecalcTrigger,Trigger1Y)),NA())</f>
        <v>2.0906463781447115E-2</v>
      </c>
    </row>
    <row r="2485" spans="2:17" x14ac:dyDescent="0.2">
      <c r="B2485" s="46" t="s">
        <v>51</v>
      </c>
      <c r="D2485" s="49">
        <f>_xll.qlCalendarAdvance(LocalCalendar,$D2484,B2485,"f",FALSE)</f>
        <v>57201</v>
      </c>
      <c r="E2485" s="49">
        <f>_xll.qlInterestRateIndexValueDate(IndexON,D2485)</f>
        <v>57201</v>
      </c>
      <c r="F2485" s="52">
        <f>IFERROR(_xll.qlIndexFixing(IndexON,D2485,TRUE,_xll.ohTrigger(RecalcTrigger,TriggerON)),NA())</f>
        <v>1.2988419571868803E-2</v>
      </c>
      <c r="H2485" s="49">
        <f>_xll.qlCalendarAdvance(IborCalendar,$H2484,B2485,"f",FALSE)</f>
        <v>57180</v>
      </c>
      <c r="I2485" s="49">
        <f>_xll.qlInterestRateIndexValueDate(Index1M,$H2485)</f>
        <v>57182</v>
      </c>
      <c r="J2485" s="52">
        <f>IFERROR(_xll.qlIndexFixing(Index1M,$H2485,TRUE,_xll.ohTrigger(RecalcTrigger,Trigger1M)),NA())</f>
        <v>1.5872635142262514E-2</v>
      </c>
      <c r="K2485" s="52">
        <f>IFERROR(_xll.qlIndexFixing(ONIndex1M,I2485,TRUE,_xll.ohTrigger(RecalcTrigger,Trigger1M)),NA())</f>
        <v>1.5867720389133311E-2</v>
      </c>
      <c r="L2485" s="52">
        <f>IFERROR(_xll.qlIndexFixing(Index3M,H2485,TRUE,_xll.ohTrigger(RecalcTrigger,Trigger3M)),NA())</f>
        <v>1.7194200247246629E-2</v>
      </c>
      <c r="M2485" s="52">
        <f>IFERROR(_xll.qlIndexFixing(ONIndex3M,I2485,TRUE,_xll.ohTrigger(RecalcTrigger,Trigger3M)),NA())</f>
        <v>1.716840418065857E-2</v>
      </c>
      <c r="N2485" s="52">
        <f>IFERROR(_xll.qlIndexFixing(Index6M,$H2485,TRUE,_xll.ohTrigger(RecalcTrigger,Trigger6M)),NA())</f>
        <v>1.9079962813594389E-2</v>
      </c>
      <c r="O2485" s="52">
        <f>IFERROR(_xll.qlIndexFixing(ONIndex6M,I2485,TRUE,_xll.ohTrigger(RecalcTrigger,Trigger6M)),NA())</f>
        <v>1.900925737608361E-2</v>
      </c>
      <c r="P2485" s="52">
        <f>IFERROR(_xll.qlIndexFixing(Index1Y,$H2485,TRUE,_xll.ohTrigger(RecalcTrigger,Trigger1Y)),NA())</f>
        <v>2.1092051826040386E-2</v>
      </c>
      <c r="Q2485" s="52">
        <f>IFERROR(_xll.qlIndexFixing(ONIndex1Y,I2485,TRUE,_xll.ohTrigger(RecalcTrigger,Trigger1Y)),NA())</f>
        <v>2.0905023234405462E-2</v>
      </c>
    </row>
    <row r="2486" spans="2:17" x14ac:dyDescent="0.2">
      <c r="B2486" s="46" t="s">
        <v>51</v>
      </c>
      <c r="D2486" s="49">
        <f>_xll.qlCalendarAdvance(LocalCalendar,$D2485,B2486,"f",FALSE)</f>
        <v>57208</v>
      </c>
      <c r="E2486" s="49">
        <f>_xll.qlInterestRateIndexValueDate(IndexON,D2486)</f>
        <v>57208</v>
      </c>
      <c r="F2486" s="52">
        <f>IFERROR(_xll.qlIndexFixing(IndexON,D2486,TRUE,_xll.ohTrigger(RecalcTrigger,TriggerON)),NA())</f>
        <v>1.298521635801464E-2</v>
      </c>
      <c r="H2486" s="49">
        <f>_xll.qlCalendarAdvance(IborCalendar,$H2485,B2486,"f",FALSE)</f>
        <v>57187</v>
      </c>
      <c r="I2486" s="49">
        <f>_xll.qlInterestRateIndexValueDate(Index1M,$H2486)</f>
        <v>57189</v>
      </c>
      <c r="J2486" s="52">
        <f>IFERROR(_xll.qlIndexFixing(Index1M,$H2486,TRUE,_xll.ohTrigger(RecalcTrigger,Trigger1M)),NA())</f>
        <v>1.5870363368392926E-2</v>
      </c>
      <c r="K2486" s="52">
        <f>IFERROR(_xll.qlIndexFixing(ONIndex1M,I2486,TRUE,_xll.ohTrigger(RecalcTrigger,Trigger1M)),NA())</f>
        <v>1.5865288084082607E-2</v>
      </c>
      <c r="L2486" s="52">
        <f>IFERROR(_xll.qlIndexFixing(Index3M,H2486,TRUE,_xll.ohTrigger(RecalcTrigger,Trigger3M)),NA())</f>
        <v>1.7192434041396972E-2</v>
      </c>
      <c r="M2486" s="52">
        <f>IFERROR(_xll.qlIndexFixing(ONIndex3M,I2486,TRUE,_xll.ohTrigger(RecalcTrigger,Trigger3M)),NA())</f>
        <v>1.7166635709608968E-2</v>
      </c>
      <c r="N2486" s="52">
        <f>IFERROR(_xll.qlIndexFixing(Index6M,$H2486,TRUE,_xll.ohTrigger(RecalcTrigger,Trigger6M)),NA())</f>
        <v>1.907836850863693E-2</v>
      </c>
      <c r="O2486" s="52">
        <f>IFERROR(_xll.qlIndexFixing(ONIndex6M,I2486,TRUE,_xll.ohTrigger(RecalcTrigger,Trigger6M)),NA())</f>
        <v>1.9007633506458177E-2</v>
      </c>
      <c r="P2486" s="52">
        <f>IFERROR(_xll.qlIndexFixing(Index1Y,$H2486,TRUE,_xll.ohTrigger(RecalcTrigger,Trigger1Y)),NA())</f>
        <v>2.1090715571753436E-2</v>
      </c>
      <c r="Q2486" s="52">
        <f>IFERROR(_xll.qlIndexFixing(ONIndex1Y,I2486,TRUE,_xll.ohTrigger(RecalcTrigger,Trigger1Y)),NA())</f>
        <v>2.0903592499088575E-2</v>
      </c>
    </row>
    <row r="2487" spans="2:17" x14ac:dyDescent="0.2">
      <c r="B2487" s="46" t="s">
        <v>51</v>
      </c>
      <c r="D2487" s="49">
        <f>_xll.qlCalendarAdvance(LocalCalendar,$D2486,B2487,"f",FALSE)</f>
        <v>57215</v>
      </c>
      <c r="E2487" s="49">
        <f>_xll.qlInterestRateIndexValueDate(IndexON,D2487)</f>
        <v>57215</v>
      </c>
      <c r="F2487" s="52">
        <f>IFERROR(_xll.qlIndexFixing(IndexON,D2487,TRUE,_xll.ohTrigger(RecalcTrigger,TriggerON)),NA())</f>
        <v>1.2982009356949931E-2</v>
      </c>
      <c r="H2487" s="49">
        <f>_xll.qlCalendarAdvance(IborCalendar,$H2486,B2487,"f",FALSE)</f>
        <v>57194</v>
      </c>
      <c r="I2487" s="49">
        <f>_xll.qlInterestRateIndexValueDate(Index1M,$H2487)</f>
        <v>57196</v>
      </c>
      <c r="J2487" s="52">
        <f>IFERROR(_xll.qlIndexFixing(Index1M,$H2487,TRUE,_xll.ohTrigger(RecalcTrigger,Trigger1M)),NA())</f>
        <v>1.5867911235326326E-2</v>
      </c>
      <c r="K2487" s="52">
        <f>IFERROR(_xll.qlIndexFixing(ONIndex1M,I2487,TRUE,_xll.ohTrigger(RecalcTrigger,Trigger1M)),NA())</f>
        <v>1.586285034260726E-2</v>
      </c>
      <c r="L2487" s="52">
        <f>IFERROR(_xll.qlIndexFixing(Index3M,H2487,TRUE,_xll.ohTrigger(RecalcTrigger,Trigger3M)),NA())</f>
        <v>1.7190669855982197E-2</v>
      </c>
      <c r="M2487" s="52">
        <f>IFERROR(_xll.qlIndexFixing(ONIndex3M,I2487,TRUE,_xll.ohTrigger(RecalcTrigger,Trigger3M)),NA())</f>
        <v>1.7164868583243731E-2</v>
      </c>
      <c r="N2487" s="52">
        <f>IFERROR(_xll.qlIndexFixing(Index6M,$H2487,TRUE,_xll.ohTrigger(RecalcTrigger,Trigger6M)),NA())</f>
        <v>1.9076777441683929E-2</v>
      </c>
      <c r="O2487" s="52">
        <f>IFERROR(_xll.qlIndexFixing(ONIndex6M,I2487,TRUE,_xll.ohTrigger(RecalcTrigger,Trigger6M)),NA())</f>
        <v>1.9006013495692642E-2</v>
      </c>
      <c r="P2487" s="52">
        <f>IFERROR(_xll.qlIndexFixing(Index1Y,$H2487,TRUE,_xll.ohTrigger(RecalcTrigger,Trigger1Y)),NA())</f>
        <v>2.1089382951543289E-2</v>
      </c>
      <c r="Q2487" s="52">
        <f>IFERROR(_xll.qlIndexFixing(ONIndex1Y,I2487,TRUE,_xll.ohTrigger(RecalcTrigger,Trigger1Y)),NA())</f>
        <v>2.0902171575469808E-2</v>
      </c>
    </row>
    <row r="2488" spans="2:17" x14ac:dyDescent="0.2">
      <c r="B2488" s="46" t="s">
        <v>51</v>
      </c>
      <c r="D2488" s="49">
        <f>_xll.qlCalendarAdvance(LocalCalendar,$D2487,B2488,"f",FALSE)</f>
        <v>57222</v>
      </c>
      <c r="E2488" s="49">
        <f>_xll.qlInterestRateIndexValueDate(IndexON,D2488)</f>
        <v>57222</v>
      </c>
      <c r="F2488" s="52">
        <f>IFERROR(_xll.qlIndexFixing(IndexON,D2488,TRUE,_xll.ohTrigger(RecalcTrigger,TriggerON)),NA())</f>
        <v>1.2978798568274996E-2</v>
      </c>
      <c r="H2488" s="49">
        <f>_xll.qlCalendarAdvance(IborCalendar,$H2487,B2488,"f",FALSE)</f>
        <v>57201</v>
      </c>
      <c r="I2488" s="49">
        <f>_xll.qlInterestRateIndexValueDate(Index1M,$H2488)</f>
        <v>57203</v>
      </c>
      <c r="J2488" s="52">
        <f>IFERROR(_xll.qlIndexFixing(Index1M,$H2488,TRUE,_xll.ohTrigger(RecalcTrigger,Trigger1M)),NA())</f>
        <v>1.5865280233389609E-2</v>
      </c>
      <c r="K2488" s="52">
        <f>IFERROR(_xll.qlIndexFixing(ONIndex1M,I2488,TRUE,_xll.ohTrigger(RecalcTrigger,Trigger1M)),NA())</f>
        <v>1.5860407164707269E-2</v>
      </c>
      <c r="L2488" s="52">
        <f>IFERROR(_xll.qlIndexFixing(Index3M,H2488,TRUE,_xll.ohTrigger(RecalcTrigger,Trigger3M)),NA())</f>
        <v>1.718890784209506E-2</v>
      </c>
      <c r="M2488" s="52">
        <f>IFERROR(_xll.qlIndexFixing(ONIndex3M,I2488,TRUE,_xll.ohTrigger(RecalcTrigger,Trigger3M)),NA())</f>
        <v>1.7163102801509567E-2</v>
      </c>
      <c r="N2488" s="52">
        <f>IFERROR(_xll.qlIndexFixing(Index6M,$H2488,TRUE,_xll.ohTrigger(RecalcTrigger,Trigger6M)),NA())</f>
        <v>1.9075189574897115E-2</v>
      </c>
      <c r="O2488" s="52">
        <f>IFERROR(_xll.qlIndexFixing(ONIndex6M,I2488,TRUE,_xll.ohTrigger(RecalcTrigger,Trigger6M)),NA())</f>
        <v>1.9004397343733714E-2</v>
      </c>
      <c r="P2488" s="52">
        <f>IFERROR(_xll.qlIndexFixing(Index1Y,$H2488,TRUE,_xll.ohTrigger(RecalcTrigger,Trigger1Y)),NA())</f>
        <v>2.1088053818288821E-2</v>
      </c>
      <c r="Q2488" s="52">
        <f>IFERROR(_xll.qlIndexFixing(ONIndex1Y,I2488,TRUE,_xll.ohTrigger(RecalcTrigger,Trigger1Y)),NA())</f>
        <v>2.0900760463575807E-2</v>
      </c>
    </row>
    <row r="2489" spans="2:17" x14ac:dyDescent="0.2">
      <c r="B2489" s="46" t="s">
        <v>51</v>
      </c>
      <c r="D2489" s="49">
        <f>_xll.qlCalendarAdvance(LocalCalendar,$D2488,B2489,"f",FALSE)</f>
        <v>57229</v>
      </c>
      <c r="E2489" s="49">
        <f>_xll.qlInterestRateIndexValueDate(IndexON,D2489)</f>
        <v>57229</v>
      </c>
      <c r="F2489" s="52">
        <f>IFERROR(_xll.qlIndexFixing(IndexON,D2489,TRUE,_xll.ohTrigger(RecalcTrigger,TriggerON)),NA())</f>
        <v>1.2975583992069772E-2</v>
      </c>
      <c r="H2489" s="49">
        <f>_xll.qlCalendarAdvance(IborCalendar,$H2488,B2489,"f",FALSE)</f>
        <v>57208</v>
      </c>
      <c r="I2489" s="49">
        <f>_xll.qlInterestRateIndexValueDate(Index1M,$H2489)</f>
        <v>57210</v>
      </c>
      <c r="J2489" s="52">
        <f>IFERROR(_xll.qlIndexFixing(Index1M,$H2489,TRUE,_xll.ohTrigger(RecalcTrigger,Trigger1M)),NA())</f>
        <v>1.5862817711806834E-2</v>
      </c>
      <c r="K2489" s="52">
        <f>IFERROR(_xll.qlIndexFixing(ONIndex1M,I2489,TRUE,_xll.ohTrigger(RecalcTrigger,Trigger1M)),NA())</f>
        <v>1.5857958550435924E-2</v>
      </c>
      <c r="L2489" s="52">
        <f>IFERROR(_xll.qlIndexFixing(Index3M,H2489,TRUE,_xll.ohTrigger(RecalcTrigger,Trigger3M)),NA())</f>
        <v>1.7187148150830868E-2</v>
      </c>
      <c r="M2489" s="52">
        <f>IFERROR(_xll.qlIndexFixing(ONIndex3M,I2489,TRUE,_xll.ohTrigger(RecalcTrigger,Trigger3M)),NA())</f>
        <v>1.7161338364459766E-2</v>
      </c>
      <c r="N2489" s="52">
        <f>IFERROR(_xll.qlIndexFixing(Index6M,$H2489,TRUE,_xll.ohTrigger(RecalcTrigger,Trigger6M)),NA())</f>
        <v>1.9073996392936748E-2</v>
      </c>
      <c r="O2489" s="52">
        <f>IFERROR(_xll.qlIndexFixing(ONIndex6M,I2489,TRUE,_xll.ohTrigger(RecalcTrigger,Trigger6M)),NA())</f>
        <v>1.9002785050634685E-2</v>
      </c>
      <c r="P2489" s="52">
        <f>IFERROR(_xll.qlIndexFixing(Index1Y,$H2489,TRUE,_xll.ohTrigger(RecalcTrigger,Trigger1Y)),NA())</f>
        <v>2.1086728024871538E-2</v>
      </c>
      <c r="Q2489" s="52">
        <f>IFERROR(_xll.qlIndexFixing(ONIndex1Y,I2489,TRUE,_xll.ohTrigger(RecalcTrigger,Trigger1Y)),NA())</f>
        <v>2.0899359163406572E-2</v>
      </c>
    </row>
    <row r="2490" spans="2:17" x14ac:dyDescent="0.2">
      <c r="B2490" s="46" t="s">
        <v>51</v>
      </c>
      <c r="D2490" s="49">
        <f>_xll.qlCalendarAdvance(LocalCalendar,$D2489,B2490,"f",FALSE)</f>
        <v>57236</v>
      </c>
      <c r="E2490" s="49">
        <f>_xll.qlInterestRateIndexValueDate(IndexON,D2490)</f>
        <v>57236</v>
      </c>
      <c r="F2490" s="52">
        <f>IFERROR(_xll.qlIndexFixing(IndexON,D2490,TRUE,_xll.ohTrigger(RecalcTrigger,TriggerON)),NA())</f>
        <v>1.2972365628494131E-2</v>
      </c>
      <c r="H2490" s="49">
        <f>_xll.qlCalendarAdvance(IborCalendar,$H2489,B2490,"f",FALSE)</f>
        <v>57215</v>
      </c>
      <c r="I2490" s="49">
        <f>_xll.qlInterestRateIndexValueDate(Index1M,$H2490)</f>
        <v>57217</v>
      </c>
      <c r="J2490" s="52">
        <f>IFERROR(_xll.qlIndexFixing(Index1M,$H2490,TRUE,_xll.ohTrigger(RecalcTrigger,Trigger1M)),NA())</f>
        <v>1.5860349747589327E-2</v>
      </c>
      <c r="K2490" s="52">
        <f>IFERROR(_xll.qlIndexFixing(ONIndex1M,I2490,TRUE,_xll.ohTrigger(RecalcTrigger,Trigger1M)),NA())</f>
        <v>1.5855678114602423E-2</v>
      </c>
      <c r="L2490" s="52">
        <f>IFERROR(_xll.qlIndexFixing(Index3M,H2490,TRUE,_xll.ohTrigger(RecalcTrigger,Trigger3M)),NA())</f>
        <v>1.7185390933283227E-2</v>
      </c>
      <c r="M2490" s="52">
        <f>IFERROR(_xll.qlIndexFixing(ONIndex3M,I2490,TRUE,_xll.ohTrigger(RecalcTrigger,Trigger3M)),NA())</f>
        <v>1.7159858337119083E-2</v>
      </c>
      <c r="N2490" s="52">
        <f>IFERROR(_xll.qlIndexFixing(Index6M,$H2490,TRUE,_xll.ohTrigger(RecalcTrigger,Trigger6M)),NA())</f>
        <v>1.9072023290473708E-2</v>
      </c>
      <c r="O2490" s="52">
        <f>IFERROR(_xll.qlIndexFixing(ONIndex6M,I2490,TRUE,_xll.ohTrigger(RecalcTrigger,Trigger6M)),NA())</f>
        <v>1.9001563326153104E-2</v>
      </c>
      <c r="P2490" s="52">
        <f>IFERROR(_xll.qlIndexFixing(Index1Y,$H2490,TRUE,_xll.ohTrigger(RecalcTrigger,Trigger1Y)),NA())</f>
        <v>2.1085925755967912E-2</v>
      </c>
      <c r="Q2490" s="52">
        <f>IFERROR(_xll.qlIndexFixing(ONIndex1Y,I2490,TRUE,_xll.ohTrigger(RecalcTrigger,Trigger1Y)),NA())</f>
        <v>2.0898475250130666E-2</v>
      </c>
    </row>
    <row r="2491" spans="2:17" x14ac:dyDescent="0.2">
      <c r="B2491" s="46" t="s">
        <v>51</v>
      </c>
      <c r="D2491" s="49">
        <f>_xll.qlCalendarAdvance(LocalCalendar,$D2490,B2491,"f",FALSE)</f>
        <v>57243</v>
      </c>
      <c r="E2491" s="49">
        <f>_xll.qlInterestRateIndexValueDate(IndexON,D2491)</f>
        <v>57243</v>
      </c>
      <c r="F2491" s="52">
        <f>IFERROR(_xll.qlIndexFixing(IndexON,D2491,TRUE,_xll.ohTrigger(RecalcTrigger,TriggerON)),NA())</f>
        <v>1.2969143477388201E-2</v>
      </c>
      <c r="H2491" s="49">
        <f>_xll.qlCalendarAdvance(IborCalendar,$H2490,B2491,"f",FALSE)</f>
        <v>57222</v>
      </c>
      <c r="I2491" s="49">
        <f>_xll.qlInterestRateIndexValueDate(Index1M,$H2491)</f>
        <v>57224</v>
      </c>
      <c r="J2491" s="52">
        <f>IFERROR(_xll.qlIndexFixing(Index1M,$H2491,TRUE,_xll.ohTrigger(RecalcTrigger,Trigger1M)),NA())</f>
        <v>1.5857876370970973E-2</v>
      </c>
      <c r="K2491" s="52">
        <f>IFERROR(_xll.qlIndexFixing(ONIndex1M,I2491,TRUE,_xll.ohTrigger(RecalcTrigger,Trigger1M)),NA())</f>
        <v>1.5853218130865709E-2</v>
      </c>
      <c r="L2491" s="52">
        <f>IFERROR(_xll.qlIndexFixing(Index3M,H2491,TRUE,_xll.ohTrigger(RecalcTrigger,Trigger3M)),NA())</f>
        <v>1.7182782239950893E-2</v>
      </c>
      <c r="M2491" s="52">
        <f>IFERROR(_xll.qlIndexFixing(ONIndex3M,I2491,TRUE,_xll.ohTrigger(RecalcTrigger,Trigger3M)),NA())</f>
        <v>1.7158096601481709E-2</v>
      </c>
      <c r="N2491" s="52">
        <f>IFERROR(_xll.qlIndexFixing(Index6M,$H2491,TRUE,_xll.ohTrigger(RecalcTrigger,Trigger6M)),NA())</f>
        <v>1.9068877953771841E-2</v>
      </c>
      <c r="O2491" s="52">
        <f>IFERROR(_xll.qlIndexFixing(ONIndex6M,I2491,TRUE,_xll.ohTrigger(RecalcTrigger,Trigger6M)),NA())</f>
        <v>1.8999958941687822E-2</v>
      </c>
      <c r="P2491" s="52">
        <f>IFERROR(_xll.qlIndexFixing(Index1Y,$H2491,TRUE,_xll.ohTrigger(RecalcTrigger,Trigger1Y)),NA())</f>
        <v>2.1084606293477557E-2</v>
      </c>
      <c r="Q2491" s="52">
        <f>IFERROR(_xll.qlIndexFixing(ONIndex1Y,I2491,TRUE,_xll.ohTrigger(RecalcTrigger,Trigger1Y)),NA())</f>
        <v>2.0897094194061161E-2</v>
      </c>
    </row>
    <row r="2492" spans="2:17" x14ac:dyDescent="0.2">
      <c r="B2492" s="46" t="s">
        <v>51</v>
      </c>
      <c r="D2492" s="49">
        <f>_xll.qlCalendarAdvance(LocalCalendar,$D2491,B2492,"f",FALSE)</f>
        <v>57250</v>
      </c>
      <c r="E2492" s="49">
        <f>_xll.qlInterestRateIndexValueDate(IndexON,D2492)</f>
        <v>57250</v>
      </c>
      <c r="F2492" s="52">
        <f>IFERROR(_xll.qlIndexFixing(IndexON,D2492,TRUE,_xll.ohTrigger(RecalcTrigger,TriggerON)),NA())</f>
        <v>1.2965917538911853E-2</v>
      </c>
      <c r="H2492" s="49">
        <f>_xll.qlCalendarAdvance(IborCalendar,$H2491,B2492,"f",FALSE)</f>
        <v>57229</v>
      </c>
      <c r="I2492" s="49">
        <f>_xll.qlInterestRateIndexValueDate(Index1M,$H2492)</f>
        <v>57231</v>
      </c>
      <c r="J2492" s="52">
        <f>IFERROR(_xll.qlIndexFixing(Index1M,$H2492,TRUE,_xll.ohTrigger(RecalcTrigger,Trigger1M)),NA())</f>
        <v>1.5855570371083316E-2</v>
      </c>
      <c r="K2492" s="52">
        <f>IFERROR(_xll.qlIndexFixing(ONIndex1M,I2492,TRUE,_xll.ohTrigger(RecalcTrigger,Trigger1M)),NA())</f>
        <v>1.585058008918061E-2</v>
      </c>
      <c r="L2492" s="52">
        <f>IFERROR(_xll.qlIndexFixing(Index3M,H2492,TRUE,_xll.ohTrigger(RecalcTrigger,Trigger3M)),NA())</f>
        <v>1.7181029979852991E-2</v>
      </c>
      <c r="M2492" s="52">
        <f>IFERROR(_xll.qlIndexFixing(ONIndex3M,I2492,TRUE,_xll.ohTrigger(RecalcTrigger,Trigger3M)),NA())</f>
        <v>1.7156053121256676E-2</v>
      </c>
      <c r="N2492" s="52">
        <f>IFERROR(_xll.qlIndexFixing(Index6M,$H2492,TRUE,_xll.ohTrigger(RecalcTrigger,Trigger6M)),NA())</f>
        <v>1.9067302008606096E-2</v>
      </c>
      <c r="O2492" s="52">
        <f>IFERROR(_xll.qlIndexFixing(ONIndex6M,I2492,TRUE,_xll.ohTrigger(RecalcTrigger,Trigger6M)),NA())</f>
        <v>1.8997971324390406E-2</v>
      </c>
      <c r="P2492" s="52">
        <f>IFERROR(_xll.qlIndexFixing(Index1Y,$H2492,TRUE,_xll.ohTrigger(RecalcTrigger,Trigger1Y)),NA())</f>
        <v>2.1082769212456869E-2</v>
      </c>
      <c r="Q2492" s="52">
        <f>IFERROR(_xll.qlIndexFixing(ONIndex1Y,I2492,TRUE,_xll.ohTrigger(RecalcTrigger,Trigger1Y)),NA())</f>
        <v>2.0895214133167528E-2</v>
      </c>
    </row>
    <row r="2493" spans="2:17" x14ac:dyDescent="0.2">
      <c r="B2493" s="46" t="s">
        <v>51</v>
      </c>
      <c r="D2493" s="49">
        <f>_xll.qlCalendarAdvance(LocalCalendar,$D2492,B2493,"f",FALSE)</f>
        <v>57257</v>
      </c>
      <c r="E2493" s="49">
        <f>_xll.qlInterestRateIndexValueDate(IndexON,D2493)</f>
        <v>57257</v>
      </c>
      <c r="F2493" s="52">
        <f>IFERROR(_xll.qlIndexFixing(IndexON,D2493,TRUE,_xll.ohTrigger(RecalcTrigger,TriggerON)),NA())</f>
        <v>1.2962690900195639E-2</v>
      </c>
      <c r="H2493" s="49">
        <f>_xll.qlCalendarAdvance(IborCalendar,$H2492,B2493,"f",FALSE)</f>
        <v>57236</v>
      </c>
      <c r="I2493" s="49">
        <f>_xll.qlInterestRateIndexValueDate(Index1M,$H2493)</f>
        <v>57238</v>
      </c>
      <c r="J2493" s="52">
        <f>IFERROR(_xll.qlIndexFixing(Index1M,$H2493,TRUE,_xll.ohTrigger(RecalcTrigger,Trigger1M)),NA())</f>
        <v>1.5852918701116971E-2</v>
      </c>
      <c r="K2493" s="52">
        <f>IFERROR(_xll.qlIndexFixing(ONIndex1M,I2493,TRUE,_xll.ohTrigger(RecalcTrigger,Trigger1M)),NA())</f>
        <v>1.5848109729263982E-2</v>
      </c>
      <c r="L2493" s="52">
        <f>IFERROR(_xll.qlIndexFixing(Index3M,H2493,TRUE,_xll.ohTrigger(RecalcTrigger,Trigger3M)),NA())</f>
        <v>1.7179280631367144E-2</v>
      </c>
      <c r="M2493" s="52">
        <f>IFERROR(_xll.qlIndexFixing(ONIndex3M,I2493,TRUE,_xll.ohTrigger(RecalcTrigger,Trigger3M)),NA())</f>
        <v>1.7154294062864395E-2</v>
      </c>
      <c r="N2493" s="52">
        <f>IFERROR(_xll.qlIndexFixing(Index6M,$H2493,TRUE,_xll.ohTrigger(RecalcTrigger,Trigger6M)),NA())</f>
        <v>1.9065729076269231E-2</v>
      </c>
      <c r="O2493" s="52">
        <f>IFERROR(_xll.qlIndexFixing(ONIndex6M,I2493,TRUE,_xll.ohTrigger(RecalcTrigger,Trigger6M)),NA())</f>
        <v>1.8996374466624388E-2</v>
      </c>
      <c r="P2493" s="52">
        <f>IFERROR(_xll.qlIndexFixing(Index1Y,$H2493,TRUE,_xll.ohTrigger(RecalcTrigger,Trigger1Y)),NA())</f>
        <v>2.1081455307207418E-2</v>
      </c>
      <c r="Q2493" s="52">
        <f>IFERROR(_xll.qlIndexFixing(ONIndex1Y,I2493,TRUE,_xll.ohTrigger(RecalcTrigger,Trigger1Y)),NA())</f>
        <v>2.0893852079844066E-2</v>
      </c>
    </row>
    <row r="2494" spans="2:17" x14ac:dyDescent="0.2">
      <c r="B2494" s="46" t="s">
        <v>51</v>
      </c>
      <c r="D2494" s="49">
        <f>_xll.qlCalendarAdvance(LocalCalendar,$D2493,B2494,"f",FALSE)</f>
        <v>57264</v>
      </c>
      <c r="E2494" s="49">
        <f>_xll.qlInterestRateIndexValueDate(IndexON,D2494)</f>
        <v>57264</v>
      </c>
      <c r="F2494" s="52">
        <f>IFERROR(_xll.qlIndexFixing(IndexON,D2494,TRUE,_xll.ohTrigger(RecalcTrigger,TriggerON)),NA())</f>
        <v>1.2959470210960333E-2</v>
      </c>
      <c r="H2494" s="49">
        <f>_xll.qlCalendarAdvance(IborCalendar,$H2493,B2494,"f",FALSE)</f>
        <v>57243</v>
      </c>
      <c r="I2494" s="49">
        <f>_xll.qlInterestRateIndexValueDate(Index1M,$H2494)</f>
        <v>57245</v>
      </c>
      <c r="J2494" s="52">
        <f>IFERROR(_xll.qlIndexFixing(Index1M,$H2494,TRUE,_xll.ohTrigger(RecalcTrigger,Trigger1M)),NA())</f>
        <v>1.5850438945655358E-2</v>
      </c>
      <c r="K2494" s="52">
        <f>IFERROR(_xll.qlIndexFixing(ONIndex1M,I2494,TRUE,_xll.ohTrigger(RecalcTrigger,Trigger1M)),NA())</f>
        <v>1.5845633932949355E-2</v>
      </c>
      <c r="L2494" s="52">
        <f>IFERROR(_xll.qlIndexFixing(Index3M,H2494,TRUE,_xll.ohTrigger(RecalcTrigger,Trigger3M)),NA())</f>
        <v>1.7177534350545219E-2</v>
      </c>
      <c r="M2494" s="52">
        <f>IFERROR(_xll.qlIndexFixing(ONIndex3M,I2494,TRUE,_xll.ohTrigger(RecalcTrigger,Trigger3M)),NA())</f>
        <v>1.7152536349129832E-2</v>
      </c>
      <c r="N2494" s="52">
        <f>IFERROR(_xll.qlIndexFixing(Index6M,$H2494,TRUE,_xll.ohTrigger(RecalcTrigger,Trigger6M)),NA())</f>
        <v>1.9064159118095156E-2</v>
      </c>
      <c r="O2494" s="52">
        <f>IFERROR(_xll.qlIndexFixing(ONIndex6M,I2494,TRUE,_xll.ohTrigger(RecalcTrigger,Trigger6M)),NA())</f>
        <v>1.8994781467718269E-2</v>
      </c>
      <c r="P2494" s="52">
        <f>IFERROR(_xll.qlIndexFixing(Index1Y,$H2494,TRUE,_xll.ohTrigger(RecalcTrigger,Trigger1Y)),NA())</f>
        <v>2.1080144006209167E-2</v>
      </c>
      <c r="Q2494" s="52">
        <f>IFERROR(_xll.qlIndexFixing(ONIndex1Y,I2494,TRUE,_xll.ohTrigger(RecalcTrigger,Trigger1Y)),NA())</f>
        <v>2.0892499838245371E-2</v>
      </c>
    </row>
    <row r="2495" spans="2:17" x14ac:dyDescent="0.2">
      <c r="B2495" s="46" t="s">
        <v>51</v>
      </c>
      <c r="D2495" s="49">
        <f>_xll.qlCalendarAdvance(LocalCalendar,$D2494,B2495,"f",FALSE)</f>
        <v>57271</v>
      </c>
      <c r="E2495" s="49">
        <f>_xll.qlInterestRateIndexValueDate(IndexON,D2495)</f>
        <v>57271</v>
      </c>
      <c r="F2495" s="52">
        <f>IFERROR(_xll.qlIndexFixing(IndexON,D2495,TRUE,_xll.ohTrigger(RecalcTrigger,TriggerON)),NA())</f>
        <v>1.2956255708536091E-2</v>
      </c>
      <c r="H2495" s="49">
        <f>_xll.qlCalendarAdvance(IborCalendar,$H2494,B2495,"f",FALSE)</f>
        <v>57250</v>
      </c>
      <c r="I2495" s="49">
        <f>_xll.qlInterestRateIndexValueDate(Index1M,$H2495)</f>
        <v>57252</v>
      </c>
      <c r="J2495" s="52">
        <f>IFERROR(_xll.qlIndexFixing(Index1M,$H2495,TRUE,_xll.ohTrigger(RecalcTrigger,Trigger1M)),NA())</f>
        <v>1.5848133778953721E-2</v>
      </c>
      <c r="K2495" s="52">
        <f>IFERROR(_xll.qlIndexFixing(ONIndex1M,I2495,TRUE,_xll.ohTrigger(RecalcTrigger,Trigger1M)),NA())</f>
        <v>1.5843153012333744E-2</v>
      </c>
      <c r="L2495" s="52">
        <f>IFERROR(_xll.qlIndexFixing(Index3M,H2495,TRUE,_xll.ohTrigger(RecalcTrigger,Trigger3M)),NA())</f>
        <v>1.7175791293438217E-2</v>
      </c>
      <c r="M2495" s="52">
        <f>IFERROR(_xll.qlIndexFixing(ONIndex3M,I2495,TRUE,_xll.ohTrigger(RecalcTrigger,Trigger3M)),NA())</f>
        <v>1.7150780041870206E-2</v>
      </c>
      <c r="N2495" s="52">
        <f>IFERROR(_xll.qlIndexFixing(Index6M,$H2495,TRUE,_xll.ohTrigger(RecalcTrigger,Trigger6M)),NA())</f>
        <v>1.9062984266439022E-2</v>
      </c>
      <c r="O2495" s="52">
        <f>IFERROR(_xll.qlIndexFixing(ONIndex6M,I2495,TRUE,_xll.ohTrigger(RecalcTrigger,Trigger6M)),NA())</f>
        <v>1.8993192297322992E-2</v>
      </c>
      <c r="P2495" s="52">
        <f>IFERROR(_xll.qlIndexFixing(Index1Y,$H2495,TRUE,_xll.ohTrigger(RecalcTrigger,Trigger1Y)),NA())</f>
        <v>2.1077272981465729E-2</v>
      </c>
      <c r="Q2495" s="52">
        <f>IFERROR(_xll.qlIndexFixing(ONIndex1Y,I2495,TRUE,_xll.ohTrigger(RecalcTrigger,Trigger1Y)),NA())</f>
        <v>2.0891157177196362E-2</v>
      </c>
    </row>
    <row r="2496" spans="2:17" x14ac:dyDescent="0.2">
      <c r="B2496" s="46" t="s">
        <v>51</v>
      </c>
      <c r="D2496" s="49">
        <f>_xll.qlCalendarAdvance(LocalCalendar,$D2495,B2496,"f",FALSE)</f>
        <v>57278</v>
      </c>
      <c r="E2496" s="49">
        <f>_xll.qlInterestRateIndexValueDate(IndexON,D2496)</f>
        <v>57278</v>
      </c>
      <c r="F2496" s="52">
        <f>IFERROR(_xll.qlIndexFixing(IndexON,D2496,TRUE,_xll.ohTrigger(RecalcTrigger,TriggerON)),NA())</f>
        <v>1.2953047392842976E-2</v>
      </c>
      <c r="H2496" s="49">
        <f>_xll.qlCalendarAdvance(IborCalendar,$H2495,B2496,"f",FALSE)</f>
        <v>57257</v>
      </c>
      <c r="I2496" s="49">
        <f>_xll.qlInterestRateIndexValueDate(Index1M,$H2496)</f>
        <v>57259</v>
      </c>
      <c r="J2496" s="52">
        <f>IFERROR(_xll.qlIndexFixing(Index1M,$H2496,TRUE,_xll.ohTrigger(RecalcTrigger,Trigger1M)),NA())</f>
        <v>1.5845488733139328E-2</v>
      </c>
      <c r="K2496" s="52">
        <f>IFERROR(_xll.qlIndexFixing(ONIndex1M,I2496,TRUE,_xll.ohTrigger(RecalcTrigger,Trigger1M)),NA())</f>
        <v>1.5840845227563793E-2</v>
      </c>
      <c r="L2496" s="52">
        <f>IFERROR(_xll.qlIndexFixing(Index3M,H2496,TRUE,_xll.ohTrigger(RecalcTrigger,Trigger3M)),NA())</f>
        <v>1.7174908012066187E-2</v>
      </c>
      <c r="M2496" s="52">
        <f>IFERROR(_xll.qlIndexFixing(ONIndex3M,I2496,TRUE,_xll.ohTrigger(RecalcTrigger,Trigger3M)),NA())</f>
        <v>1.7149309791602008E-2</v>
      </c>
      <c r="N2496" s="52">
        <f>IFERROR(_xll.qlIndexFixing(Index6M,$H2496,TRUE,_xll.ohTrigger(RecalcTrigger,Trigger6M)),NA())</f>
        <v>1.9061420271543231E-2</v>
      </c>
      <c r="O2496" s="52">
        <f>IFERROR(_xll.qlIndexFixing(ONIndex6M,I2496,TRUE,_xll.ohTrigger(RecalcTrigger,Trigger6M)),NA())</f>
        <v>1.8991994073123131E-2</v>
      </c>
      <c r="P2496" s="52">
        <f>IFERROR(_xll.qlIndexFixing(Index1Y,$H2496,TRUE,_xll.ohTrigger(RecalcTrigger,Trigger1Y)),NA())</f>
        <v>2.1078049526829019E-2</v>
      </c>
      <c r="Q2496" s="52">
        <f>IFERROR(_xll.qlIndexFixing(ONIndex1Y,I2496,TRUE,_xll.ohTrigger(RecalcTrigger,Trigger1Y)),NA())</f>
        <v>2.0890329753333603E-2</v>
      </c>
    </row>
    <row r="2497" spans="2:17" x14ac:dyDescent="0.2">
      <c r="B2497" s="46" t="s">
        <v>51</v>
      </c>
      <c r="D2497" s="49">
        <f>_xll.qlCalendarAdvance(LocalCalendar,$D2496,B2497,"f",FALSE)</f>
        <v>57285</v>
      </c>
      <c r="E2497" s="49">
        <f>_xll.qlInterestRateIndexValueDate(IndexON,D2497)</f>
        <v>57285</v>
      </c>
      <c r="F2497" s="52">
        <f>IFERROR(_xll.qlIndexFixing(IndexON,D2497,TRUE,_xll.ohTrigger(RecalcTrigger,TriggerON)),NA())</f>
        <v>1.2949845264120796E-2</v>
      </c>
      <c r="H2497" s="49">
        <f>_xll.qlCalendarAdvance(IborCalendar,$H2496,B2497,"f",FALSE)</f>
        <v>57264</v>
      </c>
      <c r="I2497" s="49">
        <f>_xll.qlInterestRateIndexValueDate(Index1M,$H2497)</f>
        <v>57266</v>
      </c>
      <c r="J2497" s="52">
        <f>IFERROR(_xll.qlIndexFixing(Index1M,$H2497,TRUE,_xll.ohTrigger(RecalcTrigger,Trigger1M)),NA())</f>
        <v>1.5843020580801337E-2</v>
      </c>
      <c r="K2497" s="52">
        <f>IFERROR(_xll.qlIndexFixing(ONIndex1M,I2497,TRUE,_xll.ohTrigger(RecalcTrigger,Trigger1M)),NA())</f>
        <v>1.583819899465766E-2</v>
      </c>
      <c r="L2497" s="52">
        <f>IFERROR(_xll.qlIndexFixing(Index3M,H2497,TRUE,_xll.ohTrigger(RecalcTrigger,Trigger3M)),NA())</f>
        <v>1.7173457846108756E-2</v>
      </c>
      <c r="M2497" s="52">
        <f>IFERROR(_xll.qlIndexFixing(ONIndex3M,I2497,TRUE,_xll.ohTrigger(RecalcTrigger,Trigger3M)),NA())</f>
        <v>1.7147276243978382E-2</v>
      </c>
      <c r="N2497" s="52">
        <f>IFERROR(_xll.qlIndexFixing(Index6M,$H2497,TRUE,_xll.ohTrigger(RecalcTrigger,Trigger6M)),NA())</f>
        <v>1.9059859173634706E-2</v>
      </c>
      <c r="O2497" s="52">
        <f>IFERROR(_xll.qlIndexFixing(ONIndex6M,I2497,TRUE,_xll.ohTrigger(RecalcTrigger,Trigger6M)),NA())</f>
        <v>1.8990023188827365E-2</v>
      </c>
      <c r="P2497" s="52">
        <f>IFERROR(_xll.qlIndexFixing(Index1Y,$H2497,TRUE,_xll.ohTrigger(RecalcTrigger,Trigger1Y)),NA())</f>
        <v>2.107622445371864E-2</v>
      </c>
      <c r="Q2497" s="52">
        <f>IFERROR(_xll.qlIndexFixing(ONIndex1Y,I2497,TRUE,_xll.ohTrigger(RecalcTrigger,Trigger1Y)),NA())</f>
        <v>2.0888483413052938E-2</v>
      </c>
    </row>
    <row r="2498" spans="2:17" x14ac:dyDescent="0.2">
      <c r="B2498" s="46" t="s">
        <v>51</v>
      </c>
      <c r="D2498" s="49">
        <f>_xll.qlCalendarAdvance(LocalCalendar,$D2497,B2498,"f",FALSE)</f>
        <v>57292</v>
      </c>
      <c r="E2498" s="49">
        <f>_xll.qlInterestRateIndexValueDate(IndexON,D2498)</f>
        <v>57292</v>
      </c>
      <c r="F2498" s="52">
        <f>IFERROR(_xll.qlIndexFixing(IndexON,D2498,TRUE,_xll.ohTrigger(RecalcTrigger,TriggerON)),NA())</f>
        <v>1.2946649322289616E-2</v>
      </c>
      <c r="H2498" s="49">
        <f>_xll.qlCalendarAdvance(IborCalendar,$H2497,B2498,"f",FALSE)</f>
        <v>57271</v>
      </c>
      <c r="I2498" s="49">
        <f>_xll.qlInterestRateIndexValueDate(Index1M,$H2498)</f>
        <v>57273</v>
      </c>
      <c r="J2498" s="52">
        <f>IFERROR(_xll.qlIndexFixing(Index1M,$H2498,TRUE,_xll.ohTrigger(RecalcTrigger,Trigger1M)),NA())</f>
        <v>1.5840557192446102E-2</v>
      </c>
      <c r="K2498" s="52">
        <f>IFERROR(_xll.qlIndexFixing(ONIndex1M,I2498,TRUE,_xll.ohTrigger(RecalcTrigger,Trigger1M)),NA())</f>
        <v>1.5835729122324338E-2</v>
      </c>
      <c r="L2498" s="52">
        <f>IFERROR(_xll.qlIndexFixing(Index3M,H2498,TRUE,_xll.ohTrigger(RecalcTrigger,Trigger3M)),NA())</f>
        <v>1.7171439697906059E-2</v>
      </c>
      <c r="M2498" s="52">
        <f>IFERROR(_xll.qlIndexFixing(ONIndex3M,I2498,TRUE,_xll.ohTrigger(RecalcTrigger,Trigger3M)),NA())</f>
        <v>1.7145529392381675E-2</v>
      </c>
      <c r="N2498" s="52">
        <f>IFERROR(_xll.qlIndexFixing(Index6M,$H2498,TRUE,_xll.ohTrigger(RecalcTrigger,Trigger6M)),NA())</f>
        <v>1.9059871410305469E-2</v>
      </c>
      <c r="O2498" s="52">
        <f>IFERROR(_xll.qlIndexFixing(ONIndex6M,I2498,TRUE,_xll.ohTrigger(RecalcTrigger,Trigger6M)),NA())</f>
        <v>1.8988442937457606E-2</v>
      </c>
      <c r="P2498" s="52">
        <f>IFERROR(_xll.qlIndexFixing(Index1Y,$H2498,TRUE,_xll.ohTrigger(RecalcTrigger,Trigger1Y)),NA())</f>
        <v>2.1074922564415358E-2</v>
      </c>
      <c r="Q2498" s="52">
        <f>IFERROR(_xll.qlIndexFixing(ONIndex1Y,I2498,TRUE,_xll.ohTrigger(RecalcTrigger,Trigger1Y)),NA())</f>
        <v>2.0887149921255954E-2</v>
      </c>
    </row>
    <row r="2499" spans="2:17" x14ac:dyDescent="0.2">
      <c r="B2499" s="46" t="s">
        <v>51</v>
      </c>
      <c r="D2499" s="49">
        <f>_xll.qlCalendarAdvance(LocalCalendar,$D2498,B2499,"f",FALSE)</f>
        <v>57299</v>
      </c>
      <c r="E2499" s="49">
        <f>_xll.qlInterestRateIndexValueDate(IndexON,D2499)</f>
        <v>57299</v>
      </c>
      <c r="F2499" s="52">
        <f>IFERROR(_xll.qlIndexFixing(IndexON,D2499,TRUE,_xll.ohTrigger(RecalcTrigger,TriggerON)),NA())</f>
        <v>1.2943459567349436E-2</v>
      </c>
      <c r="H2499" s="49">
        <f>_xll.qlCalendarAdvance(IborCalendar,$H2498,B2499,"f",FALSE)</f>
        <v>57278</v>
      </c>
      <c r="I2499" s="49">
        <f>_xll.qlInterestRateIndexValueDate(Index1M,$H2499)</f>
        <v>57280</v>
      </c>
      <c r="J2499" s="52">
        <f>IFERROR(_xll.qlIndexFixing(Index1M,$H2499,TRUE,_xll.ohTrigger(RecalcTrigger,Trigger1M)),NA())</f>
        <v>1.5838098568063307E-2</v>
      </c>
      <c r="K2499" s="52">
        <f>IFERROR(_xll.qlIndexFixing(ONIndex1M,I2499,TRUE,_xll.ohTrigger(RecalcTrigger,Trigger1M)),NA())</f>
        <v>1.5833264007598657E-2</v>
      </c>
      <c r="L2499" s="52">
        <f>IFERROR(_xll.qlIndexFixing(Index3M,H2499,TRUE,_xll.ohTrigger(RecalcTrigger,Trigger3M)),NA())</f>
        <v>1.7169710611216912E-2</v>
      </c>
      <c r="M2499" s="52">
        <f>IFERROR(_xll.qlIndexFixing(ONIndex3M,I2499,TRUE,_xll.ohTrigger(RecalcTrigger,Trigger3M)),NA())</f>
        <v>1.7143785905719966E-2</v>
      </c>
      <c r="N2499" s="52">
        <f>IFERROR(_xll.qlIndexFixing(Index6M,$H2499,TRUE,_xll.ohTrigger(RecalcTrigger,Trigger6M)),NA())</f>
        <v>1.9056745668753098E-2</v>
      </c>
      <c r="O2499" s="52">
        <f>IFERROR(_xll.qlIndexFixing(ONIndex6M,I2499,TRUE,_xll.ohTrigger(RecalcTrigger,Trigger6M)),NA())</f>
        <v>1.8986865554699861E-2</v>
      </c>
      <c r="P2499" s="52">
        <f>IFERROR(_xll.qlIndexFixing(Index1Y,$H2499,TRUE,_xll.ohTrigger(RecalcTrigger,Trigger1Y)),NA())</f>
        <v>2.1073622985107319E-2</v>
      </c>
      <c r="Q2499" s="52">
        <f>IFERROR(_xll.qlIndexFixing(ONIndex1Y,I2499,TRUE,_xll.ohTrigger(RecalcTrigger,Trigger1Y)),NA())</f>
        <v>2.0885818689571067E-2</v>
      </c>
    </row>
    <row r="2500" spans="2:17" x14ac:dyDescent="0.2">
      <c r="B2500" s="46" t="s">
        <v>51</v>
      </c>
      <c r="D2500" s="49">
        <f>_xll.qlCalendarAdvance(LocalCalendar,$D2499,B2500,"f",FALSE)</f>
        <v>57306</v>
      </c>
      <c r="E2500" s="49">
        <f>_xll.qlInterestRateIndexValueDate(IndexON,D2500)</f>
        <v>57306</v>
      </c>
      <c r="F2500" s="52">
        <f>IFERROR(_xll.qlIndexFixing(IndexON,D2500,TRUE,_xll.ohTrigger(RecalcTrigger,TriggerON)),NA())</f>
        <v>1.2940281416247146E-2</v>
      </c>
      <c r="H2500" s="49">
        <f>_xll.qlCalendarAdvance(IborCalendar,$H2499,B2500,"f",FALSE)</f>
        <v>57285</v>
      </c>
      <c r="I2500" s="49">
        <f>_xll.qlInterestRateIndexValueDate(Index1M,$H2500)</f>
        <v>57287</v>
      </c>
      <c r="J2500" s="52">
        <f>IFERROR(_xll.qlIndexFixing(Index1M,$H2500,TRUE,_xll.ohTrigger(RecalcTrigger,Trigger1M)),NA())</f>
        <v>1.5835644707660693E-2</v>
      </c>
      <c r="K2500" s="52">
        <f>IFERROR(_xll.qlIndexFixing(ONIndex1M,I2500,TRUE,_xll.ohTrigger(RecalcTrigger,Trigger1M)),NA())</f>
        <v>1.5830803650560554E-2</v>
      </c>
      <c r="L2500" s="52">
        <f>IFERROR(_xll.qlIndexFixing(Index3M,H2500,TRUE,_xll.ohTrigger(RecalcTrigger,Trigger3M)),NA())</f>
        <v>1.7167984904782139E-2</v>
      </c>
      <c r="M2500" s="52">
        <f>IFERROR(_xll.qlIndexFixing(ONIndex3M,I2500,TRUE,_xll.ohTrigger(RecalcTrigger,Trigger3M)),NA())</f>
        <v>1.7142045783913318E-2</v>
      </c>
      <c r="N2500" s="52">
        <f>IFERROR(_xll.qlIndexFixing(Index6M,$H2500,TRUE,_xll.ohTrigger(RecalcTrigger,Trigger6M)),NA())</f>
        <v>1.9054800466659028E-2</v>
      </c>
      <c r="O2500" s="52">
        <f>IFERROR(_xll.qlIndexFixing(ONIndex6M,I2500,TRUE,_xll.ohTrigger(RecalcTrigger,Trigger6M)),NA())</f>
        <v>1.8985291040580776E-2</v>
      </c>
      <c r="P2500" s="52">
        <f>IFERROR(_xll.qlIndexFixing(Index1Y,$H2500,TRUE,_xll.ohTrigger(RecalcTrigger,Trigger1Y)),NA())</f>
        <v>2.1072325715786037E-2</v>
      </c>
      <c r="Q2500" s="52">
        <f>IFERROR(_xll.qlIndexFixing(ONIndex1Y,I2500,TRUE,_xll.ohTrigger(RecalcTrigger,Trigger1Y)),NA())</f>
        <v>2.0884489718104859E-2</v>
      </c>
    </row>
    <row r="2501" spans="2:17" x14ac:dyDescent="0.2">
      <c r="B2501" s="46" t="s">
        <v>51</v>
      </c>
      <c r="D2501" s="49">
        <f>_xll.qlCalendarAdvance(LocalCalendar,$D2500,B2501,"f",FALSE)</f>
        <v>57313</v>
      </c>
      <c r="E2501" s="49">
        <f>_xll.qlInterestRateIndexValueDate(IndexON,D2501)</f>
        <v>57313</v>
      </c>
      <c r="F2501" s="52">
        <f>IFERROR(_xll.qlIndexFixing(IndexON,D2501,TRUE,_xll.ohTrigger(RecalcTrigger,TriggerON)),NA())</f>
        <v>1.2937098617902265E-2</v>
      </c>
      <c r="H2501" s="49">
        <f>_xll.qlCalendarAdvance(IborCalendar,$H2500,B2501,"f",FALSE)</f>
        <v>57292</v>
      </c>
      <c r="I2501" s="49">
        <f>_xll.qlInterestRateIndexValueDate(Index1M,$H2501)</f>
        <v>57297</v>
      </c>
      <c r="J2501" s="52">
        <f>IFERROR(_xll.qlIndexFixing(Index1M,$H2501,TRUE,_xll.ohTrigger(RecalcTrigger,Trigger1M)),NA())</f>
        <v>1.5831973862341364E-2</v>
      </c>
      <c r="K2501" s="52">
        <f>IFERROR(_xll.qlIndexFixing(ONIndex1M,I2501,TRUE,_xll.ohTrigger(RecalcTrigger,Trigger1M)),NA())</f>
        <v>1.5826951470438999E-2</v>
      </c>
      <c r="L2501" s="52">
        <f>IFERROR(_xll.qlIndexFixing(Index3M,H2501,TRUE,_xll.ohTrigger(RecalcTrigger,Trigger3M)),NA())</f>
        <v>1.716495277317644E-2</v>
      </c>
      <c r="M2501" s="52">
        <f>IFERROR(_xll.qlIndexFixing(ONIndex3M,I2501,TRUE,_xll.ohTrigger(RecalcTrigger,Trigger3M)),NA())</f>
        <v>1.7138997433994163E-2</v>
      </c>
      <c r="N2501" s="52">
        <f>IFERROR(_xll.qlIndexFixing(Index6M,$H2501,TRUE,_xll.ohTrigger(RecalcTrigger,Trigger6M)),NA())</f>
        <v>1.9052980562836826E-2</v>
      </c>
      <c r="O2501" s="52">
        <f>IFERROR(_xll.qlIndexFixing(ONIndex6M,I2501,TRUE,_xll.ohTrigger(RecalcTrigger,Trigger6M)),NA())</f>
        <v>1.8982269936067553E-2</v>
      </c>
      <c r="P2501" s="52">
        <f>IFERROR(_xll.qlIndexFixing(Index1Y,$H2501,TRUE,_xll.ohTrigger(RecalcTrigger,Trigger1Y)),NA())</f>
        <v>2.1069433845401407E-2</v>
      </c>
      <c r="Q2501" s="52">
        <f>IFERROR(_xll.qlIndexFixing(ONIndex1Y,I2501,TRUE,_xll.ohTrigger(RecalcTrigger,Trigger1Y)),NA())</f>
        <v>2.0881573100250961E-2</v>
      </c>
    </row>
    <row r="2502" spans="2:17" x14ac:dyDescent="0.2">
      <c r="B2502" s="46" t="s">
        <v>51</v>
      </c>
      <c r="D2502" s="49">
        <f>_xll.qlCalendarAdvance(LocalCalendar,$D2501,B2502,"f",FALSE)</f>
        <v>57320</v>
      </c>
      <c r="E2502" s="49">
        <f>_xll.qlInterestRateIndexValueDate(IndexON,D2502)</f>
        <v>57320</v>
      </c>
      <c r="F2502" s="52">
        <f>IFERROR(_xll.qlIndexFixing(IndexON,D2502,TRUE,_xll.ohTrigger(RecalcTrigger,TriggerON)),NA())</f>
        <v>1.2933927423475211E-2</v>
      </c>
      <c r="H2502" s="49">
        <f>_xll.qlCalendarAdvance(IborCalendar,$H2501,B2502,"f",FALSE)</f>
        <v>57299</v>
      </c>
      <c r="I2502" s="49">
        <f>_xll.qlInterestRateIndexValueDate(Index1M,$H2502)</f>
        <v>57301</v>
      </c>
      <c r="J2502" s="52">
        <f>IFERROR(_xll.qlIndexFixing(Index1M,$H2502,TRUE,_xll.ohTrigger(RecalcTrigger,Trigger1M)),NA())</f>
        <v>1.5830751278765053E-2</v>
      </c>
      <c r="K2502" s="52">
        <f>IFERROR(_xll.qlIndexFixing(ONIndex1M,I2502,TRUE,_xll.ohTrigger(RecalcTrigger,Trigger1M)),NA())</f>
        <v>1.5825897209413853E-2</v>
      </c>
      <c r="L2502" s="52">
        <f>IFERROR(_xll.qlIndexFixing(Index3M,H2502,TRUE,_xll.ohTrigger(RecalcTrigger,Trigger3M)),NA())</f>
        <v>1.716483011061009E-2</v>
      </c>
      <c r="M2502" s="52">
        <f>IFERROR(_xll.qlIndexFixing(ONIndex3M,I2502,TRUE,_xll.ohTrigger(RecalcTrigger,Trigger3M)),NA())</f>
        <v>1.7138575635051723E-2</v>
      </c>
      <c r="N2502" s="52">
        <f>IFERROR(_xll.qlIndexFixing(Index6M,$H2502,TRUE,_xll.ohTrigger(RecalcTrigger,Trigger6M)),NA())</f>
        <v>1.9051704092813086E-2</v>
      </c>
      <c r="O2502" s="52">
        <f>IFERROR(_xll.qlIndexFixing(ONIndex6M,I2502,TRUE,_xll.ohTrigger(RecalcTrigger,Trigger6M)),NA())</f>
        <v>1.8982150618072069E-2</v>
      </c>
      <c r="P2502" s="52">
        <f>IFERROR(_xll.qlIndexFixing(Index1Y,$H2502,TRUE,_xll.ohTrigger(RecalcTrigger,Trigger1Y)),NA())</f>
        <v>2.1069738107067568E-2</v>
      </c>
      <c r="Q2502" s="52">
        <f>IFERROR(_xll.qlIndexFixing(ONIndex1Y,I2502,TRUE,_xll.ohTrigger(RecalcTrigger,Trigger1Y)),NA())</f>
        <v>2.0881838555668608E-2</v>
      </c>
    </row>
    <row r="2503" spans="2:17" x14ac:dyDescent="0.2">
      <c r="B2503" s="46" t="s">
        <v>51</v>
      </c>
      <c r="D2503" s="49">
        <f>_xll.qlCalendarAdvance(LocalCalendar,$D2502,B2503,"f",FALSE)</f>
        <v>57327</v>
      </c>
      <c r="E2503" s="49">
        <f>_xll.qlInterestRateIndexValueDate(IndexON,D2503)</f>
        <v>57327</v>
      </c>
      <c r="F2503" s="52">
        <f>IFERROR(_xll.qlIndexFixing(IndexON,D2503,TRUE,_xll.ohTrigger(RecalcTrigger,TriggerON)),NA())</f>
        <v>1.2930762415939157E-2</v>
      </c>
      <c r="H2503" s="49">
        <f>_xll.qlCalendarAdvance(IborCalendar,$H2502,B2503,"f",FALSE)</f>
        <v>57306</v>
      </c>
      <c r="I2503" s="49">
        <f>_xll.qlInterestRateIndexValueDate(Index1M,$H2503)</f>
        <v>57308</v>
      </c>
      <c r="J2503" s="52">
        <f>IFERROR(_xll.qlIndexFixing(Index1M,$H2503,TRUE,_xll.ohTrigger(RecalcTrigger,Trigger1M)),NA())</f>
        <v>1.582865971352538E-2</v>
      </c>
      <c r="K2503" s="52">
        <f>IFERROR(_xll.qlIndexFixing(ONIndex1M,I2503,TRUE,_xll.ohTrigger(RecalcTrigger,Trigger1M)),NA())</f>
        <v>1.5823451125278609E-2</v>
      </c>
      <c r="L2503" s="52">
        <f>IFERROR(_xll.qlIndexFixing(Index3M,H2503,TRUE,_xll.ohTrigger(RecalcTrigger,Trigger3M)),NA())</f>
        <v>1.7162828066961545E-2</v>
      </c>
      <c r="M2503" s="52">
        <f>IFERROR(_xll.qlIndexFixing(ONIndex3M,I2503,TRUE,_xll.ohTrigger(RecalcTrigger,Trigger3M)),NA())</f>
        <v>1.713684560797013E-2</v>
      </c>
      <c r="N2503" s="52">
        <f>IFERROR(_xll.qlIndexFixing(Index6M,$H2503,TRUE,_xll.ohTrigger(RecalcTrigger,Trigger6M)),NA())</f>
        <v>1.905016025107488E-2</v>
      </c>
      <c r="O2503" s="52">
        <f>IFERROR(_xll.qlIndexFixing(ONIndex6M,I2503,TRUE,_xll.ohTrigger(RecalcTrigger,Trigger6M)),NA())</f>
        <v>1.8980584709735737E-2</v>
      </c>
      <c r="P2503" s="52">
        <f>IFERROR(_xll.qlIndexFixing(Index1Y,$H2503,TRUE,_xll.ohTrigger(RecalcTrigger,Trigger1Y)),NA())</f>
        <v>2.1068447767652088E-2</v>
      </c>
      <c r="Q2503" s="52">
        <f>IFERROR(_xll.qlIndexFixing(ONIndex1Y,I2503,TRUE,_xll.ohTrigger(RecalcTrigger,Trigger1Y)),NA())</f>
        <v>2.0880516364645274E-2</v>
      </c>
    </row>
    <row r="2504" spans="2:17" x14ac:dyDescent="0.2">
      <c r="B2504" s="46" t="s">
        <v>51</v>
      </c>
      <c r="D2504" s="49">
        <f>_xll.qlCalendarAdvance(LocalCalendar,$D2503,B2504,"f",FALSE)</f>
        <v>57334</v>
      </c>
      <c r="E2504" s="49">
        <f>_xll.qlInterestRateIndexValueDate(IndexON,D2504)</f>
        <v>57334</v>
      </c>
      <c r="F2504" s="52">
        <f>IFERROR(_xll.qlIndexFixing(IndexON,D2504,TRUE,_xll.ohTrigger(RecalcTrigger,TriggerON)),NA())</f>
        <v>1.2927603595214165E-2</v>
      </c>
      <c r="H2504" s="49">
        <f>_xll.qlCalendarAdvance(IborCalendar,$H2503,B2504,"f",FALSE)</f>
        <v>57313</v>
      </c>
      <c r="I2504" s="49">
        <f>_xll.qlInterestRateIndexValueDate(Index1M,$H2504)</f>
        <v>57315</v>
      </c>
      <c r="J2504" s="52">
        <f>IFERROR(_xll.qlIndexFixing(Index1M,$H2504,TRUE,_xll.ohTrigger(RecalcTrigger,Trigger1M)),NA())</f>
        <v>1.5826051127029173E-2</v>
      </c>
      <c r="K2504" s="52">
        <f>IFERROR(_xll.qlIndexFixing(ONIndex1M,I2504,TRUE,_xll.ohTrigger(RecalcTrigger,Trigger1M)),NA())</f>
        <v>1.5821009798804297E-2</v>
      </c>
      <c r="L2504" s="52">
        <f>IFERROR(_xll.qlIndexFixing(Index3M,H2504,TRUE,_xll.ohTrigger(RecalcTrigger,Trigger3M)),NA())</f>
        <v>1.7159968934009839E-2</v>
      </c>
      <c r="M2504" s="52">
        <f>IFERROR(_xll.qlIndexFixing(ONIndex3M,I2504,TRUE,_xll.ohTrigger(RecalcTrigger,Trigger3M)),NA())</f>
        <v>1.713511894579689E-2</v>
      </c>
      <c r="N2504" s="52">
        <f>IFERROR(_xll.qlIndexFixing(Index6M,$H2504,TRUE,_xll.ohTrigger(RecalcTrigger,Trigger6M)),NA())</f>
        <v>1.904901260335452E-2</v>
      </c>
      <c r="O2504" s="52">
        <f>IFERROR(_xll.qlIndexFixing(ONIndex6M,I2504,TRUE,_xll.ohTrigger(RecalcTrigger,Trigger6M)),NA())</f>
        <v>1.8979021669984775E-2</v>
      </c>
      <c r="P2504" s="52">
        <f>IFERROR(_xll.qlIndexFixing(Index1Y,$H2504,TRUE,_xll.ohTrigger(RecalcTrigger,Trigger1Y)),NA())</f>
        <v>2.1067159738187641E-2</v>
      </c>
      <c r="Q2504" s="52">
        <f>IFERROR(_xll.qlIndexFixing(ONIndex1Y,I2504,TRUE,_xll.ohTrigger(RecalcTrigger,Trigger1Y)),NA())</f>
        <v>2.0879196433840619E-2</v>
      </c>
    </row>
    <row r="2505" spans="2:17" x14ac:dyDescent="0.2">
      <c r="B2505" s="46" t="s">
        <v>51</v>
      </c>
      <c r="D2505" s="49">
        <f>_xll.qlCalendarAdvance(LocalCalendar,$D2504,B2505,"f",FALSE)</f>
        <v>57341</v>
      </c>
      <c r="E2505" s="49">
        <f>_xll.qlInterestRateIndexValueDate(IndexON,D2505)</f>
        <v>57341</v>
      </c>
      <c r="F2505" s="52">
        <f>IFERROR(_xll.qlIndexFixing(IndexON,D2505,TRUE,_xll.ohTrigger(RecalcTrigger,TriggerON)),NA())</f>
        <v>1.292445096146011E-2</v>
      </c>
      <c r="H2505" s="49">
        <f>_xll.qlCalendarAdvance(IborCalendar,$H2504,B2505,"f",FALSE)</f>
        <v>57320</v>
      </c>
      <c r="I2505" s="49">
        <f>_xll.qlInterestRateIndexValueDate(Index1M,$H2505)</f>
        <v>57322</v>
      </c>
      <c r="J2505" s="52">
        <f>IFERROR(_xll.qlIndexFixing(Index1M,$H2505,TRUE,_xll.ohTrigger(RecalcTrigger,Trigger1M)),NA())</f>
        <v>1.5823446865167207E-2</v>
      </c>
      <c r="K2505" s="52">
        <f>IFERROR(_xll.qlIndexFixing(ONIndex1M,I2505,TRUE,_xll.ohTrigger(RecalcTrigger,Trigger1M)),NA())</f>
        <v>1.5818573229990918E-2</v>
      </c>
      <c r="L2505" s="52">
        <f>IFERROR(_xll.qlIndexFixing(Index3M,H2505,TRUE,_xll.ohTrigger(RecalcTrigger,Trigger3M)),NA())</f>
        <v>1.7158259488252448E-2</v>
      </c>
      <c r="M2505" s="52">
        <f>IFERROR(_xll.qlIndexFixing(ONIndex3M,I2505,TRUE,_xll.ohTrigger(RecalcTrigger,Trigger3M)),NA())</f>
        <v>1.7133395648505356E-2</v>
      </c>
      <c r="N2505" s="52">
        <f>IFERROR(_xll.qlIndexFixing(Index6M,$H2505,TRUE,_xll.ohTrigger(RecalcTrigger,Trigger6M)),NA())</f>
        <v>1.9047474681101236E-2</v>
      </c>
      <c r="O2505" s="52">
        <f>IFERROR(_xll.qlIndexFixing(ONIndex6M,I2505,TRUE,_xll.ohTrigger(RecalcTrigger,Trigger6M)),NA())</f>
        <v>1.8977461498845827E-2</v>
      </c>
      <c r="P2505" s="52">
        <f>IFERROR(_xll.qlIndexFixing(Index1Y,$H2505,TRUE,_xll.ohTrigger(RecalcTrigger,Trigger1Y)),NA())</f>
        <v>2.1065874018665075E-2</v>
      </c>
      <c r="Q2505" s="52">
        <f>IFERROR(_xll.qlIndexFixing(ONIndex1Y,I2505,TRUE,_xll.ohTrigger(RecalcTrigger,Trigger1Y)),NA())</f>
        <v>2.0877878763174706E-2</v>
      </c>
    </row>
    <row r="2506" spans="2:17" x14ac:dyDescent="0.2">
      <c r="B2506" s="46" t="s">
        <v>51</v>
      </c>
      <c r="D2506" s="49">
        <f>_xll.qlCalendarAdvance(LocalCalendar,$D2505,B2506,"f",FALSE)</f>
        <v>57348</v>
      </c>
      <c r="E2506" s="49">
        <f>_xll.qlInterestRateIndexValueDate(IndexON,D2506)</f>
        <v>57348</v>
      </c>
      <c r="F2506" s="52">
        <f>IFERROR(_xll.qlIndexFixing(IndexON,D2506,TRUE,_xll.ohTrigger(RecalcTrigger,TriggerON)),NA())</f>
        <v>1.2921304514437182E-2</v>
      </c>
      <c r="H2506" s="49">
        <f>_xll.qlCalendarAdvance(IborCalendar,$H2505,B2506,"f",FALSE)</f>
        <v>57327</v>
      </c>
      <c r="I2506" s="49">
        <f>_xll.qlInterestRateIndexValueDate(Index1M,$H2506)</f>
        <v>57329</v>
      </c>
      <c r="J2506" s="52">
        <f>IFERROR(_xll.qlIndexFixing(Index1M,$H2506,TRUE,_xll.ohTrigger(RecalcTrigger,Trigger1M)),NA())</f>
        <v>1.5821196277169547E-2</v>
      </c>
      <c r="K2506" s="52">
        <f>IFERROR(_xll.qlIndexFixing(ONIndex1M,I2506,TRUE,_xll.ohTrigger(RecalcTrigger,Trigger1M)),NA())</f>
        <v>1.5816141418785179E-2</v>
      </c>
      <c r="L2506" s="52">
        <f>IFERROR(_xll.qlIndexFixing(Index3M,H2506,TRUE,_xll.ohTrigger(RecalcTrigger,Trigger3M)),NA())</f>
        <v>1.715655342204947E-2</v>
      </c>
      <c r="M2506" s="52">
        <f>IFERROR(_xll.qlIndexFixing(ONIndex3M,I2506,TRUE,_xll.ohTrigger(RecalcTrigger,Trigger3M)),NA())</f>
        <v>1.7131675716122174E-2</v>
      </c>
      <c r="N2506" s="52">
        <f>IFERROR(_xll.qlIndexFixing(Index6M,$H2506,TRUE,_xll.ohTrigger(RecalcTrigger,Trigger6M)),NA())</f>
        <v>1.9045939655775487E-2</v>
      </c>
      <c r="O2506" s="52">
        <f>IFERROR(_xll.qlIndexFixing(ONIndex6M,I2506,TRUE,_xll.ohTrigger(RecalcTrigger,Trigger6M)),NA())</f>
        <v>1.8975904196265603E-2</v>
      </c>
      <c r="P2506" s="52">
        <f>IFERROR(_xll.qlIndexFixing(Index1Y,$H2506,TRUE,_xll.ohTrigger(RecalcTrigger,Trigger1Y)),NA())</f>
        <v>2.1064590609075465E-2</v>
      </c>
      <c r="Q2506" s="52">
        <f>IFERROR(_xll.qlIndexFixing(ONIndex1Y,I2506,TRUE,_xll.ohTrigger(RecalcTrigger,Trigger1Y)),NA())</f>
        <v>2.0876563352674182E-2</v>
      </c>
    </row>
    <row r="2507" spans="2:17" x14ac:dyDescent="0.2">
      <c r="B2507" s="46" t="s">
        <v>51</v>
      </c>
      <c r="D2507" s="49">
        <f>_xll.qlCalendarAdvance(LocalCalendar,$D2506,B2507,"f",FALSE)</f>
        <v>57355</v>
      </c>
      <c r="E2507" s="49">
        <f>_xll.qlInterestRateIndexValueDate(IndexON,D2507)</f>
        <v>57355</v>
      </c>
      <c r="F2507" s="52">
        <f>IFERROR(_xll.qlIndexFixing(IndexON,D2507,TRUE,_xll.ohTrigger(RecalcTrigger,TriggerON)),NA())</f>
        <v>1.2918164254305253E-2</v>
      </c>
      <c r="H2507" s="49">
        <f>_xll.qlCalendarAdvance(IborCalendar,$H2506,B2507,"f",FALSE)</f>
        <v>57334</v>
      </c>
      <c r="I2507" s="49">
        <f>_xll.qlInterestRateIndexValueDate(Index1M,$H2507)</f>
        <v>57336</v>
      </c>
      <c r="J2507" s="52">
        <f>IFERROR(_xll.qlIndexFixing(Index1M,$H2507,TRUE,_xll.ohTrigger(RecalcTrigger,Trigger1M)),NA())</f>
        <v>1.5818601075892846E-2</v>
      </c>
      <c r="K2507" s="52">
        <f>IFERROR(_xll.qlIndexFixing(ONIndex1M,I2507,TRUE,_xll.ohTrigger(RecalcTrigger,Trigger1M)),NA())</f>
        <v>1.5814062704640364E-2</v>
      </c>
      <c r="L2507" s="52">
        <f>IFERROR(_xll.qlIndexFixing(Index3M,H2507,TRUE,_xll.ohTrigger(RecalcTrigger,Trigger3M)),NA())</f>
        <v>1.7154850735395577E-2</v>
      </c>
      <c r="M2507" s="52">
        <f>IFERROR(_xll.qlIndexFixing(ONIndex3M,I2507,TRUE,_xll.ohTrigger(RecalcTrigger,Trigger3M)),NA())</f>
        <v>1.7130529307586073E-2</v>
      </c>
      <c r="N2507" s="52">
        <f>IFERROR(_xll.qlIndexFixing(Index6M,$H2507,TRUE,_xll.ohTrigger(RecalcTrigger,Trigger6M)),NA())</f>
        <v>1.9044407527369803E-2</v>
      </c>
      <c r="O2507" s="52">
        <f>IFERROR(_xll.qlIndexFixing(ONIndex6M,I2507,TRUE,_xll.ohTrigger(RecalcTrigger,Trigger6M)),NA())</f>
        <v>1.8975128004669273E-2</v>
      </c>
      <c r="P2507" s="52">
        <f>IFERROR(_xll.qlIndexFixing(Index1Y,$H2507,TRUE,_xll.ohTrigger(RecalcTrigger,Trigger1Y)),NA())</f>
        <v>2.1063309509409878E-2</v>
      </c>
      <c r="Q2507" s="52">
        <f>IFERROR(_xll.qlIndexFixing(ONIndex1Y,I2507,TRUE,_xll.ohTrigger(RecalcTrigger,Trigger1Y)),NA())</f>
        <v>2.0876273268653378E-2</v>
      </c>
    </row>
    <row r="2508" spans="2:17" x14ac:dyDescent="0.2">
      <c r="B2508" s="46" t="s">
        <v>51</v>
      </c>
      <c r="D2508" s="49">
        <f>_xll.qlCalendarAdvance(LocalCalendar,$D2507,B2508,"f",FALSE)</f>
        <v>57362</v>
      </c>
      <c r="E2508" s="49">
        <f>_xll.qlInterestRateIndexValueDate(IndexON,D2508)</f>
        <v>57362</v>
      </c>
      <c r="F2508" s="52">
        <f>IFERROR(_xll.qlIndexFixing(IndexON,D2508,TRUE,_xll.ohTrigger(RecalcTrigger,TriggerON)),NA())</f>
        <v>1.291503018114426E-2</v>
      </c>
      <c r="H2508" s="49">
        <f>_xll.qlCalendarAdvance(IborCalendar,$H2507,B2508,"f",FALSE)</f>
        <v>57341</v>
      </c>
      <c r="I2508" s="49">
        <f>_xll.qlInterestRateIndexValueDate(Index1M,$H2508)</f>
        <v>57343</v>
      </c>
      <c r="J2508" s="52">
        <f>IFERROR(_xll.qlIndexFixing(Index1M,$H2508,TRUE,_xll.ohTrigger(RecalcTrigger,Trigger1M)),NA())</f>
        <v>1.5816535668336972E-2</v>
      </c>
      <c r="K2508" s="52">
        <f>IFERROR(_xll.qlIndexFixing(ONIndex1M,I2508,TRUE,_xll.ohTrigger(RecalcTrigger,Trigger1M)),NA())</f>
        <v>1.5811466458865997E-2</v>
      </c>
      <c r="L2508" s="52">
        <f>IFERROR(_xll.qlIndexFixing(Index3M,H2508,TRUE,_xll.ohTrigger(RecalcTrigger,Trigger3M)),NA())</f>
        <v>1.7153438770019205E-2</v>
      </c>
      <c r="M2508" s="52">
        <f>IFERROR(_xll.qlIndexFixing(ONIndex3M,I2508,TRUE,_xll.ohTrigger(RecalcTrigger,Trigger3M)),NA())</f>
        <v>1.712853117231683E-2</v>
      </c>
      <c r="N2508" s="52">
        <f>IFERROR(_xll.qlIndexFixing(Index6M,$H2508,TRUE,_xll.ohTrigger(RecalcTrigger,Trigger6M)),NA())</f>
        <v>1.9042878295877596E-2</v>
      </c>
      <c r="O2508" s="52">
        <f>IFERROR(_xll.qlIndexFixing(ONIndex6M,I2508,TRUE,_xll.ohTrigger(RecalcTrigger,Trigger6M)),NA())</f>
        <v>1.8973187428621419E-2</v>
      </c>
      <c r="P2508" s="52">
        <f>IFERROR(_xll.qlIndexFixing(Index1Y,$H2508,TRUE,_xll.ohTrigger(RecalcTrigger,Trigger1Y)),NA())</f>
        <v>2.1062030719659598E-2</v>
      </c>
      <c r="Q2508" s="52">
        <f>IFERROR(_xll.qlIndexFixing(ONIndex1Y,I2508,TRUE,_xll.ohTrigger(RecalcTrigger,Trigger1Y)),NA())</f>
        <v>2.0874450916827936E-2</v>
      </c>
    </row>
    <row r="2509" spans="2:17" x14ac:dyDescent="0.2">
      <c r="B2509" s="46" t="s">
        <v>51</v>
      </c>
      <c r="D2509" s="49">
        <f>_xll.qlCalendarAdvance(LocalCalendar,$D2508,B2509,"f",FALSE)</f>
        <v>57369</v>
      </c>
      <c r="E2509" s="49">
        <f>_xll.qlInterestRateIndexValueDate(IndexON,D2509)</f>
        <v>57369</v>
      </c>
      <c r="F2509" s="52">
        <f>IFERROR(_xll.qlIndexFixing(IndexON,D2509,TRUE,_xll.ohTrigger(RecalcTrigger,TriggerON)),NA())</f>
        <v>1.2911902294794331E-2</v>
      </c>
      <c r="H2509" s="49">
        <f>_xll.qlCalendarAdvance(IborCalendar,$H2508,B2509,"f",FALSE)</f>
        <v>57348</v>
      </c>
      <c r="I2509" s="49">
        <f>_xll.qlInterestRateIndexValueDate(Index1M,$H2509)</f>
        <v>57350</v>
      </c>
      <c r="J2509" s="52">
        <f>IFERROR(_xll.qlIndexFixing(Index1M,$H2509,TRUE,_xll.ohTrigger(RecalcTrigger,Trigger1M)),NA())</f>
        <v>1.5813774342420584E-2</v>
      </c>
      <c r="K2509" s="52">
        <f>IFERROR(_xll.qlIndexFixing(ONIndex1M,I2509,TRUE,_xll.ohTrigger(RecalcTrigger,Trigger1M)),NA())</f>
        <v>1.5808874531133554E-2</v>
      </c>
      <c r="L2509" s="52">
        <f>IFERROR(_xll.qlIndexFixing(Index3M,H2509,TRUE,_xll.ohTrigger(RecalcTrigger,Trigger3M)),NA())</f>
        <v>1.7151455500717283E-2</v>
      </c>
      <c r="M2509" s="52">
        <f>IFERROR(_xll.qlIndexFixing(ONIndex3M,I2509,TRUE,_xll.ohTrigger(RecalcTrigger,Trigger3M)),NA())</f>
        <v>1.7126536108396095E-2</v>
      </c>
      <c r="N2509" s="52">
        <f>IFERROR(_xll.qlIndexFixing(Index6M,$H2509,TRUE,_xll.ohTrigger(RecalcTrigger,Trigger6M)),NA())</f>
        <v>1.9040958032826922E-2</v>
      </c>
      <c r="O2509" s="52">
        <f>IFERROR(_xll.qlIndexFixing(ONIndex6M,I2509,TRUE,_xll.ohTrigger(RecalcTrigger,Trigger6M)),NA())</f>
        <v>1.8971249500223664E-2</v>
      </c>
      <c r="P2509" s="52">
        <f>IFERROR(_xll.qlIndexFixing(Index1Y,$H2509,TRUE,_xll.ohTrigger(RecalcTrigger,Trigger1Y)),NA())</f>
        <v>2.1060754239815922E-2</v>
      </c>
      <c r="Q2509" s="52">
        <f>IFERROR(_xll.qlIndexFixing(ONIndex1Y,I2509,TRUE,_xll.ohTrigger(RecalcTrigger,Trigger1Y)),NA())</f>
        <v>2.0872630682191584E-2</v>
      </c>
    </row>
    <row r="2510" spans="2:17" x14ac:dyDescent="0.2">
      <c r="B2510" s="46" t="s">
        <v>51</v>
      </c>
      <c r="D2510" s="49">
        <f>_xll.qlCalendarAdvance(LocalCalendar,$D2509,B2510,"f",FALSE)</f>
        <v>57376</v>
      </c>
      <c r="E2510" s="49">
        <f>_xll.qlInterestRateIndexValueDate(IndexON,D2510)</f>
        <v>57376</v>
      </c>
      <c r="F2510" s="52">
        <f>IFERROR(_xll.qlIndexFixing(IndexON,D2510,TRUE,_xll.ohTrigger(RecalcTrigger,TriggerON)),NA())</f>
        <v>1.2908780595175529E-2</v>
      </c>
      <c r="H2510" s="49">
        <f>_xll.qlCalendarAdvance(IborCalendar,$H2509,B2510,"f",FALSE)</f>
        <v>57355</v>
      </c>
      <c r="I2510" s="49">
        <f>_xll.qlInterestRateIndexValueDate(Index1M,$H2510)</f>
        <v>57357</v>
      </c>
      <c r="J2510" s="52">
        <f>IFERROR(_xll.qlIndexFixing(Index1M,$H2510,TRUE,_xll.ohTrigger(RecalcTrigger,Trigger1M)),NA())</f>
        <v>1.5811368121605728E-2</v>
      </c>
      <c r="K2510" s="52">
        <f>IFERROR(_xll.qlIndexFixing(ONIndex1M,I2510,TRUE,_xll.ohTrigger(RecalcTrigger,Trigger1M)),NA())</f>
        <v>1.5806636607587077E-2</v>
      </c>
      <c r="L2510" s="52">
        <f>IFERROR(_xll.qlIndexFixing(Index3M,H2510,TRUE,_xll.ohTrigger(RecalcTrigger,Trigger3M)),NA())</f>
        <v>1.7149762952684888E-2</v>
      </c>
      <c r="M2510" s="52">
        <f>IFERROR(_xll.qlIndexFixing(ONIndex3M,I2510,TRUE,_xll.ohTrigger(RecalcTrigger,Trigger3M)),NA())</f>
        <v>1.7125115180047779E-2</v>
      </c>
      <c r="N2510" s="52">
        <f>IFERROR(_xll.qlIndexFixing(Index6M,$H2510,TRUE,_xll.ohTrigger(RecalcTrigger,Trigger6M)),NA())</f>
        <v>1.9039434468420352E-2</v>
      </c>
      <c r="O2510" s="52">
        <f>IFERROR(_xll.qlIndexFixing(ONIndex6M,I2510,TRUE,_xll.ohTrigger(RecalcTrigger,Trigger6M)),NA())</f>
        <v>1.8970093150447731E-2</v>
      </c>
      <c r="P2510" s="52">
        <f>IFERROR(_xll.qlIndexFixing(Index1Y,$H2510,TRUE,_xll.ohTrigger(RecalcTrigger,Trigger1Y)),NA())</f>
        <v>2.1059480069869473E-2</v>
      </c>
      <c r="Q2510" s="52">
        <f>IFERROR(_xll.qlIndexFixing(ONIndex1Y,I2510,TRUE,_xll.ohTrigger(RecalcTrigger,Trigger1Y)),NA())</f>
        <v>2.0871836088274254E-2</v>
      </c>
    </row>
    <row r="2511" spans="2:17" x14ac:dyDescent="0.2">
      <c r="B2511" s="46" t="s">
        <v>51</v>
      </c>
      <c r="D2511" s="49">
        <f>_xll.qlCalendarAdvance(LocalCalendar,$D2510,B2511,"f",FALSE)</f>
        <v>57383</v>
      </c>
      <c r="E2511" s="49">
        <f>_xll.qlInterestRateIndexValueDate(IndexON,D2511)</f>
        <v>57383</v>
      </c>
      <c r="F2511" s="52">
        <f>IFERROR(_xll.qlIndexFixing(IndexON,D2511,TRUE,_xll.ohTrigger(RecalcTrigger,TriggerON)),NA())</f>
        <v>1.2905665082527662E-2</v>
      </c>
      <c r="H2511" s="49">
        <f>_xll.qlCalendarAdvance(IborCalendar,$H2510,B2511,"f",FALSE)</f>
        <v>57362</v>
      </c>
      <c r="I2511" s="49">
        <f>_xll.qlInterestRateIndexValueDate(Index1M,$H2511)</f>
        <v>57364</v>
      </c>
      <c r="J2511" s="52">
        <f>IFERROR(_xll.qlIndexFixing(Index1M,$H2511,TRUE,_xll.ohTrigger(RecalcTrigger,Trigger1M)),NA())</f>
        <v>1.5809142525615161E-2</v>
      </c>
      <c r="K2511" s="52">
        <f>IFERROR(_xll.qlIndexFixing(ONIndex1M,I2511,TRUE,_xll.ohTrigger(RecalcTrigger,Trigger1M)),NA())</f>
        <v>1.5804053727590528E-2</v>
      </c>
      <c r="L2511" s="52">
        <f>IFERROR(_xll.qlIndexFixing(Index3M,H2511,TRUE,_xll.ohTrigger(RecalcTrigger,Trigger3M)),NA())</f>
        <v>1.7148073784184703E-2</v>
      </c>
      <c r="M2511" s="52">
        <f>IFERROR(_xll.qlIndexFixing(ONIndex3M,I2511,TRUE,_xll.ohTrigger(RecalcTrigger,Trigger3M)),NA())</f>
        <v>1.7123126527751609E-2</v>
      </c>
      <c r="N2511" s="52">
        <f>IFERROR(_xll.qlIndexFixing(Index6M,$H2511,TRUE,_xll.ohTrigger(RecalcTrigger,Trigger6M)),NA())</f>
        <v>1.9037913800749009E-2</v>
      </c>
      <c r="O2511" s="52">
        <f>IFERROR(_xll.qlIndexFixing(ONIndex6M,I2511,TRUE,_xll.ohTrigger(RecalcTrigger,Trigger6M)),NA())</f>
        <v>1.8968160712544702E-2</v>
      </c>
      <c r="P2511" s="52">
        <f>IFERROR(_xll.qlIndexFixing(Index1Y,$H2511,TRUE,_xll.ohTrigger(RecalcTrigger,Trigger1Y)),NA())</f>
        <v>2.1058730439947257E-2</v>
      </c>
      <c r="Q2511" s="52">
        <f>IFERROR(_xll.qlIndexFixing(ONIndex1Y,I2511,TRUE,_xll.ohTrigger(RecalcTrigger,Trigger1Y)),NA())</f>
        <v>2.0870020202679029E-2</v>
      </c>
    </row>
    <row r="2512" spans="2:17" x14ac:dyDescent="0.2">
      <c r="B2512" s="46" t="s">
        <v>51</v>
      </c>
      <c r="D2512" s="49">
        <f>_xll.qlCalendarAdvance(LocalCalendar,$D2511,B2512,"f",FALSE)</f>
        <v>57390</v>
      </c>
      <c r="E2512" s="49">
        <f>_xll.qlInterestRateIndexValueDate(IndexON,D2512)</f>
        <v>57390</v>
      </c>
      <c r="F2512" s="52">
        <f>IFERROR(_xll.qlIndexFixing(IndexON,D2512,TRUE,_xll.ohTrigger(RecalcTrigger,TriggerON)),NA())</f>
        <v>1.2902555756770795E-2</v>
      </c>
      <c r="H2512" s="49">
        <f>_xll.qlCalendarAdvance(IborCalendar,$H2511,B2512,"f",FALSE)</f>
        <v>57369</v>
      </c>
      <c r="I2512" s="49">
        <f>_xll.qlInterestRateIndexValueDate(Index1M,$H2512)</f>
        <v>57371</v>
      </c>
      <c r="J2512" s="52">
        <f>IFERROR(_xll.qlIndexFixing(Index1M,$H2512,TRUE,_xll.ohTrigger(RecalcTrigger,Trigger1M)),NA())</f>
        <v>1.5806569971803089E-2</v>
      </c>
      <c r="K2512" s="52">
        <f>IFERROR(_xll.qlIndexFixing(ONIndex1M,I2512,TRUE,_xll.ohTrigger(RecalcTrigger,Trigger1M)),NA())</f>
        <v>1.5801650462270445E-2</v>
      </c>
      <c r="L2512" s="52">
        <f>IFERROR(_xll.qlIndexFixing(Index3M,H2512,TRUE,_xll.ohTrigger(RecalcTrigger,Trigger3M)),NA())</f>
        <v>1.7146387995212287E-2</v>
      </c>
      <c r="M2512" s="52">
        <f>IFERROR(_xll.qlIndexFixing(ONIndex3M,I2512,TRUE,_xll.ohTrigger(RecalcTrigger,Trigger3M)),NA())</f>
        <v>1.7121426784765248E-2</v>
      </c>
      <c r="N2512" s="52">
        <f>IFERROR(_xll.qlIndexFixing(Index6M,$H2512,TRUE,_xll.ohTrigger(RecalcTrigger,Trigger6M)),NA())</f>
        <v>1.9036396029805388E-2</v>
      </c>
      <c r="O2512" s="52">
        <f>IFERROR(_xll.qlIndexFixing(ONIndex6M,I2512,TRUE,_xll.ohTrigger(RecalcTrigger,Trigger6M)),NA())</f>
        <v>1.8966620621583274E-2</v>
      </c>
      <c r="P2512" s="52">
        <f>IFERROR(_xll.qlIndexFixing(Index1Y,$H2512,TRUE,_xll.ohTrigger(RecalcTrigger,Trigger1Y)),NA())</f>
        <v>2.1056938659634736E-2</v>
      </c>
      <c r="Q2512" s="52">
        <f>IFERROR(_xll.qlIndexFixing(ONIndex1Y,I2512,TRUE,_xll.ohTrigger(RecalcTrigger,Trigger1Y)),NA())</f>
        <v>2.086871835319748E-2</v>
      </c>
    </row>
    <row r="2513" spans="2:17" x14ac:dyDescent="0.2">
      <c r="B2513" s="46" t="s">
        <v>51</v>
      </c>
      <c r="D2513" s="49">
        <f>_xll.qlCalendarAdvance(LocalCalendar,$D2512,B2513,"f",FALSE)</f>
        <v>57397</v>
      </c>
      <c r="E2513" s="49">
        <f>_xll.qlInterestRateIndexValueDate(IndexON,D2513)</f>
        <v>57397</v>
      </c>
      <c r="F2513" s="52">
        <f>IFERROR(_xll.qlIndexFixing(IndexON,D2513,TRUE,_xll.ohTrigger(RecalcTrigger,TriggerON)),NA())</f>
        <v>1.2899452617824991E-2</v>
      </c>
      <c r="H2513" s="49">
        <f>_xll.qlCalendarAdvance(IborCalendar,$H2512,B2513,"f",FALSE)</f>
        <v>57376</v>
      </c>
      <c r="I2513" s="49">
        <f>_xll.qlInterestRateIndexValueDate(Index1M,$H2513)</f>
        <v>57378</v>
      </c>
      <c r="J2513" s="52">
        <f>IFERROR(_xll.qlIndexFixing(Index1M,$H2513,TRUE,_xll.ohTrigger(RecalcTrigger,Trigger1M)),NA())</f>
        <v>1.5803649214302898E-2</v>
      </c>
      <c r="K2513" s="52">
        <f>IFERROR(_xll.qlIndexFixing(ONIndex1M,I2513,TRUE,_xll.ohTrigger(RecalcTrigger,Trigger1M)),NA())</f>
        <v>1.5799251954584648E-2</v>
      </c>
      <c r="L2513" s="52">
        <f>IFERROR(_xll.qlIndexFixing(Index3M,H2513,TRUE,_xll.ohTrigger(RecalcTrigger,Trigger3M)),NA())</f>
        <v>1.7144417463019306E-2</v>
      </c>
      <c r="M2513" s="52">
        <f>IFERROR(_xll.qlIndexFixing(ONIndex3M,I2513,TRUE,_xll.ohTrigger(RecalcTrigger,Trigger3M)),NA())</f>
        <v>1.7119730406713884E-2</v>
      </c>
      <c r="N2513" s="52">
        <f>IFERROR(_xll.qlIndexFixing(Index6M,$H2513,TRUE,_xll.ohTrigger(RecalcTrigger,Trigger6M)),NA())</f>
        <v>1.9034881155584184E-2</v>
      </c>
      <c r="O2513" s="52">
        <f>IFERROR(_xll.qlIndexFixing(ONIndex6M,I2513,TRUE,_xll.ohTrigger(RecalcTrigger,Trigger6M)),NA())</f>
        <v>1.8965083399233862E-2</v>
      </c>
      <c r="P2513" s="52">
        <f>IFERROR(_xll.qlIndexFixing(Index1Y,$H2513,TRUE,_xll.ohTrigger(RecalcTrigger,Trigger1Y)),NA())</f>
        <v>2.1055671419328587E-2</v>
      </c>
      <c r="Q2513" s="52">
        <f>IFERROR(_xll.qlIndexFixing(ONIndex1Y,I2513,TRUE,_xll.ohTrigger(RecalcTrigger,Trigger1Y)),NA())</f>
        <v>2.0867418763828027E-2</v>
      </c>
    </row>
    <row r="2514" spans="2:17" x14ac:dyDescent="0.2">
      <c r="B2514" s="46" t="s">
        <v>51</v>
      </c>
      <c r="D2514" s="49">
        <f>_xll.qlCalendarAdvance(LocalCalendar,$D2513,B2514,"f",FALSE)</f>
        <v>57404</v>
      </c>
      <c r="E2514" s="49">
        <f>_xll.qlInterestRateIndexValueDate(IndexON,D2514)</f>
        <v>57404</v>
      </c>
      <c r="F2514" s="52">
        <f>IFERROR(_xll.qlIndexFixing(IndexON,D2514,TRUE,_xll.ohTrigger(RecalcTrigger,TriggerON)),NA())</f>
        <v>1.2896355665690251E-2</v>
      </c>
      <c r="H2514" s="49">
        <f>_xll.qlCalendarAdvance(IborCalendar,$H2513,B2514,"f",FALSE)</f>
        <v>57383</v>
      </c>
      <c r="I2514" s="49">
        <f>_xll.qlInterestRateIndexValueDate(Index1M,$H2514)</f>
        <v>57385</v>
      </c>
      <c r="J2514" s="52">
        <f>IFERROR(_xll.qlIndexFixing(Index1M,$H2514,TRUE,_xll.ohTrigger(RecalcTrigger,Trigger1M)),NA())</f>
        <v>1.5801261342676756E-2</v>
      </c>
      <c r="K2514" s="52">
        <f>IFERROR(_xll.qlIndexFixing(ONIndex1M,I2514,TRUE,_xll.ohTrigger(RecalcTrigger,Trigger1M)),NA())</f>
        <v>1.5796858204559783E-2</v>
      </c>
      <c r="L2514" s="52">
        <f>IFERROR(_xll.qlIndexFixing(Index3M,H2514,TRUE,_xll.ohTrigger(RecalcTrigger,Trigger3M)),NA())</f>
        <v>1.7142738271493704E-2</v>
      </c>
      <c r="M2514" s="52">
        <f>IFERROR(_xll.qlIndexFixing(ONIndex3M,I2514,TRUE,_xll.ohTrigger(RecalcTrigger,Trigger3M)),NA())</f>
        <v>1.7118037393517582E-2</v>
      </c>
      <c r="N2514" s="52">
        <f>IFERROR(_xll.qlIndexFixing(Index6M,$H2514,TRUE,_xll.ohTrigger(RecalcTrigger,Trigger6M)),NA())</f>
        <v>1.9033369178077894E-2</v>
      </c>
      <c r="O2514" s="52">
        <f>IFERROR(_xll.qlIndexFixing(ONIndex6M,I2514,TRUE,_xll.ohTrigger(RecalcTrigger,Trigger6M)),NA())</f>
        <v>1.8963549045469819E-2</v>
      </c>
      <c r="P2514" s="52">
        <f>IFERROR(_xll.qlIndexFixing(Index1Y,$H2514,TRUE,_xll.ohTrigger(RecalcTrigger,Trigger1Y)),NA())</f>
        <v>2.1054406488884816E-2</v>
      </c>
      <c r="Q2514" s="52">
        <f>IFERROR(_xll.qlIndexFixing(ONIndex1Y,I2514,TRUE,_xll.ohTrigger(RecalcTrigger,Trigger1Y)),NA())</f>
        <v>2.0866121434650609E-2</v>
      </c>
    </row>
    <row r="2515" spans="2:17" x14ac:dyDescent="0.2">
      <c r="B2515" s="46" t="s">
        <v>51</v>
      </c>
      <c r="D2515" s="49">
        <f>_xll.qlCalendarAdvance(LocalCalendar,$D2514,B2515,"f",FALSE)</f>
        <v>57411</v>
      </c>
      <c r="E2515" s="49">
        <f>_xll.qlInterestRateIndexValueDate(IndexON,D2515)</f>
        <v>57411</v>
      </c>
      <c r="F2515" s="52">
        <f>IFERROR(_xll.qlIndexFixing(IndexON,D2515,TRUE,_xll.ohTrigger(RecalcTrigger,TriggerON)),NA())</f>
        <v>1.2893264900526447E-2</v>
      </c>
      <c r="H2515" s="49">
        <f>_xll.qlCalendarAdvance(IborCalendar,$H2514,B2515,"f",FALSE)</f>
        <v>57390</v>
      </c>
      <c r="I2515" s="49">
        <f>_xll.qlInterestRateIndexValueDate(Index1M,$H2515)</f>
        <v>57392</v>
      </c>
      <c r="J2515" s="52">
        <f>IFERROR(_xll.qlIndexFixing(Index1M,$H2515,TRUE,_xll.ohTrigger(RecalcTrigger,Trigger1M)),NA())</f>
        <v>1.5798878234306115E-2</v>
      </c>
      <c r="K2515" s="52">
        <f>IFERROR(_xll.qlIndexFixing(ONIndex1M,I2515,TRUE,_xll.ohTrigger(RecalcTrigger,Trigger1M)),NA())</f>
        <v>1.5794645242146466E-2</v>
      </c>
      <c r="L2515" s="52">
        <f>IFERROR(_xll.qlIndexFixing(Index3M,H2515,TRUE,_xll.ohTrigger(RecalcTrigger,Trigger3M)),NA())</f>
        <v>1.7141062459314342E-2</v>
      </c>
      <c r="M2515" s="52">
        <f>IFERROR(_xll.qlIndexFixing(ONIndex3M,I2515,TRUE,_xll.ohTrigger(RecalcTrigger,Trigger3M)),NA())</f>
        <v>1.7116634088119032E-2</v>
      </c>
      <c r="N2515" s="52">
        <f>IFERROR(_xll.qlIndexFixing(Index6M,$H2515,TRUE,_xll.ohTrigger(RecalcTrigger,Trigger6M)),NA())</f>
        <v>1.9031860097281215E-2</v>
      </c>
      <c r="O2515" s="52">
        <f>IFERROR(_xll.qlIndexFixing(ONIndex6M,I2515,TRUE,_xll.ohTrigger(RecalcTrigger,Trigger6M)),NA())</f>
        <v>1.896240765832502E-2</v>
      </c>
      <c r="P2515" s="52">
        <f>IFERROR(_xll.qlIndexFixing(Index1Y,$H2515,TRUE,_xll.ohTrigger(RecalcTrigger,Trigger1Y)),NA())</f>
        <v>2.1053666465345434E-2</v>
      </c>
      <c r="Q2515" s="52">
        <f>IFERROR(_xll.qlIndexFixing(ONIndex1Y,I2515,TRUE,_xll.ohTrigger(RecalcTrigger,Trigger1Y)),NA())</f>
        <v>2.0865338572169101E-2</v>
      </c>
    </row>
    <row r="2516" spans="2:17" x14ac:dyDescent="0.2">
      <c r="B2516" s="46" t="s">
        <v>51</v>
      </c>
      <c r="D2516" s="49">
        <f>_xll.qlCalendarAdvance(LocalCalendar,$D2515,B2516,"f",FALSE)</f>
        <v>57418</v>
      </c>
      <c r="E2516" s="49">
        <f>_xll.qlInterestRateIndexValueDate(IndexON,D2516)</f>
        <v>57418</v>
      </c>
      <c r="F2516" s="52">
        <f>IFERROR(_xll.qlIndexFixing(IndexON,D2516,TRUE,_xll.ohTrigger(RecalcTrigger,TriggerON)),NA())</f>
        <v>1.2890180322173705E-2</v>
      </c>
      <c r="H2516" s="49">
        <f>_xll.qlCalendarAdvance(IborCalendar,$H2515,B2516,"f",FALSE)</f>
        <v>57397</v>
      </c>
      <c r="I2516" s="49">
        <f>_xll.qlInterestRateIndexValueDate(Index1M,$H2516)</f>
        <v>57399</v>
      </c>
      <c r="J2516" s="52">
        <f>IFERROR(_xll.qlIndexFixing(Index1M,$H2516,TRUE,_xll.ohTrigger(RecalcTrigger,Trigger1M)),NA())</f>
        <v>1.5796499889196687E-2</v>
      </c>
      <c r="K2516" s="52">
        <f>IFERROR(_xll.qlIndexFixing(ONIndex1M,I2516,TRUE,_xll.ohTrigger(RecalcTrigger,Trigger1M)),NA())</f>
        <v>1.5792084977439558E-2</v>
      </c>
      <c r="L2516" s="52">
        <f>IFERROR(_xll.qlIndexFixing(Index3M,H2516,TRUE,_xll.ohTrigger(RecalcTrigger,Trigger3M)),NA())</f>
        <v>1.7139390026480322E-2</v>
      </c>
      <c r="M2516" s="52">
        <f>IFERROR(_xll.qlIndexFixing(ONIndex3M,I2516,TRUE,_xll.ohTrigger(RecalcTrigger,Trigger3M)),NA())</f>
        <v>1.7114661461876679E-2</v>
      </c>
      <c r="N2516" s="52">
        <f>IFERROR(_xll.qlIndexFixing(Index6M,$H2516,TRUE,_xll.ohTrigger(RecalcTrigger,Trigger6M)),NA())</f>
        <v>1.90303539131862E-2</v>
      </c>
      <c r="O2516" s="52">
        <f>IFERROR(_xll.qlIndexFixing(ONIndex6M,I2516,TRUE,_xll.ohTrigger(RecalcTrigger,Trigger6M)),NA())</f>
        <v>1.8960488943777776E-2</v>
      </c>
      <c r="P2516" s="52">
        <f>IFERROR(_xll.qlIndexFixing(Index1Y,$H2516,TRUE,_xll.ohTrigger(RecalcTrigger,Trigger1Y)),NA())</f>
        <v>2.1051883557549798E-2</v>
      </c>
      <c r="Q2516" s="52">
        <f>IFERROR(_xll.qlIndexFixing(ONIndex1Y,I2516,TRUE,_xll.ohTrigger(RecalcTrigger,Trigger1Y)),NA())</f>
        <v>2.086353355676529E-2</v>
      </c>
    </row>
    <row r="2517" spans="2:17" x14ac:dyDescent="0.2">
      <c r="B2517" s="46" t="s">
        <v>51</v>
      </c>
      <c r="D2517" s="49">
        <f>_xll.qlCalendarAdvance(LocalCalendar,$D2516,B2517,"f",FALSE)</f>
        <v>57425</v>
      </c>
      <c r="E2517" s="49">
        <f>_xll.qlInterestRateIndexValueDate(IndexON,D2517)</f>
        <v>57425</v>
      </c>
      <c r="F2517" s="52">
        <f>IFERROR(_xll.qlIndexFixing(IndexON,D2517,TRUE,_xll.ohTrigger(RecalcTrigger,TriggerON)),NA())</f>
        <v>1.2887101930711964E-2</v>
      </c>
      <c r="H2517" s="49">
        <f>_xll.qlCalendarAdvance(IborCalendar,$H2516,B2517,"f",FALSE)</f>
        <v>57404</v>
      </c>
      <c r="I2517" s="49">
        <f>_xll.qlInterestRateIndexValueDate(Index1M,$H2517)</f>
        <v>57406</v>
      </c>
      <c r="J2517" s="52">
        <f>IFERROR(_xll.qlIndexFixing(Index1M,$H2517,TRUE,_xll.ohTrigger(RecalcTrigger,Trigger1M)),NA())</f>
        <v>1.579465796613478E-2</v>
      </c>
      <c r="K2517" s="52">
        <f>IFERROR(_xll.qlIndexFixing(ONIndex1M,I2517,TRUE,_xll.ohTrigger(RecalcTrigger,Trigger1M)),NA())</f>
        <v>1.5789705500317552E-2</v>
      </c>
      <c r="L2517" s="52">
        <f>IFERROR(_xll.qlIndexFixing(Index3M,H2517,TRUE,_xll.ohTrigger(RecalcTrigger,Trigger3M)),NA())</f>
        <v>1.713916506998861E-2</v>
      </c>
      <c r="M2517" s="52">
        <f>IFERROR(_xll.qlIndexFixing(ONIndex3M,I2517,TRUE,_xll.ohTrigger(RecalcTrigger,Trigger3M)),NA())</f>
        <v>1.7112978543352142E-2</v>
      </c>
      <c r="N2517" s="52">
        <f>IFERROR(_xll.qlIndexFixing(Index6M,$H2517,TRUE,_xll.ohTrigger(RecalcTrigger,Trigger6M)),NA())</f>
        <v>1.9030825620242445E-2</v>
      </c>
      <c r="O2517" s="52">
        <f>IFERROR(_xll.qlIndexFixing(ONIndex6M,I2517,TRUE,_xll.ohTrigger(RecalcTrigger,Trigger6M)),NA())</f>
        <v>1.895896319576984E-2</v>
      </c>
      <c r="P2517" s="52">
        <f>IFERROR(_xll.qlIndexFixing(Index1Y,$H2517,TRUE,_xll.ohTrigger(RecalcTrigger,Trigger1Y)),NA())</f>
        <v>2.1050625556640907E-2</v>
      </c>
      <c r="Q2517" s="52">
        <f>IFERROR(_xll.qlIndexFixing(ONIndex1Y,I2517,TRUE,_xll.ohTrigger(RecalcTrigger,Trigger1Y)),NA())</f>
        <v>2.0862243008057391E-2</v>
      </c>
    </row>
    <row r="2518" spans="2:17" x14ac:dyDescent="0.2">
      <c r="B2518" s="46" t="s">
        <v>51</v>
      </c>
      <c r="D2518" s="49">
        <f>_xll.qlCalendarAdvance(LocalCalendar,$D2517,B2518,"f",FALSE)</f>
        <v>57432</v>
      </c>
      <c r="E2518" s="49">
        <f>_xll.qlInterestRateIndexValueDate(IndexON,D2518)</f>
        <v>57432</v>
      </c>
      <c r="F2518" s="52">
        <f>IFERROR(_xll.qlIndexFixing(IndexON,D2518,TRUE,_xll.ohTrigger(RecalcTrigger,TriggerON)),NA())</f>
        <v>1.288402972598135E-2</v>
      </c>
      <c r="H2518" s="49">
        <f>_xll.qlCalendarAdvance(IborCalendar,$H2517,B2518,"f",FALSE)</f>
        <v>57411</v>
      </c>
      <c r="I2518" s="49">
        <f>_xll.qlInterestRateIndexValueDate(Index1M,$H2518)</f>
        <v>57413</v>
      </c>
      <c r="J2518" s="52">
        <f>IFERROR(_xll.qlIndexFixing(Index1M,$H2518,TRUE,_xll.ohTrigger(RecalcTrigger,Trigger1M)),NA())</f>
        <v>1.5792289856779718E-2</v>
      </c>
      <c r="K2518" s="52">
        <f>IFERROR(_xll.qlIndexFixing(ONIndex1M,I2518,TRUE,_xll.ohTrigger(RecalcTrigger,Trigger1M)),NA())</f>
        <v>1.5787330780883124E-2</v>
      </c>
      <c r="L2518" s="52">
        <f>IFERROR(_xll.qlIndexFixing(Index3M,H2518,TRUE,_xll.ohTrigger(RecalcTrigger,Trigger3M)),NA())</f>
        <v>1.7137500207368928E-2</v>
      </c>
      <c r="M2518" s="52">
        <f>IFERROR(_xll.qlIndexFixing(ONIndex3M,I2518,TRUE,_xll.ohTrigger(RecalcTrigger,Trigger3M)),NA())</f>
        <v>1.7111298989815893E-2</v>
      </c>
      <c r="N2518" s="52">
        <f>IFERROR(_xll.qlIndexFixing(Index6M,$H2518,TRUE,_xll.ohTrigger(RecalcTrigger,Trigger6M)),NA())</f>
        <v>1.9028930690471201E-2</v>
      </c>
      <c r="O2518" s="52">
        <f>IFERROR(_xll.qlIndexFixing(ONIndex6M,I2518,TRUE,_xll.ohTrigger(RecalcTrigger,Trigger6M)),NA())</f>
        <v>1.895744031642721E-2</v>
      </c>
      <c r="P2518" s="52">
        <f>IFERROR(_xll.qlIndexFixing(Index1Y,$H2518,TRUE,_xll.ohTrigger(RecalcTrigger,Trigger1Y)),NA())</f>
        <v>2.1049369865559765E-2</v>
      </c>
      <c r="Q2518" s="52">
        <f>IFERROR(_xll.qlIndexFixing(ONIndex1Y,I2518,TRUE,_xll.ohTrigger(RecalcTrigger,Trigger1Y)),NA())</f>
        <v>2.0860954719541525E-2</v>
      </c>
    </row>
    <row r="2519" spans="2:17" x14ac:dyDescent="0.2">
      <c r="B2519" s="46" t="s">
        <v>51</v>
      </c>
      <c r="D2519" s="49">
        <f>_xll.qlCalendarAdvance(LocalCalendar,$D2518,B2519,"f",FALSE)</f>
        <v>57439</v>
      </c>
      <c r="E2519" s="49">
        <f>_xll.qlInterestRateIndexValueDate(IndexON,D2519)</f>
        <v>57439</v>
      </c>
      <c r="F2519" s="52">
        <f>IFERROR(_xll.qlIndexFixing(IndexON,D2519,TRUE,_xll.ohTrigger(RecalcTrigger,TriggerON)),NA())</f>
        <v>1.2880963708221671E-2</v>
      </c>
      <c r="H2519" s="49">
        <f>_xll.qlCalendarAdvance(IborCalendar,$H2518,B2519,"f",FALSE)</f>
        <v>57418</v>
      </c>
      <c r="I2519" s="49">
        <f>_xll.qlInterestRateIndexValueDate(Index1M,$H2519)</f>
        <v>57420</v>
      </c>
      <c r="J2519" s="52">
        <f>IFERROR(_xll.qlIndexFixing(Index1M,$H2519,TRUE,_xll.ohTrigger(RecalcTrigger,Trigger1M)),NA())</f>
        <v>1.5789926511342946E-2</v>
      </c>
      <c r="K2519" s="52">
        <f>IFERROR(_xll.qlIndexFixing(ONIndex1M,I2519,TRUE,_xll.ohTrigger(RecalcTrigger,Trigger1M)),NA())</f>
        <v>1.5784960819082983E-2</v>
      </c>
      <c r="L2519" s="52">
        <f>IFERROR(_xll.qlIndexFixing(Index3M,H2519,TRUE,_xll.ohTrigger(RecalcTrigger,Trigger3M)),NA())</f>
        <v>1.7135838724919434E-2</v>
      </c>
      <c r="M2519" s="52">
        <f>IFERROR(_xll.qlIndexFixing(ONIndex3M,I2519,TRUE,_xll.ohTrigger(RecalcTrigger,Trigger3M)),NA())</f>
        <v>1.710962280110806E-2</v>
      </c>
      <c r="N2519" s="52">
        <f>IFERROR(_xll.qlIndexFixing(Index6M,$H2519,TRUE,_xll.ohTrigger(RecalcTrigger,Trigger6M)),NA())</f>
        <v>1.9027433709136631E-2</v>
      </c>
      <c r="O2519" s="52">
        <f>IFERROR(_xll.qlIndexFixing(ONIndex6M,I2519,TRUE,_xll.ohTrigger(RecalcTrigger,Trigger6M)),NA())</f>
        <v>1.8955920305669949E-2</v>
      </c>
      <c r="P2519" s="52">
        <f>IFERROR(_xll.qlIndexFixing(Index1Y,$H2519,TRUE,_xll.ohTrigger(RecalcTrigger,Trigger1Y)),NA())</f>
        <v>2.104811648429766E-2</v>
      </c>
      <c r="Q2519" s="52">
        <f>IFERROR(_xll.qlIndexFixing(ONIndex1Y,I2519,TRUE,_xll.ohTrigger(RecalcTrigger,Trigger1Y)),NA())</f>
        <v>2.0859668691191047E-2</v>
      </c>
    </row>
    <row r="2520" spans="2:17" x14ac:dyDescent="0.2">
      <c r="B2520" s="46" t="s">
        <v>51</v>
      </c>
      <c r="D2520" s="49">
        <f>_xll.qlCalendarAdvance(LocalCalendar,$D2519,B2520,"f",FALSE)</f>
        <v>57446</v>
      </c>
      <c r="E2520" s="49">
        <f>_xll.qlInterestRateIndexValueDate(IndexON,D2520)</f>
        <v>57446</v>
      </c>
      <c r="F2520" s="52">
        <f>IFERROR(_xll.qlIndexFixing(IndexON,D2520,TRUE,_xll.ohTrigger(RecalcTrigger,TriggerON)),NA())</f>
        <v>1.2877903877352992E-2</v>
      </c>
      <c r="H2520" s="49">
        <f>_xll.qlCalendarAdvance(IborCalendar,$H2519,B2520,"f",FALSE)</f>
        <v>57425</v>
      </c>
      <c r="I2520" s="49">
        <f>_xll.qlInterestRateIndexValueDate(Index1M,$H2520)</f>
        <v>57427</v>
      </c>
      <c r="J2520" s="52">
        <f>IFERROR(_xll.qlIndexFixing(Index1M,$H2520,TRUE,_xll.ohTrigger(RecalcTrigger,Trigger1M)),NA())</f>
        <v>1.5787745914921936E-2</v>
      </c>
      <c r="K2520" s="52">
        <f>IFERROR(_xll.qlIndexFixing(ONIndex1M,I2520,TRUE,_xll.ohTrigger(RecalcTrigger,Trigger1M)),NA())</f>
        <v>1.5782595614890482E-2</v>
      </c>
      <c r="L2520" s="52">
        <f>IFERROR(_xll.qlIndexFixing(Index3M,H2520,TRUE,_xll.ohTrigger(RecalcTrigger,Trigger3M)),NA())</f>
        <v>1.7134180622635876E-2</v>
      </c>
      <c r="M2520" s="52">
        <f>IFERROR(_xll.qlIndexFixing(ONIndex3M,I2520,TRUE,_xll.ohTrigger(RecalcTrigger,Trigger3M)),NA())</f>
        <v>1.7107949977335224E-2</v>
      </c>
      <c r="N2520" s="52">
        <f>IFERROR(_xll.qlIndexFixing(Index6M,$H2520,TRUE,_xll.ohTrigger(RecalcTrigger,Trigger6M)),NA())</f>
        <v>1.9025939625110403E-2</v>
      </c>
      <c r="O2520" s="52">
        <f>IFERROR(_xll.qlIndexFixing(ONIndex6M,I2520,TRUE,_xll.ohTrigger(RecalcTrigger,Trigger6M)),NA())</f>
        <v>1.8954403163524702E-2</v>
      </c>
      <c r="P2520" s="52">
        <f>IFERROR(_xll.qlIndexFixing(Index1Y,$H2520,TRUE,_xll.ohTrigger(RecalcTrigger,Trigger1Y)),NA())</f>
        <v>2.1046865412845665E-2</v>
      </c>
      <c r="Q2520" s="52">
        <f>IFERROR(_xll.qlIndexFixing(ONIndex1Y,I2520,TRUE,_xll.ohTrigger(RecalcTrigger,Trigger1Y)),NA())</f>
        <v>2.0858384922979312E-2</v>
      </c>
    </row>
    <row r="2521" spans="2:17" x14ac:dyDescent="0.2">
      <c r="B2521" s="46" t="s">
        <v>51</v>
      </c>
      <c r="D2521" s="49">
        <f>_xll.qlCalendarAdvance(LocalCalendar,$D2520,B2521,"f",FALSE)</f>
        <v>57453</v>
      </c>
      <c r="E2521" s="49">
        <f>_xll.qlInterestRateIndexValueDate(IndexON,D2521)</f>
        <v>57453</v>
      </c>
      <c r="F2521" s="52">
        <f>IFERROR(_xll.qlIndexFixing(IndexON,D2521,TRUE,_xll.ohTrigger(RecalcTrigger,TriggerON)),NA())</f>
        <v>1.287485023321544E-2</v>
      </c>
      <c r="H2521" s="49">
        <f>_xll.qlCalendarAdvance(IborCalendar,$H2520,B2521,"f",FALSE)</f>
        <v>57432</v>
      </c>
      <c r="I2521" s="49">
        <f>_xll.qlInterestRateIndexValueDate(Index1M,$H2521)</f>
        <v>57434</v>
      </c>
      <c r="J2521" s="52">
        <f>IFERROR(_xll.qlIndexFixing(Index1M,$H2521,TRUE,_xll.ohTrigger(RecalcTrigger,Trigger1M)),NA())</f>
        <v>1.5785214112216547E-2</v>
      </c>
      <c r="K2521" s="52">
        <f>IFERROR(_xll.qlIndexFixing(ONIndex1M,I2521,TRUE,_xll.ohTrigger(RecalcTrigger,Trigger1M)),NA())</f>
        <v>1.5780235168385559E-2</v>
      </c>
      <c r="L2521" s="52">
        <f>IFERROR(_xll.qlIndexFixing(Index3M,H2521,TRUE,_xll.ohTrigger(RecalcTrigger,Trigger3M)),NA())</f>
        <v>1.7131657417441801E-2</v>
      </c>
      <c r="M2521" s="52">
        <f>IFERROR(_xll.qlIndexFixing(ONIndex3M,I2521,TRUE,_xll.ohTrigger(RecalcTrigger,Trigger3M)),NA())</f>
        <v>1.710628051847074E-2</v>
      </c>
      <c r="N2521" s="52">
        <f>IFERROR(_xll.qlIndexFixing(Index6M,$H2521,TRUE,_xll.ohTrigger(RecalcTrigger,Trigger6M)),NA())</f>
        <v>1.9023261902583251E-2</v>
      </c>
      <c r="O2521" s="52">
        <f>IFERROR(_xll.qlIndexFixing(ONIndex6M,I2521,TRUE,_xll.ohTrigger(RecalcTrigger,Trigger6M)),NA())</f>
        <v>1.895288888993818E-2</v>
      </c>
      <c r="P2521" s="52">
        <f>IFERROR(_xll.qlIndexFixing(Index1Y,$H2521,TRUE,_xll.ohTrigger(RecalcTrigger,Trigger1Y)),NA())</f>
        <v>2.1044047371527437E-2</v>
      </c>
      <c r="Q2521" s="52">
        <f>IFERROR(_xll.qlIndexFixing(ONIndex1Y,I2521,TRUE,_xll.ohTrigger(RecalcTrigger,Trigger1Y)),NA())</f>
        <v>2.085710341495961E-2</v>
      </c>
    </row>
    <row r="2522" spans="2:17" x14ac:dyDescent="0.2">
      <c r="B2522" s="46" t="s">
        <v>51</v>
      </c>
      <c r="D2522" s="49">
        <f>_xll.qlCalendarAdvance(LocalCalendar,$D2521,B2522,"f",FALSE)</f>
        <v>57460</v>
      </c>
      <c r="E2522" s="49">
        <f>_xll.qlInterestRateIndexValueDate(IndexON,D2522)</f>
        <v>57460</v>
      </c>
      <c r="F2522" s="52">
        <f>IFERROR(_xll.qlIndexFixing(IndexON,D2522,TRUE,_xll.ohTrigger(RecalcTrigger,TriggerON)),NA())</f>
        <v>1.2871802776048824E-2</v>
      </c>
      <c r="H2522" s="49">
        <f>_xll.qlCalendarAdvance(IborCalendar,$H2521,B2522,"f",FALSE)</f>
        <v>57439</v>
      </c>
      <c r="I2522" s="49">
        <f>_xll.qlInterestRateIndexValueDate(Index1M,$H2522)</f>
        <v>57441</v>
      </c>
      <c r="J2522" s="52">
        <f>IFERROR(_xll.qlIndexFixing(Index1M,$H2522,TRUE,_xll.ohTrigger(RecalcTrigger,Trigger1M)),NA())</f>
        <v>1.5783043518132478E-2</v>
      </c>
      <c r="K2522" s="52">
        <f>IFERROR(_xll.qlIndexFixing(ONIndex1M,I2522,TRUE,_xll.ohTrigger(RecalcTrigger,Trigger1M)),NA())</f>
        <v>1.5777879479461632E-2</v>
      </c>
      <c r="L2522" s="52">
        <f>IFERROR(_xll.qlIndexFixing(Index3M,H2522,TRUE,_xll.ohTrigger(RecalcTrigger,Trigger3M)),NA())</f>
        <v>1.7130005586475289E-2</v>
      </c>
      <c r="M2522" s="52">
        <f>IFERROR(_xll.qlIndexFixing(ONIndex3M,I2522,TRUE,_xll.ohTrigger(RecalcTrigger,Trigger3M)),NA())</f>
        <v>1.7104614424487963E-2</v>
      </c>
      <c r="N2522" s="52">
        <f>IFERROR(_xll.qlIndexFixing(Index6M,$H2522,TRUE,_xll.ohTrigger(RecalcTrigger,Trigger6M)),NA())</f>
        <v>1.9023355841964802E-2</v>
      </c>
      <c r="O2522" s="52">
        <f>IFERROR(_xll.qlIndexFixing(ONIndex6M,I2522,TRUE,_xll.ohTrigger(RecalcTrigger,Trigger6M)),NA())</f>
        <v>1.8951377484963672E-2</v>
      </c>
      <c r="P2522" s="52">
        <f>IFERROR(_xll.qlIndexFixing(Index1Y,$H2522,TRUE,_xll.ohTrigger(RecalcTrigger,Trigger1Y)),NA())</f>
        <v>2.1044370199337591E-2</v>
      </c>
      <c r="Q2522" s="52">
        <f>IFERROR(_xll.qlIndexFixing(ONIndex1Y,I2522,TRUE,_xll.ohTrigger(RecalcTrigger,Trigger1Y)),NA())</f>
        <v>2.0855824167078651E-2</v>
      </c>
    </row>
    <row r="2523" spans="2:17" x14ac:dyDescent="0.2">
      <c r="B2523" s="46" t="s">
        <v>51</v>
      </c>
      <c r="D2523" s="49">
        <f>_xll.qlCalendarAdvance(LocalCalendar,$D2522,B2523,"f",FALSE)</f>
        <v>57467</v>
      </c>
      <c r="E2523" s="49">
        <f>_xll.qlInterestRateIndexValueDate(IndexON,D2523)</f>
        <v>57467</v>
      </c>
      <c r="F2523" s="52">
        <f>IFERROR(_xll.qlIndexFixing(IndexON,D2523,TRUE,_xll.ohTrigger(RecalcTrigger,TriggerON)),NA())</f>
        <v>1.2868761505773207E-2</v>
      </c>
      <c r="H2523" s="49">
        <f>_xll.qlCalendarAdvance(IborCalendar,$H2522,B2523,"f",FALSE)</f>
        <v>57446</v>
      </c>
      <c r="I2523" s="49">
        <f>_xll.qlInterestRateIndexValueDate(Index1M,$H2523)</f>
        <v>57448</v>
      </c>
      <c r="J2523" s="52">
        <f>IFERROR(_xll.qlIndexFixing(Index1M,$H2523,TRUE,_xll.ohTrigger(RecalcTrigger,Trigger1M)),NA())</f>
        <v>1.5780520768729794E-2</v>
      </c>
      <c r="K2523" s="52">
        <f>IFERROR(_xll.qlIndexFixing(ONIndex1M,I2523,TRUE,_xll.ohTrigger(RecalcTrigger,Trigger1M)),NA())</f>
        <v>1.5775528548225282E-2</v>
      </c>
      <c r="L2523" s="52">
        <f>IFERROR(_xll.qlIndexFixing(Index3M,H2523,TRUE,_xll.ohTrigger(RecalcTrigger,Trigger3M)),NA())</f>
        <v>1.7128357135157861E-2</v>
      </c>
      <c r="M2523" s="52">
        <f>IFERROR(_xll.qlIndexFixing(ONIndex3M,I2523,TRUE,_xll.ohTrigger(RecalcTrigger,Trigger3M)),NA())</f>
        <v>1.7102951695386892E-2</v>
      </c>
      <c r="N2523" s="52">
        <f>IFERROR(_xll.qlIndexFixing(Index6M,$H2523,TRUE,_xll.ohTrigger(RecalcTrigger,Trigger6M)),NA())</f>
        <v>1.9021474756817373E-2</v>
      </c>
      <c r="O2523" s="52">
        <f>IFERROR(_xll.qlIndexFixing(ONIndex6M,I2523,TRUE,_xll.ohTrigger(RecalcTrigger,Trigger6M)),NA())</f>
        <v>1.8949868948601178E-2</v>
      </c>
      <c r="P2523" s="52">
        <f>IFERROR(_xll.qlIndexFixing(Index1Y,$H2523,TRUE,_xll.ohTrigger(RecalcTrigger,Trigger1Y)),NA())</f>
        <v>2.1043649394737657E-2</v>
      </c>
      <c r="Q2523" s="52">
        <f>IFERROR(_xll.qlIndexFixing(ONIndex1Y,I2523,TRUE,_xll.ohTrigger(RecalcTrigger,Trigger1Y)),NA())</f>
        <v>2.0854547179363081E-2</v>
      </c>
    </row>
    <row r="2524" spans="2:17" x14ac:dyDescent="0.2">
      <c r="B2524" s="46" t="s">
        <v>51</v>
      </c>
      <c r="D2524" s="49">
        <f>_xll.qlCalendarAdvance(LocalCalendar,$D2523,B2524,"f",FALSE)</f>
        <v>57474</v>
      </c>
      <c r="E2524" s="49">
        <f>_xll.qlInterestRateIndexValueDate(IndexON,D2524)</f>
        <v>57474</v>
      </c>
      <c r="F2524" s="52">
        <f>IFERROR(_xll.qlIndexFixing(IndexON,D2524,TRUE,_xll.ohTrigger(RecalcTrigger,TriggerON)),NA())</f>
        <v>1.2865726422228718E-2</v>
      </c>
      <c r="H2524" s="49">
        <f>_xll.qlCalendarAdvance(IborCalendar,$H2523,B2524,"f",FALSE)</f>
        <v>57453</v>
      </c>
      <c r="I2524" s="49">
        <f>_xll.qlInterestRateIndexValueDate(Index1M,$H2524)</f>
        <v>57459</v>
      </c>
      <c r="J2524" s="52">
        <f>IFERROR(_xll.qlIndexFixing(Index1M,$H2524,TRUE,_xll.ohTrigger(RecalcTrigger,Trigger1M)),NA())</f>
        <v>1.5776667466696814E-2</v>
      </c>
      <c r="K2524" s="52">
        <f>IFERROR(_xll.qlIndexFixing(ONIndex1M,I2524,TRUE,_xll.ohTrigger(RecalcTrigger,Trigger1M)),NA())</f>
        <v>1.5771487341709189E-2</v>
      </c>
      <c r="L2524" s="52">
        <f>IFERROR(_xll.qlIndexFixing(Index3M,H2524,TRUE,_xll.ohTrigger(RecalcTrigger,Trigger3M)),NA())</f>
        <v>1.7125773539919453E-2</v>
      </c>
      <c r="M2524" s="52">
        <f>IFERROR(_xll.qlIndexFixing(ONIndex3M,I2524,TRUE,_xll.ohTrigger(RecalcTrigger,Trigger3M)),NA())</f>
        <v>1.7099769941300025E-2</v>
      </c>
      <c r="N2524" s="52">
        <f>IFERROR(_xll.qlIndexFixing(Index6M,$H2524,TRUE,_xll.ohTrigger(RecalcTrigger,Trigger6M)),NA())</f>
        <v>1.9018354452312973E-2</v>
      </c>
      <c r="O2524" s="52">
        <f>IFERROR(_xll.qlIndexFixing(ONIndex6M,I2524,TRUE,_xll.ohTrigger(RecalcTrigger,Trigger6M)),NA())</f>
        <v>1.8946721673973599E-2</v>
      </c>
      <c r="P2524" s="52">
        <f>IFERROR(_xll.qlIndexFixing(Index1Y,$H2524,TRUE,_xll.ohTrigger(RecalcTrigger,Trigger1Y)),NA())</f>
        <v>2.1040128763310236E-2</v>
      </c>
      <c r="Q2524" s="52">
        <f>IFERROR(_xll.qlIndexFixing(ONIndex1Y,I2524,TRUE,_xll.ohTrigger(RecalcTrigger,Trigger1Y)),NA())</f>
        <v>2.0851519054758683E-2</v>
      </c>
    </row>
    <row r="2525" spans="2:17" x14ac:dyDescent="0.2">
      <c r="B2525" s="46" t="s">
        <v>51</v>
      </c>
      <c r="D2525" s="49">
        <f>_xll.qlCalendarAdvance(LocalCalendar,$D2524,B2525,"f",FALSE)</f>
        <v>57481</v>
      </c>
      <c r="E2525" s="49">
        <f>_xll.qlInterestRateIndexValueDate(IndexON,D2525)</f>
        <v>57481</v>
      </c>
      <c r="F2525" s="52">
        <f>IFERROR(_xll.qlIndexFixing(IndexON,D2525,TRUE,_xll.ohTrigger(RecalcTrigger,TriggerON)),NA())</f>
        <v>1.2862697525495292E-2</v>
      </c>
      <c r="H2525" s="49">
        <f>_xll.qlCalendarAdvance(IborCalendar,$H2524,B2525,"f",FALSE)</f>
        <v>57460</v>
      </c>
      <c r="I2525" s="49">
        <f>_xll.qlInterestRateIndexValueDate(Index1M,$H2525)</f>
        <v>57462</v>
      </c>
      <c r="J2525" s="52">
        <f>IFERROR(_xll.qlIndexFixing(Index1M,$H2525,TRUE,_xll.ohTrigger(RecalcTrigger,Trigger1M)),NA())</f>
        <v>1.5776025653925219E-2</v>
      </c>
      <c r="K2525" s="52">
        <f>IFERROR(_xll.qlIndexFixing(ONIndex1M,I2525,TRUE,_xll.ohTrigger(RecalcTrigger,Trigger1M)),NA())</f>
        <v>1.5770840958628796E-2</v>
      </c>
      <c r="L2525" s="52">
        <f>IFERROR(_xll.qlIndexFixing(Index3M,H2525,TRUE,_xll.ohTrigger(RecalcTrigger,Trigger3M)),NA())</f>
        <v>1.7125070371453582E-2</v>
      </c>
      <c r="M2525" s="52">
        <f>IFERROR(_xll.qlIndexFixing(ONIndex3M,I2525,TRUE,_xll.ohTrigger(RecalcTrigger,Trigger3M)),NA())</f>
        <v>1.7099636331909807E-2</v>
      </c>
      <c r="N2525" s="52">
        <f>IFERROR(_xll.qlIndexFixing(Index6M,$H2525,TRUE,_xll.ohTrigger(RecalcTrigger,Trigger6M)),NA())</f>
        <v>1.9018512664377502E-2</v>
      </c>
      <c r="O2525" s="52">
        <f>IFERROR(_xll.qlIndexFixing(ONIndex6M,I2525,TRUE,_xll.ohTrigger(RecalcTrigger,Trigger6M)),NA())</f>
        <v>1.8946860481632299E-2</v>
      </c>
      <c r="P2525" s="52">
        <f>IFERROR(_xll.qlIndexFixing(Index1Y,$H2525,TRUE,_xll.ohTrigger(RecalcTrigger,Trigger1Y)),NA())</f>
        <v>2.1040644702436752E-2</v>
      </c>
      <c r="Q2525" s="52">
        <f>IFERROR(_xll.qlIndexFixing(ONIndex1Y,I2525,TRUE,_xll.ohTrigger(RecalcTrigger,Trigger1Y)),NA())</f>
        <v>2.0851999984428105E-2</v>
      </c>
    </row>
    <row r="2526" spans="2:17" x14ac:dyDescent="0.2">
      <c r="B2526" s="46" t="s">
        <v>51</v>
      </c>
      <c r="D2526" s="49">
        <f>_xll.qlCalendarAdvance(LocalCalendar,$D2525,B2526,"f",FALSE)</f>
        <v>57488</v>
      </c>
      <c r="E2526" s="49">
        <f>_xll.qlInterestRateIndexValueDate(IndexON,D2526)</f>
        <v>57488</v>
      </c>
      <c r="F2526" s="52">
        <f>IFERROR(_xll.qlIndexFixing(IndexON,D2526,TRUE,_xll.ohTrigger(RecalcTrigger,TriggerON)),NA())</f>
        <v>1.2859674815892674E-2</v>
      </c>
      <c r="H2526" s="49">
        <f>_xll.qlCalendarAdvance(IborCalendar,$H2525,B2526,"f",FALSE)</f>
        <v>57467</v>
      </c>
      <c r="I2526" s="49">
        <f>_xll.qlInterestRateIndexValueDate(Index1M,$H2526)</f>
        <v>57469</v>
      </c>
      <c r="J2526" s="52">
        <f>IFERROR(_xll.qlIndexFixing(Index1M,$H2526,TRUE,_xll.ohTrigger(RecalcTrigger,Trigger1M)),NA())</f>
        <v>1.5773516482775977E-2</v>
      </c>
      <c r="K2526" s="52">
        <f>IFERROR(_xll.qlIndexFixing(ONIndex1M,I2526,TRUE,_xll.ohTrigger(RecalcTrigger,Trigger1M)),NA())</f>
        <v>1.5768682930406008E-2</v>
      </c>
      <c r="L2526" s="52">
        <f>IFERROR(_xll.qlIndexFixing(Index3M,H2526,TRUE,_xll.ohTrigger(RecalcTrigger,Trigger3M)),NA())</f>
        <v>1.7124302992158068E-2</v>
      </c>
      <c r="M2526" s="52">
        <f>IFERROR(_xll.qlIndexFixing(ONIndex3M,I2526,TRUE,_xll.ohTrigger(RecalcTrigger,Trigger3M)),NA())</f>
        <v>1.7098271811759602E-2</v>
      </c>
      <c r="N2526" s="52">
        <f>IFERROR(_xll.qlIndexFixing(Index6M,$H2526,TRUE,_xll.ohTrigger(RecalcTrigger,Trigger6M)),NA())</f>
        <v>1.9017035964064337E-2</v>
      </c>
      <c r="O2526" s="52">
        <f>IFERROR(_xll.qlIndexFixing(ONIndex6M,I2526,TRUE,_xll.ohTrigger(RecalcTrigger,Trigger6M)),NA())</f>
        <v>1.8945752026191531E-2</v>
      </c>
      <c r="P2526" s="52">
        <f>IFERROR(_xll.qlIndexFixing(Index1Y,$H2526,TRUE,_xll.ohTrigger(RecalcTrigger,Trigger1Y)),NA())</f>
        <v>2.1039931107060986E-2</v>
      </c>
      <c r="Q2526" s="52">
        <f>IFERROR(_xll.qlIndexFixing(ONIndex1Y,I2526,TRUE,_xll.ohTrigger(RecalcTrigger,Trigger1Y)),NA())</f>
        <v>2.0851242943005222E-2</v>
      </c>
    </row>
    <row r="2527" spans="2:17" x14ac:dyDescent="0.2">
      <c r="B2527" s="46" t="s">
        <v>51</v>
      </c>
      <c r="D2527" s="49">
        <f>_xll.qlCalendarAdvance(LocalCalendar,$D2526,B2527,"f",FALSE)</f>
        <v>57495</v>
      </c>
      <c r="E2527" s="49">
        <f>_xll.qlInterestRateIndexValueDate(IndexON,D2527)</f>
        <v>57495</v>
      </c>
      <c r="F2527" s="52">
        <f>IFERROR(_xll.qlIndexFixing(IndexON,D2527,TRUE,_xll.ohTrigger(RecalcTrigger,TriggerON)),NA())</f>
        <v>1.2856658292941248E-2</v>
      </c>
      <c r="H2527" s="49">
        <f>_xll.qlCalendarAdvance(IborCalendar,$H2526,B2527,"f",FALSE)</f>
        <v>57474</v>
      </c>
      <c r="I2527" s="49">
        <f>_xll.qlInterestRateIndexValueDate(Index1M,$H2527)</f>
        <v>57476</v>
      </c>
      <c r="J2527" s="52">
        <f>IFERROR(_xll.qlIndexFixing(Index1M,$H2527,TRUE,_xll.ohTrigger(RecalcTrigger,Trigger1M)),NA())</f>
        <v>1.5771191248592713E-2</v>
      </c>
      <c r="K2527" s="52">
        <f>IFERROR(_xll.qlIndexFixing(ONIndex1M,I2527,TRUE,_xll.ohTrigger(RecalcTrigger,Trigger1M)),NA())</f>
        <v>1.5766172399622747E-2</v>
      </c>
      <c r="L2527" s="52">
        <f>IFERROR(_xll.qlIndexFixing(Index3M,H2527,TRUE,_xll.ohTrigger(RecalcTrigger,Trigger3M)),NA())</f>
        <v>1.7122668550910193E-2</v>
      </c>
      <c r="M2527" s="52">
        <f>IFERROR(_xll.qlIndexFixing(ONIndex3M,I2527,TRUE,_xll.ohTrigger(RecalcTrigger,Trigger3M)),NA())</f>
        <v>1.7096334428012838E-2</v>
      </c>
      <c r="N2527" s="52">
        <f>IFERROR(_xll.qlIndexFixing(Index6M,$H2527,TRUE,_xll.ohTrigger(RecalcTrigger,Trigger6M)),NA())</f>
        <v>1.9015958499857336E-2</v>
      </c>
      <c r="O2527" s="52">
        <f>IFERROR(_xll.qlIndexFixing(ONIndex6M,I2527,TRUE,_xll.ohTrigger(RecalcTrigger,Trigger6M)),NA())</f>
        <v>1.8943863489111479E-2</v>
      </c>
      <c r="P2527" s="52">
        <f>IFERROR(_xll.qlIndexFixing(Index1Y,$H2527,TRUE,_xll.ohTrigger(RecalcTrigger,Trigger1Y)),NA())</f>
        <v>2.1038172586643589E-2</v>
      </c>
      <c r="Q2527" s="52">
        <f>IFERROR(_xll.qlIndexFixing(ONIndex1Y,I2527,TRUE,_xll.ohTrigger(RecalcTrigger,Trigger1Y)),NA())</f>
        <v>2.0849461830154681E-2</v>
      </c>
    </row>
    <row r="2528" spans="2:17" x14ac:dyDescent="0.2">
      <c r="B2528" s="46" t="s">
        <v>51</v>
      </c>
      <c r="D2528" s="49">
        <f>_xll.qlCalendarAdvance(LocalCalendar,$D2527,B2528,"f",FALSE)</f>
        <v>57502</v>
      </c>
      <c r="E2528" s="49">
        <f>_xll.qlInterestRateIndexValueDate(IndexON,D2528)</f>
        <v>57502</v>
      </c>
      <c r="F2528" s="52">
        <f>IFERROR(_xll.qlIndexFixing(IndexON,D2528,TRUE,_xll.ohTrigger(RecalcTrigger,TriggerON)),NA())</f>
        <v>1.285364795688082E-2</v>
      </c>
      <c r="H2528" s="49">
        <f>_xll.qlCalendarAdvance(IborCalendar,$H2527,B2528,"f",FALSE)</f>
        <v>57481</v>
      </c>
      <c r="I2528" s="49">
        <f>_xll.qlInterestRateIndexValueDate(Index1M,$H2528)</f>
        <v>57483</v>
      </c>
      <c r="J2528" s="52">
        <f>IFERROR(_xll.qlIndexFixing(Index1M,$H2528,TRUE,_xll.ohTrigger(RecalcTrigger,Trigger1M)),NA())</f>
        <v>1.5768870778294222E-2</v>
      </c>
      <c r="K2528" s="52">
        <f>IFERROR(_xll.qlIndexFixing(ONIndex1M,I2528,TRUE,_xll.ohTrigger(RecalcTrigger,Trigger1M)),NA())</f>
        <v>1.5763845256531184E-2</v>
      </c>
      <c r="L2528" s="52">
        <f>IFERROR(_xll.qlIndexFixing(Index3M,H2528,TRUE,_xll.ohTrigger(RecalcTrigger,Trigger3M)),NA())</f>
        <v>1.7121037489791685E-2</v>
      </c>
      <c r="M2528" s="52">
        <f>IFERROR(_xll.qlIndexFixing(ONIndex3M,I2528,TRUE,_xll.ohTrigger(RecalcTrigger,Trigger3M)),NA())</f>
        <v>1.7094688523400237E-2</v>
      </c>
      <c r="N2528" s="52">
        <f>IFERROR(_xll.qlIndexFixing(Index6M,$H2528,TRUE,_xll.ohTrigger(RecalcTrigger,Trigger6M)),NA())</f>
        <v>1.9014091255220002E-2</v>
      </c>
      <c r="O2528" s="52">
        <f>IFERROR(_xll.qlIndexFixing(ONIndex6M,I2528,TRUE,_xll.ohTrigger(RecalcTrigger,Trigger6M)),NA())</f>
        <v>1.8942369295702477E-2</v>
      </c>
      <c r="P2528" s="52">
        <f>IFERROR(_xll.qlIndexFixing(Index1Y,$H2528,TRUE,_xll.ohTrigger(RecalcTrigger,Trigger1Y)),NA())</f>
        <v>2.1036939993363396E-2</v>
      </c>
      <c r="Q2528" s="52">
        <f>IFERROR(_xll.qlIndexFixing(ONIndex1Y,I2528,TRUE,_xll.ohTrigger(RecalcTrigger,Trigger1Y)),NA())</f>
        <v>2.084819614321276E-2</v>
      </c>
    </row>
    <row r="2529" spans="2:17" x14ac:dyDescent="0.2">
      <c r="B2529" s="46" t="s">
        <v>51</v>
      </c>
      <c r="D2529" s="49">
        <f>_xll.qlCalendarAdvance(LocalCalendar,$D2528,B2529,"f",FALSE)</f>
        <v>57509</v>
      </c>
      <c r="E2529" s="49">
        <f>_xll.qlInterestRateIndexValueDate(IndexON,D2529)</f>
        <v>57509</v>
      </c>
      <c r="F2529" s="52">
        <f>IFERROR(_xll.qlIndexFixing(IndexON,D2529,TRUE,_xll.ohTrigger(RecalcTrigger,TriggerON)),NA())</f>
        <v>1.2850643807631457E-2</v>
      </c>
      <c r="H2529" s="49">
        <f>_xll.qlCalendarAdvance(IborCalendar,$H2528,B2529,"f",FALSE)</f>
        <v>57488</v>
      </c>
      <c r="I2529" s="49">
        <f>_xll.qlInterestRateIndexValueDate(Index1M,$H2529)</f>
        <v>57490</v>
      </c>
      <c r="J2529" s="52">
        <f>IFERROR(_xll.qlIndexFixing(Index1M,$H2529,TRUE,_xll.ohTrigger(RecalcTrigger,Trigger1M)),NA())</f>
        <v>1.5766555071890814E-2</v>
      </c>
      <c r="K2529" s="52">
        <f>IFERROR(_xll.qlIndexFixing(ONIndex1M,I2529,TRUE,_xll.ohTrigger(RecalcTrigger,Trigger1M)),NA())</f>
        <v>1.5761702215060236E-2</v>
      </c>
      <c r="L2529" s="52">
        <f>IFERROR(_xll.qlIndexFixing(Index3M,H2529,TRUE,_xll.ohTrigger(RecalcTrigger,Trigger3M)),NA())</f>
        <v>1.7119700661615431E-2</v>
      </c>
      <c r="M2529" s="52">
        <f>IFERROR(_xll.qlIndexFixing(ONIndex3M,I2529,TRUE,_xll.ohTrigger(RecalcTrigger,Trigger3M)),NA())</f>
        <v>1.7093334584592501E-2</v>
      </c>
      <c r="N2529" s="52">
        <f>IFERROR(_xll.qlIndexFixing(Index6M,$H2529,TRUE,_xll.ohTrigger(RecalcTrigger,Trigger6M)),NA())</f>
        <v>1.901262324667501E-2</v>
      </c>
      <c r="O2529" s="52">
        <f>IFERROR(_xll.qlIndexFixing(ONIndex6M,I2529,TRUE,_xll.ohTrigger(RecalcTrigger,Trigger6M)),NA())</f>
        <v>1.8941269824901408E-2</v>
      </c>
      <c r="P2529" s="52">
        <f>IFERROR(_xll.qlIndexFixing(Index1Y,$H2529,TRUE,_xll.ohTrigger(RecalcTrigger,Trigger1Y)),NA())</f>
        <v>2.1036233608368763E-2</v>
      </c>
      <c r="Q2529" s="52">
        <f>IFERROR(_xll.qlIndexFixing(ONIndex1Y,I2529,TRUE,_xll.ohTrigger(RecalcTrigger,Trigger1Y)),NA())</f>
        <v>2.0847446146767812E-2</v>
      </c>
    </row>
    <row r="2530" spans="2:17" x14ac:dyDescent="0.2">
      <c r="B2530" s="46" t="s">
        <v>51</v>
      </c>
      <c r="D2530" s="49">
        <f>_xll.qlCalendarAdvance(LocalCalendar,$D2529,B2530,"f",FALSE)</f>
        <v>57516</v>
      </c>
      <c r="E2530" s="49">
        <f>_xll.qlInterestRateIndexValueDate(IndexON,D2530)</f>
        <v>57516</v>
      </c>
      <c r="F2530" s="52">
        <f>IFERROR(_xll.qlIndexFixing(IndexON,D2530,TRUE,_xll.ohTrigger(RecalcTrigger,TriggerON)),NA())</f>
        <v>1.2847645845353028E-2</v>
      </c>
      <c r="H2530" s="49">
        <f>_xll.qlCalendarAdvance(IborCalendar,$H2529,B2530,"f",FALSE)</f>
        <v>57495</v>
      </c>
      <c r="I2530" s="49">
        <f>_xll.qlInterestRateIndexValueDate(Index1M,$H2530)</f>
        <v>57497</v>
      </c>
      <c r="J2530" s="52">
        <f>IFERROR(_xll.qlIndexFixing(Index1M,$H2530,TRUE,_xll.ohTrigger(RecalcTrigger,Trigger1M)),NA())</f>
        <v>1.5764244129374754E-2</v>
      </c>
      <c r="K2530" s="52">
        <f>IFERROR(_xll.qlIndexFixing(ONIndex1M,I2530,TRUE,_xll.ohTrigger(RecalcTrigger,Trigger1M)),NA())</f>
        <v>1.5759205243357499E-2</v>
      </c>
      <c r="L2530" s="52">
        <f>IFERROR(_xll.qlIndexFixing(Index3M,H2530,TRUE,_xll.ohTrigger(RecalcTrigger,Trigger3M)),NA())</f>
        <v>1.7118076525126133E-2</v>
      </c>
      <c r="M2530" s="52">
        <f>IFERROR(_xll.qlIndexFixing(ONIndex3M,I2530,TRUE,_xll.ohTrigger(RecalcTrigger,Trigger3M)),NA())</f>
        <v>1.7091406808926735E-2</v>
      </c>
      <c r="N2530" s="52">
        <f>IFERROR(_xll.qlIndexFixing(Index6M,$H2530,TRUE,_xll.ohTrigger(RecalcTrigger,Trigger6M)),NA())</f>
        <v>1.9011158135373539E-2</v>
      </c>
      <c r="O2530" s="52">
        <f>IFERROR(_xll.qlIndexFixing(ONIndex6M,I2530,TRUE,_xll.ohTrigger(RecalcTrigger,Trigger6M)),NA())</f>
        <v>1.8939389514720517E-2</v>
      </c>
      <c r="P2530" s="52">
        <f>IFERROR(_xll.qlIndexFixing(Index1Y,$H2530,TRUE,_xll.ohTrigger(RecalcTrigger,Trigger1Y)),NA())</f>
        <v>2.1034481735993742E-2</v>
      </c>
      <c r="Q2530" s="52">
        <f>IFERROR(_xll.qlIndexFixing(ONIndex1Y,I2530,TRUE,_xll.ohTrigger(RecalcTrigger,Trigger1Y)),NA())</f>
        <v>2.0845671549958311E-2</v>
      </c>
    </row>
    <row r="2531" spans="2:17" x14ac:dyDescent="0.2">
      <c r="B2531" s="46" t="s">
        <v>51</v>
      </c>
      <c r="D2531" s="49">
        <f>_xll.qlCalendarAdvance(LocalCalendar,$D2530,B2531,"f",FALSE)</f>
        <v>57523</v>
      </c>
      <c r="E2531" s="49">
        <f>_xll.qlInterestRateIndexValueDate(IndexON,D2531)</f>
        <v>57523</v>
      </c>
      <c r="F2531" s="52">
        <f>IFERROR(_xll.qlIndexFixing(IndexON,D2531,TRUE,_xll.ohTrigger(RecalcTrigger,TriggerON)),NA())</f>
        <v>1.2844654069885664E-2</v>
      </c>
      <c r="H2531" s="49">
        <f>_xll.qlCalendarAdvance(IborCalendar,$H2530,B2531,"f",FALSE)</f>
        <v>57502</v>
      </c>
      <c r="I2531" s="49">
        <f>_xll.qlInterestRateIndexValueDate(Index1M,$H2531)</f>
        <v>57504</v>
      </c>
      <c r="J2531" s="52">
        <f>IFERROR(_xll.qlIndexFixing(Index1M,$H2531,TRUE,_xll.ohTrigger(RecalcTrigger,Trigger1M)),NA())</f>
        <v>1.5761937950743467E-2</v>
      </c>
      <c r="K2531" s="52">
        <f>IFERROR(_xll.qlIndexFixing(ONIndex1M,I2531,TRUE,_xll.ohTrigger(RecalcTrigger,Trigger1M)),NA())</f>
        <v>1.5756892373248732E-2</v>
      </c>
      <c r="L2531" s="52">
        <f>IFERROR(_xll.qlIndexFixing(Index3M,H2531,TRUE,_xll.ohTrigger(RecalcTrigger,Trigger3M)),NA())</f>
        <v>1.7116164587180904E-2</v>
      </c>
      <c r="M2531" s="52">
        <f>IFERROR(_xll.qlIndexFixing(ONIndex3M,I2531,TRUE,_xll.ohTrigger(RecalcTrigger,Trigger3M)),NA())</f>
        <v>1.7089770999012543E-2</v>
      </c>
      <c r="N2531" s="52">
        <f>IFERROR(_xll.qlIndexFixing(Index6M,$H2531,TRUE,_xll.ohTrigger(RecalcTrigger,Trigger6M)),NA())</f>
        <v>1.9009695921308252E-2</v>
      </c>
      <c r="O2531" s="52">
        <f>IFERROR(_xll.qlIndexFixing(ONIndex6M,I2531,TRUE,_xll.ohTrigger(RecalcTrigger,Trigger6M)),NA())</f>
        <v>1.8937903927147559E-2</v>
      </c>
      <c r="P2531" s="52">
        <f>IFERROR(_xll.qlIndexFixing(Index1Y,$H2531,TRUE,_xll.ohTrigger(RecalcTrigger,Trigger1Y)),NA())</f>
        <v>2.1033256071887076E-2</v>
      </c>
      <c r="Q2531" s="52">
        <f>IFERROR(_xll.qlIndexFixing(ONIndex1Y,I2531,TRUE,_xll.ohTrigger(RecalcTrigger,Trigger1Y)),NA())</f>
        <v>2.0844412643539201E-2</v>
      </c>
    </row>
    <row r="2532" spans="2:17" x14ac:dyDescent="0.2">
      <c r="B2532" s="46" t="s">
        <v>51</v>
      </c>
      <c r="D2532" s="49">
        <f>_xll.qlCalendarAdvance(LocalCalendar,$D2531,B2532,"f",FALSE)</f>
        <v>57531</v>
      </c>
      <c r="E2532" s="49">
        <f>_xll.qlInterestRateIndexValueDate(IndexON,D2532)</f>
        <v>57531</v>
      </c>
      <c r="F2532" s="52">
        <f>IFERROR(_xll.qlIndexFixing(IndexON,D2532,TRUE,_xll.ohTrigger(RecalcTrigger,TriggerON)),NA())</f>
        <v>1.284124247360019E-2</v>
      </c>
      <c r="H2532" s="49">
        <f>_xll.qlCalendarAdvance(IborCalendar,$H2531,B2532,"f",FALSE)</f>
        <v>57509</v>
      </c>
      <c r="I2532" s="49">
        <f>_xll.qlInterestRateIndexValueDate(Index1M,$H2532)</f>
        <v>57511</v>
      </c>
      <c r="J2532" s="52">
        <f>IFERROR(_xll.qlIndexFixing(Index1M,$H2532,TRUE,_xll.ohTrigger(RecalcTrigger,Trigger1M)),NA())</f>
        <v>1.5759636535991793E-2</v>
      </c>
      <c r="K2532" s="52">
        <f>IFERROR(_xll.qlIndexFixing(ONIndex1M,I2532,TRUE,_xll.ohTrigger(RecalcTrigger,Trigger1M)),NA())</f>
        <v>1.5754584260720961E-2</v>
      </c>
      <c r="L2532" s="52">
        <f>IFERROR(_xll.qlIndexFixing(Index3M,H2532,TRUE,_xll.ohTrigger(RecalcTrigger,Trigger3M)),NA())</f>
        <v>1.7114547046542451E-2</v>
      </c>
      <c r="M2532" s="52">
        <f>IFERROR(_xll.qlIndexFixing(ONIndex3M,I2532,TRUE,_xll.ohTrigger(RecalcTrigger,Trigger3M)),NA())</f>
        <v>1.7088138554006704E-2</v>
      </c>
      <c r="N2532" s="52">
        <f>IFERROR(_xll.qlIndexFixing(Index6M,$H2532,TRUE,_xll.ohTrigger(RecalcTrigger,Trigger6M)),NA())</f>
        <v>1.9008236604473528E-2</v>
      </c>
      <c r="O2532" s="52">
        <f>IFERROR(_xll.qlIndexFixing(ONIndex6M,I2532,TRUE,_xll.ohTrigger(RecalcTrigger,Trigger6M)),NA())</f>
        <v>1.8936421208133325E-2</v>
      </c>
      <c r="P2532" s="52">
        <f>IFERROR(_xll.qlIndexFixing(Index1Y,$H2532,TRUE,_xll.ohTrigger(RecalcTrigger,Trigger1Y)),NA())</f>
        <v>2.1032032717487933E-2</v>
      </c>
      <c r="Q2532" s="52">
        <f>IFERROR(_xll.qlIndexFixing(ONIndex1Y,I2532,TRUE,_xll.ohTrigger(RecalcTrigger,Trigger1Y)),NA())</f>
        <v>2.0843155997285479E-2</v>
      </c>
    </row>
    <row r="2533" spans="2:17" x14ac:dyDescent="0.2">
      <c r="B2533" s="46" t="s">
        <v>51</v>
      </c>
      <c r="D2533" s="49">
        <f>_xll.qlCalendarAdvance(LocalCalendar,$D2532,B2533,"f",FALSE)</f>
        <v>57538</v>
      </c>
      <c r="E2533" s="49">
        <f>_xll.qlInterestRateIndexValueDate(IndexON,D2533)</f>
        <v>57538</v>
      </c>
      <c r="F2533" s="52">
        <f>IFERROR(_xll.qlIndexFixing(IndexON,D2533,TRUE,_xll.ohTrigger(RecalcTrigger,TriggerON)),NA())</f>
        <v>1.2838263955687879E-2</v>
      </c>
      <c r="H2533" s="49">
        <f>_xll.qlCalendarAdvance(IborCalendar,$H2532,B2533,"f",FALSE)</f>
        <v>57516</v>
      </c>
      <c r="I2533" s="49">
        <f>_xll.qlInterestRateIndexValueDate(Index1M,$H2533)</f>
        <v>57518</v>
      </c>
      <c r="J2533" s="52">
        <f>IFERROR(_xll.qlIndexFixing(Index1M,$H2533,TRUE,_xll.ohTrigger(RecalcTrigger,Trigger1M)),NA())</f>
        <v>1.5757339885122311E-2</v>
      </c>
      <c r="K2533" s="52">
        <f>IFERROR(_xll.qlIndexFixing(ONIndex1M,I2533,TRUE,_xll.ohTrigger(RecalcTrigger,Trigger1M)),NA())</f>
        <v>1.5752280905854121E-2</v>
      </c>
      <c r="L2533" s="52">
        <f>IFERROR(_xll.qlIndexFixing(Index3M,H2533,TRUE,_xll.ohTrigger(RecalcTrigger,Trigger3M)),NA())</f>
        <v>1.7112932886013805E-2</v>
      </c>
      <c r="M2533" s="52">
        <f>IFERROR(_xll.qlIndexFixing(ONIndex3M,I2533,TRUE,_xll.ohTrigger(RecalcTrigger,Trigger3M)),NA())</f>
        <v>1.7086509473909217E-2</v>
      </c>
      <c r="N2533" s="52">
        <f>IFERROR(_xll.qlIndexFixing(Index6M,$H2533,TRUE,_xll.ohTrigger(RecalcTrigger,Trigger6M)),NA())</f>
        <v>1.9006780184862453E-2</v>
      </c>
      <c r="O2533" s="52">
        <f>IFERROR(_xll.qlIndexFixing(ONIndex6M,I2533,TRUE,_xll.ohTrigger(RecalcTrigger,Trigger6M)),NA())</f>
        <v>1.8934941357731105E-2</v>
      </c>
      <c r="P2533" s="52">
        <f>IFERROR(_xll.qlIndexFixing(Index1Y,$H2533,TRUE,_xll.ohTrigger(RecalcTrigger,Trigger1Y)),NA())</f>
        <v>2.1030811672787815E-2</v>
      </c>
      <c r="Q2533" s="52">
        <f>IFERROR(_xll.qlIndexFixing(ONIndex1Y,I2533,TRUE,_xll.ohTrigger(RecalcTrigger,Trigger1Y)),NA())</f>
        <v>2.084190161122379E-2</v>
      </c>
    </row>
    <row r="2534" spans="2:17" x14ac:dyDescent="0.2">
      <c r="B2534" s="46" t="s">
        <v>51</v>
      </c>
      <c r="D2534" s="49">
        <f>_xll.qlCalendarAdvance(LocalCalendar,$D2533,B2534,"f",FALSE)</f>
        <v>57545</v>
      </c>
      <c r="E2534" s="49">
        <f>_xll.qlInterestRateIndexValueDate(IndexON,D2534)</f>
        <v>57545</v>
      </c>
      <c r="F2534" s="52">
        <f>IFERROR(_xll.qlIndexFixing(IndexON,D2534,TRUE,_xll.ohTrigger(RecalcTrigger,TriggerON)),NA())</f>
        <v>1.2835291624586631E-2</v>
      </c>
      <c r="H2534" s="49">
        <f>_xll.qlCalendarAdvance(IborCalendar,$H2533,B2534,"f",FALSE)</f>
        <v>57523</v>
      </c>
      <c r="I2534" s="49">
        <f>_xll.qlInterestRateIndexValueDate(Index1M,$H2534)</f>
        <v>57525</v>
      </c>
      <c r="J2534" s="52">
        <f>IFERROR(_xll.qlIndexFixing(Index1M,$H2534,TRUE,_xll.ohTrigger(RecalcTrigger,Trigger1M)),NA())</f>
        <v>1.57552293236074E-2</v>
      </c>
      <c r="K2534" s="52">
        <f>IFERROR(_xll.qlIndexFixing(ONIndex1M,I2534,TRUE,_xll.ohTrigger(RecalcTrigger,Trigger1M)),NA())</f>
        <v>1.5749982308621568E-2</v>
      </c>
      <c r="L2534" s="52">
        <f>IFERROR(_xll.qlIndexFixing(Index3M,H2534,TRUE,_xll.ohTrigger(RecalcTrigger,Trigger3M)),NA())</f>
        <v>1.7110447226314843E-2</v>
      </c>
      <c r="M2534" s="52">
        <f>IFERROR(_xll.qlIndexFixing(ONIndex3M,I2534,TRUE,_xll.ohTrigger(RecalcTrigger,Trigger3M)),NA())</f>
        <v>1.7084883758693437E-2</v>
      </c>
      <c r="N2534" s="52">
        <f>IFERROR(_xll.qlIndexFixing(Index6M,$H2534,TRUE,_xll.ohTrigger(RecalcTrigger,Trigger6M)),NA())</f>
        <v>1.9005326662468115E-2</v>
      </c>
      <c r="O2534" s="52">
        <f>IFERROR(_xll.qlIndexFixing(ONIndex6M,I2534,TRUE,_xll.ohTrigger(RecalcTrigger,Trigger6M)),NA())</f>
        <v>1.89334643759409E-2</v>
      </c>
      <c r="P2534" s="52">
        <f>IFERROR(_xll.qlIndexFixing(Index1Y,$H2534,TRUE,_xll.ohTrigger(RecalcTrigger,Trigger1Y)),NA())</f>
        <v>2.102802000428922E-2</v>
      </c>
      <c r="Q2534" s="52">
        <f>IFERROR(_xll.qlIndexFixing(ONIndex1Y,I2534,TRUE,_xll.ohTrigger(RecalcTrigger,Trigger1Y)),NA())</f>
        <v>2.0840649485274199E-2</v>
      </c>
    </row>
    <row r="2535" spans="2:17" x14ac:dyDescent="0.2">
      <c r="B2535" s="46" t="s">
        <v>51</v>
      </c>
      <c r="D2535" s="49">
        <f>_xll.qlCalendarAdvance(LocalCalendar,$D2534,B2535,"f",FALSE)</f>
        <v>57552</v>
      </c>
      <c r="E2535" s="49">
        <f>_xll.qlInterestRateIndexValueDate(IndexON,D2535)</f>
        <v>57552</v>
      </c>
      <c r="F2535" s="52">
        <f>IFERROR(_xll.qlIndexFixing(IndexON,D2535,TRUE,_xll.ohTrigger(RecalcTrigger,TriggerON)),NA())</f>
        <v>1.2832325480376383E-2</v>
      </c>
      <c r="H2535" s="49">
        <f>_xll.qlCalendarAdvance(IborCalendar,$H2534,B2535,"f",FALSE)</f>
        <v>57530</v>
      </c>
      <c r="I2535" s="49">
        <f>_xll.qlInterestRateIndexValueDate(Index1M,$H2535)</f>
        <v>57532</v>
      </c>
      <c r="J2535" s="52">
        <f>IFERROR(_xll.qlIndexFixing(Index1M,$H2535,TRUE,_xll.ohTrigger(RecalcTrigger,Trigger1M)),NA())</f>
        <v>1.5752760875006717E-2</v>
      </c>
      <c r="K2535" s="52">
        <f>IFERROR(_xll.qlIndexFixing(ONIndex1M,I2535,TRUE,_xll.ohTrigger(RecalcTrigger,Trigger1M)),NA())</f>
        <v>1.5747688469023302E-2</v>
      </c>
      <c r="L2535" s="52">
        <f>IFERROR(_xll.qlIndexFixing(Index3M,H2535,TRUE,_xll.ohTrigger(RecalcTrigger,Trigger3M)),NA())</f>
        <v>1.7110006546876694E-2</v>
      </c>
      <c r="M2535" s="52">
        <f>IFERROR(_xll.qlIndexFixing(ONIndex3M,I2535,TRUE,_xll.ohTrigger(RecalcTrigger,Trigger3M)),NA())</f>
        <v>1.7083261408359363E-2</v>
      </c>
      <c r="N2535" s="52">
        <f>IFERROR(_xll.qlIndexFixing(Index6M,$H2535,TRUE,_xll.ohTrigger(RecalcTrigger,Trigger6M)),NA())</f>
        <v>1.9003876037284897E-2</v>
      </c>
      <c r="O2535" s="52">
        <f>IFERROR(_xll.qlIndexFixing(ONIndex6M,I2535,TRUE,_xll.ohTrigger(RecalcTrigger,Trigger6M)),NA())</f>
        <v>1.8931990262709419E-2</v>
      </c>
      <c r="P2535" s="52">
        <f>IFERROR(_xll.qlIndexFixing(Index1Y,$H2535,TRUE,_xll.ohTrigger(RecalcTrigger,Trigger1Y)),NA())</f>
        <v>2.1028376512451111E-2</v>
      </c>
      <c r="Q2535" s="52">
        <f>IFERROR(_xll.qlIndexFixing(ONIndex1Y,I2535,TRUE,_xll.ohTrigger(RecalcTrigger,Trigger1Y)),NA())</f>
        <v>2.0839399619516641E-2</v>
      </c>
    </row>
    <row r="2536" spans="2:17" x14ac:dyDescent="0.2">
      <c r="B2536" s="46" t="s">
        <v>51</v>
      </c>
      <c r="D2536" s="49">
        <f>_xll.qlCalendarAdvance(LocalCalendar,$D2535,B2536,"f",FALSE)</f>
        <v>57559</v>
      </c>
      <c r="E2536" s="49">
        <f>_xll.qlInterestRateIndexValueDate(IndexON,D2536)</f>
        <v>57559</v>
      </c>
      <c r="F2536" s="52">
        <f>IFERROR(_xll.qlIndexFixing(IndexON,D2536,TRUE,_xll.ohTrigger(RecalcTrigger,TriggerON)),NA())</f>
        <v>1.2829365523057135E-2</v>
      </c>
      <c r="H2536" s="49">
        <f>_xll.qlCalendarAdvance(IborCalendar,$H2535,B2536,"f",FALSE)</f>
        <v>57537</v>
      </c>
      <c r="I2536" s="49">
        <f>_xll.qlInterestRateIndexValueDate(Index1M,$H2536)</f>
        <v>57539</v>
      </c>
      <c r="J2536" s="52">
        <f>IFERROR(_xll.qlIndexFixing(Index1M,$H2536,TRUE,_xll.ohTrigger(RecalcTrigger,Trigger1M)),NA())</f>
        <v>1.5750478515758025E-2</v>
      </c>
      <c r="K2536" s="52">
        <f>IFERROR(_xll.qlIndexFixing(ONIndex1M,I2536,TRUE,_xll.ohTrigger(RecalcTrigger,Trigger1M)),NA())</f>
        <v>1.5745399387085968E-2</v>
      </c>
      <c r="L2536" s="52">
        <f>IFERROR(_xll.qlIndexFixing(Index3M,H2536,TRUE,_xll.ohTrigger(RecalcTrigger,Trigger3M)),NA())</f>
        <v>1.7108110685040805E-2</v>
      </c>
      <c r="M2536" s="52">
        <f>IFERROR(_xll.qlIndexFixing(ONIndex3M,I2536,TRUE,_xll.ohTrigger(RecalcTrigger,Trigger3M)),NA())</f>
        <v>1.7081642422960286E-2</v>
      </c>
      <c r="N2536" s="52">
        <f>IFERROR(_xll.qlIndexFixing(Index6M,$H2536,TRUE,_xll.ohTrigger(RecalcTrigger,Trigger6M)),NA())</f>
        <v>1.9002428309306318E-2</v>
      </c>
      <c r="O2536" s="52">
        <f>IFERROR(_xll.qlIndexFixing(ONIndex6M,I2536,TRUE,_xll.ohTrigger(RecalcTrigger,Trigger6M)),NA())</f>
        <v>1.8930519018116598E-2</v>
      </c>
      <c r="P2536" s="52">
        <f>IFERROR(_xll.qlIndexFixing(Index1Y,$H2536,TRUE,_xll.ohTrigger(RecalcTrigger,Trigger1Y)),NA())</f>
        <v>2.1027162396797538E-2</v>
      </c>
      <c r="Q2536" s="52">
        <f>IFERROR(_xll.qlIndexFixing(ONIndex1Y,I2536,TRUE,_xll.ohTrigger(RecalcTrigger,Trigger1Y)),NA())</f>
        <v>2.0838152013924471E-2</v>
      </c>
    </row>
    <row r="2537" spans="2:17" x14ac:dyDescent="0.2">
      <c r="B2537" s="46" t="s">
        <v>51</v>
      </c>
      <c r="D2537" s="49">
        <f>_xll.qlCalendarAdvance(LocalCalendar,$D2536,B2537,"f",FALSE)</f>
        <v>57566</v>
      </c>
      <c r="E2537" s="49">
        <f>_xll.qlInterestRateIndexValueDate(IndexON,D2537)</f>
        <v>57566</v>
      </c>
      <c r="F2537" s="52">
        <f>IFERROR(_xll.qlIndexFixing(IndexON,D2537,TRUE,_xll.ohTrigger(RecalcTrigger,TriggerON)),NA())</f>
        <v>1.282641175254895E-2</v>
      </c>
      <c r="H2537" s="49">
        <f>_xll.qlCalendarAdvance(IborCalendar,$H2536,B2537,"f",FALSE)</f>
        <v>57544</v>
      </c>
      <c r="I2537" s="49">
        <f>_xll.qlInterestRateIndexValueDate(Index1M,$H2537)</f>
        <v>57546</v>
      </c>
      <c r="J2537" s="52">
        <f>IFERROR(_xll.qlIndexFixing(Index1M,$H2537,TRUE,_xll.ohTrigger(RecalcTrigger,Trigger1M)),NA())</f>
        <v>1.5748200920373472E-2</v>
      </c>
      <c r="K2537" s="52">
        <f>IFERROR(_xll.qlIndexFixing(ONIndex1M,I2537,TRUE,_xll.ohTrigger(RecalcTrigger,Trigger1M)),NA())</f>
        <v>1.5743115062756274E-2</v>
      </c>
      <c r="L2537" s="52">
        <f>IFERROR(_xll.qlIndexFixing(Index3M,H2537,TRUE,_xll.ohTrigger(RecalcTrigger,Trigger3M)),NA())</f>
        <v>1.7106510044908027E-2</v>
      </c>
      <c r="M2537" s="52">
        <f>IFERROR(_xll.qlIndexFixing(ONIndex3M,I2537,TRUE,_xll.ohTrigger(RecalcTrigger,Trigger3M)),NA())</f>
        <v>1.708002680241627E-2</v>
      </c>
      <c r="N2537" s="52">
        <f>IFERROR(_xll.qlIndexFixing(Index6M,$H2537,TRUE,_xll.ohTrigger(RecalcTrigger,Trigger6M)),NA())</f>
        <v>1.9001381120869982E-2</v>
      </c>
      <c r="O2537" s="52">
        <f>IFERROR(_xll.qlIndexFixing(ONIndex6M,I2537,TRUE,_xll.ohTrigger(RecalcTrigger,Trigger6M)),NA())</f>
        <v>1.8929050642109146E-2</v>
      </c>
      <c r="P2537" s="52">
        <f>IFERROR(_xll.qlIndexFixing(Index1Y,$H2537,TRUE,_xll.ohTrigger(RecalcTrigger,Trigger1Y)),NA())</f>
        <v>2.1025950590809448E-2</v>
      </c>
      <c r="Q2537" s="52">
        <f>IFERROR(_xll.qlIndexFixing(ONIndex1Y,I2537,TRUE,_xll.ohTrigger(RecalcTrigger,Trigger1Y)),NA())</f>
        <v>2.0836906668471045E-2</v>
      </c>
    </row>
    <row r="2538" spans="2:17" x14ac:dyDescent="0.2">
      <c r="B2538" s="46" t="s">
        <v>51</v>
      </c>
      <c r="D2538" s="49">
        <f>_xll.qlCalendarAdvance(LocalCalendar,$D2537,B2538,"f",FALSE)</f>
        <v>57573</v>
      </c>
      <c r="E2538" s="49">
        <f>_xll.qlInterestRateIndexValueDate(IndexON,D2538)</f>
        <v>57573</v>
      </c>
      <c r="F2538" s="52">
        <f>IFERROR(_xll.qlIndexFixing(IndexON,D2538,TRUE,_xll.ohTrigger(RecalcTrigger,TriggerON)),NA())</f>
        <v>1.2823464168931764E-2</v>
      </c>
      <c r="H2538" s="49">
        <f>_xll.qlCalendarAdvance(IborCalendar,$H2537,B2538,"f",FALSE)</f>
        <v>57551</v>
      </c>
      <c r="I2538" s="49">
        <f>_xll.qlInterestRateIndexValueDate(Index1M,$H2538)</f>
        <v>57553</v>
      </c>
      <c r="J2538" s="52">
        <f>IFERROR(_xll.qlIndexFixing(Index1M,$H2538,TRUE,_xll.ohTrigger(RecalcTrigger,Trigger1M)),NA())</f>
        <v>1.5746110376757272E-2</v>
      </c>
      <c r="K2538" s="52">
        <f>IFERROR(_xll.qlIndexFixing(ONIndex1M,I2538,TRUE,_xll.ohTrigger(RecalcTrigger,Trigger1M)),NA())</f>
        <v>1.5740835496114158E-2</v>
      </c>
      <c r="L2538" s="52">
        <f>IFERROR(_xll.qlIndexFixing(Index3M,H2538,TRUE,_xll.ohTrigger(RecalcTrigger,Trigger3M)),NA())</f>
        <v>1.7104912784862099E-2</v>
      </c>
      <c r="M2538" s="52">
        <f>IFERROR(_xll.qlIndexFixing(ONIndex3M,I2538,TRUE,_xll.ohTrigger(RecalcTrigger,Trigger3M)),NA())</f>
        <v>1.7078414546807252E-2</v>
      </c>
      <c r="N2538" s="52">
        <f>IFERROR(_xll.qlIndexFixing(Index6M,$H2538,TRUE,_xll.ohTrigger(RecalcTrigger,Trigger6M)),NA())</f>
        <v>1.8999541544936285E-2</v>
      </c>
      <c r="O2538" s="52">
        <f>IFERROR(_xll.qlIndexFixing(ONIndex6M,I2538,TRUE,_xll.ohTrigger(RecalcTrigger,Trigger6M)),NA())</f>
        <v>1.8927585134687064E-2</v>
      </c>
      <c r="P2538" s="52">
        <f>IFERROR(_xll.qlIndexFixing(Index1Y,$H2538,TRUE,_xll.ohTrigger(RecalcTrigger,Trigger1Y)),NA())</f>
        <v>2.1024741094478567E-2</v>
      </c>
      <c r="Q2538" s="52">
        <f>IFERROR(_xll.qlIndexFixing(ONIndex1Y,I2538,TRUE,_xll.ohTrigger(RecalcTrigger,Trigger1Y)),NA())</f>
        <v>2.0835663583209652E-2</v>
      </c>
    </row>
    <row r="2539" spans="2:17" x14ac:dyDescent="0.2">
      <c r="B2539" s="46" t="s">
        <v>51</v>
      </c>
      <c r="D2539" s="49">
        <f>_xll.qlCalendarAdvance(LocalCalendar,$D2538,B2539,"f",FALSE)</f>
        <v>57580</v>
      </c>
      <c r="E2539" s="49">
        <f>_xll.qlInterestRateIndexValueDate(IndexON,D2539)</f>
        <v>57580</v>
      </c>
      <c r="F2539" s="52">
        <f>IFERROR(_xll.qlIndexFixing(IndexON,D2539,TRUE,_xll.ohTrigger(RecalcTrigger,TriggerON)),NA())</f>
        <v>1.2820522772125642E-2</v>
      </c>
      <c r="H2539" s="49">
        <f>_xll.qlCalendarAdvance(IborCalendar,$H2538,B2539,"f",FALSE)</f>
        <v>57558</v>
      </c>
      <c r="I2539" s="49">
        <f>_xll.qlInterestRateIndexValueDate(Index1M,$H2539)</f>
        <v>57560</v>
      </c>
      <c r="J2539" s="52">
        <f>IFERROR(_xll.qlIndexFixing(Index1M,$H2539,TRUE,_xll.ohTrigger(RecalcTrigger,Trigger1M)),NA())</f>
        <v>1.574384255025818E-2</v>
      </c>
      <c r="K2539" s="52">
        <f>IFERROR(_xll.qlIndexFixing(ONIndex1M,I2539,TRUE,_xll.ohTrigger(RecalcTrigger,Trigger1M)),NA())</f>
        <v>1.5738560687079683E-2</v>
      </c>
      <c r="L2539" s="52">
        <f>IFERROR(_xll.qlIndexFixing(Index3M,H2539,TRUE,_xll.ohTrigger(RecalcTrigger,Trigger3M)),NA())</f>
        <v>1.7103318904898766E-2</v>
      </c>
      <c r="M2539" s="52">
        <f>IFERROR(_xll.qlIndexFixing(ONIndex3M,I2539,TRUE,_xll.ohTrigger(RecalcTrigger,Trigger3M)),NA())</f>
        <v>1.7076805656053295E-2</v>
      </c>
      <c r="N2539" s="52">
        <f>IFERROR(_xll.qlIndexFixing(Index6M,$H2539,TRUE,_xll.ohTrigger(RecalcTrigger,Trigger6M)),NA())</f>
        <v>1.8998102508532299E-2</v>
      </c>
      <c r="O2539" s="52">
        <f>IFERROR(_xll.qlIndexFixing(ONIndex6M,I2539,TRUE,_xll.ohTrigger(RecalcTrigger,Trigger6M)),NA())</f>
        <v>1.8926122495876996E-2</v>
      </c>
      <c r="P2539" s="52">
        <f>IFERROR(_xll.qlIndexFixing(Index1Y,$H2539,TRUE,_xll.ohTrigger(RecalcTrigger,Trigger1Y)),NA())</f>
        <v>2.102353390779596E-2</v>
      </c>
      <c r="Q2539" s="52">
        <f>IFERROR(_xll.qlIndexFixing(ONIndex1Y,I2539,TRUE,_xll.ohTrigger(RecalcTrigger,Trigger1Y)),NA())</f>
        <v>2.0834422758113647E-2</v>
      </c>
    </row>
    <row r="2540" spans="2:17" x14ac:dyDescent="0.2">
      <c r="B2540" s="46" t="s">
        <v>51</v>
      </c>
      <c r="D2540" s="49">
        <f>_xll.qlCalendarAdvance(LocalCalendar,$D2539,B2540,"f",FALSE)</f>
        <v>57587</v>
      </c>
      <c r="E2540" s="49">
        <f>_xll.qlInterestRateIndexValueDate(IndexON,D2540)</f>
        <v>57587</v>
      </c>
      <c r="F2540" s="52">
        <f>IFERROR(_xll.qlIndexFixing(IndexON,D2540,TRUE,_xll.ohTrigger(RecalcTrigger,TriggerON)),NA())</f>
        <v>1.281758756221052E-2</v>
      </c>
      <c r="H2540" s="49">
        <f>_xll.qlCalendarAdvance(IborCalendar,$H2539,B2540,"f",FALSE)</f>
        <v>57565</v>
      </c>
      <c r="I2540" s="49">
        <f>_xll.qlInterestRateIndexValueDate(Index1M,$H2540)</f>
        <v>57567</v>
      </c>
      <c r="J2540" s="52">
        <f>IFERROR(_xll.qlIndexFixing(Index1M,$H2540,TRUE,_xll.ohTrigger(RecalcTrigger,Trigger1M)),NA())</f>
        <v>1.5741396717404675E-2</v>
      </c>
      <c r="K2540" s="52">
        <f>IFERROR(_xll.qlIndexFixing(ONIndex1M,I2540,TRUE,_xll.ohTrigger(RecalcTrigger,Trigger1M)),NA())</f>
        <v>1.5736290635679495E-2</v>
      </c>
      <c r="L2540" s="52">
        <f>IFERROR(_xll.qlIndexFixing(Index3M,H2540,TRUE,_xll.ohTrigger(RecalcTrigger,Trigger3M)),NA())</f>
        <v>1.7102021075217615E-2</v>
      </c>
      <c r="M2540" s="52">
        <f>IFERROR(_xll.qlIndexFixing(ONIndex3M,I2540,TRUE,_xll.ohTrigger(RecalcTrigger,Trigger3M)),NA())</f>
        <v>1.7075200130234336E-2</v>
      </c>
      <c r="N2540" s="52">
        <f>IFERROR(_xll.qlIndexFixing(Index6M,$H2540,TRUE,_xll.ohTrigger(RecalcTrigger,Trigger6M)),NA())</f>
        <v>1.8996666369307458E-2</v>
      </c>
      <c r="O2540" s="52">
        <f>IFERROR(_xll.qlIndexFixing(ONIndex6M,I2540,TRUE,_xll.ohTrigger(RecalcTrigger,Trigger6M)),NA())</f>
        <v>1.8924662725652297E-2</v>
      </c>
      <c r="P2540" s="52">
        <f>IFERROR(_xll.qlIndexFixing(Index1Y,$H2540,TRUE,_xll.ohTrigger(RecalcTrigger,Trigger1Y)),NA())</f>
        <v>2.1022329030753791E-2</v>
      </c>
      <c r="Q2540" s="52">
        <f>IFERROR(_xll.qlIndexFixing(ONIndex1Y,I2540,TRUE,_xll.ohTrigger(RecalcTrigger,Trigger1Y)),NA())</f>
        <v>2.083318419318303E-2</v>
      </c>
    </row>
    <row r="2541" spans="2:17" x14ac:dyDescent="0.2">
      <c r="B2541" s="46" t="s">
        <v>51</v>
      </c>
      <c r="D2541" s="49">
        <f>_xll.qlCalendarAdvance(LocalCalendar,$D2540,B2541,"f",FALSE)</f>
        <v>57594</v>
      </c>
      <c r="E2541" s="49">
        <f>_xll.qlInterestRateIndexValueDate(IndexON,D2541)</f>
        <v>57594</v>
      </c>
      <c r="F2541" s="52">
        <f>IFERROR(_xll.qlIndexFixing(IndexON,D2541,TRUE,_xll.ohTrigger(RecalcTrigger,TriggerON)),NA())</f>
        <v>1.281465853910646E-2</v>
      </c>
      <c r="H2541" s="49">
        <f>_xll.qlCalendarAdvance(IborCalendar,$H2540,B2541,"f",FALSE)</f>
        <v>57572</v>
      </c>
      <c r="I2541" s="49">
        <f>_xll.qlInterestRateIndexValueDate(Index1M,$H2541)</f>
        <v>57574</v>
      </c>
      <c r="J2541" s="52">
        <f>IFERROR(_xll.qlIndexFixing(Index1M,$H2541,TRUE,_xll.ohTrigger(RecalcTrigger,Trigger1M)),NA())</f>
        <v>1.5739138177463797E-2</v>
      </c>
      <c r="K2541" s="52">
        <f>IFERROR(_xll.qlIndexFixing(ONIndex1M,I2541,TRUE,_xll.ohTrigger(RecalcTrigger,Trigger1M)),NA())</f>
        <v>1.5734025341886948E-2</v>
      </c>
      <c r="L2541" s="52">
        <f>IFERROR(_xll.qlIndexFixing(Index3M,H2541,TRUE,_xll.ohTrigger(RecalcTrigger,Trigger3M)),NA())</f>
        <v>1.7100141285210538E-2</v>
      </c>
      <c r="M2541" s="52">
        <f>IFERROR(_xll.qlIndexFixing(ONIndex3M,I2541,TRUE,_xll.ohTrigger(RecalcTrigger,Trigger3M)),NA())</f>
        <v>1.7073597969297083E-2</v>
      </c>
      <c r="N2541" s="52">
        <f>IFERROR(_xll.qlIndexFixing(Index6M,$H2541,TRUE,_xll.ohTrigger(RecalcTrigger,Trigger6M)),NA())</f>
        <v>1.8995631295410355E-2</v>
      </c>
      <c r="O2541" s="52">
        <f>IFERROR(_xll.qlIndexFixing(ONIndex6M,I2541,TRUE,_xll.ohTrigger(RecalcTrigger,Trigger6M)),NA())</f>
        <v>1.8923205824012967E-2</v>
      </c>
      <c r="P2541" s="52">
        <f>IFERROR(_xll.qlIndexFixing(Index1Y,$H2541,TRUE,_xll.ohTrigger(RecalcTrigger,Trigger1Y)),NA())</f>
        <v>2.1021126463343778E-2</v>
      </c>
      <c r="Q2541" s="52">
        <f>IFERROR(_xll.qlIndexFixing(ONIndex1Y,I2541,TRUE,_xll.ohTrigger(RecalcTrigger,Trigger1Y)),NA())</f>
        <v>2.0831947888391156E-2</v>
      </c>
    </row>
    <row r="2542" spans="2:17" x14ac:dyDescent="0.2">
      <c r="B2542" s="46" t="s">
        <v>51</v>
      </c>
      <c r="D2542" s="49">
        <f>_xll.qlCalendarAdvance(LocalCalendar,$D2541,B2542,"f",FALSE)</f>
        <v>57601</v>
      </c>
      <c r="E2542" s="49">
        <f>_xll.qlInterestRateIndexValueDate(IndexON,D2542)</f>
        <v>57601</v>
      </c>
      <c r="F2542" s="52">
        <f>IFERROR(_xll.qlIndexFixing(IndexON,D2542,TRUE,_xll.ohTrigger(RecalcTrigger,TriggerON)),NA())</f>
        <v>1.2811735702893401E-2</v>
      </c>
      <c r="H2542" s="49">
        <f>_xll.qlCalendarAdvance(IborCalendar,$H2541,B2542,"f",FALSE)</f>
        <v>57579</v>
      </c>
      <c r="I2542" s="49">
        <f>_xll.qlInterestRateIndexValueDate(Index1M,$H2542)</f>
        <v>57581</v>
      </c>
      <c r="J2542" s="52">
        <f>IFERROR(_xll.qlIndexFixing(Index1M,$H2542,TRUE,_xll.ohTrigger(RecalcTrigger,Trigger1M)),NA())</f>
        <v>1.5736884401376751E-2</v>
      </c>
      <c r="K2542" s="52">
        <f>IFERROR(_xll.qlIndexFixing(ONIndex1M,I2542,TRUE,_xll.ohTrigger(RecalcTrigger,Trigger1M)),NA())</f>
        <v>1.5731947266135471E-2</v>
      </c>
      <c r="L2542" s="52">
        <f>IFERROR(_xll.qlIndexFixing(Index3M,H2542,TRUE,_xll.ohTrigger(RecalcTrigger,Trigger3M)),NA())</f>
        <v>1.7098557545475439E-2</v>
      </c>
      <c r="M2542" s="52">
        <f>IFERROR(_xll.qlIndexFixing(ONIndex3M,I2542,TRUE,_xll.ohTrigger(RecalcTrigger,Trigger3M)),NA())</f>
        <v>1.7072289900157411E-2</v>
      </c>
      <c r="N2542" s="52">
        <f>IFERROR(_xll.qlIndexFixing(Index6M,$H2542,TRUE,_xll.ohTrigger(RecalcTrigger,Trigger6M)),NA())</f>
        <v>1.8993802782368861E-2</v>
      </c>
      <c r="O2542" s="52">
        <f>IFERROR(_xll.qlIndexFixing(ONIndex6M,I2542,TRUE,_xll.ohTrigger(RecalcTrigger,Trigger6M)),NA())</f>
        <v>1.8922145303075233E-2</v>
      </c>
      <c r="P2542" s="52">
        <f>IFERROR(_xll.qlIndexFixing(Index1Y,$H2542,TRUE,_xll.ohTrigger(RecalcTrigger,Trigger1Y)),NA())</f>
        <v>2.1020451336699657E-2</v>
      </c>
      <c r="Q2542" s="52">
        <f>IFERROR(_xll.qlIndexFixing(ONIndex1Y,I2542,TRUE,_xll.ohTrigger(RecalcTrigger,Trigger1Y)),NA())</f>
        <v>2.0831228434075033E-2</v>
      </c>
    </row>
    <row r="2543" spans="2:17" x14ac:dyDescent="0.2">
      <c r="B2543" s="46" t="s">
        <v>51</v>
      </c>
      <c r="D2543" s="49">
        <f>_xll.qlCalendarAdvance(LocalCalendar,$D2542,B2543,"f",FALSE)</f>
        <v>57608</v>
      </c>
      <c r="E2543" s="49">
        <f>_xll.qlInterestRateIndexValueDate(IndexON,D2543)</f>
        <v>57608</v>
      </c>
      <c r="F2543" s="52">
        <f>IFERROR(_xll.qlIndexFixing(IndexON,D2543,TRUE,_xll.ohTrigger(RecalcTrigger,TriggerON)),NA())</f>
        <v>1.2808819053571341E-2</v>
      </c>
      <c r="H2543" s="49">
        <f>_xll.qlCalendarAdvance(IborCalendar,$H2542,B2543,"f",FALSE)</f>
        <v>57586</v>
      </c>
      <c r="I2543" s="49">
        <f>_xll.qlInterestRateIndexValueDate(Index1M,$H2543)</f>
        <v>57588</v>
      </c>
      <c r="J2543" s="52">
        <f>IFERROR(_xll.qlIndexFixing(Index1M,$H2543,TRUE,_xll.ohTrigger(RecalcTrigger,Trigger1M)),NA())</f>
        <v>1.5734085071853636E-2</v>
      </c>
      <c r="K2543" s="52">
        <f>IFERROR(_xll.qlIndexFixing(ONIndex1M,I2543,TRUE,_xll.ohTrigger(RecalcTrigger,Trigger1M)),NA())</f>
        <v>1.5729691728878503E-2</v>
      </c>
      <c r="L2543" s="52">
        <f>IFERROR(_xll.qlIndexFixing(Index3M,H2543,TRUE,_xll.ohTrigger(RecalcTrigger,Trigger3M)),NA())</f>
        <v>1.7096097828723813E-2</v>
      </c>
      <c r="M2543" s="52">
        <f>IFERROR(_xll.qlIndexFixing(ONIndex3M,I2543,TRUE,_xll.ohTrigger(RecalcTrigger,Trigger3M)),NA())</f>
        <v>1.7070694633718464E-2</v>
      </c>
      <c r="N2543" s="52">
        <f>IFERROR(_xll.qlIndexFixing(Index6M,$H2543,TRUE,_xll.ohTrigger(RecalcTrigger,Trigger6M)),NA())</f>
        <v>1.8990781872586276E-2</v>
      </c>
      <c r="O2543" s="52">
        <f>IFERROR(_xll.qlIndexFixing(ONIndex6M,I2543,TRUE,_xll.ohTrigger(RecalcTrigger,Trigger6M)),NA())</f>
        <v>1.8920694267263727E-2</v>
      </c>
      <c r="P2543" s="52">
        <f>IFERROR(_xll.qlIndexFixing(Index1Y,$H2543,TRUE,_xll.ohTrigger(RecalcTrigger,Trigger1Y)),NA())</f>
        <v>2.1017152753653366E-2</v>
      </c>
      <c r="Q2543" s="52">
        <f>IFERROR(_xll.qlIndexFixing(ONIndex1Y,I2543,TRUE,_xll.ohTrigger(RecalcTrigger,Trigger1Y)),NA())</f>
        <v>2.082999673978847E-2</v>
      </c>
    </row>
    <row r="2544" spans="2:17" x14ac:dyDescent="0.2">
      <c r="B2544" s="46" t="s">
        <v>51</v>
      </c>
      <c r="D2544" s="49">
        <f>_xll.qlCalendarAdvance(LocalCalendar,$D2543,B2544,"f",FALSE)</f>
        <v>57615</v>
      </c>
      <c r="E2544" s="49">
        <f>_xll.qlInterestRateIndexValueDate(IndexON,D2544)</f>
        <v>57615</v>
      </c>
      <c r="F2544" s="52">
        <f>IFERROR(_xll.qlIndexFixing(IndexON,D2544,TRUE,_xll.ohTrigger(RecalcTrigger,TriggerON)),NA())</f>
        <v>1.2805908591060344E-2</v>
      </c>
      <c r="H2544" s="49">
        <f>_xll.qlCalendarAdvance(IborCalendar,$H2543,B2544,"f",FALSE)</f>
        <v>57593</v>
      </c>
      <c r="I2544" s="49">
        <f>_xll.qlInterestRateIndexValueDate(Index1M,$H2544)</f>
        <v>57595</v>
      </c>
      <c r="J2544" s="52">
        <f>IFERROR(_xll.qlIndexFixing(Index1M,$H2544,TRUE,_xll.ohTrigger(RecalcTrigger,Trigger1M)),NA())</f>
        <v>1.5732574878959682E-2</v>
      </c>
      <c r="K2544" s="52">
        <f>IFERROR(_xll.qlIndexFixing(ONIndex1M,I2544,TRUE,_xll.ohTrigger(RecalcTrigger,Trigger1M)),NA())</f>
        <v>1.5727258006421607E-2</v>
      </c>
      <c r="L2544" s="52">
        <f>IFERROR(_xll.qlIndexFixing(Index3M,H2544,TRUE,_xll.ohTrigger(RecalcTrigger,Trigger3M)),NA())</f>
        <v>1.7094520349082397E-2</v>
      </c>
      <c r="M2544" s="52">
        <f>IFERROR(_xll.qlIndexFixing(ONIndex3M,I2544,TRUE,_xll.ohTrigger(RecalcTrigger,Trigger3M)),NA())</f>
        <v>1.7068811675828854E-2</v>
      </c>
      <c r="N2544" s="52">
        <f>IFERROR(_xll.qlIndexFixing(Index6M,$H2544,TRUE,_xll.ohTrigger(RecalcTrigger,Trigger6M)),NA())</f>
        <v>1.8989356793556025E-2</v>
      </c>
      <c r="O2544" s="52">
        <f>IFERROR(_xll.qlIndexFixing(ONIndex6M,I2544,TRUE,_xll.ohTrigger(RecalcTrigger,Trigger6M)),NA())</f>
        <v>1.8918852330713776E-2</v>
      </c>
      <c r="P2544" s="52">
        <f>IFERROR(_xll.qlIndexFixing(Index1Y,$H2544,TRUE,_xll.ohTrigger(RecalcTrigger,Trigger1Y)),NA())</f>
        <v>2.1017532618822183E-2</v>
      </c>
      <c r="Q2544" s="52">
        <f>IFERROR(_xll.qlIndexFixing(ONIndex1Y,I2544,TRUE,_xll.ohTrigger(RecalcTrigger,Trigger1Y)),NA())</f>
        <v>2.0828252534981218E-2</v>
      </c>
    </row>
    <row r="2545" spans="2:17" x14ac:dyDescent="0.2">
      <c r="B2545" s="46" t="s">
        <v>51</v>
      </c>
      <c r="D2545" s="49">
        <f>_xll.qlCalendarAdvance(LocalCalendar,$D2544,B2545,"f",FALSE)</f>
        <v>57622</v>
      </c>
      <c r="E2545" s="49">
        <f>_xll.qlInterestRateIndexValueDate(IndexON,D2545)</f>
        <v>57622</v>
      </c>
      <c r="F2545" s="52">
        <f>IFERROR(_xll.qlIndexFixing(IndexON,D2545,TRUE,_xll.ohTrigger(RecalcTrigger,TriggerON)),NA())</f>
        <v>1.2803004315360411E-2</v>
      </c>
      <c r="H2545" s="49">
        <f>_xll.qlCalendarAdvance(IborCalendar,$H2544,B2545,"f",FALSE)</f>
        <v>57600</v>
      </c>
      <c r="I2545" s="49">
        <f>_xll.qlInterestRateIndexValueDate(Index1M,$H2545)</f>
        <v>57602</v>
      </c>
      <c r="J2545" s="52">
        <f>IFERROR(_xll.qlIndexFixing(Index1M,$H2545,TRUE,_xll.ohTrigger(RecalcTrigger,Trigger1M)),NA())</f>
        <v>1.5730151656212787E-2</v>
      </c>
      <c r="K2545" s="52">
        <f>IFERROR(_xll.qlIndexFixing(ONIndex1M,I2545,TRUE,_xll.ohTrigger(RecalcTrigger,Trigger1M)),NA())</f>
        <v>1.5725011743166206E-2</v>
      </c>
      <c r="L2545" s="52">
        <f>IFERROR(_xll.qlIndexFixing(Index3M,H2545,TRUE,_xll.ohTrigger(RecalcTrigger,Trigger3M)),NA())</f>
        <v>1.7092946248997831E-2</v>
      </c>
      <c r="M2545" s="52">
        <f>IFERROR(_xll.qlIndexFixing(ONIndex3M,I2545,TRUE,_xll.ohTrigger(RecalcTrigger,Trigger3M)),NA())</f>
        <v>1.7067222974471719E-2</v>
      </c>
      <c r="N2545" s="52">
        <f>IFERROR(_xll.qlIndexFixing(Index6M,$H2545,TRUE,_xll.ohTrigger(RecalcTrigger,Trigger6M)),NA())</f>
        <v>1.8987934611044598E-2</v>
      </c>
      <c r="O2545" s="52">
        <f>IFERROR(_xll.qlIndexFixing(ONIndex6M,I2545,TRUE,_xll.ohTrigger(RecalcTrigger,Trigger6M)),NA())</f>
        <v>1.8917406903469214E-2</v>
      </c>
      <c r="P2545" s="52">
        <f>IFERROR(_xll.qlIndexFixing(Index1Y,$H2545,TRUE,_xll.ohTrigger(RecalcTrigger,Trigger1Y)),NA())</f>
        <v>2.1016339289857168E-2</v>
      </c>
      <c r="Q2545" s="52">
        <f>IFERROR(_xll.qlIndexFixing(ONIndex1Y,I2545,TRUE,_xll.ohTrigger(RecalcTrigger,Trigger1Y)),NA())</f>
        <v>2.0827025270824251E-2</v>
      </c>
    </row>
    <row r="2546" spans="2:17" x14ac:dyDescent="0.2">
      <c r="B2546" s="46" t="s">
        <v>51</v>
      </c>
      <c r="D2546" s="49">
        <f>_xll.qlCalendarAdvance(LocalCalendar,$D2545,B2546,"f",FALSE)</f>
        <v>57629</v>
      </c>
      <c r="E2546" s="49">
        <f>_xll.qlInterestRateIndexValueDate(IndexON,D2546)</f>
        <v>57629</v>
      </c>
      <c r="F2546" s="52">
        <f>IFERROR(_xll.qlIndexFixing(IndexON,D2546,TRUE,_xll.ohTrigger(RecalcTrigger,TriggerON)),NA())</f>
        <v>1.2800106226551478E-2</v>
      </c>
      <c r="H2546" s="49">
        <f>_xll.qlCalendarAdvance(IborCalendar,$H2545,B2546,"f",FALSE)</f>
        <v>57607</v>
      </c>
      <c r="I2546" s="49">
        <f>_xll.qlInterestRateIndexValueDate(Index1M,$H2546)</f>
        <v>57609</v>
      </c>
      <c r="J2546" s="52">
        <f>IFERROR(_xll.qlIndexFixing(Index1M,$H2546,TRUE,_xll.ohTrigger(RecalcTrigger,Trigger1M)),NA())</f>
        <v>1.5727916935517842E-2</v>
      </c>
      <c r="K2546" s="52">
        <f>IFERROR(_xll.qlIndexFixing(ONIndex1M,I2546,TRUE,_xll.ohTrigger(RecalcTrigger,Trigger1M)),NA())</f>
        <v>1.5722770237571737E-2</v>
      </c>
      <c r="L2546" s="52">
        <f>IFERROR(_xll.qlIndexFixing(Index3M,H2546,TRUE,_xll.ohTrigger(RecalcTrigger,Trigger3M)),NA())</f>
        <v>1.7091375528467487E-2</v>
      </c>
      <c r="M2546" s="52">
        <f>IFERROR(_xll.qlIndexFixing(ONIndex3M,I2546,TRUE,_xll.ohTrigger(RecalcTrigger,Trigger3M)),NA())</f>
        <v>1.7065637637996289E-2</v>
      </c>
      <c r="N2546" s="52">
        <f>IFERROR(_xll.qlIndexFixing(Index6M,$H2546,TRUE,_xll.ohTrigger(RecalcTrigger,Trigger6M)),NA())</f>
        <v>1.8986515325044934E-2</v>
      </c>
      <c r="O2546" s="52">
        <f>IFERROR(_xll.qlIndexFixing(ONIndex6M,I2546,TRUE,_xll.ohTrigger(RecalcTrigger,Trigger6M)),NA())</f>
        <v>1.8915964344783376E-2</v>
      </c>
      <c r="P2546" s="52">
        <f>IFERROR(_xll.qlIndexFixing(Index1Y,$H2546,TRUE,_xll.ohTrigger(RecalcTrigger,Trigger1Y)),NA())</f>
        <v>2.1015148270482488E-2</v>
      </c>
      <c r="Q2546" s="52">
        <f>IFERROR(_xll.qlIndexFixing(ONIndex1Y,I2546,TRUE,_xll.ohTrigger(RecalcTrigger,Trigger1Y)),NA())</f>
        <v>2.0825800266859318E-2</v>
      </c>
    </row>
    <row r="2547" spans="2:17" x14ac:dyDescent="0.2">
      <c r="B2547" s="46" t="s">
        <v>51</v>
      </c>
      <c r="D2547" s="49">
        <f>_xll.qlCalendarAdvance(LocalCalendar,$D2546,B2547,"f",FALSE)</f>
        <v>57636</v>
      </c>
      <c r="E2547" s="49">
        <f>_xll.qlInterestRateIndexValueDate(IndexON,D2547)</f>
        <v>57636</v>
      </c>
      <c r="F2547" s="52">
        <f>IFERROR(_xll.qlIndexFixing(IndexON,D2547,TRUE,_xll.ohTrigger(RecalcTrigger,TriggerON)),NA())</f>
        <v>1.2797214324633543E-2</v>
      </c>
      <c r="H2547" s="49">
        <f>_xll.qlCalendarAdvance(IborCalendar,$H2546,B2547,"f",FALSE)</f>
        <v>57614</v>
      </c>
      <c r="I2547" s="49">
        <f>_xll.qlInterestRateIndexValueDate(Index1M,$H2547)</f>
        <v>57616</v>
      </c>
      <c r="J2547" s="52">
        <f>IFERROR(_xll.qlIndexFixing(Index1M,$H2547,TRUE,_xll.ohTrigger(RecalcTrigger,Trigger1M)),NA())</f>
        <v>1.5726055939883177E-2</v>
      </c>
      <c r="K2547" s="52">
        <f>IFERROR(_xll.qlIndexFixing(ONIndex1M,I2547,TRUE,_xll.ohTrigger(RecalcTrigger,Trigger1M)),NA())</f>
        <v>1.5720533489611555E-2</v>
      </c>
      <c r="L2547" s="52">
        <f>IFERROR(_xll.qlIndexFixing(Index3M,H2547,TRUE,_xll.ohTrigger(RecalcTrigger,Trigger3M)),NA())</f>
        <v>1.7090689547721694E-2</v>
      </c>
      <c r="M2547" s="52">
        <f>IFERROR(_xll.qlIndexFixing(ONIndex3M,I2547,TRUE,_xll.ohTrigger(RecalcTrigger,Trigger3M)),NA())</f>
        <v>1.7064055666455857E-2</v>
      </c>
      <c r="N2547" s="52">
        <f>IFERROR(_xll.qlIndexFixing(Index6M,$H2547,TRUE,_xll.ohTrigger(RecalcTrigger,Trigger6M)),NA())</f>
        <v>1.8985497790466706E-2</v>
      </c>
      <c r="O2547" s="52">
        <f>IFERROR(_xll.qlIndexFixing(ONIndex6M,I2547,TRUE,_xll.ohTrigger(RecalcTrigger,Trigger6M)),NA())</f>
        <v>1.8914524654762843E-2</v>
      </c>
      <c r="P2547" s="52">
        <f>IFERROR(_xll.qlIndexFixing(Index1Y,$H2547,TRUE,_xll.ohTrigger(RecalcTrigger,Trigger1Y)),NA())</f>
        <v>2.101395956069009E-2</v>
      </c>
      <c r="Q2547" s="52">
        <f>IFERROR(_xll.qlIndexFixing(ONIndex1Y,I2547,TRUE,_xll.ohTrigger(RecalcTrigger,Trigger1Y)),NA())</f>
        <v>2.0824577523033128E-2</v>
      </c>
    </row>
    <row r="2548" spans="2:17" x14ac:dyDescent="0.2">
      <c r="B2548" s="46" t="s">
        <v>51</v>
      </c>
      <c r="D2548" s="49">
        <f>_xll.qlCalendarAdvance(LocalCalendar,$D2547,B2548,"f",FALSE)</f>
        <v>57643</v>
      </c>
      <c r="E2548" s="49">
        <f>_xll.qlInterestRateIndexValueDate(IndexON,D2548)</f>
        <v>57643</v>
      </c>
      <c r="F2548" s="52">
        <f>IFERROR(_xll.qlIndexFixing(IndexON,D2548,TRUE,_xll.ohTrigger(RecalcTrigger,TriggerON)),NA())</f>
        <v>1.2794328609526673E-2</v>
      </c>
      <c r="H2548" s="49">
        <f>_xll.qlCalendarAdvance(IborCalendar,$H2547,B2548,"f",FALSE)</f>
        <v>57621</v>
      </c>
      <c r="I2548" s="49">
        <f>_xll.qlInterestRateIndexValueDate(Index1M,$H2548)</f>
        <v>57623</v>
      </c>
      <c r="J2548" s="52">
        <f>IFERROR(_xll.qlIndexFixing(Index1M,$H2548,TRUE,_xll.ohTrigger(RecalcTrigger,Trigger1M)),NA())</f>
        <v>1.5723461785637861E-2</v>
      </c>
      <c r="K2548" s="52">
        <f>IFERROR(_xll.qlIndexFixing(ONIndex1M,I2548,TRUE,_xll.ohTrigger(RecalcTrigger,Trigger1M)),NA())</f>
        <v>1.5718485410685101E-2</v>
      </c>
      <c r="L2548" s="52">
        <f>IFERROR(_xll.qlIndexFixing(Index3M,H2548,TRUE,_xll.ohTrigger(RecalcTrigger,Trigger3M)),NA())</f>
        <v>1.7089126088327404E-2</v>
      </c>
      <c r="M2548" s="52">
        <f>IFERROR(_xll.qlIndexFixing(ONIndex3M,I2548,TRUE,_xll.ohTrigger(RecalcTrigger,Trigger3M)),NA())</f>
        <v>1.7062768777467152E-2</v>
      </c>
      <c r="N2548" s="52">
        <f>IFERROR(_xll.qlIndexFixing(Index6M,$H2548,TRUE,_xll.ohTrigger(RecalcTrigger,Trigger6M)),NA())</f>
        <v>1.8984084430188224E-2</v>
      </c>
      <c r="O2548" s="52">
        <f>IFERROR(_xll.qlIndexFixing(ONIndex6M,I2548,TRUE,_xll.ohTrigger(RecalcTrigger,Trigger6M)),NA())</f>
        <v>1.8913482119584657E-2</v>
      </c>
      <c r="P2548" s="52">
        <f>IFERROR(_xll.qlIndexFixing(Index1Y,$H2548,TRUE,_xll.ohTrigger(RecalcTrigger,Trigger1Y)),NA())</f>
        <v>2.1012773160472134E-2</v>
      </c>
      <c r="Q2548" s="52">
        <f>IFERROR(_xll.qlIndexFixing(ONIndex1Y,I2548,TRUE,_xll.ohTrigger(RecalcTrigger,Trigger1Y)),NA())</f>
        <v>2.0823872172854863E-2</v>
      </c>
    </row>
    <row r="2549" spans="2:17" x14ac:dyDescent="0.2">
      <c r="B2549" s="46" t="s">
        <v>51</v>
      </c>
      <c r="D2549" s="49">
        <f>_xll.qlCalendarAdvance(LocalCalendar,$D2548,B2549,"f",FALSE)</f>
        <v>57650</v>
      </c>
      <c r="E2549" s="49">
        <f>_xll.qlInterestRateIndexValueDate(IndexON,D2549)</f>
        <v>57650</v>
      </c>
      <c r="F2549" s="52">
        <f>IFERROR(_xll.qlIndexFixing(IndexON,D2549,TRUE,_xll.ohTrigger(RecalcTrigger,TriggerON)),NA())</f>
        <v>1.2791449081310802E-2</v>
      </c>
      <c r="H2549" s="49">
        <f>_xll.qlCalendarAdvance(IborCalendar,$H2548,B2549,"f",FALSE)</f>
        <v>57628</v>
      </c>
      <c r="I2549" s="49">
        <f>_xll.qlInterestRateIndexValueDate(Index1M,$H2549)</f>
        <v>57630</v>
      </c>
      <c r="J2549" s="52">
        <f>IFERROR(_xll.qlIndexFixing(Index1M,$H2549,TRUE,_xll.ohTrigger(RecalcTrigger,Trigger1M)),NA())</f>
        <v>1.5721426309337205E-2</v>
      </c>
      <c r="K2549" s="52">
        <f>IFERROR(_xll.qlIndexFixing(ONIndex1M,I2549,TRUE,_xll.ohTrigger(RecalcTrigger,Trigger1M)),NA())</f>
        <v>1.5716074266567404E-2</v>
      </c>
      <c r="L2549" s="52">
        <f>IFERROR(_xll.qlIndexFixing(Index3M,H2549,TRUE,_xll.ohTrigger(RecalcTrigger,Trigger3M)),NA())</f>
        <v>1.7087566008974042E-2</v>
      </c>
      <c r="M2549" s="52">
        <f>IFERROR(_xll.qlIndexFixing(ONIndex3M,I2549,TRUE,_xll.ohTrigger(RecalcTrigger,Trigger3M)),NA())</f>
        <v>1.7060901817993468E-2</v>
      </c>
      <c r="N2549" s="52">
        <f>IFERROR(_xll.qlIndexFixing(Index6M,$H2549,TRUE,_xll.ohTrigger(RecalcTrigger,Trigger6M)),NA())</f>
        <v>1.8984270715614322E-2</v>
      </c>
      <c r="O2549" s="52">
        <f>IFERROR(_xll.qlIndexFixing(ONIndex6M,I2549,TRUE,_xll.ohTrigger(RecalcTrigger,Trigger6M)),NA())</f>
        <v>1.8911653880424595E-2</v>
      </c>
      <c r="P2549" s="52">
        <f>IFERROR(_xll.qlIndexFixing(Index1Y,$H2549,TRUE,_xll.ohTrigger(RecalcTrigger,Trigger1Y)),NA())</f>
        <v>2.1012114874240834E-2</v>
      </c>
      <c r="Q2549" s="52">
        <f>IFERROR(_xll.qlIndexFixing(ONIndex1Y,I2549,TRUE,_xll.ohTrigger(RecalcTrigger,Trigger1Y)),NA())</f>
        <v>2.0822138815930202E-2</v>
      </c>
    </row>
    <row r="2550" spans="2:17" x14ac:dyDescent="0.2">
      <c r="B2550" s="46" t="s">
        <v>51</v>
      </c>
      <c r="D2550" s="49">
        <f>_xll.qlCalendarAdvance(LocalCalendar,$D2549,B2550,"f",FALSE)</f>
        <v>57657</v>
      </c>
      <c r="E2550" s="49">
        <f>_xll.qlInterestRateIndexValueDate(IndexON,D2550)</f>
        <v>57657</v>
      </c>
      <c r="F2550" s="52">
        <f>IFERROR(_xll.qlIndexFixing(IndexON,D2550,TRUE,_xll.ohTrigger(RecalcTrigger,TriggerON)),NA())</f>
        <v>1.278857573998593E-2</v>
      </c>
      <c r="H2550" s="49">
        <f>_xll.qlCalendarAdvance(IborCalendar,$H2549,B2550,"f",FALSE)</f>
        <v>57635</v>
      </c>
      <c r="I2550" s="49">
        <f>_xll.qlInterestRateIndexValueDate(Index1M,$H2550)</f>
        <v>57637</v>
      </c>
      <c r="J2550" s="52">
        <f>IFERROR(_xll.qlIndexFixing(Index1M,$H2550,TRUE,_xll.ohTrigger(RecalcTrigger,Trigger1M)),NA())</f>
        <v>1.5719025691095834E-2</v>
      </c>
      <c r="K2550" s="52">
        <f>IFERROR(_xll.qlIndexFixing(ONIndex1M,I2550,TRUE,_xll.ohTrigger(RecalcTrigger,Trigger1M)),NA())</f>
        <v>1.5713851791510081E-2</v>
      </c>
      <c r="L2550" s="52">
        <f>IFERROR(_xll.qlIndexFixing(Index3M,H2550,TRUE,_xll.ohTrigger(RecalcTrigger,Trigger3M)),NA())</f>
        <v>1.7086303649555164E-2</v>
      </c>
      <c r="M2550" s="52">
        <f>IFERROR(_xll.qlIndexFixing(ONIndex3M,I2550,TRUE,_xll.ohTrigger(RecalcTrigger,Trigger3M)),NA())</f>
        <v>1.7059329941124801E-2</v>
      </c>
      <c r="N2550" s="52">
        <f>IFERROR(_xll.qlIndexFixing(Index6M,$H2550,TRUE,_xll.ohTrigger(RecalcTrigger,Trigger6M)),NA())</f>
        <v>1.8981266399578482E-2</v>
      </c>
      <c r="O2550" s="52">
        <f>IFERROR(_xll.qlIndexFixing(ONIndex6M,I2550,TRUE,_xll.ohTrigger(RecalcTrigger,Trigger6M)),NA())</f>
        <v>1.891022279616017E-2</v>
      </c>
      <c r="P2550" s="52">
        <f>IFERROR(_xll.qlIndexFixing(Index1Y,$H2550,TRUE,_xll.ohTrigger(RecalcTrigger,Trigger1Y)),NA())</f>
        <v>2.1010407288725556E-2</v>
      </c>
      <c r="Q2550" s="52">
        <f>IFERROR(_xll.qlIndexFixing(ONIndex1Y,I2550,TRUE,_xll.ohTrigger(RecalcTrigger,Trigger1Y)),NA())</f>
        <v>2.0820922852573531E-2</v>
      </c>
    </row>
    <row r="2551" spans="2:17" x14ac:dyDescent="0.2">
      <c r="B2551" s="46" t="s">
        <v>51</v>
      </c>
      <c r="D2551" s="49">
        <f>_xll.qlCalendarAdvance(LocalCalendar,$D2550,B2551,"f",FALSE)</f>
        <v>57664</v>
      </c>
      <c r="E2551" s="49">
        <f>_xll.qlInterestRateIndexValueDate(IndexON,D2551)</f>
        <v>57664</v>
      </c>
      <c r="F2551" s="52">
        <f>IFERROR(_xll.qlIndexFixing(IndexON,D2551,TRUE,_xll.ohTrigger(RecalcTrigger,TriggerON)),NA())</f>
        <v>1.2785708585472122E-2</v>
      </c>
      <c r="H2551" s="49">
        <f>_xll.qlCalendarAdvance(IborCalendar,$H2550,B2551,"f",FALSE)</f>
        <v>57642</v>
      </c>
      <c r="I2551" s="49">
        <f>_xll.qlInterestRateIndexValueDate(Index1M,$H2551)</f>
        <v>57644</v>
      </c>
      <c r="J2551" s="52">
        <f>IFERROR(_xll.qlIndexFixing(Index1M,$H2551,TRUE,_xll.ohTrigger(RecalcTrigger,Trigger1M)),NA())</f>
        <v>1.5716814789569461E-2</v>
      </c>
      <c r="K2551" s="52">
        <f>IFERROR(_xll.qlIndexFixing(ONIndex1M,I2551,TRUE,_xll.ohTrigger(RecalcTrigger,Trigger1M)),NA())</f>
        <v>1.571163407411369E-2</v>
      </c>
      <c r="L2551" s="52">
        <f>IFERROR(_xll.qlIndexFixing(Index3M,H2551,TRUE,_xll.ohTrigger(RecalcTrigger,Trigger3M)),NA())</f>
        <v>1.7084455990379048E-2</v>
      </c>
      <c r="M2551" s="52">
        <f>IFERROR(_xll.qlIndexFixing(ONIndex3M,I2551,TRUE,_xll.ohTrigger(RecalcTrigger,Trigger3M)),NA())</f>
        <v>1.7057761429137841E-2</v>
      </c>
      <c r="N2551" s="52">
        <f>IFERROR(_xll.qlIndexFixing(Index6M,$H2551,TRUE,_xll.ohTrigger(RecalcTrigger,Trigger6M)),NA())</f>
        <v>1.8979861729234923E-2</v>
      </c>
      <c r="O2551" s="52">
        <f>IFERROR(_xll.qlIndexFixing(ONIndex6M,I2551,TRUE,_xll.ohTrigger(RecalcTrigger,Trigger6M)),NA())</f>
        <v>1.8908794580481114E-2</v>
      </c>
      <c r="P2551" s="52">
        <f>IFERROR(_xll.qlIndexFixing(Index1Y,$H2551,TRUE,_xll.ohTrigger(RecalcTrigger,Trigger1Y)),NA())</f>
        <v>2.1009227817180599E-2</v>
      </c>
      <c r="Q2551" s="52">
        <f>IFERROR(_xll.qlIndexFixing(ONIndex1Y,I2551,TRUE,_xll.ohTrigger(RecalcTrigger,Trigger1Y)),NA())</f>
        <v>2.0819709149408894E-2</v>
      </c>
    </row>
    <row r="2552" spans="2:17" x14ac:dyDescent="0.2">
      <c r="B2552" s="46" t="s">
        <v>51</v>
      </c>
      <c r="D2552" s="49">
        <f>_xll.qlCalendarAdvance(LocalCalendar,$D2551,B2552,"f",FALSE)</f>
        <v>57672</v>
      </c>
      <c r="E2552" s="49">
        <f>_xll.qlInterestRateIndexValueDate(IndexON,D2552)</f>
        <v>57672</v>
      </c>
      <c r="F2552" s="52">
        <f>IFERROR(_xll.qlIndexFixing(IndexON,D2552,TRUE,_xll.ohTrigger(RecalcTrigger,TriggerON)),NA())</f>
        <v>1.2782485216513706E-2</v>
      </c>
      <c r="H2552" s="49">
        <f>_xll.qlCalendarAdvance(IborCalendar,$H2551,B2552,"f",FALSE)</f>
        <v>57649</v>
      </c>
      <c r="I2552" s="49">
        <f>_xll.qlInterestRateIndexValueDate(Index1M,$H2552)</f>
        <v>57651</v>
      </c>
      <c r="J2552" s="52">
        <f>IFERROR(_xll.qlIndexFixing(Index1M,$H2552,TRUE,_xll.ohTrigger(RecalcTrigger,Trigger1M)),NA())</f>
        <v>1.5714608651871131E-2</v>
      </c>
      <c r="K2552" s="52">
        <f>IFERROR(_xll.qlIndexFixing(ONIndex1M,I2552,TRUE,_xll.ohTrigger(RecalcTrigger,Trigger1M)),NA())</f>
        <v>1.5709421114298294E-2</v>
      </c>
      <c r="L2552" s="52">
        <f>IFERROR(_xll.qlIndexFixing(Index3M,H2552,TRUE,_xll.ohTrigger(RecalcTrigger,Trigger3M)),NA())</f>
        <v>1.7082906051128912E-2</v>
      </c>
      <c r="M2552" s="52">
        <f>IFERROR(_xll.qlIndexFixing(ONIndex3M,I2552,TRUE,_xll.ohTrigger(RecalcTrigger,Trigger3M)),NA())</f>
        <v>1.7056196282032587E-2</v>
      </c>
      <c r="N2552" s="52">
        <f>IFERROR(_xll.qlIndexFixing(Index6M,$H2552,TRUE,_xll.ohTrigger(RecalcTrigger,Trigger6M)),NA())</f>
        <v>1.8978060435463552E-2</v>
      </c>
      <c r="O2552" s="52">
        <f>IFERROR(_xll.qlIndexFixing(ONIndex6M,I2552,TRUE,_xll.ohTrigger(RecalcTrigger,Trigger6M)),NA())</f>
        <v>1.8907369233387428E-2</v>
      </c>
      <c r="P2552" s="52">
        <f>IFERROR(_xll.qlIndexFixing(Index1Y,$H2552,TRUE,_xll.ohTrigger(RecalcTrigger,Trigger1Y)),NA())</f>
        <v>2.1008050655177194E-2</v>
      </c>
      <c r="Q2552" s="52">
        <f>IFERROR(_xll.qlIndexFixing(ONIndex1Y,I2552,TRUE,_xll.ohTrigger(RecalcTrigger,Trigger1Y)),NA())</f>
        <v>2.0818497706382999E-2</v>
      </c>
    </row>
    <row r="2553" spans="2:17" x14ac:dyDescent="0.2">
      <c r="B2553" s="46" t="s">
        <v>51</v>
      </c>
      <c r="D2553" s="49">
        <f>_xll.qlCalendarAdvance(LocalCalendar,$D2552,B2553,"f",FALSE)</f>
        <v>57679</v>
      </c>
      <c r="E2553" s="49">
        <f>_xll.qlInterestRateIndexValueDate(IndexON,D2553)</f>
        <v>57679</v>
      </c>
      <c r="F2553" s="52">
        <f>IFERROR(_xll.qlIndexFixing(IndexON,D2553,TRUE,_xll.ohTrigger(RecalcTrigger,TriggerON)),NA())</f>
        <v>1.2779632000770036E-2</v>
      </c>
      <c r="H2553" s="49">
        <f>_xll.qlCalendarAdvance(IborCalendar,$H2552,B2553,"f",FALSE)</f>
        <v>57656</v>
      </c>
      <c r="I2553" s="49">
        <f>_xll.qlInterestRateIndexValueDate(Index1M,$H2553)</f>
        <v>57658</v>
      </c>
      <c r="J2553" s="52">
        <f>IFERROR(_xll.qlIndexFixing(Index1M,$H2553,TRUE,_xll.ohTrigger(RecalcTrigger,Trigger1M)),NA())</f>
        <v>1.5712407277993105E-2</v>
      </c>
      <c r="K2553" s="52">
        <f>IFERROR(_xll.qlIndexFixing(ONIndex1M,I2553,TRUE,_xll.ohTrigger(RecalcTrigger,Trigger1M)),NA())</f>
        <v>1.5707398038784515E-2</v>
      </c>
      <c r="L2553" s="52">
        <f>IFERROR(_xll.qlIndexFixing(Index3M,H2553,TRUE,_xll.ohTrigger(RecalcTrigger,Trigger3M)),NA())</f>
        <v>1.7081359491904397E-2</v>
      </c>
      <c r="M2553" s="52">
        <f>IFERROR(_xll.qlIndexFixing(ONIndex3M,I2553,TRUE,_xll.ohTrigger(RecalcTrigger,Trigger3M)),NA())</f>
        <v>1.7054927047721602E-2</v>
      </c>
      <c r="N2553" s="52">
        <f>IFERROR(_xll.qlIndexFixing(Index6M,$H2553,TRUE,_xll.ohTrigger(RecalcTrigger,Trigger6M)),NA())</f>
        <v>1.8976661424878822E-2</v>
      </c>
      <c r="O2553" s="52">
        <f>IFERROR(_xll.qlIndexFixing(ONIndex6M,I2553,TRUE,_xll.ohTrigger(RecalcTrigger,Trigger6M)),NA())</f>
        <v>1.8906341690696493E-2</v>
      </c>
      <c r="P2553" s="52">
        <f>IFERROR(_xll.qlIndexFixing(Index1Y,$H2553,TRUE,_xll.ohTrigger(RecalcTrigger,Trigger1Y)),NA())</f>
        <v>2.1007401994863641E-2</v>
      </c>
      <c r="Q2553" s="52">
        <f>IFERROR(_xll.qlIndexFixing(ONIndex1Y,I2553,TRUE,_xll.ohTrigger(RecalcTrigger,Trigger1Y)),NA())</f>
        <v>2.0817804113260063E-2</v>
      </c>
    </row>
    <row r="2554" spans="2:17" x14ac:dyDescent="0.2">
      <c r="B2554" s="46" t="s">
        <v>51</v>
      </c>
      <c r="D2554" s="49">
        <f>_xll.qlCalendarAdvance(LocalCalendar,$D2553,B2554,"f",FALSE)</f>
        <v>57686</v>
      </c>
      <c r="E2554" s="49">
        <f>_xll.qlInterestRateIndexValueDate(IndexON,D2554)</f>
        <v>57686</v>
      </c>
      <c r="F2554" s="52">
        <f>IFERROR(_xll.qlIndexFixing(IndexON,D2554,TRUE,_xll.ohTrigger(RecalcTrigger,TriggerON)),NA())</f>
        <v>1.2776784972370336E-2</v>
      </c>
      <c r="H2554" s="49">
        <f>_xll.qlCalendarAdvance(IborCalendar,$H2553,B2554,"f",FALSE)</f>
        <v>57663</v>
      </c>
      <c r="I2554" s="49">
        <f>_xll.qlInterestRateIndexValueDate(Index1M,$H2554)</f>
        <v>57665</v>
      </c>
      <c r="J2554" s="52">
        <f>IFERROR(_xll.qlIndexFixing(Index1M,$H2554,TRUE,_xll.ohTrigger(RecalcTrigger,Trigger1M)),NA())</f>
        <v>1.5710210667940545E-2</v>
      </c>
      <c r="K2554" s="52">
        <f>IFERROR(_xll.qlIndexFixing(ONIndex1M,I2554,TRUE,_xll.ohTrigger(RecalcTrigger,Trigger1M)),NA())</f>
        <v>1.5705009467597009E-2</v>
      </c>
      <c r="L2554" s="52">
        <f>IFERROR(_xll.qlIndexFixing(Index3M,H2554,TRUE,_xll.ohTrigger(RecalcTrigger,Trigger3M)),NA())</f>
        <v>1.7080111325139407E-2</v>
      </c>
      <c r="M2554" s="52">
        <f>IFERROR(_xll.qlIndexFixing(ONIndex3M,I2554,TRUE,_xll.ohTrigger(RecalcTrigger,Trigger3M)),NA())</f>
        <v>1.7053076082547136E-2</v>
      </c>
      <c r="N2554" s="52">
        <f>IFERROR(_xll.qlIndexFixing(Index6M,$H2554,TRUE,_xll.ohTrigger(RecalcTrigger,Trigger6M)),NA())</f>
        <v>1.8975265310757716E-2</v>
      </c>
      <c r="O2554" s="52">
        <f>IFERROR(_xll.qlIndexFixing(ONIndex6M,I2554,TRUE,_xll.ohTrigger(RecalcTrigger,Trigger6M)),NA())</f>
        <v>1.8904527145009453E-2</v>
      </c>
      <c r="P2554" s="52">
        <f>IFERROR(_xll.qlIndexFixing(Index1Y,$H2554,TRUE,_xll.ohTrigger(RecalcTrigger,Trigger1Y)),NA())</f>
        <v>2.1005703259761928E-2</v>
      </c>
      <c r="Q2554" s="52">
        <f>IFERROR(_xll.qlIndexFixing(ONIndex1Y,I2554,TRUE,_xll.ohTrigger(RecalcTrigger,Trigger1Y)),NA())</f>
        <v>2.0816081600854019E-2</v>
      </c>
    </row>
    <row r="2555" spans="2:17" x14ac:dyDescent="0.2">
      <c r="B2555" s="46" t="s">
        <v>51</v>
      </c>
      <c r="D2555" s="49">
        <f>_xll.qlCalendarAdvance(LocalCalendar,$D2554,B2555,"f",FALSE)</f>
        <v>57693</v>
      </c>
      <c r="E2555" s="49">
        <f>_xll.qlInterestRateIndexValueDate(IndexON,D2555)</f>
        <v>57693</v>
      </c>
      <c r="F2555" s="52">
        <f>IFERROR(_xll.qlIndexFixing(IndexON,D2555,TRUE,_xll.ohTrigger(RecalcTrigger,TriggerON)),NA())</f>
        <v>1.2773944131341253E-2</v>
      </c>
      <c r="H2555" s="49">
        <f>_xll.qlCalendarAdvance(IborCalendar,$H2554,B2555,"f",FALSE)</f>
        <v>57670</v>
      </c>
      <c r="I2555" s="49">
        <f>_xll.qlInterestRateIndexValueDate(Index1M,$H2555)</f>
        <v>57672</v>
      </c>
      <c r="J2555" s="52">
        <f>IFERROR(_xll.qlIndexFixing(Index1M,$H2555,TRUE,_xll.ohTrigger(RecalcTrigger,Trigger1M)),NA())</f>
        <v>1.5708018821708289E-2</v>
      </c>
      <c r="K2555" s="52">
        <f>IFERROR(_xll.qlIndexFixing(ONIndex1M,I2555,TRUE,_xll.ohTrigger(RecalcTrigger,Trigger1M)),NA())</f>
        <v>1.5702810780711118E-2</v>
      </c>
      <c r="L2555" s="52">
        <f>IFERROR(_xll.qlIndexFixing(Index3M,H2555,TRUE,_xll.ohTrigger(RecalcTrigger,Trigger3M)),NA())</f>
        <v>1.707827651351607E-2</v>
      </c>
      <c r="M2555" s="52">
        <f>IFERROR(_xll.qlIndexFixing(ONIndex3M,I2555,TRUE,_xll.ohTrigger(RecalcTrigger,Trigger3M)),NA())</f>
        <v>1.7051521030140293E-2</v>
      </c>
      <c r="N2555" s="52">
        <f>IFERROR(_xll.qlIndexFixing(Index6M,$H2555,TRUE,_xll.ohTrigger(RecalcTrigger,Trigger6M)),NA())</f>
        <v>1.8973872093094049E-2</v>
      </c>
      <c r="O2555" s="52">
        <f>IFERROR(_xll.qlIndexFixing(ONIndex6M,I2555,TRUE,_xll.ohTrigger(RecalcTrigger,Trigger6M)),NA())</f>
        <v>1.8903110403725165E-2</v>
      </c>
      <c r="P2555" s="52">
        <f>IFERROR(_xll.qlIndexFixing(Index1Y,$H2555,TRUE,_xll.ohTrigger(RecalcTrigger,Trigger1Y)),NA())</f>
        <v>2.1004533026333729E-2</v>
      </c>
      <c r="Q2555" s="52">
        <f>IFERROR(_xll.qlIndexFixing(ONIndex1Y,I2555,TRUE,_xll.ohTrigger(RecalcTrigger,Trigger1Y)),NA())</f>
        <v>2.0814876938324289E-2</v>
      </c>
    </row>
    <row r="2556" spans="2:17" x14ac:dyDescent="0.2">
      <c r="B2556" s="46" t="s">
        <v>51</v>
      </c>
      <c r="D2556" s="49">
        <f>_xll.qlCalendarAdvance(LocalCalendar,$D2555,B2556,"f",FALSE)</f>
        <v>57700</v>
      </c>
      <c r="E2556" s="49">
        <f>_xll.qlInterestRateIndexValueDate(IndexON,D2556)</f>
        <v>57700</v>
      </c>
      <c r="F2556" s="52">
        <f>IFERROR(_xll.qlIndexFixing(IndexON,D2556,TRUE,_xll.ohTrigger(RecalcTrigger,TriggerON)),NA())</f>
        <v>1.277110947765614E-2</v>
      </c>
      <c r="H2556" s="49">
        <f>_xll.qlCalendarAdvance(IborCalendar,$H2555,B2556,"f",FALSE)</f>
        <v>57677</v>
      </c>
      <c r="I2556" s="49">
        <f>_xll.qlInterestRateIndexValueDate(Index1M,$H2556)</f>
        <v>57679</v>
      </c>
      <c r="J2556" s="52">
        <f>IFERROR(_xll.qlIndexFixing(Index1M,$H2556,TRUE,_xll.ohTrigger(RecalcTrigger,Trigger1M)),NA())</f>
        <v>1.5705831739286028E-2</v>
      </c>
      <c r="K2556" s="52">
        <f>IFERROR(_xll.qlIndexFixing(ONIndex1M,I2556,TRUE,_xll.ohTrigger(RecalcTrigger,Trigger1M)),NA())</f>
        <v>1.5700616851432869E-2</v>
      </c>
      <c r="L2556" s="52">
        <f>IFERROR(_xll.qlIndexFixing(Index3M,H2556,TRUE,_xll.ohTrigger(RecalcTrigger,Trigger3M)),NA())</f>
        <v>1.7075558949806613E-2</v>
      </c>
      <c r="M2556" s="52">
        <f>IFERROR(_xll.qlIndexFixing(ONIndex3M,I2556,TRUE,_xll.ohTrigger(RecalcTrigger,Trigger3M)),NA())</f>
        <v>1.7049969342615157E-2</v>
      </c>
      <c r="N2556" s="52">
        <f>IFERROR(_xll.qlIndexFixing(Index6M,$H2556,TRUE,_xll.ohTrigger(RecalcTrigger,Trigger6M)),NA())</f>
        <v>1.8972881826883E-2</v>
      </c>
      <c r="O2556" s="52">
        <f>IFERROR(_xll.qlIndexFixing(ONIndex6M,I2556,TRUE,_xll.ohTrigger(RecalcTrigger,Trigger6M)),NA())</f>
        <v>1.8901696531026246E-2</v>
      </c>
      <c r="P2556" s="52">
        <f>IFERROR(_xll.qlIndexFixing(Index1Y,$H2556,TRUE,_xll.ohTrigger(RecalcTrigger,Trigger1Y)),NA())</f>
        <v>2.1001785827466448E-2</v>
      </c>
      <c r="Q2556" s="52">
        <f>IFERROR(_xll.qlIndexFixing(ONIndex1Y,I2556,TRUE,_xll.ohTrigger(RecalcTrigger,Trigger1Y)),NA())</f>
        <v>2.0813674535959947E-2</v>
      </c>
    </row>
    <row r="2557" spans="2:17" x14ac:dyDescent="0.2">
      <c r="B2557" s="46" t="s">
        <v>51</v>
      </c>
      <c r="D2557" s="49">
        <f>_xll.qlCalendarAdvance(LocalCalendar,$D2556,B2557,"f",FALSE)</f>
        <v>57707</v>
      </c>
      <c r="E2557" s="49">
        <f>_xll.qlInterestRateIndexValueDate(IndexON,D2557)</f>
        <v>57707</v>
      </c>
      <c r="F2557" s="52">
        <f>IFERROR(_xll.qlIndexFixing(IndexON,D2557,TRUE,_xll.ohTrigger(RecalcTrigger,TriggerON)),NA())</f>
        <v>1.2768281011261706E-2</v>
      </c>
      <c r="H2557" s="49">
        <f>_xll.qlCalendarAdvance(IborCalendar,$H2556,B2557,"f",FALSE)</f>
        <v>57684</v>
      </c>
      <c r="I2557" s="49">
        <f>_xll.qlInterestRateIndexValueDate(Index1M,$H2557)</f>
        <v>57686</v>
      </c>
      <c r="J2557" s="52">
        <f>IFERROR(_xll.qlIndexFixing(Index1M,$H2557,TRUE,_xll.ohTrigger(RecalcTrigger,Trigger1M)),NA())</f>
        <v>1.5703649420678912E-2</v>
      </c>
      <c r="K2557" s="52">
        <f>IFERROR(_xll.qlIndexFixing(ONIndex1M,I2557,TRUE,_xll.ohTrigger(RecalcTrigger,Trigger1M)),NA())</f>
        <v>1.5698427679762261E-2</v>
      </c>
      <c r="L2557" s="52">
        <f>IFERROR(_xll.qlIndexFixing(Index3M,H2557,TRUE,_xll.ohTrigger(RecalcTrigger,Trigger3M)),NA())</f>
        <v>1.707402523531254E-2</v>
      </c>
      <c r="M2557" s="52">
        <f>IFERROR(_xll.qlIndexFixing(ONIndex3M,I2557,TRUE,_xll.ohTrigger(RecalcTrigger,Trigger3M)),NA())</f>
        <v>1.7048421019971727E-2</v>
      </c>
      <c r="N2557" s="52">
        <f>IFERROR(_xll.qlIndexFixing(Index6M,$H2557,TRUE,_xll.ohTrigger(RecalcTrigger,Trigger6M)),NA())</f>
        <v>1.8971494536243711E-2</v>
      </c>
      <c r="O2557" s="52">
        <f>IFERROR(_xll.qlIndexFixing(ONIndex6M,I2557,TRUE,_xll.ohTrigger(RecalcTrigger,Trigger6M)),NA())</f>
        <v>1.8900285526912697E-2</v>
      </c>
      <c r="P2557" s="52">
        <f>IFERROR(_xll.qlIndexFixing(Index1Y,$H2557,TRUE,_xll.ohTrigger(RecalcTrigger,Trigger1Y)),NA())</f>
        <v>2.1002199487996996E-2</v>
      </c>
      <c r="Q2557" s="52">
        <f>IFERROR(_xll.qlIndexFixing(ONIndex1Y,I2557,TRUE,_xll.ohTrigger(RecalcTrigger,Trigger1Y)),NA())</f>
        <v>2.0812474393734348E-2</v>
      </c>
    </row>
    <row r="2558" spans="2:17" x14ac:dyDescent="0.2">
      <c r="B2558" s="46" t="s">
        <v>51</v>
      </c>
      <c r="D2558" s="49">
        <f>_xll.qlCalendarAdvance(LocalCalendar,$D2557,B2558,"f",FALSE)</f>
        <v>57714</v>
      </c>
      <c r="E2558" s="49">
        <f>_xll.qlInterestRateIndexValueDate(IndexON,D2558)</f>
        <v>57714</v>
      </c>
      <c r="F2558" s="52">
        <f>IFERROR(_xll.qlIndexFixing(IndexON,D2558,TRUE,_xll.ohTrigger(RecalcTrigger,TriggerON)),NA())</f>
        <v>1.2765458732237889E-2</v>
      </c>
      <c r="H2558" s="49">
        <f>_xll.qlCalendarAdvance(IborCalendar,$H2557,B2558,"f",FALSE)</f>
        <v>57691</v>
      </c>
      <c r="I2558" s="49">
        <f>_xll.qlInterestRateIndexValueDate(Index1M,$H2558)</f>
        <v>57693</v>
      </c>
      <c r="J2558" s="52">
        <f>IFERROR(_xll.qlIndexFixing(Index1M,$H2558,TRUE,_xll.ohTrigger(RecalcTrigger,Trigger1M)),NA())</f>
        <v>1.5701471865881788E-2</v>
      </c>
      <c r="K2558" s="52">
        <f>IFERROR(_xll.qlIndexFixing(ONIndex1M,I2558,TRUE,_xll.ohTrigger(RecalcTrigger,Trigger1M)),NA())</f>
        <v>1.5696243265779231E-2</v>
      </c>
      <c r="L2558" s="52">
        <f>IFERROR(_xll.qlIndexFixing(Index3M,H2558,TRUE,_xll.ohTrigger(RecalcTrigger,Trigger3M)),NA())</f>
        <v>1.7072494900160606E-2</v>
      </c>
      <c r="M2558" s="52">
        <f>IFERROR(_xll.qlIndexFixing(ONIndex3M,I2558,TRUE,_xll.ohTrigger(RecalcTrigger,Trigger3M)),NA())</f>
        <v>1.7046876062236649E-2</v>
      </c>
      <c r="N2558" s="52">
        <f>IFERROR(_xll.qlIndexFixing(Index6M,$H2558,TRUE,_xll.ohTrigger(RecalcTrigger,Trigger6M)),NA())</f>
        <v>1.8970110142199913E-2</v>
      </c>
      <c r="O2558" s="52">
        <f>IFERROR(_xll.qlIndexFixing(ONIndex6M,I2558,TRUE,_xll.ohTrigger(RecalcTrigger,Trigger6M)),NA())</f>
        <v>1.8898877391384516E-2</v>
      </c>
      <c r="P2558" s="52">
        <f>IFERROR(_xll.qlIndexFixing(Index1Y,$H2558,TRUE,_xll.ohTrigger(RecalcTrigger,Trigger1Y)),NA())</f>
        <v>2.1001036183071909E-2</v>
      </c>
      <c r="Q2558" s="52">
        <f>IFERROR(_xll.qlIndexFixing(ONIndex1Y,I2558,TRUE,_xll.ohTrigger(RecalcTrigger,Trigger1Y)),NA())</f>
        <v>2.0811276511700783E-2</v>
      </c>
    </row>
    <row r="2559" spans="2:17" x14ac:dyDescent="0.2">
      <c r="B2559" s="46" t="s">
        <v>51</v>
      </c>
      <c r="D2559" s="49">
        <f>_xll.qlCalendarAdvance(LocalCalendar,$D2558,B2559,"f",FALSE)</f>
        <v>57721</v>
      </c>
      <c r="E2559" s="49">
        <f>_xll.qlInterestRateIndexValueDate(IndexON,D2559)</f>
        <v>57721</v>
      </c>
      <c r="F2559" s="52">
        <f>IFERROR(_xll.qlIndexFixing(IndexON,D2559,TRUE,_xll.ohTrigger(RecalcTrigger,TriggerON)),NA())</f>
        <v>1.2762642640584687E-2</v>
      </c>
      <c r="H2559" s="49">
        <f>_xll.qlCalendarAdvance(IborCalendar,$H2558,B2559,"f",FALSE)</f>
        <v>57698</v>
      </c>
      <c r="I2559" s="49">
        <f>_xll.qlInterestRateIndexValueDate(Index1M,$H2559)</f>
        <v>57700</v>
      </c>
      <c r="J2559" s="52">
        <f>IFERROR(_xll.qlIndexFixing(Index1M,$H2559,TRUE,_xll.ohTrigger(RecalcTrigger,Trigger1M)),NA())</f>
        <v>1.5699486473733926E-2</v>
      </c>
      <c r="K2559" s="52">
        <f>IFERROR(_xll.qlIndexFixing(ONIndex1M,I2559,TRUE,_xll.ohTrigger(RecalcTrigger,Trigger1M)),NA())</f>
        <v>1.5694063609403841E-2</v>
      </c>
      <c r="L2559" s="52">
        <f>IFERROR(_xll.qlIndexFixing(Index3M,H2559,TRUE,_xll.ohTrigger(RecalcTrigger,Trigger3M)),NA())</f>
        <v>1.7070967944346371E-2</v>
      </c>
      <c r="M2559" s="52">
        <f>IFERROR(_xll.qlIndexFixing(ONIndex3M,I2559,TRUE,_xll.ohTrigger(RecalcTrigger,Trigger3M)),NA())</f>
        <v>1.7045334469436568E-2</v>
      </c>
      <c r="N2559" s="52">
        <f>IFERROR(_xll.qlIndexFixing(Index6M,$H2559,TRUE,_xll.ohTrigger(RecalcTrigger,Trigger6M)),NA())</f>
        <v>1.8968728644746774E-2</v>
      </c>
      <c r="O2559" s="52">
        <f>IFERROR(_xll.qlIndexFixing(ONIndex6M,I2559,TRUE,_xll.ohTrigger(RecalcTrigger,Trigger6M)),NA())</f>
        <v>1.8897472124468351E-2</v>
      </c>
      <c r="P2559" s="52">
        <f>IFERROR(_xll.qlIndexFixing(Index1Y,$H2559,TRUE,_xll.ohTrigger(RecalcTrigger,Trigger1Y)),NA())</f>
        <v>2.0999875187631308E-2</v>
      </c>
      <c r="Q2559" s="52">
        <f>IFERROR(_xll.qlIndexFixing(ONIndex1Y,I2559,TRUE,_xll.ohTrigger(RecalcTrigger,Trigger1Y)),NA())</f>
        <v>2.0810080889832605E-2</v>
      </c>
    </row>
    <row r="2560" spans="2:17" x14ac:dyDescent="0.2">
      <c r="B2560" s="46" t="s">
        <v>51</v>
      </c>
      <c r="D2560" s="49">
        <f>_xll.qlCalendarAdvance(LocalCalendar,$D2559,B2560,"f",FALSE)</f>
        <v>57728</v>
      </c>
      <c r="E2560" s="49">
        <f>_xll.qlInterestRateIndexValueDate(IndexON,D2560)</f>
        <v>57728</v>
      </c>
      <c r="F2560" s="52">
        <f>IFERROR(_xll.qlIndexFixing(IndexON,D2560,TRUE,_xll.ohTrigger(RecalcTrigger,TriggerON)),NA())</f>
        <v>1.2759858419504333E-2</v>
      </c>
      <c r="H2560" s="49">
        <f>_xll.qlCalendarAdvance(IborCalendar,$H2559,B2560,"f",FALSE)</f>
        <v>57706</v>
      </c>
      <c r="I2560" s="49">
        <f>_xll.qlInterestRateIndexValueDate(Index1M,$H2560)</f>
        <v>57710</v>
      </c>
      <c r="J2560" s="52">
        <f>IFERROR(_xll.qlIndexFixing(Index1M,$H2560,TRUE,_xll.ohTrigger(RecalcTrigger,Trigger1M)),NA())</f>
        <v>1.5696203351506052E-2</v>
      </c>
      <c r="K2560" s="52">
        <f>IFERROR(_xll.qlIndexFixing(ONIndex1M,I2560,TRUE,_xll.ohTrigger(RecalcTrigger,Trigger1M)),NA())</f>
        <v>1.5690771154015515E-2</v>
      </c>
      <c r="L2560" s="52">
        <f>IFERROR(_xll.qlIndexFixing(Index3M,H2560,TRUE,_xll.ohTrigger(RecalcTrigger,Trigger3M)),NA())</f>
        <v>1.706820052390615E-2</v>
      </c>
      <c r="M2560" s="52">
        <f>IFERROR(_xll.qlIndexFixing(ONIndex3M,I2560,TRUE,_xll.ohTrigger(RecalcTrigger,Trigger3M)),NA())</f>
        <v>1.7042844267245449E-2</v>
      </c>
      <c r="N2560" s="52">
        <f>IFERROR(_xll.qlIndexFixing(Index6M,$H2560,TRUE,_xll.ohTrigger(RecalcTrigger,Trigger6M)),NA())</f>
        <v>1.8965558231818731E-2</v>
      </c>
      <c r="O2560" s="52">
        <f>IFERROR(_xll.qlIndexFixing(ONIndex6M,I2560,TRUE,_xll.ohTrigger(RecalcTrigger,Trigger6M)),NA())</f>
        <v>1.8895073694880082E-2</v>
      </c>
      <c r="P2560" s="52">
        <f>IFERROR(_xll.qlIndexFixing(Index1Y,$H2560,TRUE,_xll.ohTrigger(RecalcTrigger,Trigger1Y)),NA())</f>
        <v>2.0997166882210139E-2</v>
      </c>
      <c r="Q2560" s="52">
        <f>IFERROR(_xll.qlIndexFixing(ONIndex1Y,I2560,TRUE,_xll.ohTrigger(RecalcTrigger,Trigger1Y)),NA())</f>
        <v>2.0807860534080014E-2</v>
      </c>
    </row>
    <row r="2561" spans="2:17" x14ac:dyDescent="0.2">
      <c r="B2561" s="46" t="s">
        <v>51</v>
      </c>
      <c r="D2561" s="49">
        <f>_xll.qlCalendarAdvance(LocalCalendar,$D2560,B2561,"f",FALSE)</f>
        <v>57735</v>
      </c>
      <c r="E2561" s="49">
        <f>_xll.qlInterestRateIndexValueDate(IndexON,D2561)</f>
        <v>57735</v>
      </c>
      <c r="F2561" s="52">
        <f>IFERROR(_xll.qlIndexFixing(IndexON,D2561,TRUE,_xll.ohTrigger(RecalcTrigger,TriggerON)),NA())</f>
        <v>1.2757029019150323E-2</v>
      </c>
      <c r="H2561" s="49">
        <f>_xll.qlCalendarAdvance(IborCalendar,$H2560,B2561,"f",FALSE)</f>
        <v>57713</v>
      </c>
      <c r="I2561" s="49">
        <f>_xll.qlInterestRateIndexValueDate(Index1M,$H2561)</f>
        <v>57717</v>
      </c>
      <c r="J2561" s="52">
        <f>IFERROR(_xll.qlIndexFixing(Index1M,$H2561,TRUE,_xll.ohTrigger(RecalcTrigger,Trigger1M)),NA())</f>
        <v>1.5694042129749657E-2</v>
      </c>
      <c r="K2561" s="52">
        <f>IFERROR(_xll.qlIndexFixing(ONIndex1M,I2561,TRUE,_xll.ohTrigger(RecalcTrigger,Trigger1M)),NA())</f>
        <v>1.568841567632262E-2</v>
      </c>
      <c r="L2561" s="52">
        <f>IFERROR(_xll.qlIndexFixing(Index3M,H2561,TRUE,_xll.ohTrigger(RecalcTrigger,Trigger3M)),NA())</f>
        <v>1.7067569858484514E-2</v>
      </c>
      <c r="M2561" s="52">
        <f>IFERROR(_xll.qlIndexFixing(ONIndex3M,I2561,TRUE,_xll.ohTrigger(RecalcTrigger,Trigger3M)),NA())</f>
        <v>1.7041016772330053E-2</v>
      </c>
      <c r="N2561" s="52">
        <f>IFERROR(_xll.qlIndexFixing(Index6M,$H2561,TRUE,_xll.ohTrigger(RecalcTrigger,Trigger6M)),NA())</f>
        <v>1.8965385638739812E-2</v>
      </c>
      <c r="O2561" s="52">
        <f>IFERROR(_xll.qlIndexFixing(ONIndex6M,I2561,TRUE,_xll.ohTrigger(RecalcTrigger,Trigger6M)),NA())</f>
        <v>1.889327927634632E-2</v>
      </c>
      <c r="P2561" s="52">
        <f>IFERROR(_xll.qlIndexFixing(Index1Y,$H2561,TRUE,_xll.ohTrigger(RecalcTrigger,Trigger1Y)),NA())</f>
        <v>2.0996011298954533E-2</v>
      </c>
      <c r="Q2561" s="52">
        <f>IFERROR(_xll.qlIndexFixing(ONIndex1Y,I2561,TRUE,_xll.ohTrigger(RecalcTrigger,Trigger1Y)),NA())</f>
        <v>2.0806153999366472E-2</v>
      </c>
    </row>
    <row r="2562" spans="2:17" x14ac:dyDescent="0.2">
      <c r="B2562" s="46" t="s">
        <v>51</v>
      </c>
      <c r="D2562" s="49">
        <f>_xll.qlCalendarAdvance(LocalCalendar,$D2561,B2562,"f",FALSE)</f>
        <v>57742</v>
      </c>
      <c r="E2562" s="49">
        <f>_xll.qlInterestRateIndexValueDate(IndexON,D2562)</f>
        <v>57742</v>
      </c>
      <c r="F2562" s="52">
        <f>IFERROR(_xll.qlIndexFixing(IndexON,D2562,TRUE,_xll.ohTrigger(RecalcTrigger,TriggerON)),NA())</f>
        <v>1.2754231489475742E-2</v>
      </c>
      <c r="H2562" s="49">
        <f>_xll.qlCalendarAdvance(IborCalendar,$H2561,B2562,"f",FALSE)</f>
        <v>57720</v>
      </c>
      <c r="I2562" s="49">
        <f>_xll.qlInterestRateIndexValueDate(Index1M,$H2562)</f>
        <v>57724</v>
      </c>
      <c r="J2562" s="52">
        <f>IFERROR(_xll.qlIndexFixing(Index1M,$H2562,TRUE,_xll.ohTrigger(RecalcTrigger,Trigger1M)),NA())</f>
        <v>1.5691885671795514E-2</v>
      </c>
      <c r="K2562" s="52">
        <f>IFERROR(_xll.qlIndexFixing(ONIndex1M,I2562,TRUE,_xll.ohTrigger(RecalcTrigger,Trigger1M)),NA())</f>
        <v>1.5686251840731913E-2</v>
      </c>
      <c r="L2562" s="52">
        <f>IFERROR(_xll.qlIndexFixing(Index3M,H2562,TRUE,_xll.ohTrigger(RecalcTrigger,Trigger3M)),NA())</f>
        <v>1.7066351020249559E-2</v>
      </c>
      <c r="M2562" s="52">
        <f>IFERROR(_xll.qlIndexFixing(ONIndex3M,I2562,TRUE,_xll.ohTrigger(RecalcTrigger,Trigger3M)),NA())</f>
        <v>1.7039486380356905E-2</v>
      </c>
      <c r="N2562" s="52">
        <f>IFERROR(_xll.qlIndexFixing(Index6M,$H2562,TRUE,_xll.ohTrigger(RecalcTrigger,Trigger6M)),NA())</f>
        <v>1.8964014072407654E-2</v>
      </c>
      <c r="O2562" s="52">
        <f>IFERROR(_xll.qlIndexFixing(ONIndex6M,I2562,TRUE,_xll.ohTrigger(RecalcTrigger,Trigger6M)),NA())</f>
        <v>1.8891883581266811E-2</v>
      </c>
      <c r="P2562" s="52">
        <f>IFERROR(_xll.qlIndexFixing(Index1Y,$H2562,TRUE,_xll.ohTrigger(RecalcTrigger,Trigger1Y)),NA())</f>
        <v>2.0994858024883441E-2</v>
      </c>
      <c r="Q2562" s="52">
        <f>IFERROR(_xll.qlIndexFixing(ONIndex1Y,I2562,TRUE,_xll.ohTrigger(RecalcTrigger,Trigger1Y)),NA())</f>
        <v>2.0804965941074727E-2</v>
      </c>
    </row>
    <row r="2563" spans="2:17" x14ac:dyDescent="0.2">
      <c r="B2563" s="46" t="s">
        <v>51</v>
      </c>
      <c r="D2563" s="49">
        <f>_xll.qlCalendarAdvance(LocalCalendar,$D2562,B2563,"f",FALSE)</f>
        <v>57749</v>
      </c>
      <c r="E2563" s="49">
        <f>_xll.qlInterestRateIndexValueDate(IndexON,D2563)</f>
        <v>57749</v>
      </c>
      <c r="F2563" s="52">
        <f>IFERROR(_xll.qlIndexFixing(IndexON,D2563,TRUE,_xll.ohTrigger(RecalcTrigger,TriggerON)),NA())</f>
        <v>1.2751440147091841E-2</v>
      </c>
      <c r="H2563" s="49">
        <f>_xll.qlCalendarAdvance(IborCalendar,$H2562,B2563,"f",FALSE)</f>
        <v>57727</v>
      </c>
      <c r="I2563" s="49">
        <f>_xll.qlInterestRateIndexValueDate(Index1M,$H2563)</f>
        <v>57732</v>
      </c>
      <c r="J2563" s="52">
        <f>IFERROR(_xll.qlIndexFixing(Index1M,$H2563,TRUE,_xll.ohTrigger(RecalcTrigger,Trigger1M)),NA())</f>
        <v>1.5689426981635661E-2</v>
      </c>
      <c r="K2563" s="52">
        <f>IFERROR(_xll.qlIndexFixing(ONIndex1M,I2563,TRUE,_xll.ohTrigger(RecalcTrigger,Trigger1M)),NA())</f>
        <v>1.5683784711031379E-2</v>
      </c>
      <c r="L2563" s="52">
        <f>IFERROR(_xll.qlIndexFixing(Index3M,H2563,TRUE,_xll.ohTrigger(RecalcTrigger,Trigger3M)),NA())</f>
        <v>1.7064030609622804E-2</v>
      </c>
      <c r="M2563" s="52">
        <f>IFERROR(_xll.qlIndexFixing(ONIndex3M,I2563,TRUE,_xll.ohTrigger(RecalcTrigger,Trigger3M)),NA())</f>
        <v>1.7037741481011892E-2</v>
      </c>
      <c r="N2563" s="52">
        <f>IFERROR(_xll.qlIndexFixing(Index6M,$H2563,TRUE,_xll.ohTrigger(RecalcTrigger,Trigger6M)),NA())</f>
        <v>1.8962049040402922E-2</v>
      </c>
      <c r="O2563" s="52">
        <f>IFERROR(_xll.qlIndexFixing(ONIndex6M,I2563,TRUE,_xll.ohTrigger(RecalcTrigger,Trigger6M)),NA())</f>
        <v>1.8890292013429288E-2</v>
      </c>
      <c r="P2563" s="52">
        <f>IFERROR(_xll.qlIndexFixing(Index1Y,$H2563,TRUE,_xll.ohTrigger(RecalcTrigger,Trigger1Y)),NA())</f>
        <v>2.0993542824936685E-2</v>
      </c>
      <c r="Q2563" s="52">
        <f>IFERROR(_xll.qlIndexFixing(ONIndex1Y,I2563,TRUE,_xll.ohTrigger(RecalcTrigger,Trigger1Y)),NA())</f>
        <v>2.0803610927373484E-2</v>
      </c>
    </row>
    <row r="2564" spans="2:17" x14ac:dyDescent="0.2">
      <c r="B2564" s="46" t="s">
        <v>51</v>
      </c>
      <c r="D2564" s="49">
        <f>_xll.qlCalendarAdvance(LocalCalendar,$D2563,B2564,"f",FALSE)</f>
        <v>57756</v>
      </c>
      <c r="E2564" s="49">
        <f>_xll.qlInterestRateIndexValueDate(IndexON,D2564)</f>
        <v>57756</v>
      </c>
      <c r="F2564" s="52">
        <f>IFERROR(_xll.qlIndexFixing(IndexON,D2564,TRUE,_xll.ohTrigger(RecalcTrigger,TriggerON)),NA())</f>
        <v>1.2748682047276638E-2</v>
      </c>
      <c r="H2564" s="49">
        <f>_xll.qlCalendarAdvance(IborCalendar,$H2563,B2564,"f",FALSE)</f>
        <v>57734</v>
      </c>
      <c r="I2564" s="49">
        <f>_xll.qlInterestRateIndexValueDate(Index1M,$H2564)</f>
        <v>57738</v>
      </c>
      <c r="J2564" s="52">
        <f>IFERROR(_xll.qlIndexFixing(Index1M,$H2564,TRUE,_xll.ohTrigger(RecalcTrigger,Trigger1M)),NA())</f>
        <v>1.5687587047270794E-2</v>
      </c>
      <c r="K2564" s="52">
        <f>IFERROR(_xll.qlIndexFixing(ONIndex1M,I2564,TRUE,_xll.ohTrigger(RecalcTrigger,Trigger1M)),NA())</f>
        <v>1.5681938441174381E-2</v>
      </c>
      <c r="L2564" s="52">
        <f>IFERROR(_xll.qlIndexFixing(Index3M,H2564,TRUE,_xll.ohTrigger(RecalcTrigger,Trigger3M)),NA())</f>
        <v>1.7063034397414068E-2</v>
      </c>
      <c r="M2564" s="52">
        <f>IFERROR(_xll.qlIndexFixing(ONIndex3M,I2564,TRUE,_xll.ohTrigger(RecalcTrigger,Trigger3M)),NA())</f>
        <v>1.7036435690336305E-2</v>
      </c>
      <c r="N2564" s="52">
        <f>IFERROR(_xll.qlIndexFixing(Index6M,$H2564,TRUE,_xll.ohTrigger(RecalcTrigger,Trigger6M)),NA())</f>
        <v>1.8961279629427476E-2</v>
      </c>
      <c r="O2564" s="52">
        <f>IFERROR(_xll.qlIndexFixing(ONIndex6M,I2564,TRUE,_xll.ohTrigger(RecalcTrigger,Trigger6M)),NA())</f>
        <v>1.8889100796144476E-2</v>
      </c>
      <c r="P2564" s="52">
        <f>IFERROR(_xll.qlIndexFixing(Index1Y,$H2564,TRUE,_xll.ohTrigger(RecalcTrigger,Trigger1Y)),NA())</f>
        <v>2.0992558404263489E-2</v>
      </c>
      <c r="Q2564" s="52">
        <f>IFERROR(_xll.qlIndexFixing(ONIndex1Y,I2564,TRUE,_xll.ohTrigger(RecalcTrigger,Trigger1Y)),NA())</f>
        <v>2.0802596604108103E-2</v>
      </c>
    </row>
    <row r="2565" spans="2:17" x14ac:dyDescent="0.2">
      <c r="B2565" s="46" t="s">
        <v>51</v>
      </c>
      <c r="D2565" s="49">
        <f>_xll.qlCalendarAdvance(LocalCalendar,$D2564,B2565,"f",FALSE)</f>
        <v>57763</v>
      </c>
      <c r="E2565" s="49">
        <f>_xll.qlInterestRateIndexValueDate(IndexON,D2565)</f>
        <v>57763</v>
      </c>
      <c r="F2565" s="52">
        <f>IFERROR(_xll.qlIndexFixing(IndexON,D2565,TRUE,_xll.ohTrigger(RecalcTrigger,TriggerON)),NA())</f>
        <v>1.2745876024409242E-2</v>
      </c>
      <c r="H2565" s="49">
        <f>_xll.qlCalendarAdvance(IborCalendar,$H2564,B2565,"f",FALSE)</f>
        <v>57741</v>
      </c>
      <c r="I2565" s="49">
        <f>_xll.qlInterestRateIndexValueDate(Index1M,$H2565)</f>
        <v>57745</v>
      </c>
      <c r="J2565" s="52">
        <f>IFERROR(_xll.qlIndexFixing(Index1M,$H2565,TRUE,_xll.ohTrigger(RecalcTrigger,Trigger1M)),NA())</f>
        <v>1.568487810620578E-2</v>
      </c>
      <c r="K2565" s="52">
        <f>IFERROR(_xll.qlIndexFixing(ONIndex1M,I2565,TRUE,_xll.ohTrigger(RecalcTrigger,Trigger1M)),NA())</f>
        <v>1.5679788877127621E-2</v>
      </c>
      <c r="L2565" s="52">
        <f>IFERROR(_xll.qlIndexFixing(Index3M,H2565,TRUE,_xll.ohTrigger(RecalcTrigger,Trigger3M)),NA())</f>
        <v>1.7061826207793538E-2</v>
      </c>
      <c r="M2565" s="52">
        <f>IFERROR(_xll.qlIndexFixing(ONIndex3M,I2565,TRUE,_xll.ohTrigger(RecalcTrigger,Trigger3M)),NA())</f>
        <v>1.7034915392208916E-2</v>
      </c>
      <c r="N2565" s="52">
        <f>IFERROR(_xll.qlIndexFixing(Index6M,$H2565,TRUE,_xll.ohTrigger(RecalcTrigger,Trigger6M)),NA())</f>
        <v>1.8959916752768039E-2</v>
      </c>
      <c r="O2565" s="52">
        <f>IFERROR(_xll.qlIndexFixing(ONIndex6M,I2565,TRUE,_xll.ohTrigger(RecalcTrigger,Trigger6M)),NA())</f>
        <v>1.8887713705781906E-2</v>
      </c>
      <c r="P2565" s="52">
        <f>IFERROR(_xll.qlIndexFixing(Index1Y,$H2565,TRUE,_xll.ohTrigger(RecalcTrigger,Trigger1Y)),NA())</f>
        <v>2.0991412057699076E-2</v>
      </c>
      <c r="Q2565" s="52">
        <f>IFERROR(_xll.qlIndexFixing(ONIndex1Y,I2565,TRUE,_xll.ohTrigger(RecalcTrigger,Trigger1Y)),NA())</f>
        <v>2.0801415325433226E-2</v>
      </c>
    </row>
    <row r="2566" spans="2:17" x14ac:dyDescent="0.2">
      <c r="B2566" s="46" t="s">
        <v>51</v>
      </c>
      <c r="D2566" s="49">
        <f>_xll.qlCalendarAdvance(LocalCalendar,$D2565,B2566,"f",FALSE)</f>
        <v>57770</v>
      </c>
      <c r="E2566" s="49">
        <f>_xll.qlInterestRateIndexValueDate(IndexON,D2566)</f>
        <v>57770</v>
      </c>
      <c r="F2566" s="52">
        <f>IFERROR(_xll.qlIndexFixing(IndexON,D2566,TRUE,_xll.ohTrigger(RecalcTrigger,TriggerON)),NA())</f>
        <v>1.2743103244030607E-2</v>
      </c>
      <c r="H2566" s="49">
        <f>_xll.qlCalendarAdvance(IborCalendar,$H2565,B2566,"f",FALSE)</f>
        <v>57748</v>
      </c>
      <c r="I2566" s="49">
        <f>_xll.qlInterestRateIndexValueDate(Index1M,$H2566)</f>
        <v>57752</v>
      </c>
      <c r="J2566" s="52">
        <f>IFERROR(_xll.qlIndexFixing(Index1M,$H2566,TRUE,_xll.ohTrigger(RecalcTrigger,Trigger1M)),NA())</f>
        <v>1.5682739961904169E-2</v>
      </c>
      <c r="K2566" s="52">
        <f>IFERROR(_xll.qlIndexFixing(ONIndex1M,I2566,TRUE,_xll.ohTrigger(RecalcTrigger,Trigger1M)),NA())</f>
        <v>1.5677644070395402E-2</v>
      </c>
      <c r="L2566" s="52">
        <f>IFERROR(_xll.qlIndexFixing(Index3M,H2566,TRUE,_xll.ohTrigger(RecalcTrigger,Trigger3M)),NA())</f>
        <v>1.7060027654098205E-2</v>
      </c>
      <c r="M2566" s="52">
        <f>IFERROR(_xll.qlIndexFixing(ONIndex3M,I2566,TRUE,_xll.ohTrigger(RecalcTrigger,Trigger3M)),NA())</f>
        <v>1.7033398458510263E-2</v>
      </c>
      <c r="N2566" s="52">
        <f>IFERROR(_xll.qlIndexFixing(Index6M,$H2566,TRUE,_xll.ohTrigger(RecalcTrigger,Trigger6M)),NA())</f>
        <v>1.8958556772654459E-2</v>
      </c>
      <c r="O2566" s="52">
        <f>IFERROR(_xll.qlIndexFixing(ONIndex6M,I2566,TRUE,_xll.ohTrigger(RecalcTrigger,Trigger6M)),NA())</f>
        <v>1.8886329484004705E-2</v>
      </c>
      <c r="P2566" s="52">
        <f>IFERROR(_xll.qlIndexFixing(Index1Y,$H2566,TRUE,_xll.ohTrigger(RecalcTrigger,Trigger1Y)),NA())</f>
        <v>2.0990268020287639E-2</v>
      </c>
      <c r="Q2566" s="52">
        <f>IFERROR(_xll.qlIndexFixing(ONIndex1Y,I2566,TRUE,_xll.ohTrigger(RecalcTrigger,Trigger1Y)),NA())</f>
        <v>2.0800236306710573E-2</v>
      </c>
    </row>
    <row r="2567" spans="2:17" x14ac:dyDescent="0.2">
      <c r="B2567" s="46" t="s">
        <v>51</v>
      </c>
      <c r="D2567" s="49">
        <f>_xll.qlCalendarAdvance(LocalCalendar,$D2566,B2567,"f",FALSE)</f>
        <v>57777</v>
      </c>
      <c r="E2567" s="49">
        <f>_xll.qlInterestRateIndexValueDate(IndexON,D2567)</f>
        <v>57777</v>
      </c>
      <c r="F2567" s="52">
        <f>IFERROR(_xll.qlIndexFixing(IndexON,D2567,TRUE,_xll.ohTrigger(RecalcTrigger,TriggerON)),NA())</f>
        <v>1.2740336651022588E-2</v>
      </c>
      <c r="H2567" s="49">
        <f>_xll.qlCalendarAdvance(IborCalendar,$H2566,B2567,"f",FALSE)</f>
        <v>57755</v>
      </c>
      <c r="I2567" s="49">
        <f>_xll.qlInterestRateIndexValueDate(Index1M,$H2567)</f>
        <v>57760</v>
      </c>
      <c r="J2567" s="52">
        <f>IFERROR(_xll.qlIndexFixing(Index1M,$H2567,TRUE,_xll.ohTrigger(RecalcTrigger,Trigger1M)),NA())</f>
        <v>1.5680302200819743E-2</v>
      </c>
      <c r="K2567" s="52">
        <f>IFERROR(_xll.qlIndexFixing(ONIndex1M,I2567,TRUE,_xll.ohTrigger(RecalcTrigger,Trigger1M)),NA())</f>
        <v>1.5675198687699066E-2</v>
      </c>
      <c r="L2567" s="52">
        <f>IFERROR(_xll.qlIndexFixing(Index3M,H2567,TRUE,_xll.ohTrigger(RecalcTrigger,Trigger3M)),NA())</f>
        <v>1.7058018372878792E-2</v>
      </c>
      <c r="M2567" s="52">
        <f>IFERROR(_xll.qlIndexFixing(ONIndex3M,I2567,TRUE,_xll.ohTrigger(RecalcTrigger,Trigger3M)),NA())</f>
        <v>1.7031668939901934E-2</v>
      </c>
      <c r="N2567" s="52">
        <f>IFERROR(_xll.qlIndexFixing(Index6M,$H2567,TRUE,_xll.ohTrigger(RecalcTrigger,Trigger6M)),NA())</f>
        <v>1.8956604439819943E-2</v>
      </c>
      <c r="O2567" s="52">
        <f>IFERROR(_xll.qlIndexFixing(ONIndex6M,I2567,TRUE,_xll.ohTrigger(RecalcTrigger,Trigger6M)),NA())</f>
        <v>1.8884751028158675E-2</v>
      </c>
      <c r="P2567" s="52">
        <f>IFERROR(_xll.qlIndexFixing(Index1Y,$H2567,TRUE,_xll.ohTrigger(RecalcTrigger,Trigger1Y)),NA())</f>
        <v>2.0988963376484458E-2</v>
      </c>
      <c r="Q2567" s="52">
        <f>IFERROR(_xll.qlIndexFixing(ONIndex1Y,I2567,TRUE,_xll.ohTrigger(RecalcTrigger,Trigger1Y)),NA())</f>
        <v>2.0798891623865501E-2</v>
      </c>
    </row>
    <row r="2568" spans="2:17" x14ac:dyDescent="0.2">
      <c r="B2568" s="46" t="s">
        <v>51</v>
      </c>
      <c r="D2568" s="49">
        <f>_xll.qlCalendarAdvance(LocalCalendar,$D2567,B2568,"f",FALSE)</f>
        <v>57784</v>
      </c>
      <c r="E2568" s="49">
        <f>_xll.qlInterestRateIndexValueDate(IndexON,D2568)</f>
        <v>57784</v>
      </c>
      <c r="F2568" s="52">
        <f>IFERROR(_xll.qlIndexFixing(IndexON,D2568,TRUE,_xll.ohTrigger(RecalcTrigger,TriggerON)),NA())</f>
        <v>1.2737576245331894E-2</v>
      </c>
      <c r="H2568" s="49">
        <f>_xll.qlCalendarAdvance(IborCalendar,$H2567,B2568,"f",FALSE)</f>
        <v>57762</v>
      </c>
      <c r="I2568" s="49">
        <f>_xll.qlInterestRateIndexValueDate(Index1M,$H2568)</f>
        <v>57766</v>
      </c>
      <c r="J2568" s="52">
        <f>IFERROR(_xll.qlIndexFixing(Index1M,$H2568,TRUE,_xll.ohTrigger(RecalcTrigger,Trigger1M)),NA())</f>
        <v>1.5678477962679196E-2</v>
      </c>
      <c r="K2568" s="52">
        <f>IFERROR(_xll.qlIndexFixing(ONIndex1M,I2568,TRUE,_xll.ohTrigger(RecalcTrigger,Trigger1M)),NA())</f>
        <v>1.5673368728235104E-2</v>
      </c>
      <c r="L2568" s="52">
        <f>IFERROR(_xll.qlIndexFixing(Index3M,H2568,TRUE,_xll.ohTrigger(RecalcTrigger,Trigger3M)),NA())</f>
        <v>1.7057331812099667E-2</v>
      </c>
      <c r="M2568" s="52">
        <f>IFERROR(_xll.qlIndexFixing(ONIndex3M,I2568,TRUE,_xll.ohTrigger(RecalcTrigger,Trigger3M)),NA())</f>
        <v>1.7030374684958716E-2</v>
      </c>
      <c r="N2568" s="52">
        <f>IFERROR(_xll.qlIndexFixing(Index6M,$H2568,TRUE,_xll.ohTrigger(RecalcTrigger,Trigger6M)),NA())</f>
        <v>1.8956247262244114E-2</v>
      </c>
      <c r="O2568" s="52">
        <f>IFERROR(_xll.qlIndexFixing(ONIndex6M,I2568,TRUE,_xll.ohTrigger(RecalcTrigger,Trigger6M)),NA())</f>
        <v>1.8883569644927434E-2</v>
      </c>
      <c r="P2568" s="52">
        <f>IFERROR(_xll.qlIndexFixing(Index1Y,$H2568,TRUE,_xll.ohTrigger(RecalcTrigger,Trigger1Y)),NA())</f>
        <v>2.0987986872892606E-2</v>
      </c>
      <c r="Q2568" s="52">
        <f>IFERROR(_xll.qlIndexFixing(ONIndex1Y,I2568,TRUE,_xll.ohTrigger(RecalcTrigger,Trigger1Y)),NA())</f>
        <v>2.0797885048882137E-2</v>
      </c>
    </row>
    <row r="2569" spans="2:17" x14ac:dyDescent="0.2">
      <c r="B2569" s="46" t="s">
        <v>51</v>
      </c>
      <c r="D2569" s="49">
        <f>_xll.qlCalendarAdvance(LocalCalendar,$D2568,B2569,"f",FALSE)</f>
        <v>57791</v>
      </c>
      <c r="E2569" s="49">
        <f>_xll.qlInterestRateIndexValueDate(IndexON,D2569)</f>
        <v>57791</v>
      </c>
      <c r="F2569" s="52">
        <f>IFERROR(_xll.qlIndexFixing(IndexON,D2569,TRUE,_xll.ohTrigger(RecalcTrigger,TriggerON)),NA())</f>
        <v>1.2734822026985171E-2</v>
      </c>
      <c r="H2569" s="49">
        <f>_xll.qlCalendarAdvance(IborCalendar,$H2568,B2569,"f",FALSE)</f>
        <v>57769</v>
      </c>
      <c r="I2569" s="49">
        <f>_xll.qlInterestRateIndexValueDate(Index1M,$H2569)</f>
        <v>57773</v>
      </c>
      <c r="J2569" s="52">
        <f>IFERROR(_xll.qlIndexFixing(Index1M,$H2569,TRUE,_xll.ohTrigger(RecalcTrigger,Trigger1M)),NA())</f>
        <v>1.5676923852241901E-2</v>
      </c>
      <c r="K2569" s="52">
        <f>IFERROR(_xll.qlIndexFixing(ONIndex1M,I2569,TRUE,_xll.ohTrigger(RecalcTrigger,Trigger1M)),NA())</f>
        <v>1.5671238193046833E-2</v>
      </c>
      <c r="L2569" s="52">
        <f>IFERROR(_xll.qlIndexFixing(Index3M,H2569,TRUE,_xll.ohTrigger(RecalcTrigger,Trigger3M)),NA())</f>
        <v>1.7055840439464714E-2</v>
      </c>
      <c r="M2569" s="52">
        <f>IFERROR(_xll.qlIndexFixing(ONIndex3M,I2569,TRUE,_xll.ohTrigger(RecalcTrigger,Trigger3M)),NA())</f>
        <v>1.702886784494595E-2</v>
      </c>
      <c r="N2569" s="52">
        <f>IFERROR(_xll.qlIndexFixing(Index6M,$H2569,TRUE,_xll.ohTrigger(RecalcTrigger,Trigger6M)),NA())</f>
        <v>1.8955298031205818E-2</v>
      </c>
      <c r="O2569" s="52">
        <f>IFERROR(_xll.qlIndexFixing(ONIndex6M,I2569,TRUE,_xll.ohTrigger(RecalcTrigger,Trigger6M)),NA())</f>
        <v>1.8882194027787236E-2</v>
      </c>
      <c r="P2569" s="52">
        <f>IFERROR(_xll.qlIndexFixing(Index1Y,$H2569,TRUE,_xll.ohTrigger(RecalcTrigger,Trigger1Y)),NA())</f>
        <v>2.0986849762893021E-2</v>
      </c>
      <c r="Q2569" s="52">
        <f>IFERROR(_xll.qlIndexFixing(ONIndex1Y,I2569,TRUE,_xll.ohTrigger(RecalcTrigger,Trigger1Y)),NA())</f>
        <v>2.0796712809856288E-2</v>
      </c>
    </row>
    <row r="2570" spans="2:17" x14ac:dyDescent="0.2">
      <c r="B2570" s="46" t="s">
        <v>51</v>
      </c>
      <c r="D2570" s="49">
        <f>_xll.qlCalendarAdvance(LocalCalendar,$D2569,B2570,"f",FALSE)</f>
        <v>57798</v>
      </c>
      <c r="E2570" s="49">
        <f>_xll.qlInterestRateIndexValueDate(IndexON,D2570)</f>
        <v>57798</v>
      </c>
      <c r="F2570" s="52">
        <f>IFERROR(_xll.qlIndexFixing(IndexON,D2570,TRUE,_xll.ohTrigger(RecalcTrigger,TriggerON)),NA())</f>
        <v>1.2732073995955773E-2</v>
      </c>
      <c r="H2570" s="49">
        <f>_xll.qlCalendarAdvance(IborCalendar,$H2569,B2570,"f",FALSE)</f>
        <v>57776</v>
      </c>
      <c r="I2570" s="49">
        <f>_xll.qlInterestRateIndexValueDate(Index1M,$H2570)</f>
        <v>57780</v>
      </c>
      <c r="J2570" s="52">
        <f>IFERROR(_xll.qlIndexFixing(Index1M,$H2570,TRUE,_xll.ohTrigger(RecalcTrigger,Trigger1M)),NA())</f>
        <v>1.5674805504579455E-2</v>
      </c>
      <c r="K2570" s="52">
        <f>IFERROR(_xll.qlIndexFixing(ONIndex1M,I2570,TRUE,_xll.ohTrigger(RecalcTrigger,Trigger1M)),NA())</f>
        <v>1.5669112415013231E-2</v>
      </c>
      <c r="L2570" s="52">
        <f>IFERROR(_xll.qlIndexFixing(Index3M,H2570,TRUE,_xll.ohTrigger(RecalcTrigger,Trigger3M)),NA())</f>
        <v>1.7054352446454167E-2</v>
      </c>
      <c r="M2570" s="52">
        <f>IFERROR(_xll.qlIndexFixing(ONIndex3M,I2570,TRUE,_xll.ohTrigger(RecalcTrigger,Trigger3M)),NA())</f>
        <v>1.7027364369601727E-2</v>
      </c>
      <c r="N2570" s="52">
        <f>IFERROR(_xll.qlIndexFixing(Index6M,$H2570,TRUE,_xll.ohTrigger(RecalcTrigger,Trigger6M)),NA())</f>
        <v>1.8953949909732235E-2</v>
      </c>
      <c r="O2570" s="52">
        <f>IFERROR(_xll.qlIndexFixing(ONIndex6M,I2570,TRUE,_xll.ohTrigger(RecalcTrigger,Trigger6M)),NA())</f>
        <v>1.8880821279072535E-2</v>
      </c>
      <c r="P2570" s="52">
        <f>IFERROR(_xll.qlIndexFixing(Index1Y,$H2570,TRUE,_xll.ohTrigger(RecalcTrigger,Trigger1Y)),NA())</f>
        <v>2.0985714962015536E-2</v>
      </c>
      <c r="Q2570" s="52">
        <f>IFERROR(_xll.qlIndexFixing(ONIndex1Y,I2570,TRUE,_xll.ohTrigger(RecalcTrigger,Trigger1Y)),NA())</f>
        <v>2.0795542830622793E-2</v>
      </c>
    </row>
    <row r="2571" spans="2:17" x14ac:dyDescent="0.2">
      <c r="B2571" s="46" t="s">
        <v>51</v>
      </c>
      <c r="D2571" s="49">
        <f>_xll.qlCalendarAdvance(LocalCalendar,$D2570,B2571,"f",FALSE)</f>
        <v>57805</v>
      </c>
      <c r="E2571" s="49">
        <f>_xll.qlInterestRateIndexValueDate(IndexON,D2571)</f>
        <v>57805</v>
      </c>
      <c r="F2571" s="52">
        <f>IFERROR(_xll.qlIndexFixing(IndexON,D2571,TRUE,_xll.ohTrigger(RecalcTrigger,TriggerON)),NA())</f>
        <v>1.27293321522437E-2</v>
      </c>
      <c r="H2571" s="49">
        <f>_xll.qlCalendarAdvance(IborCalendar,$H2570,B2571,"f",FALSE)</f>
        <v>57783</v>
      </c>
      <c r="I2571" s="49">
        <f>_xll.qlInterestRateIndexValueDate(Index1M,$H2571)</f>
        <v>57787</v>
      </c>
      <c r="J2571" s="52">
        <f>IFERROR(_xll.qlIndexFixing(Index1M,$H2571,TRUE,_xll.ohTrigger(RecalcTrigger,Trigger1M)),NA())</f>
        <v>1.5672691920690901E-2</v>
      </c>
      <c r="K2571" s="52">
        <f>IFERROR(_xll.qlIndexFixing(ONIndex1M,I2571,TRUE,_xll.ohTrigger(RecalcTrigger,Trigger1M)),NA())</f>
        <v>1.56669913941343E-2</v>
      </c>
      <c r="L2571" s="52">
        <f>IFERROR(_xll.qlIndexFixing(Index3M,H2571,TRUE,_xll.ohTrigger(RecalcTrigger,Trigger3M)),NA())</f>
        <v>1.7052867833065422E-2</v>
      </c>
      <c r="M2571" s="52">
        <f>IFERROR(_xll.qlIndexFixing(ONIndex3M,I2571,TRUE,_xll.ohTrigger(RecalcTrigger,Trigger3M)),NA())</f>
        <v>1.7025864258846113E-2</v>
      </c>
      <c r="N2571" s="52">
        <f>IFERROR(_xll.qlIndexFixing(Index6M,$H2571,TRUE,_xll.ohTrigger(RecalcTrigger,Trigger6M)),NA())</f>
        <v>1.8952604685088383E-2</v>
      </c>
      <c r="O2571" s="52">
        <f>IFERROR(_xll.qlIndexFixing(ONIndex6M,I2571,TRUE,_xll.ohTrigger(RecalcTrigger,Trigger6M)),NA())</f>
        <v>1.8879451398623459E-2</v>
      </c>
      <c r="P2571" s="52">
        <f>IFERROR(_xll.qlIndexFixing(Index1Y,$H2571,TRUE,_xll.ohTrigger(RecalcTrigger,Trigger1Y)),NA())</f>
        <v>2.0984582470251607E-2</v>
      </c>
      <c r="Q2571" s="52">
        <f>IFERROR(_xll.qlIndexFixing(ONIndex1Y,I2571,TRUE,_xll.ohTrigger(RecalcTrigger,Trigger1Y)),NA())</f>
        <v>2.0794375111341523E-2</v>
      </c>
    </row>
    <row r="2572" spans="2:17" x14ac:dyDescent="0.2">
      <c r="B2572" s="46" t="s">
        <v>51</v>
      </c>
      <c r="D2572" s="49">
        <f>_xll.qlCalendarAdvance(LocalCalendar,$D2571,B2572,"f",FALSE)</f>
        <v>57812</v>
      </c>
      <c r="E2572" s="49">
        <f>_xll.qlInterestRateIndexValueDate(IndexON,D2572)</f>
        <v>57812</v>
      </c>
      <c r="F2572" s="52">
        <f>IFERROR(_xll.qlIndexFixing(IndexON,D2572,TRUE,_xll.ohTrigger(RecalcTrigger,TriggerON)),NA())</f>
        <v>1.2726596495875597E-2</v>
      </c>
      <c r="H2572" s="49">
        <f>_xll.qlCalendarAdvance(IborCalendar,$H2571,B2572,"f",FALSE)</f>
        <v>57790</v>
      </c>
      <c r="I2572" s="49">
        <f>_xll.qlInterestRateIndexValueDate(Index1M,$H2572)</f>
        <v>57794</v>
      </c>
      <c r="J2572" s="52">
        <f>IFERROR(_xll.qlIndexFixing(Index1M,$H2572,TRUE,_xll.ohTrigger(RecalcTrigger,Trigger1M)),NA())</f>
        <v>1.567058310057624E-2</v>
      </c>
      <c r="K2572" s="52">
        <f>IFERROR(_xll.qlIndexFixing(ONIndex1M,I2572,TRUE,_xll.ohTrigger(RecalcTrigger,Trigger1M)),NA())</f>
        <v>1.5664875130410039E-2</v>
      </c>
      <c r="L2572" s="52">
        <f>IFERROR(_xll.qlIndexFixing(Index3M,H2572,TRUE,_xll.ohTrigger(RecalcTrigger,Trigger3M)),NA())</f>
        <v>1.7051386599292392E-2</v>
      </c>
      <c r="M2572" s="52">
        <f>IFERROR(_xll.qlIndexFixing(ONIndex3M,I2572,TRUE,_xll.ohTrigger(RecalcTrigger,Trigger3M)),NA())</f>
        <v>1.702436751259917E-2</v>
      </c>
      <c r="N2572" s="52">
        <f>IFERROR(_xll.qlIndexFixing(Index6M,$H2572,TRUE,_xll.ohTrigger(RecalcTrigger,Trigger6M)),NA())</f>
        <v>1.8951262357266008E-2</v>
      </c>
      <c r="O2572" s="52">
        <f>IFERROR(_xll.qlIndexFixing(ONIndex6M,I2572,TRUE,_xll.ohTrigger(RecalcTrigger,Trigger6M)),NA())</f>
        <v>1.8878084386280136E-2</v>
      </c>
      <c r="P2572" s="52">
        <f>IFERROR(_xll.qlIndexFixing(Index1Y,$H2572,TRUE,_xll.ohTrigger(RecalcTrigger,Trigger1Y)),NA())</f>
        <v>2.0983452287594011E-2</v>
      </c>
      <c r="Q2572" s="52">
        <f>IFERROR(_xll.qlIndexFixing(ONIndex1Y,I2572,TRUE,_xll.ohTrigger(RecalcTrigger,Trigger1Y)),NA())</f>
        <v>2.0793209651852607E-2</v>
      </c>
    </row>
    <row r="2573" spans="2:17" x14ac:dyDescent="0.2">
      <c r="B2573" s="46" t="s">
        <v>51</v>
      </c>
      <c r="D2573" s="49">
        <f>_xll.qlCalendarAdvance(LocalCalendar,$D2572,B2573,"f",FALSE)</f>
        <v>57819</v>
      </c>
      <c r="E2573" s="49">
        <f>_xll.qlInterestRateIndexValueDate(IndexON,D2573)</f>
        <v>57819</v>
      </c>
      <c r="F2573" s="52">
        <f>IFERROR(_xll.qlIndexFixing(IndexON,D2573,TRUE,_xll.ohTrigger(RecalcTrigger,TriggerON)),NA())</f>
        <v>1.272386702682482E-2</v>
      </c>
      <c r="H2573" s="49">
        <f>_xll.qlCalendarAdvance(IborCalendar,$H2572,B2573,"f",FALSE)</f>
        <v>57797</v>
      </c>
      <c r="I2573" s="49">
        <f>_xll.qlInterestRateIndexValueDate(Index1M,$H2573)</f>
        <v>57801</v>
      </c>
      <c r="J2573" s="52">
        <f>IFERROR(_xll.qlIndexFixing(Index1M,$H2573,TRUE,_xll.ohTrigger(RecalcTrigger,Trigger1M)),NA())</f>
        <v>1.5668288106637007E-2</v>
      </c>
      <c r="K2573" s="52">
        <f>IFERROR(_xll.qlIndexFixing(ONIndex1M,I2573,TRUE,_xll.ohTrigger(RecalcTrigger,Trigger1M)),NA())</f>
        <v>1.5662763623920384E-2</v>
      </c>
      <c r="L2573" s="52">
        <f>IFERROR(_xll.qlIndexFixing(Index3M,H2573,TRUE,_xll.ohTrigger(RecalcTrigger,Trigger3M)),NA())</f>
        <v>1.7049610505618117E-2</v>
      </c>
      <c r="M2573" s="52">
        <f>IFERROR(_xll.qlIndexFixing(ONIndex3M,I2573,TRUE,_xll.ohTrigger(RecalcTrigger,Trigger3M)),NA())</f>
        <v>1.7022874130860899E-2</v>
      </c>
      <c r="N2573" s="52">
        <f>IFERROR(_xll.qlIndexFixing(Index6M,$H2573,TRUE,_xll.ohTrigger(RecalcTrigger,Trigger6M)),NA())</f>
        <v>1.8949520456874338E-2</v>
      </c>
      <c r="O2573" s="52">
        <f>IFERROR(_xll.qlIndexFixing(ONIndex6M,I2573,TRUE,_xll.ohTrigger(RecalcTrigger,Trigger6M)),NA())</f>
        <v>1.8876720242442246E-2</v>
      </c>
      <c r="P2573" s="52">
        <f>IFERROR(_xll.qlIndexFixing(Index1Y,$H2573,TRUE,_xll.ohTrigger(RecalcTrigger,Trigger1Y)),NA())</f>
        <v>2.0982324414034859E-2</v>
      </c>
      <c r="Q2573" s="52">
        <f>IFERROR(_xll.qlIndexFixing(ONIndex1Y,I2573,TRUE,_xll.ohTrigger(RecalcTrigger,Trigger1Y)),NA())</f>
        <v>2.0792046452395851E-2</v>
      </c>
    </row>
    <row r="2574" spans="2:17" x14ac:dyDescent="0.2">
      <c r="B2574" s="46" t="s">
        <v>51</v>
      </c>
      <c r="D2574" s="49">
        <f>_xll.qlCalendarAdvance(LocalCalendar,$D2573,B2574,"f",FALSE)</f>
        <v>57826</v>
      </c>
      <c r="E2574" s="49">
        <f>_xll.qlInterestRateIndexValueDate(IndexON,D2574)</f>
        <v>57826</v>
      </c>
      <c r="F2574" s="52">
        <f>IFERROR(_xll.qlIndexFixing(IndexON,D2574,TRUE,_xll.ohTrigger(RecalcTrigger,TriggerON)),NA())</f>
        <v>1.2721143745144659E-2</v>
      </c>
      <c r="H2574" s="49">
        <f>_xll.qlCalendarAdvance(IborCalendar,$H2573,B2574,"f",FALSE)</f>
        <v>57804</v>
      </c>
      <c r="I2574" s="49">
        <f>_xll.qlInterestRateIndexValueDate(Index1M,$H2574)</f>
        <v>57808</v>
      </c>
      <c r="J2574" s="52">
        <f>IFERROR(_xll.qlIndexFixing(Index1M,$H2574,TRUE,_xll.ohTrigger(RecalcTrigger,Trigger1M)),NA())</f>
        <v>1.5666188565101713E-2</v>
      </c>
      <c r="K2574" s="52">
        <f>IFERROR(_xll.qlIndexFixing(ONIndex1M,I2574,TRUE,_xll.ohTrigger(RecalcTrigger,Trigger1M)),NA())</f>
        <v>1.5660656874585399E-2</v>
      </c>
      <c r="L2574" s="52">
        <f>IFERROR(_xll.qlIndexFixing(Index3M,H2574,TRUE,_xll.ohTrigger(RecalcTrigger,Trigger3M)),NA())</f>
        <v>1.7048135859357192E-2</v>
      </c>
      <c r="M2574" s="52">
        <f>IFERROR(_xll.qlIndexFixing(ONIndex3M,I2574,TRUE,_xll.ohTrigger(RecalcTrigger,Trigger3M)),NA())</f>
        <v>1.7021384113711235E-2</v>
      </c>
      <c r="N2574" s="52">
        <f>IFERROR(_xll.qlIndexFixing(Index6M,$H2574,TRUE,_xll.ohTrigger(RecalcTrigger,Trigger6M)),NA())</f>
        <v>1.8948183785789264E-2</v>
      </c>
      <c r="O2574" s="52">
        <f>IFERROR(_xll.qlIndexFixing(ONIndex6M,I2574,TRUE,_xll.ohTrigger(RecalcTrigger,Trigger6M)),NA())</f>
        <v>1.8875358966790046E-2</v>
      </c>
      <c r="P2574" s="52">
        <f>IFERROR(_xll.qlIndexFixing(Index1Y,$H2574,TRUE,_xll.ohTrigger(RecalcTrigger,Trigger1Y)),NA())</f>
        <v>2.0981198849566052E-2</v>
      </c>
      <c r="Q2574" s="52">
        <f>IFERROR(_xll.qlIndexFixing(ONIndex1Y,I2574,TRUE,_xll.ohTrigger(RecalcTrigger,Trigger1Y)),NA())</f>
        <v>2.0790885512811386E-2</v>
      </c>
    </row>
    <row r="2575" spans="2:17" x14ac:dyDescent="0.2">
      <c r="B2575" s="46" t="s">
        <v>51</v>
      </c>
      <c r="D2575" s="49">
        <f>_xll.qlCalendarAdvance(LocalCalendar,$D2574,B2575,"f",FALSE)</f>
        <v>57833</v>
      </c>
      <c r="E2575" s="49">
        <f>_xll.qlInterestRateIndexValueDate(IndexON,D2575)</f>
        <v>57833</v>
      </c>
      <c r="F2575" s="52">
        <f>IFERROR(_xll.qlIndexFixing(IndexON,D2575,TRUE,_xll.ohTrigger(RecalcTrigger,TriggerON)),NA())</f>
        <v>1.2718426650781822E-2</v>
      </c>
      <c r="H2575" s="49">
        <f>_xll.qlCalendarAdvance(IborCalendar,$H2574,B2575,"f",FALSE)</f>
        <v>57811</v>
      </c>
      <c r="I2575" s="49">
        <f>_xll.qlInterestRateIndexValueDate(Index1M,$H2575)</f>
        <v>57817</v>
      </c>
      <c r="J2575" s="52">
        <f>IFERROR(_xll.qlIndexFixing(Index1M,$H2575,TRUE,_xll.ohTrigger(RecalcTrigger,Trigger1M)),NA())</f>
        <v>1.5663496154052936E-2</v>
      </c>
      <c r="K2575" s="52">
        <f>IFERROR(_xll.qlIndexFixing(ONIndex1M,I2575,TRUE,_xll.ohTrigger(RecalcTrigger,Trigger1M)),NA())</f>
        <v>1.5657955187071693E-2</v>
      </c>
      <c r="L2575" s="52">
        <f>IFERROR(_xll.qlIndexFixing(Index3M,H2575,TRUE,_xll.ohTrigger(RecalcTrigger,Trigger3M)),NA())</f>
        <v>1.7046244851298478E-2</v>
      </c>
      <c r="M2575" s="52">
        <f>IFERROR(_xll.qlIndexFixing(ONIndex3M,I2575,TRUE,_xll.ohTrigger(RecalcTrigger,Trigger3M)),NA())</f>
        <v>1.7019473321147061E-2</v>
      </c>
      <c r="N2575" s="52">
        <f>IFERROR(_xll.qlIndexFixing(Index6M,$H2575,TRUE,_xll.ohTrigger(RecalcTrigger,Trigger6M)),NA())</f>
        <v>1.8946469464979802E-2</v>
      </c>
      <c r="O2575" s="52">
        <f>IFERROR(_xll.qlIndexFixing(ONIndex6M,I2575,TRUE,_xll.ohTrigger(RecalcTrigger,Trigger6M)),NA())</f>
        <v>1.8873612969763087E-2</v>
      </c>
      <c r="P2575" s="52">
        <f>IFERROR(_xll.qlIndexFixing(Index1Y,$H2575,TRUE,_xll.ohTrigger(RecalcTrigger,Trigger1Y)),NA())</f>
        <v>2.0979755088186232E-2</v>
      </c>
      <c r="Q2575" s="52">
        <f>IFERROR(_xll.qlIndexFixing(ONIndex1Y,I2575,TRUE,_xll.ohTrigger(RecalcTrigger,Trigger1Y)),NA())</f>
        <v>2.0789396196780885E-2</v>
      </c>
    </row>
    <row r="2576" spans="2:17" x14ac:dyDescent="0.2">
      <c r="B2576" s="46" t="s">
        <v>51</v>
      </c>
      <c r="D2576" s="49">
        <f>_xll.qlCalendarAdvance(LocalCalendar,$D2575,B2576,"f",FALSE)</f>
        <v>57840</v>
      </c>
      <c r="E2576" s="49">
        <f>_xll.qlInterestRateIndexValueDate(IndexON,D2576)</f>
        <v>57840</v>
      </c>
      <c r="F2576" s="52">
        <f>IFERROR(_xll.qlIndexFixing(IndexON,D2576,TRUE,_xll.ohTrigger(RecalcTrigger,TriggerON)),NA())</f>
        <v>1.2715715743736311E-2</v>
      </c>
      <c r="H2576" s="49">
        <f>_xll.qlCalendarAdvance(IborCalendar,$H2575,B2576,"f",FALSE)</f>
        <v>57818</v>
      </c>
      <c r="I2576" s="49">
        <f>_xll.qlInterestRateIndexValueDate(Index1M,$H2576)</f>
        <v>57822</v>
      </c>
      <c r="J2576" s="52">
        <f>IFERROR(_xll.qlIndexFixing(Index1M,$H2576,TRUE,_xll.ohTrigger(RecalcTrigger,Trigger1M)),NA())</f>
        <v>1.5662003772669131E-2</v>
      </c>
      <c r="K2576" s="52">
        <f>IFERROR(_xll.qlIndexFixing(ONIndex1M,I2576,TRUE,_xll.ohTrigger(RecalcTrigger,Trigger1M)),NA())</f>
        <v>1.5656457647539312E-2</v>
      </c>
      <c r="L2576" s="52">
        <f>IFERROR(_xll.qlIndexFixing(Index3M,H2576,TRUE,_xll.ohTrigger(RecalcTrigger,Trigger3M)),NA())</f>
        <v>1.7045196705149264E-2</v>
      </c>
      <c r="M2576" s="52">
        <f>IFERROR(_xll.qlIndexFixing(ONIndex3M,I2576,TRUE,_xll.ohTrigger(RecalcTrigger,Trigger3M)),NA())</f>
        <v>1.7018414173097796E-2</v>
      </c>
      <c r="N2576" s="52">
        <f>IFERROR(_xll.qlIndexFixing(Index6M,$H2576,TRUE,_xll.ohTrigger(RecalcTrigger,Trigger6M)),NA())</f>
        <v>1.8945519133560559E-2</v>
      </c>
      <c r="O2576" s="52">
        <f>IFERROR(_xll.qlIndexFixing(ONIndex6M,I2576,TRUE,_xll.ohTrigger(RecalcTrigger,Trigger6M)),NA())</f>
        <v>1.8872645020202583E-2</v>
      </c>
      <c r="P2576" s="52">
        <f>IFERROR(_xll.qlIndexFixing(Index1Y,$H2576,TRUE,_xll.ohTrigger(RecalcTrigger,Trigger1Y)),NA())</f>
        <v>2.0978954647869464E-2</v>
      </c>
      <c r="Q2576" s="52">
        <f>IFERROR(_xll.qlIndexFixing(ONIndex1Y,I2576,TRUE,_xll.ohTrigger(RecalcTrigger,Trigger1Y)),NA())</f>
        <v>2.0788570413179386E-2</v>
      </c>
    </row>
    <row r="2577" spans="2:17" x14ac:dyDescent="0.2">
      <c r="B2577" s="46" t="s">
        <v>51</v>
      </c>
      <c r="D2577" s="49">
        <f>_xll.qlCalendarAdvance(LocalCalendar,$D2576,B2577,"f",FALSE)</f>
        <v>57847</v>
      </c>
      <c r="E2577" s="49">
        <f>_xll.qlInterestRateIndexValueDate(IndexON,D2577)</f>
        <v>57847</v>
      </c>
      <c r="F2577" s="52">
        <f>IFERROR(_xll.qlIndexFixing(IndexON,D2577,TRUE,_xll.ohTrigger(RecalcTrigger,TriggerON)),NA())</f>
        <v>1.271301102403477E-2</v>
      </c>
      <c r="H2577" s="49">
        <f>_xll.qlCalendarAdvance(IborCalendar,$H2576,B2577,"f",FALSE)</f>
        <v>57825</v>
      </c>
      <c r="I2577" s="49">
        <f>_xll.qlInterestRateIndexValueDate(Index1M,$H2577)</f>
        <v>57829</v>
      </c>
      <c r="J2577" s="52">
        <f>IFERROR(_xll.qlIndexFixing(Index1M,$H2577,TRUE,_xll.ohTrigger(RecalcTrigger,Trigger1M)),NA())</f>
        <v>1.5659918521761185E-2</v>
      </c>
      <c r="K2577" s="52">
        <f>IFERROR(_xll.qlIndexFixing(ONIndex1M,I2577,TRUE,_xll.ohTrigger(RecalcTrigger,Trigger1M)),NA())</f>
        <v>1.565436516982821E-2</v>
      </c>
      <c r="L2577" s="52">
        <f>IFERROR(_xll.qlIndexFixing(Index3M,H2577,TRUE,_xll.ohTrigger(RecalcTrigger,Trigger3M)),NA())</f>
        <v>1.7043732197197872E-2</v>
      </c>
      <c r="M2577" s="52">
        <f>IFERROR(_xll.qlIndexFixing(ONIndex3M,I2577,TRUE,_xll.ohTrigger(RecalcTrigger,Trigger3M)),NA())</f>
        <v>1.7016934249634019E-2</v>
      </c>
      <c r="N2577" s="52">
        <f>IFERROR(_xll.qlIndexFixing(Index6M,$H2577,TRUE,_xll.ohTrigger(RecalcTrigger,Trigger6M)),NA())</f>
        <v>1.8944191152405136E-2</v>
      </c>
      <c r="O2577" s="52">
        <f>IFERROR(_xll.qlIndexFixing(ONIndex6M,I2577,TRUE,_xll.ohTrigger(RecalcTrigger,Trigger6M)),NA())</f>
        <v>1.8871292349427193E-2</v>
      </c>
      <c r="P2577" s="52">
        <f>IFERROR(_xll.qlIndexFixing(Index1Y,$H2577,TRUE,_xll.ohTrigger(RecalcTrigger,Trigger1Y)),NA())</f>
        <v>2.0977836010626135E-2</v>
      </c>
      <c r="Q2577" s="52">
        <f>IFERROR(_xll.qlIndexFixing(ONIndex1Y,I2577,TRUE,_xll.ohTrigger(RecalcTrigger,Trigger1Y)),NA())</f>
        <v>2.0787416253211788E-2</v>
      </c>
    </row>
    <row r="2578" spans="2:17" x14ac:dyDescent="0.2">
      <c r="B2578" s="46" t="s">
        <v>51</v>
      </c>
      <c r="D2578" s="49">
        <f>_xll.qlCalendarAdvance(LocalCalendar,$D2577,B2578,"f",FALSE)</f>
        <v>57854</v>
      </c>
      <c r="E2578" s="49">
        <f>_xll.qlInterestRateIndexValueDate(IndexON,D2578)</f>
        <v>57854</v>
      </c>
      <c r="F2578" s="52">
        <f>IFERROR(_xll.qlIndexFixing(IndexON,D2578,TRUE,_xll.ohTrigger(RecalcTrigger,TriggerON)),NA())</f>
        <v>1.2710344378656924E-2</v>
      </c>
      <c r="H2578" s="49">
        <f>_xll.qlCalendarAdvance(IborCalendar,$H2577,B2578,"f",FALSE)</f>
        <v>57832</v>
      </c>
      <c r="I2578" s="49">
        <f>_xll.qlInterestRateIndexValueDate(Index1M,$H2578)</f>
        <v>57837</v>
      </c>
      <c r="J2578" s="52">
        <f>IFERROR(_xll.qlIndexFixing(Index1M,$H2578,TRUE,_xll.ohTrigger(RecalcTrigger,Trigger1M)),NA())</f>
        <v>1.5657733431033643E-2</v>
      </c>
      <c r="K2578" s="52">
        <f>IFERROR(_xll.qlIndexFixing(ONIndex1M,I2578,TRUE,_xll.ohTrigger(RecalcTrigger,Trigger1M)),NA())</f>
        <v>1.5651979591773113E-2</v>
      </c>
      <c r="L2578" s="52">
        <f>IFERROR(_xll.qlIndexFixing(Index3M,H2578,TRUE,_xll.ohTrigger(RecalcTrigger,Trigger3M)),NA())</f>
        <v>1.7042361736268538E-2</v>
      </c>
      <c r="M2578" s="52">
        <f>IFERROR(_xll.qlIndexFixing(ONIndex3M,I2578,TRUE,_xll.ohTrigger(RecalcTrigger,Trigger3M)),NA())</f>
        <v>1.7015247028471236E-2</v>
      </c>
      <c r="N2578" s="52">
        <f>IFERROR(_xll.qlIndexFixing(Index6M,$H2578,TRUE,_xll.ohTrigger(RecalcTrigger,Trigger6M)),NA())</f>
        <v>1.8943080181622898E-2</v>
      </c>
      <c r="O2578" s="52">
        <f>IFERROR(_xll.qlIndexFixing(ONIndex6M,I2578,TRUE,_xll.ohTrigger(RecalcTrigger,Trigger6M)),NA())</f>
        <v>1.8869749952097337E-2</v>
      </c>
      <c r="P2578" s="52">
        <f>IFERROR(_xll.qlIndexFixing(Index1Y,$H2578,TRUE,_xll.ohTrigger(RecalcTrigger,Trigger1Y)),NA())</f>
        <v>2.09765603954821E-2</v>
      </c>
      <c r="Q2578" s="52">
        <f>IFERROR(_xll.qlIndexFixing(ONIndex1Y,I2578,TRUE,_xll.ohTrigger(RecalcTrigger,Trigger1Y)),NA())</f>
        <v>2.0786099980600881E-2</v>
      </c>
    </row>
    <row r="2579" spans="2:17" x14ac:dyDescent="0.2">
      <c r="B2579" s="46" t="s">
        <v>51</v>
      </c>
      <c r="D2579" s="49">
        <f>_xll.qlCalendarAdvance(LocalCalendar,$D2578,B2579,"f",FALSE)</f>
        <v>57861</v>
      </c>
      <c r="E2579" s="49">
        <f>_xll.qlInterestRateIndexValueDate(IndexON,D2579)</f>
        <v>57861</v>
      </c>
      <c r="F2579" s="52">
        <f>IFERROR(_xll.qlIndexFixing(IndexON,D2579,TRUE,_xll.ohTrigger(RecalcTrigger,TriggerON)),NA())</f>
        <v>1.2707620146557019E-2</v>
      </c>
      <c r="H2579" s="49">
        <f>_xll.qlCalendarAdvance(IborCalendar,$H2578,B2579,"f",FALSE)</f>
        <v>57839</v>
      </c>
      <c r="I2579" s="49">
        <f>_xll.qlInterestRateIndexValueDate(Index1M,$H2579)</f>
        <v>57843</v>
      </c>
      <c r="J2579" s="52">
        <f>IFERROR(_xll.qlIndexFixing(Index1M,$H2579,TRUE,_xll.ohTrigger(RecalcTrigger,Trigger1M)),NA())</f>
        <v>1.5655954745164086E-2</v>
      </c>
      <c r="K2579" s="52">
        <f>IFERROR(_xll.qlIndexFixing(ONIndex1M,I2579,TRUE,_xll.ohTrigger(RecalcTrigger,Trigger1M)),NA())</f>
        <v>1.5650194485790081E-2</v>
      </c>
      <c r="L2579" s="52">
        <f>IFERROR(_xll.qlIndexFixing(Index3M,H2579,TRUE,_xll.ohTrigger(RecalcTrigger,Trigger3M)),NA())</f>
        <v>1.7041112591846725E-2</v>
      </c>
      <c r="M2579" s="52">
        <f>IFERROR(_xll.qlIndexFixing(ONIndex3M,I2579,TRUE,_xll.ohTrigger(RecalcTrigger,Trigger3M)),NA())</f>
        <v>1.7013984496392354E-2</v>
      </c>
      <c r="N2579" s="52">
        <f>IFERROR(_xll.qlIndexFixing(Index6M,$H2579,TRUE,_xll.ohTrigger(RecalcTrigger,Trigger6M)),NA())</f>
        <v>1.8941947173070701E-2</v>
      </c>
      <c r="O2579" s="52">
        <f>IFERROR(_xll.qlIndexFixing(ONIndex6M,I2579,TRUE,_xll.ohTrigger(RecalcTrigger,Trigger6M)),NA())</f>
        <v>1.8868595612593353E-2</v>
      </c>
      <c r="P2579" s="52">
        <f>IFERROR(_xll.qlIndexFixing(Index1Y,$H2579,TRUE,_xll.ohTrigger(RecalcTrigger,Trigger1Y)),NA())</f>
        <v>2.09756056633113E-2</v>
      </c>
      <c r="Q2579" s="52">
        <f>IFERROR(_xll.qlIndexFixing(ONIndex1Y,I2579,TRUE,_xll.ohTrigger(RecalcTrigger,Trigger1Y)),NA())</f>
        <v>2.0785114713053332E-2</v>
      </c>
    </row>
    <row r="2580" spans="2:17" x14ac:dyDescent="0.2">
      <c r="B2580" s="46" t="s">
        <v>51</v>
      </c>
      <c r="D2580" s="49">
        <f>_xll.qlCalendarAdvance(LocalCalendar,$D2579,B2580,"f",FALSE)</f>
        <v>57868</v>
      </c>
      <c r="E2580" s="49">
        <f>_xll.qlInterestRateIndexValueDate(IndexON,D2580)</f>
        <v>57868</v>
      </c>
      <c r="F2580" s="52">
        <f>IFERROR(_xll.qlIndexFixing(IndexON,D2580,TRUE,_xll.ohTrigger(RecalcTrigger,TriggerON)),NA())</f>
        <v>1.2704933988807454E-2</v>
      </c>
      <c r="H2580" s="49">
        <f>_xll.qlCalendarAdvance(IborCalendar,$H2579,B2580,"f",FALSE)</f>
        <v>57846</v>
      </c>
      <c r="I2580" s="49">
        <f>_xll.qlInterestRateIndexValueDate(Index1M,$H2580)</f>
        <v>57850</v>
      </c>
      <c r="J2580" s="52">
        <f>IFERROR(_xll.qlIndexFixing(Index1M,$H2580,TRUE,_xll.ohTrigger(RecalcTrigger,Trigger1M)),NA())</f>
        <v>1.5653884035134832E-2</v>
      </c>
      <c r="K2580" s="52">
        <f>IFERROR(_xll.qlIndexFixing(ONIndex1M,I2580,TRUE,_xll.ohTrigger(RecalcTrigger,Trigger1M)),NA())</f>
        <v>1.5648116279702862E-2</v>
      </c>
      <c r="L2580" s="52">
        <f>IFERROR(_xll.qlIndexFixing(Index3M,H2580,TRUE,_xll.ohTrigger(RecalcTrigger,Trigger3M)),NA())</f>
        <v>1.7039658394875187E-2</v>
      </c>
      <c r="M2580" s="52">
        <f>IFERROR(_xll.qlIndexFixing(ONIndex3M,I2580,TRUE,_xll.ohTrigger(RecalcTrigger,Trigger3M)),NA())</f>
        <v>1.7012514666614464E-2</v>
      </c>
      <c r="N2580" s="52">
        <f>IFERROR(_xll.qlIndexFixing(Index6M,$H2580,TRUE,_xll.ohTrigger(RecalcTrigger,Trigger6M)),NA())</f>
        <v>1.8940628019622922E-2</v>
      </c>
      <c r="O2580" s="52">
        <f>IFERROR(_xll.qlIndexFixing(ONIndex6M,I2580,TRUE,_xll.ohTrigger(RecalcTrigger,Trigger6M)),NA())</f>
        <v>1.8867251546614838E-2</v>
      </c>
      <c r="P2580" s="52">
        <f>IFERROR(_xll.qlIndexFixing(Index1Y,$H2580,TRUE,_xll.ohTrigger(RecalcTrigger,Trigger1Y)),NA())</f>
        <v>2.0974493953224024E-2</v>
      </c>
      <c r="Q2580" s="52">
        <f>IFERROR(_xll.qlIndexFixing(ONIndex1Y,I2580,TRUE,_xll.ohTrigger(RecalcTrigger,Trigger1Y)),NA())</f>
        <v>2.0783967332702602E-2</v>
      </c>
    </row>
    <row r="2581" spans="2:17" x14ac:dyDescent="0.2">
      <c r="B2581" s="46" t="s">
        <v>51</v>
      </c>
      <c r="D2581" s="49">
        <f>_xll.qlCalendarAdvance(LocalCalendar,$D2580,B2581,"f",FALSE)</f>
        <v>57875</v>
      </c>
      <c r="E2581" s="49">
        <f>_xll.qlInterestRateIndexValueDate(IndexON,D2581)</f>
        <v>57875</v>
      </c>
      <c r="F2581" s="52">
        <f>IFERROR(_xll.qlIndexFixing(IndexON,D2581,TRUE,_xll.ohTrigger(RecalcTrigger,TriggerON)),NA())</f>
        <v>1.270225401840186E-2</v>
      </c>
      <c r="H2581" s="49">
        <f>_xll.qlCalendarAdvance(IborCalendar,$H2580,B2581,"f",FALSE)</f>
        <v>57853</v>
      </c>
      <c r="I2581" s="49">
        <f>_xll.qlInterestRateIndexValueDate(Index1M,$H2581)</f>
        <v>57858</v>
      </c>
      <c r="J2581" s="52">
        <f>IFERROR(_xll.qlIndexFixing(Index1M,$H2581,TRUE,_xll.ohTrigger(RecalcTrigger,Trigger1M)),NA())</f>
        <v>1.5651523342548906E-2</v>
      </c>
      <c r="K2581" s="52">
        <f>IFERROR(_xll.qlIndexFixing(ONIndex1M,I2581,TRUE,_xll.ohTrigger(RecalcTrigger,Trigger1M)),NA())</f>
        <v>1.56457470120408E-2</v>
      </c>
      <c r="L2581" s="52">
        <f>IFERROR(_xll.qlIndexFixing(Index3M,H2581,TRUE,_xll.ohTrigger(RecalcTrigger,Trigger3M)),NA())</f>
        <v>1.7038000593744034E-2</v>
      </c>
      <c r="M2581" s="52">
        <f>IFERROR(_xll.qlIndexFixing(ONIndex3M,I2581,TRUE,_xll.ohTrigger(RecalcTrigger,Trigger3M)),NA())</f>
        <v>1.7010838981024179E-2</v>
      </c>
      <c r="N2581" s="52">
        <f>IFERROR(_xll.qlIndexFixing(Index6M,$H2581,TRUE,_xll.ohTrigger(RecalcTrigger,Trigger6M)),NA())</f>
        <v>1.8939527578688706E-2</v>
      </c>
      <c r="O2581" s="52">
        <f>IFERROR(_xll.qlIndexFixing(ONIndex6M,I2581,TRUE,_xll.ohTrigger(RecalcTrigger,Trigger6M)),NA())</f>
        <v>1.8865718983338553E-2</v>
      </c>
      <c r="P2581" s="52">
        <f>IFERROR(_xll.qlIndexFixing(Index1Y,$H2581,TRUE,_xll.ohTrigger(RecalcTrigger,Trigger1Y)),NA())</f>
        <v>2.0973226254801736E-2</v>
      </c>
      <c r="Q2581" s="52">
        <f>IFERROR(_xll.qlIndexFixing(ONIndex1Y,I2581,TRUE,_xll.ohTrigger(RecalcTrigger,Trigger1Y)),NA())</f>
        <v>2.0782658808133903E-2</v>
      </c>
    </row>
    <row r="2582" spans="2:17" x14ac:dyDescent="0.2">
      <c r="B2582" s="46" t="s">
        <v>51</v>
      </c>
      <c r="D2582" s="49">
        <f>_xll.qlCalendarAdvance(LocalCalendar,$D2581,B2582,"f",FALSE)</f>
        <v>57882</v>
      </c>
      <c r="E2582" s="49">
        <f>_xll.qlInterestRateIndexValueDate(IndexON,D2582)</f>
        <v>57882</v>
      </c>
      <c r="F2582" s="52">
        <f>IFERROR(_xll.qlIndexFixing(IndexON,D2582,TRUE,_xll.ohTrigger(RecalcTrigger,TriggerON)),NA())</f>
        <v>1.269958023531359E-2</v>
      </c>
      <c r="H2582" s="49">
        <f>_xll.qlCalendarAdvance(IborCalendar,$H2581,B2582,"f",FALSE)</f>
        <v>57860</v>
      </c>
      <c r="I2582" s="49">
        <f>_xll.qlInterestRateIndexValueDate(Index1M,$H2582)</f>
        <v>57864</v>
      </c>
      <c r="J2582" s="52">
        <f>IFERROR(_xll.qlIndexFixing(Index1M,$H2582,TRUE,_xll.ohTrigger(RecalcTrigger,Trigger1M)),NA())</f>
        <v>1.5649563720254278E-2</v>
      </c>
      <c r="K2582" s="52">
        <f>IFERROR(_xll.qlIndexFixing(ONIndex1M,I2582,TRUE,_xll.ohTrigger(RecalcTrigger,Trigger1M)),NA())</f>
        <v>1.5643974138992434E-2</v>
      </c>
      <c r="L2582" s="52">
        <f>IFERROR(_xll.qlIndexFixing(Index3M,H2582,TRUE,_xll.ohTrigger(RecalcTrigger,Trigger3M)),NA())</f>
        <v>1.7036760139677611E-2</v>
      </c>
      <c r="M2582" s="52">
        <f>IFERROR(_xll.qlIndexFixing(ONIndex3M,I2582,TRUE,_xll.ohTrigger(RecalcTrigger,Trigger3M)),NA())</f>
        <v>1.7009585100824509E-2</v>
      </c>
      <c r="N2582" s="52">
        <f>IFERROR(_xll.qlIndexFixing(Index6M,$H2582,TRUE,_xll.ohTrigger(RecalcTrigger,Trigger6M)),NA())</f>
        <v>1.8937594695990594E-2</v>
      </c>
      <c r="O2582" s="52">
        <f>IFERROR(_xll.qlIndexFixing(ONIndex6M,I2582,TRUE,_xll.ohTrigger(RecalcTrigger,Trigger6M)),NA())</f>
        <v>1.886457201953462E-2</v>
      </c>
      <c r="P2582" s="52">
        <f>IFERROR(_xll.qlIndexFixing(Index1Y,$H2582,TRUE,_xll.ohTrigger(RecalcTrigger,Trigger1Y)),NA())</f>
        <v>2.0972277460152532E-2</v>
      </c>
      <c r="Q2582" s="52">
        <f>IFERROR(_xll.qlIndexFixing(ONIndex1Y,I2582,TRUE,_xll.ohTrigger(RecalcTrigger,Trigger1Y)),NA())</f>
        <v>2.0781679351937754E-2</v>
      </c>
    </row>
    <row r="2583" spans="2:17" x14ac:dyDescent="0.2">
      <c r="B2583" s="46" t="s">
        <v>51</v>
      </c>
      <c r="D2583" s="49">
        <f>_xll.qlCalendarAdvance(LocalCalendar,$D2582,B2583,"f",FALSE)</f>
        <v>57889</v>
      </c>
      <c r="E2583" s="49">
        <f>_xll.qlInterestRateIndexValueDate(IndexON,D2583)</f>
        <v>57889</v>
      </c>
      <c r="F2583" s="52">
        <f>IFERROR(_xll.qlIndexFixing(IndexON,D2583,TRUE,_xll.ohTrigger(RecalcTrigger,TriggerON)),NA())</f>
        <v>1.2696912639569291E-2</v>
      </c>
      <c r="H2583" s="49">
        <f>_xll.qlCalendarAdvance(IborCalendar,$H2582,B2583,"f",FALSE)</f>
        <v>57867</v>
      </c>
      <c r="I2583" s="49">
        <f>_xll.qlInterestRateIndexValueDate(Index1M,$H2583)</f>
        <v>57871</v>
      </c>
      <c r="J2583" s="52">
        <f>IFERROR(_xll.qlIndexFixing(Index1M,$H2583,TRUE,_xll.ohTrigger(RecalcTrigger,Trigger1M)),NA())</f>
        <v>1.5647507050537079E-2</v>
      </c>
      <c r="K2583" s="52">
        <f>IFERROR(_xll.qlIndexFixing(ONIndex1M,I2583,TRUE,_xll.ohTrigger(RecalcTrigger,Trigger1M)),NA())</f>
        <v>1.5641910204289289E-2</v>
      </c>
      <c r="L2583" s="52">
        <f>IFERROR(_xll.qlIndexFixing(Index3M,H2583,TRUE,_xll.ohTrigger(RecalcTrigger,Trigger3M)),NA())</f>
        <v>1.7035316081443753E-2</v>
      </c>
      <c r="M2583" s="52">
        <f>IFERROR(_xll.qlIndexFixing(ONIndex3M,I2583,TRUE,_xll.ohTrigger(RecalcTrigger,Trigger3M)),NA())</f>
        <v>1.7008125364652571E-2</v>
      </c>
      <c r="N2583" s="52">
        <f>IFERROR(_xll.qlIndexFixing(Index6M,$H2583,TRUE,_xll.ohTrigger(RecalcTrigger,Trigger6M)),NA())</f>
        <v>1.8936284094539405E-2</v>
      </c>
      <c r="O2583" s="52">
        <f>IFERROR(_xll.qlIndexFixing(ONIndex6M,I2583,TRUE,_xll.ohTrigger(RecalcTrigger,Trigger6M)),NA())</f>
        <v>1.886323655835298E-2</v>
      </c>
      <c r="P2583" s="52">
        <f>IFERROR(_xll.qlIndexFixing(Index1Y,$H2583,TRUE,_xll.ohTrigger(RecalcTrigger,Trigger1Y)),NA())</f>
        <v>2.0971172677152983E-2</v>
      </c>
      <c r="Q2583" s="52">
        <f>IFERROR(_xll.qlIndexFixing(ONIndex1Y,I2583,TRUE,_xll.ohTrigger(RecalcTrigger,Trigger1Y)),NA())</f>
        <v>2.0780538751283828E-2</v>
      </c>
    </row>
    <row r="2584" spans="2:17" x14ac:dyDescent="0.2">
      <c r="B2584" s="46" t="s">
        <v>51</v>
      </c>
      <c r="D2584" s="49">
        <f>_xll.qlCalendarAdvance(LocalCalendar,$D2583,B2584,"f",FALSE)</f>
        <v>57896</v>
      </c>
      <c r="E2584" s="49">
        <f>_xll.qlInterestRateIndexValueDate(IndexON,D2584)</f>
        <v>57896</v>
      </c>
      <c r="F2584" s="52">
        <f>IFERROR(_xll.qlIndexFixing(IndexON,D2584,TRUE,_xll.ohTrigger(RecalcTrigger,TriggerON)),NA())</f>
        <v>1.2694251231142317E-2</v>
      </c>
      <c r="H2584" s="49">
        <f>_xll.qlCalendarAdvance(IborCalendar,$H2583,B2584,"f",FALSE)</f>
        <v>57874</v>
      </c>
      <c r="I2584" s="49">
        <f>_xll.qlInterestRateIndexValueDate(Index1M,$H2584)</f>
        <v>57878</v>
      </c>
      <c r="J2584" s="52">
        <f>IFERROR(_xll.qlIndexFixing(Index1M,$H2584,TRUE,_xll.ohTrigger(RecalcTrigger,Trigger1M)),NA())</f>
        <v>1.5645455144340126E-2</v>
      </c>
      <c r="K2584" s="52">
        <f>IFERROR(_xll.qlIndexFixing(ONIndex1M,I2584,TRUE,_xll.ohTrigger(RecalcTrigger,Trigger1M)),NA())</f>
        <v>1.5639851026900686E-2</v>
      </c>
      <c r="L2584" s="52">
        <f>IFERROR(_xll.qlIndexFixing(Index3M,H2584,TRUE,_xll.ohTrigger(RecalcTrigger,Trigger3M)),NA())</f>
        <v>1.7033875402782166E-2</v>
      </c>
      <c r="M2584" s="52">
        <f>IFERROR(_xll.qlIndexFixing(ONIndex3M,I2584,TRUE,_xll.ohTrigger(RecalcTrigger,Trigger3M)),NA())</f>
        <v>1.7006668993229113E-2</v>
      </c>
      <c r="N2584" s="52">
        <f>IFERROR(_xll.qlIndexFixing(Index6M,$H2584,TRUE,_xll.ohTrigger(RecalcTrigger,Trigger6M)),NA())</f>
        <v>1.8934976389685276E-2</v>
      </c>
      <c r="O2584" s="52">
        <f>IFERROR(_xll.qlIndexFixing(ONIndex6M,I2584,TRUE,_xll.ohTrigger(RecalcTrigger,Trigger6M)),NA())</f>
        <v>1.8861903965516902E-2</v>
      </c>
      <c r="P2584" s="52">
        <f>IFERROR(_xll.qlIndexFixing(Index1Y,$H2584,TRUE,_xll.ohTrigger(RecalcTrigger,Trigger1Y)),NA())</f>
        <v>2.0970070203167126E-2</v>
      </c>
      <c r="Q2584" s="52">
        <f>IFERROR(_xll.qlIndexFixing(ONIndex1Y,I2584,TRUE,_xll.ohTrigger(RecalcTrigger,Trigger1Y)),NA())</f>
        <v>2.0779400410582127E-2</v>
      </c>
    </row>
    <row r="2585" spans="2:17" x14ac:dyDescent="0.2">
      <c r="B2585" s="46" t="s">
        <v>51</v>
      </c>
      <c r="D2585" s="49">
        <f>_xll.qlCalendarAdvance(LocalCalendar,$D2584,B2585,"f",FALSE)</f>
        <v>57903</v>
      </c>
      <c r="E2585" s="49">
        <f>_xll.qlInterestRateIndexValueDate(IndexON,D2585)</f>
        <v>57903</v>
      </c>
      <c r="F2585" s="52">
        <f>IFERROR(_xll.qlIndexFixing(IndexON,D2585,TRUE,_xll.ohTrigger(RecalcTrigger,TriggerON)),NA())</f>
        <v>1.2691596010032669E-2</v>
      </c>
      <c r="H2585" s="49">
        <f>_xll.qlCalendarAdvance(IborCalendar,$H2584,B2585,"f",FALSE)</f>
        <v>57881</v>
      </c>
      <c r="I2585" s="49">
        <f>_xll.qlInterestRateIndexValueDate(Index1M,$H2585)</f>
        <v>57885</v>
      </c>
      <c r="J2585" s="52">
        <f>IFERROR(_xll.qlIndexFixing(Index1M,$H2585,TRUE,_xll.ohTrigger(RecalcTrigger,Trigger1M)),NA())</f>
        <v>1.5643408001674075E-2</v>
      </c>
      <c r="K2585" s="52">
        <f>IFERROR(_xll.qlIndexFixing(ONIndex1M,I2585,TRUE,_xll.ohTrigger(RecalcTrigger,Trigger1M)),NA())</f>
        <v>1.5637796606666754E-2</v>
      </c>
      <c r="L2585" s="52">
        <f>IFERROR(_xll.qlIndexFixing(Index3M,H2585,TRUE,_xll.ohTrigger(RecalcTrigger,Trigger3M)),NA())</f>
        <v>1.7032438103687642E-2</v>
      </c>
      <c r="M2585" s="52">
        <f>IFERROR(_xll.qlIndexFixing(ONIndex3M,I2585,TRUE,_xll.ohTrigger(RecalcTrigger,Trigger3M)),NA())</f>
        <v>1.7005215986154454E-2</v>
      </c>
      <c r="N2585" s="52">
        <f>IFERROR(_xll.qlIndexFixing(Index6M,$H2585,TRUE,_xll.ohTrigger(RecalcTrigger,Trigger6M)),NA())</f>
        <v>1.8933671581422964E-2</v>
      </c>
      <c r="O2585" s="52">
        <f>IFERROR(_xll.qlIndexFixing(ONIndex6M,I2585,TRUE,_xll.ohTrigger(RecalcTrigger,Trigger6M)),NA())</f>
        <v>1.8860574240946448E-2</v>
      </c>
      <c r="P2585" s="52">
        <f>IFERROR(_xll.qlIndexFixing(Index1Y,$H2585,TRUE,_xll.ohTrigger(RecalcTrigger,Trigger1Y)),NA())</f>
        <v>2.0968970038187734E-2</v>
      </c>
      <c r="Q2585" s="52">
        <f>IFERROR(_xll.qlIndexFixing(ONIndex1Y,I2585,TRUE,_xll.ohTrigger(RecalcTrigger,Trigger1Y)),NA())</f>
        <v>2.0778264329752716E-2</v>
      </c>
    </row>
    <row r="2586" spans="2:17" x14ac:dyDescent="0.2">
      <c r="B2586" s="46" t="s">
        <v>51</v>
      </c>
      <c r="D2586" s="49">
        <f>_xll.qlCalendarAdvance(LocalCalendar,$D2585,B2586,"f",FALSE)</f>
        <v>57910</v>
      </c>
      <c r="E2586" s="49">
        <f>_xll.qlInterestRateIndexValueDate(IndexON,D2586)</f>
        <v>57910</v>
      </c>
      <c r="F2586" s="52">
        <f>IFERROR(_xll.qlIndexFixing(IndexON,D2586,TRUE,_xll.ohTrigger(RecalcTrigger,TriggerON)),NA())</f>
        <v>1.268894697626699E-2</v>
      </c>
      <c r="H2586" s="49">
        <f>_xll.qlCalendarAdvance(IborCalendar,$H2585,B2586,"f",FALSE)</f>
        <v>57888</v>
      </c>
      <c r="I2586" s="49">
        <f>_xll.qlInterestRateIndexValueDate(Index1M,$H2586)</f>
        <v>57892</v>
      </c>
      <c r="J2586" s="52">
        <f>IFERROR(_xll.qlIndexFixing(Index1M,$H2586,TRUE,_xll.ohTrigger(RecalcTrigger,Trigger1M)),NA())</f>
        <v>1.5641559813584453E-2</v>
      </c>
      <c r="K2586" s="52">
        <f>IFERROR(_xll.qlIndexFixing(ONIndex1M,I2586,TRUE,_xll.ohTrigger(RecalcTrigger,Trigger1M)),NA())</f>
        <v>1.5635746943507556E-2</v>
      </c>
      <c r="L2586" s="52">
        <f>IFERROR(_xll.qlIndexFixing(Index3M,H2586,TRUE,_xll.ohTrigger(RecalcTrigger,Trigger3M)),NA())</f>
        <v>1.7031004184160179E-2</v>
      </c>
      <c r="M2586" s="52">
        <f>IFERROR(_xll.qlIndexFixing(ONIndex3M,I2586,TRUE,_xll.ohTrigger(RecalcTrigger,Trigger3M)),NA())</f>
        <v>1.7003766343828275E-2</v>
      </c>
      <c r="N2586" s="52">
        <f>IFERROR(_xll.qlIndexFixing(Index6M,$H2586,TRUE,_xll.ohTrigger(RecalcTrigger,Trigger6M)),NA())</f>
        <v>1.8933178219486407E-2</v>
      </c>
      <c r="O2586" s="52">
        <f>IFERROR(_xll.qlIndexFixing(ONIndex6M,I2586,TRUE,_xll.ohTrigger(RecalcTrigger,Trigger6M)),NA())</f>
        <v>1.8859247384561684E-2</v>
      </c>
      <c r="P2586" s="52">
        <f>IFERROR(_xll.qlIndexFixing(Index1Y,$H2586,TRUE,_xll.ohTrigger(RecalcTrigger,Trigger1Y)),NA())</f>
        <v>2.0967872182207144E-2</v>
      </c>
      <c r="Q2586" s="52">
        <f>IFERROR(_xll.qlIndexFixing(ONIndex1Y,I2586,TRUE,_xll.ohTrigger(RecalcTrigger,Trigger1Y)),NA())</f>
        <v>2.0777130508795594E-2</v>
      </c>
    </row>
    <row r="2587" spans="2:17" x14ac:dyDescent="0.2">
      <c r="B2587" s="46" t="s">
        <v>51</v>
      </c>
      <c r="D2587" s="49">
        <f>_xll.qlCalendarAdvance(LocalCalendar,$D2586,B2587,"f",FALSE)</f>
        <v>57917</v>
      </c>
      <c r="E2587" s="49">
        <f>_xll.qlInterestRateIndexValueDate(IndexON,D2587)</f>
        <v>57917</v>
      </c>
      <c r="F2587" s="52">
        <f>IFERROR(_xll.qlIndexFixing(IndexON,D2587,TRUE,_xll.ohTrigger(RecalcTrigger,TriggerON)),NA())</f>
        <v>1.2686304129818637E-2</v>
      </c>
      <c r="H2587" s="49">
        <f>_xll.qlCalendarAdvance(IborCalendar,$H2586,B2587,"f",FALSE)</f>
        <v>57895</v>
      </c>
      <c r="I2587" s="49">
        <f>_xll.qlInterestRateIndexValueDate(Index1M,$H2587)</f>
        <v>57899</v>
      </c>
      <c r="J2587" s="52">
        <f>IFERROR(_xll.qlIndexFixing(Index1M,$H2587,TRUE,_xll.ohTrigger(RecalcTrigger,Trigger1M)),NA())</f>
        <v>1.5639522449748103E-2</v>
      </c>
      <c r="K2587" s="52">
        <f>IFERROR(_xll.qlIndexFixing(ONIndex1M,I2587,TRUE,_xll.ohTrigger(RecalcTrigger,Trigger1M)),NA())</f>
        <v>1.56337020376629E-2</v>
      </c>
      <c r="L2587" s="52">
        <f>IFERROR(_xll.qlIndexFixing(Index3M,H2587,TRUE,_xll.ohTrigger(RecalcTrigger,Trigger3M)),NA())</f>
        <v>1.7029573644191085E-2</v>
      </c>
      <c r="M2587" s="52">
        <f>IFERROR(_xll.qlIndexFixing(ONIndex3M,I2587,TRUE,_xll.ohTrigger(RecalcTrigger,Trigger3M)),NA())</f>
        <v>1.7002320065850896E-2</v>
      </c>
      <c r="N2587" s="52">
        <f>IFERROR(_xll.qlIndexFixing(Index6M,$H2587,TRUE,_xll.ohTrigger(RecalcTrigger,Trigger6M)),NA())</f>
        <v>1.8931475054737773E-2</v>
      </c>
      <c r="O2587" s="52">
        <f>IFERROR(_xll.qlIndexFixing(ONIndex6M,I2587,TRUE,_xll.ohTrigger(RecalcTrigger,Trigger6M)),NA())</f>
        <v>1.8857923396602416E-2</v>
      </c>
      <c r="P2587" s="52">
        <f>IFERROR(_xll.qlIndexFixing(Index1Y,$H2587,TRUE,_xll.ohTrigger(RecalcTrigger,Trigger1Y)),NA())</f>
        <v>2.0966776635217906E-2</v>
      </c>
      <c r="Q2587" s="52">
        <f>IFERROR(_xll.qlIndexFixing(ONIndex1Y,I2587,TRUE,_xll.ohTrigger(RecalcTrigger,Trigger1Y)),NA())</f>
        <v>2.0775998947710761E-2</v>
      </c>
    </row>
    <row r="2588" spans="2:17" x14ac:dyDescent="0.2">
      <c r="B2588" s="46" t="s">
        <v>51</v>
      </c>
      <c r="D2588" s="49">
        <f>_xll.qlCalendarAdvance(LocalCalendar,$D2587,B2588,"f",FALSE)</f>
        <v>57924</v>
      </c>
      <c r="E2588" s="49">
        <f>_xll.qlInterestRateIndexValueDate(IndexON,D2588)</f>
        <v>57924</v>
      </c>
      <c r="F2588" s="52">
        <f>IFERROR(_xll.qlIndexFixing(IndexON,D2588,TRUE,_xll.ohTrigger(RecalcTrigger,TriggerON)),NA())</f>
        <v>1.268366747068761E-2</v>
      </c>
      <c r="H2588" s="49">
        <f>_xll.qlCalendarAdvance(IborCalendar,$H2587,B2588,"f",FALSE)</f>
        <v>57902</v>
      </c>
      <c r="I2588" s="49">
        <f>_xll.qlInterestRateIndexValueDate(Index1M,$H2588)</f>
        <v>57906</v>
      </c>
      <c r="J2588" s="52">
        <f>IFERROR(_xll.qlIndexFixing(Index1M,$H2588,TRUE,_xll.ohTrigger(RecalcTrigger,Trigger1M)),NA())</f>
        <v>1.5637489849634076E-2</v>
      </c>
      <c r="K2588" s="52">
        <f>IFERROR(_xll.qlIndexFixing(ONIndex1M,I2588,TRUE,_xll.ohTrigger(RecalcTrigger,Trigger1M)),NA())</f>
        <v>1.5631661888972914E-2</v>
      </c>
      <c r="L2588" s="52">
        <f>IFERROR(_xll.qlIndexFixing(Index3M,H2588,TRUE,_xll.ohTrigger(RecalcTrigger,Trigger3M)),NA())</f>
        <v>1.7028146483780367E-2</v>
      </c>
      <c r="M2588" s="52">
        <f>IFERROR(_xll.qlIndexFixing(ONIndex3M,I2588,TRUE,_xll.ohTrigger(RecalcTrigger,Trigger3M)),NA())</f>
        <v>1.7000877152621996E-2</v>
      </c>
      <c r="N2588" s="52">
        <f>IFERROR(_xll.qlIndexFixing(Index6M,$H2588,TRUE,_xll.ohTrigger(RecalcTrigger,Trigger6M)),NA())</f>
        <v>1.8930179075291841E-2</v>
      </c>
      <c r="O2588" s="52">
        <f>IFERROR(_xll.qlIndexFixing(ONIndex6M,I2588,TRUE,_xll.ohTrigger(RecalcTrigger,Trigger6M)),NA())</f>
        <v>1.8856602276908774E-2</v>
      </c>
      <c r="P2588" s="52">
        <f>IFERROR(_xll.qlIndexFixing(Index1Y,$H2588,TRUE,_xll.ohTrigger(RecalcTrigger,Trigger1Y)),NA())</f>
        <v>2.0965683397212359E-2</v>
      </c>
      <c r="Q2588" s="52">
        <f>IFERROR(_xll.qlIndexFixing(ONIndex1Y,I2588,TRUE,_xll.ohTrigger(RecalcTrigger,Trigger1Y)),NA())</f>
        <v>2.077486964665809E-2</v>
      </c>
    </row>
    <row r="2589" spans="2:17" x14ac:dyDescent="0.2">
      <c r="B2589" s="46" t="s">
        <v>51</v>
      </c>
      <c r="D2589" s="49">
        <f>_xll.qlCalendarAdvance(LocalCalendar,$D2588,B2589,"f",FALSE)</f>
        <v>57931</v>
      </c>
      <c r="E2589" s="49">
        <f>_xll.qlInterestRateIndexValueDate(IndexON,D2589)</f>
        <v>57931</v>
      </c>
      <c r="F2589" s="52">
        <f>IFERROR(_xll.qlIndexFixing(IndexON,D2589,TRUE,_xll.ohTrigger(RecalcTrigger,TriggerON)),NA())</f>
        <v>1.2681036998847262E-2</v>
      </c>
      <c r="H2589" s="49">
        <f>_xll.qlCalendarAdvance(IborCalendar,$H2588,B2589,"f",FALSE)</f>
        <v>57909</v>
      </c>
      <c r="I2589" s="49">
        <f>_xll.qlInterestRateIndexValueDate(Index1M,$H2589)</f>
        <v>57913</v>
      </c>
      <c r="J2589" s="52">
        <f>IFERROR(_xll.qlIndexFixing(Index1M,$H2589,TRUE,_xll.ohTrigger(RecalcTrigger,Trigger1M)),NA())</f>
        <v>1.5635462013255261E-2</v>
      </c>
      <c r="K2589" s="52">
        <f>IFERROR(_xll.qlIndexFixing(ONIndex1M,I2589,TRUE,_xll.ohTrigger(RecalcTrigger,Trigger1M)),NA())</f>
        <v>1.5629626497517535E-2</v>
      </c>
      <c r="L2589" s="52">
        <f>IFERROR(_xll.qlIndexFixing(Index3M,H2589,TRUE,_xll.ohTrigger(RecalcTrigger,Trigger3M)),NA())</f>
        <v>1.7026722702923675E-2</v>
      </c>
      <c r="M2589" s="52">
        <f>IFERROR(_xll.qlIndexFixing(ONIndex3M,I2589,TRUE,_xll.ohTrigger(RecalcTrigger,Trigger3M)),NA())</f>
        <v>1.6999437603901768E-2</v>
      </c>
      <c r="N2589" s="52">
        <f>IFERROR(_xll.qlIndexFixing(Index6M,$H2589,TRUE,_xll.ohTrigger(RecalcTrigger,Trigger6M)),NA())</f>
        <v>1.8928885992571375E-2</v>
      </c>
      <c r="O2589" s="52">
        <f>IFERROR(_xll.qlIndexFixing(ONIndex6M,I2589,TRUE,_xll.ohTrigger(RecalcTrigger,Trigger6M)),NA())</f>
        <v>1.885528402540082E-2</v>
      </c>
      <c r="P2589" s="52">
        <f>IFERROR(_xll.qlIndexFixing(Index1Y,$H2589,TRUE,_xll.ohTrigger(RecalcTrigger,Trigger1Y)),NA())</f>
        <v>2.0964592468182837E-2</v>
      </c>
      <c r="Q2589" s="52">
        <f>IFERROR(_xll.qlIndexFixing(ONIndex1Y,I2589,TRUE,_xll.ohTrigger(RecalcTrigger,Trigger1Y)),NA())</f>
        <v>2.0773742605397771E-2</v>
      </c>
    </row>
    <row r="2590" spans="2:17" x14ac:dyDescent="0.2">
      <c r="B2590" s="46" t="s">
        <v>51</v>
      </c>
      <c r="D2590" s="49">
        <f>_xll.qlCalendarAdvance(LocalCalendar,$D2589,B2590,"f",FALSE)</f>
        <v>57938</v>
      </c>
      <c r="E2590" s="49">
        <f>_xll.qlInterestRateIndexValueDate(IndexON,D2590)</f>
        <v>57938</v>
      </c>
      <c r="F2590" s="52">
        <f>IFERROR(_xll.qlIndexFixing(IndexON,D2590,TRUE,_xll.ohTrigger(RecalcTrigger,TriggerON)),NA())</f>
        <v>1.2678412714377529E-2</v>
      </c>
      <c r="H2590" s="49">
        <f>_xll.qlCalendarAdvance(IborCalendar,$H2589,B2590,"f",FALSE)</f>
        <v>57916</v>
      </c>
      <c r="I2590" s="49">
        <f>_xll.qlInterestRateIndexValueDate(Index1M,$H2590)</f>
        <v>57920</v>
      </c>
      <c r="J2590" s="52">
        <f>IFERROR(_xll.qlIndexFixing(Index1M,$H2590,TRUE,_xll.ohTrigger(RecalcTrigger,Trigger1M)),NA())</f>
        <v>1.5633438940598765E-2</v>
      </c>
      <c r="K2590" s="52">
        <f>IFERROR(_xll.qlIndexFixing(ONIndex1M,I2590,TRUE,_xll.ohTrigger(RecalcTrigger,Trigger1M)),NA())</f>
        <v>1.5627595863136889E-2</v>
      </c>
      <c r="L2590" s="52">
        <f>IFERROR(_xll.qlIndexFixing(Index3M,H2590,TRUE,_xll.ohTrigger(RecalcTrigger,Trigger3M)),NA())</f>
        <v>1.7025302301614063E-2</v>
      </c>
      <c r="M2590" s="52">
        <f>IFERROR(_xll.qlIndexFixing(ONIndex3M,I2590,TRUE,_xll.ohTrigger(RecalcTrigger,Trigger3M)),NA())</f>
        <v>1.6998001419690212E-2</v>
      </c>
      <c r="N2590" s="52">
        <f>IFERROR(_xll.qlIndexFixing(Index6M,$H2590,TRUE,_xll.ohTrigger(RecalcTrigger,Trigger6M)),NA())</f>
        <v>1.8927595806568994E-2</v>
      </c>
      <c r="O2590" s="52">
        <f>IFERROR(_xll.qlIndexFixing(ONIndex6M,I2590,TRUE,_xll.ohTrigger(RecalcTrigger,Trigger6M)),NA())</f>
        <v>1.8853968642238428E-2</v>
      </c>
      <c r="P2590" s="52">
        <f>IFERROR(_xll.qlIndexFixing(Index1Y,$H2590,TRUE,_xll.ohTrigger(RecalcTrigger,Trigger1Y)),NA())</f>
        <v>2.0963503848122109E-2</v>
      </c>
      <c r="Q2590" s="52">
        <f>IFERROR(_xll.qlIndexFixing(ONIndex1Y,I2590,TRUE,_xll.ohTrigger(RecalcTrigger,Trigger1Y)),NA())</f>
        <v>2.0772617823929806E-2</v>
      </c>
    </row>
    <row r="2591" spans="2:17" x14ac:dyDescent="0.2">
      <c r="B2591" s="46" t="s">
        <v>51</v>
      </c>
      <c r="D2591" s="49">
        <f>_xll.qlCalendarAdvance(LocalCalendar,$D2590,B2591,"f",FALSE)</f>
        <v>57945</v>
      </c>
      <c r="E2591" s="49">
        <f>_xll.qlInterestRateIndexValueDate(IndexON,D2591)</f>
        <v>57945</v>
      </c>
      <c r="F2591" s="52">
        <f>IFERROR(_xll.qlIndexFixing(IndexON,D2591,TRUE,_xll.ohTrigger(RecalcTrigger,TriggerON)),NA())</f>
        <v>1.2675794617225122E-2</v>
      </c>
      <c r="H2591" s="49">
        <f>_xll.qlCalendarAdvance(IborCalendar,$H2590,B2591,"f",FALSE)</f>
        <v>57923</v>
      </c>
      <c r="I2591" s="49">
        <f>_xll.qlInterestRateIndexValueDate(Index1M,$H2591)</f>
        <v>57927</v>
      </c>
      <c r="J2591" s="52">
        <f>IFERROR(_xll.qlIndexFixing(Index1M,$H2591,TRUE,_xll.ohTrigger(RecalcTrigger,Trigger1M)),NA())</f>
        <v>1.5631420631669748E-2</v>
      </c>
      <c r="K2591" s="52">
        <f>IFERROR(_xll.qlIndexFixing(ONIndex1M,I2591,TRUE,_xll.ohTrigger(RecalcTrigger,Trigger1M)),NA())</f>
        <v>1.5625569986150722E-2</v>
      </c>
      <c r="L2591" s="52">
        <f>IFERROR(_xll.qlIndexFixing(Index3M,H2591,TRUE,_xll.ohTrigger(RecalcTrigger,Trigger3M)),NA())</f>
        <v>1.7023885279853261E-2</v>
      </c>
      <c r="M2591" s="52">
        <f>IFERROR(_xll.qlIndexFixing(ONIndex3M,I2591,TRUE,_xll.ohTrigger(RecalcTrigger,Trigger3M)),NA())</f>
        <v>1.6996568600147199E-2</v>
      </c>
      <c r="N2591" s="52">
        <f>IFERROR(_xll.qlIndexFixing(Index6M,$H2591,TRUE,_xll.ohTrigger(RecalcTrigger,Trigger6M)),NA())</f>
        <v>1.8926308517279482E-2</v>
      </c>
      <c r="O2591" s="52">
        <f>IFERROR(_xll.qlIndexFixing(ONIndex6M,I2591,TRUE,_xll.ohTrigger(RecalcTrigger,Trigger6M)),NA())</f>
        <v>1.885265612734166E-2</v>
      </c>
      <c r="P2591" s="52">
        <f>IFERROR(_xll.qlIndexFixing(Index1Y,$H2591,TRUE,_xll.ohTrigger(RecalcTrigger,Trigger1Y)),NA())</f>
        <v>2.0962417537022514E-2</v>
      </c>
      <c r="Q2591" s="52">
        <f>IFERROR(_xll.qlIndexFixing(ONIndex1Y,I2591,TRUE,_xll.ohTrigger(RecalcTrigger,Trigger1Y)),NA())</f>
        <v>2.0771495302494003E-2</v>
      </c>
    </row>
    <row r="2592" spans="2:17" x14ac:dyDescent="0.2">
      <c r="B2592" s="46" t="s">
        <v>51</v>
      </c>
      <c r="D2592" s="49">
        <f>_xll.qlCalendarAdvance(LocalCalendar,$D2591,B2592,"f",FALSE)</f>
        <v>57952</v>
      </c>
      <c r="E2592" s="49">
        <f>_xll.qlInterestRateIndexValueDate(IndexON,D2592)</f>
        <v>57952</v>
      </c>
      <c r="F2592" s="52">
        <f>IFERROR(_xll.qlIndexFixing(IndexON,D2592,TRUE,_xll.ohTrigger(RecalcTrigger,TriggerON)),NA())</f>
        <v>1.2673219473027242E-2</v>
      </c>
      <c r="H2592" s="49">
        <f>_xll.qlCalendarAdvance(IborCalendar,$H2591,B2592,"f",FALSE)</f>
        <v>57930</v>
      </c>
      <c r="I2592" s="49">
        <f>_xll.qlInterestRateIndexValueDate(Index1M,$H2592)</f>
        <v>57934</v>
      </c>
      <c r="J2592" s="52">
        <f>IFERROR(_xll.qlIndexFixing(Index1M,$H2592,TRUE,_xll.ohTrigger(RecalcTrigger,Trigger1M)),NA())</f>
        <v>1.5629407086460469E-2</v>
      </c>
      <c r="K2592" s="52">
        <f>IFERROR(_xll.qlIndexFixing(ONIndex1M,I2592,TRUE,_xll.ohTrigger(RecalcTrigger,Trigger1M)),NA())</f>
        <v>1.5623548866079418E-2</v>
      </c>
      <c r="L2592" s="52">
        <f>IFERROR(_xll.qlIndexFixing(Index3M,H2592,TRUE,_xll.ohTrigger(RecalcTrigger,Trigger3M)),NA())</f>
        <v>1.702247163763259E-2</v>
      </c>
      <c r="M2592" s="52">
        <f>IFERROR(_xll.qlIndexFixing(ONIndex3M,I2592,TRUE,_xll.ohTrigger(RecalcTrigger,Trigger3M)),NA())</f>
        <v>1.6995139145032923E-2</v>
      </c>
      <c r="N2592" s="52">
        <f>IFERROR(_xll.qlIndexFixing(Index6M,$H2592,TRUE,_xll.ohTrigger(RecalcTrigger,Trigger6M)),NA())</f>
        <v>1.8925024124698497E-2</v>
      </c>
      <c r="O2592" s="52">
        <f>IFERROR(_xll.qlIndexFixing(ONIndex6M,I2592,TRUE,_xll.ohTrigger(RecalcTrigger,Trigger6M)),NA())</f>
        <v>1.8851346480710518E-2</v>
      </c>
      <c r="P2592" s="52">
        <f>IFERROR(_xll.qlIndexFixing(Index1Y,$H2592,TRUE,_xll.ohTrigger(RecalcTrigger,Trigger1Y)),NA())</f>
        <v>2.0961333534876826E-2</v>
      </c>
      <c r="Q2592" s="52">
        <f>IFERROR(_xll.qlIndexFixing(ONIndex1Y,I2592,TRUE,_xll.ohTrigger(RecalcTrigger,Trigger1Y)),NA())</f>
        <v>2.0770375040930489E-2</v>
      </c>
    </row>
    <row r="2593" spans="2:17" x14ac:dyDescent="0.2">
      <c r="B2593" s="46" t="s">
        <v>51</v>
      </c>
      <c r="D2593" s="49">
        <f>_xll.qlCalendarAdvance(LocalCalendar,$D2592,B2593,"f",FALSE)</f>
        <v>57959</v>
      </c>
      <c r="E2593" s="49">
        <f>_xll.qlInterestRateIndexValueDate(IndexON,D2593)</f>
        <v>57959</v>
      </c>
      <c r="F2593" s="52">
        <f>IFERROR(_xll.qlIndexFixing(IndexON,D2593,TRUE,_xll.ohTrigger(RecalcTrigger,TriggerON)),NA())</f>
        <v>1.2670576984872284E-2</v>
      </c>
      <c r="H2593" s="49">
        <f>_xll.qlCalendarAdvance(IborCalendar,$H2592,B2593,"f",FALSE)</f>
        <v>57937</v>
      </c>
      <c r="I2593" s="49">
        <f>_xll.qlInterestRateIndexValueDate(Index1M,$H2593)</f>
        <v>57941</v>
      </c>
      <c r="J2593" s="52">
        <f>IFERROR(_xll.qlIndexFixing(Index1M,$H2593,TRUE,_xll.ohTrigger(RecalcTrigger,Trigger1M)),NA())</f>
        <v>1.5627398304970935E-2</v>
      </c>
      <c r="K2593" s="52">
        <f>IFERROR(_xll.qlIndexFixing(ONIndex1M,I2593,TRUE,_xll.ohTrigger(RecalcTrigger,Trigger1M)),NA())</f>
        <v>1.5621532503402591E-2</v>
      </c>
      <c r="L2593" s="52">
        <f>IFERROR(_xll.qlIndexFixing(Index3M,H2593,TRUE,_xll.ohTrigger(RecalcTrigger,Trigger3M)),NA())</f>
        <v>1.702106137495291E-2</v>
      </c>
      <c r="M2593" s="52">
        <f>IFERROR(_xll.qlIndexFixing(ONIndex3M,I2593,TRUE,_xll.ohTrigger(RecalcTrigger,Trigger3M)),NA())</f>
        <v>1.699371305458719E-2</v>
      </c>
      <c r="N2593" s="52">
        <f>IFERROR(_xll.qlIndexFixing(Index6M,$H2593,TRUE,_xll.ohTrigger(RecalcTrigger,Trigger6M)),NA())</f>
        <v>1.8923742628819084E-2</v>
      </c>
      <c r="O2593" s="52">
        <f>IFERROR(_xll.qlIndexFixing(ONIndex6M,I2593,TRUE,_xll.ohTrigger(RecalcTrigger,Trigger6M)),NA())</f>
        <v>1.8850039702504873E-2</v>
      </c>
      <c r="P2593" s="52">
        <f>IFERROR(_xll.qlIndexFixing(Index1Y,$H2593,TRUE,_xll.ohTrigger(RecalcTrigger,Trigger1Y)),NA())</f>
        <v>2.0960251841677154E-2</v>
      </c>
      <c r="Q2593" s="52">
        <f>IFERROR(_xll.qlIndexFixing(ONIndex1Y,I2593,TRUE,_xll.ohTrigger(RecalcTrigger,Trigger1Y)),NA())</f>
        <v>2.07692570393192E-2</v>
      </c>
    </row>
    <row r="2594" spans="2:17" x14ac:dyDescent="0.2">
      <c r="B2594" s="46" t="s">
        <v>51</v>
      </c>
      <c r="D2594" s="49">
        <f>_xll.qlCalendarAdvance(LocalCalendar,$D2593,B2594,"f",FALSE)</f>
        <v>57966</v>
      </c>
      <c r="E2594" s="49">
        <f>_xll.qlInterestRateIndexValueDate(IndexON,D2594)</f>
        <v>57966</v>
      </c>
      <c r="F2594" s="52">
        <f>IFERROR(_xll.qlIndexFixing(IndexON,D2594,TRUE,_xll.ohTrigger(RecalcTrigger,TriggerON)),NA())</f>
        <v>1.2667977449671852E-2</v>
      </c>
      <c r="H2594" s="49">
        <f>_xll.qlCalendarAdvance(IborCalendar,$H2593,B2594,"f",FALSE)</f>
        <v>57944</v>
      </c>
      <c r="I2594" s="49">
        <f>_xll.qlInterestRateIndexValueDate(Index1M,$H2594)</f>
        <v>57949</v>
      </c>
      <c r="J2594" s="52">
        <f>IFERROR(_xll.qlIndexFixing(Index1M,$H2594,TRUE,_xll.ohTrigger(RecalcTrigger,Trigger1M)),NA())</f>
        <v>1.5625108387816972E-2</v>
      </c>
      <c r="K2594" s="52">
        <f>IFERROR(_xll.qlIndexFixing(ONIndex1M,I2594,TRUE,_xll.ohTrigger(RecalcTrigger,Trigger1M)),NA())</f>
        <v>1.5619233913923836E-2</v>
      </c>
      <c r="L2594" s="52">
        <f>IFERROR(_xll.qlIndexFixing(Index3M,H2594,TRUE,_xll.ohTrigger(RecalcTrigger,Trigger3M)),NA())</f>
        <v>1.7019453784381813E-2</v>
      </c>
      <c r="M2594" s="52">
        <f>IFERROR(_xll.qlIndexFixing(ONIndex3M,I2594,TRUE,_xll.ohTrigger(RecalcTrigger,Trigger3M)),NA())</f>
        <v>1.6992087356770824E-2</v>
      </c>
      <c r="N2594" s="52">
        <f>IFERROR(_xll.qlIndexFixing(Index6M,$H2594,TRUE,_xll.ohTrigger(RecalcTrigger,Trigger6M)),NA())</f>
        <v>1.8922281609073461E-2</v>
      </c>
      <c r="O2594" s="52">
        <f>IFERROR(_xll.qlIndexFixing(ONIndex6M,I2594,TRUE,_xll.ohTrigger(RecalcTrigger,Trigger6M)),NA())</f>
        <v>1.8848549753700539E-2</v>
      </c>
      <c r="P2594" s="52">
        <f>IFERROR(_xll.qlIndexFixing(Index1Y,$H2594,TRUE,_xll.ohTrigger(RecalcTrigger,Trigger1Y)),NA())</f>
        <v>2.095901844814935E-2</v>
      </c>
      <c r="Q2594" s="52">
        <f>IFERROR(_xll.qlIndexFixing(ONIndex1Y,I2594,TRUE,_xll.ohTrigger(RecalcTrigger,Trigger1Y)),NA())</f>
        <v>2.0767982090212911E-2</v>
      </c>
    </row>
    <row r="2595" spans="2:17" x14ac:dyDescent="0.2">
      <c r="B2595" s="46" t="s">
        <v>51</v>
      </c>
      <c r="D2595" s="49">
        <f>_xll.qlCalendarAdvance(LocalCalendar,$D2594,B2595,"f",FALSE)</f>
        <v>57973</v>
      </c>
      <c r="E2595" s="49">
        <f>_xll.qlInterestRateIndexValueDate(IndexON,D2595)</f>
        <v>57973</v>
      </c>
      <c r="F2595" s="52">
        <f>IFERROR(_xll.qlIndexFixing(IndexON,D2595,TRUE,_xll.ohTrigger(RecalcTrigger,TriggerON)),NA())</f>
        <v>1.2665384101788746E-2</v>
      </c>
      <c r="H2595" s="49">
        <f>_xll.qlCalendarAdvance(IborCalendar,$H2594,B2595,"f",FALSE)</f>
        <v>57951</v>
      </c>
      <c r="I2595" s="49">
        <f>_xll.qlInterestRateIndexValueDate(Index1M,$H2595)</f>
        <v>57956</v>
      </c>
      <c r="J2595" s="52">
        <f>IFERROR(_xll.qlIndexFixing(Index1M,$H2595,TRUE,_xll.ohTrigger(RecalcTrigger,Trigger1M)),NA())</f>
        <v>1.5622913312962616E-2</v>
      </c>
      <c r="K2595" s="52">
        <f>IFERROR(_xll.qlIndexFixing(ONIndex1M,I2595,TRUE,_xll.ohTrigger(RecalcTrigger,Trigger1M)),NA())</f>
        <v>1.5617227745092777E-2</v>
      </c>
      <c r="L2595" s="52">
        <f>IFERROR(_xll.qlIndexFixing(Index3M,H2595,TRUE,_xll.ohTrigger(RecalcTrigger,Trigger3M)),NA())</f>
        <v>1.7017748683177042E-2</v>
      </c>
      <c r="M2595" s="52">
        <f>IFERROR(_xll.qlIndexFixing(ONIndex3M,I2595,TRUE,_xll.ohTrigger(RecalcTrigger,Trigger3M)),NA())</f>
        <v>1.699066847599795E-2</v>
      </c>
      <c r="N2595" s="52">
        <f>IFERROR(_xll.qlIndexFixing(Index6M,$H2595,TRUE,_xll.ohTrigger(RecalcTrigger,Trigger6M)),NA())</f>
        <v>1.891978979181096E-2</v>
      </c>
      <c r="O2595" s="52">
        <f>IFERROR(_xll.qlIndexFixing(ONIndex6M,I2595,TRUE,_xll.ohTrigger(RecalcTrigger,Trigger6M)),NA())</f>
        <v>1.8847249121618503E-2</v>
      </c>
      <c r="P2595" s="52">
        <f>IFERROR(_xll.qlIndexFixing(Index1Y,$H2595,TRUE,_xll.ohTrigger(RecalcTrigger,Trigger1Y)),NA())</f>
        <v>2.0957941702666877E-2</v>
      </c>
      <c r="Q2595" s="52">
        <f>IFERROR(_xll.qlIndexFixing(ONIndex1Y,I2595,TRUE,_xll.ohTrigger(RecalcTrigger,Trigger1Y)),NA())</f>
        <v>2.0766868931128002E-2</v>
      </c>
    </row>
    <row r="2596" spans="2:17" x14ac:dyDescent="0.2">
      <c r="B2596" s="46" t="s">
        <v>51</v>
      </c>
      <c r="D2596" s="49">
        <f>_xll.qlCalendarAdvance(LocalCalendar,$D2595,B2596,"f",FALSE)</f>
        <v>57980</v>
      </c>
      <c r="E2596" s="49">
        <f>_xll.qlInterestRateIndexValueDate(IndexON,D2596)</f>
        <v>57980</v>
      </c>
      <c r="F2596" s="52">
        <f>IFERROR(_xll.qlIndexFixing(IndexON,D2596,TRUE,_xll.ohTrigger(RecalcTrigger,TriggerON)),NA())</f>
        <v>1.2662796941196319E-2</v>
      </c>
      <c r="H2596" s="49">
        <f>_xll.qlCalendarAdvance(IborCalendar,$H2595,B2596,"f",FALSE)</f>
        <v>57958</v>
      </c>
      <c r="I2596" s="49">
        <f>_xll.qlInterestRateIndexValueDate(Index1M,$H2596)</f>
        <v>57962</v>
      </c>
      <c r="J2596" s="52">
        <f>IFERROR(_xll.qlIndexFixing(Index1M,$H2596,TRUE,_xll.ohTrigger(RecalcTrigger,Trigger1M)),NA())</f>
        <v>1.5621203823942942E-2</v>
      </c>
      <c r="K2596" s="52">
        <f>IFERROR(_xll.qlIndexFixing(ONIndex1M,I2596,TRUE,_xll.ohTrigger(RecalcTrigger,Trigger1M)),NA())</f>
        <v>1.5615511958300132E-2</v>
      </c>
      <c r="L2596" s="52">
        <f>IFERROR(_xll.qlIndexFixing(Index3M,H2596,TRUE,_xll.ohTrigger(RecalcTrigger,Trigger3M)),NA())</f>
        <v>1.7016548633424288E-2</v>
      </c>
      <c r="M2596" s="52">
        <f>IFERROR(_xll.qlIndexFixing(ONIndex3M,I2596,TRUE,_xll.ohTrigger(RecalcTrigger,Trigger3M)),NA())</f>
        <v>1.6989454970541829E-2</v>
      </c>
      <c r="N2596" s="52">
        <f>IFERROR(_xll.qlIndexFixing(Index6M,$H2596,TRUE,_xll.ohTrigger(RecalcTrigger,Trigger6M)),NA())</f>
        <v>1.891910423415152E-2</v>
      </c>
      <c r="O2596" s="52">
        <f>IFERROR(_xll.qlIndexFixing(ONIndex6M,I2596,TRUE,_xll.ohTrigger(RecalcTrigger,Trigger6M)),NA())</f>
        <v>1.8846136577161943E-2</v>
      </c>
      <c r="P2596" s="52">
        <f>IFERROR(_xll.qlIndexFixing(Index1Y,$H2596,TRUE,_xll.ohTrigger(RecalcTrigger,Trigger1Y)),NA())</f>
        <v>2.095702061568222E-2</v>
      </c>
      <c r="Q2596" s="52">
        <f>IFERROR(_xll.qlIndexFixing(ONIndex1Y,I2596,TRUE,_xll.ohTrigger(RecalcTrigger,Trigger1Y)),NA())</f>
        <v>2.0765916593559197E-2</v>
      </c>
    </row>
    <row r="2597" spans="2:17" x14ac:dyDescent="0.2">
      <c r="B2597" s="46" t="s">
        <v>51</v>
      </c>
      <c r="D2597" s="49">
        <f>_xll.qlCalendarAdvance(LocalCalendar,$D2596,B2597,"f",FALSE)</f>
        <v>57987</v>
      </c>
      <c r="E2597" s="49">
        <f>_xll.qlInterestRateIndexValueDate(IndexON,D2597)</f>
        <v>57987</v>
      </c>
      <c r="F2597" s="52">
        <f>IFERROR(_xll.qlIndexFixing(IndexON,D2597,TRUE,_xll.ohTrigger(RecalcTrigger,TriggerON)),NA())</f>
        <v>1.2660215968027799E-2</v>
      </c>
      <c r="H2597" s="49">
        <f>_xll.qlCalendarAdvance(IborCalendar,$H2596,B2597,"f",FALSE)</f>
        <v>57965</v>
      </c>
      <c r="I2597" s="49">
        <f>_xll.qlInterestRateIndexValueDate(Index1M,$H2597)</f>
        <v>57969</v>
      </c>
      <c r="J2597" s="52">
        <f>IFERROR(_xll.qlIndexFixing(Index1M,$H2597,TRUE,_xll.ohTrigger(RecalcTrigger,Trigger1M)),NA())</f>
        <v>1.5619213843327984E-2</v>
      </c>
      <c r="K2597" s="52">
        <f>IFERROR(_xll.qlIndexFixing(ONIndex1M,I2597,TRUE,_xll.ohTrigger(RecalcTrigger,Trigger1M)),NA())</f>
        <v>1.5613514624241986E-2</v>
      </c>
      <c r="L2597" s="52">
        <f>IFERROR(_xll.qlIndexFixing(Index3M,H2597,TRUE,_xll.ohTrigger(RecalcTrigger,Trigger3M)),NA())</f>
        <v>1.7015151713354559E-2</v>
      </c>
      <c r="M2597" s="52">
        <f>IFERROR(_xll.qlIndexFixing(ONIndex3M,I2597,TRUE,_xll.ohTrigger(RecalcTrigger,Trigger3M)),NA())</f>
        <v>1.6988042338210718E-2</v>
      </c>
      <c r="N2597" s="52">
        <f>IFERROR(_xll.qlIndexFixing(Index6M,$H2597,TRUE,_xll.ohTrigger(RecalcTrigger,Trigger6M)),NA())</f>
        <v>1.8917834044085865E-2</v>
      </c>
      <c r="O2597" s="52">
        <f>IFERROR(_xll.qlIndexFixing(ONIndex6M,I2597,TRUE,_xll.ohTrigger(RecalcTrigger,Trigger6M)),NA())</f>
        <v>1.8844841271858925E-2</v>
      </c>
      <c r="P2597" s="52">
        <f>IFERROR(_xll.qlIndexFixing(Index1Y,$H2597,TRUE,_xll.ohTrigger(RecalcTrigger,Trigger1Y)),NA())</f>
        <v>2.0955948158193488E-2</v>
      </c>
      <c r="Q2597" s="52">
        <f>IFERROR(_xll.qlIndexFixing(ONIndex1Y,I2597,TRUE,_xll.ohTrigger(RecalcTrigger,Trigger1Y)),NA())</f>
        <v>2.0764807631357129E-2</v>
      </c>
    </row>
    <row r="2598" spans="2:17" x14ac:dyDescent="0.2">
      <c r="B2598" s="46" t="s">
        <v>51</v>
      </c>
      <c r="D2598" s="49">
        <f>_xll.qlCalendarAdvance(LocalCalendar,$D2597,B2598,"f",FALSE)</f>
        <v>57994</v>
      </c>
      <c r="E2598" s="49">
        <f>_xll.qlInterestRateIndexValueDate(IndexON,D2598)</f>
        <v>57994</v>
      </c>
      <c r="F2598" s="52">
        <f>IFERROR(_xll.qlIndexFixing(IndexON,D2598,TRUE,_xll.ohTrigger(RecalcTrigger,TriggerON)),NA())</f>
        <v>1.2657680052756692E-2</v>
      </c>
      <c r="H2598" s="49">
        <f>_xll.qlCalendarAdvance(IborCalendar,$H2597,B2598,"f",FALSE)</f>
        <v>57972</v>
      </c>
      <c r="I2598" s="49">
        <f>_xll.qlInterestRateIndexValueDate(Index1M,$H2598)</f>
        <v>57976</v>
      </c>
      <c r="J2598" s="52">
        <f>IFERROR(_xll.qlIndexFixing(Index1M,$H2598,TRUE,_xll.ohTrigger(RecalcTrigger,Trigger1M)),NA())</f>
        <v>1.5617228626203961E-2</v>
      </c>
      <c r="K2598" s="52">
        <f>IFERROR(_xll.qlIndexFixing(ONIndex1M,I2598,TRUE,_xll.ohTrigger(RecalcTrigger,Trigger1M)),NA())</f>
        <v>1.5611522047418447E-2</v>
      </c>
      <c r="L2598" s="52">
        <f>IFERROR(_xll.qlIndexFixing(Index3M,H2598,TRUE,_xll.ohTrigger(RecalcTrigger,Trigger3M)),NA())</f>
        <v>1.7013758172641405E-2</v>
      </c>
      <c r="M2598" s="52">
        <f>IFERROR(_xll.qlIndexFixing(ONIndex3M,I2598,TRUE,_xll.ohTrigger(RecalcTrigger,Trigger3M)),NA())</f>
        <v>1.6986633070468216E-2</v>
      </c>
      <c r="N2598" s="52">
        <f>IFERROR(_xll.qlIndexFixing(Index6M,$H2598,TRUE,_xll.ohTrigger(RecalcTrigger,Trigger6M)),NA())</f>
        <v>1.8916566750382918E-2</v>
      </c>
      <c r="O2598" s="52">
        <f>IFERROR(_xll.qlIndexFixing(ONIndex6M,I2598,TRUE,_xll.ohTrigger(RecalcTrigger,Trigger6M)),NA())</f>
        <v>1.8843548834901469E-2</v>
      </c>
      <c r="P2598" s="52">
        <f>IFERROR(_xll.qlIndexFixing(Index1Y,$H2598,TRUE,_xll.ohTrigger(RecalcTrigger,Trigger1Y)),NA())</f>
        <v>2.0954878009614201E-2</v>
      </c>
      <c r="Q2598" s="52">
        <f>IFERROR(_xll.qlIndexFixing(ONIndex1Y,I2598,TRUE,_xll.ohTrigger(RecalcTrigger,Trigger1Y)),NA())</f>
        <v>2.0763700929107287E-2</v>
      </c>
    </row>
    <row r="2599" spans="2:17" x14ac:dyDescent="0.2">
      <c r="B2599" s="46" t="s">
        <v>51</v>
      </c>
      <c r="D2599" s="49">
        <f>_xll.qlCalendarAdvance(LocalCalendar,$D2598,B2599,"f",FALSE)</f>
        <v>58001</v>
      </c>
      <c r="E2599" s="49">
        <f>_xll.qlInterestRateIndexValueDate(IndexON,D2599)</f>
        <v>58001</v>
      </c>
      <c r="F2599" s="52">
        <f>IFERROR(_xll.qlIndexFixing(IndexON,D2599,TRUE,_xll.ohTrigger(RecalcTrigger,TriggerON)),NA())</f>
        <v>1.2655072583482863E-2</v>
      </c>
      <c r="H2599" s="49">
        <f>_xll.qlCalendarAdvance(IborCalendar,$H2598,B2599,"f",FALSE)</f>
        <v>57979</v>
      </c>
      <c r="I2599" s="49">
        <f>_xll.qlInterestRateIndexValueDate(Index1M,$H2599)</f>
        <v>57983</v>
      </c>
      <c r="J2599" s="52">
        <f>IFERROR(_xll.qlIndexFixing(Index1M,$H2599,TRUE,_xll.ohTrigger(RecalcTrigger,Trigger1M)),NA())</f>
        <v>1.5615445653993571E-2</v>
      </c>
      <c r="K2599" s="52">
        <f>IFERROR(_xll.qlIndexFixing(ONIndex1M,I2599,TRUE,_xll.ohTrigger(RecalcTrigger,Trigger1M)),NA())</f>
        <v>1.5609534227829513E-2</v>
      </c>
      <c r="L2599" s="52">
        <f>IFERROR(_xll.qlIndexFixing(Index3M,H2599,TRUE,_xll.ohTrigger(RecalcTrigger,Trigger3M)),NA())</f>
        <v>1.7012670768979412E-2</v>
      </c>
      <c r="M2599" s="52">
        <f>IFERROR(_xll.qlIndexFixing(ONIndex3M,I2599,TRUE,_xll.ohTrigger(RecalcTrigger,Trigger3M)),NA())</f>
        <v>1.6985227167474193E-2</v>
      </c>
      <c r="N2599" s="52">
        <f>IFERROR(_xll.qlIndexFixing(Index6M,$H2599,TRUE,_xll.ohTrigger(RecalcTrigger,Trigger6M)),NA())</f>
        <v>1.8913678422879623E-2</v>
      </c>
      <c r="O2599" s="52">
        <f>IFERROR(_xll.qlIndexFixing(ONIndex6M,I2599,TRUE,_xll.ohTrigger(RecalcTrigger,Trigger6M)),NA())</f>
        <v>1.884225926636951E-2</v>
      </c>
      <c r="P2599" s="52">
        <f>IFERROR(_xll.qlIndexFixing(Index1Y,$H2599,TRUE,_xll.ohTrigger(RecalcTrigger,Trigger1Y)),NA())</f>
        <v>2.0953810169936915E-2</v>
      </c>
      <c r="Q2599" s="52">
        <f>IFERROR(_xll.qlIndexFixing(ONIndex1Y,I2599,TRUE,_xll.ohTrigger(RecalcTrigger,Trigger1Y)),NA())</f>
        <v>2.0762596486729734E-2</v>
      </c>
    </row>
    <row r="2600" spans="2:17" x14ac:dyDescent="0.2">
      <c r="B2600" s="46" t="s">
        <v>51</v>
      </c>
      <c r="D2600" s="49">
        <f>_xll.qlCalendarAdvance(LocalCalendar,$D2599,B2600,"f",FALSE)</f>
        <v>58008</v>
      </c>
      <c r="E2600" s="49">
        <f>_xll.qlInterestRateIndexValueDate(IndexON,D2600)</f>
        <v>58008</v>
      </c>
      <c r="F2600" s="52">
        <f>IFERROR(_xll.qlIndexFixing(IndexON,D2600,TRUE,_xll.ohTrigger(RecalcTrigger,TriggerON)),NA())</f>
        <v>1.2652510172213027E-2</v>
      </c>
      <c r="H2600" s="49">
        <f>_xll.qlCalendarAdvance(IborCalendar,$H2599,B2600,"f",FALSE)</f>
        <v>57986</v>
      </c>
      <c r="I2600" s="49">
        <f>_xll.qlInterestRateIndexValueDate(Index1M,$H2600)</f>
        <v>57990</v>
      </c>
      <c r="J2600" s="52">
        <f>IFERROR(_xll.qlIndexFixing(Index1M,$H2600,TRUE,_xll.ohTrigger(RecalcTrigger,Trigger1M)),NA())</f>
        <v>1.5613470218464867E-2</v>
      </c>
      <c r="K2600" s="52">
        <f>IFERROR(_xll.qlIndexFixing(ONIndex1M,I2600,TRUE,_xll.ohTrigger(RecalcTrigger,Trigger1M)),NA())</f>
        <v>1.5607551165315314E-2</v>
      </c>
      <c r="L2600" s="52">
        <f>IFERROR(_xll.qlIndexFixing(Index3M,H2600,TRUE,_xll.ohTrigger(RecalcTrigger,Trigger3M)),NA())</f>
        <v>1.70112841629694E-2</v>
      </c>
      <c r="M2600" s="52">
        <f>IFERROR(_xll.qlIndexFixing(ONIndex3M,I2600,TRUE,_xll.ohTrigger(RecalcTrigger,Trigger3M)),NA())</f>
        <v>1.6983824628908906E-2</v>
      </c>
      <c r="N2600" s="52">
        <f>IFERROR(_xll.qlIndexFixing(Index6M,$H2600,TRUE,_xll.ohTrigger(RecalcTrigger,Trigger6M)),NA())</f>
        <v>1.89140408520432E-2</v>
      </c>
      <c r="O2600" s="52">
        <f>IFERROR(_xll.qlIndexFixing(ONIndex6M,I2600,TRUE,_xll.ohTrigger(RecalcTrigger,Trigger6M)),NA())</f>
        <v>1.884097256602324E-2</v>
      </c>
      <c r="P2600" s="52">
        <f>IFERROR(_xll.qlIndexFixing(Index1Y,$H2600,TRUE,_xll.ohTrigger(RecalcTrigger,Trigger1Y)),NA())</f>
        <v>2.0952744639154187E-2</v>
      </c>
      <c r="Q2600" s="52">
        <f>IFERROR(_xll.qlIndexFixing(ONIndex1Y,I2600,TRUE,_xll.ohTrigger(RecalcTrigger,Trigger1Y)),NA())</f>
        <v>2.0761494304304406E-2</v>
      </c>
    </row>
    <row r="2601" spans="2:17" x14ac:dyDescent="0.2">
      <c r="B2601" s="46" t="s">
        <v>51</v>
      </c>
      <c r="D2601" s="49">
        <f>_xll.qlCalendarAdvance(LocalCalendar,$D2600,B2601,"f",FALSE)</f>
        <v>58015</v>
      </c>
      <c r="E2601" s="49">
        <f>_xll.qlInterestRateIndexValueDate(IndexON,D2601)</f>
        <v>58015</v>
      </c>
      <c r="F2601" s="52">
        <f>IFERROR(_xll.qlIndexFixing(IndexON,D2601,TRUE,_xll.ohTrigger(RecalcTrigger,TriggerON)),NA())</f>
        <v>1.2649953948233872E-2</v>
      </c>
      <c r="H2601" s="49">
        <f>_xll.qlCalendarAdvance(IborCalendar,$H2600,B2601,"f",FALSE)</f>
        <v>57993</v>
      </c>
      <c r="I2601" s="49">
        <f>_xll.qlInterestRateIndexValueDate(Index1M,$H2601)</f>
        <v>57998</v>
      </c>
      <c r="J2601" s="52">
        <f>IFERROR(_xll.qlIndexFixing(Index1M,$H2601,TRUE,_xll.ohTrigger(RecalcTrigger,Trigger1M)),NA())</f>
        <v>1.5611218410963114E-2</v>
      </c>
      <c r="K2601" s="52">
        <f>IFERROR(_xll.qlIndexFixing(ONIndex1M,I2601,TRUE,_xll.ohTrigger(RecalcTrigger,Trigger1M)),NA())</f>
        <v>1.5605290633393665E-2</v>
      </c>
      <c r="L2601" s="52">
        <f>IFERROR(_xll.qlIndexFixing(Index3M,H2601,TRUE,_xll.ohTrigger(RecalcTrigger,Trigger3M)),NA())</f>
        <v>1.7009703608560307E-2</v>
      </c>
      <c r="M2601" s="52">
        <f>IFERROR(_xll.qlIndexFixing(ONIndex3M,I2601,TRUE,_xll.ohTrigger(RecalcTrigger,Trigger3M)),NA())</f>
        <v>1.6982225847481658E-2</v>
      </c>
      <c r="N2601" s="52">
        <f>IFERROR(_xll.qlIndexFixing(Index6M,$H2601,TRUE,_xll.ohTrigger(RecalcTrigger,Trigger6M)),NA())</f>
        <v>1.8912602683167343E-2</v>
      </c>
      <c r="O2601" s="52">
        <f>IFERROR(_xll.qlIndexFixing(ONIndex6M,I2601,TRUE,_xll.ohTrigger(RecalcTrigger,Trigger6M)),NA())</f>
        <v>1.8839505563503778E-2</v>
      </c>
      <c r="P2601" s="52">
        <f>IFERROR(_xll.qlIndexFixing(Index1Y,$H2601,TRUE,_xll.ohTrigger(RecalcTrigger,Trigger1Y)),NA())</f>
        <v>2.0951529716896483E-2</v>
      </c>
      <c r="Q2601" s="52">
        <f>IFERROR(_xll.qlIndexFixing(ONIndex1Y,I2601,TRUE,_xll.ohTrigger(RecalcTrigger,Trigger1Y)),NA())</f>
        <v>2.076023743441624E-2</v>
      </c>
    </row>
    <row r="2602" spans="2:17" x14ac:dyDescent="0.2">
      <c r="B2602" s="46" t="s">
        <v>51</v>
      </c>
      <c r="D2602" s="49">
        <f>_xll.qlCalendarAdvance(LocalCalendar,$D2601,B2602,"f",FALSE)</f>
        <v>58022</v>
      </c>
      <c r="E2602" s="49">
        <f>_xll.qlInterestRateIndexValueDate(IndexON,D2602)</f>
        <v>58022</v>
      </c>
      <c r="F2602" s="52">
        <f>IFERROR(_xll.qlIndexFixing(IndexON,D2602,TRUE,_xll.ohTrigger(RecalcTrigger,TriggerON)),NA())</f>
        <v>1.2647444190398982E-2</v>
      </c>
      <c r="H2602" s="49">
        <f>_xll.qlCalendarAdvance(IborCalendar,$H2601,B2602,"f",FALSE)</f>
        <v>58000</v>
      </c>
      <c r="I2602" s="49">
        <f>_xll.qlInterestRateIndexValueDate(Index1M,$H2602)</f>
        <v>58004</v>
      </c>
      <c r="J2602" s="52">
        <f>IFERROR(_xll.qlIndexFixing(Index1M,$H2602,TRUE,_xll.ohTrigger(RecalcTrigger,Trigger1M)),NA())</f>
        <v>1.5609533638512531E-2</v>
      </c>
      <c r="K2602" s="52">
        <f>IFERROR(_xll.qlIndexFixing(ONIndex1M,I2602,TRUE,_xll.ohTrigger(RecalcTrigger,Trigger1M)),NA())</f>
        <v>1.5603599312070671E-2</v>
      </c>
      <c r="L2602" s="52">
        <f>IFERROR(_xll.qlIndexFixing(Index3M,H2602,TRUE,_xll.ohTrigger(RecalcTrigger,Trigger3M)),NA())</f>
        <v>1.7008521089473309E-2</v>
      </c>
      <c r="M2602" s="52">
        <f>IFERROR(_xll.qlIndexFixing(ONIndex3M,I2602,TRUE,_xll.ohTrigger(RecalcTrigger,Trigger3M)),NA())</f>
        <v>1.6981029645384282E-2</v>
      </c>
      <c r="N2602" s="52">
        <f>IFERROR(_xll.qlIndexFixing(Index6M,$H2602,TRUE,_xll.ohTrigger(RecalcTrigger,Trigger6M)),NA())</f>
        <v>1.8911526539087998E-2</v>
      </c>
      <c r="O2602" s="52">
        <f>IFERROR(_xll.qlIndexFixing(ONIndex6M,I2602,TRUE,_xll.ohTrigger(RecalcTrigger,Trigger6M)),NA())</f>
        <v>1.8838407770127574E-2</v>
      </c>
      <c r="P2602" s="52">
        <f>IFERROR(_xll.qlIndexFixing(Index1Y,$H2602,TRUE,_xll.ohTrigger(RecalcTrigger,Trigger1Y)),NA())</f>
        <v>2.0950620504242606E-2</v>
      </c>
      <c r="Q2602" s="52">
        <f>IFERROR(_xll.qlIndexFixing(ONIndex1Y,I2602,TRUE,_xll.ohTrigger(RecalcTrigger,Trigger1Y)),NA())</f>
        <v>2.0759296718990683E-2</v>
      </c>
    </row>
    <row r="2603" spans="2:17" x14ac:dyDescent="0.2">
      <c r="B2603" s="46" t="s">
        <v>51</v>
      </c>
      <c r="D2603" s="49">
        <f>_xll.qlCalendarAdvance(LocalCalendar,$D2602,B2603,"f",FALSE)</f>
        <v>58029</v>
      </c>
      <c r="E2603" s="49">
        <f>_xll.qlInterestRateIndexValueDate(IndexON,D2603)</f>
        <v>58029</v>
      </c>
      <c r="F2603" s="52">
        <f>IFERROR(_xll.qlIndexFixing(IndexON,D2603,TRUE,_xll.ohTrigger(RecalcTrigger,TriggerON)),NA())</f>
        <v>1.2644860062307473E-2</v>
      </c>
      <c r="H2603" s="49">
        <f>_xll.qlCalendarAdvance(IborCalendar,$H2602,B2603,"f",FALSE)</f>
        <v>58007</v>
      </c>
      <c r="I2603" s="49">
        <f>_xll.qlInterestRateIndexValueDate(Index1M,$H2603)</f>
        <v>58011</v>
      </c>
      <c r="J2603" s="52">
        <f>IFERROR(_xll.qlIndexFixing(Index1M,$H2603,TRUE,_xll.ohTrigger(RecalcTrigger,Trigger1M)),NA())</f>
        <v>1.5607771025382966E-2</v>
      </c>
      <c r="K2603" s="52">
        <f>IFERROR(_xll.qlIndexFixing(ONIndex1M,I2603,TRUE,_xll.ohTrigger(RecalcTrigger,Trigger1M)),NA())</f>
        <v>1.5601630521100418E-2</v>
      </c>
      <c r="L2603" s="52">
        <f>IFERROR(_xll.qlIndexFixing(Index3M,H2603,TRUE,_xll.ohTrigger(RecalcTrigger,Trigger3M)),NA())</f>
        <v>1.700714462198202E-2</v>
      </c>
      <c r="M2603" s="52">
        <f>IFERROR(_xll.qlIndexFixing(ONIndex3M,I2603,TRUE,_xll.ohTrigger(RecalcTrigger,Trigger3M)),NA())</f>
        <v>1.6979637200504882E-2</v>
      </c>
      <c r="N2603" s="52">
        <f>IFERROR(_xll.qlIndexFixing(Index6M,$H2603,TRUE,_xll.ohTrigger(RecalcTrigger,Trigger6M)),NA())</f>
        <v>1.8910273727116473E-2</v>
      </c>
      <c r="O2603" s="52">
        <f>IFERROR(_xll.qlIndexFixing(ONIndex6M,I2603,TRUE,_xll.ohTrigger(RecalcTrigger,Trigger6M)),NA())</f>
        <v>1.8837129674578179E-2</v>
      </c>
      <c r="P2603" s="52">
        <f>IFERROR(_xll.qlIndexFixing(Index1Y,$H2603,TRUE,_xll.ohTrigger(RecalcTrigger,Trigger1Y)),NA())</f>
        <v>2.0949561900099958E-2</v>
      </c>
      <c r="Q2603" s="52">
        <f>IFERROR(_xll.qlIndexFixing(ONIndex1Y,I2603,TRUE,_xll.ohTrigger(RecalcTrigger,Trigger1Y)),NA())</f>
        <v>2.0758201316342095E-2</v>
      </c>
    </row>
    <row r="2604" spans="2:17" x14ac:dyDescent="0.2">
      <c r="B2604" s="46" t="s">
        <v>51</v>
      </c>
      <c r="D2604" s="49">
        <f>_xll.qlCalendarAdvance(LocalCalendar,$D2603,B2604,"f",FALSE)</f>
        <v>58036</v>
      </c>
      <c r="E2604" s="49">
        <f>_xll.qlInterestRateIndexValueDate(IndexON,D2604)</f>
        <v>58036</v>
      </c>
      <c r="F2604" s="52">
        <f>IFERROR(_xll.qlIndexFixing(IndexON,D2604,TRUE,_xll.ohTrigger(RecalcTrigger,TriggerON)),NA())</f>
        <v>1.2642322400306938E-2</v>
      </c>
      <c r="H2604" s="49">
        <f>_xll.qlCalendarAdvance(IborCalendar,$H2603,B2604,"f",FALSE)</f>
        <v>58014</v>
      </c>
      <c r="I2604" s="49">
        <f>_xll.qlInterestRateIndexValueDate(Index1M,$H2604)</f>
        <v>58018</v>
      </c>
      <c r="J2604" s="52">
        <f>IFERROR(_xll.qlIndexFixing(Index1M,$H2604,TRUE,_xll.ohTrigger(RecalcTrigger,Trigger1M)),NA())</f>
        <v>1.5605417356604256E-2</v>
      </c>
      <c r="K2604" s="52">
        <f>IFERROR(_xll.qlIndexFixing(ONIndex1M,I2604,TRUE,_xll.ohTrigger(RecalcTrigger,Trigger1M)),NA())</f>
        <v>1.5599666487364772E-2</v>
      </c>
      <c r="L2604" s="52">
        <f>IFERROR(_xll.qlIndexFixing(Index3M,H2604,TRUE,_xll.ohTrigger(RecalcTrigger,Trigger3M)),NA())</f>
        <v>1.7005771533990886E-2</v>
      </c>
      <c r="M2604" s="52">
        <f>IFERROR(_xll.qlIndexFixing(ONIndex3M,I2604,TRUE,_xll.ohTrigger(RecalcTrigger,Trigger3M)),NA())</f>
        <v>1.697824812021409E-2</v>
      </c>
      <c r="N2604" s="52">
        <f>IFERROR(_xll.qlIndexFixing(Index6M,$H2604,TRUE,_xll.ohTrigger(RecalcTrigger,Trigger6M)),NA())</f>
        <v>1.8909430569295952E-2</v>
      </c>
      <c r="O2604" s="52">
        <f>IFERROR(_xll.qlIndexFixing(ONIndex6M,I2604,TRUE,_xll.ohTrigger(RecalcTrigger,Trigger6M)),NA())</f>
        <v>1.8835854447374345E-2</v>
      </c>
      <c r="P2604" s="52">
        <f>IFERROR(_xll.qlIndexFixing(Index1Y,$H2604,TRUE,_xll.ohTrigger(RecalcTrigger,Trigger1Y)),NA())</f>
        <v>2.0948505604822084E-2</v>
      </c>
      <c r="Q2604" s="52">
        <f>IFERROR(_xll.qlIndexFixing(ONIndex1Y,I2604,TRUE,_xll.ohTrigger(RecalcTrigger,Trigger1Y)),NA())</f>
        <v>2.0757108173325989E-2</v>
      </c>
    </row>
    <row r="2605" spans="2:17" x14ac:dyDescent="0.2">
      <c r="B2605" s="46" t="s">
        <v>51</v>
      </c>
      <c r="D2605" s="49">
        <f>_xll.qlCalendarAdvance(LocalCalendar,$D2604,B2605,"f",FALSE)</f>
        <v>58043</v>
      </c>
      <c r="E2605" s="49">
        <f>_xll.qlInterestRateIndexValueDate(IndexON,D2605)</f>
        <v>58043</v>
      </c>
      <c r="F2605" s="52">
        <f>IFERROR(_xll.qlIndexFixing(IndexON,D2605,TRUE,_xll.ohTrigger(RecalcTrigger,TriggerON)),NA())</f>
        <v>1.2639790925597083E-2</v>
      </c>
      <c r="H2605" s="49">
        <f>_xll.qlCalendarAdvance(IborCalendar,$H2604,B2605,"f",FALSE)</f>
        <v>58021</v>
      </c>
      <c r="I2605" s="49">
        <f>_xll.qlInterestRateIndexValueDate(Index1M,$H2605)</f>
        <v>58026</v>
      </c>
      <c r="J2605" s="52">
        <f>IFERROR(_xll.qlIndexFixing(Index1M,$H2605,TRUE,_xll.ohTrigger(RecalcTrigger,Trigger1M)),NA())</f>
        <v>1.5603187033728538E-2</v>
      </c>
      <c r="K2605" s="52">
        <f>IFERROR(_xll.qlIndexFixing(ONIndex1M,I2605,TRUE,_xll.ohTrigger(RecalcTrigger,Trigger1M)),NA())</f>
        <v>1.5597427702607192E-2</v>
      </c>
      <c r="L2605" s="52">
        <f>IFERROR(_xll.qlIndexFixing(Index3M,H2605,TRUE,_xll.ohTrigger(RecalcTrigger,Trigger3M)),NA())</f>
        <v>1.7004206428728103E-2</v>
      </c>
      <c r="M2605" s="52">
        <f>IFERROR(_xll.qlIndexFixing(ONIndex3M,I2605,TRUE,_xll.ohTrigger(RecalcTrigger,Trigger3M)),NA())</f>
        <v>1.6976664719683399E-2</v>
      </c>
      <c r="N2605" s="52">
        <f>IFERROR(_xll.qlIndexFixing(Index6M,$H2605,TRUE,_xll.ohTrigger(RecalcTrigger,Trigger6M)),NA())</f>
        <v>1.8907191990953219E-2</v>
      </c>
      <c r="O2605" s="52">
        <f>IFERROR(_xll.qlIndexFixing(ONIndex6M,I2605,TRUE,_xll.ohTrigger(RecalcTrigger,Trigger6M)),NA())</f>
        <v>1.8834400557006248E-2</v>
      </c>
      <c r="P2605" s="52">
        <f>IFERROR(_xll.qlIndexFixing(Index1Y,$H2605,TRUE,_xll.ohTrigger(RecalcTrigger,Trigger1Y)),NA())</f>
        <v>2.0947301237392187E-2</v>
      </c>
      <c r="Q2605" s="52">
        <f>IFERROR(_xll.qlIndexFixing(ONIndex1Y,I2605,TRUE,_xll.ohTrigger(RecalcTrigger,Trigger1Y)),NA())</f>
        <v>2.0755861634453865E-2</v>
      </c>
    </row>
    <row r="2606" spans="2:17" x14ac:dyDescent="0.2">
      <c r="B2606" s="46" t="s">
        <v>51</v>
      </c>
      <c r="D2606" s="49">
        <f>_xll.qlCalendarAdvance(LocalCalendar,$D2605,B2606,"f",FALSE)</f>
        <v>58050</v>
      </c>
      <c r="E2606" s="49">
        <f>_xll.qlInterestRateIndexValueDate(IndexON,D2606)</f>
        <v>58050</v>
      </c>
      <c r="F2606" s="52">
        <f>IFERROR(_xll.qlIndexFixing(IndexON,D2606,TRUE,_xll.ohTrigger(RecalcTrigger,TriggerON)),NA())</f>
        <v>1.2637265638257844E-2</v>
      </c>
      <c r="H2606" s="49">
        <f>_xll.qlCalendarAdvance(IborCalendar,$H2605,B2606,"f",FALSE)</f>
        <v>58028</v>
      </c>
      <c r="I2606" s="49">
        <f>_xll.qlInterestRateIndexValueDate(Index1M,$H2606)</f>
        <v>58032</v>
      </c>
      <c r="J2606" s="52">
        <f>IFERROR(_xll.qlIndexFixing(Index1M,$H2606,TRUE,_xll.ohTrigger(RecalcTrigger,Trigger1M)),NA())</f>
        <v>1.5601518374544376E-2</v>
      </c>
      <c r="K2606" s="52">
        <f>IFERROR(_xll.qlIndexFixing(ONIndex1M,I2606,TRUE,_xll.ohTrigger(RecalcTrigger,Trigger1M)),NA())</f>
        <v>1.5595752691597298E-2</v>
      </c>
      <c r="L2606" s="52">
        <f>IFERROR(_xll.qlIndexFixing(Index3M,H2606,TRUE,_xll.ohTrigger(RecalcTrigger,Trigger3M)),NA())</f>
        <v>1.7003035496488239E-2</v>
      </c>
      <c r="M2606" s="52">
        <f>IFERROR(_xll.qlIndexFixing(ONIndex3M,I2606,TRUE,_xll.ohTrigger(RecalcTrigger,Trigger3M)),NA())</f>
        <v>1.6975480053238456E-2</v>
      </c>
      <c r="N2606" s="52">
        <f>IFERROR(_xll.qlIndexFixing(Index6M,$H2606,TRUE,_xll.ohTrigger(RecalcTrigger,Trigger6M)),NA())</f>
        <v>1.8906532669158111E-2</v>
      </c>
      <c r="O2606" s="52">
        <f>IFERROR(_xll.qlIndexFixing(ONIndex6M,I2606,TRUE,_xll.ohTrigger(RecalcTrigger,Trigger6M)),NA())</f>
        <v>1.8833312597683616E-2</v>
      </c>
      <c r="P2606" s="52">
        <f>IFERROR(_xll.qlIndexFixing(Index1Y,$H2606,TRUE,_xll.ohTrigger(RecalcTrigger,Trigger1Y)),NA())</f>
        <v>2.0946399940834144E-2</v>
      </c>
      <c r="Q2606" s="52">
        <f>IFERROR(_xll.qlIndexFixing(ONIndex1Y,I2606,TRUE,_xll.ohTrigger(RecalcTrigger,Trigger1Y)),NA())</f>
        <v>2.0754928667230388E-2</v>
      </c>
    </row>
    <row r="2607" spans="2:17" x14ac:dyDescent="0.2">
      <c r="B2607" s="46" t="s">
        <v>51</v>
      </c>
      <c r="D2607" s="49">
        <f>_xll.qlCalendarAdvance(LocalCalendar,$D2606,B2607,"f",FALSE)</f>
        <v>58057</v>
      </c>
      <c r="E2607" s="49">
        <f>_xll.qlInterestRateIndexValueDate(IndexON,D2607)</f>
        <v>58057</v>
      </c>
      <c r="F2607" s="52">
        <f>IFERROR(_xll.qlIndexFixing(IndexON,D2607,TRUE,_xll.ohTrigger(RecalcTrigger,TriggerON)),NA())</f>
        <v>1.2634746538155994E-2</v>
      </c>
      <c r="H2607" s="49">
        <f>_xll.qlCalendarAdvance(IborCalendar,$H2606,B2607,"f",FALSE)</f>
        <v>58035</v>
      </c>
      <c r="I2607" s="49">
        <f>_xll.qlInterestRateIndexValueDate(Index1M,$H2607)</f>
        <v>58039</v>
      </c>
      <c r="J2607" s="52">
        <f>IFERROR(_xll.qlIndexFixing(Index1M,$H2607,TRUE,_xll.ohTrigger(RecalcTrigger,Trigger1M)),NA())</f>
        <v>1.5599975107926378E-2</v>
      </c>
      <c r="K2607" s="52">
        <f>IFERROR(_xll.qlIndexFixing(ONIndex1M,I2607,TRUE,_xll.ohTrigger(RecalcTrigger,Trigger1M)),NA())</f>
        <v>1.5593802929405598E-2</v>
      </c>
      <c r="L2607" s="52">
        <f>IFERROR(_xll.qlIndexFixing(Index3M,H2607,TRUE,_xll.ohTrigger(RecalcTrigger,Trigger3M)),NA())</f>
        <v>1.700167254697325E-2</v>
      </c>
      <c r="M2607" s="52">
        <f>IFERROR(_xll.qlIndexFixing(ONIndex3M,I2607,TRUE,_xll.ohTrigger(RecalcTrigger,Trigger3M)),NA())</f>
        <v>1.6974101066553615E-2</v>
      </c>
      <c r="N2607" s="52">
        <f>IFERROR(_xll.qlIndexFixing(Index6M,$H2607,TRUE,_xll.ohTrigger(RecalcTrigger,Trigger6M)),NA())</f>
        <v>1.8905698625868002E-2</v>
      </c>
      <c r="O2607" s="52">
        <f>IFERROR(_xll.qlIndexFixing(ONIndex6M,I2607,TRUE,_xll.ohTrigger(RecalcTrigger,Trigger6M)),NA())</f>
        <v>1.8832045975356593E-2</v>
      </c>
      <c r="P2607" s="52">
        <f>IFERROR(_xll.qlIndexFixing(Index1Y,$H2607,TRUE,_xll.ohTrigger(RecalcTrigger,Trigger1Y)),NA())</f>
        <v>2.0945350572108969E-2</v>
      </c>
      <c r="Q2607" s="52">
        <f>IFERROR(_xll.qlIndexFixing(ONIndex1Y,I2607,TRUE,_xll.ohTrigger(RecalcTrigger,Trigger1Y)),NA())</f>
        <v>2.0753842304070957E-2</v>
      </c>
    </row>
    <row r="2608" spans="2:17" x14ac:dyDescent="0.2">
      <c r="B2608" s="46" t="s">
        <v>51</v>
      </c>
      <c r="D2608" s="49">
        <f>_xll.qlCalendarAdvance(LocalCalendar,$D2607,B2608,"f",FALSE)</f>
        <v>58064</v>
      </c>
      <c r="E2608" s="49">
        <f>_xll.qlInterestRateIndexValueDate(IndexON,D2608)</f>
        <v>58064</v>
      </c>
      <c r="F2608" s="52">
        <f>IFERROR(_xll.qlIndexFixing(IndexON,D2608,TRUE,_xll.ohTrigger(RecalcTrigger,TriggerON)),NA())</f>
        <v>1.2632233625451406E-2</v>
      </c>
      <c r="H2608" s="49">
        <f>_xll.qlCalendarAdvance(IborCalendar,$H2607,B2608,"f",FALSE)</f>
        <v>58042</v>
      </c>
      <c r="I2608" s="49">
        <f>_xll.qlInterestRateIndexValueDate(Index1M,$H2608)</f>
        <v>58046</v>
      </c>
      <c r="J2608" s="52">
        <f>IFERROR(_xll.qlIndexFixing(Index1M,$H2608,TRUE,_xll.ohTrigger(RecalcTrigger,Trigger1M)),NA())</f>
        <v>1.5597838227233098E-2</v>
      </c>
      <c r="K2608" s="52">
        <f>IFERROR(_xll.qlIndexFixing(ONIndex1M,I2608,TRUE,_xll.ohTrigger(RecalcTrigger,Trigger1M)),NA())</f>
        <v>1.5591857924448504E-2</v>
      </c>
      <c r="L2608" s="52">
        <f>IFERROR(_xll.qlIndexFixing(Index3M,H2608,TRUE,_xll.ohTrigger(RecalcTrigger,Trigger3M)),NA())</f>
        <v>1.7000008629323882E-2</v>
      </c>
      <c r="M2608" s="52">
        <f>IFERROR(_xll.qlIndexFixing(ONIndex3M,I2608,TRUE,_xll.ohTrigger(RecalcTrigger,Trigger3M)),NA())</f>
        <v>1.6972725444457382E-2</v>
      </c>
      <c r="N2608" s="52">
        <f>IFERROR(_xll.qlIndexFixing(Index6M,$H2608,TRUE,_xll.ohTrigger(RecalcTrigger,Trigger6M)),NA())</f>
        <v>1.890405311209602E-2</v>
      </c>
      <c r="O2608" s="52">
        <f>IFERROR(_xll.qlIndexFixing(ONIndex6M,I2608,TRUE,_xll.ohTrigger(RecalcTrigger,Trigger6M)),NA())</f>
        <v>1.8830782221135323E-2</v>
      </c>
      <c r="P2608" s="52">
        <f>IFERROR(_xll.qlIndexFixing(Index1Y,$H2608,TRUE,_xll.ohTrigger(RecalcTrigger,Trigger1Y)),NA())</f>
        <v>2.0944303512220316E-2</v>
      </c>
      <c r="Q2608" s="52">
        <f>IFERROR(_xll.qlIndexFixing(ONIndex1Y,I2608,TRUE,_xll.ohTrigger(RecalcTrigger,Trigger1Y)),NA())</f>
        <v>2.0752758200623944E-2</v>
      </c>
    </row>
    <row r="2609" spans="2:17" x14ac:dyDescent="0.2">
      <c r="B2609" s="46" t="s">
        <v>51</v>
      </c>
      <c r="D2609" s="49">
        <f>_xll.qlCalendarAdvance(LocalCalendar,$D2608,B2609,"f",FALSE)</f>
        <v>58071</v>
      </c>
      <c r="E2609" s="49">
        <f>_xll.qlInterestRateIndexValueDate(IndexON,D2609)</f>
        <v>58071</v>
      </c>
      <c r="F2609" s="52">
        <f>IFERROR(_xll.qlIndexFixing(IndexON,D2609,TRUE,_xll.ohTrigger(RecalcTrigger,TriggerON)),NA())</f>
        <v>1.2629726900037497E-2</v>
      </c>
      <c r="H2609" s="49">
        <f>_xll.qlCalendarAdvance(IborCalendar,$H2608,B2609,"f",FALSE)</f>
        <v>58049</v>
      </c>
      <c r="I2609" s="49">
        <f>_xll.qlInterestRateIndexValueDate(Index1M,$H2609)</f>
        <v>58053</v>
      </c>
      <c r="J2609" s="52">
        <f>IFERROR(_xll.qlIndexFixing(Index1M,$H2609,TRUE,_xll.ohTrigger(RecalcTrigger,Trigger1M)),NA())</f>
        <v>1.5595905664916471E-2</v>
      </c>
      <c r="K2609" s="52">
        <f>IFERROR(_xll.qlIndexFixing(ONIndex1M,I2609,TRUE,_xll.ohTrigger(RecalcTrigger,Trigger1M)),NA())</f>
        <v>1.5589917676646081E-2</v>
      </c>
      <c r="L2609" s="52">
        <f>IFERROR(_xll.qlIndexFixing(Index3M,H2609,TRUE,_xll.ohTrigger(RecalcTrigger,Trigger3M)),NA())</f>
        <v>1.6998652261295877E-2</v>
      </c>
      <c r="M2609" s="52">
        <f>IFERROR(_xll.qlIndexFixing(ONIndex3M,I2609,TRUE,_xll.ohTrigger(RecalcTrigger,Trigger3M)),NA())</f>
        <v>1.697135318686982E-2</v>
      </c>
      <c r="N2609" s="52">
        <f>IFERROR(_xll.qlIndexFixing(Index6M,$H2609,TRUE,_xll.ohTrigger(RecalcTrigger,Trigger6M)),NA())</f>
        <v>1.8902817678021856E-2</v>
      </c>
      <c r="O2609" s="52">
        <f>IFERROR(_xll.qlIndexFixing(ONIndex6M,I2609,TRUE,_xll.ohTrigger(RecalcTrigger,Trigger6M)),NA())</f>
        <v>1.8829521335259614E-2</v>
      </c>
      <c r="P2609" s="52">
        <f>IFERROR(_xll.qlIndexFixing(Index1Y,$H2609,TRUE,_xll.ohTrigger(RecalcTrigger,Trigger1Y)),NA())</f>
        <v>2.094325876116095E-2</v>
      </c>
      <c r="Q2609" s="52">
        <f>IFERROR(_xll.qlIndexFixing(ONIndex1Y,I2609,TRUE,_xll.ohTrigger(RecalcTrigger,Trigger1Y)),NA())</f>
        <v>2.0751676357209092E-2</v>
      </c>
    </row>
    <row r="2610" spans="2:17" x14ac:dyDescent="0.2">
      <c r="B2610" s="46" t="s">
        <v>51</v>
      </c>
      <c r="D2610" s="49">
        <f>_xll.qlCalendarAdvance(LocalCalendar,$D2609,B2610,"f",FALSE)</f>
        <v>58078</v>
      </c>
      <c r="E2610" s="49">
        <f>_xll.qlInterestRateIndexValueDate(IndexON,D2610)</f>
        <v>58078</v>
      </c>
      <c r="F2610" s="52">
        <f>IFERROR(_xll.qlIndexFixing(IndexON,D2610,TRUE,_xll.ohTrigger(RecalcTrigger,TriggerON)),NA())</f>
        <v>1.2627226361914268E-2</v>
      </c>
      <c r="H2610" s="49">
        <f>_xll.qlCalendarAdvance(IborCalendar,$H2609,B2610,"f",FALSE)</f>
        <v>58056</v>
      </c>
      <c r="I2610" s="49">
        <f>_xll.qlInterestRateIndexValueDate(Index1M,$H2610)</f>
        <v>58060</v>
      </c>
      <c r="J2610" s="52">
        <f>IFERROR(_xll.qlIndexFixing(Index1M,$H2610,TRUE,_xll.ohTrigger(RecalcTrigger,Trigger1M)),NA())</f>
        <v>1.5593977866275749E-2</v>
      </c>
      <c r="K2610" s="52">
        <f>IFERROR(_xll.qlIndexFixing(ONIndex1M,I2610,TRUE,_xll.ohTrigger(RecalcTrigger,Trigger1M)),NA())</f>
        <v>1.55879821861582E-2</v>
      </c>
      <c r="L2610" s="52">
        <f>IFERROR(_xll.qlIndexFixing(Index3M,H2610,TRUE,_xll.ohTrigger(RecalcTrigger,Trigger3M)),NA())</f>
        <v>1.6997299272583161E-2</v>
      </c>
      <c r="M2610" s="52">
        <f>IFERROR(_xll.qlIndexFixing(ONIndex3M,I2610,TRUE,_xll.ohTrigger(RecalcTrigger,Trigger3M)),NA())</f>
        <v>1.6969984293950802E-2</v>
      </c>
      <c r="N2610" s="52">
        <f>IFERROR(_xll.qlIndexFixing(Index6M,$H2610,TRUE,_xll.ohTrigger(RecalcTrigger,Trigger6M)),NA())</f>
        <v>1.8901585140245397E-2</v>
      </c>
      <c r="O2610" s="52">
        <f>IFERROR(_xll.qlIndexFixing(ONIndex6M,I2610,TRUE,_xll.ohTrigger(RecalcTrigger,Trigger6M)),NA())</f>
        <v>1.8828263317809402E-2</v>
      </c>
      <c r="P2610" s="52">
        <f>IFERROR(_xll.qlIndexFixing(Index1Y,$H2610,TRUE,_xll.ohTrigger(RecalcTrigger,Trigger1Y)),NA())</f>
        <v>2.0942216318923432E-2</v>
      </c>
      <c r="Q2610" s="52">
        <f>IFERROR(_xll.qlIndexFixing(ONIndex1Y,I2610,TRUE,_xll.ohTrigger(RecalcTrigger,Trigger1Y)),NA())</f>
        <v>2.075059677366653E-2</v>
      </c>
    </row>
    <row r="2611" spans="2:17" x14ac:dyDescent="0.2">
      <c r="B2611" s="46" t="s">
        <v>51</v>
      </c>
      <c r="D2611" s="49">
        <f>_xll.qlCalendarAdvance(LocalCalendar,$D2610,B2611,"f",FALSE)</f>
        <v>58085</v>
      </c>
      <c r="E2611" s="49">
        <f>_xll.qlInterestRateIndexValueDate(IndexON,D2611)</f>
        <v>58085</v>
      </c>
      <c r="F2611" s="52">
        <f>IFERROR(_xll.qlIndexFixing(IndexON,D2611,TRUE,_xll.ohTrigger(RecalcTrigger,TriggerON)),NA())</f>
        <v>1.2624732011135009E-2</v>
      </c>
      <c r="H2611" s="49">
        <f>_xll.qlCalendarAdvance(IborCalendar,$H2610,B2611,"f",FALSE)</f>
        <v>58063</v>
      </c>
      <c r="I2611" s="49">
        <f>_xll.qlInterestRateIndexValueDate(Index1M,$H2611)</f>
        <v>58067</v>
      </c>
      <c r="J2611" s="52">
        <f>IFERROR(_xll.qlIndexFixing(Index1M,$H2611,TRUE,_xll.ohTrigger(RecalcTrigger,Trigger1M)),NA())</f>
        <v>1.5592054831310933E-2</v>
      </c>
      <c r="K2611" s="52">
        <f>IFERROR(_xll.qlIndexFixing(ONIndex1M,I2611,TRUE,_xll.ohTrigger(RecalcTrigger,Trigger1M)),NA())</f>
        <v>1.5586051452745053E-2</v>
      </c>
      <c r="L2611" s="52">
        <f>IFERROR(_xll.qlIndexFixing(Index3M,H2611,TRUE,_xll.ohTrigger(RecalcTrigger,Trigger3M)),NA())</f>
        <v>1.699594966317871E-2</v>
      </c>
      <c r="M2611" s="52">
        <f>IFERROR(_xll.qlIndexFixing(ONIndex3M,I2611,TRUE,_xll.ohTrigger(RecalcTrigger,Trigger3M)),NA())</f>
        <v>1.6968618765540455E-2</v>
      </c>
      <c r="N2611" s="52">
        <f>IFERROR(_xll.qlIndexFixing(Index6M,$H2611,TRUE,_xll.ohTrigger(RecalcTrigger,Trigger6M)),NA())</f>
        <v>1.8900355498760939E-2</v>
      </c>
      <c r="O2611" s="52">
        <f>IFERROR(_xll.qlIndexFixing(ONIndex6M,I2611,TRUE,_xll.ohTrigger(RecalcTrigger,Trigger6M)),NA())</f>
        <v>1.8827008168544879E-2</v>
      </c>
      <c r="P2611" s="52">
        <f>IFERROR(_xll.qlIndexFixing(Index1Y,$H2611,TRUE,_xll.ohTrigger(RecalcTrigger,Trigger1Y)),NA())</f>
        <v>2.0941176185500975E-2</v>
      </c>
      <c r="Q2611" s="52">
        <f>IFERROR(_xll.qlIndexFixing(ONIndex1Y,I2611,TRUE,_xll.ohTrigger(RecalcTrigger,Trigger1Y)),NA())</f>
        <v>2.0749519449996257E-2</v>
      </c>
    </row>
    <row r="2612" spans="2:17" x14ac:dyDescent="0.2">
      <c r="B2612" s="46" t="s">
        <v>51</v>
      </c>
      <c r="D2612" s="49">
        <f>_xll.qlCalendarAdvance(LocalCalendar,$D2611,B2612,"f",FALSE)</f>
        <v>58092</v>
      </c>
      <c r="E2612" s="49">
        <f>_xll.qlInterestRateIndexValueDate(IndexON,D2612)</f>
        <v>58092</v>
      </c>
      <c r="F2612" s="52">
        <f>IFERROR(_xll.qlIndexFixing(IndexON,D2612,TRUE,_xll.ohTrigger(RecalcTrigger,TriggerON)),NA())</f>
        <v>1.2622287663117682E-2</v>
      </c>
      <c r="H2612" s="49">
        <f>_xll.qlCalendarAdvance(IborCalendar,$H2611,B2612,"f",FALSE)</f>
        <v>58071</v>
      </c>
      <c r="I2612" s="49">
        <f>_xll.qlInterestRateIndexValueDate(Index1M,$H2612)</f>
        <v>58075</v>
      </c>
      <c r="J2612" s="52">
        <f>IFERROR(_xll.qlIndexFixing(Index1M,$H2612,TRUE,_xll.ohTrigger(RecalcTrigger,Trigger1M)),NA())</f>
        <v>1.5589862910134755E-2</v>
      </c>
      <c r="K2612" s="52">
        <f>IFERROR(_xll.qlIndexFixing(ONIndex1M,I2612,TRUE,_xll.ohTrigger(RecalcTrigger,Trigger1M)),NA())</f>
        <v>1.5584050692987184E-2</v>
      </c>
      <c r="L2612" s="52">
        <f>IFERROR(_xll.qlIndexFixing(Index3M,H2612,TRUE,_xll.ohTrigger(RecalcTrigger,Trigger3M)),NA())</f>
        <v>1.6992886369152662E-2</v>
      </c>
      <c r="M2612" s="52">
        <f>IFERROR(_xll.qlIndexFixing(ONIndex3M,I2612,TRUE,_xll.ohTrigger(RecalcTrigger,Trigger3M)),NA())</f>
        <v>1.6967364986180122E-2</v>
      </c>
      <c r="N2612" s="52">
        <f>IFERROR(_xll.qlIndexFixing(Index6M,$H2612,TRUE,_xll.ohTrigger(RecalcTrigger,Trigger6M)),NA())</f>
        <v>1.8898545852372436E-2</v>
      </c>
      <c r="O2612" s="52">
        <f>IFERROR(_xll.qlIndexFixing(ONIndex6M,I2612,TRUE,_xll.ohTrigger(RecalcTrigger,Trigger6M)),NA())</f>
        <v>1.8825980142920251E-2</v>
      </c>
      <c r="P2612" s="52">
        <f>IFERROR(_xll.qlIndexFixing(Index1Y,$H2612,TRUE,_xll.ohTrigger(RecalcTrigger,Trigger1Y)),NA())</f>
        <v>2.0939990288700815E-2</v>
      </c>
      <c r="Q2612" s="52">
        <f>IFERROR(_xll.qlIndexFixing(ONIndex1Y,I2612,TRUE,_xll.ohTrigger(RecalcTrigger,Trigger1Y)),NA())</f>
        <v>2.074881221572511E-2</v>
      </c>
    </row>
    <row r="2613" spans="2:17" x14ac:dyDescent="0.2">
      <c r="B2613" s="46" t="s">
        <v>51</v>
      </c>
      <c r="D2613" s="49">
        <f>_xll.qlCalendarAdvance(LocalCalendar,$D2612,B2613,"f",FALSE)</f>
        <v>58099</v>
      </c>
      <c r="E2613" s="49">
        <f>_xll.qlInterestRateIndexValueDate(IndexON,D2613)</f>
        <v>58099</v>
      </c>
      <c r="F2613" s="52">
        <f>IFERROR(_xll.qlIndexFixing(IndexON,D2613,TRUE,_xll.ohTrigger(RecalcTrigger,TriggerON)),NA())</f>
        <v>1.2619761871501822E-2</v>
      </c>
      <c r="H2613" s="49">
        <f>_xll.qlCalendarAdvance(IborCalendar,$H2612,B2613,"f",FALSE)</f>
        <v>58078</v>
      </c>
      <c r="I2613" s="49">
        <f>_xll.qlInterestRateIndexValueDate(Index1M,$H2613)</f>
        <v>58082</v>
      </c>
      <c r="J2613" s="52">
        <f>IFERROR(_xll.qlIndexFixing(Index1M,$H2613,TRUE,_xll.ohTrigger(RecalcTrigger,Trigger1M)),NA())</f>
        <v>1.5587950083038038E-2</v>
      </c>
      <c r="K2613" s="52">
        <f>IFERROR(_xll.qlIndexFixing(ONIndex1M,I2613,TRUE,_xll.ohTrigger(RecalcTrigger,Trigger1M)),NA())</f>
        <v>1.5581930185897264E-2</v>
      </c>
      <c r="L2613" s="52">
        <f>IFERROR(_xll.qlIndexFixing(Index3M,H2613,TRUE,_xll.ohTrigger(RecalcTrigger,Trigger3M)),NA())</f>
        <v>1.6992763786806364E-2</v>
      </c>
      <c r="M2613" s="52">
        <f>IFERROR(_xll.qlIndexFixing(ONIndex3M,I2613,TRUE,_xll.ohTrigger(RecalcTrigger,Trigger3M)),NA())</f>
        <v>1.6965703962821266E-2</v>
      </c>
      <c r="N2613" s="52">
        <f>IFERROR(_xll.qlIndexFixing(Index6M,$H2613,TRUE,_xll.ohTrigger(RecalcTrigger,Trigger6M)),NA())</f>
        <v>1.8897322274262E-2</v>
      </c>
      <c r="O2613" s="52">
        <f>IFERROR(_xll.qlIndexFixing(ONIndex6M,I2613,TRUE,_xll.ohTrigger(RecalcTrigger,Trigger6M)),NA())</f>
        <v>1.8824328221400677E-2</v>
      </c>
      <c r="P2613" s="52">
        <f>IFERROR(_xll.qlIndexFixing(Index1Y,$H2613,TRUE,_xll.ohTrigger(RecalcTrigger,Trigger1Y)),NA())</f>
        <v>2.0938955102714568E-2</v>
      </c>
      <c r="Q2613" s="52">
        <f>IFERROR(_xll.qlIndexFixing(ONIndex1Y,I2613,TRUE,_xll.ohTrigger(RecalcTrigger,Trigger1Y)),NA())</f>
        <v>2.074721850903849E-2</v>
      </c>
    </row>
    <row r="2614" spans="2:17" x14ac:dyDescent="0.2">
      <c r="B2614" s="46" t="s">
        <v>51</v>
      </c>
      <c r="D2614" s="49">
        <f>_xll.qlCalendarAdvance(LocalCalendar,$D2613,B2614,"f",FALSE)</f>
        <v>58106</v>
      </c>
      <c r="E2614" s="49">
        <f>_xll.qlInterestRateIndexValueDate(IndexON,D2614)</f>
        <v>58106</v>
      </c>
      <c r="F2614" s="52">
        <f>IFERROR(_xll.qlIndexFixing(IndexON,D2614,TRUE,_xll.ohTrigger(RecalcTrigger,TriggerON)),NA())</f>
        <v>1.2617286082647894E-2</v>
      </c>
      <c r="H2614" s="49">
        <f>_xll.qlCalendarAdvance(IborCalendar,$H2613,B2614,"f",FALSE)</f>
        <v>58085</v>
      </c>
      <c r="I2614" s="49">
        <f>_xll.qlInterestRateIndexValueDate(Index1M,$H2614)</f>
        <v>58089</v>
      </c>
      <c r="J2614" s="52">
        <f>IFERROR(_xll.qlIndexFixing(Index1M,$H2614,TRUE,_xll.ohTrigger(RecalcTrigger,Trigger1M)),NA())</f>
        <v>1.5586042019612069E-2</v>
      </c>
      <c r="K2614" s="52">
        <f>IFERROR(_xll.qlIndexFixing(ONIndex1M,I2614,TRUE,_xll.ohTrigger(RecalcTrigger,Trigger1M)),NA())</f>
        <v>1.5580014403724363E-2</v>
      </c>
      <c r="L2614" s="52">
        <f>IFERROR(_xll.qlIndexFixing(Index3M,H2614,TRUE,_xll.ohTrigger(RecalcTrigger,Trigger3M)),NA())</f>
        <v>1.6991424619769546E-2</v>
      </c>
      <c r="M2614" s="52">
        <f>IFERROR(_xll.qlIndexFixing(ONIndex3M,I2614,TRUE,_xll.ohTrigger(RecalcTrigger,Trigger3M)),NA())</f>
        <v>1.6964349008752322E-2</v>
      </c>
      <c r="N2614" s="52">
        <f>IFERROR(_xll.qlIndexFixing(Index6M,$H2614,TRUE,_xll.ohTrigger(RecalcTrigger,Trigger6M)),NA())</f>
        <v>1.889610159227248E-2</v>
      </c>
      <c r="O2614" s="52">
        <f>IFERROR(_xll.qlIndexFixing(ONIndex6M,I2614,TRUE,_xll.ohTrigger(RecalcTrigger,Trigger6M)),NA())</f>
        <v>1.8823082086605325E-2</v>
      </c>
      <c r="P2614" s="52">
        <f>IFERROR(_xll.qlIndexFixing(Index1Y,$H2614,TRUE,_xll.ohTrigger(RecalcTrigger,Trigger1Y)),NA())</f>
        <v>2.0937922225520822E-2</v>
      </c>
      <c r="Q2614" s="52">
        <f>IFERROR(_xll.qlIndexFixing(ONIndex1Y,I2614,TRUE,_xll.ohTrigger(RecalcTrigger,Trigger1Y)),NA())</f>
        <v>2.0746148287926758E-2</v>
      </c>
    </row>
    <row r="2615" spans="2:17" x14ac:dyDescent="0.2">
      <c r="B2615" s="46" t="s">
        <v>51</v>
      </c>
      <c r="D2615" s="49">
        <f>_xll.qlCalendarAdvance(LocalCalendar,$D2614,B2615,"f",FALSE)</f>
        <v>58113</v>
      </c>
      <c r="E2615" s="49">
        <f>_xll.qlInterestRateIndexValueDate(IndexON,D2615)</f>
        <v>58113</v>
      </c>
      <c r="F2615" s="52">
        <f>IFERROR(_xll.qlIndexFixing(IndexON,D2615,TRUE,_xll.ohTrigger(RecalcTrigger,TriggerON)),NA())</f>
        <v>1.2614816481111291E-2</v>
      </c>
      <c r="H2615" s="49">
        <f>_xll.qlCalendarAdvance(IborCalendar,$H2614,B2615,"f",FALSE)</f>
        <v>58092</v>
      </c>
      <c r="I2615" s="49">
        <f>_xll.qlInterestRateIndexValueDate(Index1M,$H2615)</f>
        <v>58096</v>
      </c>
      <c r="J2615" s="52">
        <f>IFERROR(_xll.qlIndexFixing(Index1M,$H2615,TRUE,_xll.ohTrigger(RecalcTrigger,Trigger1M)),NA())</f>
        <v>1.5584138719843954E-2</v>
      </c>
      <c r="K2615" s="52">
        <f>IFERROR(_xll.qlIndexFixing(ONIndex1M,I2615,TRUE,_xll.ohTrigger(RecalcTrigger,Trigger1M)),NA())</f>
        <v>1.5578103378626196E-2</v>
      </c>
      <c r="L2615" s="52">
        <f>IFERROR(_xll.qlIndexFixing(Index3M,H2615,TRUE,_xll.ohTrigger(RecalcTrigger,Trigger3M)),NA())</f>
        <v>1.6990088831866146E-2</v>
      </c>
      <c r="M2615" s="52">
        <f>IFERROR(_xll.qlIndexFixing(ONIndex3M,I2615,TRUE,_xll.ohTrigger(RecalcTrigger,Trigger3M)),NA())</f>
        <v>1.6962997419271986E-2</v>
      </c>
      <c r="N2615" s="52">
        <f>IFERROR(_xll.qlIndexFixing(Index6M,$H2615,TRUE,_xll.ohTrigger(RecalcTrigger,Trigger6M)),NA())</f>
        <v>1.8894883806398571E-2</v>
      </c>
      <c r="O2615" s="52">
        <f>IFERROR(_xll.qlIndexFixing(ONIndex6M,I2615,TRUE,_xll.ohTrigger(RecalcTrigger,Trigger6M)),NA())</f>
        <v>1.8821838820395342E-2</v>
      </c>
      <c r="P2615" s="52">
        <f>IFERROR(_xll.qlIndexFixing(Index1Y,$H2615,TRUE,_xll.ohTrigger(RecalcTrigger,Trigger1Y)),NA())</f>
        <v>2.0936891657112568E-2</v>
      </c>
      <c r="Q2615" s="52">
        <f>IFERROR(_xll.qlIndexFixing(ONIndex1Y,I2615,TRUE,_xll.ohTrigger(RecalcTrigger,Trigger1Y)),NA())</f>
        <v>2.0745080326687315E-2</v>
      </c>
    </row>
    <row r="2616" spans="2:17" x14ac:dyDescent="0.2">
      <c r="B2616" s="46" t="s">
        <v>51</v>
      </c>
      <c r="D2616" s="49">
        <f>_xll.qlCalendarAdvance(LocalCalendar,$D2615,B2616,"f",FALSE)</f>
        <v>58120</v>
      </c>
      <c r="E2616" s="49">
        <f>_xll.qlInterestRateIndexValueDate(IndexON,D2616)</f>
        <v>58120</v>
      </c>
      <c r="F2616" s="52">
        <f>IFERROR(_xll.qlIndexFixing(IndexON,D2616,TRUE,_xll.ohTrigger(RecalcTrigger,TriggerON)),NA())</f>
        <v>1.2612398303546435E-2</v>
      </c>
      <c r="H2616" s="49">
        <f>_xll.qlCalendarAdvance(IborCalendar,$H2615,B2616,"f",FALSE)</f>
        <v>58099</v>
      </c>
      <c r="I2616" s="49">
        <f>_xll.qlInterestRateIndexValueDate(Index1M,$H2616)</f>
        <v>58103</v>
      </c>
      <c r="J2616" s="52">
        <f>IFERROR(_xll.qlIndexFixing(Index1M,$H2616,TRUE,_xll.ohTrigger(RecalcTrigger,Trigger1M)),NA())</f>
        <v>1.5582240183749168E-2</v>
      </c>
      <c r="K2616" s="52">
        <f>IFERROR(_xll.qlIndexFixing(ONIndex1M,I2616,TRUE,_xll.ohTrigger(RecalcTrigger,Trigger1M)),NA())</f>
        <v>1.5576197110762635E-2</v>
      </c>
      <c r="L2616" s="52">
        <f>IFERROR(_xll.qlIndexFixing(Index3M,H2616,TRUE,_xll.ohTrigger(RecalcTrigger,Trigger3M)),NA())</f>
        <v>1.6988756423090834E-2</v>
      </c>
      <c r="M2616" s="52">
        <f>IFERROR(_xll.qlIndexFixing(ONIndex3M,I2616,TRUE,_xll.ohTrigger(RecalcTrigger,Trigger3M)),NA())</f>
        <v>1.6961649194380257E-2</v>
      </c>
      <c r="N2616" s="52">
        <f>IFERROR(_xll.qlIndexFixing(Index6M,$H2616,TRUE,_xll.ohTrigger(RecalcTrigger,Trigger6M)),NA())</f>
        <v>1.8893668916633206E-2</v>
      </c>
      <c r="O2616" s="52">
        <f>IFERROR(_xll.qlIndexFixing(ONIndex6M,I2616,TRUE,_xll.ohTrigger(RecalcTrigger,Trigger6M)),NA())</f>
        <v>1.8820598422211177E-2</v>
      </c>
      <c r="P2616" s="52">
        <f>IFERROR(_xll.qlIndexFixing(Index1Y,$H2616,TRUE,_xll.ohTrigger(RecalcTrigger,Trigger1Y)),NA())</f>
        <v>2.0935863397482359E-2</v>
      </c>
      <c r="Q2616" s="52">
        <f>IFERROR(_xll.qlIndexFixing(ONIndex1Y,I2616,TRUE,_xll.ohTrigger(RecalcTrigger,Trigger1Y)),NA())</f>
        <v>2.0744014625320162E-2</v>
      </c>
    </row>
    <row r="2617" spans="2:17" x14ac:dyDescent="0.2">
      <c r="B2617" s="46" t="s">
        <v>51</v>
      </c>
      <c r="D2617" s="49">
        <f>_xll.qlCalendarAdvance(LocalCalendar,$D2616,B2617,"f",FALSE)</f>
        <v>58127</v>
      </c>
      <c r="E2617" s="49">
        <f>_xll.qlInterestRateIndexValueDate(IndexON,D2617)</f>
        <v>58127</v>
      </c>
      <c r="F2617" s="52">
        <f>IFERROR(_xll.qlIndexFixing(IndexON,D2617,TRUE,_xll.ohTrigger(RecalcTrigger,TriggerON)),NA())</f>
        <v>1.2609895839963414E-2</v>
      </c>
      <c r="H2617" s="49">
        <f>_xll.qlCalendarAdvance(IborCalendar,$H2616,B2617,"f",FALSE)</f>
        <v>58106</v>
      </c>
      <c r="I2617" s="49">
        <f>_xll.qlInterestRateIndexValueDate(Index1M,$H2617)</f>
        <v>58110</v>
      </c>
      <c r="J2617" s="52">
        <f>IFERROR(_xll.qlIndexFixing(Index1M,$H2617,TRUE,_xll.ohTrigger(RecalcTrigger,Trigger1M)),NA())</f>
        <v>1.557974009834024E-2</v>
      </c>
      <c r="K2617" s="52">
        <f>IFERROR(_xll.qlIndexFixing(ONIndex1M,I2617,TRUE,_xll.ohTrigger(RecalcTrigger,Trigger1M)),NA())</f>
        <v>1.5574295599893873E-2</v>
      </c>
      <c r="L2617" s="52">
        <f>IFERROR(_xll.qlIndexFixing(Index3M,H2617,TRUE,_xll.ohTrigger(RecalcTrigger,Trigger3M)),NA())</f>
        <v>1.6987733343148216E-2</v>
      </c>
      <c r="M2617" s="52">
        <f>IFERROR(_xll.qlIndexFixing(ONIndex3M,I2617,TRUE,_xll.ohTrigger(RecalcTrigger,Trigger3M)),NA())</f>
        <v>1.6960304333837328E-2</v>
      </c>
      <c r="N2617" s="52">
        <f>IFERROR(_xll.qlIndexFixing(Index6M,$H2617,TRUE,_xll.ohTrigger(RecalcTrigger,Trigger6M)),NA())</f>
        <v>1.8892456922972856E-2</v>
      </c>
      <c r="O2617" s="52">
        <f>IFERROR(_xll.qlIndexFixing(ONIndex6M,I2617,TRUE,_xll.ohTrigger(RecalcTrigger,Trigger6M)),NA())</f>
        <v>1.8819360892292636E-2</v>
      </c>
      <c r="P2617" s="52">
        <f>IFERROR(_xll.qlIndexFixing(Index1Y,$H2617,TRUE,_xll.ohTrigger(RecalcTrigger,Trigger1Y)),NA())</f>
        <v>2.0934837446623625E-2</v>
      </c>
      <c r="Q2617" s="52">
        <f>IFERROR(_xll.qlIndexFixing(ONIndex1Y,I2617,TRUE,_xll.ohTrigger(RecalcTrigger,Trigger1Y)),NA())</f>
        <v>2.0742951183825298E-2</v>
      </c>
    </row>
    <row r="2618" spans="2:17" x14ac:dyDescent="0.2">
      <c r="B2618" s="46" t="s">
        <v>51</v>
      </c>
      <c r="D2618" s="49">
        <f>_xll.qlCalendarAdvance(LocalCalendar,$D2617,B2618,"f",FALSE)</f>
        <v>58134</v>
      </c>
      <c r="E2618" s="49">
        <f>_xll.qlInterestRateIndexValueDate(IndexON,D2618)</f>
        <v>58134</v>
      </c>
      <c r="F2618" s="52">
        <f>IFERROR(_xll.qlIndexFixing(IndexON,D2618,TRUE,_xll.ohTrigger(RecalcTrigger,TriggerON)),NA())</f>
        <v>1.2607444800352141E-2</v>
      </c>
      <c r="H2618" s="49">
        <f>_xll.qlCalendarAdvance(IborCalendar,$H2617,B2618,"f",FALSE)</f>
        <v>58113</v>
      </c>
      <c r="I2618" s="49">
        <f>_xll.qlInterestRateIndexValueDate(Index1M,$H2618)</f>
        <v>58117</v>
      </c>
      <c r="J2618" s="52">
        <f>IFERROR(_xll.qlIndexFixing(Index1M,$H2618,TRUE,_xll.ohTrigger(RecalcTrigger,Trigger1M)),NA())</f>
        <v>1.5577850313985524E-2</v>
      </c>
      <c r="K2618" s="52">
        <f>IFERROR(_xll.qlIndexFixing(ONIndex1M,I2618,TRUE,_xll.ohTrigger(RecalcTrigger,Trigger1M)),NA())</f>
        <v>1.5572398846499524E-2</v>
      </c>
      <c r="L2618" s="52">
        <f>IFERROR(_xll.qlIndexFixing(Index3M,H2618,TRUE,_xll.ohTrigger(RecalcTrigger,Trigger3M)),NA())</f>
        <v>1.6986101742914705E-2</v>
      </c>
      <c r="M2618" s="52">
        <f>IFERROR(_xll.qlIndexFixing(ONIndex3M,I2618,TRUE,_xll.ohTrigger(RecalcTrigger,Trigger3M)),NA())</f>
        <v>1.6958962838042879E-2</v>
      </c>
      <c r="N2618" s="52">
        <f>IFERROR(_xll.qlIndexFixing(Index6M,$H2618,TRUE,_xll.ohTrigger(RecalcTrigger,Trigger6M)),NA())</f>
        <v>1.8891247825411777E-2</v>
      </c>
      <c r="O2618" s="52">
        <f>IFERROR(_xll.qlIndexFixing(ONIndex6M,I2618,TRUE,_xll.ohTrigger(RecalcTrigger,Trigger6M)),NA())</f>
        <v>1.8818126230799592E-2</v>
      </c>
      <c r="P2618" s="52">
        <f>IFERROR(_xll.qlIndexFixing(Index1Y,$H2618,TRUE,_xll.ohTrigger(RecalcTrigger,Trigger1Y)),NA())</f>
        <v>2.0933813804528918E-2</v>
      </c>
      <c r="Q2618" s="52">
        <f>IFERROR(_xll.qlIndexFixing(ONIndex1Y,I2618,TRUE,_xll.ohTrigger(RecalcTrigger,Trigger1Y)),NA())</f>
        <v>2.0741890002282659E-2</v>
      </c>
    </row>
    <row r="2619" spans="2:17" x14ac:dyDescent="0.2">
      <c r="B2619" s="46" t="s">
        <v>51</v>
      </c>
      <c r="D2619" s="49">
        <f>_xll.qlCalendarAdvance(LocalCalendar,$D2618,B2619,"f",FALSE)</f>
        <v>58141</v>
      </c>
      <c r="E2619" s="49">
        <f>_xll.qlInterestRateIndexValueDate(IndexON,D2619)</f>
        <v>58141</v>
      </c>
      <c r="F2619" s="52">
        <f>IFERROR(_xll.qlIndexFixing(IndexON,D2619,TRUE,_xll.ohTrigger(RecalcTrigger,TriggerON)),NA())</f>
        <v>1.2604999948084838E-2</v>
      </c>
      <c r="H2619" s="49">
        <f>_xll.qlCalendarAdvance(IborCalendar,$H2618,B2619,"f",FALSE)</f>
        <v>58120</v>
      </c>
      <c r="I2619" s="49">
        <f>_xll.qlInterestRateIndexValueDate(Index1M,$H2619)</f>
        <v>58124</v>
      </c>
      <c r="J2619" s="52">
        <f>IFERROR(_xll.qlIndexFixing(Index1M,$H2619,TRUE,_xll.ohTrigger(RecalcTrigger,Trigger1M)),NA())</f>
        <v>1.5575965292635083E-2</v>
      </c>
      <c r="K2619" s="52">
        <f>IFERROR(_xll.qlIndexFixing(ONIndex1M,I2619,TRUE,_xll.ohTrigger(RecalcTrigger,Trigger1M)),NA())</f>
        <v>1.557050685017991E-2</v>
      </c>
      <c r="L2619" s="52">
        <f>IFERROR(_xll.qlIndexFixing(Index3M,H2619,TRUE,_xll.ohTrigger(RecalcTrigger,Trigger3M)),NA())</f>
        <v>1.6984779471507672E-2</v>
      </c>
      <c r="M2619" s="52">
        <f>IFERROR(_xll.qlIndexFixing(ONIndex3M,I2619,TRUE,_xll.ohTrigger(RecalcTrigger,Trigger3M)),NA())</f>
        <v>1.6957624706837038E-2</v>
      </c>
      <c r="N2619" s="52">
        <f>IFERROR(_xll.qlIndexFixing(Index6M,$H2619,TRUE,_xll.ohTrigger(RecalcTrigger,Trigger6M)),NA())</f>
        <v>1.8890041623944233E-2</v>
      </c>
      <c r="O2619" s="52">
        <f>IFERROR(_xll.qlIndexFixing(ONIndex6M,I2619,TRUE,_xll.ohTrigger(RecalcTrigger,Trigger6M)),NA())</f>
        <v>1.8816894437572174E-2</v>
      </c>
      <c r="P2619" s="52">
        <f>IFERROR(_xll.qlIndexFixing(Index1Y,$H2619,TRUE,_xll.ohTrigger(RecalcTrigger,Trigger1Y)),NA())</f>
        <v>2.0932792471191234E-2</v>
      </c>
      <c r="Q2619" s="52">
        <f>IFERROR(_xll.qlIndexFixing(ONIndex1Y,I2619,TRUE,_xll.ohTrigger(RecalcTrigger,Trigger1Y)),NA())</f>
        <v>2.0740831080532374E-2</v>
      </c>
    </row>
    <row r="2620" spans="2:17" x14ac:dyDescent="0.2">
      <c r="B2620" s="46" t="s">
        <v>51</v>
      </c>
      <c r="D2620" s="49">
        <f>_xll.qlCalendarAdvance(LocalCalendar,$D2619,B2620,"f",FALSE)</f>
        <v>58148</v>
      </c>
      <c r="E2620" s="49">
        <f>_xll.qlInterestRateIndexValueDate(IndexON,D2620)</f>
        <v>58148</v>
      </c>
      <c r="F2620" s="52">
        <f>IFERROR(_xll.qlIndexFixing(IndexON,D2620,TRUE,_xll.ohTrigger(RecalcTrigger,TriggerON)),NA())</f>
        <v>1.2602561283108216E-2</v>
      </c>
      <c r="H2620" s="49">
        <f>_xll.qlCalendarAdvance(IborCalendar,$H2619,B2620,"f",FALSE)</f>
        <v>58127</v>
      </c>
      <c r="I2620" s="49">
        <f>_xll.qlInterestRateIndexValueDate(Index1M,$H2620)</f>
        <v>58131</v>
      </c>
      <c r="J2620" s="52">
        <f>IFERROR(_xll.qlIndexFixing(Index1M,$H2620,TRUE,_xll.ohTrigger(RecalcTrigger,Trigger1M)),NA())</f>
        <v>1.5574085034294629E-2</v>
      </c>
      <c r="K2620" s="52">
        <f>IFERROR(_xll.qlIndexFixing(ONIndex1M,I2620,TRUE,_xll.ohTrigger(RecalcTrigger,Trigger1M)),NA())</f>
        <v>1.5568619611094903E-2</v>
      </c>
      <c r="L2620" s="52">
        <f>IFERROR(_xll.qlIndexFixing(Index3M,H2620,TRUE,_xll.ohTrigger(RecalcTrigger,Trigger3M)),NA())</f>
        <v>1.6983767066283472E-2</v>
      </c>
      <c r="M2620" s="52">
        <f>IFERROR(_xll.qlIndexFixing(ONIndex3M,I2620,TRUE,_xll.ohTrigger(RecalcTrigger,Trigger3M)),NA())</f>
        <v>1.6956289939979996E-2</v>
      </c>
      <c r="N2620" s="52">
        <f>IFERROR(_xll.qlIndexFixing(Index6M,$H2620,TRUE,_xll.ohTrigger(RecalcTrigger,Trigger6M)),NA())</f>
        <v>1.8889247354790573E-2</v>
      </c>
      <c r="O2620" s="52">
        <f>IFERROR(_xll.qlIndexFixing(ONIndex6M,I2620,TRUE,_xll.ohTrigger(RecalcTrigger,Trigger6M)),NA())</f>
        <v>1.8815665512450508E-2</v>
      </c>
      <c r="P2620" s="52">
        <f>IFERROR(_xll.qlIndexFixing(Index1Y,$H2620,TRUE,_xll.ohTrigger(RecalcTrigger,Trigger1Y)),NA())</f>
        <v>2.0931773446603564E-2</v>
      </c>
      <c r="Q2620" s="52">
        <f>IFERROR(_xll.qlIndexFixing(ONIndex1Y,I2620,TRUE,_xll.ohTrigger(RecalcTrigger,Trigger1Y)),NA())</f>
        <v>2.0739774418654378E-2</v>
      </c>
    </row>
    <row r="2621" spans="2:17" x14ac:dyDescent="0.2">
      <c r="B2621" s="46" t="s">
        <v>51</v>
      </c>
      <c r="D2621" s="49">
        <f>_xll.qlCalendarAdvance(LocalCalendar,$D2620,B2621,"f",FALSE)</f>
        <v>58155</v>
      </c>
      <c r="E2621" s="49">
        <f>_xll.qlInterestRateIndexValueDate(IndexON,D2621)</f>
        <v>58155</v>
      </c>
      <c r="F2621" s="52">
        <f>IFERROR(_xll.qlIndexFixing(IndexON,D2621,TRUE,_xll.ohTrigger(RecalcTrigger,TriggerON)),NA())</f>
        <v>1.2600128805422273E-2</v>
      </c>
      <c r="H2621" s="49">
        <f>_xll.qlCalendarAdvance(IborCalendar,$H2620,B2621,"f",FALSE)</f>
        <v>58134</v>
      </c>
      <c r="I2621" s="49">
        <f>_xll.qlInterestRateIndexValueDate(Index1M,$H2621)</f>
        <v>58138</v>
      </c>
      <c r="J2621" s="52">
        <f>IFERROR(_xll.qlIndexFixing(Index1M,$H2621,TRUE,_xll.ohTrigger(RecalcTrigger,Trigger1M)),NA())</f>
        <v>1.5572818958119855E-2</v>
      </c>
      <c r="K2621" s="52">
        <f>IFERROR(_xll.qlIndexFixing(ONIndex1M,I2621,TRUE,_xll.ohTrigger(RecalcTrigger,Trigger1M)),NA())</f>
        <v>1.5566737129084629E-2</v>
      </c>
      <c r="L2621" s="52">
        <f>IFERROR(_xll.qlIndexFixing(Index3M,H2621,TRUE,_xll.ohTrigger(RecalcTrigger,Trigger3M)),NA())</f>
        <v>1.6982758425829168E-2</v>
      </c>
      <c r="M2621" s="52">
        <f>IFERROR(_xll.qlIndexFixing(ONIndex3M,I2621,TRUE,_xll.ohTrigger(RecalcTrigger,Trigger3M)),NA())</f>
        <v>1.6954958537871434E-2</v>
      </c>
      <c r="N2621" s="52">
        <f>IFERROR(_xll.qlIndexFixing(Index6M,$H2621,TRUE,_xll.ohTrigger(RecalcTrigger,Trigger6M)),NA())</f>
        <v>1.888886553468851E-2</v>
      </c>
      <c r="O2621" s="52">
        <f>IFERROR(_xll.qlIndexFixing(ONIndex6M,I2621,TRUE,_xll.ohTrigger(RecalcTrigger,Trigger6M)),NA())</f>
        <v>1.8814439455754339E-2</v>
      </c>
      <c r="P2621" s="52">
        <f>IFERROR(_xll.qlIndexFixing(Index1Y,$H2621,TRUE,_xll.ohTrigger(RecalcTrigger,Trigger1Y)),NA())</f>
        <v>2.0931289846907123E-2</v>
      </c>
      <c r="Q2621" s="52">
        <f>IFERROR(_xll.qlIndexFixing(ONIndex1Y,I2621,TRUE,_xll.ohTrigger(RecalcTrigger,Trigger1Y)),NA())</f>
        <v>2.0738720016808543E-2</v>
      </c>
    </row>
    <row r="2622" spans="2:17" x14ac:dyDescent="0.2">
      <c r="B2622" s="46" t="s">
        <v>51</v>
      </c>
      <c r="D2622" s="49">
        <f>_xll.qlCalendarAdvance(LocalCalendar,$D2621,B2622,"f",FALSE)</f>
        <v>58162</v>
      </c>
      <c r="E2622" s="49">
        <f>_xll.qlInterestRateIndexValueDate(IndexON,D2622)</f>
        <v>58162</v>
      </c>
      <c r="F2622" s="52">
        <f>IFERROR(_xll.qlIndexFixing(IndexON,D2622,TRUE,_xll.ohTrigger(RecalcTrigger,TriggerON)),NA())</f>
        <v>1.25977025150803E-2</v>
      </c>
      <c r="H2622" s="49">
        <f>_xll.qlCalendarAdvance(IborCalendar,$H2621,B2622,"f",FALSE)</f>
        <v>58141</v>
      </c>
      <c r="I2622" s="49">
        <f>_xll.qlInterestRateIndexValueDate(Index1M,$H2622)</f>
        <v>58145</v>
      </c>
      <c r="J2622" s="52">
        <f>IFERROR(_xll.qlIndexFixing(Index1M,$H2622,TRUE,_xll.ohTrigger(RecalcTrigger,Trigger1M)),NA())</f>
        <v>1.5570949003951571E-2</v>
      </c>
      <c r="K2622" s="52">
        <f>IFERROR(_xll.qlIndexFixing(ONIndex1M,I2622,TRUE,_xll.ohTrigger(RecalcTrigger,Trigger1M)),NA())</f>
        <v>1.5564859404388898E-2</v>
      </c>
      <c r="L2622" s="52">
        <f>IFERROR(_xll.qlIndexFixing(Index3M,H2622,TRUE,_xll.ohTrigger(RecalcTrigger,Trigger3M)),NA())</f>
        <v>1.6981446651003016E-2</v>
      </c>
      <c r="M2622" s="52">
        <f>IFERROR(_xll.qlIndexFixing(ONIndex3M,I2622,TRUE,_xll.ohTrigger(RecalcTrigger,Trigger3M)),NA())</f>
        <v>1.695363050035148E-2</v>
      </c>
      <c r="N2622" s="52">
        <f>IFERROR(_xll.qlIndexFixing(Index6M,$H2622,TRUE,_xll.ohTrigger(RecalcTrigger,Trigger6M)),NA())</f>
        <v>1.8887668454553055E-2</v>
      </c>
      <c r="O2622" s="52">
        <f>IFERROR(_xll.qlIndexFixing(ONIndex6M,I2622,TRUE,_xll.ohTrigger(RecalcTrigger,Trigger6M)),NA())</f>
        <v>1.8813216267403732E-2</v>
      </c>
      <c r="P2622" s="52">
        <f>IFERROR(_xll.qlIndexFixing(Index1Y,$H2622,TRUE,_xll.ohTrigger(RecalcTrigger,Trigger1Y)),NA())</f>
        <v>2.0930275546354501E-2</v>
      </c>
      <c r="Q2622" s="52">
        <f>IFERROR(_xll.qlIndexFixing(ONIndex1Y,I2622,TRUE,_xll.ohTrigger(RecalcTrigger,Trigger1Y)),NA())</f>
        <v>2.0737667874755061E-2</v>
      </c>
    </row>
    <row r="2623" spans="2:17" x14ac:dyDescent="0.2">
      <c r="B2623" s="46" t="s">
        <v>51</v>
      </c>
      <c r="D2623" s="49">
        <f>_xll.qlCalendarAdvance(LocalCalendar,$D2622,B2623,"f",FALSE)</f>
        <v>58169</v>
      </c>
      <c r="E2623" s="49">
        <f>_xll.qlInterestRateIndexValueDate(IndexON,D2623)</f>
        <v>58169</v>
      </c>
      <c r="F2623" s="52">
        <f>IFERROR(_xll.qlIndexFixing(IndexON,D2623,TRUE,_xll.ohTrigger(RecalcTrigger,TriggerON)),NA())</f>
        <v>1.2595282412029007E-2</v>
      </c>
      <c r="H2623" s="49">
        <f>_xll.qlCalendarAdvance(IborCalendar,$H2622,B2623,"f",FALSE)</f>
        <v>58148</v>
      </c>
      <c r="I2623" s="49">
        <f>_xll.qlInterestRateIndexValueDate(Index1M,$H2623)</f>
        <v>58152</v>
      </c>
      <c r="J2623" s="52">
        <f>IFERROR(_xll.qlIndexFixing(Index1M,$H2623,TRUE,_xll.ohTrigger(RecalcTrigger,Trigger1M)),NA())</f>
        <v>1.5569083813428249E-2</v>
      </c>
      <c r="K2623" s="52">
        <f>IFERROR(_xll.qlIndexFixing(ONIndex1M,I2623,TRUE,_xll.ohTrigger(RecalcTrigger,Trigger1M)),NA())</f>
        <v>1.55629864367679E-2</v>
      </c>
      <c r="L2623" s="52">
        <f>IFERROR(_xll.qlIndexFixing(Index3M,H2623,TRUE,_xll.ohTrigger(RecalcTrigger,Trigger3M)),NA())</f>
        <v>1.6980138255609248E-2</v>
      </c>
      <c r="M2623" s="52">
        <f>IFERROR(_xll.qlIndexFixing(ONIndex3M,I2623,TRUE,_xll.ohTrigger(RecalcTrigger,Trigger3M)),NA())</f>
        <v>1.6952305827180325E-2</v>
      </c>
      <c r="N2623" s="52">
        <f>IFERROR(_xll.qlIndexFixing(Index6M,$H2623,TRUE,_xll.ohTrigger(RecalcTrigger,Trigger6M)),NA())</f>
        <v>1.888647427095496E-2</v>
      </c>
      <c r="O2623" s="52">
        <f>IFERROR(_xll.qlIndexFixing(ONIndex6M,I2623,TRUE,_xll.ohTrigger(RecalcTrigger,Trigger6M)),NA())</f>
        <v>1.8811995947158877E-2</v>
      </c>
      <c r="P2623" s="52">
        <f>IFERROR(_xll.qlIndexFixing(Index1Y,$H2623,TRUE,_xll.ohTrigger(RecalcTrigger,Trigger1Y)),NA())</f>
        <v>2.092926355466624E-2</v>
      </c>
      <c r="Q2623" s="52">
        <f>IFERROR(_xll.qlIndexFixing(ONIndex1Y,I2623,TRUE,_xll.ohTrigger(RecalcTrigger,Trigger1Y)),NA())</f>
        <v>2.0736617992573869E-2</v>
      </c>
    </row>
    <row r="2624" spans="2:17" x14ac:dyDescent="0.2">
      <c r="B2624" s="46" t="s">
        <v>51</v>
      </c>
      <c r="D2624" s="49">
        <f>_xll.qlCalendarAdvance(LocalCalendar,$D2623,B2624,"f",FALSE)</f>
        <v>58176</v>
      </c>
      <c r="E2624" s="49">
        <f>_xll.qlInterestRateIndexValueDate(IndexON,D2624)</f>
        <v>58176</v>
      </c>
      <c r="F2624" s="52">
        <f>IFERROR(_xll.qlIndexFixing(IndexON,D2624,TRUE,_xll.ohTrigger(RecalcTrigger,TriggerON)),NA())</f>
        <v>1.2592868496321685E-2</v>
      </c>
      <c r="H2624" s="49">
        <f>_xll.qlCalendarAdvance(IborCalendar,$H2623,B2624,"f",FALSE)</f>
        <v>58155</v>
      </c>
      <c r="I2624" s="49">
        <f>_xll.qlInterestRateIndexValueDate(Index1M,$H2624)</f>
        <v>58159</v>
      </c>
      <c r="J2624" s="52">
        <f>IFERROR(_xll.qlIndexFixing(Index1M,$H2624,TRUE,_xll.ohTrigger(RecalcTrigger,Trigger1M)),NA())</f>
        <v>1.5567223386555046E-2</v>
      </c>
      <c r="K2624" s="52">
        <f>IFERROR(_xll.qlIndexFixing(ONIndex1M,I2624,TRUE,_xll.ohTrigger(RecalcTrigger,Trigger1M)),NA())</f>
        <v>1.5561118226301573E-2</v>
      </c>
      <c r="L2624" s="52">
        <f>IFERROR(_xll.qlIndexFixing(Index3M,H2624,TRUE,_xll.ohTrigger(RecalcTrigger,Trigger3M)),NA())</f>
        <v>1.697883323964439E-2</v>
      </c>
      <c r="M2624" s="52">
        <f>IFERROR(_xll.qlIndexFixing(ONIndex3M,I2624,TRUE,_xll.ohTrigger(RecalcTrigger,Trigger3M)),NA())</f>
        <v>1.695098451875765E-2</v>
      </c>
      <c r="N2624" s="52">
        <f>IFERROR(_xll.qlIndexFixing(Index6M,$H2624,TRUE,_xll.ohTrigger(RecalcTrigger,Trigger6M)),NA())</f>
        <v>1.8885282983889012E-2</v>
      </c>
      <c r="O2624" s="52">
        <f>IFERROR(_xll.qlIndexFixing(ONIndex6M,I2624,TRUE,_xll.ohTrigger(RecalcTrigger,Trigger6M)),NA())</f>
        <v>1.8810778495259584E-2</v>
      </c>
      <c r="P2624" s="52">
        <f>IFERROR(_xll.qlIndexFixing(Index1Y,$H2624,TRUE,_xll.ohTrigger(RecalcTrigger,Trigger1Y)),NA())</f>
        <v>2.0928253871835344E-2</v>
      </c>
      <c r="Q2624" s="52">
        <f>IFERROR(_xll.qlIndexFixing(ONIndex1Y,I2624,TRUE,_xll.ohTrigger(RecalcTrigger,Trigger1Y)),NA())</f>
        <v>2.0735570370344902E-2</v>
      </c>
    </row>
    <row r="2625" spans="2:17" x14ac:dyDescent="0.2">
      <c r="B2625" s="46" t="s">
        <v>51</v>
      </c>
      <c r="D2625" s="49">
        <f>_xll.qlCalendarAdvance(LocalCalendar,$D2624,B2625,"f",FALSE)</f>
        <v>58183</v>
      </c>
      <c r="E2625" s="49">
        <f>_xll.qlInterestRateIndexValueDate(IndexON,D2625)</f>
        <v>58183</v>
      </c>
      <c r="F2625" s="52">
        <f>IFERROR(_xll.qlIndexFixing(IndexON,D2625,TRUE,_xll.ohTrigger(RecalcTrigger,TriggerON)),NA())</f>
        <v>1.2590460767878398E-2</v>
      </c>
      <c r="H2625" s="49">
        <f>_xll.qlCalendarAdvance(IborCalendar,$H2624,B2625,"f",FALSE)</f>
        <v>58166</v>
      </c>
      <c r="I2625" s="49">
        <f>_xll.qlInterestRateIndexValueDate(Index1M,$H2625)</f>
        <v>58168</v>
      </c>
      <c r="J2625" s="52">
        <f>IFERROR(_xll.qlIndexFixing(Index1M,$H2625,TRUE,_xll.ohTrigger(RecalcTrigger,Trigger1M)),NA())</f>
        <v>1.5565247067999203E-2</v>
      </c>
      <c r="K2625" s="52">
        <f>IFERROR(_xll.qlIndexFixing(ONIndex1M,I2625,TRUE,_xll.ohTrigger(RecalcTrigger,Trigger1M)),NA())</f>
        <v>1.555872323177887E-2</v>
      </c>
      <c r="L2625" s="52">
        <f>IFERROR(_xll.qlIndexFixing(Index3M,H2625,TRUE,_xll.ohTrigger(RecalcTrigger,Trigger3M)),NA())</f>
        <v>1.6976852863384458E-2</v>
      </c>
      <c r="M2625" s="52">
        <f>IFERROR(_xll.qlIndexFixing(ONIndex3M,I2625,TRUE,_xll.ohTrigger(RecalcTrigger,Trigger3M)),NA())</f>
        <v>1.694929063740247E-2</v>
      </c>
      <c r="N2625" s="52">
        <f>IFERROR(_xll.qlIndexFixing(Index6M,$H2625,TRUE,_xll.ohTrigger(RecalcTrigger,Trigger6M)),NA())</f>
        <v>1.8883345728818175E-2</v>
      </c>
      <c r="O2625" s="52">
        <f>IFERROR(_xll.qlIndexFixing(ONIndex6M,I2625,TRUE,_xll.ohTrigger(RecalcTrigger,Trigger6M)),NA())</f>
        <v>1.8809217414634816E-2</v>
      </c>
      <c r="P2625" s="52">
        <f>IFERROR(_xll.qlIndexFixing(Index1Y,$H2625,TRUE,_xll.ohTrigger(RecalcTrigger,Trigger1Y)),NA())</f>
        <v>2.0928026340752803E-2</v>
      </c>
      <c r="Q2625" s="52">
        <f>IFERROR(_xll.qlIndexFixing(ONIndex1Y,I2625,TRUE,_xll.ohTrigger(RecalcTrigger,Trigger1Y)),NA())</f>
        <v>2.0734226748091444E-2</v>
      </c>
    </row>
    <row r="2626" spans="2:17" x14ac:dyDescent="0.2">
      <c r="B2626" s="46" t="s">
        <v>51</v>
      </c>
      <c r="D2626" s="49">
        <f>_xll.qlCalendarAdvance(LocalCalendar,$D2625,B2626,"f",FALSE)</f>
        <v>58190</v>
      </c>
      <c r="E2626" s="49">
        <f>_xll.qlInterestRateIndexValueDate(IndexON,D2626)</f>
        <v>58190</v>
      </c>
      <c r="F2626" s="52">
        <f>IFERROR(_xll.qlIndexFixing(IndexON,D2626,TRUE,_xll.ohTrigger(RecalcTrigger,TriggerON)),NA())</f>
        <v>1.258805922677908E-2</v>
      </c>
      <c r="H2626" s="49">
        <f>_xll.qlCalendarAdvance(IborCalendar,$H2625,B2626,"f",FALSE)</f>
        <v>58173</v>
      </c>
      <c r="I2626" s="49">
        <f>_xll.qlInterestRateIndexValueDate(Index1M,$H2626)</f>
        <v>58175</v>
      </c>
      <c r="J2626" s="52">
        <f>IFERROR(_xll.qlIndexFixing(Index1M,$H2626,TRUE,_xll.ohTrigger(RecalcTrigger,Trigger1M)),NA())</f>
        <v>1.5563193444856072E-2</v>
      </c>
      <c r="K2626" s="52">
        <f>IFERROR(_xll.qlIndexFixing(ONIndex1M,I2626,TRUE,_xll.ohTrigger(RecalcTrigger,Trigger1M)),NA())</f>
        <v>1.555686589485461E-2</v>
      </c>
      <c r="L2626" s="52">
        <f>IFERROR(_xll.qlIndexFixing(Index3M,H2626,TRUE,_xll.ohTrigger(RecalcTrigger,Trigger3M)),NA())</f>
        <v>1.6975555391484869E-2</v>
      </c>
      <c r="M2626" s="52">
        <f>IFERROR(_xll.qlIndexFixing(ONIndex3M,I2626,TRUE,_xll.ohTrigger(RecalcTrigger,Trigger3M)),NA())</f>
        <v>1.6947977019308169E-2</v>
      </c>
      <c r="N2626" s="52">
        <f>IFERROR(_xll.qlIndexFixing(Index6M,$H2626,TRUE,_xll.ohTrigger(RecalcTrigger,Trigger6M)),NA())</f>
        <v>1.8882160917335151E-2</v>
      </c>
      <c r="O2626" s="52">
        <f>IFERROR(_xll.qlIndexFixing(ONIndex6M,I2626,TRUE,_xll.ohTrigger(RecalcTrigger,Trigger6M)),NA())</f>
        <v>1.8808006518771236E-2</v>
      </c>
      <c r="P2626" s="52">
        <f>IFERROR(_xll.qlIndexFixing(Index1Y,$H2626,TRUE,_xll.ohTrigger(RecalcTrigger,Trigger1Y)),NA())</f>
        <v>2.0927022149601484E-2</v>
      </c>
      <c r="Q2626" s="52">
        <f>IFERROR(_xll.qlIndexFixing(ONIndex1Y,I2626,TRUE,_xll.ohTrigger(RecalcTrigger,Trigger1Y)),NA())</f>
        <v>2.0733184291330531E-2</v>
      </c>
    </row>
    <row r="2627" spans="2:17" x14ac:dyDescent="0.2">
      <c r="B2627" s="46" t="s">
        <v>51</v>
      </c>
      <c r="D2627" s="49">
        <f>_xll.qlCalendarAdvance(LocalCalendar,$D2626,B2627,"f",FALSE)</f>
        <v>58197</v>
      </c>
      <c r="E2627" s="49">
        <f>_xll.qlInterestRateIndexValueDate(IndexON,D2627)</f>
        <v>58197</v>
      </c>
      <c r="F2627" s="52">
        <f>IFERROR(_xll.qlIndexFixing(IndexON,D2627,TRUE,_xll.ohTrigger(RecalcTrigger,TriggerON)),NA())</f>
        <v>1.2585663872970443E-2</v>
      </c>
      <c r="H2627" s="49">
        <f>_xll.qlCalendarAdvance(IborCalendar,$H2626,B2627,"f",FALSE)</f>
        <v>58180</v>
      </c>
      <c r="I2627" s="49">
        <f>_xll.qlInterestRateIndexValueDate(Index1M,$H2627)</f>
        <v>58182</v>
      </c>
      <c r="J2627" s="52">
        <f>IFERROR(_xll.qlIndexFixing(Index1M,$H2627,TRUE,_xll.ohTrigger(RecalcTrigger,Trigger1M)),NA())</f>
        <v>1.5561348930519803E-2</v>
      </c>
      <c r="K2627" s="52">
        <f>IFERROR(_xll.qlIndexFixing(ONIndex1M,I2627,TRUE,_xll.ohTrigger(RecalcTrigger,Trigger1M)),NA())</f>
        <v>1.5555013315164956E-2</v>
      </c>
      <c r="L2627" s="52">
        <f>IFERROR(_xll.qlIndexFixing(Index3M,H2627,TRUE,_xll.ohTrigger(RecalcTrigger,Trigger3M)),NA())</f>
        <v>1.6974261298839079E-2</v>
      </c>
      <c r="M2627" s="52">
        <f>IFERROR(_xll.qlIndexFixing(ONIndex3M,I2627,TRUE,_xll.ohTrigger(RecalcTrigger,Trigger3M)),NA())</f>
        <v>1.694666676572254E-2</v>
      </c>
      <c r="N2627" s="52">
        <f>IFERROR(_xll.qlIndexFixing(Index6M,$H2627,TRUE,_xll.ohTrigger(RecalcTrigger,Trigger6M)),NA())</f>
        <v>1.8880979002212878E-2</v>
      </c>
      <c r="O2627" s="52">
        <f>IFERROR(_xll.qlIndexFixing(ONIndex6M,I2627,TRUE,_xll.ohTrigger(RecalcTrigger,Trigger6M)),NA())</f>
        <v>1.8806798491253218E-2</v>
      </c>
      <c r="P2627" s="52">
        <f>IFERROR(_xll.qlIndexFixing(Index1Y,$H2627,TRUE,_xll.ohTrigger(RecalcTrigger,Trigger1Y)),NA())</f>
        <v>2.0926554148256199E-2</v>
      </c>
      <c r="Q2627" s="52">
        <f>IFERROR(_xll.qlIndexFixing(ONIndex1Y,I2627,TRUE,_xll.ohTrigger(RecalcTrigger,Trigger1Y)),NA())</f>
        <v>2.0732144094361971E-2</v>
      </c>
    </row>
    <row r="2628" spans="2:17" x14ac:dyDescent="0.2">
      <c r="B2628" s="46" t="s">
        <v>51</v>
      </c>
      <c r="D2628" s="49">
        <f>_xll.qlCalendarAdvance(LocalCalendar,$D2627,B2628,"f",FALSE)</f>
        <v>58204</v>
      </c>
      <c r="E2628" s="49">
        <f>_xll.qlInterestRateIndexValueDate(IndexON,D2628)</f>
        <v>58204</v>
      </c>
      <c r="F2628" s="52">
        <f>IFERROR(_xll.qlIndexFixing(IndexON,D2628,TRUE,_xll.ohTrigger(RecalcTrigger,TriggerON)),NA())</f>
        <v>1.2583274706452485E-2</v>
      </c>
      <c r="H2628" s="49">
        <f>_xll.qlCalendarAdvance(IborCalendar,$H2627,B2628,"f",FALSE)</f>
        <v>58187</v>
      </c>
      <c r="I2628" s="49">
        <f>_xll.qlInterestRateIndexValueDate(Index1M,$H2628)</f>
        <v>58189</v>
      </c>
      <c r="J2628" s="52">
        <f>IFERROR(_xll.qlIndexFixing(Index1M,$H2628,TRUE,_xll.ohTrigger(RecalcTrigger,Trigger1M)),NA())</f>
        <v>1.5559714306814245E-2</v>
      </c>
      <c r="K2628" s="52">
        <f>IFERROR(_xll.qlIndexFixing(ONIndex1M,I2628,TRUE,_xll.ohTrigger(RecalcTrigger,Trigger1M)),NA())</f>
        <v>1.5553165492789844E-2</v>
      </c>
      <c r="L2628" s="52">
        <f>IFERROR(_xll.qlIndexFixing(Index3M,H2628,TRUE,_xll.ohTrigger(RecalcTrigger,Trigger3M)),NA())</f>
        <v>1.6972970585447965E-2</v>
      </c>
      <c r="M2628" s="52">
        <f>IFERROR(_xll.qlIndexFixing(ONIndex3M,I2628,TRUE,_xll.ohTrigger(RecalcTrigger,Trigger3M)),NA())</f>
        <v>1.6945359876805455E-2</v>
      </c>
      <c r="N2628" s="52">
        <f>IFERROR(_xll.qlIndexFixing(Index6M,$H2628,TRUE,_xll.ohTrigger(RecalcTrigger,Trigger6M)),NA())</f>
        <v>1.8879799983446105E-2</v>
      </c>
      <c r="O2628" s="52">
        <f>IFERROR(_xll.qlIndexFixing(ONIndex6M,I2628,TRUE,_xll.ohTrigger(RecalcTrigger,Trigger6M)),NA())</f>
        <v>1.8805593332000825E-2</v>
      </c>
      <c r="P2628" s="52">
        <f>IFERROR(_xll.qlIndexFixing(Index1Y,$H2628,TRUE,_xll.ohTrigger(RecalcTrigger,Trigger1Y)),NA())</f>
        <v>2.09250206946054E-2</v>
      </c>
      <c r="Q2628" s="52">
        <f>IFERROR(_xll.qlIndexFixing(ONIndex1Y,I2628,TRUE,_xll.ohTrigger(RecalcTrigger,Trigger1Y)),NA())</f>
        <v>2.0731106157505508E-2</v>
      </c>
    </row>
    <row r="2629" spans="2:17" x14ac:dyDescent="0.2">
      <c r="B2629" s="46" t="s">
        <v>51</v>
      </c>
      <c r="D2629" s="49">
        <f>_xll.qlCalendarAdvance(LocalCalendar,$D2628,B2629,"f",FALSE)</f>
        <v>58211</v>
      </c>
      <c r="E2629" s="49">
        <f>_xll.qlInterestRateIndexValueDate(IndexON,D2629)</f>
        <v>58211</v>
      </c>
      <c r="F2629" s="52">
        <f>IFERROR(_xll.qlIndexFixing(IndexON,D2629,TRUE,_xll.ohTrigger(RecalcTrigger,TriggerON)),NA())</f>
        <v>1.2580891727251853E-2</v>
      </c>
      <c r="H2629" s="49">
        <f>_xll.qlCalendarAdvance(IborCalendar,$H2628,B2629,"f",FALSE)</f>
        <v>58194</v>
      </c>
      <c r="I2629" s="49">
        <f>_xll.qlInterestRateIndexValueDate(Index1M,$H2629)</f>
        <v>58196</v>
      </c>
      <c r="J2629" s="52">
        <f>IFERROR(_xll.qlIndexFixing(Index1M,$H2629,TRUE,_xll.ohTrigger(RecalcTrigger,Trigger1M)),NA())</f>
        <v>1.5557674193397708E-2</v>
      </c>
      <c r="K2629" s="52">
        <f>IFERROR(_xll.qlIndexFixing(ONIndex1M,I2629,TRUE,_xll.ohTrigger(RecalcTrigger,Trigger1M)),NA())</f>
        <v>1.5551322427489467E-2</v>
      </c>
      <c r="L2629" s="52">
        <f>IFERROR(_xll.qlIndexFixing(Index3M,H2629,TRUE,_xll.ohTrigger(RecalcTrigger,Trigger3M)),NA())</f>
        <v>1.6971991437894896E-2</v>
      </c>
      <c r="M2629" s="52">
        <f>IFERROR(_xll.qlIndexFixing(ONIndex3M,I2629,TRUE,_xll.ohTrigger(RecalcTrigger,Trigger3M)),NA())</f>
        <v>1.6944056352476977E-2</v>
      </c>
      <c r="N2629" s="52">
        <f>IFERROR(_xll.qlIndexFixing(Index6M,$H2629,TRUE,_xll.ohTrigger(RecalcTrigger,Trigger6M)),NA())</f>
        <v>1.8879855258172699E-2</v>
      </c>
      <c r="O2629" s="52">
        <f>IFERROR(_xll.qlIndexFixing(ONIndex6M,I2629,TRUE,_xll.ohTrigger(RecalcTrigger,Trigger6M)),NA())</f>
        <v>1.8804391041093993E-2</v>
      </c>
      <c r="P2629" s="52">
        <f>IFERROR(_xll.qlIndexFixing(Index1Y,$H2629,TRUE,_xll.ohTrigger(RecalcTrigger,Trigger1Y)),NA())</f>
        <v>2.0924557526489203E-2</v>
      </c>
      <c r="Q2629" s="52">
        <f>IFERROR(_xll.qlIndexFixing(ONIndex1Y,I2629,TRUE,_xll.ohTrigger(RecalcTrigger,Trigger1Y)),NA())</f>
        <v>2.0730070480281526E-2</v>
      </c>
    </row>
    <row r="2630" spans="2:17" x14ac:dyDescent="0.2">
      <c r="B2630" s="46" t="s">
        <v>51</v>
      </c>
      <c r="D2630" s="49">
        <f>_xll.qlCalendarAdvance(LocalCalendar,$D2629,B2630,"f",FALSE)</f>
        <v>58218</v>
      </c>
      <c r="E2630" s="49">
        <f>_xll.qlInterestRateIndexValueDate(IndexON,D2630)</f>
        <v>58218</v>
      </c>
      <c r="F2630" s="52">
        <f>IFERROR(_xll.qlIndexFixing(IndexON,D2630,TRUE,_xll.ohTrigger(RecalcTrigger,TriggerON)),NA())</f>
        <v>1.257856517574707E-2</v>
      </c>
      <c r="H2630" s="49">
        <f>_xll.qlCalendarAdvance(IborCalendar,$H2629,B2630,"f",FALSE)</f>
        <v>58201</v>
      </c>
      <c r="I2630" s="49">
        <f>_xll.qlInterestRateIndexValueDate(Index1M,$H2630)</f>
        <v>58203</v>
      </c>
      <c r="J2630" s="52">
        <f>IFERROR(_xll.qlIndexFixing(Index1M,$H2630,TRUE,_xll.ohTrigger(RecalcTrigger,Trigger1M)),NA())</f>
        <v>1.5555843970604388E-2</v>
      </c>
      <c r="K2630" s="52">
        <f>IFERROR(_xll.qlIndexFixing(ONIndex1M,I2630,TRUE,_xll.ohTrigger(RecalcTrigger,Trigger1M)),NA())</f>
        <v>1.5549484119343759E-2</v>
      </c>
      <c r="L2630" s="52">
        <f>IFERROR(_xll.qlIndexFixing(Index3M,H2630,TRUE,_xll.ohTrigger(RecalcTrigger,Trigger3M)),NA())</f>
        <v>1.6970707663982502E-2</v>
      </c>
      <c r="M2630" s="52">
        <f>IFERROR(_xll.qlIndexFixing(ONIndex3M,I2630,TRUE,_xll.ohTrigger(RecalcTrigger,Trigger3M)),NA())</f>
        <v>1.6942756192657171E-2</v>
      </c>
      <c r="N2630" s="52">
        <f>IFERROR(_xll.qlIndexFixing(Index6M,$H2630,TRUE,_xll.ohTrigger(RecalcTrigger,Trigger6M)),NA())</f>
        <v>1.8878682469140359E-2</v>
      </c>
      <c r="O2630" s="52">
        <f>IFERROR(_xll.qlIndexFixing(ONIndex6M,I2630,TRUE,_xll.ohTrigger(RecalcTrigger,Trigger6M)),NA())</f>
        <v>1.8803191618292914E-2</v>
      </c>
      <c r="P2630" s="52">
        <f>IFERROR(_xll.qlIndexFixing(Index1Y,$H2630,TRUE,_xll.ohTrigger(RecalcTrigger,Trigger1Y)),NA())</f>
        <v>2.0923028475971425E-2</v>
      </c>
      <c r="Q2630" s="52">
        <f>IFERROR(_xll.qlIndexFixing(ONIndex1Y,I2630,TRUE,_xll.ohTrigger(RecalcTrigger,Trigger1Y)),NA())</f>
        <v>2.072903706300977E-2</v>
      </c>
    </row>
    <row r="2631" spans="2:17" x14ac:dyDescent="0.2">
      <c r="B2631" s="46" t="s">
        <v>51</v>
      </c>
      <c r="D2631" s="49">
        <f>_xll.qlCalendarAdvance(LocalCalendar,$D2630,B2631,"f",FALSE)</f>
        <v>58225</v>
      </c>
      <c r="E2631" s="49">
        <f>_xll.qlInterestRateIndexValueDate(IndexON,D2631)</f>
        <v>58225</v>
      </c>
      <c r="F2631" s="52">
        <f>IFERROR(_xll.qlIndexFixing(IndexON,D2631,TRUE,_xll.ohTrigger(RecalcTrigger,TriggerON)),NA())</f>
        <v>1.2576144330829209E-2</v>
      </c>
      <c r="H2631" s="49">
        <f>_xll.qlCalendarAdvance(IborCalendar,$H2630,B2631,"f",FALSE)</f>
        <v>58208</v>
      </c>
      <c r="I2631" s="49">
        <f>_xll.qlInterestRateIndexValueDate(Index1M,$H2631)</f>
        <v>58210</v>
      </c>
      <c r="J2631" s="52">
        <f>IFERROR(_xll.qlIndexFixing(Index1M,$H2631,TRUE,_xll.ohTrigger(RecalcTrigger,Trigger1M)),NA())</f>
        <v>1.555401851165289E-2</v>
      </c>
      <c r="K2631" s="52">
        <f>IFERROR(_xll.qlIndexFixing(ONIndex1M,I2631,TRUE,_xll.ohTrigger(RecalcTrigger,Trigger1M)),NA())</f>
        <v>1.5547650568272786E-2</v>
      </c>
      <c r="L2631" s="52">
        <f>IFERROR(_xll.qlIndexFixing(Index3M,H2631,TRUE,_xll.ohTrigger(RecalcTrigger,Trigger3M)),NA())</f>
        <v>1.6969427269475562E-2</v>
      </c>
      <c r="M2631" s="52">
        <f>IFERROR(_xll.qlIndexFixing(ONIndex3M,I2631,TRUE,_xll.ohTrigger(RecalcTrigger,Trigger3M)),NA())</f>
        <v>1.6941459397266101E-2</v>
      </c>
      <c r="N2631" s="52">
        <f>IFERROR(_xll.qlIndexFixing(Index6M,$H2631,TRUE,_xll.ohTrigger(RecalcTrigger,Trigger6M)),NA())</f>
        <v>1.8877512576912107E-2</v>
      </c>
      <c r="O2631" s="52">
        <f>IFERROR(_xll.qlIndexFixing(ONIndex6M,I2631,TRUE,_xll.ohTrigger(RecalcTrigger,Trigger6M)),NA())</f>
        <v>1.8801995063837396E-2</v>
      </c>
      <c r="P2631" s="52">
        <f>IFERROR(_xll.qlIndexFixing(Index1Y,$H2631,TRUE,_xll.ohTrigger(RecalcTrigger,Trigger1Y)),NA())</f>
        <v>2.0922035830273827E-2</v>
      </c>
      <c r="Q2631" s="52">
        <f>IFERROR(_xll.qlIndexFixing(ONIndex1Y,I2631,TRUE,_xll.ohTrigger(RecalcTrigger,Trigger1Y)),NA())</f>
        <v>2.0728005905610303E-2</v>
      </c>
    </row>
    <row r="2632" spans="2:17" x14ac:dyDescent="0.2">
      <c r="B2632" s="46" t="s">
        <v>51</v>
      </c>
      <c r="D2632" s="49">
        <f>_xll.qlCalendarAdvance(LocalCalendar,$D2631,B2632,"f",FALSE)</f>
        <v>58232</v>
      </c>
      <c r="E2632" s="49">
        <f>_xll.qlInterestRateIndexValueDate(IndexON,D2632)</f>
        <v>58232</v>
      </c>
      <c r="F2632" s="52">
        <f>IFERROR(_xll.qlIndexFixing(IndexON,D2632,TRUE,_xll.ohTrigger(RecalcTrigger,TriggerON)),NA())</f>
        <v>1.2573779913553906E-2</v>
      </c>
      <c r="H2632" s="49">
        <f>_xll.qlCalendarAdvance(IborCalendar,$H2631,B2632,"f",FALSE)</f>
        <v>58215</v>
      </c>
      <c r="I2632" s="49">
        <f>_xll.qlInterestRateIndexValueDate(Index1M,$H2632)</f>
        <v>58217</v>
      </c>
      <c r="J2632" s="52">
        <f>IFERROR(_xll.qlIndexFixing(Index1M,$H2632,TRUE,_xll.ohTrigger(RecalcTrigger,Trigger1M)),NA())</f>
        <v>1.5552197816550706E-2</v>
      </c>
      <c r="K2632" s="52">
        <f>IFERROR(_xll.qlIndexFixing(ONIndex1M,I2632,TRUE,_xll.ohTrigger(RecalcTrigger,Trigger1M)),NA())</f>
        <v>1.5545821774756163E-2</v>
      </c>
      <c r="L2632" s="52">
        <f>IFERROR(_xll.qlIndexFixing(Index3M,H2632,TRUE,_xll.ohTrigger(RecalcTrigger,Trigger3M)),NA())</f>
        <v>1.6968150254369728E-2</v>
      </c>
      <c r="M2632" s="52">
        <f>IFERROR(_xll.qlIndexFixing(ONIndex3M,I2632,TRUE,_xll.ohTrigger(RecalcTrigger,Trigger3M)),NA())</f>
        <v>1.694016596662351E-2</v>
      </c>
      <c r="N2632" s="52">
        <f>IFERROR(_xll.qlIndexFixing(Index6M,$H2632,TRUE,_xll.ohTrigger(RecalcTrigger,Trigger6M)),NA())</f>
        <v>1.8876345581481924E-2</v>
      </c>
      <c r="O2632" s="52">
        <f>IFERROR(_xll.qlIndexFixing(ONIndex6M,I2632,TRUE,_xll.ohTrigger(RecalcTrigger,Trigger6M)),NA())</f>
        <v>1.8800801377807375E-2</v>
      </c>
      <c r="P2632" s="52">
        <f>IFERROR(_xll.qlIndexFixing(Index1Y,$H2632,TRUE,_xll.ohTrigger(RecalcTrigger,Trigger1Y)),NA())</f>
        <v>2.0921045493645908E-2</v>
      </c>
      <c r="Q2632" s="52">
        <f>IFERROR(_xll.qlIndexFixing(ONIndex1Y,I2632,TRUE,_xll.ohTrigger(RecalcTrigger,Trigger1Y)),NA())</f>
        <v>2.0726977008242997E-2</v>
      </c>
    </row>
    <row r="2633" spans="2:17" x14ac:dyDescent="0.2">
      <c r="B2633" s="46" t="s">
        <v>51</v>
      </c>
      <c r="D2633" s="49">
        <f>_xll.qlCalendarAdvance(LocalCalendar,$D2632,B2633,"f",FALSE)</f>
        <v>58239</v>
      </c>
      <c r="E2633" s="49">
        <f>_xll.qlInterestRateIndexValueDate(IndexON,D2633)</f>
        <v>58239</v>
      </c>
      <c r="F2633" s="52">
        <f>IFERROR(_xll.qlIndexFixing(IndexON,D2633,TRUE,_xll.ohTrigger(RecalcTrigger,TriggerON)),NA())</f>
        <v>1.2571421683569284E-2</v>
      </c>
      <c r="H2633" s="49">
        <f>_xll.qlCalendarAdvance(IborCalendar,$H2632,B2633,"f",FALSE)</f>
        <v>58222</v>
      </c>
      <c r="I2633" s="49">
        <f>_xll.qlInterestRateIndexValueDate(Index1M,$H2633)</f>
        <v>58224</v>
      </c>
      <c r="J2633" s="52">
        <f>IFERROR(_xll.qlIndexFixing(Index1M,$H2633,TRUE,_xll.ohTrigger(RecalcTrigger,Trigger1M)),NA())</f>
        <v>1.5550381885280351E-2</v>
      </c>
      <c r="K2633" s="52">
        <f>IFERROR(_xll.qlIndexFixing(ONIndex1M,I2633,TRUE,_xll.ohTrigger(RecalcTrigger,Trigger1M)),NA())</f>
        <v>1.5543997738154403E-2</v>
      </c>
      <c r="L2633" s="52">
        <f>IFERROR(_xll.qlIndexFixing(Index3M,H2633,TRUE,_xll.ohTrigger(RecalcTrigger,Trigger3M)),NA())</f>
        <v>1.6966876618664133E-2</v>
      </c>
      <c r="M2633" s="52">
        <f>IFERROR(_xll.qlIndexFixing(ONIndex3M,I2633,TRUE,_xll.ohTrigger(RecalcTrigger,Trigger3M)),NA())</f>
        <v>1.6938875900489592E-2</v>
      </c>
      <c r="N2633" s="52">
        <f>IFERROR(_xll.qlIndexFixing(Index6M,$H2633,TRUE,_xll.ohTrigger(RecalcTrigger,Trigger6M)),NA())</f>
        <v>1.8873948334759628E-2</v>
      </c>
      <c r="O2633" s="52">
        <f>IFERROR(_xll.qlIndexFixing(ONIndex6M,I2633,TRUE,_xll.ohTrigger(RecalcTrigger,Trigger6M)),NA())</f>
        <v>1.8799610559883106E-2</v>
      </c>
      <c r="P2633" s="52">
        <f>IFERROR(_xll.qlIndexFixing(Index1Y,$H2633,TRUE,_xll.ohTrigger(RecalcTrigger,Trigger1Y)),NA())</f>
        <v>2.0918454069391006E-2</v>
      </c>
      <c r="Q2633" s="52">
        <f>IFERROR(_xll.qlIndexFixing(ONIndex1Y,I2633,TRUE,_xll.ohTrigger(RecalcTrigger,Trigger1Y)),NA())</f>
        <v>2.0725950370668045E-2</v>
      </c>
    </row>
    <row r="2634" spans="2:17" x14ac:dyDescent="0.2">
      <c r="B2634" s="46" t="s">
        <v>51</v>
      </c>
      <c r="D2634" s="49">
        <f>_xll.qlCalendarAdvance(LocalCalendar,$D2633,B2634,"f",FALSE)</f>
        <v>58246</v>
      </c>
      <c r="E2634" s="49">
        <f>_xll.qlInterestRateIndexValueDate(IndexON,D2634)</f>
        <v>58246</v>
      </c>
      <c r="F2634" s="52">
        <f>IFERROR(_xll.qlIndexFixing(IndexON,D2634,TRUE,_xll.ohTrigger(RecalcTrigger,TriggerON)),NA())</f>
        <v>1.2569069640955277E-2</v>
      </c>
      <c r="H2634" s="49">
        <f>_xll.qlCalendarAdvance(IborCalendar,$H2633,B2634,"f",FALSE)</f>
        <v>58229</v>
      </c>
      <c r="I2634" s="49">
        <f>_xll.qlInterestRateIndexValueDate(Index1M,$H2634)</f>
        <v>58231</v>
      </c>
      <c r="J2634" s="52">
        <f>IFERROR(_xll.qlIndexFixing(Index1M,$H2634,TRUE,_xll.ohTrigger(RecalcTrigger,Trigger1M)),NA())</f>
        <v>1.5548570717844323E-2</v>
      </c>
      <c r="K2634" s="52">
        <f>IFERROR(_xll.qlIndexFixing(ONIndex1M,I2634,TRUE,_xll.ohTrigger(RecalcTrigger,Trigger1M)),NA())</f>
        <v>1.5542178458707312E-2</v>
      </c>
      <c r="L2634" s="52">
        <f>IFERROR(_xll.qlIndexFixing(Index3M,H2634,TRUE,_xll.ohTrigger(RecalcTrigger,Trigger3M)),NA())</f>
        <v>1.6965606362352691E-2</v>
      </c>
      <c r="M2634" s="52">
        <f>IFERROR(_xll.qlIndexFixing(ONIndex3M,I2634,TRUE,_xll.ohTrigger(RecalcTrigger,Trigger3M)),NA())</f>
        <v>1.6937589198864345E-2</v>
      </c>
      <c r="N2634" s="52">
        <f>IFERROR(_xll.qlIndexFixing(Index6M,$H2634,TRUE,_xll.ohTrigger(RecalcTrigger,Trigger6M)),NA())</f>
        <v>1.887278669401625E-2</v>
      </c>
      <c r="O2634" s="52">
        <f>IFERROR(_xll.qlIndexFixing(ONIndex6M,I2634,TRUE,_xll.ohTrigger(RecalcTrigger,Trigger6M)),NA())</f>
        <v>1.8798422610304399E-2</v>
      </c>
      <c r="P2634" s="52">
        <f>IFERROR(_xll.qlIndexFixing(Index1Y,$H2634,TRUE,_xll.ohTrigger(RecalcTrigger,Trigger1Y)),NA())</f>
        <v>2.0919071747572369E-2</v>
      </c>
      <c r="Q2634" s="52">
        <f>IFERROR(_xll.qlIndexFixing(ONIndex1Y,I2634,TRUE,_xll.ohTrigger(RecalcTrigger,Trigger1Y)),NA())</f>
        <v>2.0724925992965382E-2</v>
      </c>
    </row>
    <row r="2635" spans="2:17" x14ac:dyDescent="0.2">
      <c r="B2635" s="46" t="s">
        <v>51</v>
      </c>
      <c r="D2635" s="49">
        <f>_xll.qlCalendarAdvance(LocalCalendar,$D2634,B2635,"f",FALSE)</f>
        <v>58253</v>
      </c>
      <c r="E2635" s="49">
        <f>_xll.qlInterestRateIndexValueDate(IndexON,D2635)</f>
        <v>58253</v>
      </c>
      <c r="F2635" s="52">
        <f>IFERROR(_xll.qlIndexFixing(IndexON,D2635,TRUE,_xll.ohTrigger(RecalcTrigger,TriggerON)),NA())</f>
        <v>1.256672378557866E-2</v>
      </c>
      <c r="H2635" s="49">
        <f>_xll.qlCalendarAdvance(IborCalendar,$H2634,B2635,"f",FALSE)</f>
        <v>58236</v>
      </c>
      <c r="I2635" s="49">
        <f>_xll.qlInterestRateIndexValueDate(Index1M,$H2635)</f>
        <v>58238</v>
      </c>
      <c r="J2635" s="52">
        <f>IFERROR(_xll.qlIndexFixing(Index1M,$H2635,TRUE,_xll.ohTrigger(RecalcTrigger,Trigger1M)),NA())</f>
        <v>1.5546764314245121E-2</v>
      </c>
      <c r="K2635" s="52">
        <f>IFERROR(_xll.qlIndexFixing(ONIndex1M,I2635,TRUE,_xll.ohTrigger(RecalcTrigger,Trigger1M)),NA())</f>
        <v>1.55403639366547E-2</v>
      </c>
      <c r="L2635" s="52">
        <f>IFERROR(_xll.qlIndexFixing(Index3M,H2635,TRUE,_xll.ohTrigger(RecalcTrigger,Trigger3M)),NA())</f>
        <v>1.6964339485433667E-2</v>
      </c>
      <c r="M2635" s="52">
        <f>IFERROR(_xll.qlIndexFixing(ONIndex3M,I2635,TRUE,_xll.ohTrigger(RecalcTrigger,Trigger3M)),NA())</f>
        <v>1.6936305861907641E-2</v>
      </c>
      <c r="N2635" s="52">
        <f>IFERROR(_xll.qlIndexFixing(Index6M,$H2635,TRUE,_xll.ohTrigger(RecalcTrigger,Trigger6M)),NA())</f>
        <v>1.8871627949592556E-2</v>
      </c>
      <c r="O2635" s="52">
        <f>IFERROR(_xll.qlIndexFixing(ONIndex6M,I2635,TRUE,_xll.ohTrigger(RecalcTrigger,Trigger6M)),NA())</f>
        <v>1.8797237529071253E-2</v>
      </c>
      <c r="P2635" s="52">
        <f>IFERROR(_xll.qlIndexFixing(Index1Y,$H2635,TRUE,_xll.ohTrigger(RecalcTrigger,Trigger1Y)),NA())</f>
        <v>2.0918088338113285E-2</v>
      </c>
      <c r="Q2635" s="52">
        <f>IFERROR(_xll.qlIndexFixing(ONIndex1Y,I2635,TRUE,_xll.ohTrigger(RecalcTrigger,Trigger1Y)),NA())</f>
        <v>2.0723903875214944E-2</v>
      </c>
    </row>
    <row r="2636" spans="2:17" x14ac:dyDescent="0.2">
      <c r="B2636" s="46" t="s">
        <v>51</v>
      </c>
      <c r="D2636" s="49">
        <f>_xll.qlCalendarAdvance(LocalCalendar,$D2635,B2636,"f",FALSE)</f>
        <v>58263</v>
      </c>
      <c r="E2636" s="49">
        <f>_xll.qlInterestRateIndexValueDate(IndexON,D2636)</f>
        <v>58263</v>
      </c>
      <c r="F2636" s="52">
        <f>IFERROR(_xll.qlIndexFixing(IndexON,D2636,TRUE,_xll.ohTrigger(RecalcTrigger,TriggerON)),NA())</f>
        <v>1.2563278296964242E-2</v>
      </c>
      <c r="H2636" s="49">
        <f>_xll.qlCalendarAdvance(IborCalendar,$H2635,B2636,"f",FALSE)</f>
        <v>58243</v>
      </c>
      <c r="I2636" s="49">
        <f>_xll.qlInterestRateIndexValueDate(Index1M,$H2636)</f>
        <v>58245</v>
      </c>
      <c r="J2636" s="52">
        <f>IFERROR(_xll.qlIndexFixing(Index1M,$H2636,TRUE,_xll.ohTrigger(RecalcTrigger,Trigger1M)),NA())</f>
        <v>1.5544962674477747E-2</v>
      </c>
      <c r="K2636" s="52">
        <f>IFERROR(_xll.qlIndexFixing(ONIndex1M,I2636,TRUE,_xll.ohTrigger(RecalcTrigger,Trigger1M)),NA())</f>
        <v>1.5538554171596886E-2</v>
      </c>
      <c r="L2636" s="52">
        <f>IFERROR(_xll.qlIndexFixing(Index3M,H2636,TRUE,_xll.ohTrigger(RecalcTrigger,Trigger3M)),NA())</f>
        <v>1.6963075987903586E-2</v>
      </c>
      <c r="M2636" s="52">
        <f>IFERROR(_xll.qlIndexFixing(ONIndex3M,I2636,TRUE,_xll.ohTrigger(RecalcTrigger,Trigger3M)),NA())</f>
        <v>1.693502588945961E-2</v>
      </c>
      <c r="N2636" s="52">
        <f>IFERROR(_xll.qlIndexFixing(Index6M,$H2636,TRUE,_xll.ohTrigger(RecalcTrigger,Trigger6M)),NA())</f>
        <v>1.8870472101482873E-2</v>
      </c>
      <c r="O2636" s="52">
        <f>IFERROR(_xll.qlIndexFixing(ONIndex6M,I2636,TRUE,_xll.ohTrigger(RecalcTrigger,Trigger6M)),NA())</f>
        <v>1.8796055316023796E-2</v>
      </c>
      <c r="P2636" s="52">
        <f>IFERROR(_xll.qlIndexFixing(Index1Y,$H2636,TRUE,_xll.ohTrigger(RecalcTrigger,Trigger1Y)),NA())</f>
        <v>2.0917107237697161E-2</v>
      </c>
      <c r="Q2636" s="52">
        <f>IFERROR(_xll.qlIndexFixing(ONIndex1Y,I2636,TRUE,_xll.ohTrigger(RecalcTrigger,Trigger1Y)),NA())</f>
        <v>2.0722884017336796E-2</v>
      </c>
    </row>
    <row r="2637" spans="2:17" x14ac:dyDescent="0.2">
      <c r="B2637" s="46" t="s">
        <v>51</v>
      </c>
      <c r="D2637" s="49">
        <f>_xll.qlCalendarAdvance(LocalCalendar,$D2636,B2637,"f",FALSE)</f>
        <v>58270</v>
      </c>
      <c r="E2637" s="49">
        <f>_xll.qlInterestRateIndexValueDate(IndexON,D2637)</f>
        <v>58270</v>
      </c>
      <c r="F2637" s="52">
        <f>IFERROR(_xll.qlIndexFixing(IndexON,D2637,TRUE,_xll.ohTrigger(RecalcTrigger,TriggerON)),NA())</f>
        <v>1.2560946746731361E-2</v>
      </c>
      <c r="H2637" s="49">
        <f>_xll.qlCalendarAdvance(IborCalendar,$H2636,B2637,"f",FALSE)</f>
        <v>58250</v>
      </c>
      <c r="I2637" s="49">
        <f>_xll.qlInterestRateIndexValueDate(Index1M,$H2637)</f>
        <v>58252</v>
      </c>
      <c r="J2637" s="52">
        <f>IFERROR(_xll.qlIndexFixing(Index1M,$H2637,TRUE,_xll.ohTrigger(RecalcTrigger,Trigger1M)),NA())</f>
        <v>1.5543165798537206E-2</v>
      </c>
      <c r="K2637" s="52">
        <f>IFERROR(_xll.qlIndexFixing(ONIndex1M,I2637,TRUE,_xll.ohTrigger(RecalcTrigger,Trigger1M)),NA())</f>
        <v>1.5536749163773678E-2</v>
      </c>
      <c r="L2637" s="52">
        <f>IFERROR(_xll.qlIndexFixing(Index3M,H2637,TRUE,_xll.ohTrigger(RecalcTrigger,Trigger3M)),NA())</f>
        <v>1.6961815869758975E-2</v>
      </c>
      <c r="M2637" s="52">
        <f>IFERROR(_xll.qlIndexFixing(ONIndex3M,I2637,TRUE,_xll.ohTrigger(RecalcTrigger,Trigger3M)),NA())</f>
        <v>1.6933749281440313E-2</v>
      </c>
      <c r="N2637" s="52">
        <f>IFERROR(_xll.qlIndexFixing(Index6M,$H2637,TRUE,_xll.ohTrigger(RecalcTrigger,Trigger6M)),NA())</f>
        <v>1.8870554056124998E-2</v>
      </c>
      <c r="O2637" s="52">
        <f>IFERROR(_xll.qlIndexFixing(ONIndex6M,I2637,TRUE,_xll.ohTrigger(RecalcTrigger,Trigger6M)),NA())</f>
        <v>1.8794875971241964E-2</v>
      </c>
      <c r="P2637" s="52">
        <f>IFERROR(_xll.qlIndexFixing(Index1Y,$H2637,TRUE,_xll.ohTrigger(RecalcTrigger,Trigger1Y)),NA())</f>
        <v>2.0916128446316389E-2</v>
      </c>
      <c r="Q2637" s="52">
        <f>IFERROR(_xll.qlIndexFixing(ONIndex1Y,I2637,TRUE,_xll.ohTrigger(RecalcTrigger,Trigger1Y)),NA())</f>
        <v>2.0721866419330937E-2</v>
      </c>
    </row>
    <row r="2638" spans="2:17" x14ac:dyDescent="0.2">
      <c r="B2638" s="46" t="s">
        <v>51</v>
      </c>
      <c r="D2638" s="49">
        <f>_xll.qlCalendarAdvance(LocalCalendar,$D2637,B2638,"f",FALSE)</f>
        <v>58277</v>
      </c>
      <c r="E2638" s="49">
        <f>_xll.qlInterestRateIndexValueDate(IndexON,D2638)</f>
        <v>58277</v>
      </c>
      <c r="F2638" s="52">
        <f>IFERROR(_xll.qlIndexFixing(IndexON,D2638,TRUE,_xll.ohTrigger(RecalcTrigger,TriggerON)),NA())</f>
        <v>1.2558621383389479E-2</v>
      </c>
      <c r="H2638" s="49">
        <f>_xll.qlCalendarAdvance(IborCalendar,$H2637,B2638,"f",FALSE)</f>
        <v>58257</v>
      </c>
      <c r="I2638" s="49">
        <f>_xll.qlInterestRateIndexValueDate(Index1M,$H2638)</f>
        <v>58259</v>
      </c>
      <c r="J2638" s="52">
        <f>IFERROR(_xll.qlIndexFixing(Index1M,$H2638,TRUE,_xll.ohTrigger(RecalcTrigger,Trigger1M)),NA())</f>
        <v>1.5541373686425997E-2</v>
      </c>
      <c r="K2638" s="52">
        <f>IFERROR(_xll.qlIndexFixing(ONIndex1M,I2638,TRUE,_xll.ohTrigger(RecalcTrigger,Trigger1M)),NA())</f>
        <v>1.5535569364755197E-2</v>
      </c>
      <c r="L2638" s="52">
        <f>IFERROR(_xll.qlIndexFixing(Index3M,H2638,TRUE,_xll.ohTrigger(RecalcTrigger,Trigger3M)),NA())</f>
        <v>1.6960559130996353E-2</v>
      </c>
      <c r="M2638" s="52">
        <f>IFERROR(_xll.qlIndexFixing(ONIndex3M,I2638,TRUE,_xll.ohTrigger(RecalcTrigger,Trigger3M)),NA())</f>
        <v>1.6933398299636693E-2</v>
      </c>
      <c r="N2638" s="52">
        <f>IFERROR(_xll.qlIndexFixing(Index6M,$H2638,TRUE,_xll.ohTrigger(RecalcTrigger,Trigger6M)),NA())</f>
        <v>1.8869404441375796E-2</v>
      </c>
      <c r="O2638" s="52">
        <f>IFERROR(_xll.qlIndexFixing(ONIndex6M,I2638,TRUE,_xll.ohTrigger(RecalcTrigger,Trigger6M)),NA())</f>
        <v>1.8794919494007356E-2</v>
      </c>
      <c r="P2638" s="52">
        <f>IFERROR(_xll.qlIndexFixing(Index1Y,$H2638,TRUE,_xll.ohTrigger(RecalcTrigger,Trigger1Y)),NA())</f>
        <v>2.0915687034071852E-2</v>
      </c>
      <c r="Q2638" s="52">
        <f>IFERROR(_xll.qlIndexFixing(ONIndex1Y,I2638,TRUE,_xll.ohTrigger(RecalcTrigger,Trigger1Y)),NA())</f>
        <v>2.0722422836323418E-2</v>
      </c>
    </row>
    <row r="2639" spans="2:17" x14ac:dyDescent="0.2">
      <c r="B2639" s="46" t="s">
        <v>51</v>
      </c>
      <c r="D2639" s="49">
        <f>_xll.qlCalendarAdvance(LocalCalendar,$D2638,B2639,"f",FALSE)</f>
        <v>58284</v>
      </c>
      <c r="E2639" s="49">
        <f>_xll.qlInterestRateIndexValueDate(IndexON,D2639)</f>
        <v>58284</v>
      </c>
      <c r="F2639" s="52">
        <f>IFERROR(_xll.qlIndexFixing(IndexON,D2639,TRUE,_xll.ohTrigger(RecalcTrigger,TriggerON)),NA())</f>
        <v>1.255630220685866E-2</v>
      </c>
      <c r="H2639" s="49">
        <f>_xll.qlCalendarAdvance(IborCalendar,$H2638,B2639,"f",FALSE)</f>
        <v>58264</v>
      </c>
      <c r="I2639" s="49">
        <f>_xll.qlInterestRateIndexValueDate(Index1M,$H2639)</f>
        <v>58266</v>
      </c>
      <c r="J2639" s="52">
        <f>IFERROR(_xll.qlIndexFixing(Index1M,$H2639,TRUE,_xll.ohTrigger(RecalcTrigger,Trigger1M)),NA())</f>
        <v>1.553958633814162E-2</v>
      </c>
      <c r="K2639" s="52">
        <f>IFERROR(_xll.qlIndexFixing(ONIndex1M,I2639,TRUE,_xll.ohTrigger(RecalcTrigger,Trigger1M)),NA())</f>
        <v>1.5533153419671208E-2</v>
      </c>
      <c r="L2639" s="52">
        <f>IFERROR(_xll.qlIndexFixing(Index3M,H2639,TRUE,_xll.ohTrigger(RecalcTrigger,Trigger3M)),NA())</f>
        <v>1.6959305771613985E-2</v>
      </c>
      <c r="M2639" s="52">
        <f>IFERROR(_xll.qlIndexFixing(ONIndex3M,I2639,TRUE,_xll.ohTrigger(RecalcTrigger,Trigger3M)),NA())</f>
        <v>1.6931206159327417E-2</v>
      </c>
      <c r="N2639" s="52">
        <f>IFERROR(_xll.qlIndexFixing(Index6M,$H2639,TRUE,_xll.ohTrigger(RecalcTrigger,Trigger6M)),NA())</f>
        <v>1.8868257723389424E-2</v>
      </c>
      <c r="O2639" s="52">
        <f>IFERROR(_xll.qlIndexFixing(ONIndex6M,I2639,TRUE,_xll.ohTrigger(RecalcTrigger,Trigger6M)),NA())</f>
        <v>1.8792525886635048E-2</v>
      </c>
      <c r="P2639" s="52">
        <f>IFERROR(_xll.qlIndexFixing(Index1Y,$H2639,TRUE,_xll.ohTrigger(RecalcTrigger,Trigger1Y)),NA())</f>
        <v>2.0914177790635712E-2</v>
      </c>
      <c r="Q2639" s="52">
        <f>IFERROR(_xll.qlIndexFixing(ONIndex1Y,I2639,TRUE,_xll.ohTrigger(RecalcTrigger,Trigger1Y)),NA())</f>
        <v>2.0719838003016022E-2</v>
      </c>
    </row>
    <row r="2640" spans="2:17" x14ac:dyDescent="0.2">
      <c r="B2640" s="46" t="s">
        <v>51</v>
      </c>
      <c r="D2640" s="49">
        <f>_xll.qlCalendarAdvance(LocalCalendar,$D2639,B2640,"f",FALSE)</f>
        <v>58291</v>
      </c>
      <c r="E2640" s="49">
        <f>_xll.qlInterestRateIndexValueDate(IndexON,D2640)</f>
        <v>58291</v>
      </c>
      <c r="F2640" s="52">
        <f>IFERROR(_xll.qlIndexFixing(IndexON,D2640,TRUE,_xll.ohTrigger(RecalcTrigger,TriggerON)),NA())</f>
        <v>1.2553989217138906E-2</v>
      </c>
      <c r="H2640" s="49">
        <f>_xll.qlCalendarAdvance(IborCalendar,$H2639,B2640,"f",FALSE)</f>
        <v>58271</v>
      </c>
      <c r="I2640" s="49">
        <f>_xll.qlInterestRateIndexValueDate(Index1M,$H2640)</f>
        <v>58273</v>
      </c>
      <c r="J2640" s="52">
        <f>IFERROR(_xll.qlIndexFixing(Index1M,$H2640,TRUE,_xll.ohTrigger(RecalcTrigger,Trigger1M)),NA())</f>
        <v>1.5537803753676582E-2</v>
      </c>
      <c r="K2640" s="52">
        <f>IFERROR(_xll.qlIndexFixing(ONIndex1M,I2640,TRUE,_xll.ohTrigger(RecalcTrigger,Trigger1M)),NA())</f>
        <v>1.5531362683391947E-2</v>
      </c>
      <c r="L2640" s="52">
        <f>IFERROR(_xll.qlIndexFixing(Index3M,H2640,TRUE,_xll.ohTrigger(RecalcTrigger,Trigger3M)),NA())</f>
        <v>1.6958055791606658E-2</v>
      </c>
      <c r="M2640" s="52">
        <f>IFERROR(_xll.qlIndexFixing(ONIndex3M,I2640,TRUE,_xll.ohTrigger(RecalcTrigger,Trigger3M)),NA())</f>
        <v>1.6929939645073944E-2</v>
      </c>
      <c r="N2640" s="52">
        <f>IFERROR(_xll.qlIndexFixing(Index6M,$H2640,TRUE,_xll.ohTrigger(RecalcTrigger,Trigger6M)),NA())</f>
        <v>1.8867526035721362E-2</v>
      </c>
      <c r="O2640" s="52">
        <f>IFERROR(_xll.qlIndexFixing(ONIndex6M,I2640,TRUE,_xll.ohTrigger(RecalcTrigger,Trigger6M)),NA())</f>
        <v>1.8791355146730027E-2</v>
      </c>
      <c r="P2640" s="52">
        <f>IFERROR(_xll.qlIndexFixing(Index1Y,$H2640,TRUE,_xll.ohTrigger(RecalcTrigger,Trigger1Y)),NA())</f>
        <v>2.0913205926321687E-2</v>
      </c>
      <c r="Q2640" s="52">
        <f>IFERROR(_xll.qlIndexFixing(ONIndex1Y,I2640,TRUE,_xll.ohTrigger(RecalcTrigger,Trigger1Y)),NA())</f>
        <v>2.0718827184627031E-2</v>
      </c>
    </row>
    <row r="2641" spans="2:17" x14ac:dyDescent="0.2">
      <c r="B2641" s="46" t="s">
        <v>51</v>
      </c>
      <c r="D2641" s="49">
        <f>_xll.qlCalendarAdvance(LocalCalendar,$D2640,B2641,"f",FALSE)</f>
        <v>58298</v>
      </c>
      <c r="E2641" s="49">
        <f>_xll.qlInterestRateIndexValueDate(IndexON,D2641)</f>
        <v>58298</v>
      </c>
      <c r="F2641" s="52">
        <f>IFERROR(_xll.qlIndexFixing(IndexON,D2641,TRUE,_xll.ohTrigger(RecalcTrigger,TriggerON)),NA())</f>
        <v>1.255168241431015E-2</v>
      </c>
      <c r="H2641" s="49">
        <f>_xll.qlCalendarAdvance(IborCalendar,$H2640,B2641,"f",FALSE)</f>
        <v>58278</v>
      </c>
      <c r="I2641" s="49">
        <f>_xll.qlInterestRateIndexValueDate(Index1M,$H2641)</f>
        <v>58280</v>
      </c>
      <c r="J2641" s="52">
        <f>IFERROR(_xll.qlIndexFixing(Index1M,$H2641,TRUE,_xll.ohTrigger(RecalcTrigger,Trigger1M)),NA())</f>
        <v>1.5536234470048463E-2</v>
      </c>
      <c r="K2641" s="52">
        <f>IFERROR(_xll.qlIndexFixing(ONIndex1M,I2641,TRUE,_xll.ohTrigger(RecalcTrigger,Trigger1M)),NA())</f>
        <v>1.5529576704267356E-2</v>
      </c>
      <c r="L2641" s="52">
        <f>IFERROR(_xll.qlIndexFixing(Index3M,H2641,TRUE,_xll.ohTrigger(RecalcTrigger,Trigger3M)),NA())</f>
        <v>1.6956809190971766E-2</v>
      </c>
      <c r="M2641" s="52">
        <f>IFERROR(_xll.qlIndexFixing(ONIndex3M,I2641,TRUE,_xll.ohTrigger(RecalcTrigger,Trigger3M)),NA())</f>
        <v>1.6928676495249206E-2</v>
      </c>
      <c r="N2641" s="52">
        <f>IFERROR(_xll.qlIndexFixing(Index6M,$H2641,TRUE,_xll.ohTrigger(RecalcTrigger,Trigger6M)),NA())</f>
        <v>1.8865972977682818E-2</v>
      </c>
      <c r="O2641" s="52">
        <f>IFERROR(_xll.qlIndexFixing(ONIndex6M,I2641,TRUE,_xll.ohTrigger(RecalcTrigger,Trigger6M)),NA())</f>
        <v>1.8790187275010695E-2</v>
      </c>
      <c r="P2641" s="52">
        <f>IFERROR(_xll.qlIndexFixing(Index1Y,$H2641,TRUE,_xll.ohTrigger(RecalcTrigger,Trigger1Y)),NA())</f>
        <v>2.0912236371016513E-2</v>
      </c>
      <c r="Q2641" s="52">
        <f>IFERROR(_xll.qlIndexFixing(ONIndex1Y,I2641,TRUE,_xll.ohTrigger(RecalcTrigger,Trigger1Y)),NA())</f>
        <v>2.0717818626110329E-2</v>
      </c>
    </row>
    <row r="2642" spans="2:17" x14ac:dyDescent="0.2">
      <c r="B2642" s="46" t="s">
        <v>51</v>
      </c>
      <c r="D2642" s="49">
        <f>_xll.qlCalendarAdvance(LocalCalendar,$D2641,B2642,"f",FALSE)</f>
        <v>58305</v>
      </c>
      <c r="E2642" s="49">
        <f>_xll.qlInterestRateIndexValueDate(IndexON,D2642)</f>
        <v>58305</v>
      </c>
      <c r="F2642" s="52">
        <f>IFERROR(_xll.qlIndexFixing(IndexON,D2642,TRUE,_xll.ohTrigger(RecalcTrigger,TriggerON)),NA())</f>
        <v>1.2549381798212522E-2</v>
      </c>
      <c r="H2642" s="49">
        <f>_xll.qlCalendarAdvance(IborCalendar,$H2641,B2642,"f",FALSE)</f>
        <v>58285</v>
      </c>
      <c r="I2642" s="49">
        <f>_xll.qlInterestRateIndexValueDate(Index1M,$H2642)</f>
        <v>58287</v>
      </c>
      <c r="J2642" s="52">
        <f>IFERROR(_xll.qlIndexFixing(Index1M,$H2642,TRUE,_xll.ohTrigger(RecalcTrigger,Trigger1M)),NA())</f>
        <v>1.5533626660582493E-2</v>
      </c>
      <c r="K2642" s="52">
        <f>IFERROR(_xll.qlIndexFixing(ONIndex1M,I2642,TRUE,_xll.ohTrigger(RecalcTrigger,Trigger1M)),NA())</f>
        <v>1.5527795482377371E-2</v>
      </c>
      <c r="L2642" s="52">
        <f>IFERROR(_xll.qlIndexFixing(Index3M,H2642,TRUE,_xll.ohTrigger(RecalcTrigger,Trigger3M)),NA())</f>
        <v>1.6955565969706703E-2</v>
      </c>
      <c r="M2642" s="52">
        <f>IFERROR(_xll.qlIndexFixing(ONIndex3M,I2642,TRUE,_xll.ohTrigger(RecalcTrigger,Trigger3M)),NA())</f>
        <v>1.6927416710172949E-2</v>
      </c>
      <c r="N2642" s="52">
        <f>IFERROR(_xll.qlIndexFixing(Index6M,$H2642,TRUE,_xll.ohTrigger(RecalcTrigger,Trigger6M)),NA())</f>
        <v>1.8863597835144633E-2</v>
      </c>
      <c r="O2642" s="52">
        <f>IFERROR(_xll.qlIndexFixing(ONIndex6M,I2642,TRUE,_xll.ohTrigger(RecalcTrigger,Trigger6M)),NA())</f>
        <v>1.878902227171686E-2</v>
      </c>
      <c r="P2642" s="52">
        <f>IFERROR(_xll.qlIndexFixing(Index1Y,$H2642,TRUE,_xll.ohTrigger(RecalcTrigger,Trigger1Y)),NA())</f>
        <v>2.090966279122923E-2</v>
      </c>
      <c r="Q2642" s="52">
        <f>IFERROR(_xll.qlIndexFixing(ONIndex1Y,I2642,TRUE,_xll.ohTrigger(RecalcTrigger,Trigger1Y)),NA())</f>
        <v>2.0716812327625789E-2</v>
      </c>
    </row>
    <row r="2643" spans="2:17" x14ac:dyDescent="0.2">
      <c r="B2643" s="46" t="s">
        <v>51</v>
      </c>
      <c r="D2643" s="49">
        <f>_xll.qlCalendarAdvance(LocalCalendar,$D2642,B2643,"f",FALSE)</f>
        <v>58312</v>
      </c>
      <c r="E2643" s="49">
        <f>_xll.qlInterestRateIndexValueDate(IndexON,D2643)</f>
        <v>58312</v>
      </c>
      <c r="F2643" s="52">
        <f>IFERROR(_xll.qlIndexFixing(IndexON,D2643,TRUE,_xll.ohTrigger(RecalcTrigger,TriggerON)),NA())</f>
        <v>1.2547087369165766E-2</v>
      </c>
      <c r="H2643" s="49">
        <f>_xll.qlCalendarAdvance(IborCalendar,$H2642,B2643,"f",FALSE)</f>
        <v>58292</v>
      </c>
      <c r="I2643" s="49">
        <f>_xll.qlInterestRateIndexValueDate(Index1M,$H2643)</f>
        <v>58294</v>
      </c>
      <c r="J2643" s="52">
        <f>IFERROR(_xll.qlIndexFixing(Index1M,$H2643,TRUE,_xll.ohTrigger(RecalcTrigger,Trigger1M)),NA())</f>
        <v>1.5532484583195005E-2</v>
      </c>
      <c r="K2643" s="52">
        <f>IFERROR(_xll.qlIndexFixing(ONIndex1M,I2643,TRUE,_xll.ohTrigger(RecalcTrigger,Trigger1M)),NA())</f>
        <v>1.5526019017642056E-2</v>
      </c>
      <c r="L2643" s="52">
        <f>IFERROR(_xll.qlIndexFixing(Index3M,H2643,TRUE,_xll.ohTrigger(RecalcTrigger,Trigger3M)),NA())</f>
        <v>1.6954326127807118E-2</v>
      </c>
      <c r="M2643" s="52">
        <f>IFERROR(_xll.qlIndexFixing(ONIndex3M,I2643,TRUE,_xll.ohTrigger(RecalcTrigger,Trigger3M)),NA())</f>
        <v>1.6926160289685299E-2</v>
      </c>
      <c r="N2643" s="52">
        <f>IFERROR(_xll.qlIndexFixing(Index6M,$H2643,TRUE,_xll.ohTrigger(RecalcTrigger,Trigger6M)),NA())</f>
        <v>1.8863699818964786E-2</v>
      </c>
      <c r="O2643" s="52">
        <f>IFERROR(_xll.qlIndexFixing(ONIndex6M,I2643,TRUE,_xll.ohTrigger(RecalcTrigger,Trigger6M)),NA())</f>
        <v>1.878786013668865E-2</v>
      </c>
      <c r="P2643" s="52">
        <f>IFERROR(_xll.qlIndexFixing(Index1Y,$H2643,TRUE,_xll.ohTrigger(RecalcTrigger,Trigger1Y)),NA())</f>
        <v>2.0910304187406449E-2</v>
      </c>
      <c r="Q2643" s="52">
        <f>IFERROR(_xll.qlIndexFixing(ONIndex1Y,I2643,TRUE,_xll.ohTrigger(RecalcTrigger,Trigger1Y)),NA())</f>
        <v>2.0715808289013538E-2</v>
      </c>
    </row>
    <row r="2644" spans="2:17" x14ac:dyDescent="0.2">
      <c r="B2644" s="46" t="s">
        <v>51</v>
      </c>
      <c r="D2644" s="49">
        <f>_xll.qlCalendarAdvance(LocalCalendar,$D2643,B2644,"f",FALSE)</f>
        <v>58320</v>
      </c>
      <c r="E2644" s="49">
        <f>_xll.qlInterestRateIndexValueDate(IndexON,D2644)</f>
        <v>58320</v>
      </c>
      <c r="F2644" s="52">
        <f>IFERROR(_xll.qlIndexFixing(IndexON,D2644,TRUE,_xll.ohTrigger(RecalcTrigger,TriggerON)),NA())</f>
        <v>1.2544472740092516E-2</v>
      </c>
      <c r="H2644" s="49">
        <f>_xll.qlCalendarAdvance(IborCalendar,$H2643,B2644,"f",FALSE)</f>
        <v>58299</v>
      </c>
      <c r="I2644" s="49">
        <f>_xll.qlInterestRateIndexValueDate(Index1M,$H2644)</f>
        <v>58301</v>
      </c>
      <c r="J2644" s="52">
        <f>IFERROR(_xll.qlIndexFixing(Index1M,$H2644,TRUE,_xll.ohTrigger(RecalcTrigger,Trigger1M)),NA())</f>
        <v>1.553072105399983E-2</v>
      </c>
      <c r="K2644" s="52">
        <f>IFERROR(_xll.qlIndexFixing(ONIndex1M,I2644,TRUE,_xll.ohTrigger(RecalcTrigger,Trigger1M)),NA())</f>
        <v>1.5524247310141348E-2</v>
      </c>
      <c r="L2644" s="52">
        <f>IFERROR(_xll.qlIndexFixing(Index3M,H2644,TRUE,_xll.ohTrigger(RecalcTrigger,Trigger3M)),NA())</f>
        <v>1.6953089665271284E-2</v>
      </c>
      <c r="M2644" s="52">
        <f>IFERROR(_xll.qlIndexFixing(ONIndex3M,I2644,TRUE,_xll.ohTrigger(RecalcTrigger,Trigger3M)),NA())</f>
        <v>1.6924907233626385E-2</v>
      </c>
      <c r="N2644" s="52">
        <f>IFERROR(_xll.qlIndexFixing(Index6M,$H2644,TRUE,_xll.ohTrigger(RecalcTrigger,Trigger6M)),NA())</f>
        <v>1.8862980308867176E-2</v>
      </c>
      <c r="O2644" s="52">
        <f>IFERROR(_xll.qlIndexFixing(ONIndex6M,I2644,TRUE,_xll.ohTrigger(RecalcTrigger,Trigger6M)),NA())</f>
        <v>1.8786700869926065E-2</v>
      </c>
      <c r="P2644" s="52">
        <f>IFERROR(_xll.qlIndexFixing(Index1Y,$H2644,TRUE,_xll.ohTrigger(RecalcTrigger,Trigger1Y)),NA())</f>
        <v>2.0909341559087653E-2</v>
      </c>
      <c r="Q2644" s="52">
        <f>IFERROR(_xll.qlIndexFixing(ONIndex1Y,I2644,TRUE,_xll.ohTrigger(RecalcTrigger,Trigger1Y)),NA())</f>
        <v>2.071480651019364E-2</v>
      </c>
    </row>
    <row r="2645" spans="2:17" x14ac:dyDescent="0.2">
      <c r="B2645" s="46" t="s">
        <v>51</v>
      </c>
      <c r="D2645" s="49">
        <f>_xll.qlCalendarAdvance(LocalCalendar,$D2644,B2645,"f",FALSE)</f>
        <v>58327</v>
      </c>
      <c r="E2645" s="49">
        <f>_xll.qlInterestRateIndexValueDate(IndexON,D2645)</f>
        <v>58327</v>
      </c>
      <c r="F2645" s="52">
        <f>IFERROR(_xll.qlIndexFixing(IndexON,D2645,TRUE,_xll.ohTrigger(RecalcTrigger,TriggerON)),NA())</f>
        <v>1.2542191568440941E-2</v>
      </c>
      <c r="H2645" s="49">
        <f>_xll.qlCalendarAdvance(IborCalendar,$H2644,B2645,"f",FALSE)</f>
        <v>58306</v>
      </c>
      <c r="I2645" s="49">
        <f>_xll.qlInterestRateIndexValueDate(Index1M,$H2645)</f>
        <v>58308</v>
      </c>
      <c r="J2645" s="52">
        <f>IFERROR(_xll.qlIndexFixing(Index1M,$H2645,TRUE,_xll.ohTrigger(RecalcTrigger,Trigger1M)),NA())</f>
        <v>1.5528962288614001E-2</v>
      </c>
      <c r="K2645" s="52">
        <f>IFERROR(_xll.qlIndexFixing(ONIndex1M,I2645,TRUE,_xll.ohTrigger(RecalcTrigger,Trigger1M)),NA())</f>
        <v>1.552248035979531E-2</v>
      </c>
      <c r="L2645" s="52">
        <f>IFERROR(_xll.qlIndexFixing(Index3M,H2645,TRUE,_xll.ohTrigger(RecalcTrigger,Trigger3M)),NA())</f>
        <v>1.6951856582094846E-2</v>
      </c>
      <c r="M2645" s="52">
        <f>IFERROR(_xll.qlIndexFixing(ONIndex3M,I2645,TRUE,_xll.ohTrigger(RecalcTrigger,Trigger3M)),NA())</f>
        <v>1.6923657542156079E-2</v>
      </c>
      <c r="N2645" s="52">
        <f>IFERROR(_xll.qlIndexFixing(Index6M,$H2645,TRUE,_xll.ohTrigger(RecalcTrigger,Trigger6M)),NA())</f>
        <v>1.8861438247194069E-2</v>
      </c>
      <c r="O2645" s="52">
        <f>IFERROR(_xll.qlIndexFixing(ONIndex6M,I2645,TRUE,_xll.ohTrigger(RecalcTrigger,Trigger6M)),NA())</f>
        <v>1.8785544471349169E-2</v>
      </c>
      <c r="P2645" s="52">
        <f>IFERROR(_xll.qlIndexFixing(Index1Y,$H2645,TRUE,_xll.ohTrigger(RecalcTrigger,Trigger1Y)),NA())</f>
        <v>2.090838123975099E-2</v>
      </c>
      <c r="Q2645" s="52">
        <f>IFERROR(_xll.qlIndexFixing(ONIndex1Y,I2645,TRUE,_xll.ohTrigger(RecalcTrigger,Trigger1Y)),NA())</f>
        <v>2.0713806991246031E-2</v>
      </c>
    </row>
    <row r="2646" spans="2:17" x14ac:dyDescent="0.2">
      <c r="B2646" s="46" t="s">
        <v>51</v>
      </c>
      <c r="D2646" s="49">
        <f>_xll.qlCalendarAdvance(LocalCalendar,$D2645,B2646,"f",FALSE)</f>
        <v>58334</v>
      </c>
      <c r="E2646" s="49">
        <f>_xll.qlInterestRateIndexValueDate(IndexON,D2646)</f>
        <v>58334</v>
      </c>
      <c r="F2646" s="52">
        <f>IFERROR(_xll.qlIndexFixing(IndexON,D2646,TRUE,_xll.ohTrigger(RecalcTrigger,TriggerON)),NA())</f>
        <v>1.253991658360043E-2</v>
      </c>
      <c r="H2646" s="49">
        <f>_xll.qlCalendarAdvance(IborCalendar,$H2645,B2646,"f",FALSE)</f>
        <v>58313</v>
      </c>
      <c r="I2646" s="49">
        <f>_xll.qlInterestRateIndexValueDate(Index1M,$H2646)</f>
        <v>58315</v>
      </c>
      <c r="J2646" s="52">
        <f>IFERROR(_xll.qlIndexFixing(Index1M,$H2646,TRUE,_xll.ohTrigger(RecalcTrigger,Trigger1M)),NA())</f>
        <v>1.5527208287037519E-2</v>
      </c>
      <c r="K2646" s="52">
        <f>IFERROR(_xll.qlIndexFixing(ONIndex1M,I2646,TRUE,_xll.ohTrigger(RecalcTrigger,Trigger1M)),NA())</f>
        <v>1.5520718166603942E-2</v>
      </c>
      <c r="L2646" s="52">
        <f>IFERROR(_xll.qlIndexFixing(Index3M,H2646,TRUE,_xll.ohTrigger(RecalcTrigger,Trigger3M)),NA())</f>
        <v>1.6950626878275206E-2</v>
      </c>
      <c r="M2646" s="52">
        <f>IFERROR(_xll.qlIndexFixing(ONIndex3M,I2646,TRUE,_xll.ohTrigger(RecalcTrigger,Trigger3M)),NA())</f>
        <v>1.692241121527438E-2</v>
      </c>
      <c r="N2646" s="52">
        <f>IFERROR(_xll.qlIndexFixing(Index6M,$H2646,TRUE,_xll.ohTrigger(RecalcTrigger,Trigger6M)),NA())</f>
        <v>1.8859072916570591E-2</v>
      </c>
      <c r="O2646" s="52">
        <f>IFERROR(_xll.qlIndexFixing(ONIndex6M,I2646,TRUE,_xll.ohTrigger(RecalcTrigger,Trigger6M)),NA())</f>
        <v>1.8784390941197771E-2</v>
      </c>
      <c r="P2646" s="52">
        <f>IFERROR(_xll.qlIndexFixing(Index1Y,$H2646,TRUE,_xll.ohTrigger(RecalcTrigger,Trigger1Y)),NA())</f>
        <v>2.0907959174768266E-2</v>
      </c>
      <c r="Q2646" s="52">
        <f>IFERROR(_xll.qlIndexFixing(ONIndex1Y,I2646,TRUE,_xll.ohTrigger(RecalcTrigger,Trigger1Y)),NA())</f>
        <v>2.0712809732330584E-2</v>
      </c>
    </row>
    <row r="2647" spans="2:17" x14ac:dyDescent="0.2">
      <c r="B2647" s="46" t="s">
        <v>51</v>
      </c>
      <c r="D2647" s="49">
        <f>_xll.qlCalendarAdvance(LocalCalendar,$D2646,B2647,"f",FALSE)</f>
        <v>58341</v>
      </c>
      <c r="E2647" s="49">
        <f>_xll.qlInterestRateIndexValueDate(IndexON,D2647)</f>
        <v>58341</v>
      </c>
      <c r="F2647" s="52">
        <f>IFERROR(_xll.qlIndexFixing(IndexON,D2647,TRUE,_xll.ohTrigger(RecalcTrigger,TriggerON)),NA())</f>
        <v>1.2537647785730854E-2</v>
      </c>
      <c r="H2647" s="49">
        <f>_xll.qlCalendarAdvance(IborCalendar,$H2646,B2647,"f",FALSE)</f>
        <v>58320</v>
      </c>
      <c r="I2647" s="49">
        <f>_xll.qlInterestRateIndexValueDate(Index1M,$H2647)</f>
        <v>58322</v>
      </c>
      <c r="J2647" s="52">
        <f>IFERROR(_xll.qlIndexFixing(Index1M,$H2647,TRUE,_xll.ohTrigger(RecalcTrigger,Trigger1M)),NA())</f>
        <v>1.5525459049267887E-2</v>
      </c>
      <c r="K2647" s="52">
        <f>IFERROR(_xll.qlIndexFixing(ONIndex1M,I2647,TRUE,_xll.ohTrigger(RecalcTrigger,Trigger1M)),NA())</f>
        <v>1.551896073064718E-2</v>
      </c>
      <c r="L2647" s="52">
        <f>IFERROR(_xll.qlIndexFixing(Index3M,H2647,TRUE,_xll.ohTrigger(RecalcTrigger,Trigger3M)),NA())</f>
        <v>1.6949089084515562E-2</v>
      </c>
      <c r="M2647" s="52">
        <f>IFERROR(_xll.qlIndexFixing(ONIndex3M,I2647,TRUE,_xll.ohTrigger(RecalcTrigger,Trigger3M)),NA())</f>
        <v>1.6921168252901353E-2</v>
      </c>
      <c r="N2647" s="52">
        <f>IFERROR(_xll.qlIndexFixing(Index6M,$H2647,TRUE,_xll.ohTrigger(RecalcTrigger,Trigger6M)),NA())</f>
        <v>1.885753587313152E-2</v>
      </c>
      <c r="O2647" s="52">
        <f>IFERROR(_xll.qlIndexFixing(ONIndex6M,I2647,TRUE,_xll.ohTrigger(RecalcTrigger,Trigger6M)),NA())</f>
        <v>1.8783240279232061E-2</v>
      </c>
      <c r="P2647" s="52">
        <f>IFERROR(_xll.qlIndexFixing(Index1Y,$H2647,TRUE,_xll.ohTrigger(RecalcTrigger,Trigger1Y)),NA())</f>
        <v>2.0907003583391183E-2</v>
      </c>
      <c r="Q2647" s="52">
        <f>IFERROR(_xll.qlIndexFixing(ONIndex1Y,I2647,TRUE,_xll.ohTrigger(RecalcTrigger,Trigger1Y)),NA())</f>
        <v>2.071181473320749E-2</v>
      </c>
    </row>
    <row r="2648" spans="2:17" x14ac:dyDescent="0.2">
      <c r="B2648" s="46" t="s">
        <v>51</v>
      </c>
      <c r="D2648" s="49">
        <f>_xll.qlCalendarAdvance(LocalCalendar,$D2647,B2648,"f",FALSE)</f>
        <v>58348</v>
      </c>
      <c r="E2648" s="49">
        <f>_xll.qlInterestRateIndexValueDate(IndexON,D2648)</f>
        <v>58348</v>
      </c>
      <c r="F2648" s="52">
        <f>IFERROR(_xll.qlIndexFixing(IndexON,D2648,TRUE,_xll.ohTrigger(RecalcTrigger,TriggerON)),NA())</f>
        <v>1.2535385174592406E-2</v>
      </c>
      <c r="H2648" s="49">
        <f>_xll.qlCalendarAdvance(IborCalendar,$H2647,B2648,"f",FALSE)</f>
        <v>58327</v>
      </c>
      <c r="I2648" s="49">
        <f>_xll.qlInterestRateIndexValueDate(Index1M,$H2648)</f>
        <v>58329</v>
      </c>
      <c r="J2648" s="52">
        <f>IFERROR(_xll.qlIndexFixing(Index1M,$H2648,TRUE,_xll.ohTrigger(RecalcTrigger,Trigger1M)),NA())</f>
        <v>1.5523924963589474E-2</v>
      </c>
      <c r="K2648" s="52">
        <f>IFERROR(_xll.qlIndexFixing(ONIndex1M,I2648,TRUE,_xll.ohTrigger(RecalcTrigger,Trigger1M)),NA())</f>
        <v>1.5517208051765152E-2</v>
      </c>
      <c r="L2648" s="52">
        <f>IFERROR(_xll.qlIndexFixing(Index3M,H2648,TRUE,_xll.ohTrigger(RecalcTrigger,Trigger3M)),NA())</f>
        <v>1.6947865955479268E-2</v>
      </c>
      <c r="M2648" s="52">
        <f>IFERROR(_xll.qlIndexFixing(ONIndex3M,I2648,TRUE,_xll.ohTrigger(RecalcTrigger,Trigger3M)),NA())</f>
        <v>1.6919928655116934E-2</v>
      </c>
      <c r="N2648" s="52">
        <f>IFERROR(_xll.qlIndexFixing(Index6M,$H2648,TRUE,_xll.ohTrigger(RecalcTrigger,Trigger6M)),NA())</f>
        <v>1.8856414631983683E-2</v>
      </c>
      <c r="O2648" s="52">
        <f>IFERROR(_xll.qlIndexFixing(ONIndex6M,I2648,TRUE,_xll.ohTrigger(RecalcTrigger,Trigger6M)),NA())</f>
        <v>1.8782092485531976E-2</v>
      </c>
      <c r="P2648" s="52">
        <f>IFERROR(_xll.qlIndexFixing(Index1Y,$H2648,TRUE,_xll.ohTrigger(RecalcTrigger,Trigger1Y)),NA())</f>
        <v>2.0905514135566055E-2</v>
      </c>
      <c r="Q2648" s="52">
        <f>IFERROR(_xll.qlIndexFixing(ONIndex1Y,I2648,TRUE,_xll.ohTrigger(RecalcTrigger,Trigger1Y)),NA())</f>
        <v>2.0710821993956685E-2</v>
      </c>
    </row>
    <row r="2649" spans="2:17" x14ac:dyDescent="0.2">
      <c r="B2649" s="46" t="s">
        <v>51</v>
      </c>
      <c r="D2649" s="49">
        <f>_xll.qlCalendarAdvance(LocalCalendar,$D2648,B2649,"f",FALSE)</f>
        <v>58355</v>
      </c>
      <c r="E2649" s="49">
        <f>_xll.qlInterestRateIndexValueDate(IndexON,D2649)</f>
        <v>58355</v>
      </c>
      <c r="F2649" s="52">
        <f>IFERROR(_xll.qlIndexFixing(IndexON,D2649,TRUE,_xll.ohTrigger(RecalcTrigger,TriggerON)),NA())</f>
        <v>1.2533128750344957E-2</v>
      </c>
      <c r="H2649" s="49">
        <f>_xll.qlCalendarAdvance(IborCalendar,$H2648,B2649,"f",FALSE)</f>
        <v>58334</v>
      </c>
      <c r="I2649" s="49">
        <f>_xll.qlInterestRateIndexValueDate(Index1M,$H2649)</f>
        <v>58336</v>
      </c>
      <c r="J2649" s="52">
        <f>IFERROR(_xll.qlIndexFixing(Index1M,$H2649,TRUE,_xll.ohTrigger(RecalcTrigger,Trigger1M)),NA())</f>
        <v>1.5521974865139176E-2</v>
      </c>
      <c r="K2649" s="52">
        <f>IFERROR(_xll.qlIndexFixing(ONIndex1M,I2649,TRUE,_xll.ohTrigger(RecalcTrigger,Trigger1M)),NA())</f>
        <v>1.5515460130197667E-2</v>
      </c>
      <c r="L2649" s="52">
        <f>IFERROR(_xll.qlIndexFixing(Index3M,H2649,TRUE,_xll.ohTrigger(RecalcTrigger,Trigger3M)),NA())</f>
        <v>1.6946646205628253E-2</v>
      </c>
      <c r="M2649" s="52">
        <f>IFERROR(_xll.qlIndexFixing(ONIndex3M,I2649,TRUE,_xll.ohTrigger(RecalcTrigger,Trigger3M)),NA())</f>
        <v>1.6918692421841186E-2</v>
      </c>
      <c r="N2649" s="52">
        <f>IFERROR(_xll.qlIndexFixing(Index6M,$H2649,TRUE,_xll.ohTrigger(RecalcTrigger,Trigger6M)),NA())</f>
        <v>1.8855296286931073E-2</v>
      </c>
      <c r="O2649" s="52">
        <f>IFERROR(_xll.qlIndexFixing(ONIndex6M,I2649,TRUE,_xll.ohTrigger(RecalcTrigger,Trigger6M)),NA())</f>
        <v>1.8780947560097516E-2</v>
      </c>
      <c r="P2649" s="52">
        <f>IFERROR(_xll.qlIndexFixing(Index1Y,$H2649,TRUE,_xll.ohTrigger(RecalcTrigger,Trigger1Y)),NA())</f>
        <v>2.0904563052091034E-2</v>
      </c>
      <c r="Q2649" s="52">
        <f>IFERROR(_xll.qlIndexFixing(ONIndex1Y,I2649,TRUE,_xll.ohTrigger(RecalcTrigger,Trigger1Y)),NA())</f>
        <v>2.070983151457817E-2</v>
      </c>
    </row>
    <row r="2650" spans="2:17" x14ac:dyDescent="0.2">
      <c r="B2650" s="46" t="s">
        <v>51</v>
      </c>
      <c r="D2650" s="49">
        <f>_xll.qlCalendarAdvance(LocalCalendar,$D2649,B2650,"f",FALSE)</f>
        <v>58362</v>
      </c>
      <c r="E2650" s="49">
        <f>_xll.qlInterestRateIndexValueDate(IndexON,D2650)</f>
        <v>58362</v>
      </c>
      <c r="F2650" s="52">
        <f>IFERROR(_xll.qlIndexFixing(IndexON,D2650,TRUE,_xll.ohTrigger(RecalcTrigger,TriggerON)),NA())</f>
        <v>1.2530878512828636E-2</v>
      </c>
      <c r="H2650" s="49">
        <f>_xll.qlCalendarAdvance(IborCalendar,$H2649,B2650,"f",FALSE)</f>
        <v>58341</v>
      </c>
      <c r="I2650" s="49">
        <f>_xll.qlInterestRateIndexValueDate(Index1M,$H2650)</f>
        <v>58343</v>
      </c>
      <c r="J2650" s="52">
        <f>IFERROR(_xll.qlIndexFixing(Index1M,$H2650,TRUE,_xll.ohTrigger(RecalcTrigger,Trigger1M)),NA())</f>
        <v>1.5520239918777601E-2</v>
      </c>
      <c r="K2650" s="52">
        <f>IFERROR(_xll.qlIndexFixing(ONIndex1M,I2650,TRUE,_xll.ohTrigger(RecalcTrigger,Trigger1M)),NA())</f>
        <v>1.5513716965704916E-2</v>
      </c>
      <c r="L2650" s="52">
        <f>IFERROR(_xll.qlIndexFixing(Index3M,H2650,TRUE,_xll.ohTrigger(RecalcTrigger,Trigger3M)),NA())</f>
        <v>1.6946678085315383E-2</v>
      </c>
      <c r="M2650" s="52">
        <f>IFERROR(_xll.qlIndexFixing(ONIndex3M,I2650,TRUE,_xll.ohTrigger(RecalcTrigger,Trigger3M)),NA())</f>
        <v>1.6917459553233982E-2</v>
      </c>
      <c r="N2650" s="52">
        <f>IFERROR(_xll.qlIndexFixing(Index6M,$H2650,TRUE,_xll.ohTrigger(RecalcTrigger,Trigger6M)),NA())</f>
        <v>1.8854180837968866E-2</v>
      </c>
      <c r="O2650" s="52">
        <f>IFERROR(_xll.qlIndexFixing(ONIndex6M,I2650,TRUE,_xll.ohTrigger(RecalcTrigger,Trigger6M)),NA())</f>
        <v>1.8779805503088554E-2</v>
      </c>
      <c r="P2650" s="52">
        <f>IFERROR(_xll.qlIndexFixing(Index1Y,$H2650,TRUE,_xll.ohTrigger(RecalcTrigger,Trigger1Y)),NA())</f>
        <v>2.0903614277564701E-2</v>
      </c>
      <c r="Q2650" s="52">
        <f>IFERROR(_xll.qlIndexFixing(ONIndex1Y,I2650,TRUE,_xll.ohTrigger(RecalcTrigger,Trigger1Y)),NA())</f>
        <v>2.0708843295311752E-2</v>
      </c>
    </row>
    <row r="2651" spans="2:17" x14ac:dyDescent="0.2">
      <c r="B2651" s="46" t="s">
        <v>51</v>
      </c>
      <c r="D2651" s="49">
        <f>_xll.qlCalendarAdvance(LocalCalendar,$D2650,B2651,"f",FALSE)</f>
        <v>58369</v>
      </c>
      <c r="E2651" s="49">
        <f>_xll.qlInterestRateIndexValueDate(IndexON,D2651)</f>
        <v>58369</v>
      </c>
      <c r="F2651" s="52">
        <f>IFERROR(_xll.qlIndexFixing(IndexON,D2651,TRUE,_xll.ohTrigger(RecalcTrigger,TriggerON)),NA())</f>
        <v>1.2528634462363186E-2</v>
      </c>
      <c r="H2651" s="49">
        <f>_xll.qlCalendarAdvance(IborCalendar,$H2650,B2651,"f",FALSE)</f>
        <v>58348</v>
      </c>
      <c r="I2651" s="49">
        <f>_xll.qlInterestRateIndexValueDate(Index1M,$H2651)</f>
        <v>58350</v>
      </c>
      <c r="J2651" s="52">
        <f>IFERROR(_xll.qlIndexFixing(Index1M,$H2651,TRUE,_xll.ohTrigger(RecalcTrigger,Trigger1M)),NA())</f>
        <v>1.5518509736212882E-2</v>
      </c>
      <c r="K2651" s="52">
        <f>IFERROR(_xll.qlIndexFixing(ONIndex1M,I2651,TRUE,_xll.ohTrigger(RecalcTrigger,Trigger1M)),NA())</f>
        <v>1.5511978558446771E-2</v>
      </c>
      <c r="L2651" s="52">
        <f>IFERROR(_xll.qlIndexFixing(Index3M,H2651,TRUE,_xll.ohTrigger(RecalcTrigger,Trigger3M)),NA())</f>
        <v>1.6944529049415961E-2</v>
      </c>
      <c r="M2651" s="52">
        <f>IFERROR(_xll.qlIndexFixing(ONIndex3M,I2651,TRUE,_xll.ohTrigger(RecalcTrigger,Trigger3M)),NA())</f>
        <v>1.6916230049215386E-2</v>
      </c>
      <c r="N2651" s="52">
        <f>IFERROR(_xll.qlIndexFixing(Index6M,$H2651,TRUE,_xll.ohTrigger(RecalcTrigger,Trigger6M)),NA())</f>
        <v>1.8853481934153885E-2</v>
      </c>
      <c r="O2651" s="52">
        <f>IFERROR(_xll.qlIndexFixing(ONIndex6M,I2651,TRUE,_xll.ohTrigger(RecalcTrigger,Trigger6M)),NA())</f>
        <v>1.8778666314185344E-2</v>
      </c>
      <c r="P2651" s="52">
        <f>IFERROR(_xll.qlIndexFixing(Index1Y,$H2651,TRUE,_xll.ohTrigger(RecalcTrigger,Trigger1Y)),NA())</f>
        <v>2.0902667811980968E-2</v>
      </c>
      <c r="Q2651" s="52">
        <f>IFERROR(_xll.qlIndexFixing(ONIndex1Y,I2651,TRUE,_xll.ohTrigger(RecalcTrigger,Trigger1Y)),NA())</f>
        <v>2.0707857335677815E-2</v>
      </c>
    </row>
    <row r="2652" spans="2:17" x14ac:dyDescent="0.2">
      <c r="B2652" s="46" t="s">
        <v>51</v>
      </c>
      <c r="D2652" s="49">
        <f>_xll.qlCalendarAdvance(LocalCalendar,$D2651,B2652,"f",FALSE)</f>
        <v>58376</v>
      </c>
      <c r="E2652" s="49">
        <f>_xll.qlInterestRateIndexValueDate(IndexON,D2652)</f>
        <v>58376</v>
      </c>
      <c r="F2652" s="52">
        <f>IFERROR(_xll.qlIndexFixing(IndexON,D2652,TRUE,_xll.ohTrigger(RecalcTrigger,TriggerON)),NA())</f>
        <v>1.2526396598548928E-2</v>
      </c>
      <c r="H2652" s="49">
        <f>_xll.qlCalendarAdvance(IborCalendar,$H2651,B2652,"f",FALSE)</f>
        <v>58355</v>
      </c>
      <c r="I2652" s="49">
        <f>_xll.qlInterestRateIndexValueDate(Index1M,$H2652)</f>
        <v>58357</v>
      </c>
      <c r="J2652" s="52">
        <f>IFERROR(_xll.qlIndexFixing(Index1M,$H2652,TRUE,_xll.ohTrigger(RecalcTrigger,Trigger1M)),NA())</f>
        <v>1.5516784317442522E-2</v>
      </c>
      <c r="K2652" s="52">
        <f>IFERROR(_xll.qlIndexFixing(ONIndex1M,I2652,TRUE,_xll.ohTrigger(RecalcTrigger,Trigger1M)),NA())</f>
        <v>1.5510244908343296E-2</v>
      </c>
      <c r="L2652" s="52">
        <f>IFERROR(_xll.qlIndexFixing(Index3M,H2652,TRUE,_xll.ohTrigger(RecalcTrigger,Trigger3M)),NA())</f>
        <v>1.6943319621668444E-2</v>
      </c>
      <c r="M2652" s="52">
        <f>IFERROR(_xll.qlIndexFixing(ONIndex3M,I2652,TRUE,_xll.ohTrigger(RecalcTrigger,Trigger3M)),NA())</f>
        <v>1.691500390954559E-2</v>
      </c>
      <c r="N2652" s="52">
        <f>IFERROR(_xll.qlIndexFixing(Index6M,$H2652,TRUE,_xll.ohTrigger(RecalcTrigger,Trigger6M)),NA())</f>
        <v>1.8852372426394336E-2</v>
      </c>
      <c r="O2652" s="52">
        <f>IFERROR(_xll.qlIndexFixing(ONIndex6M,I2652,TRUE,_xll.ohTrigger(RecalcTrigger,Trigger6M)),NA())</f>
        <v>1.8777529993627695E-2</v>
      </c>
      <c r="P2652" s="52">
        <f>IFERROR(_xll.qlIndexFixing(Index1Y,$H2652,TRUE,_xll.ohTrigger(RecalcTrigger,Trigger1Y)),NA())</f>
        <v>2.0902260262823422E-2</v>
      </c>
      <c r="Q2652" s="52">
        <f>IFERROR(_xll.qlIndexFixing(ONIndex1Y,I2652,TRUE,_xll.ohTrigger(RecalcTrigger,Trigger1Y)),NA())</f>
        <v>2.0706873635996104E-2</v>
      </c>
    </row>
    <row r="2653" spans="2:17" x14ac:dyDescent="0.2">
      <c r="B2653" s="46" t="s">
        <v>51</v>
      </c>
      <c r="D2653" s="49">
        <f>_xll.qlCalendarAdvance(LocalCalendar,$D2652,B2653,"f",FALSE)</f>
        <v>58383</v>
      </c>
      <c r="E2653" s="49">
        <f>_xll.qlInterestRateIndexValueDate(IndexON,D2653)</f>
        <v>58383</v>
      </c>
      <c r="F2653" s="52">
        <f>IFERROR(_xll.qlIndexFixing(IndexON,D2653,TRUE,_xll.ohTrigger(RecalcTrigger,TriggerON)),NA())</f>
        <v>1.2524164921545733E-2</v>
      </c>
      <c r="H2653" s="49">
        <f>_xll.qlCalendarAdvance(IborCalendar,$H2652,B2653,"f",FALSE)</f>
        <v>58362</v>
      </c>
      <c r="I2653" s="49">
        <f>_xll.qlInterestRateIndexValueDate(Index1M,$H2653)</f>
        <v>58364</v>
      </c>
      <c r="J2653" s="52">
        <f>IFERROR(_xll.qlIndexFixing(Index1M,$H2653,TRUE,_xll.ohTrigger(RecalcTrigger,Trigger1M)),NA())</f>
        <v>1.551506366246902E-2</v>
      </c>
      <c r="K2653" s="52">
        <f>IFERROR(_xll.qlIndexFixing(ONIndex1M,I2653,TRUE,_xll.ohTrigger(RecalcTrigger,Trigger1M)),NA())</f>
        <v>1.5508516015474427E-2</v>
      </c>
      <c r="L2653" s="52">
        <f>IFERROR(_xll.qlIndexFixing(Index3M,H2653,TRUE,_xll.ohTrigger(RecalcTrigger,Trigger3M)),NA())</f>
        <v>1.6942113573256871E-2</v>
      </c>
      <c r="M2653" s="52">
        <f>IFERROR(_xll.qlIndexFixing(ONIndex3M,I2653,TRUE,_xll.ohTrigger(RecalcTrigger,Trigger3M)),NA())</f>
        <v>1.6913781134624273E-2</v>
      </c>
      <c r="N2653" s="52">
        <f>IFERROR(_xll.qlIndexFixing(Index6M,$H2653,TRUE,_xll.ohTrigger(RecalcTrigger,Trigger6M)),NA())</f>
        <v>1.8852921890792265E-2</v>
      </c>
      <c r="O2653" s="52">
        <f>IFERROR(_xll.qlIndexFixing(ONIndex6M,I2653,TRUE,_xll.ohTrigger(RecalcTrigger,Trigger6M)),NA())</f>
        <v>1.8776396541335671E-2</v>
      </c>
      <c r="P2653" s="52">
        <f>IFERROR(_xll.qlIndexFixing(Index1Y,$H2653,TRUE,_xll.ohTrigger(RecalcTrigger,Trigger1Y)),NA())</f>
        <v>2.0900781807613723E-2</v>
      </c>
      <c r="Q2653" s="52">
        <f>IFERROR(_xll.qlIndexFixing(ONIndex1Y,I2653,TRUE,_xll.ohTrigger(RecalcTrigger,Trigger1Y)),NA())</f>
        <v>2.0705892196186682E-2</v>
      </c>
    </row>
    <row r="2654" spans="2:17" x14ac:dyDescent="0.2">
      <c r="B2654" s="46" t="s">
        <v>51</v>
      </c>
      <c r="D2654" s="49">
        <f>_xll.qlCalendarAdvance(LocalCalendar,$D2653,B2654,"f",FALSE)</f>
        <v>58391</v>
      </c>
      <c r="E2654" s="49">
        <f>_xll.qlInterestRateIndexValueDate(IndexON,D2654)</f>
        <v>58391</v>
      </c>
      <c r="F2654" s="52">
        <f>IFERROR(_xll.qlIndexFixing(IndexON,D2654,TRUE,_xll.ohTrigger(RecalcTrigger,TriggerON)),NA())</f>
        <v>1.252162200942486E-2</v>
      </c>
      <c r="H2654" s="49">
        <f>_xll.qlCalendarAdvance(IborCalendar,$H2653,B2654,"f",FALSE)</f>
        <v>58369</v>
      </c>
      <c r="I2654" s="49">
        <f>_xll.qlInterestRateIndexValueDate(Index1M,$H2654)</f>
        <v>58371</v>
      </c>
      <c r="J2654" s="52">
        <f>IFERROR(_xll.qlIndexFixing(Index1M,$H2654,TRUE,_xll.ohTrigger(RecalcTrigger,Trigger1M)),NA())</f>
        <v>1.551334777128488E-2</v>
      </c>
      <c r="K2654" s="52">
        <f>IFERROR(_xll.qlIndexFixing(ONIndex1M,I2654,TRUE,_xll.ohTrigger(RecalcTrigger,Trigger1M)),NA())</f>
        <v>1.5506791879760229E-2</v>
      </c>
      <c r="L2654" s="52">
        <f>IFERROR(_xll.qlIndexFixing(Index3M,H2654,TRUE,_xll.ohTrigger(RecalcTrigger,Trigger3M)),NA())</f>
        <v>1.6940910904176893E-2</v>
      </c>
      <c r="M2654" s="52">
        <f>IFERROR(_xll.qlIndexFixing(ONIndex3M,I2654,TRUE,_xll.ohTrigger(RecalcTrigger,Trigger3M)),NA())</f>
        <v>1.6912561724211628E-2</v>
      </c>
      <c r="N2654" s="52">
        <f>IFERROR(_xll.qlIndexFixing(Index6M,$H2654,TRUE,_xll.ohTrigger(RecalcTrigger,Trigger6M)),NA())</f>
        <v>1.8850162099562171E-2</v>
      </c>
      <c r="O2654" s="52">
        <f>IFERROR(_xll.qlIndexFixing(ONIndex6M,I2654,TRUE,_xll.ohTrigger(RecalcTrigger,Trigger6M)),NA())</f>
        <v>1.8775265957389209E-2</v>
      </c>
      <c r="P2654" s="52">
        <f>IFERROR(_xll.qlIndexFixing(Index1Y,$H2654,TRUE,_xll.ohTrigger(RecalcTrigger,Trigger1Y)),NA())</f>
        <v>2.0899842268817394E-2</v>
      </c>
      <c r="Q2654" s="52">
        <f>IFERROR(_xll.qlIndexFixing(ONIndex1Y,I2654,TRUE,_xll.ohTrigger(RecalcTrigger,Trigger1Y)),NA())</f>
        <v>2.0704913016409421E-2</v>
      </c>
    </row>
    <row r="2655" spans="2:17" x14ac:dyDescent="0.2">
      <c r="B2655" s="46" t="s">
        <v>51</v>
      </c>
      <c r="D2655" s="49">
        <f>_xll.qlCalendarAdvance(LocalCalendar,$D2654,B2655,"f",FALSE)</f>
        <v>58398</v>
      </c>
      <c r="E2655" s="49">
        <f>_xll.qlInterestRateIndexValueDate(IndexON,D2655)</f>
        <v>58398</v>
      </c>
      <c r="F2655" s="52">
        <f>IFERROR(_xll.qlIndexFixing(IndexON,D2655,TRUE,_xll.ohTrigger(RecalcTrigger,TriggerON)),NA())</f>
        <v>1.2519403590056655E-2</v>
      </c>
      <c r="H2655" s="49">
        <f>_xll.qlCalendarAdvance(IborCalendar,$H2654,B2655,"f",FALSE)</f>
        <v>58376</v>
      </c>
      <c r="I2655" s="49">
        <f>_xll.qlInterestRateIndexValueDate(Index1M,$H2655)</f>
        <v>58378</v>
      </c>
      <c r="J2655" s="52">
        <f>IFERROR(_xll.qlIndexFixing(Index1M,$H2655,TRUE,_xll.ohTrigger(RecalcTrigger,Trigger1M)),NA())</f>
        <v>1.5511000082848293E-2</v>
      </c>
      <c r="K2655" s="52">
        <f>IFERROR(_xll.qlIndexFixing(ONIndex1M,I2655,TRUE,_xll.ohTrigger(RecalcTrigger,Trigger1M)),NA())</f>
        <v>1.5505072501280637E-2</v>
      </c>
      <c r="L2655" s="52">
        <f>IFERROR(_xll.qlIndexFixing(Index3M,H2655,TRUE,_xll.ohTrigger(RecalcTrigger,Trigger3M)),NA())</f>
        <v>1.6939711614425909E-2</v>
      </c>
      <c r="M2655" s="52">
        <f>IFERROR(_xll.qlIndexFixing(ONIndex3M,I2655,TRUE,_xll.ohTrigger(RecalcTrigger,Trigger3M)),NA())</f>
        <v>1.6911345678307654E-2</v>
      </c>
      <c r="N2655" s="52">
        <f>IFERROR(_xll.qlIndexFixing(Index6M,$H2655,TRUE,_xll.ohTrigger(RecalcTrigger,Trigger6M)),NA())</f>
        <v>1.8849061280479508E-2</v>
      </c>
      <c r="O2655" s="52">
        <f>IFERROR(_xll.qlIndexFixing(ONIndex6M,I2655,TRUE,_xll.ohTrigger(RecalcTrigger,Trigger6M)),NA())</f>
        <v>1.8774138241708371E-2</v>
      </c>
      <c r="P2655" s="52">
        <f>IFERROR(_xll.qlIndexFixing(Index1Y,$H2655,TRUE,_xll.ohTrigger(RecalcTrigger,Trigger1Y)),NA())</f>
        <v>2.0897294405611843E-2</v>
      </c>
      <c r="Q2655" s="52">
        <f>IFERROR(_xll.qlIndexFixing(ONIndex1Y,I2655,TRUE,_xll.ohTrigger(RecalcTrigger,Trigger1Y)),NA())</f>
        <v>2.0703936096424513E-2</v>
      </c>
    </row>
    <row r="2656" spans="2:17" x14ac:dyDescent="0.2">
      <c r="B2656" s="46" t="s">
        <v>51</v>
      </c>
      <c r="D2656" s="49">
        <f>_xll.qlCalendarAdvance(LocalCalendar,$D2655,B2656,"f",FALSE)</f>
        <v>58405</v>
      </c>
      <c r="E2656" s="49">
        <f>_xll.qlInterestRateIndexValueDate(IndexON,D2656)</f>
        <v>58405</v>
      </c>
      <c r="F2656" s="52">
        <f>IFERROR(_xll.qlIndexFixing(IndexON,D2656,TRUE,_xll.ohTrigger(RecalcTrigger,TriggerON)),NA())</f>
        <v>1.2517251199111179E-2</v>
      </c>
      <c r="H2656" s="49">
        <f>_xll.qlCalendarAdvance(IborCalendar,$H2655,B2656,"f",FALSE)</f>
        <v>58383</v>
      </c>
      <c r="I2656" s="49">
        <f>_xll.qlInterestRateIndexValueDate(Index1M,$H2656)</f>
        <v>58385</v>
      </c>
      <c r="J2656" s="52">
        <f>IFERROR(_xll.qlIndexFixing(Index1M,$H2656,TRUE,_xll.ohTrigger(RecalcTrigger,Trigger1M)),NA())</f>
        <v>1.5509930280284689E-2</v>
      </c>
      <c r="K2656" s="52">
        <f>IFERROR(_xll.qlIndexFixing(ONIndex1M,I2656,TRUE,_xll.ohTrigger(RecalcTrigger,Trigger1M)),NA())</f>
        <v>1.5503357879955715E-2</v>
      </c>
      <c r="L2656" s="52">
        <f>IFERROR(_xll.qlIndexFixing(Index3M,H2656,TRUE,_xll.ohTrigger(RecalcTrigger,Trigger3M)),NA())</f>
        <v>1.6938515703998697E-2</v>
      </c>
      <c r="M2656" s="52">
        <f>IFERROR(_xll.qlIndexFixing(ONIndex3M,I2656,TRUE,_xll.ohTrigger(RecalcTrigger,Trigger3M)),NA())</f>
        <v>1.6910132996912353E-2</v>
      </c>
      <c r="N2656" s="52">
        <f>IFERROR(_xll.qlIndexFixing(Index6M,$H2656,TRUE,_xll.ohTrigger(RecalcTrigger,Trigger6M)),NA())</f>
        <v>1.8847548961830066E-2</v>
      </c>
      <c r="O2656" s="52">
        <f>IFERROR(_xll.qlIndexFixing(ONIndex6M,I2656,TRUE,_xll.ohTrigger(RecalcTrigger,Trigger6M)),NA())</f>
        <v>1.8773013394213223E-2</v>
      </c>
      <c r="P2656" s="52">
        <f>IFERROR(_xll.qlIndexFixing(Index1Y,$H2656,TRUE,_xll.ohTrigger(RecalcTrigger,Trigger1Y)),NA())</f>
        <v>2.089797011796718E-2</v>
      </c>
      <c r="Q2656" s="52">
        <f>IFERROR(_xll.qlIndexFixing(ONIndex1Y,I2656,TRUE,_xll.ohTrigger(RecalcTrigger,Trigger1Y)),NA())</f>
        <v>2.0702961436231959E-2</v>
      </c>
    </row>
    <row r="2657" spans="2:17" x14ac:dyDescent="0.2">
      <c r="B2657" s="46" t="s">
        <v>51</v>
      </c>
      <c r="D2657" s="49">
        <f>_xll.qlCalendarAdvance(LocalCalendar,$D2656,B2657,"f",FALSE)</f>
        <v>58412</v>
      </c>
      <c r="E2657" s="49">
        <f>_xll.qlInterestRateIndexValueDate(IndexON,D2657)</f>
        <v>58412</v>
      </c>
      <c r="F2657" s="52">
        <f>IFERROR(_xll.qlIndexFixing(IndexON,D2657,TRUE,_xll.ohTrigger(RecalcTrigger,TriggerON)),NA())</f>
        <v>1.2514985311833371E-2</v>
      </c>
      <c r="H2657" s="49">
        <f>_xll.qlCalendarAdvance(IborCalendar,$H2656,B2657,"f",FALSE)</f>
        <v>58390</v>
      </c>
      <c r="I2657" s="49">
        <f>_xll.qlInterestRateIndexValueDate(Index1M,$H2657)</f>
        <v>58392</v>
      </c>
      <c r="J2657" s="52">
        <f>IFERROR(_xll.qlIndexFixing(Index1M,$H2657,TRUE,_xll.ohTrigger(RecalcTrigger,Trigger1M)),NA())</f>
        <v>1.5508228680461145E-2</v>
      </c>
      <c r="K2657" s="52">
        <f>IFERROR(_xll.qlIndexFixing(ONIndex1M,I2657,TRUE,_xll.ohTrigger(RecalcTrigger,Trigger1M)),NA())</f>
        <v>1.5501648015785463E-2</v>
      </c>
      <c r="L2657" s="52">
        <f>IFERROR(_xll.qlIndexFixing(Index3M,H2657,TRUE,_xll.ohTrigger(RecalcTrigger,Trigger3M)),NA())</f>
        <v>1.6937323172894397E-2</v>
      </c>
      <c r="M2657" s="52">
        <f>IFERROR(_xll.qlIndexFixing(ONIndex3M,I2657,TRUE,_xll.ohTrigger(RecalcTrigger,Trigger3M)),NA())</f>
        <v>1.6908923680265531E-2</v>
      </c>
      <c r="N2657" s="52">
        <f>IFERROR(_xll.qlIndexFixing(Index6M,$H2657,TRUE,_xll.ohTrigger(RecalcTrigger,Trigger6M)),NA())</f>
        <v>1.8846453785367579E-2</v>
      </c>
      <c r="O2657" s="52">
        <f>IFERROR(_xll.qlIndexFixing(ONIndex6M,I2657,TRUE,_xll.ohTrigger(RecalcTrigger,Trigger6M)),NA())</f>
        <v>1.8771891415143571E-2</v>
      </c>
      <c r="P2657" s="52">
        <f>IFERROR(_xll.qlIndexFixing(Index1Y,$H2657,TRUE,_xll.ohTrigger(RecalcTrigger,Trigger1Y)),NA())</f>
        <v>2.0897037505899607E-2</v>
      </c>
      <c r="Q2657" s="52">
        <f>IFERROR(_xll.qlIndexFixing(ONIndex1Y,I2657,TRUE,_xll.ohTrigger(RecalcTrigger,Trigger1Y)),NA())</f>
        <v>2.0701989036071566E-2</v>
      </c>
    </row>
    <row r="2658" spans="2:17" x14ac:dyDescent="0.2">
      <c r="B2658" s="46" t="s">
        <v>51</v>
      </c>
      <c r="D2658" s="49">
        <f>_xll.qlCalendarAdvance(LocalCalendar,$D2657,B2658,"f",FALSE)</f>
        <v>58419</v>
      </c>
      <c r="E2658" s="49">
        <f>_xll.qlInterestRateIndexValueDate(IndexON,D2658)</f>
        <v>58419</v>
      </c>
      <c r="F2658" s="52">
        <f>IFERROR(_xll.qlIndexFixing(IndexON,D2658,TRUE,_xll.ohTrigger(RecalcTrigger,TriggerON)),NA())</f>
        <v>1.2512785452898356E-2</v>
      </c>
      <c r="H2658" s="49">
        <f>_xll.qlCalendarAdvance(IborCalendar,$H2657,B2658,"f",FALSE)</f>
        <v>58397</v>
      </c>
      <c r="I2658" s="49">
        <f>_xll.qlInterestRateIndexValueDate(Index1M,$H2658)</f>
        <v>58399</v>
      </c>
      <c r="J2658" s="52">
        <f>IFERROR(_xll.qlIndexFixing(Index1M,$H2658,TRUE,_xll.ohTrigger(RecalcTrigger,Trigger1M)),NA())</f>
        <v>1.5506531844421967E-2</v>
      </c>
      <c r="K2658" s="52">
        <f>IFERROR(_xll.qlIndexFixing(ONIndex1M,I2658,TRUE,_xll.ohTrigger(RecalcTrigger,Trigger1M)),NA())</f>
        <v>1.5499942908769881E-2</v>
      </c>
      <c r="L2658" s="52">
        <f>IFERROR(_xll.qlIndexFixing(Index3M,H2658,TRUE,_xll.ohTrigger(RecalcTrigger,Trigger3M)),NA())</f>
        <v>1.6936134021109529E-2</v>
      </c>
      <c r="M2658" s="52">
        <f>IFERROR(_xll.qlIndexFixing(ONIndex3M,I2658,TRUE,_xll.ohTrigger(RecalcTrigger,Trigger3M)),NA())</f>
        <v>1.6907717728047444E-2</v>
      </c>
      <c r="N2658" s="52">
        <f>IFERROR(_xll.qlIndexFixing(Index6M,$H2658,TRUE,_xll.ohTrigger(RecalcTrigger,Trigger6M)),NA())</f>
        <v>1.8845361504956845E-2</v>
      </c>
      <c r="O2658" s="52">
        <f>IFERROR(_xll.qlIndexFixing(ONIndex6M,I2658,TRUE,_xll.ohTrigger(RecalcTrigger,Trigger6M)),NA())</f>
        <v>1.8770772304179673E-2</v>
      </c>
      <c r="P2658" s="52">
        <f>IFERROR(_xll.qlIndexFixing(Index1Y,$H2658,TRUE,_xll.ohTrigger(RecalcTrigger,Trigger1Y)),NA())</f>
        <v>2.0896107202729455E-2</v>
      </c>
      <c r="Q2658" s="52">
        <f>IFERROR(_xll.qlIndexFixing(ONIndex1Y,I2658,TRUE,_xll.ohTrigger(RecalcTrigger,Trigger1Y)),NA())</f>
        <v>2.0701018895783463E-2</v>
      </c>
    </row>
    <row r="2659" spans="2:17" x14ac:dyDescent="0.2">
      <c r="B2659" s="46" t="s">
        <v>51</v>
      </c>
      <c r="D2659" s="49">
        <f>_xll.qlCalendarAdvance(LocalCalendar,$D2658,B2659,"f",FALSE)</f>
        <v>58426</v>
      </c>
      <c r="E2659" s="49">
        <f>_xll.qlInterestRateIndexValueDate(IndexON,D2659)</f>
        <v>58426</v>
      </c>
      <c r="F2659" s="52">
        <f>IFERROR(_xll.qlIndexFixing(IndexON,D2659,TRUE,_xll.ohTrigger(RecalcTrigger,TriggerON)),NA())</f>
        <v>1.2510591780854341E-2</v>
      </c>
      <c r="H2659" s="49">
        <f>_xll.qlCalendarAdvance(IborCalendar,$H2658,B2659,"f",FALSE)</f>
        <v>58404</v>
      </c>
      <c r="I2659" s="49">
        <f>_xll.qlInterestRateIndexValueDate(Index1M,$H2659)</f>
        <v>58407</v>
      </c>
      <c r="J2659" s="52">
        <f>IFERROR(_xll.qlIndexFixing(Index1M,$H2659,TRUE,_xll.ohTrigger(RecalcTrigger,Trigger1M)),NA())</f>
        <v>1.5504811793219438E-2</v>
      </c>
      <c r="K2659" s="52">
        <f>IFERROR(_xll.qlIndexFixing(ONIndex1M,I2659,TRUE,_xll.ohTrigger(RecalcTrigger,Trigger1M)),NA())</f>
        <v>1.549842482844177E-2</v>
      </c>
      <c r="L2659" s="52">
        <f>IFERROR(_xll.qlIndexFixing(Index3M,H2659,TRUE,_xll.ohTrigger(RecalcTrigger,Trigger3M)),NA())</f>
        <v>1.6934465414835537E-2</v>
      </c>
      <c r="M2659" s="52">
        <f>IFERROR(_xll.qlIndexFixing(ONIndex3M,I2659,TRUE,_xll.ohTrigger(RecalcTrigger,Trigger3M)),NA())</f>
        <v>1.6906966137923973E-2</v>
      </c>
      <c r="N2659" s="52">
        <f>IFERROR(_xll.qlIndexFixing(Index6M,$H2659,TRUE,_xll.ohTrigger(RecalcTrigger,Trigger6M)),NA())</f>
        <v>1.8844116730668364E-2</v>
      </c>
      <c r="O2659" s="52">
        <f>IFERROR(_xll.qlIndexFixing(ONIndex6M,I2659,TRUE,_xll.ohTrigger(RecalcTrigger,Trigger6M)),NA())</f>
        <v>1.8770316276377486E-2</v>
      </c>
      <c r="P2659" s="52">
        <f>IFERROR(_xll.qlIndexFixing(Index1Y,$H2659,TRUE,_xll.ohTrigger(RecalcTrigger,Trigger1Y)),NA())</f>
        <v>2.0895046826318212E-2</v>
      </c>
      <c r="Q2659" s="52">
        <f>IFERROR(_xll.qlIndexFixing(ONIndex1Y,I2659,TRUE,_xll.ohTrigger(RecalcTrigger,Trigger1Y)),NA())</f>
        <v>2.0700965155411311E-2</v>
      </c>
    </row>
    <row r="2660" spans="2:17" x14ac:dyDescent="0.2">
      <c r="B2660" s="46" t="s">
        <v>51</v>
      </c>
      <c r="D2660" s="49">
        <f>_xll.qlCalendarAdvance(LocalCalendar,$D2659,B2660,"f",FALSE)</f>
        <v>58433</v>
      </c>
      <c r="E2660" s="49">
        <f>_xll.qlInterestRateIndexValueDate(IndexON,D2660)</f>
        <v>58433</v>
      </c>
      <c r="F2660" s="52">
        <f>IFERROR(_xll.qlIndexFixing(IndexON,D2660,TRUE,_xll.ohTrigger(RecalcTrigger,TriggerON)),NA())</f>
        <v>1.2508465599623264E-2</v>
      </c>
      <c r="H2660" s="49">
        <f>_xll.qlCalendarAdvance(IborCalendar,$H2659,B2660,"f",FALSE)</f>
        <v>58411</v>
      </c>
      <c r="I2660" s="49">
        <f>_xll.qlInterestRateIndexValueDate(Index1M,$H2660)</f>
        <v>58413</v>
      </c>
      <c r="J2660" s="52">
        <f>IFERROR(_xll.qlIndexFixing(Index1M,$H2660,TRUE,_xll.ohTrigger(RecalcTrigger,Trigger1M)),NA())</f>
        <v>1.5503152463679226E-2</v>
      </c>
      <c r="K2660" s="52">
        <f>IFERROR(_xll.qlIndexFixing(ONIndex1M,I2660,TRUE,_xll.ohTrigger(RecalcTrigger,Trigger1M)),NA())</f>
        <v>1.5496546966282665E-2</v>
      </c>
      <c r="L2660" s="52">
        <f>IFERROR(_xll.qlIndexFixing(Index3M,H2660,TRUE,_xll.ohTrigger(RecalcTrigger,Trigger3M)),NA())</f>
        <v>1.6933451982556781E-2</v>
      </c>
      <c r="M2660" s="52">
        <f>IFERROR(_xll.qlIndexFixing(ONIndex3M,I2660,TRUE,_xll.ohTrigger(RecalcTrigger,Trigger3M)),NA())</f>
        <v>1.6905315917297159E-2</v>
      </c>
      <c r="N2660" s="52">
        <f>IFERROR(_xll.qlIndexFixing(Index6M,$H2660,TRUE,_xll.ohTrigger(RecalcTrigger,Trigger6M)),NA())</f>
        <v>1.8843600628202922E-2</v>
      </c>
      <c r="O2660" s="52">
        <f>IFERROR(_xll.qlIndexFixing(ONIndex6M,I2660,TRUE,_xll.ohTrigger(RecalcTrigger,Trigger6M)),NA())</f>
        <v>1.8768542687208623E-2</v>
      </c>
      <c r="P2660" s="52">
        <f>IFERROR(_xll.qlIndexFixing(Index1Y,$H2660,TRUE,_xll.ohTrigger(RecalcTrigger,Trigger1Y)),NA())</f>
        <v>2.0894253523052742E-2</v>
      </c>
      <c r="Q2660" s="52">
        <f>IFERROR(_xll.qlIndexFixing(ONIndex1Y,I2660,TRUE,_xll.ohTrigger(RecalcTrigger,Trigger1Y)),NA())</f>
        <v>2.0699085394664252E-2</v>
      </c>
    </row>
    <row r="2661" spans="2:17" x14ac:dyDescent="0.2">
      <c r="B2661" s="46" t="s">
        <v>51</v>
      </c>
      <c r="D2661" s="49">
        <f>_xll.qlCalendarAdvance(LocalCalendar,$D2660,B2661,"f",FALSE)</f>
        <v>58440</v>
      </c>
      <c r="E2661" s="49">
        <f>_xll.qlInterestRateIndexValueDate(IndexON,D2661)</f>
        <v>58440</v>
      </c>
      <c r="F2661" s="52">
        <f>IFERROR(_xll.qlIndexFixing(IndexON,D2661,TRUE,_xll.ohTrigger(RecalcTrigger,TriggerON)),NA())</f>
        <v>1.2506284667388456E-2</v>
      </c>
      <c r="H2661" s="49">
        <f>_xll.qlCalendarAdvance(IborCalendar,$H2660,B2661,"f",FALSE)</f>
        <v>58418</v>
      </c>
      <c r="I2661" s="49">
        <f>_xll.qlInterestRateIndexValueDate(Index1M,$H2661)</f>
        <v>58420</v>
      </c>
      <c r="J2661" s="52">
        <f>IFERROR(_xll.qlIndexFixing(Index1M,$H2661,TRUE,_xll.ohTrigger(RecalcTrigger,Trigger1M)),NA())</f>
        <v>1.5501469918978161E-2</v>
      </c>
      <c r="K2661" s="52">
        <f>IFERROR(_xll.qlIndexFixing(ONIndex1M,I2661,TRUE,_xll.ohTrigger(RecalcTrigger,Trigger1M)),NA())</f>
        <v>1.5494856130890966E-2</v>
      </c>
      <c r="L2661" s="52">
        <f>IFERROR(_xll.qlIndexFixing(Index3M,H2661,TRUE,_xll.ohTrigger(RecalcTrigger,Trigger3M)),NA())</f>
        <v>1.6932272782680575E-2</v>
      </c>
      <c r="M2661" s="52">
        <f>IFERROR(_xll.qlIndexFixing(ONIndex3M,I2661,TRUE,_xll.ohTrigger(RecalcTrigger,Trigger3M)),NA())</f>
        <v>1.690412005876496E-2</v>
      </c>
      <c r="N2661" s="52">
        <f>IFERROR(_xll.qlIndexFixing(Index6M,$H2661,TRUE,_xll.ohTrigger(RecalcTrigger,Trigger6M)),NA())</f>
        <v>1.8842517186342105E-2</v>
      </c>
      <c r="O2661" s="52">
        <f>IFERROR(_xll.qlIndexFixing(ONIndex6M,I2661,TRUE,_xll.ohTrigger(RecalcTrigger,Trigger6M)),NA())</f>
        <v>1.8767432181281407E-2</v>
      </c>
      <c r="P2661" s="52">
        <f>IFERROR(_xll.qlIndexFixing(Index1Y,$H2661,TRUE,_xll.ohTrigger(RecalcTrigger,Trigger1Y)),NA())</f>
        <v>2.0893330146534019E-2</v>
      </c>
      <c r="Q2661" s="52">
        <f>IFERROR(_xll.qlIndexFixing(ONIndex1Y,I2661,TRUE,_xll.ohTrigger(RecalcTrigger,Trigger1Y)),NA())</f>
        <v>2.0698122034152888E-2</v>
      </c>
    </row>
    <row r="2662" spans="2:17" x14ac:dyDescent="0.2">
      <c r="B2662" s="46" t="s">
        <v>51</v>
      </c>
      <c r="D2662" s="49">
        <f>_xll.qlCalendarAdvance(LocalCalendar,$D2661,B2662,"f",FALSE)</f>
        <v>58447</v>
      </c>
      <c r="E2662" s="49">
        <f>_xll.qlInterestRateIndexValueDate(IndexON,D2662)</f>
        <v>58447</v>
      </c>
      <c r="F2662" s="52">
        <f>IFERROR(_xll.qlIndexFixing(IndexON,D2662,TRUE,_xll.ohTrigger(RecalcTrigger,TriggerON)),NA())</f>
        <v>1.2504047885748548E-2</v>
      </c>
      <c r="H2662" s="49">
        <f>_xll.qlCalendarAdvance(IborCalendar,$H2661,B2662,"f",FALSE)</f>
        <v>58425</v>
      </c>
      <c r="I2662" s="49">
        <f>_xll.qlInterestRateIndexValueDate(Index1M,$H2662)</f>
        <v>58427</v>
      </c>
      <c r="J2662" s="52">
        <f>IFERROR(_xll.qlIndexFixing(Index1M,$H2662,TRUE,_xll.ohTrigger(RecalcTrigger,Trigger1M)),NA())</f>
        <v>1.5500006260249097E-2</v>
      </c>
      <c r="K2662" s="52">
        <f>IFERROR(_xll.qlIndexFixing(ONIndex1M,I2662,TRUE,_xll.ohTrigger(RecalcTrigger,Trigger1M)),NA())</f>
        <v>1.5493170052653937E-2</v>
      </c>
      <c r="L2662" s="52">
        <f>IFERROR(_xll.qlIndexFixing(Index3M,H2662,TRUE,_xll.ohTrigger(RecalcTrigger,Trigger3M)),NA())</f>
        <v>1.6931096961946609E-2</v>
      </c>
      <c r="M2662" s="52">
        <f>IFERROR(_xll.qlIndexFixing(ONIndex3M,I2662,TRUE,_xll.ohTrigger(RecalcTrigger,Trigger3M)),NA())</f>
        <v>1.6902927564821368E-2</v>
      </c>
      <c r="N2662" s="52">
        <f>IFERROR(_xll.qlIndexFixing(Index6M,$H2662,TRUE,_xll.ohTrigger(RecalcTrigger,Trigger6M)),NA())</f>
        <v>1.8841436640668181E-2</v>
      </c>
      <c r="O2662" s="52">
        <f>IFERROR(_xll.qlIndexFixing(ONIndex6M,I2662,TRUE,_xll.ohTrigger(RecalcTrigger,Trigger6M)),NA())</f>
        <v>1.8766324543539881E-2</v>
      </c>
      <c r="P2662" s="52">
        <f>IFERROR(_xll.qlIndexFixing(Index1Y,$H2662,TRUE,_xll.ohTrigger(RecalcTrigger,Trigger1Y)),NA())</f>
        <v>2.0892409078886214E-2</v>
      </c>
      <c r="Q2662" s="52">
        <f>IFERROR(_xll.qlIndexFixing(ONIndex1Y,I2662,TRUE,_xll.ohTrigger(RecalcTrigger,Trigger1Y)),NA())</f>
        <v>2.0697160933433878E-2</v>
      </c>
    </row>
    <row r="2663" spans="2:17" x14ac:dyDescent="0.2">
      <c r="B2663" s="46" t="s">
        <v>51</v>
      </c>
      <c r="D2663" s="49">
        <f>_xll.qlCalendarAdvance(LocalCalendar,$D2662,B2663,"f",FALSE)</f>
        <v>58454</v>
      </c>
      <c r="E2663" s="49">
        <f>_xll.qlInterestRateIndexValueDate(IndexON,D2663)</f>
        <v>58454</v>
      </c>
      <c r="F2663" s="52">
        <f>IFERROR(_xll.qlIndexFixing(IndexON,D2663,TRUE,_xll.ohTrigger(RecalcTrigger,TriggerON)),NA())</f>
        <v>1.2501878961108659E-2</v>
      </c>
      <c r="H2663" s="49">
        <f>_xll.qlCalendarAdvance(IborCalendar,$H2662,B2663,"f",FALSE)</f>
        <v>58432</v>
      </c>
      <c r="I2663" s="49">
        <f>_xll.qlInterestRateIndexValueDate(Index1M,$H2663)</f>
        <v>58438</v>
      </c>
      <c r="J2663" s="52">
        <f>IFERROR(_xll.qlIndexFixing(Index1M,$H2663,TRUE,_xll.ohTrigger(RecalcTrigger,Trigger1M)),NA())</f>
        <v>1.5496950737742803E-2</v>
      </c>
      <c r="K2663" s="52">
        <f>IFERROR(_xll.qlIndexFixing(ONIndex1M,I2663,TRUE,_xll.ohTrigger(RecalcTrigger,Trigger1M)),NA())</f>
        <v>1.5490530112547418E-2</v>
      </c>
      <c r="L2663" s="52">
        <f>IFERROR(_xll.qlIndexFixing(Index3M,H2663,TRUE,_xll.ohTrigger(RecalcTrigger,Trigger3M)),NA())</f>
        <v>1.6929256070896462E-2</v>
      </c>
      <c r="M2663" s="52">
        <f>IFERROR(_xll.qlIndexFixing(ONIndex3M,I2663,TRUE,_xll.ohTrigger(RecalcTrigger,Trigger3M)),NA())</f>
        <v>1.6901060443483829E-2</v>
      </c>
      <c r="N2663" s="52">
        <f>IFERROR(_xll.qlIndexFixing(Index6M,$H2663,TRUE,_xll.ohTrigger(RecalcTrigger,Trigger6M)),NA())</f>
        <v>1.8839744491791644E-2</v>
      </c>
      <c r="O2663" s="52">
        <f>IFERROR(_xll.qlIndexFixing(ONIndex6M,I2663,TRUE,_xll.ohTrigger(RecalcTrigger,Trigger6M)),NA())</f>
        <v>1.8764589764899142E-2</v>
      </c>
      <c r="P2663" s="52">
        <f>IFERROR(_xll.qlIndexFixing(Index1Y,$H2663,TRUE,_xll.ohTrigger(RecalcTrigger,Trigger1Y)),NA())</f>
        <v>2.0889890649813066E-2</v>
      </c>
      <c r="Q2663" s="52">
        <f>IFERROR(_xll.qlIndexFixing(ONIndex1Y,I2663,TRUE,_xll.ohTrigger(RecalcTrigger,Trigger1Y)),NA())</f>
        <v>2.0695655198057494E-2</v>
      </c>
    </row>
    <row r="2664" spans="2:17" x14ac:dyDescent="0.2">
      <c r="B2664" s="46" t="s">
        <v>51</v>
      </c>
      <c r="D2664" s="49">
        <f>_xll.qlCalendarAdvance(LocalCalendar,$D2663,B2664,"f",FALSE)</f>
        <v>58461</v>
      </c>
      <c r="E2664" s="49">
        <f>_xll.qlInterestRateIndexValueDate(IndexON,D2664)</f>
        <v>58461</v>
      </c>
      <c r="F2664" s="52">
        <f>IFERROR(_xll.qlIndexFixing(IndexON,D2664,TRUE,_xll.ohTrigger(RecalcTrigger,TriggerON)),NA())</f>
        <v>1.2499716223279833E-2</v>
      </c>
      <c r="H2664" s="49">
        <f>_xll.qlCalendarAdvance(IborCalendar,$H2663,B2664,"f",FALSE)</f>
        <v>58439</v>
      </c>
      <c r="I2664" s="49">
        <f>_xll.qlInterestRateIndexValueDate(Index1M,$H2664)</f>
        <v>58442</v>
      </c>
      <c r="J2664" s="52">
        <f>IFERROR(_xll.qlIndexFixing(Index1M,$H2664,TRUE,_xll.ohTrigger(RecalcTrigger,Trigger1M)),NA())</f>
        <v>1.5495998268823584E-2</v>
      </c>
      <c r="K2664" s="52">
        <f>IFERROR(_xll.qlIndexFixing(ONIndex1M,I2664,TRUE,_xll.ohTrigger(RecalcTrigger,Trigger1M)),NA())</f>
        <v>1.549000050802718E-2</v>
      </c>
      <c r="L2664" s="52">
        <f>IFERROR(_xll.qlIndexFixing(Index3M,H2664,TRUE,_xll.ohTrigger(RecalcTrigger,Trigger3M)),NA())</f>
        <v>1.6928588724829705E-2</v>
      </c>
      <c r="M2664" s="52">
        <f>IFERROR(_xll.qlIndexFixing(ONIndex3M,I2664,TRUE,_xll.ohTrigger(RecalcTrigger,Trigger3M)),NA())</f>
        <v>1.6901007915102184E-2</v>
      </c>
      <c r="N2664" s="52">
        <f>IFERROR(_xll.qlIndexFixing(Index6M,$H2664,TRUE,_xll.ohTrigger(RecalcTrigger,Trigger6M)),NA())</f>
        <v>1.8838715317993429E-2</v>
      </c>
      <c r="O2664" s="52">
        <f>IFERROR(_xll.qlIndexFixing(ONIndex6M,I2664,TRUE,_xll.ohTrigger(RecalcTrigger,Trigger6M)),NA())</f>
        <v>1.8764781608107128E-2</v>
      </c>
      <c r="P2664" s="52">
        <f>IFERROR(_xll.qlIndexFixing(Index1Y,$H2664,TRUE,_xll.ohTrigger(RecalcTrigger,Trigger1Y)),NA())</f>
        <v>2.0890443137237827E-2</v>
      </c>
      <c r="Q2664" s="52">
        <f>IFERROR(_xll.qlIndexFixing(ONIndex1Y,I2664,TRUE,_xll.ohTrigger(RecalcTrigger,Trigger1Y)),NA())</f>
        <v>2.0696162327755729E-2</v>
      </c>
    </row>
    <row r="2665" spans="2:17" x14ac:dyDescent="0.2">
      <c r="B2665" s="46" t="s">
        <v>51</v>
      </c>
      <c r="D2665" s="49">
        <f>_xll.qlCalendarAdvance(LocalCalendar,$D2664,B2665,"f",FALSE)</f>
        <v>58468</v>
      </c>
      <c r="E2665" s="49">
        <f>_xll.qlInterestRateIndexValueDate(IndexON,D2665)</f>
        <v>58468</v>
      </c>
      <c r="F2665" s="52">
        <f>IFERROR(_xll.qlIndexFixing(IndexON,D2665,TRUE,_xll.ohTrigger(RecalcTrigger,TriggerON)),NA())</f>
        <v>1.2497559672262071E-2</v>
      </c>
      <c r="H2665" s="49">
        <f>_xll.qlCalendarAdvance(IborCalendar,$H2664,B2665,"f",FALSE)</f>
        <v>58446</v>
      </c>
      <c r="I2665" s="49">
        <f>_xll.qlInterestRateIndexValueDate(Index1M,$H2665)</f>
        <v>58448</v>
      </c>
      <c r="J2665" s="52">
        <f>IFERROR(_xll.qlIndexFixing(Index1M,$H2665,TRUE,_xll.ohTrigger(RecalcTrigger,Trigger1M)),NA())</f>
        <v>1.5494787377880181E-2</v>
      </c>
      <c r="K2665" s="52">
        <f>IFERROR(_xll.qlIndexFixing(ONIndex1M,I2665,TRUE,_xll.ohTrigger(RecalcTrigger,Trigger1M)),NA())</f>
        <v>1.5488140360950808E-2</v>
      </c>
      <c r="L2665" s="52">
        <f>IFERROR(_xll.qlIndexFixing(Index3M,H2665,TRUE,_xll.ohTrigger(RecalcTrigger,Trigger3M)),NA())</f>
        <v>1.6927589774586738E-2</v>
      </c>
      <c r="M2665" s="52">
        <f>IFERROR(_xll.qlIndexFixing(ONIndex3M,I2665,TRUE,_xll.ohTrigger(RecalcTrigger,Trigger3M)),NA())</f>
        <v>1.6899370270202496E-2</v>
      </c>
      <c r="N2665" s="52">
        <f>IFERROR(_xll.qlIndexFixing(Index6M,$H2665,TRUE,_xll.ohTrigger(RecalcTrigger,Trigger6M)),NA())</f>
        <v>1.8837796631149029E-2</v>
      </c>
      <c r="O2665" s="52">
        <f>IFERROR(_xll.qlIndexFixing(ONIndex6M,I2665,TRUE,_xll.ohTrigger(RecalcTrigger,Trigger6M)),NA())</f>
        <v>1.8763018839909051E-2</v>
      </c>
      <c r="P2665" s="52">
        <f>IFERROR(_xll.qlIndexFixing(Index1Y,$H2665,TRUE,_xll.ohTrigger(RecalcTrigger,Trigger1Y)),NA())</f>
        <v>2.0889659729105114E-2</v>
      </c>
      <c r="Q2665" s="52">
        <f>IFERROR(_xll.qlIndexFixing(ONIndex1Y,I2665,TRUE,_xll.ohTrigger(RecalcTrigger,Trigger1Y)),NA())</f>
        <v>2.0694291190350711E-2</v>
      </c>
    </row>
    <row r="2666" spans="2:17" x14ac:dyDescent="0.2">
      <c r="B2666" s="46" t="s">
        <v>51</v>
      </c>
      <c r="D2666" s="49">
        <f>_xll.qlCalendarAdvance(LocalCalendar,$D2665,B2666,"f",FALSE)</f>
        <v>58475</v>
      </c>
      <c r="E2666" s="49">
        <f>_xll.qlInterestRateIndexValueDate(IndexON,D2666)</f>
        <v>58475</v>
      </c>
      <c r="F2666" s="52">
        <f>IFERROR(_xll.qlIndexFixing(IndexON,D2666,TRUE,_xll.ohTrigger(RecalcTrigger,TriggerON)),NA())</f>
        <v>1.2495409308135308E-2</v>
      </c>
      <c r="H2666" s="49">
        <f>_xll.qlCalendarAdvance(IborCalendar,$H2665,B2666,"f",FALSE)</f>
        <v>58453</v>
      </c>
      <c r="I2666" s="49">
        <f>_xll.qlInterestRateIndexValueDate(Index1M,$H2666)</f>
        <v>58455</v>
      </c>
      <c r="J2666" s="52">
        <f>IFERROR(_xll.qlIndexFixing(Index1M,$H2666,TRUE,_xll.ohTrigger(RecalcTrigger,Trigger1M)),NA())</f>
        <v>1.5493343848719962E-2</v>
      </c>
      <c r="K2666" s="52">
        <f>IFERROR(_xll.qlIndexFixing(ONIndex1M,I2666,TRUE,_xll.ohTrigger(RecalcTrigger,Trigger1M)),NA())</f>
        <v>1.5486473311412396E-2</v>
      </c>
      <c r="L2666" s="52">
        <f>IFERROR(_xll.qlIndexFixing(Index3M,H2666,TRUE,_xll.ohTrigger(RecalcTrigger,Trigger3M)),NA())</f>
        <v>1.6926427470402412E-2</v>
      </c>
      <c r="M2666" s="52">
        <f>IFERROR(_xll.qlIndexFixing(ONIndex3M,I2666,TRUE,_xll.ohTrigger(RecalcTrigger,Trigger3M)),NA())</f>
        <v>1.6898191234453463E-2</v>
      </c>
      <c r="N2666" s="52">
        <f>IFERROR(_xll.qlIndexFixing(Index6M,$H2666,TRUE,_xll.ohTrigger(RecalcTrigger,Trigger6M)),NA())</f>
        <v>1.8836727518986275E-2</v>
      </c>
      <c r="O2666" s="52">
        <f>IFERROR(_xll.qlIndexFixing(ONIndex6M,I2666,TRUE,_xll.ohTrigger(RecalcTrigger,Trigger6M)),NA())</f>
        <v>1.8761922675230025E-2</v>
      </c>
      <c r="P2666" s="52">
        <f>IFERROR(_xll.qlIndexFixing(Index1Y,$H2666,TRUE,_xll.ohTrigger(RecalcTrigger,Trigger1Y)),NA())</f>
        <v>2.0889286068134637E-2</v>
      </c>
      <c r="Q2666" s="52">
        <f>IFERROR(_xll.qlIndexFixing(ONIndex1Y,I2666,TRUE,_xll.ohTrigger(RecalcTrigger,Trigger1Y)),NA())</f>
        <v>2.0693339129120858E-2</v>
      </c>
    </row>
    <row r="2667" spans="2:17" x14ac:dyDescent="0.2">
      <c r="B2667" s="46" t="s">
        <v>51</v>
      </c>
      <c r="D2667" s="49">
        <f>_xll.qlCalendarAdvance(LocalCalendar,$D2666,B2667,"f",FALSE)</f>
        <v>58482</v>
      </c>
      <c r="E2667" s="49">
        <f>_xll.qlInterestRateIndexValueDate(IndexON,D2667)</f>
        <v>58482</v>
      </c>
      <c r="F2667" s="52">
        <f>IFERROR(_xll.qlIndexFixing(IndexON,D2667,TRUE,_xll.ohTrigger(RecalcTrigger,TriggerON)),NA())</f>
        <v>1.2493265130899545E-2</v>
      </c>
      <c r="H2667" s="49">
        <f>_xll.qlCalendarAdvance(IborCalendar,$H2666,B2667,"f",FALSE)</f>
        <v>58460</v>
      </c>
      <c r="I2667" s="49">
        <f>_xll.qlInterestRateIndexValueDate(Index1M,$H2667)</f>
        <v>58462</v>
      </c>
      <c r="J2667" s="52">
        <f>IFERROR(_xll.qlIndexFixing(Index1M,$H2667,TRUE,_xll.ohTrigger(RecalcTrigger,Trigger1M)),NA())</f>
        <v>1.5491474689933726E-2</v>
      </c>
      <c r="K2667" s="52">
        <f>IFERROR(_xll.qlIndexFixing(ONIndex1M,I2667,TRUE,_xll.ohTrigger(RecalcTrigger,Trigger1M)),NA())</f>
        <v>1.5484811019028655E-2</v>
      </c>
      <c r="L2667" s="52">
        <f>IFERROR(_xll.qlIndexFixing(Index3M,H2667,TRUE,_xll.ohTrigger(RecalcTrigger,Trigger3M)),NA())</f>
        <v>1.6925268545347146E-2</v>
      </c>
      <c r="M2667" s="52">
        <f>IFERROR(_xll.qlIndexFixing(ONIndex3M,I2667,TRUE,_xll.ohTrigger(RecalcTrigger,Trigger3M)),NA())</f>
        <v>1.6897015563213102E-2</v>
      </c>
      <c r="N2667" s="52">
        <f>IFERROR(_xll.qlIndexFixing(Index6M,$H2667,TRUE,_xll.ohTrigger(RecalcTrigger,Trigger6M)),NA())</f>
        <v>1.8835661302833106E-2</v>
      </c>
      <c r="O2667" s="52">
        <f>IFERROR(_xll.qlIndexFixing(ONIndex6M,I2667,TRUE,_xll.ohTrigger(RecalcTrigger,Trigger6M)),NA())</f>
        <v>1.8760829378816624E-2</v>
      </c>
      <c r="P2667" s="52">
        <f>IFERROR(_xll.qlIndexFixing(Index1Y,$H2667,TRUE,_xll.ohTrigger(RecalcTrigger,Trigger1Y)),NA())</f>
        <v>2.0887838373489655E-2</v>
      </c>
      <c r="Q2667" s="52">
        <f>IFERROR(_xll.qlIndexFixing(ONIndex1Y,I2667,TRUE,_xll.ohTrigger(RecalcTrigger,Trigger1Y)),NA())</f>
        <v>2.0692389327763294E-2</v>
      </c>
    </row>
    <row r="2668" spans="2:17" x14ac:dyDescent="0.2">
      <c r="B2668" s="46" t="s">
        <v>51</v>
      </c>
      <c r="D2668" s="49">
        <f>_xll.qlCalendarAdvance(LocalCalendar,$D2667,B2668,"f",FALSE)</f>
        <v>58489</v>
      </c>
      <c r="E2668" s="49">
        <f>_xll.qlInterestRateIndexValueDate(IndexON,D2668)</f>
        <v>58489</v>
      </c>
      <c r="F2668" s="52">
        <f>IFERROR(_xll.qlIndexFixing(IndexON,D2668,TRUE,_xll.ohTrigger(RecalcTrigger,TriggerON)),NA())</f>
        <v>1.2491127140314973E-2</v>
      </c>
      <c r="H2668" s="49">
        <f>_xll.qlCalendarAdvance(IborCalendar,$H2667,B2668,"f",FALSE)</f>
        <v>58467</v>
      </c>
      <c r="I2668" s="49">
        <f>_xll.qlInterestRateIndexValueDate(Index1M,$H2668)</f>
        <v>58469</v>
      </c>
      <c r="J2668" s="52">
        <f>IFERROR(_xll.qlIndexFixing(Index1M,$H2668,TRUE,_xll.ohTrigger(RecalcTrigger,Trigger1M)),NA())</f>
        <v>1.5489178477114873E-2</v>
      </c>
      <c r="K2668" s="52">
        <f>IFERROR(_xll.qlIndexFixing(ONIndex1M,I2668,TRUE,_xll.ohTrigger(RecalcTrigger,Trigger1M)),NA())</f>
        <v>1.5483153483879519E-2</v>
      </c>
      <c r="L2668" s="52">
        <f>IFERROR(_xll.qlIndexFixing(Index3M,H2668,TRUE,_xll.ohTrigger(RecalcTrigger,Trigger3M)),NA())</f>
        <v>1.6924112999420073E-2</v>
      </c>
      <c r="M2668" s="52">
        <f>IFERROR(_xll.qlIndexFixing(ONIndex3M,I2668,TRUE,_xll.ohTrigger(RecalcTrigger,Trigger3M)),NA())</f>
        <v>1.6895843256641285E-2</v>
      </c>
      <c r="N2668" s="52">
        <f>IFERROR(_xll.qlIndexFixing(Index6M,$H2668,TRUE,_xll.ohTrigger(RecalcTrigger,Trigger6M)),NA())</f>
        <v>1.883459798268557E-2</v>
      </c>
      <c r="O2668" s="52">
        <f>IFERROR(_xll.qlIndexFixing(ONIndex6M,I2668,TRUE,_xll.ohTrigger(RecalcTrigger,Trigger6M)),NA())</f>
        <v>1.8759738950748783E-2</v>
      </c>
      <c r="P2668" s="52">
        <f>IFERROR(_xll.qlIndexFixing(Index1Y,$H2668,TRUE,_xll.ohTrigger(RecalcTrigger,Trigger1Y)),NA())</f>
        <v>2.0886931158934436E-2</v>
      </c>
      <c r="Q2668" s="52">
        <f>IFERROR(_xll.qlIndexFixing(ONIndex1Y,I2668,TRUE,_xll.ohTrigger(RecalcTrigger,Trigger1Y)),NA())</f>
        <v>2.0691441786437892E-2</v>
      </c>
    </row>
    <row r="2669" spans="2:17" x14ac:dyDescent="0.2">
      <c r="B2669" s="46" t="s">
        <v>51</v>
      </c>
      <c r="D2669" s="49">
        <f>_xll.qlCalendarAdvance(LocalCalendar,$D2668,B2669,"f",FALSE)</f>
        <v>58496</v>
      </c>
      <c r="E2669" s="49">
        <f>_xll.qlInterestRateIndexValueDate(IndexON,D2669)</f>
        <v>58496</v>
      </c>
      <c r="F2669" s="52">
        <f>IFERROR(_xll.qlIndexFixing(IndexON,D2669,TRUE,_xll.ohTrigger(RecalcTrigger,TriggerON)),NA())</f>
        <v>1.24889953366214E-2</v>
      </c>
      <c r="H2669" s="49">
        <f>_xll.qlCalendarAdvance(IborCalendar,$H2668,B2669,"f",FALSE)</f>
        <v>58474</v>
      </c>
      <c r="I2669" s="49">
        <f>_xll.qlInterestRateIndexValueDate(Index1M,$H2669)</f>
        <v>58476</v>
      </c>
      <c r="J2669" s="52">
        <f>IFERROR(_xll.qlIndexFixing(Index1M,$H2669,TRUE,_xll.ohTrigger(RecalcTrigger,Trigger1M)),NA())</f>
        <v>1.5487533233970393E-2</v>
      </c>
      <c r="K2669" s="52">
        <f>IFERROR(_xll.qlIndexFixing(ONIndex1M,I2669,TRUE,_xll.ohTrigger(RecalcTrigger,Trigger1M)),NA())</f>
        <v>1.548150070596499E-2</v>
      </c>
      <c r="L2669" s="52">
        <f>IFERROR(_xll.qlIndexFixing(Index3M,H2669,TRUE,_xll.ohTrigger(RecalcTrigger,Trigger3M)),NA())</f>
        <v>1.6922645307319684E-2</v>
      </c>
      <c r="M2669" s="52">
        <f>IFERROR(_xll.qlIndexFixing(ONIndex3M,I2669,TRUE,_xll.ohTrigger(RecalcTrigger,Trigger3M)),NA())</f>
        <v>1.689467431457814E-2</v>
      </c>
      <c r="N2669" s="52">
        <f>IFERROR(_xll.qlIndexFixing(Index6M,$H2669,TRUE,_xll.ohTrigger(RecalcTrigger,Trigger6M)),NA())</f>
        <v>1.8833537558538834E-2</v>
      </c>
      <c r="O2669" s="52">
        <f>IFERROR(_xll.qlIndexFixing(ONIndex6M,I2669,TRUE,_xll.ohTrigger(RecalcTrigger,Trigger6M)),NA())</f>
        <v>1.8758651390946568E-2</v>
      </c>
      <c r="P2669" s="52">
        <f>IFERROR(_xll.qlIndexFixing(Index1Y,$H2669,TRUE,_xll.ohTrigger(RecalcTrigger,Trigger1Y)),NA())</f>
        <v>2.0886026253206479E-2</v>
      </c>
      <c r="Q2669" s="52">
        <f>IFERROR(_xll.qlIndexFixing(ONIndex1Y,I2669,TRUE,_xll.ohTrigger(RecalcTrigger,Trigger1Y)),NA())</f>
        <v>2.0690496504904843E-2</v>
      </c>
    </row>
    <row r="2670" spans="2:17" x14ac:dyDescent="0.2">
      <c r="B2670" s="46" t="s">
        <v>51</v>
      </c>
      <c r="D2670" s="49">
        <f>_xll.qlCalendarAdvance(LocalCalendar,$D2669,B2670,"f",FALSE)</f>
        <v>58503</v>
      </c>
      <c r="E2670" s="49">
        <f>_xll.qlInterestRateIndexValueDate(IndexON,D2670)</f>
        <v>58503</v>
      </c>
      <c r="F2670" s="52">
        <f>IFERROR(_xll.qlIndexFixing(IndexON,D2670,TRUE,_xll.ohTrigger(RecalcTrigger,TriggerON)),NA())</f>
        <v>1.2486869719898763E-2</v>
      </c>
      <c r="H2670" s="49">
        <f>_xll.qlCalendarAdvance(IborCalendar,$H2669,B2670,"f",FALSE)</f>
        <v>58481</v>
      </c>
      <c r="I2670" s="49">
        <f>_xll.qlInterestRateIndexValueDate(Index1M,$H2670)</f>
        <v>58483</v>
      </c>
      <c r="J2670" s="52">
        <f>IFERROR(_xll.qlIndexFixing(Index1M,$H2670,TRUE,_xll.ohTrigger(RecalcTrigger,Trigger1M)),NA())</f>
        <v>1.5485892753945468E-2</v>
      </c>
      <c r="K2670" s="52">
        <f>IFERROR(_xll.qlIndexFixing(ONIndex1M,I2670,TRUE,_xll.ohTrigger(RecalcTrigger,Trigger1M)),NA())</f>
        <v>1.5479852685045259E-2</v>
      </c>
      <c r="L2670" s="52">
        <f>IFERROR(_xll.qlIndexFixing(Index3M,H2670,TRUE,_xll.ohTrigger(RecalcTrigger,Trigger3M)),NA())</f>
        <v>1.692149633216733E-2</v>
      </c>
      <c r="M2670" s="52">
        <f>IFERROR(_xll.qlIndexFixing(ONIndex3M,I2670,TRUE,_xll.ohTrigger(RecalcTrigger,Trigger3M)),NA())</f>
        <v>1.6893508737103602E-2</v>
      </c>
      <c r="N2670" s="52">
        <f>IFERROR(_xll.qlIndexFixing(Index6M,$H2670,TRUE,_xll.ohTrigger(RecalcTrigger,Trigger6M)),NA())</f>
        <v>1.8832480030387632E-2</v>
      </c>
      <c r="O2670" s="52">
        <f>IFERROR(_xll.qlIndexFixing(ONIndex6M,I2670,TRUE,_xll.ohTrigger(RecalcTrigger,Trigger6M)),NA())</f>
        <v>1.8757566699330042E-2</v>
      </c>
      <c r="P2670" s="52">
        <f>IFERROR(_xll.qlIndexFixing(Index1Y,$H2670,TRUE,_xll.ohTrigger(RecalcTrigger,Trigger1Y)),NA())</f>
        <v>2.0885123656298177E-2</v>
      </c>
      <c r="Q2670" s="52">
        <f>IFERROR(_xll.qlIndexFixing(ONIndex1Y,I2670,TRUE,_xll.ohTrigger(RecalcTrigger,Trigger1Y)),NA())</f>
        <v>2.0689553483164147E-2</v>
      </c>
    </row>
    <row r="2671" spans="2:17" x14ac:dyDescent="0.2">
      <c r="B2671" s="46" t="s">
        <v>51</v>
      </c>
      <c r="D2671" s="49">
        <f>_xll.qlCalendarAdvance(LocalCalendar,$D2670,B2671,"f",FALSE)</f>
        <v>58510</v>
      </c>
      <c r="E2671" s="49">
        <f>_xll.qlInterestRateIndexValueDate(IndexON,D2671)</f>
        <v>58510</v>
      </c>
      <c r="F2671" s="52">
        <f>IFERROR(_xll.qlIndexFixing(IndexON,D2671,TRUE,_xll.ohTrigger(RecalcTrigger,TriggerON)),NA())</f>
        <v>1.248475028998719E-2</v>
      </c>
      <c r="H2671" s="49">
        <f>_xll.qlCalendarAdvance(IborCalendar,$H2670,B2671,"f",FALSE)</f>
        <v>58488</v>
      </c>
      <c r="I2671" s="49">
        <f>_xll.qlInterestRateIndexValueDate(Index1M,$H2671)</f>
        <v>58490</v>
      </c>
      <c r="J2671" s="52">
        <f>IFERROR(_xll.qlIndexFixing(Index1M,$H2671,TRUE,_xll.ohTrigger(RecalcTrigger,Trigger1M)),NA())</f>
        <v>1.5484257037042851E-2</v>
      </c>
      <c r="K2671" s="52">
        <f>IFERROR(_xll.qlIndexFixing(ONIndex1M,I2671,TRUE,_xll.ohTrigger(RecalcTrigger,Trigger1M)),NA())</f>
        <v>1.5478209421360134E-2</v>
      </c>
      <c r="L2671" s="52">
        <f>IFERROR(_xll.qlIndexFixing(Index3M,H2671,TRUE,_xll.ohTrigger(RecalcTrigger,Trigger3M)),NA())</f>
        <v>1.6920350735971645E-2</v>
      </c>
      <c r="M2671" s="52">
        <f>IFERROR(_xll.qlIndexFixing(ONIndex3M,I2671,TRUE,_xll.ohTrigger(RecalcTrigger,Trigger3M)),NA())</f>
        <v>1.6892346524137736E-2</v>
      </c>
      <c r="N2671" s="52">
        <f>IFERROR(_xll.qlIndexFixing(Index6M,$H2671,TRUE,_xll.ohTrigger(RecalcTrigger,Trigger6M)),NA())</f>
        <v>1.8831425398228008E-2</v>
      </c>
      <c r="O2671" s="52">
        <f>IFERROR(_xll.qlIndexFixing(ONIndex6M,I2671,TRUE,_xll.ohTrigger(RecalcTrigger,Trigger6M)),NA())</f>
        <v>1.8756484876059076E-2</v>
      </c>
      <c r="P2671" s="52">
        <f>IFERROR(_xll.qlIndexFixing(Index1Y,$H2671,TRUE,_xll.ohTrigger(RecalcTrigger,Trigger1Y)),NA())</f>
        <v>2.0884762104333991E-2</v>
      </c>
      <c r="Q2671" s="52">
        <f>IFERROR(_xll.qlIndexFixing(ONIndex1Y,I2671,TRUE,_xll.ohTrigger(RecalcTrigger,Trigger1Y)),NA())</f>
        <v>2.0688612721455613E-2</v>
      </c>
    </row>
    <row r="2672" spans="2:17" x14ac:dyDescent="0.2">
      <c r="B2672" s="46" t="s">
        <v>51</v>
      </c>
      <c r="D2672" s="49">
        <f>_xll.qlCalendarAdvance(LocalCalendar,$D2671,B2672,"f",FALSE)</f>
        <v>58517</v>
      </c>
      <c r="E2672" s="49">
        <f>_xll.qlInterestRateIndexValueDate(IndexON,D2672)</f>
        <v>58517</v>
      </c>
      <c r="F2672" s="52">
        <f>IFERROR(_xll.qlIndexFixing(IndexON,D2672,TRUE,_xll.ohTrigger(RecalcTrigger,TriggerON)),NA())</f>
        <v>1.2482637046726808E-2</v>
      </c>
      <c r="H2672" s="49">
        <f>_xll.qlCalendarAdvance(IborCalendar,$H2671,B2672,"f",FALSE)</f>
        <v>58495</v>
      </c>
      <c r="I2672" s="49">
        <f>_xll.qlInterestRateIndexValueDate(Index1M,$H2672)</f>
        <v>58497</v>
      </c>
      <c r="J2672" s="52">
        <f>IFERROR(_xll.qlIndexFixing(Index1M,$H2672,TRUE,_xll.ohTrigger(RecalcTrigger,Trigger1M)),NA())</f>
        <v>1.5482626083257034E-2</v>
      </c>
      <c r="K2672" s="52">
        <f>IFERROR(_xll.qlIndexFixing(ONIndex1M,I2672,TRUE,_xll.ohTrigger(RecalcTrigger,Trigger1M)),NA())</f>
        <v>1.5476570914989551E-2</v>
      </c>
      <c r="L2672" s="52">
        <f>IFERROR(_xll.qlIndexFixing(Index3M,H2672,TRUE,_xll.ohTrigger(RecalcTrigger,Trigger3M)),NA())</f>
        <v>1.691920851872819E-2</v>
      </c>
      <c r="M2672" s="52">
        <f>IFERROR(_xll.qlIndexFixing(ONIndex3M,I2672,TRUE,_xll.ohTrigger(RecalcTrigger,Trigger3M)),NA())</f>
        <v>1.6891187675760477E-2</v>
      </c>
      <c r="N2672" s="52">
        <f>IFERROR(_xll.qlIndexFixing(Index6M,$H2672,TRUE,_xll.ohTrigger(RecalcTrigger,Trigger6M)),NA())</f>
        <v>1.8830373662055568E-2</v>
      </c>
      <c r="O2672" s="52">
        <f>IFERROR(_xll.qlIndexFixing(ONIndex6M,I2672,TRUE,_xll.ohTrigger(RecalcTrigger,Trigger6M)),NA())</f>
        <v>1.8755405921213608E-2</v>
      </c>
      <c r="P2672" s="52">
        <f>IFERROR(_xll.qlIndexFixing(Index1Y,$H2672,TRUE,_xll.ohTrigger(RecalcTrigger,Trigger1Y)),NA())</f>
        <v>2.0883325388918607E-2</v>
      </c>
      <c r="Q2672" s="52">
        <f>IFERROR(_xll.qlIndexFixing(ONIndex1Y,I2672,TRUE,_xll.ohTrigger(RecalcTrigger,Trigger1Y)),NA())</f>
        <v>2.0687674219619367E-2</v>
      </c>
    </row>
    <row r="2673" spans="2:17" x14ac:dyDescent="0.2">
      <c r="B2673" s="46" t="s">
        <v>51</v>
      </c>
      <c r="D2673" s="49">
        <f>_xll.qlCalendarAdvance(LocalCalendar,$D2672,B2673,"f",FALSE)</f>
        <v>58524</v>
      </c>
      <c r="E2673" s="49">
        <f>_xll.qlInterestRateIndexValueDate(IndexON,D2673)</f>
        <v>58524</v>
      </c>
      <c r="F2673" s="52">
        <f>IFERROR(_xll.qlIndexFixing(IndexON,D2673,TRUE,_xll.ohTrigger(RecalcTrigger,TriggerON)),NA())</f>
        <v>1.2480529990517297E-2</v>
      </c>
      <c r="H2673" s="49">
        <f>_xll.qlCalendarAdvance(IborCalendar,$H2672,B2673,"f",FALSE)</f>
        <v>58502</v>
      </c>
      <c r="I2673" s="49">
        <f>_xll.qlInterestRateIndexValueDate(Index1M,$H2673)</f>
        <v>58504</v>
      </c>
      <c r="J2673" s="52">
        <f>IFERROR(_xll.qlIndexFixing(Index1M,$H2673,TRUE,_xll.ohTrigger(RecalcTrigger,Trigger1M)),NA())</f>
        <v>1.548165095630466E-2</v>
      </c>
      <c r="K2673" s="52">
        <f>IFERROR(_xll.qlIndexFixing(ONIndex1M,I2673,TRUE,_xll.ohTrigger(RecalcTrigger,Trigger1M)),NA())</f>
        <v>1.5474937165693703E-2</v>
      </c>
      <c r="L2673" s="52">
        <f>IFERROR(_xll.qlIndexFixing(Index3M,H2673,TRUE,_xll.ohTrigger(RecalcTrigger,Trigger3M)),NA())</f>
        <v>1.6918702260564068E-2</v>
      </c>
      <c r="M2673" s="52">
        <f>IFERROR(_xll.qlIndexFixing(ONIndex3M,I2673,TRUE,_xll.ohTrigger(RecalcTrigger,Trigger3M)),NA())</f>
        <v>1.6890032191971827E-2</v>
      </c>
      <c r="N2673" s="52">
        <f>IFERROR(_xll.qlIndexFixing(Index6M,$H2673,TRUE,_xll.ohTrigger(RecalcTrigger,Trigger6M)),NA())</f>
        <v>1.8831409929401008E-2</v>
      </c>
      <c r="O2673" s="52">
        <f>IFERROR(_xll.qlIndexFixing(ONIndex6M,I2673,TRUE,_xll.ohTrigger(RecalcTrigger,Trigger6M)),NA())</f>
        <v>1.8754329834553829E-2</v>
      </c>
      <c r="P2673" s="52">
        <f>IFERROR(_xll.qlIndexFixing(Index1Y,$H2673,TRUE,_xll.ohTrigger(RecalcTrigger,Trigger1Y)),NA())</f>
        <v>2.0880813018894641E-2</v>
      </c>
      <c r="Q2673" s="52">
        <f>IFERROR(_xll.qlIndexFixing(ONIndex1Y,I2673,TRUE,_xll.ohTrigger(RecalcTrigger,Trigger1Y)),NA())</f>
        <v>2.0686737977575476E-2</v>
      </c>
    </row>
    <row r="2674" spans="2:17" x14ac:dyDescent="0.2">
      <c r="B2674" s="46" t="s">
        <v>51</v>
      </c>
      <c r="D2674" s="49">
        <f>_xll.qlCalendarAdvance(LocalCalendar,$D2673,B2674,"f",FALSE)</f>
        <v>58531</v>
      </c>
      <c r="E2674" s="49">
        <f>_xll.qlInterestRateIndexValueDate(IndexON,D2674)</f>
        <v>58531</v>
      </c>
      <c r="F2674" s="52">
        <f>IFERROR(_xll.qlIndexFixing(IndexON,D2674,TRUE,_xll.ohTrigger(RecalcTrigger,TriggerON)),NA())</f>
        <v>1.247842912111885E-2</v>
      </c>
      <c r="H2674" s="49">
        <f>_xll.qlCalendarAdvance(IborCalendar,$H2673,B2674,"f",FALSE)</f>
        <v>58509</v>
      </c>
      <c r="I2674" s="49">
        <f>_xll.qlInterestRateIndexValueDate(Index1M,$H2674)</f>
        <v>58511</v>
      </c>
      <c r="J2674" s="52">
        <f>IFERROR(_xll.qlIndexFixing(Index1M,$H2674,TRUE,_xll.ohTrigger(RecalcTrigger,Trigger1M)),NA())</f>
        <v>1.5480030340498108E-2</v>
      </c>
      <c r="K2674" s="52">
        <f>IFERROR(_xll.qlIndexFixing(ONIndex1M,I2674,TRUE,_xll.ohTrigger(RecalcTrigger,Trigger1M)),NA())</f>
        <v>1.5473308173552525E-2</v>
      </c>
      <c r="L2674" s="52">
        <f>IFERROR(_xll.qlIndexFixing(Index3M,H2674,TRUE,_xll.ohTrigger(RecalcTrigger,Trigger3M)),NA())</f>
        <v>1.6917567177473069E-2</v>
      </c>
      <c r="M2674" s="52">
        <f>IFERROR(_xll.qlIndexFixing(ONIndex3M,I2674,TRUE,_xll.ohTrigger(RecalcTrigger,Trigger3M)),NA())</f>
        <v>1.6888880072611911E-2</v>
      </c>
      <c r="N2674" s="52">
        <f>IFERROR(_xll.qlIndexFixing(Index6M,$H2674,TRUE,_xll.ohTrigger(RecalcTrigger,Trigger6M)),NA())</f>
        <v>1.8829947515343524E-2</v>
      </c>
      <c r="O2674" s="52">
        <f>IFERROR(_xll.qlIndexFixing(ONIndex6M,I2674,TRUE,_xll.ohTrigger(RecalcTrigger,Trigger6M)),NA())</f>
        <v>1.8753256616079739E-2</v>
      </c>
      <c r="P2674" s="52">
        <f>IFERROR(_xll.qlIndexFixing(Index1Y,$H2674,TRUE,_xll.ohTrigger(RecalcTrigger,Trigger1Y)),NA())</f>
        <v>2.0879919316365455E-2</v>
      </c>
      <c r="Q2674" s="52">
        <f>IFERROR(_xll.qlIndexFixing(ONIndex1Y,I2674,TRUE,_xll.ohTrigger(RecalcTrigger,Trigger1Y)),NA())</f>
        <v>2.0685803995483809E-2</v>
      </c>
    </row>
    <row r="2675" spans="2:17" x14ac:dyDescent="0.2">
      <c r="B2675" s="46" t="s">
        <v>51</v>
      </c>
      <c r="D2675" s="49">
        <f>_xll.qlCalendarAdvance(LocalCalendar,$D2674,B2675,"f",FALSE)</f>
        <v>58538</v>
      </c>
      <c r="E2675" s="49">
        <f>_xll.qlInterestRateIndexValueDate(IndexON,D2675)</f>
        <v>58538</v>
      </c>
      <c r="F2675" s="52">
        <f>IFERROR(_xll.qlIndexFixing(IndexON,D2675,TRUE,_xll.ohTrigger(RecalcTrigger,TriggerON)),NA())</f>
        <v>1.2476334438451531E-2</v>
      </c>
      <c r="H2675" s="49">
        <f>_xll.qlCalendarAdvance(IborCalendar,$H2674,B2675,"f",FALSE)</f>
        <v>58516</v>
      </c>
      <c r="I2675" s="49">
        <f>_xll.qlInterestRateIndexValueDate(Index1M,$H2675)</f>
        <v>58518</v>
      </c>
      <c r="J2675" s="52">
        <f>IFERROR(_xll.qlIndexFixing(Index1M,$H2675,TRUE,_xll.ohTrigger(RecalcTrigger,Trigger1M)),NA())</f>
        <v>1.5478632115162519E-2</v>
      </c>
      <c r="K2675" s="52">
        <f>IFERROR(_xll.qlIndexFixing(ONIndex1M,I2675,TRUE,_xll.ohTrigger(RecalcTrigger,Trigger1M)),NA())</f>
        <v>1.5471683938725889E-2</v>
      </c>
      <c r="L2675" s="52">
        <f>IFERROR(_xll.qlIndexFixing(Index3M,H2675,TRUE,_xll.ohTrigger(RecalcTrigger,Trigger3M)),NA())</f>
        <v>1.6916435473651979E-2</v>
      </c>
      <c r="M2675" s="52">
        <f>IFERROR(_xll.qlIndexFixing(ONIndex3M,I2675,TRUE,_xll.ohTrigger(RecalcTrigger,Trigger3M)),NA())</f>
        <v>1.688773131792054E-2</v>
      </c>
      <c r="N2675" s="52">
        <f>IFERROR(_xll.qlIndexFixing(Index6M,$H2675,TRUE,_xll.ohTrigger(RecalcTrigger,Trigger6M)),NA())</f>
        <v>1.8828905077504249E-2</v>
      </c>
      <c r="O2675" s="52">
        <f>IFERROR(_xll.qlIndexFixing(ONIndex6M,I2675,TRUE,_xll.ohTrigger(RecalcTrigger,Trigger6M)),NA())</f>
        <v>1.875218626595121E-2</v>
      </c>
      <c r="P2675" s="52">
        <f>IFERROR(_xll.qlIndexFixing(Index1Y,$H2675,TRUE,_xll.ohTrigger(RecalcTrigger,Trigger1Y)),NA())</f>
        <v>2.0879027922222956E-2</v>
      </c>
      <c r="Q2675" s="52">
        <f>IFERROR(_xll.qlIndexFixing(ONIndex1Y,I2675,TRUE,_xll.ohTrigger(RecalcTrigger,Trigger1Y)),NA())</f>
        <v>2.0684872273264432E-2</v>
      </c>
    </row>
    <row r="2676" spans="2:17" x14ac:dyDescent="0.2">
      <c r="B2676" s="46" t="s">
        <v>51</v>
      </c>
      <c r="D2676" s="49">
        <f>_xll.qlCalendarAdvance(LocalCalendar,$D2675,B2676,"f",FALSE)</f>
        <v>58545</v>
      </c>
      <c r="E2676" s="49">
        <f>_xll.qlInterestRateIndexValueDate(IndexON,D2676)</f>
        <v>58545</v>
      </c>
      <c r="F2676" s="52">
        <f>IFERROR(_xll.qlIndexFixing(IndexON,D2676,TRUE,_xll.ohTrigger(RecalcTrigger,TriggerON)),NA())</f>
        <v>1.2474245942675211E-2</v>
      </c>
      <c r="H2676" s="49">
        <f>_xll.qlCalendarAdvance(IborCalendar,$H2675,B2676,"f",FALSE)</f>
        <v>58523</v>
      </c>
      <c r="I2676" s="49">
        <f>_xll.qlInterestRateIndexValueDate(Index1M,$H2676)</f>
        <v>58525</v>
      </c>
      <c r="J2676" s="52">
        <f>IFERROR(_xll.qlIndexFixing(Index1M,$H2676,TRUE,_xll.ohTrigger(RecalcTrigger,Trigger1M)),NA())</f>
        <v>1.5476803400128192E-2</v>
      </c>
      <c r="K2676" s="52">
        <f>IFERROR(_xll.qlIndexFixing(ONIndex1M,I2676,TRUE,_xll.ohTrigger(RecalcTrigger,Trigger1M)),NA())</f>
        <v>1.5470064460973987E-2</v>
      </c>
      <c r="L2676" s="52">
        <f>IFERROR(_xll.qlIndexFixing(Index3M,H2676,TRUE,_xll.ohTrigger(RecalcTrigger,Trigger3M)),NA())</f>
        <v>1.6915307149094713E-2</v>
      </c>
      <c r="M2676" s="52">
        <f>IFERROR(_xll.qlIndexFixing(ONIndex3M,I2676,TRUE,_xll.ohTrigger(RecalcTrigger,Trigger3M)),NA())</f>
        <v>1.6886585927737841E-2</v>
      </c>
      <c r="N2676" s="52">
        <f>IFERROR(_xll.qlIndexFixing(Index6M,$H2676,TRUE,_xll.ohTrigger(RecalcTrigger,Trigger6M)),NA())</f>
        <v>1.8827865536247303E-2</v>
      </c>
      <c r="O2676" s="52">
        <f>IFERROR(_xll.qlIndexFixing(ONIndex6M,I2676,TRUE,_xll.ohTrigger(RecalcTrigger,Trigger6M)),NA())</f>
        <v>1.8751118784088305E-2</v>
      </c>
      <c r="P2676" s="52">
        <f>IFERROR(_xll.qlIndexFixing(Index1Y,$H2676,TRUE,_xll.ohTrigger(RecalcTrigger,Trigger1Y)),NA())</f>
        <v>2.0878138836460794E-2</v>
      </c>
      <c r="Q2676" s="52">
        <f>IFERROR(_xll.qlIndexFixing(ONIndex1Y,I2676,TRUE,_xll.ohTrigger(RecalcTrigger,Trigger1Y)),NA())</f>
        <v>2.0683942810917344E-2</v>
      </c>
    </row>
    <row r="2677" spans="2:17" x14ac:dyDescent="0.2">
      <c r="B2677" s="46" t="s">
        <v>51</v>
      </c>
      <c r="D2677" s="49">
        <f>_xll.qlCalendarAdvance(LocalCalendar,$D2676,B2677,"f",FALSE)</f>
        <v>58552</v>
      </c>
      <c r="E2677" s="49">
        <f>_xll.qlInterestRateIndexValueDate(IndexON,D2677)</f>
        <v>58552</v>
      </c>
      <c r="F2677" s="52">
        <f>IFERROR(_xll.qlIndexFixing(IndexON,D2677,TRUE,_xll.ohTrigger(RecalcTrigger,TriggerON)),NA())</f>
        <v>1.247216363378989E-2</v>
      </c>
      <c r="H2677" s="49">
        <f>_xll.qlCalendarAdvance(IborCalendar,$H2676,B2677,"f",FALSE)</f>
        <v>58530</v>
      </c>
      <c r="I2677" s="49">
        <f>_xll.qlInterestRateIndexValueDate(Index1M,$H2677)</f>
        <v>58532</v>
      </c>
      <c r="J2677" s="52">
        <f>IFERROR(_xll.qlIndexFixing(Index1M,$H2677,TRUE,_xll.ohTrigger(RecalcTrigger,Trigger1M)),NA())</f>
        <v>1.5475415244615608E-2</v>
      </c>
      <c r="K2677" s="52">
        <f>IFERROR(_xll.qlIndexFixing(ONIndex1M,I2677,TRUE,_xll.ohTrigger(RecalcTrigger,Trigger1M)),NA())</f>
        <v>1.5468449740376755E-2</v>
      </c>
      <c r="L2677" s="52">
        <f>IFERROR(_xll.qlIndexFixing(Index3M,H2677,TRUE,_xll.ohTrigger(RecalcTrigger,Trigger3M)),NA())</f>
        <v>1.6913865146296617E-2</v>
      </c>
      <c r="M2677" s="52">
        <f>IFERROR(_xll.qlIndexFixing(ONIndex3M,I2677,TRUE,_xll.ohTrigger(RecalcTrigger,Trigger3M)),NA())</f>
        <v>1.6885443902143749E-2</v>
      </c>
      <c r="N2677" s="52">
        <f>IFERROR(_xll.qlIndexFixing(Index6M,$H2677,TRUE,_xll.ohTrigger(RecalcTrigger,Trigger6M)),NA())</f>
        <v>1.8825575994816199E-2</v>
      </c>
      <c r="O2677" s="52">
        <f>IFERROR(_xll.qlIndexFixing(ONIndex6M,I2677,TRUE,_xll.ohTrigger(RecalcTrigger,Trigger6M)),NA())</f>
        <v>1.8750054170491026E-2</v>
      </c>
      <c r="P2677" s="52">
        <f>IFERROR(_xll.qlIndexFixing(Index1Y,$H2677,TRUE,_xll.ohTrigger(RecalcTrigger,Trigger1Y)),NA())</f>
        <v>2.0877252059073273E-2</v>
      </c>
      <c r="Q2677" s="52">
        <f>IFERROR(_xll.qlIndexFixing(ONIndex1Y,I2677,TRUE,_xll.ohTrigger(RecalcTrigger,Trigger1Y)),NA())</f>
        <v>2.0683015608522481E-2</v>
      </c>
    </row>
    <row r="2678" spans="2:17" x14ac:dyDescent="0.2">
      <c r="B2678" s="46" t="s">
        <v>51</v>
      </c>
      <c r="D2678" s="49">
        <f>_xll.qlCalendarAdvance(LocalCalendar,$D2677,B2678,"f",FALSE)</f>
        <v>58559</v>
      </c>
      <c r="E2678" s="49">
        <f>_xll.qlInterestRateIndexValueDate(IndexON,D2678)</f>
        <v>58559</v>
      </c>
      <c r="F2678" s="52">
        <f>IFERROR(_xll.qlIndexFixing(IndexON,D2678,TRUE,_xll.ohTrigger(RecalcTrigger,TriggerON)),NA())</f>
        <v>1.2470087511715633E-2</v>
      </c>
      <c r="H2678" s="49">
        <f>_xll.qlCalendarAdvance(IborCalendar,$H2677,B2678,"f",FALSE)</f>
        <v>58537</v>
      </c>
      <c r="I2678" s="49">
        <f>_xll.qlInterestRateIndexValueDate(Index1M,$H2678)</f>
        <v>58539</v>
      </c>
      <c r="J2678" s="52">
        <f>IFERROR(_xll.qlIndexFixing(Index1M,$H2678,TRUE,_xll.ohTrigger(RecalcTrigger,Trigger1M)),NA())</f>
        <v>1.5473595514730876E-2</v>
      </c>
      <c r="K2678" s="52">
        <f>IFERROR(_xll.qlIndexFixing(ONIndex1M,I2678,TRUE,_xll.ohTrigger(RecalcTrigger,Trigger1M)),NA())</f>
        <v>1.5466839777094066E-2</v>
      </c>
      <c r="L2678" s="52">
        <f>IFERROR(_xll.qlIndexFixing(Index3M,H2678,TRUE,_xll.ohTrigger(RecalcTrigger,Trigger3M)),NA())</f>
        <v>1.6912743391476595E-2</v>
      </c>
      <c r="M2678" s="52">
        <f>IFERROR(_xll.qlIndexFixing(ONIndex3M,I2678,TRUE,_xll.ohTrigger(RecalcTrigger,Trigger3M)),NA())</f>
        <v>1.6884305241058328E-2</v>
      </c>
      <c r="N2678" s="52">
        <f>IFERROR(_xll.qlIndexFixing(Index6M,$H2678,TRUE,_xll.ohTrigger(RecalcTrigger,Trigger6M)),NA())</f>
        <v>1.8824541787500565E-2</v>
      </c>
      <c r="O2678" s="52">
        <f>IFERROR(_xll.qlIndexFixing(ONIndex6M,I2678,TRUE,_xll.ohTrigger(RecalcTrigger,Trigger6M)),NA())</f>
        <v>1.8748992425159372E-2</v>
      </c>
      <c r="P2678" s="52">
        <f>IFERROR(_xll.qlIndexFixing(Index1Y,$H2678,TRUE,_xll.ohTrigger(RecalcTrigger,Trigger1Y)),NA())</f>
        <v>2.0878525530413281E-2</v>
      </c>
      <c r="Q2678" s="52">
        <f>IFERROR(_xll.qlIndexFixing(ONIndex1Y,I2678,TRUE,_xll.ohTrigger(RecalcTrigger,Trigger1Y)),NA())</f>
        <v>2.0682090665999908E-2</v>
      </c>
    </row>
    <row r="2679" spans="2:17" x14ac:dyDescent="0.2">
      <c r="B2679" s="46" t="s">
        <v>51</v>
      </c>
      <c r="D2679" s="49">
        <f>_xll.qlCalendarAdvance(LocalCalendar,$D2678,B2679,"f",FALSE)</f>
        <v>58566</v>
      </c>
      <c r="E2679" s="49">
        <f>_xll.qlInterestRateIndexValueDate(IndexON,D2679)</f>
        <v>58566</v>
      </c>
      <c r="F2679" s="52">
        <f>IFERROR(_xll.qlIndexFixing(IndexON,D2679,TRUE,_xll.ohTrigger(RecalcTrigger,TriggerON)),NA())</f>
        <v>1.2468017576372503E-2</v>
      </c>
      <c r="H2679" s="49">
        <f>_xll.qlCalendarAdvance(IborCalendar,$H2678,B2679,"f",FALSE)</f>
        <v>58544</v>
      </c>
      <c r="I2679" s="49">
        <f>_xll.qlInterestRateIndexValueDate(Index1M,$H2679)</f>
        <v>58546</v>
      </c>
      <c r="J2679" s="52">
        <f>IFERROR(_xll.qlIndexFixing(Index1M,$H2679,TRUE,_xll.ohTrigger(RecalcTrigger,Trigger1M)),NA())</f>
        <v>1.5471998717638824E-2</v>
      </c>
      <c r="K2679" s="52">
        <f>IFERROR(_xll.qlIndexFixing(ONIndex1M,I2679,TRUE,_xll.ohTrigger(RecalcTrigger,Trigger1M)),NA())</f>
        <v>1.5466105631421811E-2</v>
      </c>
      <c r="L2679" s="52">
        <f>IFERROR(_xll.qlIndexFixing(Index3M,H2679,TRUE,_xll.ohTrigger(RecalcTrigger,Trigger3M)),NA())</f>
        <v>1.691162501575226E-2</v>
      </c>
      <c r="M2679" s="52">
        <f>IFERROR(_xll.qlIndexFixing(ONIndex3M,I2679,TRUE,_xll.ohTrigger(RecalcTrigger,Trigger3M)),NA())</f>
        <v>1.6884429837839221E-2</v>
      </c>
      <c r="N2679" s="52">
        <f>IFERROR(_xll.qlIndexFixing(Index6M,$H2679,TRUE,_xll.ohTrigger(RecalcTrigger,Trigger6M)),NA())</f>
        <v>1.8823510476293201E-2</v>
      </c>
      <c r="O2679" s="52">
        <f>IFERROR(_xll.qlIndexFixing(ONIndex6M,I2679,TRUE,_xll.ohTrigger(RecalcTrigger,Trigger6M)),NA())</f>
        <v>1.87495843305161E-2</v>
      </c>
      <c r="P2679" s="52">
        <f>IFERROR(_xll.qlIndexFixing(Index1Y,$H2679,TRUE,_xll.ohTrigger(RecalcTrigger,Trigger1Y)),NA())</f>
        <v>2.0875485429396531E-2</v>
      </c>
      <c r="Q2679" s="52">
        <f>IFERROR(_xll.qlIndexFixing(ONIndex1Y,I2679,TRUE,_xll.ohTrigger(RecalcTrigger,Trigger1Y)),NA())</f>
        <v>2.0683281067585213E-2</v>
      </c>
    </row>
    <row r="2680" spans="2:17" x14ac:dyDescent="0.2">
      <c r="B2680" s="46" t="s">
        <v>51</v>
      </c>
      <c r="D2680" s="49">
        <f>_xll.qlCalendarAdvance(LocalCalendar,$D2679,B2680,"f",FALSE)</f>
        <v>58573</v>
      </c>
      <c r="E2680" s="49">
        <f>_xll.qlInterestRateIndexValueDate(IndexON,D2680)</f>
        <v>58573</v>
      </c>
      <c r="F2680" s="52">
        <f>IFERROR(_xll.qlIndexFixing(IndexON,D2680,TRUE,_xll.ohTrigger(RecalcTrigger,TriggerON)),NA())</f>
        <v>1.2465953828000309E-2</v>
      </c>
      <c r="H2680" s="49">
        <f>_xll.qlCalendarAdvance(IborCalendar,$H2679,B2680,"f",FALSE)</f>
        <v>58551</v>
      </c>
      <c r="I2680" s="49">
        <f>_xll.qlInterestRateIndexValueDate(Index1M,$H2680)</f>
        <v>58553</v>
      </c>
      <c r="J2680" s="52">
        <f>IFERROR(_xll.qlIndexFixing(Index1M,$H2680,TRUE,_xll.ohTrigger(RecalcTrigger,Trigger1M)),NA())</f>
        <v>1.5470406684286175E-2</v>
      </c>
      <c r="K2680" s="52">
        <f>IFERROR(_xll.qlIndexFixing(ONIndex1M,I2680,TRUE,_xll.ohTrigger(RecalcTrigger,Trigger1M)),NA())</f>
        <v>1.5463634121912762E-2</v>
      </c>
      <c r="L2680" s="52">
        <f>IFERROR(_xll.qlIndexFixing(Index3M,H2680,TRUE,_xll.ohTrigger(RecalcTrigger,Trigger3M)),NA())</f>
        <v>1.6910510019119213E-2</v>
      </c>
      <c r="M2680" s="52">
        <f>IFERROR(_xll.qlIndexFixing(ONIndex3M,I2680,TRUE,_xll.ohTrigger(RecalcTrigger,Trigger3M)),NA())</f>
        <v>1.6882038012733247E-2</v>
      </c>
      <c r="N2680" s="52">
        <f>IFERROR(_xll.qlIndexFixing(Index6M,$H2680,TRUE,_xll.ohTrigger(RecalcTrigger,Trigger6M)),NA())</f>
        <v>1.8822482061189742E-2</v>
      </c>
      <c r="O2680" s="52">
        <f>IFERROR(_xll.qlIndexFixing(ONIndex6M,I2680,TRUE,_xll.ohTrigger(RecalcTrigger,Trigger6M)),NA())</f>
        <v>1.8746877539372875E-2</v>
      </c>
      <c r="P2680" s="52">
        <f>IFERROR(_xll.qlIndexFixing(Index1Y,$H2680,TRUE,_xll.ohTrigger(RecalcTrigger,Trigger1Y)),NA())</f>
        <v>2.0874605577095487E-2</v>
      </c>
      <c r="Q2680" s="52">
        <f>IFERROR(_xll.qlIndexFixing(ONIndex1Y,I2680,TRUE,_xll.ohTrigger(RecalcTrigger,Trigger1Y)),NA())</f>
        <v>2.068024756057163E-2</v>
      </c>
    </row>
    <row r="2681" spans="2:17" x14ac:dyDescent="0.2">
      <c r="B2681" s="46" t="s">
        <v>51</v>
      </c>
      <c r="D2681" s="49">
        <f>_xll.qlCalendarAdvance(LocalCalendar,$D2680,B2681,"f",FALSE)</f>
        <v>58580</v>
      </c>
      <c r="E2681" s="49">
        <f>_xll.qlInterestRateIndexValueDate(IndexON,D2681)</f>
        <v>58580</v>
      </c>
      <c r="F2681" s="52">
        <f>IFERROR(_xll.qlIndexFixing(IndexON,D2681,TRUE,_xll.ohTrigger(RecalcTrigger,TriggerON)),NA())</f>
        <v>1.2463896266439178E-2</v>
      </c>
      <c r="H2681" s="49">
        <f>_xll.qlCalendarAdvance(IborCalendar,$H2680,B2681,"f",FALSE)</f>
        <v>58558</v>
      </c>
      <c r="I2681" s="49">
        <f>_xll.qlInterestRateIndexValueDate(Index1M,$H2681)</f>
        <v>58560</v>
      </c>
      <c r="J2681" s="52">
        <f>IFERROR(_xll.qlIndexFixing(Index1M,$H2681,TRUE,_xll.ohTrigger(RecalcTrigger,Trigger1M)),NA())</f>
        <v>1.5468161839140111E-2</v>
      </c>
      <c r="K2681" s="52">
        <f>IFERROR(_xll.qlIndexFixing(ONIndex1M,I2681,TRUE,_xll.ohTrigger(RecalcTrigger,Trigger1M)),NA())</f>
        <v>1.5462038430014147E-2</v>
      </c>
      <c r="L2681" s="52">
        <f>IFERROR(_xll.qlIndexFixing(Index3M,H2681,TRUE,_xll.ohTrigger(RecalcTrigger,Trigger3M)),NA())</f>
        <v>1.6909398401574828E-2</v>
      </c>
      <c r="M2681" s="52">
        <f>IFERROR(_xll.qlIndexFixing(ONIndex3M,I2681,TRUE,_xll.ohTrigger(RecalcTrigger,Trigger3M)),NA())</f>
        <v>1.6880909445253778E-2</v>
      </c>
      <c r="N2681" s="52">
        <f>IFERROR(_xll.qlIndexFixing(Index6M,$H2681,TRUE,_xll.ohTrigger(RecalcTrigger,Trigger6M)),NA())</f>
        <v>1.8821456542185384E-2</v>
      </c>
      <c r="O2681" s="52">
        <f>IFERROR(_xll.qlIndexFixing(ONIndex6M,I2681,TRUE,_xll.ohTrigger(RecalcTrigger,Trigger6M)),NA())</f>
        <v>1.8745824398918032E-2</v>
      </c>
      <c r="P2681" s="52">
        <f>IFERROR(_xll.qlIndexFixing(Index1Y,$H2681,TRUE,_xll.ohTrigger(RecalcTrigger,Trigger1Y)),NA())</f>
        <v>2.0873728033144558E-2</v>
      </c>
      <c r="Q2681" s="52">
        <f>IFERROR(_xll.qlIndexFixing(ONIndex1Y,I2681,TRUE,_xll.ohTrigger(RecalcTrigger,Trigger1Y)),NA())</f>
        <v>2.0679329397665924E-2</v>
      </c>
    </row>
    <row r="2682" spans="2:17" x14ac:dyDescent="0.2">
      <c r="B2682" s="46" t="s">
        <v>51</v>
      </c>
      <c r="D2682" s="49">
        <f>_xll.qlCalendarAdvance(LocalCalendar,$D2681,B2682,"f",FALSE)</f>
        <v>58587</v>
      </c>
      <c r="E2682" s="49">
        <f>_xll.qlInterestRateIndexValueDate(IndexON,D2682)</f>
        <v>58587</v>
      </c>
      <c r="F2682" s="52">
        <f>IFERROR(_xll.qlIndexFixing(IndexON,D2682,TRUE,_xll.ohTrigger(RecalcTrigger,TriggerON)),NA())</f>
        <v>1.2461844891769047E-2</v>
      </c>
      <c r="H2682" s="49">
        <f>_xll.qlCalendarAdvance(IborCalendar,$H2681,B2682,"f",FALSE)</f>
        <v>58565</v>
      </c>
      <c r="I2682" s="49">
        <f>_xll.qlInterestRateIndexValueDate(Index1M,$H2682)</f>
        <v>58567</v>
      </c>
      <c r="J2682" s="52">
        <f>IFERROR(_xll.qlIndexFixing(Index1M,$H2682,TRUE,_xll.ohTrigger(RecalcTrigger,Trigger1M)),NA())</f>
        <v>1.5467236908781601E-2</v>
      </c>
      <c r="K2682" s="52">
        <f>IFERROR(_xll.qlIndexFixing(ONIndex1M,I2682,TRUE,_xll.ohTrigger(RecalcTrigger,Trigger1M)),NA())</f>
        <v>1.546044749551001E-2</v>
      </c>
      <c r="L2682" s="52">
        <f>IFERROR(_xll.qlIndexFixing(Index3M,H2682,TRUE,_xll.ohTrigger(RecalcTrigger,Trigger3M)),NA())</f>
        <v>1.6908608166161992E-2</v>
      </c>
      <c r="M2682" s="52">
        <f>IFERROR(_xll.qlIndexFixing(ONIndex3M,I2682,TRUE,_xll.ohTrigger(RecalcTrigger,Trigger3M)),NA())</f>
        <v>1.6879784242522788E-2</v>
      </c>
      <c r="N2682" s="52">
        <f>IFERROR(_xll.qlIndexFixing(Index6M,$H2682,TRUE,_xll.ohTrigger(RecalcTrigger,Trigger6M)),NA())</f>
        <v>1.8821689116673233E-2</v>
      </c>
      <c r="O2682" s="52">
        <f>IFERROR(_xll.qlIndexFixing(ONIndex6M,I2682,TRUE,_xll.ohTrigger(RecalcTrigger,Trigger6M)),NA())</f>
        <v>1.8744774126728814E-2</v>
      </c>
      <c r="P2682" s="52">
        <f>IFERROR(_xll.qlIndexFixing(Index1Y,$H2682,TRUE,_xll.ohTrigger(RecalcTrigger,Trigger1Y)),NA())</f>
        <v>2.087285279753761E-2</v>
      </c>
      <c r="Q2682" s="52">
        <f>IFERROR(_xll.qlIndexFixing(ONIndex1Y,I2682,TRUE,_xll.ohTrigger(RecalcTrigger,Trigger1Y)),NA())</f>
        <v>2.067841349479238E-2</v>
      </c>
    </row>
    <row r="2683" spans="2:17" x14ac:dyDescent="0.2">
      <c r="B2683" s="46" t="s">
        <v>51</v>
      </c>
      <c r="D2683" s="49">
        <f>_xll.qlCalendarAdvance(LocalCalendar,$D2682,B2683,"f",FALSE)</f>
        <v>58594</v>
      </c>
      <c r="E2683" s="49">
        <f>_xll.qlInterestRateIndexValueDate(IndexON,D2683)</f>
        <v>58594</v>
      </c>
      <c r="F2683" s="52">
        <f>IFERROR(_xll.qlIndexFixing(IndexON,D2683,TRUE,_xll.ohTrigger(RecalcTrigger,TriggerON)),NA())</f>
        <v>1.2459799703830043E-2</v>
      </c>
      <c r="H2683" s="49">
        <f>_xll.qlCalendarAdvance(IborCalendar,$H2682,B2683,"f",FALSE)</f>
        <v>58572</v>
      </c>
      <c r="I2683" s="49">
        <f>_xll.qlInterestRateIndexValueDate(Index1M,$H2683)</f>
        <v>58574</v>
      </c>
      <c r="J2683" s="52">
        <f>IFERROR(_xll.qlIndexFixing(Index1M,$H2683,TRUE,_xll.ohTrigger(RecalcTrigger,Trigger1M)),NA())</f>
        <v>1.5465659166624679E-2</v>
      </c>
      <c r="K2683" s="52">
        <f>IFERROR(_xll.qlIndexFixing(ONIndex1M,I2683,TRUE,_xll.ohTrigger(RecalcTrigger,Trigger1M)),NA())</f>
        <v>1.5458861318000672E-2</v>
      </c>
      <c r="L2683" s="52">
        <f>IFERROR(_xll.qlIndexFixing(Index3M,H2683,TRUE,_xll.ohTrigger(RecalcTrigger,Trigger3M)),NA())</f>
        <v>1.6907503496381125E-2</v>
      </c>
      <c r="M2683" s="52">
        <f>IFERROR(_xll.qlIndexFixing(ONIndex3M,I2683,TRUE,_xll.ohTrigger(RecalcTrigger,Trigger3M)),NA())</f>
        <v>1.6878662404220535E-2</v>
      </c>
      <c r="N2683" s="52">
        <f>IFERROR(_xll.qlIndexFixing(Index6M,$H2683,TRUE,_xll.ohTrigger(RecalcTrigger,Trigger6M)),NA())</f>
        <v>1.8820669851362801E-2</v>
      </c>
      <c r="O2683" s="52">
        <f>IFERROR(_xll.qlIndexFixing(ONIndex6M,I2683,TRUE,_xll.ohTrigger(RecalcTrigger,Trigger6M)),NA())</f>
        <v>1.8743726722885157E-2</v>
      </c>
      <c r="P2683" s="52">
        <f>IFERROR(_xll.qlIndexFixing(Index1Y,$H2683,TRUE,_xll.ohTrigger(RecalcTrigger,Trigger1Y)),NA())</f>
        <v>2.0871979870268731E-2</v>
      </c>
      <c r="Q2683" s="52">
        <f>IFERROR(_xll.qlIndexFixing(ONIndex1Y,I2683,TRUE,_xll.ohTrigger(RecalcTrigger,Trigger1Y)),NA())</f>
        <v>2.0677499851631254E-2</v>
      </c>
    </row>
    <row r="2684" spans="2:17" x14ac:dyDescent="0.2">
      <c r="B2684" s="46" t="s">
        <v>51</v>
      </c>
      <c r="D2684" s="49">
        <f>_xll.qlCalendarAdvance(LocalCalendar,$D2683,B2684,"f",FALSE)</f>
        <v>58601</v>
      </c>
      <c r="E2684" s="49">
        <f>_xll.qlInterestRateIndexValueDate(IndexON,D2684)</f>
        <v>58601</v>
      </c>
      <c r="F2684" s="52">
        <f>IFERROR(_xll.qlIndexFixing(IndexON,D2684,TRUE,_xll.ohTrigger(RecalcTrigger,TriggerON)),NA())</f>
        <v>1.2457760702702103E-2</v>
      </c>
      <c r="H2684" s="49">
        <f>_xll.qlCalendarAdvance(IborCalendar,$H2683,B2684,"f",FALSE)</f>
        <v>58579</v>
      </c>
      <c r="I2684" s="49">
        <f>_xll.qlInterestRateIndexValueDate(Index1M,$H2684)</f>
        <v>58581</v>
      </c>
      <c r="J2684" s="52">
        <f>IFERROR(_xll.qlIndexFixing(Index1M,$H2684,TRUE,_xll.ohTrigger(RecalcTrigger,Trigger1M)),NA())</f>
        <v>1.5464086188202164E-2</v>
      </c>
      <c r="K2684" s="52">
        <f>IFERROR(_xll.qlIndexFixing(ONIndex1M,I2684,TRUE,_xll.ohTrigger(RecalcTrigger,Trigger1M)),NA())</f>
        <v>1.545727989772594E-2</v>
      </c>
      <c r="L2684" s="52">
        <f>IFERROR(_xll.qlIndexFixing(Index3M,H2684,TRUE,_xll.ohTrigger(RecalcTrigger,Trigger3M)),NA())</f>
        <v>1.6906402205843232E-2</v>
      </c>
      <c r="M2684" s="52">
        <f>IFERROR(_xll.qlIndexFixing(ONIndex3M,I2684,TRUE,_xll.ohTrigger(RecalcTrigger,Trigger3M)),NA())</f>
        <v>1.6877543930506889E-2</v>
      </c>
      <c r="N2684" s="52">
        <f>IFERROR(_xll.qlIndexFixing(Index6M,$H2684,TRUE,_xll.ohTrigger(RecalcTrigger,Trigger6M)),NA())</f>
        <v>1.8819653482598595E-2</v>
      </c>
      <c r="O2684" s="52">
        <f>IFERROR(_xll.qlIndexFixing(ONIndex6M,I2684,TRUE,_xll.ohTrigger(RecalcTrigger,Trigger6M)),NA())</f>
        <v>1.8742682187227189E-2</v>
      </c>
      <c r="P2684" s="52">
        <f>IFERROR(_xll.qlIndexFixing(Index1Y,$H2684,TRUE,_xll.ohTrigger(RecalcTrigger,Trigger1Y)),NA())</f>
        <v>2.0871109251331788E-2</v>
      </c>
      <c r="Q2684" s="52">
        <f>IFERROR(_xll.qlIndexFixing(ONIndex1Y,I2684,TRUE,_xll.ohTrigger(RecalcTrigger,Trigger1Y)),NA())</f>
        <v>2.0676588468422352E-2</v>
      </c>
    </row>
    <row r="2685" spans="2:17" x14ac:dyDescent="0.2">
      <c r="B2685" s="46" t="s">
        <v>51</v>
      </c>
      <c r="D2685" s="49">
        <f>_xll.qlCalendarAdvance(LocalCalendar,$D2684,B2685,"f",FALSE)</f>
        <v>58608</v>
      </c>
      <c r="E2685" s="49">
        <f>_xll.qlInterestRateIndexValueDate(IndexON,D2685)</f>
        <v>58608</v>
      </c>
      <c r="F2685" s="52">
        <f>IFERROR(_xll.qlIndexFixing(IndexON,D2685,TRUE,_xll.ohTrigger(RecalcTrigger,TriggerON)),NA())</f>
        <v>1.2455727888545098E-2</v>
      </c>
      <c r="H2685" s="49">
        <f>_xll.qlCalendarAdvance(IborCalendar,$H2684,B2685,"f",FALSE)</f>
        <v>58586</v>
      </c>
      <c r="I2685" s="49">
        <f>_xll.qlInterestRateIndexValueDate(Index1M,$H2685)</f>
        <v>58588</v>
      </c>
      <c r="J2685" s="52">
        <f>IFERROR(_xll.qlIndexFixing(Index1M,$H2685,TRUE,_xll.ohTrigger(RecalcTrigger,Trigger1M)),NA())</f>
        <v>1.5462517973501566E-2</v>
      </c>
      <c r="K2685" s="52">
        <f>IFERROR(_xll.qlIndexFixing(ONIndex1M,I2685,TRUE,_xll.ohTrigger(RecalcTrigger,Trigger1M)),NA())</f>
        <v>1.5455703234605878E-2</v>
      </c>
      <c r="L2685" s="52">
        <f>IFERROR(_xll.qlIndexFixing(Index3M,H2685,TRUE,_xll.ohTrigger(RecalcTrigger,Trigger3M)),NA())</f>
        <v>1.6905304294543098E-2</v>
      </c>
      <c r="M2685" s="52">
        <f>IFERROR(_xll.qlIndexFixing(ONIndex3M,I2685,TRUE,_xll.ohTrigger(RecalcTrigger,Trigger3M)),NA())</f>
        <v>1.6876428821301914E-2</v>
      </c>
      <c r="N2685" s="52">
        <f>IFERROR(_xll.qlIndexFixing(Index6M,$H2685,TRUE,_xll.ohTrigger(RecalcTrigger,Trigger6M)),NA())</f>
        <v>1.8818640010374605E-2</v>
      </c>
      <c r="O2685" s="52">
        <f>IFERROR(_xll.qlIndexFixing(ONIndex6M,I2685,TRUE,_xll.ohTrigger(RecalcTrigger,Trigger6M)),NA())</f>
        <v>1.874164051975491E-2</v>
      </c>
      <c r="P2685" s="52">
        <f>IFERROR(_xll.qlIndexFixing(Index1Y,$H2685,TRUE,_xll.ohTrigger(RecalcTrigger,Trigger1Y)),NA())</f>
        <v>2.0870240940721086E-2</v>
      </c>
      <c r="Q2685" s="52">
        <f>IFERROR(_xll.qlIndexFixing(ONIndex1Y,I2685,TRUE,_xll.ohTrigger(RecalcTrigger,Trigger1Y)),NA())</f>
        <v>2.067567934508574E-2</v>
      </c>
    </row>
    <row r="2686" spans="2:17" x14ac:dyDescent="0.2">
      <c r="B2686" s="46" t="s">
        <v>51</v>
      </c>
      <c r="D2686" s="49">
        <f>_xll.qlCalendarAdvance(LocalCalendar,$D2685,B2686,"f",FALSE)</f>
        <v>58615</v>
      </c>
      <c r="E2686" s="49">
        <f>_xll.qlInterestRateIndexValueDate(IndexON,D2686)</f>
        <v>58615</v>
      </c>
      <c r="F2686" s="52">
        <f>IFERROR(_xll.qlIndexFixing(IndexON,D2686,TRUE,_xll.ohTrigger(RecalcTrigger,TriggerON)),NA())</f>
        <v>1.2453701261119221E-2</v>
      </c>
      <c r="H2686" s="49">
        <f>_xll.qlCalendarAdvance(IborCalendar,$H2685,B2686,"f",FALSE)</f>
        <v>58593</v>
      </c>
      <c r="I2686" s="49">
        <f>_xll.qlInterestRateIndexValueDate(Index1M,$H2686)</f>
        <v>58595</v>
      </c>
      <c r="J2686" s="52">
        <f>IFERROR(_xll.qlIndexFixing(Index1M,$H2686,TRUE,_xll.ohTrigger(RecalcTrigger,Trigger1M)),NA())</f>
        <v>1.5461175142565349E-2</v>
      </c>
      <c r="K2686" s="52">
        <f>IFERROR(_xll.qlIndexFixing(ONIndex1M,I2686,TRUE,_xll.ohTrigger(RecalcTrigger,Trigger1M)),NA())</f>
        <v>1.5454131328720422E-2</v>
      </c>
      <c r="L2686" s="52">
        <f>IFERROR(_xll.qlIndexFixing(Index3M,H2686,TRUE,_xll.ohTrigger(RecalcTrigger,Trigger3M)),NA())</f>
        <v>1.6904209762480721E-2</v>
      </c>
      <c r="M2686" s="52">
        <f>IFERROR(_xll.qlIndexFixing(ONIndex3M,I2686,TRUE,_xll.ohTrigger(RecalcTrigger,Trigger3M)),NA())</f>
        <v>1.687531707684542E-2</v>
      </c>
      <c r="N2686" s="52">
        <f>IFERROR(_xll.qlIndexFixing(Index6M,$H2686,TRUE,_xll.ohTrigger(RecalcTrigger,Trigger6M)),NA())</f>
        <v>1.8816372388498041E-2</v>
      </c>
      <c r="O2686" s="52">
        <f>IFERROR(_xll.qlIndexFixing(ONIndex6M,I2686,TRUE,_xll.ohTrigger(RecalcTrigger,Trigger6M)),NA())</f>
        <v>1.8740601720788064E-2</v>
      </c>
      <c r="P2686" s="52">
        <f>IFERROR(_xll.qlIndexFixing(Index1Y,$H2686,TRUE,_xll.ohTrigger(RecalcTrigger,Trigger1Y)),NA())</f>
        <v>2.0869374938430055E-2</v>
      </c>
      <c r="Q2686" s="52">
        <f>IFERROR(_xll.qlIndexFixing(ONIndex1Y,I2686,TRUE,_xll.ohTrigger(RecalcTrigger,Trigger1Y)),NA())</f>
        <v>2.0674772481701353E-2</v>
      </c>
    </row>
    <row r="2687" spans="2:17" x14ac:dyDescent="0.2">
      <c r="B2687" s="46" t="s">
        <v>51</v>
      </c>
      <c r="D2687" s="49">
        <f>_xll.qlCalendarAdvance(LocalCalendar,$D2686,B2687,"f",FALSE)</f>
        <v>58622</v>
      </c>
      <c r="E2687" s="49">
        <f>_xll.qlInterestRateIndexValueDate(IndexON,D2687)</f>
        <v>58622</v>
      </c>
      <c r="F2687" s="52">
        <f>IFERROR(_xll.qlIndexFixing(IndexON,D2687,TRUE,_xll.ohTrigger(RecalcTrigger,TriggerON)),NA())</f>
        <v>1.2451680820504407E-2</v>
      </c>
      <c r="H2687" s="49">
        <f>_xll.qlCalendarAdvance(IborCalendar,$H2686,B2687,"f",FALSE)</f>
        <v>58600</v>
      </c>
      <c r="I2687" s="49">
        <f>_xll.qlInterestRateIndexValueDate(Index1M,$H2687)</f>
        <v>58602</v>
      </c>
      <c r="J2687" s="52">
        <f>IFERROR(_xll.qlIndexFixing(Index1M,$H2687,TRUE,_xll.ohTrigger(RecalcTrigger,Trigger1M)),NA())</f>
        <v>1.5459395835273615E-2</v>
      </c>
      <c r="K2687" s="52">
        <f>IFERROR(_xll.qlIndexFixing(ONIndex1M,I2687,TRUE,_xll.ohTrigger(RecalcTrigger,Trigger1M)),NA())</f>
        <v>1.5452564179989636E-2</v>
      </c>
      <c r="L2687" s="52">
        <f>IFERROR(_xll.qlIndexFixing(Index3M,H2687,TRUE,_xll.ohTrigger(RecalcTrigger,Trigger3M)),NA())</f>
        <v>1.6903118609651761E-2</v>
      </c>
      <c r="M2687" s="52">
        <f>IFERROR(_xll.qlIndexFixing(ONIndex3M,I2687,TRUE,_xll.ohTrigger(RecalcTrigger,Trigger3M)),NA())</f>
        <v>1.6874208696737725E-2</v>
      </c>
      <c r="N2687" s="52">
        <f>IFERROR(_xll.qlIndexFixing(Index6M,$H2687,TRUE,_xll.ohTrigger(RecalcTrigger,Trigger6M)),NA())</f>
        <v>1.8815364245996103E-2</v>
      </c>
      <c r="O2687" s="52">
        <f>IFERROR(_xll.qlIndexFixing(ONIndex6M,I2687,TRUE,_xll.ohTrigger(RecalcTrigger,Trigger6M)),NA())</f>
        <v>1.8739565789926971E-2</v>
      </c>
      <c r="P2687" s="52">
        <f>IFERROR(_xll.qlIndexFixing(Index1Y,$H2687,TRUE,_xll.ohTrigger(RecalcTrigger,Trigger1Y)),NA())</f>
        <v>2.0868511244453665E-2</v>
      </c>
      <c r="Q2687" s="52">
        <f>IFERROR(_xll.qlIndexFixing(ONIndex1Y,I2687,TRUE,_xll.ohTrigger(RecalcTrigger,Trigger1Y)),NA())</f>
        <v>2.0673867878189256E-2</v>
      </c>
    </row>
    <row r="2688" spans="2:17" x14ac:dyDescent="0.2">
      <c r="B2688" s="46" t="s">
        <v>51</v>
      </c>
      <c r="D2688" s="49">
        <f>_xll.qlCalendarAdvance(LocalCalendar,$D2687,B2688,"f",FALSE)</f>
        <v>58629</v>
      </c>
      <c r="E2688" s="49">
        <f>_xll.qlInterestRateIndexValueDate(IndexON,D2688)</f>
        <v>58629</v>
      </c>
      <c r="F2688" s="52">
        <f>IFERROR(_xll.qlIndexFixing(IndexON,D2688,TRUE,_xll.ohTrigger(RecalcTrigger,TriggerON)),NA())</f>
        <v>1.2449666566780593E-2</v>
      </c>
      <c r="H2688" s="49">
        <f>_xll.qlCalendarAdvance(IborCalendar,$H2687,B2688,"f",FALSE)</f>
        <v>58607</v>
      </c>
      <c r="I2688" s="49">
        <f>_xll.qlInterestRateIndexValueDate(Index1M,$H2688)</f>
        <v>58609</v>
      </c>
      <c r="J2688" s="52">
        <f>IFERROR(_xll.qlIndexFixing(Index1M,$H2688,TRUE,_xll.ohTrigger(RecalcTrigger,Trigger1M)),NA())</f>
        <v>1.5457841911741266E-2</v>
      </c>
      <c r="K2688" s="52">
        <f>IFERROR(_xll.qlIndexFixing(ONIndex1M,I2688,TRUE,_xll.ohTrigger(RecalcTrigger,Trigger1M)),NA())</f>
        <v>1.5451001788333585E-2</v>
      </c>
      <c r="L2688" s="52">
        <f>IFERROR(_xll.qlIndexFixing(Index3M,H2688,TRUE,_xll.ohTrigger(RecalcTrigger,Trigger3M)),NA())</f>
        <v>1.6902030836053607E-2</v>
      </c>
      <c r="M2688" s="52">
        <f>IFERROR(_xll.qlIndexFixing(ONIndex3M,I2688,TRUE,_xll.ohTrigger(RecalcTrigger,Trigger3M)),NA())</f>
        <v>1.6873103681218637E-2</v>
      </c>
      <c r="N2688" s="52">
        <f>IFERROR(_xll.qlIndexFixing(Index6M,$H2688,TRUE,_xll.ohTrigger(RecalcTrigger,Trigger6M)),NA())</f>
        <v>1.8814358999562686E-2</v>
      </c>
      <c r="O2688" s="52">
        <f>IFERROR(_xll.qlIndexFixing(ONIndex6M,I2688,TRUE,_xll.ohTrigger(RecalcTrigger,Trigger6M)),NA())</f>
        <v>1.8738532727411439E-2</v>
      </c>
      <c r="P2688" s="52">
        <f>IFERROR(_xll.qlIndexFixing(Index1Y,$H2688,TRUE,_xll.ohTrigger(RecalcTrigger,Trigger1Y)),NA())</f>
        <v>2.0867649858785337E-2</v>
      </c>
      <c r="Q2688" s="52">
        <f>IFERROR(_xll.qlIndexFixing(ONIndex1Y,I2688,TRUE,_xll.ohTrigger(RecalcTrigger,Trigger1Y)),NA())</f>
        <v>2.0672965534469512E-2</v>
      </c>
    </row>
    <row r="2689" spans="2:17" x14ac:dyDescent="0.2">
      <c r="B2689" s="46" t="s">
        <v>51</v>
      </c>
      <c r="D2689" s="49">
        <f>_xll.qlCalendarAdvance(LocalCalendar,$D2688,B2689,"f",FALSE)</f>
        <v>58636</v>
      </c>
      <c r="E2689" s="49">
        <f>_xll.qlInterestRateIndexValueDate(IndexON,D2689)</f>
        <v>58636</v>
      </c>
      <c r="F2689" s="52">
        <f>IFERROR(_xll.qlIndexFixing(IndexON,D2689,TRUE,_xll.ohTrigger(RecalcTrigger,TriggerON)),NA())</f>
        <v>1.2447658499947778E-2</v>
      </c>
      <c r="H2689" s="49">
        <f>_xll.qlCalendarAdvance(IborCalendar,$H2688,B2689,"f",FALSE)</f>
        <v>58614</v>
      </c>
      <c r="I2689" s="49">
        <f>_xll.qlInterestRateIndexValueDate(Index1M,$H2689)</f>
        <v>58616</v>
      </c>
      <c r="J2689" s="52">
        <f>IFERROR(_xll.qlIndexFixing(Index1M,$H2689,TRUE,_xll.ohTrigger(RecalcTrigger,Trigger1M)),NA())</f>
        <v>1.5456292751928336E-2</v>
      </c>
      <c r="K2689" s="52">
        <f>IFERROR(_xll.qlIndexFixing(ONIndex1M,I2689,TRUE,_xll.ohTrigger(RecalcTrigger,Trigger1M)),NA())</f>
        <v>1.544944415391214E-2</v>
      </c>
      <c r="L2689" s="52">
        <f>IFERROR(_xll.qlIndexFixing(Index3M,H2689,TRUE,_xll.ohTrigger(RecalcTrigger,Trigger3M)),NA())</f>
        <v>1.6900946441682788E-2</v>
      </c>
      <c r="M2689" s="52">
        <f>IFERROR(_xll.qlIndexFixing(ONIndex3M,I2689,TRUE,_xll.ohTrigger(RecalcTrigger,Trigger3M)),NA())</f>
        <v>1.6872002030288158E-2</v>
      </c>
      <c r="N2689" s="52">
        <f>IFERROR(_xll.qlIndexFixing(Index6M,$H2689,TRUE,_xll.ohTrigger(RecalcTrigger,Trigger6M)),NA())</f>
        <v>1.8815454192059534E-2</v>
      </c>
      <c r="O2689" s="52">
        <f>IFERROR(_xll.qlIndexFixing(ONIndex6M,I2689,TRUE,_xll.ohTrigger(RecalcTrigger,Trigger6M)),NA())</f>
        <v>1.8737502533161532E-2</v>
      </c>
      <c r="P2689" s="52">
        <f>IFERROR(_xll.qlIndexFixing(Index1Y,$H2689,TRUE,_xll.ohTrigger(RecalcTrigger,Trigger1Y)),NA())</f>
        <v>2.086679078141894E-2</v>
      </c>
      <c r="Q2689" s="52">
        <f>IFERROR(_xll.qlIndexFixing(ONIndex1Y,I2689,TRUE,_xll.ohTrigger(RecalcTrigger,Trigger1Y)),NA())</f>
        <v>2.0672065450622057E-2</v>
      </c>
    </row>
    <row r="2690" spans="2:17" x14ac:dyDescent="0.2">
      <c r="B2690" s="46" t="s">
        <v>51</v>
      </c>
      <c r="D2690" s="49">
        <f>_xll.qlCalendarAdvance(LocalCalendar,$D2689,B2690,"f",FALSE)</f>
        <v>58643</v>
      </c>
      <c r="E2690" s="49">
        <f>_xll.qlInterestRateIndexValueDate(IndexON,D2690)</f>
        <v>58643</v>
      </c>
      <c r="F2690" s="52">
        <f>IFERROR(_xll.qlIndexFixing(IndexON,D2690,TRUE,_xll.ohTrigger(RecalcTrigger,TriggerON)),NA())</f>
        <v>1.2445656620005963E-2</v>
      </c>
      <c r="H2690" s="49">
        <f>_xll.qlCalendarAdvance(IborCalendar,$H2689,B2690,"f",FALSE)</f>
        <v>58621</v>
      </c>
      <c r="I2690" s="49">
        <f>_xll.qlInterestRateIndexValueDate(Index1M,$H2690)</f>
        <v>58623</v>
      </c>
      <c r="J2690" s="52">
        <f>IFERROR(_xll.qlIndexFixing(Index1M,$H2690,TRUE,_xll.ohTrigger(RecalcTrigger,Trigger1M)),NA())</f>
        <v>1.5454748355834824E-2</v>
      </c>
      <c r="K2690" s="52">
        <f>IFERROR(_xll.qlIndexFixing(ONIndex1M,I2690,TRUE,_xll.ohTrigger(RecalcTrigger,Trigger1M)),NA())</f>
        <v>1.5447891276805237E-2</v>
      </c>
      <c r="L2690" s="52">
        <f>IFERROR(_xll.qlIndexFixing(Index3M,H2690,TRUE,_xll.ohTrigger(RecalcTrigger,Trigger3M)),NA())</f>
        <v>1.6899865426537562E-2</v>
      </c>
      <c r="M2690" s="52">
        <f>IFERROR(_xll.qlIndexFixing(ONIndex3M,I2690,TRUE,_xll.ohTrigger(RecalcTrigger,Trigger3M)),NA())</f>
        <v>1.6870903743946286E-2</v>
      </c>
      <c r="N2690" s="52">
        <f>IFERROR(_xll.qlIndexFixing(Index6M,$H2690,TRUE,_xll.ohTrigger(RecalcTrigger,Trigger6M)),NA())</f>
        <v>1.8814035790104554E-2</v>
      </c>
      <c r="O2690" s="52">
        <f>IFERROR(_xll.qlIndexFixing(ONIndex6M,I2690,TRUE,_xll.ohTrigger(RecalcTrigger,Trigger6M)),NA())</f>
        <v>1.8736475207257186E-2</v>
      </c>
      <c r="P2690" s="52">
        <f>IFERROR(_xll.qlIndexFixing(Index1Y,$H2690,TRUE,_xll.ohTrigger(RecalcTrigger,Trigger1Y)),NA())</f>
        <v>2.0865934012349222E-2</v>
      </c>
      <c r="Q2690" s="52">
        <f>IFERROR(_xll.qlIndexFixing(ONIndex1Y,I2690,TRUE,_xll.ohTrigger(RecalcTrigger,Trigger1Y)),NA())</f>
        <v>2.06711676268867E-2</v>
      </c>
    </row>
    <row r="2691" spans="2:17" x14ac:dyDescent="0.2">
      <c r="B2691" s="46" t="s">
        <v>51</v>
      </c>
      <c r="D2691" s="49">
        <f>_xll.qlCalendarAdvance(LocalCalendar,$D2690,B2691,"f",FALSE)</f>
        <v>58650</v>
      </c>
      <c r="E2691" s="49">
        <f>_xll.qlInterestRateIndexValueDate(IndexON,D2691)</f>
        <v>58650</v>
      </c>
      <c r="F2691" s="52">
        <f>IFERROR(_xll.qlIndexFixing(IndexON,D2691,TRUE,_xll.ohTrigger(RecalcTrigger,TriggerON)),NA())</f>
        <v>1.2443660926715339E-2</v>
      </c>
      <c r="H2691" s="49">
        <f>_xll.qlCalendarAdvance(IborCalendar,$H2690,B2691,"f",FALSE)</f>
        <v>58628</v>
      </c>
      <c r="I2691" s="49">
        <f>_xll.qlInterestRateIndexValueDate(Index1M,$H2691)</f>
        <v>58630</v>
      </c>
      <c r="J2691" s="52">
        <f>IFERROR(_xll.qlIndexFixing(Index1M,$H2691,TRUE,_xll.ohTrigger(RecalcTrigger,Trigger1M)),NA())</f>
        <v>1.5453208723453238E-2</v>
      </c>
      <c r="K2691" s="52">
        <f>IFERROR(_xll.qlIndexFixing(ONIndex1M,I2691,TRUE,_xll.ohTrigger(RecalcTrigger,Trigger1M)),NA())</f>
        <v>1.5446343156773068E-2</v>
      </c>
      <c r="L2691" s="52">
        <f>IFERROR(_xll.qlIndexFixing(Index3M,H2691,TRUE,_xll.ohTrigger(RecalcTrigger,Trigger3M)),NA())</f>
        <v>1.6898787790615325E-2</v>
      </c>
      <c r="M2691" s="52">
        <f>IFERROR(_xll.qlIndexFixing(ONIndex3M,I2691,TRUE,_xll.ohTrigger(RecalcTrigger,Trigger3M)),NA())</f>
        <v>1.6869808822113086E-2</v>
      </c>
      <c r="N2691" s="52">
        <f>IFERROR(_xll.qlIndexFixing(Index6M,$H2691,TRUE,_xll.ohTrigger(RecalcTrigger,Trigger6M)),NA())</f>
        <v>1.8812620004145606E-2</v>
      </c>
      <c r="O2691" s="52">
        <f>IFERROR(_xll.qlIndexFixing(ONIndex6M,I2691,TRUE,_xll.ohTrigger(RecalcTrigger,Trigger6M)),NA())</f>
        <v>1.8735450749538529E-2</v>
      </c>
      <c r="P2691" s="52">
        <f>IFERROR(_xll.qlIndexFixing(Index1Y,$H2691,TRUE,_xll.ohTrigger(RecalcTrigger,Trigger1Y)),NA())</f>
        <v>2.0865079551570052E-2</v>
      </c>
      <c r="Q2691" s="52">
        <f>IFERROR(_xll.qlIndexFixing(ONIndex1Y,I2691,TRUE,_xll.ohTrigger(RecalcTrigger,Trigger1Y)),NA())</f>
        <v>2.0670272062863759E-2</v>
      </c>
    </row>
    <row r="2692" spans="2:17" x14ac:dyDescent="0.2">
      <c r="B2692" s="46" t="s">
        <v>51</v>
      </c>
      <c r="D2692" s="49">
        <f>_xll.qlCalendarAdvance(LocalCalendar,$D2691,B2692,"f",FALSE)</f>
        <v>58657</v>
      </c>
      <c r="E2692" s="49">
        <f>_xll.qlInterestRateIndexValueDate(IndexON,D2692)</f>
        <v>58657</v>
      </c>
      <c r="F2692" s="52">
        <f>IFERROR(_xll.qlIndexFixing(IndexON,D2692,TRUE,_xll.ohTrigger(RecalcTrigger,TriggerON)),NA())</f>
        <v>1.244167142039565E-2</v>
      </c>
      <c r="H2692" s="49">
        <f>_xll.qlCalendarAdvance(IborCalendar,$H2691,B2692,"f",FALSE)</f>
        <v>58635</v>
      </c>
      <c r="I2692" s="49">
        <f>_xll.qlInterestRateIndexValueDate(Index1M,$H2692)</f>
        <v>58637</v>
      </c>
      <c r="J2692" s="52">
        <f>IFERROR(_xll.qlIndexFixing(Index1M,$H2692,TRUE,_xll.ohTrigger(RecalcTrigger,Trigger1M)),NA())</f>
        <v>1.5451673854783576E-2</v>
      </c>
      <c r="K2692" s="52">
        <f>IFERROR(_xll.qlIndexFixing(ONIndex1M,I2692,TRUE,_xll.ohTrigger(RecalcTrigger,Trigger1M)),NA())</f>
        <v>1.5444799793895569E-2</v>
      </c>
      <c r="L2692" s="52">
        <f>IFERROR(_xll.qlIndexFixing(Index3M,H2692,TRUE,_xll.ohTrigger(RecalcTrigger,Trigger3M)),NA())</f>
        <v>1.6897713533913471E-2</v>
      </c>
      <c r="M2692" s="52">
        <f>IFERROR(_xll.qlIndexFixing(ONIndex3M,I2692,TRUE,_xll.ohTrigger(RecalcTrigger,Trigger3M)),NA())</f>
        <v>1.6868717264868494E-2</v>
      </c>
      <c r="N2692" s="52">
        <f>IFERROR(_xll.qlIndexFixing(Index6M,$H2692,TRUE,_xll.ohTrigger(RecalcTrigger,Trigger6M)),NA())</f>
        <v>1.8812046810825097E-2</v>
      </c>
      <c r="O2692" s="52">
        <f>IFERROR(_xll.qlIndexFixing(ONIndex6M,I2692,TRUE,_xll.ohTrigger(RecalcTrigger,Trigger6M)),NA())</f>
        <v>1.8734429160085497E-2</v>
      </c>
      <c r="P2692" s="52">
        <f>IFERROR(_xll.qlIndexFixing(Index1Y,$H2692,TRUE,_xll.ohTrigger(RecalcTrigger,Trigger1Y)),NA())</f>
        <v>2.0864227399075511E-2</v>
      </c>
      <c r="Q2692" s="52">
        <f>IFERROR(_xll.qlIndexFixing(ONIndex1Y,I2692,TRUE,_xll.ohTrigger(RecalcTrigger,Trigger1Y)),NA())</f>
        <v>2.0669378758713108E-2</v>
      </c>
    </row>
    <row r="2693" spans="2:17" x14ac:dyDescent="0.2">
      <c r="B2693" s="46" t="s">
        <v>51</v>
      </c>
      <c r="D2693" s="49">
        <f>_xll.qlCalendarAdvance(LocalCalendar,$D2692,B2693,"f",FALSE)</f>
        <v>58664</v>
      </c>
      <c r="E2693" s="49">
        <f>_xll.qlInterestRateIndexValueDate(IndexON,D2693)</f>
        <v>58664</v>
      </c>
      <c r="F2693" s="52">
        <f>IFERROR(_xll.qlIndexFixing(IndexON,D2693,TRUE,_xll.ohTrigger(RecalcTrigger,TriggerON)),NA())</f>
        <v>1.2439688100807089E-2</v>
      </c>
      <c r="H2693" s="49">
        <f>_xll.qlCalendarAdvance(IborCalendar,$H2692,B2693,"f",FALSE)</f>
        <v>58642</v>
      </c>
      <c r="I2693" s="49">
        <f>_xll.qlInterestRateIndexValueDate(Index1M,$H2693)</f>
        <v>58644</v>
      </c>
      <c r="J2693" s="52">
        <f>IFERROR(_xll.qlIndexFixing(Index1M,$H2693,TRUE,_xll.ohTrigger(RecalcTrigger,Trigger1M)),NA())</f>
        <v>1.5450143749828338E-2</v>
      </c>
      <c r="K2693" s="52">
        <f>IFERROR(_xll.qlIndexFixing(ONIndex1M,I2693,TRUE,_xll.ohTrigger(RecalcTrigger,Trigger1M)),NA())</f>
        <v>1.5443261188332613E-2</v>
      </c>
      <c r="L2693" s="52">
        <f>IFERROR(_xll.qlIndexFixing(Index3M,H2693,TRUE,_xll.ohTrigger(RecalcTrigger,Trigger3M)),NA())</f>
        <v>1.6896642656428523E-2</v>
      </c>
      <c r="M2693" s="52">
        <f>IFERROR(_xll.qlIndexFixing(ONIndex3M,I2693,TRUE,_xll.ohTrigger(RecalcTrigger,Trigger3M)),NA())</f>
        <v>1.6867629072212509E-2</v>
      </c>
      <c r="N2693" s="52">
        <f>IFERROR(_xll.qlIndexFixing(Index6M,$H2693,TRUE,_xll.ohTrigger(RecalcTrigger,Trigger6M)),NA())</f>
        <v>1.8810636507528761E-2</v>
      </c>
      <c r="O2693" s="52">
        <f>IFERROR(_xll.qlIndexFixing(ONIndex6M,I2693,TRUE,_xll.ohTrigger(RecalcTrigger,Trigger6M)),NA())</f>
        <v>1.8733410438978026E-2</v>
      </c>
      <c r="P2693" s="52">
        <f>IFERROR(_xll.qlIndexFixing(Index1Y,$H2693,TRUE,_xll.ohTrigger(RecalcTrigger,Trigger1Y)),NA())</f>
        <v>2.086337755485947E-2</v>
      </c>
      <c r="Q2693" s="52">
        <f>IFERROR(_xll.qlIndexFixing(ONIndex1Y,I2693,TRUE,_xll.ohTrigger(RecalcTrigger,Trigger1Y)),NA())</f>
        <v>2.0668487714594619E-2</v>
      </c>
    </row>
    <row r="2694" spans="2:17" x14ac:dyDescent="0.2">
      <c r="B2694" s="46" t="s">
        <v>51</v>
      </c>
      <c r="D2694" s="49">
        <f>_xll.qlCalendarAdvance(LocalCalendar,$D2693,B2694,"f",FALSE)</f>
        <v>58671</v>
      </c>
      <c r="E2694" s="49">
        <f>_xll.qlInterestRateIndexValueDate(IndexON,D2694)</f>
        <v>58671</v>
      </c>
      <c r="F2694" s="52">
        <f>IFERROR(_xll.qlIndexFixing(IndexON,D2694,TRUE,_xll.ohTrigger(RecalcTrigger,TriggerON)),NA())</f>
        <v>1.2437710968109528E-2</v>
      </c>
      <c r="H2694" s="49">
        <f>_xll.qlCalendarAdvance(IborCalendar,$H2693,B2694,"f",FALSE)</f>
        <v>58649</v>
      </c>
      <c r="I2694" s="49">
        <f>_xll.qlInterestRateIndexValueDate(Index1M,$H2694)</f>
        <v>58651</v>
      </c>
      <c r="J2694" s="52">
        <f>IFERROR(_xll.qlIndexFixing(Index1M,$H2694,TRUE,_xll.ohTrigger(RecalcTrigger,Trigger1M)),NA())</f>
        <v>1.5448841221626224E-2</v>
      </c>
      <c r="K2694" s="52">
        <f>IFERROR(_xll.qlIndexFixing(ONIndex1M,I2694,TRUE,_xll.ohTrigger(RecalcTrigger,Trigger1M)),NA())</f>
        <v>1.5441727339764455E-2</v>
      </c>
      <c r="L2694" s="52">
        <f>IFERROR(_xll.qlIndexFixing(Index3M,H2694,TRUE,_xll.ohTrigger(RecalcTrigger,Trigger3M)),NA())</f>
        <v>1.6895575158157004E-2</v>
      </c>
      <c r="M2694" s="52">
        <f>IFERROR(_xll.qlIndexFixing(ONIndex3M,I2694,TRUE,_xll.ohTrigger(RecalcTrigger,Trigger3M)),NA())</f>
        <v>1.6866544244065196E-2</v>
      </c>
      <c r="N2694" s="52">
        <f>IFERROR(_xll.qlIndexFixing(Index6M,$H2694,TRUE,_xll.ohTrigger(RecalcTrigger,Trigger6M)),NA())</f>
        <v>1.8809649103974143E-2</v>
      </c>
      <c r="O2694" s="52">
        <f>IFERROR(_xll.qlIndexFixing(ONIndex6M,I2694,TRUE,_xll.ohTrigger(RecalcTrigger,Trigger6M)),NA())</f>
        <v>1.8732394586136181E-2</v>
      </c>
      <c r="P2694" s="52">
        <f>IFERROR(_xll.qlIndexFixing(Index1Y,$H2694,TRUE,_xll.ohTrigger(RecalcTrigger,Trigger1Y)),NA())</f>
        <v>2.0862530018916452E-2</v>
      </c>
      <c r="Q2694" s="52">
        <f>IFERROR(_xll.qlIndexFixing(ONIndex1Y,I2694,TRUE,_xll.ohTrigger(RecalcTrigger,Trigger1Y)),NA())</f>
        <v>2.0667598930268483E-2</v>
      </c>
    </row>
    <row r="2695" spans="2:17" x14ac:dyDescent="0.2">
      <c r="B2695" s="46" t="s">
        <v>51</v>
      </c>
      <c r="D2695" s="49">
        <f>_xll.qlCalendarAdvance(LocalCalendar,$D2694,B2695,"f",FALSE)</f>
        <v>58678</v>
      </c>
      <c r="E2695" s="49">
        <f>_xll.qlInterestRateIndexValueDate(IndexON,D2695)</f>
        <v>58678</v>
      </c>
      <c r="F2695" s="52">
        <f>IFERROR(_xll.qlIndexFixing(IndexON,D2695,TRUE,_xll.ohTrigger(RecalcTrigger,TriggerON)),NA())</f>
        <v>1.2435740022302966E-2</v>
      </c>
      <c r="H2695" s="49">
        <f>_xll.qlCalendarAdvance(IborCalendar,$H2694,B2695,"f",FALSE)</f>
        <v>58656</v>
      </c>
      <c r="I2695" s="49">
        <f>_xll.qlInterestRateIndexValueDate(Index1M,$H2695)</f>
        <v>58658</v>
      </c>
      <c r="J2695" s="52">
        <f>IFERROR(_xll.qlIndexFixing(Index1M,$H2695,TRUE,_xll.ohTrigger(RecalcTrigger,Trigger1M)),NA())</f>
        <v>1.5447320919160488E-2</v>
      </c>
      <c r="K2695" s="52">
        <f>IFERROR(_xll.qlIndexFixing(ONIndex1M,I2695,TRUE,_xll.ohTrigger(RecalcTrigger,Trigger1M)),NA())</f>
        <v>1.5440198248430903E-2</v>
      </c>
      <c r="L2695" s="52">
        <f>IFERROR(_xll.qlIndexFixing(Index3M,H2695,TRUE,_xll.ohTrigger(RecalcTrigger,Trigger3M)),NA())</f>
        <v>1.689451103909631E-2</v>
      </c>
      <c r="M2695" s="52">
        <f>IFERROR(_xll.qlIndexFixing(ONIndex3M,I2695,TRUE,_xll.ohTrigger(RecalcTrigger,Trigger3M)),NA())</f>
        <v>1.6865462780426554E-2</v>
      </c>
      <c r="N2695" s="52">
        <f>IFERROR(_xll.qlIndexFixing(Index6M,$H2695,TRUE,_xll.ohTrigger(RecalcTrigger,Trigger6M)),NA())</f>
        <v>1.8808664596915471E-2</v>
      </c>
      <c r="O2695" s="52">
        <f>IFERROR(_xll.qlIndexFixing(ONIndex6M,I2695,TRUE,_xll.ohTrigger(RecalcTrigger,Trigger6M)),NA())</f>
        <v>1.873138160155996E-2</v>
      </c>
      <c r="P2695" s="52">
        <f>IFERROR(_xll.qlIndexFixing(Index1Y,$H2695,TRUE,_xll.ohTrigger(RecalcTrigger,Trigger1Y)),NA())</f>
        <v>2.0861684791240329E-2</v>
      </c>
      <c r="Q2695" s="52">
        <f>IFERROR(_xll.qlIndexFixing(ONIndex1Y,I2695,TRUE,_xll.ohTrigger(RecalcTrigger,Trigger1Y)),NA())</f>
        <v>2.06667124057347E-2</v>
      </c>
    </row>
    <row r="2696" spans="2:17" x14ac:dyDescent="0.2">
      <c r="B2696" s="46" t="s">
        <v>51</v>
      </c>
      <c r="D2696" s="49">
        <f>_xll.qlCalendarAdvance(LocalCalendar,$D2695,B2696,"f",FALSE)</f>
        <v>58685</v>
      </c>
      <c r="E2696" s="49">
        <f>_xll.qlInterestRateIndexValueDate(IndexON,D2696)</f>
        <v>58685</v>
      </c>
      <c r="F2696" s="52">
        <f>IFERROR(_xll.qlIndexFixing(IndexON,D2696,TRUE,_xll.ohTrigger(RecalcTrigger,TriggerON)),NA())</f>
        <v>1.2433775263307467E-2</v>
      </c>
      <c r="H2696" s="49">
        <f>_xll.qlCalendarAdvance(IborCalendar,$H2695,B2696,"f",FALSE)</f>
        <v>58663</v>
      </c>
      <c r="I2696" s="49">
        <f>_xll.qlInterestRateIndexValueDate(Index1M,$H2696)</f>
        <v>58665</v>
      </c>
      <c r="J2696" s="52">
        <f>IFERROR(_xll.qlIndexFixing(Index1M,$H2696,TRUE,_xll.ohTrigger(RecalcTrigger,Trigger1M)),NA())</f>
        <v>1.5445582017204196E-2</v>
      </c>
      <c r="K2696" s="52">
        <f>IFERROR(_xll.qlIndexFixing(ONIndex1M,I2696,TRUE,_xll.ohTrigger(RecalcTrigger,Trigger1M)),NA())</f>
        <v>1.5438673914331957E-2</v>
      </c>
      <c r="L2696" s="52">
        <f>IFERROR(_xll.qlIndexFixing(Index3M,H2696,TRUE,_xll.ohTrigger(RecalcTrigger,Trigger3M)),NA())</f>
        <v>1.6893450299244703E-2</v>
      </c>
      <c r="M2696" s="52">
        <f>IFERROR(_xll.qlIndexFixing(ONIndex3M,I2696,TRUE,_xll.ohTrigger(RecalcTrigger,Trigger3M)),NA())</f>
        <v>1.6864384681376521E-2</v>
      </c>
      <c r="N2696" s="52">
        <f>IFERROR(_xll.qlIndexFixing(Index6M,$H2696,TRUE,_xll.ohTrigger(RecalcTrigger,Trigger6M)),NA())</f>
        <v>1.8807682986349737E-2</v>
      </c>
      <c r="O2696" s="52">
        <f>IFERROR(_xll.qlIndexFixing(ONIndex6M,I2696,TRUE,_xll.ohTrigger(RecalcTrigger,Trigger6M)),NA())</f>
        <v>1.8730371485169428E-2</v>
      </c>
      <c r="P2696" s="52">
        <f>IFERROR(_xll.qlIndexFixing(Index1Y,$H2696,TRUE,_xll.ohTrigger(RecalcTrigger,Trigger1Y)),NA())</f>
        <v>2.0860841871825842E-2</v>
      </c>
      <c r="Q2696" s="52">
        <f>IFERROR(_xll.qlIndexFixing(ONIndex1Y,I2696,TRUE,_xll.ohTrigger(RecalcTrigger,Trigger1Y)),NA())</f>
        <v>2.0665828141233078E-2</v>
      </c>
    </row>
    <row r="2697" spans="2:17" x14ac:dyDescent="0.2">
      <c r="B2697" s="46" t="s">
        <v>51</v>
      </c>
      <c r="D2697" s="49">
        <f>_xll.qlCalendarAdvance(LocalCalendar,$D2696,B2697,"f",FALSE)</f>
        <v>58692</v>
      </c>
      <c r="E2697" s="49">
        <f>_xll.qlInterestRateIndexValueDate(IndexON,D2697)</f>
        <v>58692</v>
      </c>
      <c r="F2697" s="52">
        <f>IFERROR(_xll.qlIndexFixing(IndexON,D2697,TRUE,_xll.ohTrigger(RecalcTrigger,TriggerON)),NA())</f>
        <v>1.2431816691123032E-2</v>
      </c>
      <c r="H2697" s="49">
        <f>_xll.qlCalendarAdvance(IborCalendar,$H2696,B2697,"f",FALSE)</f>
        <v>58670</v>
      </c>
      <c r="I2697" s="49">
        <f>_xll.qlInterestRateIndexValueDate(Index1M,$H2697)</f>
        <v>58672</v>
      </c>
      <c r="J2697" s="52">
        <f>IFERROR(_xll.qlIndexFixing(Index1M,$H2697,TRUE,_xll.ohTrigger(RecalcTrigger,Trigger1M)),NA())</f>
        <v>1.5444070967071677E-2</v>
      </c>
      <c r="K2697" s="52">
        <f>IFERROR(_xll.qlIndexFixing(ONIndex1M,I2697,TRUE,_xll.ohTrigger(RecalcTrigger,Trigger1M)),NA())</f>
        <v>1.5437154337387682E-2</v>
      </c>
      <c r="L2697" s="52">
        <f>IFERROR(_xll.qlIndexFixing(Index3M,H2697,TRUE,_xll.ohTrigger(RecalcTrigger,Trigger3M)),NA())</f>
        <v>1.6892392938599576E-2</v>
      </c>
      <c r="M2697" s="52">
        <f>IFERROR(_xll.qlIndexFixing(ONIndex3M,I2697,TRUE,_xll.ohTrigger(RecalcTrigger,Trigger3M)),NA())</f>
        <v>1.6863309946915095E-2</v>
      </c>
      <c r="N2697" s="52">
        <f>IFERROR(_xll.qlIndexFixing(Index6M,$H2697,TRUE,_xll.ohTrigger(RecalcTrigger,Trigger6M)),NA())</f>
        <v>1.8807125054070645E-2</v>
      </c>
      <c r="O2697" s="52">
        <f>IFERROR(_xll.qlIndexFixing(ONIndex6M,I2697,TRUE,_xll.ohTrigger(RecalcTrigger,Trigger6M)),NA())</f>
        <v>1.8729364237204393E-2</v>
      </c>
      <c r="P2697" s="52">
        <f>IFERROR(_xll.qlIndexFixing(Index1Y,$H2697,TRUE,_xll.ohTrigger(RecalcTrigger,Trigger1Y)),NA())</f>
        <v>2.0860001260666641E-2</v>
      </c>
      <c r="Q2697" s="52">
        <f>IFERROR(_xll.qlIndexFixing(ONIndex1Y,I2697,TRUE,_xll.ohTrigger(RecalcTrigger,Trigger1Y)),NA())</f>
        <v>2.0664946136683682E-2</v>
      </c>
    </row>
    <row r="2698" spans="2:17" x14ac:dyDescent="0.2">
      <c r="B2698" s="46" t="s">
        <v>51</v>
      </c>
      <c r="D2698" s="49">
        <f>_xll.qlCalendarAdvance(LocalCalendar,$D2697,B2698,"f",FALSE)</f>
        <v>58699</v>
      </c>
      <c r="E2698" s="49">
        <f>_xll.qlInterestRateIndexValueDate(IndexON,D2698)</f>
        <v>58699</v>
      </c>
      <c r="F2698" s="52">
        <f>IFERROR(_xll.qlIndexFixing(IndexON,D2698,TRUE,_xll.ohTrigger(RecalcTrigger,TriggerON)),NA())</f>
        <v>1.2429864305749661E-2</v>
      </c>
      <c r="H2698" s="49">
        <f>_xll.qlCalendarAdvance(IborCalendar,$H2697,B2698,"f",FALSE)</f>
        <v>58677</v>
      </c>
      <c r="I2698" s="49">
        <f>_xll.qlInterestRateIndexValueDate(Index1M,$H2698)</f>
        <v>58679</v>
      </c>
      <c r="J2698" s="52">
        <f>IFERROR(_xll.qlIndexFixing(Index1M,$H2698,TRUE,_xll.ohTrigger(RecalcTrigger,Trigger1M)),NA())</f>
        <v>1.5442564680641091E-2</v>
      </c>
      <c r="K2698" s="52">
        <f>IFERROR(_xll.qlIndexFixing(ONIndex1M,I2698,TRUE,_xll.ohTrigger(RecalcTrigger,Trigger1M)),NA())</f>
        <v>1.5435639517678013E-2</v>
      </c>
      <c r="L2698" s="52">
        <f>IFERROR(_xll.qlIndexFixing(Index3M,H2698,TRUE,_xll.ohTrigger(RecalcTrigger,Trigger3M)),NA())</f>
        <v>1.6891338957158324E-2</v>
      </c>
      <c r="M2698" s="52">
        <f>IFERROR(_xll.qlIndexFixing(ONIndex3M,I2698,TRUE,_xll.ohTrigger(RecalcTrigger,Trigger3M)),NA())</f>
        <v>1.6862238577042277E-2</v>
      </c>
      <c r="N2698" s="52">
        <f>IFERROR(_xll.qlIndexFixing(Index6M,$H2698,TRUE,_xll.ohTrigger(RecalcTrigger,Trigger6M)),NA())</f>
        <v>1.880572845467731E-2</v>
      </c>
      <c r="O2698" s="52">
        <f>IFERROR(_xll.qlIndexFixing(ONIndex6M,I2698,TRUE,_xll.ohTrigger(RecalcTrigger,Trigger6M)),NA())</f>
        <v>1.8728359857504984E-2</v>
      </c>
      <c r="P2698" s="52">
        <f>IFERROR(_xll.qlIndexFixing(Index1Y,$H2698,TRUE,_xll.ohTrigger(RecalcTrigger,Trigger1Y)),NA())</f>
        <v>2.085916295775703E-2</v>
      </c>
      <c r="Q2698" s="52">
        <f>IFERROR(_xll.qlIndexFixing(ONIndex1Y,I2698,TRUE,_xll.ohTrigger(RecalcTrigger,Trigger1Y)),NA())</f>
        <v>2.0664066391846703E-2</v>
      </c>
    </row>
    <row r="2699" spans="2:17" x14ac:dyDescent="0.2">
      <c r="B2699" s="46" t="s">
        <v>51</v>
      </c>
      <c r="D2699" s="49">
        <f>_xll.qlCalendarAdvance(LocalCalendar,$D2698,B2699,"f",FALSE)</f>
        <v>58706</v>
      </c>
      <c r="E2699" s="49">
        <f>_xll.qlInterestRateIndexValueDate(IndexON,D2699)</f>
        <v>58706</v>
      </c>
      <c r="F2699" s="52">
        <f>IFERROR(_xll.qlIndexFixing(IndexON,D2699,TRUE,_xll.ohTrigger(RecalcTrigger,TriggerON)),NA())</f>
        <v>1.2427918107187352E-2</v>
      </c>
      <c r="H2699" s="49">
        <f>_xll.qlCalendarAdvance(IborCalendar,$H2698,B2699,"f",FALSE)</f>
        <v>58684</v>
      </c>
      <c r="I2699" s="49">
        <f>_xll.qlInterestRateIndexValueDate(Index1M,$H2699)</f>
        <v>58686</v>
      </c>
      <c r="J2699" s="52">
        <f>IFERROR(_xll.qlIndexFixing(Index1M,$H2699,TRUE,_xll.ohTrigger(RecalcTrigger,Trigger1M)),NA())</f>
        <v>1.544106315790994E-2</v>
      </c>
      <c r="K2699" s="52">
        <f>IFERROR(_xll.qlIndexFixing(ONIndex1M,I2699,TRUE,_xll.ohTrigger(RecalcTrigger,Trigger1M)),NA())</f>
        <v>1.5434129455043077E-2</v>
      </c>
      <c r="L2699" s="52">
        <f>IFERROR(_xll.qlIndexFixing(Index3M,H2699,TRUE,_xll.ohTrigger(RecalcTrigger,Trigger3M)),NA())</f>
        <v>1.6889967106843332E-2</v>
      </c>
      <c r="M2699" s="52">
        <f>IFERROR(_xll.qlIndexFixing(ONIndex3M,I2699,TRUE,_xll.ohTrigger(RecalcTrigger,Trigger3M)),NA())</f>
        <v>1.686117057167813E-2</v>
      </c>
      <c r="N2699" s="52">
        <f>IFERROR(_xll.qlIndexFixing(Index6M,$H2699,TRUE,_xll.ohTrigger(RecalcTrigger,Trigger6M)),NA())</f>
        <v>1.8802650505483107E-2</v>
      </c>
      <c r="O2699" s="52">
        <f>IFERROR(_xll.qlIndexFixing(ONIndex6M,I2699,TRUE,_xll.ohTrigger(RecalcTrigger,Trigger6M)),NA())</f>
        <v>1.8727358345911327E-2</v>
      </c>
      <c r="P2699" s="52">
        <f>IFERROR(_xll.qlIndexFixing(Index1Y,$H2699,TRUE,_xll.ohTrigger(RecalcTrigger,Trigger1Y)),NA())</f>
        <v>2.0858326963091537E-2</v>
      </c>
      <c r="Q2699" s="52">
        <f>IFERROR(_xll.qlIndexFixing(ONIndex1Y,I2699,TRUE,_xll.ohTrigger(RecalcTrigger,Trigger1Y)),NA())</f>
        <v>2.0663188906961949E-2</v>
      </c>
    </row>
    <row r="2700" spans="2:17" x14ac:dyDescent="0.2">
      <c r="B2700" s="46" t="s">
        <v>51</v>
      </c>
      <c r="D2700" s="49">
        <f>_xll.qlCalendarAdvance(LocalCalendar,$D2699,B2700,"f",FALSE)</f>
        <v>58713</v>
      </c>
      <c r="E2700" s="49">
        <f>_xll.qlInterestRateIndexValueDate(IndexON,D2700)</f>
        <v>58713</v>
      </c>
      <c r="F2700" s="52">
        <f>IFERROR(_xll.qlIndexFixing(IndexON,D2700,TRUE,_xll.ohTrigger(RecalcTrigger,TriggerON)),NA())</f>
        <v>1.2425978095516044E-2</v>
      </c>
      <c r="H2700" s="49">
        <f>_xll.qlCalendarAdvance(IborCalendar,$H2699,B2700,"f",FALSE)</f>
        <v>58691</v>
      </c>
      <c r="I2700" s="49">
        <f>_xll.qlInterestRateIndexValueDate(Index1M,$H2700)</f>
        <v>58693</v>
      </c>
      <c r="J2700" s="52">
        <f>IFERROR(_xll.qlIndexFixing(Index1M,$H2700,TRUE,_xll.ohTrigger(RecalcTrigger,Trigger1M)),NA())</f>
        <v>1.5439790865522891E-2</v>
      </c>
      <c r="K2700" s="52">
        <f>IFERROR(_xll.qlIndexFixing(ONIndex1M,I2700,TRUE,_xll.ohTrigger(RecalcTrigger,Trigger1M)),NA())</f>
        <v>1.5432624149642749E-2</v>
      </c>
      <c r="L2700" s="52">
        <f>IFERROR(_xll.qlIndexFixing(Index3M,H2700,TRUE,_xll.ohTrigger(RecalcTrigger,Trigger3M)),NA())</f>
        <v>1.6888919691465165E-2</v>
      </c>
      <c r="M2700" s="52">
        <f>IFERROR(_xll.qlIndexFixing(ONIndex3M,I2700,TRUE,_xll.ohTrigger(RecalcTrigger,Trigger3M)),NA())</f>
        <v>1.6860105930902591E-2</v>
      </c>
      <c r="N2700" s="52">
        <f>IFERROR(_xll.qlIndexFixing(Index6M,$H2700,TRUE,_xll.ohTrigger(RecalcTrigger,Trigger6M)),NA())</f>
        <v>1.8801679698749539E-2</v>
      </c>
      <c r="O2700" s="52">
        <f>IFERROR(_xll.qlIndexFixing(ONIndex6M,I2700,TRUE,_xll.ohTrigger(RecalcTrigger,Trigger6M)),NA())</f>
        <v>1.8726359702743167E-2</v>
      </c>
      <c r="P2700" s="52">
        <f>IFERROR(_xll.qlIndexFixing(Index1Y,$H2700,TRUE,_xll.ohTrigger(RecalcTrigger,Trigger1Y)),NA())</f>
        <v>2.085749327666403E-2</v>
      </c>
      <c r="Q2700" s="52">
        <f>IFERROR(_xll.qlIndexFixing(ONIndex1Y,I2700,TRUE,_xll.ohTrigger(RecalcTrigger,Trigger1Y)),NA())</f>
        <v>2.0662313682029421E-2</v>
      </c>
    </row>
    <row r="2701" spans="2:17" x14ac:dyDescent="0.2">
      <c r="B2701" s="46" t="s">
        <v>51</v>
      </c>
      <c r="D2701" s="49">
        <f>_xll.qlCalendarAdvance(LocalCalendar,$D2700,B2701,"f",FALSE)</f>
        <v>58720</v>
      </c>
      <c r="E2701" s="49">
        <f>_xll.qlInterestRateIndexValueDate(IndexON,D2701)</f>
        <v>58720</v>
      </c>
      <c r="F2701" s="52">
        <f>IFERROR(_xll.qlIndexFixing(IndexON,D2701,TRUE,_xll.ohTrigger(RecalcTrigger,TriggerON)),NA())</f>
        <v>1.2424044270735735E-2</v>
      </c>
      <c r="H2701" s="49">
        <f>_xll.qlCalendarAdvance(IborCalendar,$H2700,B2701,"f",FALSE)</f>
        <v>58698</v>
      </c>
      <c r="I2701" s="49">
        <f>_xll.qlInterestRateIndexValueDate(Index1M,$H2701)</f>
        <v>58700</v>
      </c>
      <c r="J2701" s="52">
        <f>IFERROR(_xll.qlIndexFixing(Index1M,$H2701,TRUE,_xll.ohTrigger(RecalcTrigger,Trigger1M)),NA())</f>
        <v>1.5438074403538449E-2</v>
      </c>
      <c r="K2701" s="52">
        <f>IFERROR(_xll.qlIndexFixing(ONIndex1M,I2701,TRUE,_xll.ohTrigger(RecalcTrigger,Trigger1M)),NA())</f>
        <v>1.5431123601477026E-2</v>
      </c>
      <c r="L2701" s="52">
        <f>IFERROR(_xll.qlIndexFixing(Index3M,H2701,TRUE,_xll.ohTrigger(RecalcTrigger,Trigger3M)),NA())</f>
        <v>1.6887875655120316E-2</v>
      </c>
      <c r="M2701" s="52">
        <f>IFERROR(_xll.qlIndexFixing(ONIndex3M,I2701,TRUE,_xll.ohTrigger(RecalcTrigger,Trigger3M)),NA())</f>
        <v>1.6859044654635724E-2</v>
      </c>
      <c r="N2701" s="52">
        <f>IFERROR(_xll.qlIndexFixing(Index6M,$H2701,TRUE,_xll.ohTrigger(RecalcTrigger,Trigger6M)),NA())</f>
        <v>1.8800711787723072E-2</v>
      </c>
      <c r="O2701" s="52">
        <f>IFERROR(_xll.qlIndexFixing(ONIndex6M,I2701,TRUE,_xll.ohTrigger(RecalcTrigger,Trigger6M)),NA())</f>
        <v>1.8725363927920569E-2</v>
      </c>
      <c r="P2701" s="52">
        <f>IFERROR(_xll.qlIndexFixing(Index1Y,$H2701,TRUE,_xll.ohTrigger(RecalcTrigger,Trigger1Y)),NA())</f>
        <v>2.0856661898469249E-2</v>
      </c>
      <c r="Q2701" s="52">
        <f>IFERROR(_xll.qlIndexFixing(ONIndex1Y,I2701,TRUE,_xll.ohTrigger(RecalcTrigger,Trigger1Y)),NA())</f>
        <v>2.0661440716969182E-2</v>
      </c>
    </row>
    <row r="2702" spans="2:17" x14ac:dyDescent="0.2">
      <c r="B2702" s="46" t="s">
        <v>51</v>
      </c>
      <c r="D2702" s="49">
        <f>_xll.qlCalendarAdvance(LocalCalendar,$D2701,B2702,"f",FALSE)</f>
        <v>58727</v>
      </c>
      <c r="E2702" s="49">
        <f>_xll.qlInterestRateIndexValueDate(IndexON,D2702)</f>
        <v>58727</v>
      </c>
      <c r="F2702" s="52">
        <f>IFERROR(_xll.qlIndexFixing(IndexON,D2702,TRUE,_xll.ohTrigger(RecalcTrigger,TriggerON)),NA())</f>
        <v>1.2422116632686553E-2</v>
      </c>
      <c r="H2702" s="49">
        <f>_xll.qlCalendarAdvance(IborCalendar,$H2701,B2702,"f",FALSE)</f>
        <v>58705</v>
      </c>
      <c r="I2702" s="49">
        <f>_xll.qlInterestRateIndexValueDate(Index1M,$H2702)</f>
        <v>58707</v>
      </c>
      <c r="J2702" s="52">
        <f>IFERROR(_xll.qlIndexFixing(Index1M,$H2702,TRUE,_xll.ohTrigger(RecalcTrigger,Trigger1M)),NA())</f>
        <v>1.5436587171893112E-2</v>
      </c>
      <c r="K2702" s="52">
        <f>IFERROR(_xll.qlIndexFixing(ONIndex1M,I2702,TRUE,_xll.ohTrigger(RecalcTrigger,Trigger1M)),NA())</f>
        <v>1.5429627810386037E-2</v>
      </c>
      <c r="L2702" s="52">
        <f>IFERROR(_xll.qlIndexFixing(Index3M,H2702,TRUE,_xll.ohTrigger(RecalcTrigger,Trigger3M)),NA())</f>
        <v>1.6886834997807906E-2</v>
      </c>
      <c r="M2702" s="52">
        <f>IFERROR(_xll.qlIndexFixing(ONIndex3M,I2702,TRUE,_xll.ohTrigger(RecalcTrigger,Trigger3M)),NA())</f>
        <v>1.6857986742957465E-2</v>
      </c>
      <c r="N2702" s="52">
        <f>IFERROR(_xll.qlIndexFixing(Index6M,$H2702,TRUE,_xll.ohTrigger(RecalcTrigger,Trigger6M)),NA())</f>
        <v>1.8799746772397964E-2</v>
      </c>
      <c r="O2702" s="52">
        <f>IFERROR(_xll.qlIndexFixing(ONIndex6M,I2702,TRUE,_xll.ohTrigger(RecalcTrigger,Trigger6M)),NA())</f>
        <v>1.8724371021283659E-2</v>
      </c>
      <c r="P2702" s="52">
        <f>IFERROR(_xll.qlIndexFixing(Index1Y,$H2702,TRUE,_xll.ohTrigger(RecalcTrigger,Trigger1Y)),NA())</f>
        <v>2.0855832828501064E-2</v>
      </c>
      <c r="Q2702" s="52">
        <f>IFERROR(_xll.qlIndexFixing(ONIndex1Y,I2702,TRUE,_xll.ohTrigger(RecalcTrigger,Trigger1Y)),NA())</f>
        <v>2.0660570011701296E-2</v>
      </c>
    </row>
    <row r="2703" spans="2:17" x14ac:dyDescent="0.2">
      <c r="B2703" s="46" t="s">
        <v>51</v>
      </c>
      <c r="D2703" s="49">
        <f>_xll.qlCalendarAdvance(LocalCalendar,$D2702,B2703,"f",FALSE)</f>
        <v>58734</v>
      </c>
      <c r="E2703" s="49">
        <f>_xll.qlInterestRateIndexValueDate(IndexON,D2703)</f>
        <v>58734</v>
      </c>
      <c r="F2703" s="52">
        <f>IFERROR(_xll.qlIndexFixing(IndexON,D2703,TRUE,_xll.ohTrigger(RecalcTrigger,TriggerON)),NA())</f>
        <v>1.2420195181528371E-2</v>
      </c>
      <c r="H2703" s="49">
        <f>_xll.qlCalendarAdvance(IborCalendar,$H2702,B2703,"f",FALSE)</f>
        <v>58712</v>
      </c>
      <c r="I2703" s="49">
        <f>_xll.qlInterestRateIndexValueDate(Index1M,$H2703)</f>
        <v>58714</v>
      </c>
      <c r="J2703" s="52">
        <f>IFERROR(_xll.qlIndexFixing(Index1M,$H2703,TRUE,_xll.ohTrigger(RecalcTrigger,Trigger1M)),NA())</f>
        <v>1.5434429011963036E-2</v>
      </c>
      <c r="K2703" s="52">
        <f>IFERROR(_xll.qlIndexFixing(ONIndex1M,I2703,TRUE,_xll.ohTrigger(RecalcTrigger,Trigger1M)),NA())</f>
        <v>1.5428136776449719E-2</v>
      </c>
      <c r="L2703" s="52">
        <f>IFERROR(_xll.qlIndexFixing(Index3M,H2703,TRUE,_xll.ohTrigger(RecalcTrigger,Trigger3M)),NA())</f>
        <v>1.6885797719523539E-2</v>
      </c>
      <c r="M2703" s="52">
        <f>IFERROR(_xll.qlIndexFixing(ONIndex3M,I2703,TRUE,_xll.ohTrigger(RecalcTrigger,Trigger3M)),NA())</f>
        <v>1.6856932195787877E-2</v>
      </c>
      <c r="N2703" s="52">
        <f>IFERROR(_xll.qlIndexFixing(Index6M,$H2703,TRUE,_xll.ohTrigger(RecalcTrigger,Trigger6M)),NA())</f>
        <v>1.8799206225716958E-2</v>
      </c>
      <c r="O2703" s="52">
        <f>IFERROR(_xll.qlIndexFixing(ONIndex6M,I2703,TRUE,_xll.ohTrigger(RecalcTrigger,Trigger6M)),NA())</f>
        <v>1.8723380982832438E-2</v>
      </c>
      <c r="P2703" s="52">
        <f>IFERROR(_xll.qlIndexFixing(Index1Y,$H2703,TRUE,_xll.ohTrigger(RecalcTrigger,Trigger1Y)),NA())</f>
        <v>2.0855006066754E-2</v>
      </c>
      <c r="Q2703" s="52">
        <f>IFERROR(_xll.qlIndexFixing(ONIndex1Y,I2703,TRUE,_xll.ohTrigger(RecalcTrigger,Trigger1Y)),NA())</f>
        <v>2.0659701566305699E-2</v>
      </c>
    </row>
    <row r="2704" spans="2:17" x14ac:dyDescent="0.2">
      <c r="B2704" s="46" t="s">
        <v>51</v>
      </c>
      <c r="D2704" s="49">
        <f>_xll.qlCalendarAdvance(LocalCalendar,$D2703,B2704,"f",FALSE)</f>
        <v>58741</v>
      </c>
      <c r="E2704" s="49">
        <f>_xll.qlInterestRateIndexValueDate(IndexON,D2704)</f>
        <v>58741</v>
      </c>
      <c r="F2704" s="52">
        <f>IFERROR(_xll.qlIndexFixing(IndexON,D2704,TRUE,_xll.ohTrigger(RecalcTrigger,TriggerON)),NA())</f>
        <v>1.2418279917181252E-2</v>
      </c>
      <c r="H2704" s="49">
        <f>_xll.qlCalendarAdvance(IborCalendar,$H2703,B2704,"f",FALSE)</f>
        <v>58719</v>
      </c>
      <c r="I2704" s="49">
        <f>_xll.qlInterestRateIndexValueDate(Index1M,$H2704)</f>
        <v>58721</v>
      </c>
      <c r="J2704" s="52">
        <f>IFERROR(_xll.qlIndexFixing(Index1M,$H2704,TRUE,_xll.ohTrigger(RecalcTrigger,Trigger1M)),NA())</f>
        <v>1.5433626999675765E-2</v>
      </c>
      <c r="K2704" s="52">
        <f>IFERROR(_xll.qlIndexFixing(ONIndex1M,I2704,TRUE,_xll.ohTrigger(RecalcTrigger,Trigger1M)),NA())</f>
        <v>1.5426650499827943E-2</v>
      </c>
      <c r="L2704" s="52">
        <f>IFERROR(_xll.qlIndexFixing(Index3M,H2704,TRUE,_xll.ohTrigger(RecalcTrigger,Trigger3M)),NA())</f>
        <v>1.6885086031621838E-2</v>
      </c>
      <c r="M2704" s="52">
        <f>IFERROR(_xll.qlIndexFixing(ONIndex3M,I2704,TRUE,_xll.ohTrigger(RecalcTrigger,Trigger3M)),NA())</f>
        <v>1.6855881013206897E-2</v>
      </c>
      <c r="N2704" s="52">
        <f>IFERROR(_xll.qlIndexFixing(Index6M,$H2704,TRUE,_xll.ohTrigger(RecalcTrigger,Trigger6M)),NA())</f>
        <v>1.879824715877549E-2</v>
      </c>
      <c r="O2704" s="52">
        <f>IFERROR(_xll.qlIndexFixing(ONIndex6M,I2704,TRUE,_xll.ohTrigger(RecalcTrigger,Trigger6M)),NA())</f>
        <v>1.8722393812806715E-2</v>
      </c>
      <c r="P2704" s="52">
        <f>IFERROR(_xll.qlIndexFixing(Index1Y,$H2704,TRUE,_xll.ohTrigger(RecalcTrigger,Trigger1Y)),NA())</f>
        <v>2.0854181613222143E-2</v>
      </c>
      <c r="Q2704" s="52">
        <f>IFERROR(_xll.qlIndexFixing(ONIndex1Y,I2704,TRUE,_xll.ohTrigger(RecalcTrigger,Trigger1Y)),NA())</f>
        <v>2.0658835380942264E-2</v>
      </c>
    </row>
    <row r="2705" spans="2:17" x14ac:dyDescent="0.2">
      <c r="B2705" s="46" t="s">
        <v>51</v>
      </c>
      <c r="D2705" s="49">
        <f>_xll.qlCalendarAdvance(LocalCalendar,$D2704,B2705,"f",FALSE)</f>
        <v>58748</v>
      </c>
      <c r="E2705" s="49">
        <f>_xll.qlInterestRateIndexValueDate(IndexON,D2705)</f>
        <v>58748</v>
      </c>
      <c r="F2705" s="52">
        <f>IFERROR(_xll.qlIndexFixing(IndexON,D2705,TRUE,_xll.ohTrigger(RecalcTrigger,TriggerON)),NA())</f>
        <v>1.2416370839645197E-2</v>
      </c>
      <c r="H2705" s="49">
        <f>_xll.qlCalendarAdvance(IborCalendar,$H2704,B2705,"f",FALSE)</f>
        <v>58726</v>
      </c>
      <c r="I2705" s="49">
        <f>_xll.qlInterestRateIndexValueDate(Index1M,$H2705)</f>
        <v>58728</v>
      </c>
      <c r="J2705" s="52">
        <f>IFERROR(_xll.qlIndexFixing(Index1M,$H2705,TRUE,_xll.ohTrigger(RecalcTrigger,Trigger1M)),NA())</f>
        <v>1.5432154059103753E-2</v>
      </c>
      <c r="K2705" s="52">
        <f>IFERROR(_xll.qlIndexFixing(ONIndex1M,I2705,TRUE,_xll.ohTrigger(RecalcTrigger,Trigger1M)),NA())</f>
        <v>1.5425168980280901E-2</v>
      </c>
      <c r="L2705" s="52">
        <f>IFERROR(_xll.qlIndexFixing(Index3M,H2705,TRUE,_xll.ohTrigger(RecalcTrigger,Trigger3M)),NA())</f>
        <v>1.688405570452689E-2</v>
      </c>
      <c r="M2705" s="52">
        <f>IFERROR(_xll.qlIndexFixing(ONIndex3M,I2705,TRUE,_xll.ohTrigger(RecalcTrigger,Trigger3M)),NA())</f>
        <v>1.6854833195214525E-2</v>
      </c>
      <c r="N2705" s="52">
        <f>IFERROR(_xll.qlIndexFixing(Index6M,$H2705,TRUE,_xll.ohTrigger(RecalcTrigger,Trigger6M)),NA())</f>
        <v>1.8797290987676709E-2</v>
      </c>
      <c r="O2705" s="52">
        <f>IFERROR(_xll.qlIndexFixing(ONIndex6M,I2705,TRUE,_xll.ohTrigger(RecalcTrigger,Trigger6M)),NA())</f>
        <v>1.8721409511046616E-2</v>
      </c>
      <c r="P2705" s="52">
        <f>IFERROR(_xll.qlIndexFixing(Index1Y,$H2705,TRUE,_xll.ohTrigger(RecalcTrigger,Trigger1Y)),NA())</f>
        <v>2.0853359467900019E-2</v>
      </c>
      <c r="Q2705" s="52">
        <f>IFERROR(_xll.qlIndexFixing(ONIndex1Y,I2705,TRUE,_xll.ohTrigger(RecalcTrigger,Trigger1Y)),NA())</f>
        <v>2.0657971455451118E-2</v>
      </c>
    </row>
    <row r="2706" spans="2:17" x14ac:dyDescent="0.2">
      <c r="B2706" s="46" t="s">
        <v>51</v>
      </c>
      <c r="D2706" s="49">
        <f>_xll.qlCalendarAdvance(LocalCalendar,$D2705,B2706,"f",FALSE)</f>
        <v>58755</v>
      </c>
      <c r="E2706" s="49">
        <f>_xll.qlInterestRateIndexValueDate(IndexON,D2706)</f>
        <v>58755</v>
      </c>
      <c r="F2706" s="52">
        <f>IFERROR(_xll.qlIndexFixing(IndexON,D2706,TRUE,_xll.ohTrigger(RecalcTrigger,TriggerON)),NA())</f>
        <v>1.2414546330261622E-2</v>
      </c>
      <c r="H2706" s="49">
        <f>_xll.qlCalendarAdvance(IborCalendar,$H2705,B2706,"f",FALSE)</f>
        <v>58733</v>
      </c>
      <c r="I2706" s="49">
        <f>_xll.qlInterestRateIndexValueDate(Index1M,$H2706)</f>
        <v>58735</v>
      </c>
      <c r="J2706" s="52">
        <f>IFERROR(_xll.qlIndexFixing(Index1M,$H2706,TRUE,_xll.ohTrigger(RecalcTrigger,Trigger1M)),NA())</f>
        <v>1.5430685882213691E-2</v>
      </c>
      <c r="K2706" s="52">
        <f>IFERROR(_xll.qlIndexFixing(ONIndex1M,I2706,TRUE,_xll.ohTrigger(RecalcTrigger,Trigger1M)),NA())</f>
        <v>1.5423692217968465E-2</v>
      </c>
      <c r="L2706" s="52">
        <f>IFERROR(_xll.qlIndexFixing(Index3M,H2706,TRUE,_xll.ohTrigger(RecalcTrigger,Trigger3M)),NA())</f>
        <v>1.6883028756614096E-2</v>
      </c>
      <c r="M2706" s="52">
        <f>IFERROR(_xll.qlIndexFixing(ONIndex3M,I2706,TRUE,_xll.ohTrigger(RecalcTrigger,Trigger3M)),NA())</f>
        <v>1.6853788741730824E-2</v>
      </c>
      <c r="N2706" s="52">
        <f>IFERROR(_xll.qlIndexFixing(Index6M,$H2706,TRUE,_xll.ohTrigger(RecalcTrigger,Trigger6M)),NA())</f>
        <v>1.8796337712416223E-2</v>
      </c>
      <c r="O2706" s="52">
        <f>IFERROR(_xll.qlIndexFixing(ONIndex6M,I2706,TRUE,_xll.ohTrigger(RecalcTrigger,Trigger6M)),NA())</f>
        <v>1.8720428077552143E-2</v>
      </c>
      <c r="P2706" s="52">
        <f>IFERROR(_xll.qlIndexFixing(Index1Y,$H2706,TRUE,_xll.ohTrigger(RecalcTrigger,Trigger1Y)),NA())</f>
        <v>2.0852539630781937E-2</v>
      </c>
      <c r="Q2706" s="52">
        <f>IFERROR(_xll.qlIndexFixing(ONIndex1Y,I2706,TRUE,_xll.ohTrigger(RecalcTrigger,Trigger1Y)),NA())</f>
        <v>2.065710978967239E-2</v>
      </c>
    </row>
    <row r="2707" spans="2:17" x14ac:dyDescent="0.2">
      <c r="B2707" s="46" t="s">
        <v>51</v>
      </c>
      <c r="D2707" s="49">
        <f>_xll.qlCalendarAdvance(LocalCalendar,$D2706,B2707,"f",FALSE)</f>
        <v>58762</v>
      </c>
      <c r="E2707" s="49">
        <f>_xll.qlInterestRateIndexValueDate(IndexON,D2707)</f>
        <v>58762</v>
      </c>
      <c r="F2707" s="52">
        <f>IFERROR(_xll.qlIndexFixing(IndexON,D2707,TRUE,_xll.ohTrigger(RecalcTrigger,TriggerON)),NA())</f>
        <v>1.2412571245246085E-2</v>
      </c>
      <c r="H2707" s="49">
        <f>_xll.qlCalendarAdvance(IborCalendar,$H2706,B2707,"f",FALSE)</f>
        <v>58740</v>
      </c>
      <c r="I2707" s="49">
        <f>_xll.qlInterestRateIndexValueDate(Index1M,$H2707)</f>
        <v>58742</v>
      </c>
      <c r="J2707" s="52">
        <f>IFERROR(_xll.qlIndexFixing(Index1M,$H2707,TRUE,_xll.ohTrigger(RecalcTrigger,Trigger1M)),NA())</f>
        <v>1.5429222469008075E-2</v>
      </c>
      <c r="K2707" s="52">
        <f>IFERROR(_xll.qlIndexFixing(ONIndex1M,I2707,TRUE,_xll.ohTrigger(RecalcTrigger,Trigger1M)),NA())</f>
        <v>1.5422220212730764E-2</v>
      </c>
      <c r="L2707" s="52">
        <f>IFERROR(_xll.qlIndexFixing(Index3M,H2707,TRUE,_xll.ohTrigger(RecalcTrigger,Trigger3M)),NA())</f>
        <v>1.6882005187879977E-2</v>
      </c>
      <c r="M2707" s="52">
        <f>IFERROR(_xll.qlIndexFixing(ONIndex3M,I2707,TRUE,_xll.ohTrigger(RecalcTrigger,Trigger3M)),NA())</f>
        <v>1.6852747652835731E-2</v>
      </c>
      <c r="N2707" s="52">
        <f>IFERROR(_xll.qlIndexFixing(Index6M,$H2707,TRUE,_xll.ohTrigger(RecalcTrigger,Trigger6M)),NA())</f>
        <v>1.8795387332989636E-2</v>
      </c>
      <c r="O2707" s="52">
        <f>IFERROR(_xll.qlIndexFixing(ONIndex6M,I2707,TRUE,_xll.ohTrigger(RecalcTrigger,Trigger6M)),NA())</f>
        <v>1.8719449512243358E-2</v>
      </c>
      <c r="P2707" s="52">
        <f>IFERROR(_xll.qlIndexFixing(Index1Y,$H2707,TRUE,_xll.ohTrigger(RecalcTrigger,Trigger1Y)),NA())</f>
        <v>2.0851722101862417E-2</v>
      </c>
      <c r="Q2707" s="52">
        <f>IFERROR(_xll.qlIndexFixing(ONIndex1Y,I2707,TRUE,_xll.ohTrigger(RecalcTrigger,Trigger1Y)),NA())</f>
        <v>2.0656250383925823E-2</v>
      </c>
    </row>
    <row r="2708" spans="2:17" x14ac:dyDescent="0.2">
      <c r="B2708" s="46" t="s">
        <v>51</v>
      </c>
      <c r="D2708" s="49">
        <f>_xll.qlCalendarAdvance(LocalCalendar,$D2707,B2708,"f",FALSE)</f>
        <v>58769</v>
      </c>
      <c r="E2708" s="49">
        <f>_xll.qlInterestRateIndexValueDate(IndexON,D2708)</f>
        <v>58769</v>
      </c>
      <c r="F2708" s="52">
        <f>IFERROR(_xll.qlIndexFixing(IndexON,D2708,TRUE,_xll.ohTrigger(RecalcTrigger,TriggerON)),NA())</f>
        <v>1.2410759862762077E-2</v>
      </c>
      <c r="H2708" s="49">
        <f>_xll.qlCalendarAdvance(IborCalendar,$H2707,B2708,"f",FALSE)</f>
        <v>58747</v>
      </c>
      <c r="I2708" s="49">
        <f>_xll.qlInterestRateIndexValueDate(Index1M,$H2708)</f>
        <v>58749</v>
      </c>
      <c r="J2708" s="52">
        <f>IFERROR(_xll.qlIndexFixing(Index1M,$H2708,TRUE,_xll.ohTrigger(RecalcTrigger,Trigger1M)),NA())</f>
        <v>1.5427763819489404E-2</v>
      </c>
      <c r="K2708" s="52">
        <f>IFERROR(_xll.qlIndexFixing(ONIndex1M,I2708,TRUE,_xll.ohTrigger(RecalcTrigger,Trigger1M)),NA())</f>
        <v>1.5420752964887541E-2</v>
      </c>
      <c r="L2708" s="52">
        <f>IFERROR(_xll.qlIndexFixing(Index3M,H2708,TRUE,_xll.ohTrigger(RecalcTrigger,Trigger3M)),NA())</f>
        <v>1.688098499832193E-2</v>
      </c>
      <c r="M2708" s="52">
        <f>IFERROR(_xll.qlIndexFixing(ONIndex3M,I2708,TRUE,_xll.ohTrigger(RecalcTrigger,Trigger3M)),NA())</f>
        <v>1.6851709928529246E-2</v>
      </c>
      <c r="N2708" s="52">
        <f>IFERROR(_xll.qlIndexFixing(Index6M,$H2708,TRUE,_xll.ohTrigger(RecalcTrigger,Trigger6M)),NA())</f>
        <v>1.8794017489964298E-2</v>
      </c>
      <c r="O2708" s="52">
        <f>IFERROR(_xll.qlIndexFixing(ONIndex6M,I2708,TRUE,_xll.ohTrigger(RecalcTrigger,Trigger6M)),NA())</f>
        <v>1.871847381536007E-2</v>
      </c>
      <c r="P2708" s="52">
        <f>IFERROR(_xll.qlIndexFixing(Index1Y,$H2708,TRUE,_xll.ohTrigger(RecalcTrigger,Trigger1Y)),NA())</f>
        <v>2.0850906881135549E-2</v>
      </c>
      <c r="Q2708" s="52">
        <f>IFERROR(_xll.qlIndexFixing(ONIndex1Y,I2708,TRUE,_xll.ohTrigger(RecalcTrigger,Trigger1Y)),NA())</f>
        <v>2.0655393238131481E-2</v>
      </c>
    </row>
    <row r="2709" spans="2:17" x14ac:dyDescent="0.2">
      <c r="B2709" s="46" t="s">
        <v>51</v>
      </c>
      <c r="D2709" s="49">
        <f>_xll.qlCalendarAdvance(LocalCalendar,$D2708,B2709,"f",FALSE)</f>
        <v>58776</v>
      </c>
      <c r="E2709" s="49">
        <f>_xll.qlInterestRateIndexValueDate(IndexON,D2709)</f>
        <v>58776</v>
      </c>
      <c r="F2709" s="52">
        <f>IFERROR(_xll.qlIndexFixing(IndexON,D2709,TRUE,_xll.ohTrigger(RecalcTrigger,TriggerON)),NA())</f>
        <v>1.240879639801129E-2</v>
      </c>
      <c r="H2709" s="49">
        <f>_xll.qlCalendarAdvance(IborCalendar,$H2708,B2709,"f",FALSE)</f>
        <v>58754</v>
      </c>
      <c r="I2709" s="49">
        <f>_xll.qlInterestRateIndexValueDate(Index1M,$H2709)</f>
        <v>58757</v>
      </c>
      <c r="J2709" s="52">
        <f>IFERROR(_xll.qlIndexFixing(Index1M,$H2709,TRUE,_xll.ohTrigger(RecalcTrigger,Trigger1M)),NA())</f>
        <v>1.5425875656557108E-2</v>
      </c>
      <c r="K2709" s="52">
        <f>IFERROR(_xll.qlIndexFixing(ONIndex1M,I2709,TRUE,_xll.ohTrigger(RecalcTrigger,Trigger1M)),NA())</f>
        <v>1.5419533928575646E-2</v>
      </c>
      <c r="L2709" s="52">
        <f>IFERROR(_xll.qlIndexFixing(Index3M,H2709,TRUE,_xll.ohTrigger(RecalcTrigger,Trigger3M)),NA())</f>
        <v>1.6880469703642143E-2</v>
      </c>
      <c r="M2709" s="52">
        <f>IFERROR(_xll.qlIndexFixing(ONIndex3M,I2709,TRUE,_xll.ohTrigger(RecalcTrigger,Trigger3M)),NA())</f>
        <v>1.6851169399734189E-2</v>
      </c>
      <c r="N2709" s="52">
        <f>IFERROR(_xll.qlIndexFixing(Index6M,$H2709,TRUE,_xll.ohTrigger(RecalcTrigger,Trigger6M)),NA())</f>
        <v>1.8792938017173806E-2</v>
      </c>
      <c r="O2709" s="52">
        <f>IFERROR(_xll.qlIndexFixing(ONIndex6M,I2709,TRUE,_xll.ohTrigger(RecalcTrigger,Trigger6M)),NA())</f>
        <v>1.8718196750002747E-2</v>
      </c>
      <c r="P2709" s="52">
        <f>IFERROR(_xll.qlIndexFixing(Index1Y,$H2709,TRUE,_xll.ohTrigger(RecalcTrigger,Trigger1Y)),NA())</f>
        <v>2.0851064177073303E-2</v>
      </c>
      <c r="Q2709" s="52">
        <f>IFERROR(_xll.qlIndexFixing(ONIndex1Y,I2709,TRUE,_xll.ohTrigger(RecalcTrigger,Trigger1Y)),NA())</f>
        <v>2.0655479551727751E-2</v>
      </c>
    </row>
    <row r="2710" spans="2:17" x14ac:dyDescent="0.2">
      <c r="B2710" s="46" t="s">
        <v>51</v>
      </c>
      <c r="D2710" s="49">
        <f>_xll.qlCalendarAdvance(LocalCalendar,$D2709,B2710,"f",FALSE)</f>
        <v>58783</v>
      </c>
      <c r="E2710" s="49">
        <f>_xll.qlInterestRateIndexValueDate(IndexON,D2710)</f>
        <v>58783</v>
      </c>
      <c r="F2710" s="52">
        <f>IFERROR(_xll.qlIndexFixing(IndexON,D2710,TRUE,_xll.ohTrigger(RecalcTrigger,TriggerON)),NA())</f>
        <v>1.2406918254690424E-2</v>
      </c>
      <c r="H2710" s="49">
        <f>_xll.qlCalendarAdvance(IborCalendar,$H2709,B2710,"f",FALSE)</f>
        <v>58761</v>
      </c>
      <c r="I2710" s="49">
        <f>_xll.qlInterestRateIndexValueDate(Index1M,$H2710)</f>
        <v>58763</v>
      </c>
      <c r="J2710" s="52">
        <f>IFERROR(_xll.qlIndexFixing(Index1M,$H2710,TRUE,_xll.ohTrigger(RecalcTrigger,Trigger1M)),NA())</f>
        <v>1.5424860811485419E-2</v>
      </c>
      <c r="K2710" s="52">
        <f>IFERROR(_xll.qlIndexFixing(ONIndex1M,I2710,TRUE,_xll.ohTrigger(RecalcTrigger,Trigger1M)),NA())</f>
        <v>1.5417832740345361E-2</v>
      </c>
      <c r="L2710" s="52">
        <f>IFERROR(_xll.qlIndexFixing(Index3M,H2710,TRUE,_xll.ohTrigger(RecalcTrigger,Trigger3M)),NA())</f>
        <v>1.6878954756726218E-2</v>
      </c>
      <c r="M2710" s="52">
        <f>IFERROR(_xll.qlIndexFixing(ONIndex3M,I2710,TRUE,_xll.ohTrigger(RecalcTrigger,Trigger3M)),NA())</f>
        <v>1.6849644573362355E-2</v>
      </c>
      <c r="N2710" s="52">
        <f>IFERROR(_xll.qlIndexFixing(Index6M,$H2710,TRUE,_xll.ohTrigger(RecalcTrigger,Trigger6M)),NA())</f>
        <v>1.8792130894583165E-2</v>
      </c>
      <c r="O2710" s="52">
        <f>IFERROR(_xll.qlIndexFixing(ONIndex6M,I2710,TRUE,_xll.ohTrigger(RecalcTrigger,Trigger6M)),NA())</f>
        <v>1.8716531026150562E-2</v>
      </c>
      <c r="P2710" s="52">
        <f>IFERROR(_xll.qlIndexFixing(Index1Y,$H2710,TRUE,_xll.ohTrigger(RecalcTrigger,Trigger1Y)),NA())</f>
        <v>2.0849283364237643E-2</v>
      </c>
      <c r="Q2710" s="52">
        <f>IFERROR(_xll.qlIndexFixing(ONIndex1Y,I2710,TRUE,_xll.ohTrigger(RecalcTrigger,Trigger1Y)),NA())</f>
        <v>2.0653685725999793E-2</v>
      </c>
    </row>
    <row r="2711" spans="2:17" x14ac:dyDescent="0.2">
      <c r="B2711" s="46" t="s">
        <v>51</v>
      </c>
      <c r="D2711" s="49">
        <f>_xll.qlCalendarAdvance(LocalCalendar,$D2710,B2711,"f",FALSE)</f>
        <v>58790</v>
      </c>
      <c r="E2711" s="49">
        <f>_xll.qlInterestRateIndexValueDate(IndexON,D2711)</f>
        <v>58790</v>
      </c>
      <c r="F2711" s="52">
        <f>IFERROR(_xll.qlIndexFixing(IndexON,D2711,TRUE,_xll.ohTrigger(RecalcTrigger,TriggerON)),NA())</f>
        <v>1.2405046298260558E-2</v>
      </c>
      <c r="H2711" s="49">
        <f>_xll.qlCalendarAdvance(IborCalendar,$H2710,B2711,"f",FALSE)</f>
        <v>58768</v>
      </c>
      <c r="I2711" s="49">
        <f>_xll.qlInterestRateIndexValueDate(Index1M,$H2711)</f>
        <v>58771</v>
      </c>
      <c r="J2711" s="52">
        <f>IFERROR(_xll.qlIndexFixing(Index1M,$H2711,TRUE,_xll.ohTrigger(RecalcTrigger,Trigger1M)),NA())</f>
        <v>1.5423438062634113E-2</v>
      </c>
      <c r="K2711" s="52">
        <f>IFERROR(_xll.qlIndexFixing(ONIndex1M,I2711,TRUE,_xll.ohTrigger(RecalcTrigger,Trigger1M)),NA())</f>
        <v>1.5416625687807439E-2</v>
      </c>
      <c r="L2711" s="52">
        <f>IFERROR(_xll.qlIndexFixing(Index3M,H2711,TRUE,_xll.ohTrigger(RecalcTrigger,Trigger3M)),NA())</f>
        <v>1.6878447962175136E-2</v>
      </c>
      <c r="M2711" s="52">
        <f>IFERROR(_xll.qlIndexFixing(ONIndex3M,I2711,TRUE,_xll.ohTrigger(RecalcTrigger,Trigger3M)),NA())</f>
        <v>1.6849112503880548E-2</v>
      </c>
      <c r="N2711" s="52">
        <f>IFERROR(_xll.qlIndexFixing(Index6M,$H2711,TRUE,_xll.ohTrigger(RecalcTrigger,Trigger6M)),NA())</f>
        <v>1.8791058040459392E-2</v>
      </c>
      <c r="O2711" s="52">
        <f>IFERROR(_xll.qlIndexFixing(ONIndex6M,I2711,TRUE,_xll.ohTrigger(RecalcTrigger,Trigger6M)),NA())</f>
        <v>1.8716261135214296E-2</v>
      </c>
      <c r="P2711" s="52">
        <f>IFERROR(_xll.qlIndexFixing(Index1Y,$H2711,TRUE,_xll.ohTrigger(RecalcTrigger,Trigger1Y)),NA())</f>
        <v>2.0849446410066516E-2</v>
      </c>
      <c r="Q2711" s="52">
        <f>IFERROR(_xll.qlIndexFixing(ONIndex1Y,I2711,TRUE,_xll.ohTrigger(RecalcTrigger,Trigger1Y)),NA())</f>
        <v>2.0653777655503802E-2</v>
      </c>
    </row>
    <row r="2712" spans="2:17" x14ac:dyDescent="0.2">
      <c r="B2712" s="46" t="s">
        <v>51</v>
      </c>
      <c r="D2712" s="49">
        <f>_xll.qlCalendarAdvance(LocalCalendar,$D2711,B2712,"f",FALSE)</f>
        <v>58797</v>
      </c>
      <c r="E2712" s="49">
        <f>_xll.qlInterestRateIndexValueDate(IndexON,D2712)</f>
        <v>58797</v>
      </c>
      <c r="F2712" s="52">
        <f>IFERROR(_xll.qlIndexFixing(IndexON,D2712,TRUE,_xll.ohTrigger(RecalcTrigger,TriggerON)),NA())</f>
        <v>1.2403180528481883E-2</v>
      </c>
      <c r="H2712" s="49">
        <f>_xll.qlCalendarAdvance(IborCalendar,$H2711,B2712,"f",FALSE)</f>
        <v>58775</v>
      </c>
      <c r="I2712" s="49">
        <f>_xll.qlInterestRateIndexValueDate(Index1M,$H2712)</f>
        <v>58777</v>
      </c>
      <c r="J2712" s="52">
        <f>IFERROR(_xll.qlIndexFixing(Index1M,$H2712,TRUE,_xll.ohTrigger(RecalcTrigger,Trigger1M)),NA())</f>
        <v>1.5422204654729817E-2</v>
      </c>
      <c r="K2712" s="52">
        <f>IFERROR(_xll.qlIndexFixing(ONIndex1M,I2712,TRUE,_xll.ohTrigger(RecalcTrigger,Trigger1M)),NA())</f>
        <v>1.5414931544741606E-2</v>
      </c>
      <c r="L2712" s="52">
        <f>IFERROR(_xll.qlIndexFixing(Index3M,H2712,TRUE,_xll.ohTrigger(RecalcTrigger,Trigger3M)),NA())</f>
        <v>1.6876290538490046E-2</v>
      </c>
      <c r="M2712" s="52">
        <f>IFERROR(_xll.qlIndexFixing(ONIndex3M,I2712,TRUE,_xll.ohTrigger(RecalcTrigger,Trigger3M)),NA())</f>
        <v>1.6847592676709766E-2</v>
      </c>
      <c r="N2712" s="52">
        <f>IFERROR(_xll.qlIndexFixing(Index6M,$H2712,TRUE,_xll.ohTrigger(RecalcTrigger,Trigger6M)),NA())</f>
        <v>1.8790678873226017E-2</v>
      </c>
      <c r="O2712" s="52">
        <f>IFERROR(_xll.qlIndexFixing(ONIndex6M,I2712,TRUE,_xll.ohTrigger(RecalcTrigger,Trigger6M)),NA())</f>
        <v>1.8714599710163426E-2</v>
      </c>
      <c r="P2712" s="52">
        <f>IFERROR(_xll.qlIndexFixing(Index1Y,$H2712,TRUE,_xll.ohTrigger(RecalcTrigger,Trigger1Y)),NA())</f>
        <v>2.0847669080043763E-2</v>
      </c>
      <c r="Q2712" s="52">
        <f>IFERROR(_xll.qlIndexFixing(ONIndex1Y,I2712,TRUE,_xll.ohTrigger(RecalcTrigger,Trigger1Y)),NA())</f>
        <v>2.0651987253437198E-2</v>
      </c>
    </row>
    <row r="2713" spans="2:17" x14ac:dyDescent="0.2">
      <c r="B2713" s="46" t="s">
        <v>51</v>
      </c>
      <c r="D2713" s="49">
        <f>_xll.qlCalendarAdvance(LocalCalendar,$D2712,B2713,"f",FALSE)</f>
        <v>58804</v>
      </c>
      <c r="E2713" s="49">
        <f>_xll.qlInterestRateIndexValueDate(IndexON,D2713)</f>
        <v>58804</v>
      </c>
      <c r="F2713" s="52">
        <f>IFERROR(_xll.qlIndexFixing(IndexON,D2713,TRUE,_xll.ohTrigger(RecalcTrigger,TriggerON)),NA())</f>
        <v>1.240132094575408E-2</v>
      </c>
      <c r="H2713" s="49">
        <f>_xll.qlCalendarAdvance(IborCalendar,$H2712,B2713,"f",FALSE)</f>
        <v>58782</v>
      </c>
      <c r="I2713" s="49">
        <f>_xll.qlInterestRateIndexValueDate(Index1M,$H2713)</f>
        <v>58784</v>
      </c>
      <c r="J2713" s="52">
        <f>IFERROR(_xll.qlIndexFixing(Index1M,$H2713,TRUE,_xll.ohTrigger(RecalcTrigger,Trigger1M)),NA())</f>
        <v>1.5420542027055339E-2</v>
      </c>
      <c r="K2713" s="52">
        <f>IFERROR(_xll.qlIndexFixing(ONIndex1M,I2713,TRUE,_xll.ohTrigger(RecalcTrigger,Trigger1M)),NA())</f>
        <v>1.5413488082671734E-2</v>
      </c>
      <c r="L2713" s="52">
        <f>IFERROR(_xll.qlIndexFixing(Index3M,H2713,TRUE,_xll.ohTrigger(RecalcTrigger,Trigger3M)),NA())</f>
        <v>1.6875286855944083E-2</v>
      </c>
      <c r="M2713" s="52">
        <f>IFERROR(_xll.qlIndexFixing(ONIndex3M,I2713,TRUE,_xll.ohTrigger(RecalcTrigger,Trigger3M)),NA())</f>
        <v>1.6846571775106511E-2</v>
      </c>
      <c r="N2713" s="52">
        <f>IFERROR(_xll.qlIndexFixing(Index6M,$H2713,TRUE,_xll.ohTrigger(RecalcTrigger,Trigger6M)),NA())</f>
        <v>1.878974586871808E-2</v>
      </c>
      <c r="O2713" s="52">
        <f>IFERROR(_xll.qlIndexFixing(ONIndex6M,I2713,TRUE,_xll.ohTrigger(RecalcTrigger,Trigger6M)),NA())</f>
        <v>1.8713638354608264E-2</v>
      </c>
      <c r="P2713" s="52">
        <f>IFERROR(_xll.qlIndexFixing(Index1Y,$H2713,TRUE,_xll.ohTrigger(RecalcTrigger,Trigger1Y)),NA())</f>
        <v>2.0846865400197145E-2</v>
      </c>
      <c r="Q2713" s="52">
        <f>IFERROR(_xll.qlIndexFixing(ONIndex1Y,I2713,TRUE,_xll.ohTrigger(RecalcTrigger,Trigger1Y)),NA())</f>
        <v>2.0651141407084239E-2</v>
      </c>
    </row>
    <row r="2714" spans="2:17" x14ac:dyDescent="0.2">
      <c r="B2714" s="46" t="s">
        <v>51</v>
      </c>
      <c r="D2714" s="49">
        <f>_xll.qlCalendarAdvance(LocalCalendar,$D2713,B2714,"f",FALSE)</f>
        <v>58811</v>
      </c>
      <c r="E2714" s="49">
        <f>_xll.qlInterestRateIndexValueDate(IndexON,D2714)</f>
        <v>58811</v>
      </c>
      <c r="F2714" s="52">
        <f>IFERROR(_xll.qlIndexFixing(IndexON,D2714,TRUE,_xll.ohTrigger(RecalcTrigger,TriggerON)),NA())</f>
        <v>1.2399467549757404E-2</v>
      </c>
      <c r="H2714" s="49">
        <f>_xll.qlCalendarAdvance(IborCalendar,$H2713,B2714,"f",FALSE)</f>
        <v>58789</v>
      </c>
      <c r="I2714" s="49">
        <f>_xll.qlInterestRateIndexValueDate(Index1M,$H2714)</f>
        <v>58791</v>
      </c>
      <c r="J2714" s="52">
        <f>IFERROR(_xll.qlIndexFixing(Index1M,$H2714,TRUE,_xll.ohTrigger(RecalcTrigger,Trigger1M)),NA())</f>
        <v>1.5419340314047601E-2</v>
      </c>
      <c r="K2714" s="52">
        <f>IFERROR(_xll.qlIndexFixing(ONIndex1M,I2714,TRUE,_xll.ohTrigger(RecalcTrigger,Trigger1M)),NA())</f>
        <v>1.5412049377676595E-2</v>
      </c>
      <c r="L2714" s="52">
        <f>IFERROR(_xll.qlIndexFixing(Index3M,H2714,TRUE,_xll.ohTrigger(RecalcTrigger,Trigger3M)),NA())</f>
        <v>1.687428655223755E-2</v>
      </c>
      <c r="M2714" s="52">
        <f>IFERROR(_xll.qlIndexFixing(ONIndex3M,I2714,TRUE,_xll.ohTrigger(RecalcTrigger,Trigger3M)),NA())</f>
        <v>1.6845554238011928E-2</v>
      </c>
      <c r="N2714" s="52">
        <f>IFERROR(_xll.qlIndexFixing(Index6M,$H2714,TRUE,_xll.ohTrigger(RecalcTrigger,Trigger6M)),NA())</f>
        <v>1.8788815760015495E-2</v>
      </c>
      <c r="O2714" s="52">
        <f>IFERROR(_xll.qlIndexFixing(ONIndex6M,I2714,TRUE,_xll.ohTrigger(RecalcTrigger,Trigger6M)),NA())</f>
        <v>1.8712679867238791E-2</v>
      </c>
      <c r="P2714" s="52">
        <f>IFERROR(_xll.qlIndexFixing(Index1Y,$H2714,TRUE,_xll.ohTrigger(RecalcTrigger,Trigger1Y)),NA())</f>
        <v>2.084606402850989E-2</v>
      </c>
      <c r="Q2714" s="52">
        <f>IFERROR(_xll.qlIndexFixing(ONIndex1Y,I2714,TRUE,_xll.ohTrigger(RecalcTrigger,Trigger1Y)),NA())</f>
        <v>2.0650297820443697E-2</v>
      </c>
    </row>
    <row r="2715" spans="2:17" x14ac:dyDescent="0.2">
      <c r="B2715" s="46" t="s">
        <v>51</v>
      </c>
      <c r="D2715" s="49">
        <f>_xll.qlCalendarAdvance(LocalCalendar,$D2714,B2715,"f",FALSE)</f>
        <v>58818</v>
      </c>
      <c r="E2715" s="49">
        <f>_xll.qlInterestRateIndexValueDate(IndexON,D2715)</f>
        <v>58818</v>
      </c>
      <c r="F2715" s="52">
        <f>IFERROR(_xll.qlIndexFixing(IndexON,D2715,TRUE,_xll.ohTrigger(RecalcTrigger,TriggerON)),NA())</f>
        <v>1.2397620340571791E-2</v>
      </c>
      <c r="H2715" s="49">
        <f>_xll.qlCalendarAdvance(IborCalendar,$H2714,B2715,"f",FALSE)</f>
        <v>58796</v>
      </c>
      <c r="I2715" s="49">
        <f>_xll.qlInterestRateIndexValueDate(Index1M,$H2715)</f>
        <v>58798</v>
      </c>
      <c r="J2715" s="52">
        <f>IFERROR(_xll.qlIndexFixing(Index1M,$H2715,TRUE,_xll.ohTrigger(RecalcTrigger,Trigger1M)),NA())</f>
        <v>1.5417686655793406E-2</v>
      </c>
      <c r="K2715" s="52">
        <f>IFERROR(_xll.qlIndexFixing(ONIndex1M,I2715,TRUE,_xll.ohTrigger(RecalcTrigger,Trigger1M)),NA())</f>
        <v>1.5411753800806949E-2</v>
      </c>
      <c r="L2715" s="52">
        <f>IFERROR(_xll.qlIndexFixing(Index3M,H2715,TRUE,_xll.ohTrigger(RecalcTrigger,Trigger3M)),NA())</f>
        <v>1.6873289627367782E-2</v>
      </c>
      <c r="M2715" s="52">
        <f>IFERROR(_xll.qlIndexFixing(ONIndex3M,I2715,TRUE,_xll.ohTrigger(RecalcTrigger,Trigger3M)),NA())</f>
        <v>1.6846149221527718E-2</v>
      </c>
      <c r="N2715" s="52">
        <f>IFERROR(_xll.qlIndexFixing(Index6M,$H2715,TRUE,_xll.ohTrigger(RecalcTrigger,Trigger6M)),NA())</f>
        <v>1.8787888547115189E-2</v>
      </c>
      <c r="O2715" s="52">
        <f>IFERROR(_xll.qlIndexFixing(ONIndex6M,I2715,TRUE,_xll.ohTrigger(RecalcTrigger,Trigger6M)),NA())</f>
        <v>1.8713815265067879E-2</v>
      </c>
      <c r="P2715" s="52">
        <f>IFERROR(_xll.qlIndexFixing(Index1Y,$H2715,TRUE,_xll.ohTrigger(RecalcTrigger,Trigger1Y)),NA())</f>
        <v>2.0845264964976521E-2</v>
      </c>
      <c r="Q2715" s="52">
        <f>IFERROR(_xll.qlIndexFixing(ONIndex1Y,I2715,TRUE,_xll.ohTrigger(RecalcTrigger,Trigger1Y)),NA())</f>
        <v>2.0652117886887922E-2</v>
      </c>
    </row>
    <row r="2716" spans="2:17" x14ac:dyDescent="0.2">
      <c r="B2716" s="46" t="s">
        <v>51</v>
      </c>
      <c r="D2716" s="49">
        <f>_xll.qlCalendarAdvance(LocalCalendar,$D2715,B2716,"f",FALSE)</f>
        <v>58825</v>
      </c>
      <c r="E2716" s="49">
        <f>_xll.qlInterestRateIndexValueDate(IndexON,D2716)</f>
        <v>58825</v>
      </c>
      <c r="F2716" s="52">
        <f>IFERROR(_xll.qlIndexFixing(IndexON,D2716,TRUE,_xll.ohTrigger(RecalcTrigger,TriggerON)),NA())</f>
        <v>1.2395779318197242E-2</v>
      </c>
      <c r="H2716" s="49">
        <f>_xll.qlCalendarAdvance(IborCalendar,$H2715,B2716,"f",FALSE)</f>
        <v>58804</v>
      </c>
      <c r="I2716" s="49">
        <f>_xll.qlInterestRateIndexValueDate(Index1M,$H2716)</f>
        <v>58810</v>
      </c>
      <c r="J2716" s="52">
        <f>IFERROR(_xll.qlIndexFixing(Index1M,$H2716,TRUE,_xll.ohTrigger(RecalcTrigger,Trigger1M)),NA())</f>
        <v>1.5415025280895929E-2</v>
      </c>
      <c r="K2716" s="52">
        <f>IFERROR(_xll.qlIndexFixing(ONIndex1M,I2716,TRUE,_xll.ohTrigger(RecalcTrigger,Trigger1M)),NA())</f>
        <v>1.5408168301656033E-2</v>
      </c>
      <c r="L2716" s="52">
        <f>IFERROR(_xll.qlIndexFixing(Index3M,H2716,TRUE,_xll.ohTrigger(RecalcTrigger,Trigger3M)),NA())</f>
        <v>1.687158847426673E-2</v>
      </c>
      <c r="M2716" s="52">
        <f>IFERROR(_xll.qlIndexFixing(ONIndex3M,I2716,TRUE,_xll.ohTrigger(RecalcTrigger,Trigger3M)),NA())</f>
        <v>1.6842809311965468E-2</v>
      </c>
      <c r="N2716" s="52">
        <f>IFERROR(_xll.qlIndexFixing(Index6M,$H2716,TRUE,_xll.ohTrigger(RecalcTrigger,Trigger6M)),NA())</f>
        <v>1.8786305776444617E-2</v>
      </c>
      <c r="O2716" s="52">
        <f>IFERROR(_xll.qlIndexFixing(ONIndex6M,I2716,TRUE,_xll.ohTrigger(RecalcTrigger,Trigger6M)),NA())</f>
        <v>1.8710092717464377E-2</v>
      </c>
      <c r="P2716" s="52">
        <f>IFERROR(_xll.qlIndexFixing(Index1Y,$H2716,TRUE,_xll.ohTrigger(RecalcTrigger,Trigger1Y)),NA())</f>
        <v>2.0843900511751483E-2</v>
      </c>
      <c r="Q2716" s="52">
        <f>IFERROR(_xll.qlIndexFixing(ONIndex1Y,I2716,TRUE,_xll.ohTrigger(RecalcTrigger,Trigger1Y)),NA())</f>
        <v>2.0648019477329527E-2</v>
      </c>
    </row>
    <row r="2717" spans="2:17" x14ac:dyDescent="0.2">
      <c r="B2717" s="46" t="s">
        <v>51</v>
      </c>
      <c r="D2717" s="49">
        <f>_xll.qlCalendarAdvance(LocalCalendar,$D2716,B2717,"f",FALSE)</f>
        <v>58832</v>
      </c>
      <c r="E2717" s="49">
        <f>_xll.qlInterestRateIndexValueDate(IndexON,D2717)</f>
        <v>58832</v>
      </c>
      <c r="F2717" s="52">
        <f>IFERROR(_xll.qlIndexFixing(IndexON,D2717,TRUE,_xll.ohTrigger(RecalcTrigger,TriggerON)),NA())</f>
        <v>1.2393944482793628E-2</v>
      </c>
      <c r="H2717" s="49">
        <f>_xll.qlCalendarAdvance(IborCalendar,$H2716,B2717,"f",FALSE)</f>
        <v>58811</v>
      </c>
      <c r="I2717" s="49">
        <f>_xll.qlInterestRateIndexValueDate(Index1M,$H2717)</f>
        <v>58813</v>
      </c>
      <c r="J2717" s="52">
        <f>IFERROR(_xll.qlIndexFixing(Index1M,$H2717,TRUE,_xll.ohTrigger(RecalcTrigger,Trigger1M)),NA())</f>
        <v>1.5414419274615933E-2</v>
      </c>
      <c r="K2717" s="52">
        <f>IFERROR(_xll.qlIndexFixing(ONIndex1M,I2717,TRUE,_xll.ohTrigger(RecalcTrigger,Trigger1M)),NA())</f>
        <v>1.540801514789969E-2</v>
      </c>
      <c r="L2717" s="52">
        <f>IFERROR(_xll.qlIndexFixing(Index3M,H2717,TRUE,_xll.ohTrigger(RecalcTrigger,Trigger3M)),NA())</f>
        <v>1.6871164737494837E-2</v>
      </c>
      <c r="M2717" s="52">
        <f>IFERROR(_xll.qlIndexFixing(ONIndex3M,I2717,TRUE,_xll.ohTrigger(RecalcTrigger,Trigger3M)),NA())</f>
        <v>1.6843022573400646E-2</v>
      </c>
      <c r="N2717" s="52">
        <f>IFERROR(_xll.qlIndexFixing(Index6M,$H2717,TRUE,_xll.ohTrigger(RecalcTrigger,Trigger6M)),NA())</f>
        <v>1.8785487606041127E-2</v>
      </c>
      <c r="O2717" s="52">
        <f>IFERROR(_xll.qlIndexFixing(ONIndex6M,I2717,TRUE,_xll.ohTrigger(RecalcTrigger,Trigger6M)),NA())</f>
        <v>1.8710523136844515E-2</v>
      </c>
      <c r="P2717" s="52">
        <f>IFERROR(_xll.qlIndexFixing(Index1Y,$H2717,TRUE,_xll.ohTrigger(RecalcTrigger,Trigger1Y)),NA())</f>
        <v>2.0844648511356687E-2</v>
      </c>
      <c r="Q2717" s="52">
        <f>IFERROR(_xll.qlIndexFixing(ONIndex1Y,I2717,TRUE,_xll.ohTrigger(RecalcTrigger,Trigger1Y)),NA())</f>
        <v>2.0648726210534818E-2</v>
      </c>
    </row>
    <row r="2718" spans="2:17" x14ac:dyDescent="0.2">
      <c r="B2718" s="46" t="s">
        <v>51</v>
      </c>
      <c r="D2718" s="49">
        <f>_xll.qlCalendarAdvance(LocalCalendar,$D2717,B2718,"f",FALSE)</f>
        <v>58839</v>
      </c>
      <c r="E2718" s="49">
        <f>_xll.qlInterestRateIndexValueDate(IndexON,D2718)</f>
        <v>58839</v>
      </c>
      <c r="F2718" s="52">
        <f>IFERROR(_xll.qlIndexFixing(IndexON,D2718,TRUE,_xll.ohTrigger(RecalcTrigger,TriggerON)),NA())</f>
        <v>1.2392115834201078E-2</v>
      </c>
      <c r="H2718" s="49">
        <f>_xll.qlCalendarAdvance(IborCalendar,$H2717,B2718,"f",FALSE)</f>
        <v>58818</v>
      </c>
      <c r="I2718" s="49">
        <f>_xll.qlInterestRateIndexValueDate(Index1M,$H2718)</f>
        <v>58820</v>
      </c>
      <c r="J2718" s="52">
        <f>IFERROR(_xll.qlIndexFixing(Index1M,$H2718,TRUE,_xll.ohTrigger(RecalcTrigger,Trigger1M)),NA())</f>
        <v>1.5413008662441767E-2</v>
      </c>
      <c r="K2718" s="52">
        <f>IFERROR(_xll.qlIndexFixing(ONIndex1M,I2718,TRUE,_xll.ohTrigger(RecalcTrigger,Trigger1M)),NA())</f>
        <v>1.5406825260237955E-2</v>
      </c>
      <c r="L2718" s="52">
        <f>IFERROR(_xll.qlIndexFixing(Index3M,H2718,TRUE,_xll.ohTrigger(RecalcTrigger,Trigger3M)),NA())</f>
        <v>1.6870178431811489E-2</v>
      </c>
      <c r="M2718" s="52">
        <f>IFERROR(_xll.qlIndexFixing(ONIndex3M,I2718,TRUE,_xll.ohTrigger(RecalcTrigger,Trigger3M)),NA())</f>
        <v>1.6842341800635818E-2</v>
      </c>
      <c r="N2718" s="52">
        <f>IFERROR(_xll.qlIndexFixing(Index6M,$H2718,TRUE,_xll.ohTrigger(RecalcTrigger,Trigger6M)),NA())</f>
        <v>1.8784569335054804E-2</v>
      </c>
      <c r="O2718" s="52">
        <f>IFERROR(_xll.qlIndexFixing(ONIndex6M,I2718,TRUE,_xll.ohTrigger(RecalcTrigger,Trigger6M)),NA())</f>
        <v>1.870999553610142E-2</v>
      </c>
      <c r="P2718" s="52">
        <f>IFERROR(_xll.qlIndexFixing(Index1Y,$H2718,TRUE,_xll.ohTrigger(RecalcTrigger,Trigger1Y)),NA())</f>
        <v>2.0844401135543776E-2</v>
      </c>
      <c r="Q2718" s="52">
        <f>IFERROR(_xll.qlIndexFixing(ONIndex1Y,I2718,TRUE,_xll.ohTrigger(RecalcTrigger,Trigger1Y)),NA())</f>
        <v>2.0648424848825897E-2</v>
      </c>
    </row>
    <row r="2719" spans="2:17" x14ac:dyDescent="0.2">
      <c r="B2719" s="46" t="s">
        <v>51</v>
      </c>
      <c r="D2719" s="49">
        <f>_xll.qlCalendarAdvance(LocalCalendar,$D2718,B2719,"f",FALSE)</f>
        <v>58846</v>
      </c>
      <c r="E2719" s="49">
        <f>_xll.qlInterestRateIndexValueDate(IndexON,D2719)</f>
        <v>58846</v>
      </c>
      <c r="F2719" s="52">
        <f>IFERROR(_xll.qlIndexFixing(IndexON,D2719,TRUE,_xll.ohTrigger(RecalcTrigger,TriggerON)),NA())</f>
        <v>1.2390293372339656E-2</v>
      </c>
      <c r="H2719" s="49">
        <f>_xll.qlCalendarAdvance(IborCalendar,$H2718,B2719,"f",FALSE)</f>
        <v>58825</v>
      </c>
      <c r="I2719" s="49">
        <f>_xll.qlInterestRateIndexValueDate(Index1M,$H2719)</f>
        <v>58827</v>
      </c>
      <c r="J2719" s="52">
        <f>IFERROR(_xll.qlIndexFixing(Index1M,$H2719,TRUE,_xll.ohTrigger(RecalcTrigger,Trigger1M)),NA())</f>
        <v>1.5411832573409556E-2</v>
      </c>
      <c r="K2719" s="52">
        <f>IFERROR(_xll.qlIndexFixing(ONIndex1M,I2719,TRUE,_xll.ohTrigger(RecalcTrigger,Trigger1M)),NA())</f>
        <v>1.540518302869387E-2</v>
      </c>
      <c r="L2719" s="52">
        <f>IFERROR(_xll.qlIndexFixing(Index3M,H2719,TRUE,_xll.ohTrigger(RecalcTrigger,Trigger3M)),NA())</f>
        <v>1.6869195504954249E-2</v>
      </c>
      <c r="M2719" s="52">
        <f>IFERROR(_xll.qlIndexFixing(ONIndex3M,I2719,TRUE,_xll.ohTrigger(RecalcTrigger,Trigger3M)),NA())</f>
        <v>1.6841019515574374E-2</v>
      </c>
      <c r="N2719" s="52">
        <f>IFERROR(_xll.qlIndexFixing(Index6M,$H2719,TRUE,_xll.ohTrigger(RecalcTrigger,Trigger6M)),NA())</f>
        <v>1.8783653959701389E-2</v>
      </c>
      <c r="O2719" s="52">
        <f>IFERROR(_xll.qlIndexFixing(ONIndex6M,I2719,TRUE,_xll.ohTrigger(RecalcTrigger,Trigger6M)),NA())</f>
        <v>1.8708633419368681E-2</v>
      </c>
      <c r="P2719" s="52">
        <f>IFERROR(_xll.qlIndexFixing(Index1Y,$H2719,TRUE,_xll.ohTrigger(RecalcTrigger,Trigger1Y)),NA())</f>
        <v>2.0843067679076132E-2</v>
      </c>
      <c r="Q2719" s="52">
        <f>IFERROR(_xll.qlIndexFixing(ONIndex1Y,I2719,TRUE,_xll.ohTrigger(RecalcTrigger,Trigger1Y)),NA())</f>
        <v>2.0647060476743917E-2</v>
      </c>
    </row>
    <row r="2720" spans="2:17" x14ac:dyDescent="0.2">
      <c r="B2720" s="46" t="s">
        <v>51</v>
      </c>
      <c r="D2720" s="49">
        <f>_xll.qlCalendarAdvance(LocalCalendar,$D2719,B2720,"f",FALSE)</f>
        <v>58853</v>
      </c>
      <c r="E2720" s="49">
        <f>_xll.qlInterestRateIndexValueDate(IndexON,D2720)</f>
        <v>58853</v>
      </c>
      <c r="F2720" s="52">
        <f>IFERROR(_xll.qlIndexFixing(IndexON,D2720,TRUE,_xll.ohTrigger(RecalcTrigger,TriggerON)),NA())</f>
        <v>1.2388477097369233E-2</v>
      </c>
      <c r="H2720" s="49">
        <f>_xll.qlCalendarAdvance(IborCalendar,$H2719,B2720,"f",FALSE)</f>
        <v>58832</v>
      </c>
      <c r="I2720" s="49">
        <f>_xll.qlInterestRateIndexValueDate(Index1M,$H2720)</f>
        <v>58834</v>
      </c>
      <c r="J2720" s="52">
        <f>IFERROR(_xll.qlIndexFixing(Index1M,$H2720,TRUE,_xll.ohTrigger(RecalcTrigger,Trigger1M)),NA())</f>
        <v>1.5410201728442985E-2</v>
      </c>
      <c r="K2720" s="52">
        <f>IFERROR(_xll.qlIndexFixing(ONIndex1M,I2720,TRUE,_xll.ohTrigger(RecalcTrigger,Trigger1M)),NA())</f>
        <v>1.5403774105502421E-2</v>
      </c>
      <c r="L2720" s="52">
        <f>IFERROR(_xll.qlIndexFixing(Index3M,H2720,TRUE,_xll.ohTrigger(RecalcTrigger,Trigger3M)),NA())</f>
        <v>1.6868215956920452E-2</v>
      </c>
      <c r="M2720" s="52">
        <f>IFERROR(_xll.qlIndexFixing(ONIndex3M,I2720,TRUE,_xll.ohTrigger(RecalcTrigger,Trigger3M)),NA())</f>
        <v>1.6840023034010443E-2</v>
      </c>
      <c r="N2720" s="52">
        <f>IFERROR(_xll.qlIndexFixing(Index6M,$H2720,TRUE,_xll.ohTrigger(RecalcTrigger,Trigger6M)),NA())</f>
        <v>1.8782741479976901E-2</v>
      </c>
      <c r="O2720" s="52">
        <f>IFERROR(_xll.qlIndexFixing(ONIndex6M,I2720,TRUE,_xll.ohTrigger(RecalcTrigger,Trigger6M)),NA())</f>
        <v>1.8707692863495495E-2</v>
      </c>
      <c r="P2720" s="52">
        <f>IFERROR(_xll.qlIndexFixing(Index1Y,$H2720,TRUE,_xll.ohTrigger(RecalcTrigger,Trigger1Y)),NA())</f>
        <v>2.084228072552792E-2</v>
      </c>
      <c r="Q2720" s="52">
        <f>IFERROR(_xll.qlIndexFixing(ONIndex1Y,I2720,TRUE,_xll.ohTrigger(RecalcTrigger,Trigger1Y)),NA())</f>
        <v>2.0646231000096549E-2</v>
      </c>
    </row>
    <row r="2721" spans="2:17" x14ac:dyDescent="0.2">
      <c r="B2721" s="46" t="s">
        <v>51</v>
      </c>
      <c r="D2721" s="49">
        <f>_xll.qlCalendarAdvance(LocalCalendar,$D2720,B2721,"f",FALSE)</f>
        <v>58860</v>
      </c>
      <c r="E2721" s="49">
        <f>_xll.qlInterestRateIndexValueDate(IndexON,D2721)</f>
        <v>58860</v>
      </c>
      <c r="F2721" s="52">
        <f>IFERROR(_xll.qlIndexFixing(IndexON,D2721,TRUE,_xll.ohTrigger(RecalcTrigger,TriggerON)),NA())</f>
        <v>1.2386667009289809E-2</v>
      </c>
      <c r="H2721" s="49">
        <f>_xll.qlCalendarAdvance(IborCalendar,$H2720,B2721,"f",FALSE)</f>
        <v>58839</v>
      </c>
      <c r="I2721" s="49">
        <f>_xll.qlInterestRateIndexValueDate(Index1M,$H2721)</f>
        <v>58841</v>
      </c>
      <c r="J2721" s="52">
        <f>IFERROR(_xll.qlIndexFixing(Index1M,$H2721,TRUE,_xll.ohTrigger(RecalcTrigger,Trigger1M)),NA())</f>
        <v>1.5408114644811351E-2</v>
      </c>
      <c r="K2721" s="52">
        <f>IFERROR(_xll.qlIndexFixing(ONIndex1M,I2721,TRUE,_xll.ohTrigger(RecalcTrigger,Trigger1M)),NA())</f>
        <v>1.5402369939865324E-2</v>
      </c>
      <c r="L2721" s="52">
        <f>IFERROR(_xll.qlIndexFixing(Index3M,H2721,TRUE,_xll.ohTrigger(RecalcTrigger,Trigger3M)),NA())</f>
        <v>1.6866914300804604E-2</v>
      </c>
      <c r="M2721" s="52">
        <f>IFERROR(_xll.qlIndexFixing(ONIndex3M,I2721,TRUE,_xll.ohTrigger(RecalcTrigger,Trigger3M)),NA())</f>
        <v>1.6839029917248283E-2</v>
      </c>
      <c r="N2721" s="52">
        <f>IFERROR(_xll.qlIndexFixing(Index6M,$H2721,TRUE,_xll.ohTrigger(RecalcTrigger,Trigger6M)),NA())</f>
        <v>1.8781831895876046E-2</v>
      </c>
      <c r="O2721" s="52">
        <f>IFERROR(_xll.qlIndexFixing(ONIndex6M,I2721,TRUE,_xll.ohTrigger(RecalcTrigger,Trigger6M)),NA())</f>
        <v>1.8706755176207679E-2</v>
      </c>
      <c r="P2721" s="52">
        <f>IFERROR(_xll.qlIndexFixing(Index1Y,$H2721,TRUE,_xll.ohTrigger(RecalcTrigger,Trigger1Y)),NA())</f>
        <v>2.0841496080367519E-2</v>
      </c>
      <c r="Q2721" s="52">
        <f>IFERROR(_xll.qlIndexFixing(ONIndex1Y,I2721,TRUE,_xll.ohTrigger(RecalcTrigger,Trigger1Y)),NA())</f>
        <v>2.0645403783587923E-2</v>
      </c>
    </row>
    <row r="2722" spans="2:17" x14ac:dyDescent="0.2">
      <c r="B2722" s="46" t="s">
        <v>51</v>
      </c>
      <c r="D2722" s="49">
        <f>_xll.qlCalendarAdvance(LocalCalendar,$D2721,B2722,"f",FALSE)</f>
        <v>58867</v>
      </c>
      <c r="E2722" s="49">
        <f>_xll.qlInterestRateIndexValueDate(IndexON,D2722)</f>
        <v>58867</v>
      </c>
      <c r="F2722" s="52">
        <f>IFERROR(_xll.qlIndexFixing(IndexON,D2722,TRUE,_xll.ohTrigger(RecalcTrigger,TriggerON)),NA())</f>
        <v>1.2384863107861577E-2</v>
      </c>
      <c r="H2722" s="49">
        <f>_xll.qlCalendarAdvance(IborCalendar,$H2721,B2722,"f",FALSE)</f>
        <v>58846</v>
      </c>
      <c r="I2722" s="49">
        <f>_xll.qlInterestRateIndexValueDate(Index1M,$H2722)</f>
        <v>58848</v>
      </c>
      <c r="J2722" s="52">
        <f>IFERROR(_xll.qlIndexFixing(Index1M,$H2722,TRUE,_xll.ohTrigger(RecalcTrigger,Trigger1M)),NA())</f>
        <v>1.5406722244379254E-2</v>
      </c>
      <c r="K2722" s="52">
        <f>IFERROR(_xll.qlIndexFixing(ONIndex1M,I2722,TRUE,_xll.ohTrigger(RecalcTrigger,Trigger1M)),NA())</f>
        <v>1.5400970531835867E-2</v>
      </c>
      <c r="L2722" s="52">
        <f>IFERROR(_xll.qlIndexFixing(Index3M,H2722,TRUE,_xll.ohTrigger(RecalcTrigger,Trigger3M)),NA())</f>
        <v>1.686594131456022E-2</v>
      </c>
      <c r="M2722" s="52">
        <f>IFERROR(_xll.qlIndexFixing(ONIndex3M,I2722,TRUE,_xll.ohTrigger(RecalcTrigger,Trigger3M)),NA())</f>
        <v>1.683804016542112E-2</v>
      </c>
      <c r="N2722" s="52">
        <f>IFERROR(_xll.qlIndexFixing(Index6M,$H2722,TRUE,_xll.ohTrigger(RecalcTrigger,Trigger6M)),NA())</f>
        <v>1.8780925207395726E-2</v>
      </c>
      <c r="O2722" s="52">
        <f>IFERROR(_xll.qlIndexFixing(ONIndex6M,I2722,TRUE,_xll.ohTrigger(RecalcTrigger,Trigger6M)),NA())</f>
        <v>1.8705820357478586E-2</v>
      </c>
      <c r="P2722" s="52">
        <f>IFERROR(_xll.qlIndexFixing(Index1Y,$H2722,TRUE,_xll.ohTrigger(RecalcTrigger,Trigger1Y)),NA())</f>
        <v>2.0840713743588618E-2</v>
      </c>
      <c r="Q2722" s="52">
        <f>IFERROR(_xll.qlIndexFixing(ONIndex1Y,I2722,TRUE,_xll.ohTrigger(RecalcTrigger,Trigger1Y)),NA())</f>
        <v>2.0644578827218041E-2</v>
      </c>
    </row>
    <row r="2723" spans="2:17" x14ac:dyDescent="0.2">
      <c r="B2723" s="46" t="s">
        <v>51</v>
      </c>
      <c r="D2723" s="49">
        <f>_xll.qlCalendarAdvance(LocalCalendar,$D2722,B2723,"f",FALSE)</f>
        <v>58874</v>
      </c>
      <c r="E2723" s="49">
        <f>_xll.qlInterestRateIndexValueDate(IndexON,D2723)</f>
        <v>58874</v>
      </c>
      <c r="F2723" s="52">
        <f>IFERROR(_xll.qlIndexFixing(IndexON,D2723,TRUE,_xll.ohTrigger(RecalcTrigger,TriggerON)),NA())</f>
        <v>1.238306539340428E-2</v>
      </c>
      <c r="H2723" s="49">
        <f>_xll.qlCalendarAdvance(IborCalendar,$H2722,B2723,"f",FALSE)</f>
        <v>58853</v>
      </c>
      <c r="I2723" s="49">
        <f>_xll.qlInterestRateIndexValueDate(Index1M,$H2723)</f>
        <v>58855</v>
      </c>
      <c r="J2723" s="52">
        <f>IFERROR(_xll.qlIndexFixing(Index1M,$H2723,TRUE,_xll.ohTrigger(RecalcTrigger,Trigger1M)),NA())</f>
        <v>1.5405334606765868E-2</v>
      </c>
      <c r="K2723" s="52">
        <f>IFERROR(_xll.qlIndexFixing(ONIndex1M,I2723,TRUE,_xll.ohTrigger(RecalcTrigger,Trigger1M)),NA())</f>
        <v>1.5399805831040059E-2</v>
      </c>
      <c r="L2723" s="52">
        <f>IFERROR(_xll.qlIndexFixing(Index3M,H2723,TRUE,_xll.ohTrigger(RecalcTrigger,Trigger3M)),NA())</f>
        <v>1.6864971706971394E-2</v>
      </c>
      <c r="M2723" s="52">
        <f>IFERROR(_xll.qlIndexFixing(ONIndex3M,I2723,TRUE,_xll.ohTrigger(RecalcTrigger,Trigger3M)),NA())</f>
        <v>1.683737718655598E-2</v>
      </c>
      <c r="N2723" s="52">
        <f>IFERROR(_xll.qlIndexFixing(Index6M,$H2723,TRUE,_xll.ohTrigger(RecalcTrigger,Trigger6M)),NA())</f>
        <v>1.8780021414532857E-2</v>
      </c>
      <c r="O2723" s="52">
        <f>IFERROR(_xll.qlIndexFixing(ONIndex6M,I2723,TRUE,_xll.ohTrigger(RecalcTrigger,Trigger6M)),NA())</f>
        <v>1.8705307880577671E-2</v>
      </c>
      <c r="P2723" s="52">
        <f>IFERROR(_xll.qlIndexFixing(Index1Y,$H2723,TRUE,_xll.ohTrigger(RecalcTrigger,Trigger1Y)),NA())</f>
        <v>2.0840478509419204E-2</v>
      </c>
      <c r="Q2723" s="52">
        <f>IFERROR(_xll.qlIndexFixing(ONIndex1Y,I2723,TRUE,_xll.ohTrigger(RecalcTrigger,Trigger1Y)),NA())</f>
        <v>2.0644289336293475E-2</v>
      </c>
    </row>
    <row r="2724" spans="2:17" x14ac:dyDescent="0.2">
      <c r="B2724" s="46" t="s">
        <v>51</v>
      </c>
      <c r="D2724" s="49">
        <f>_xll.qlCalendarAdvance(LocalCalendar,$D2723,B2724,"f",FALSE)</f>
        <v>58881</v>
      </c>
      <c r="E2724" s="49">
        <f>_xll.qlInterestRateIndexValueDate(IndexON,D2724)</f>
        <v>58881</v>
      </c>
      <c r="F2724" s="52">
        <f>IFERROR(_xll.qlIndexFixing(IndexON,D2724,TRUE,_xll.ohTrigger(RecalcTrigger,TriggerON)),NA())</f>
        <v>1.2381273865837983E-2</v>
      </c>
      <c r="H2724" s="49">
        <f>_xll.qlCalendarAdvance(IborCalendar,$H2723,B2724,"f",FALSE)</f>
        <v>58860</v>
      </c>
      <c r="I2724" s="49">
        <f>_xll.qlInterestRateIndexValueDate(Index1M,$H2724)</f>
        <v>58862</v>
      </c>
      <c r="J2724" s="52">
        <f>IFERROR(_xll.qlIndexFixing(Index1M,$H2724,TRUE,_xll.ohTrigger(RecalcTrigger,Trigger1M)),NA())</f>
        <v>1.5403951731971193E-2</v>
      </c>
      <c r="K2724" s="52">
        <f>IFERROR(_xll.qlIndexFixing(ONIndex1M,I2724,TRUE,_xll.ohTrigger(RecalcTrigger,Trigger1M)),NA())</f>
        <v>1.5398185988626523E-2</v>
      </c>
      <c r="L2724" s="52">
        <f>IFERROR(_xll.qlIndexFixing(Index3M,H2724,TRUE,_xll.ohTrigger(RecalcTrigger,Trigger3M)),NA())</f>
        <v>1.6864005478037229E-2</v>
      </c>
      <c r="M2724" s="52">
        <f>IFERROR(_xll.qlIndexFixing(ONIndex3M,I2724,TRUE,_xll.ohTrigger(RecalcTrigger,Trigger3M)),NA())</f>
        <v>1.6836070756358623E-2</v>
      </c>
      <c r="N2724" s="52">
        <f>IFERROR(_xll.qlIndexFixing(Index6M,$H2724,TRUE,_xll.ohTrigger(RecalcTrigger,Trigger6M)),NA())</f>
        <v>1.8779120517282578E-2</v>
      </c>
      <c r="O2724" s="52">
        <f>IFERROR(_xll.qlIndexFixing(ONIndex6M,I2724,TRUE,_xll.ohTrigger(RecalcTrigger,Trigger6M)),NA())</f>
        <v>1.8703959325803154E-2</v>
      </c>
      <c r="P2724" s="52">
        <f>IFERROR(_xll.qlIndexFixing(Index1Y,$H2724,TRUE,_xll.ohTrigger(RecalcTrigger,Trigger1Y)),NA())</f>
        <v>2.0839155995155702E-2</v>
      </c>
      <c r="Q2724" s="52">
        <f>IFERROR(_xll.qlIndexFixing(ONIndex1Y,I2724,TRUE,_xll.ohTrigger(RecalcTrigger,Trigger1Y)),NA())</f>
        <v>2.0642935694947795E-2</v>
      </c>
    </row>
    <row r="2725" spans="2:17" x14ac:dyDescent="0.2">
      <c r="B2725" s="46" t="s">
        <v>51</v>
      </c>
      <c r="D2725" s="49">
        <f>_xll.qlCalendarAdvance(LocalCalendar,$D2724,B2725,"f",FALSE)</f>
        <v>58888</v>
      </c>
      <c r="E2725" s="49">
        <f>_xll.qlInterestRateIndexValueDate(IndexON,D2725)</f>
        <v>58888</v>
      </c>
      <c r="F2725" s="52">
        <f>IFERROR(_xll.qlIndexFixing(IndexON,D2725,TRUE,_xll.ohTrigger(RecalcTrigger,TriggerON)),NA())</f>
        <v>1.2379488524922877E-2</v>
      </c>
      <c r="H2725" s="49">
        <f>_xll.qlCalendarAdvance(IborCalendar,$H2724,B2725,"f",FALSE)</f>
        <v>58867</v>
      </c>
      <c r="I2725" s="49">
        <f>_xll.qlInterestRateIndexValueDate(Index1M,$H2725)</f>
        <v>58869</v>
      </c>
      <c r="J2725" s="52">
        <f>IFERROR(_xll.qlIndexFixing(Index1M,$H2725,TRUE,_xll.ohTrigger(RecalcTrigger,Trigger1M)),NA())</f>
        <v>1.5403267753786596E-2</v>
      </c>
      <c r="K2725" s="52">
        <f>IFERROR(_xll.qlIndexFixing(ONIndex1M,I2725,TRUE,_xll.ohTrigger(RecalcTrigger,Trigger1M)),NA())</f>
        <v>1.5396800853393344E-2</v>
      </c>
      <c r="L2725" s="52">
        <f>IFERROR(_xll.qlIndexFixing(Index3M,H2725,TRUE,_xll.ohTrigger(RecalcTrigger,Trigger3M)),NA())</f>
        <v>1.6864674273277619E-2</v>
      </c>
      <c r="M2725" s="52">
        <f>IFERROR(_xll.qlIndexFixing(ONIndex3M,I2725,TRUE,_xll.ohTrigger(RecalcTrigger,Trigger3M)),NA())</f>
        <v>1.6835091099149935E-2</v>
      </c>
      <c r="N2725" s="52">
        <f>IFERROR(_xll.qlIndexFixing(Index6M,$H2725,TRUE,_xll.ohTrigger(RecalcTrigger,Trigger6M)),NA())</f>
        <v>1.8780348240700823E-2</v>
      </c>
      <c r="O2725" s="52">
        <f>IFERROR(_xll.qlIndexFixing(ONIndex6M,I2725,TRUE,_xll.ohTrigger(RecalcTrigger,Trigger6M)),NA())</f>
        <v>1.870303311283017E-2</v>
      </c>
      <c r="P2725" s="52">
        <f>IFERROR(_xll.qlIndexFixing(Index1Y,$H2725,TRUE,_xll.ohTrigger(RecalcTrigger,Trigger1Y)),NA())</f>
        <v>2.0838380583491016E-2</v>
      </c>
      <c r="Q2725" s="52">
        <f>IFERROR(_xll.qlIndexFixing(ONIndex1Y,I2725,TRUE,_xll.ohTrigger(RecalcTrigger,Trigger1Y)),NA())</f>
        <v>2.0642117519047432E-2</v>
      </c>
    </row>
    <row r="2726" spans="2:17" x14ac:dyDescent="0.2">
      <c r="B2726" s="46" t="s">
        <v>51</v>
      </c>
      <c r="D2726" s="49">
        <f>_xll.qlCalendarAdvance(LocalCalendar,$D2725,B2726,"f",FALSE)</f>
        <v>58895</v>
      </c>
      <c r="E2726" s="49">
        <f>_xll.qlInterestRateIndexValueDate(IndexON,D2726)</f>
        <v>58895</v>
      </c>
      <c r="F2726" s="52">
        <f>IFERROR(_xll.qlIndexFixing(IndexON,D2726,TRUE,_xll.ohTrigger(RecalcTrigger,TriggerON)),NA())</f>
        <v>1.2377709370978707E-2</v>
      </c>
      <c r="H2726" s="49">
        <f>_xll.qlCalendarAdvance(IborCalendar,$H2725,B2726,"f",FALSE)</f>
        <v>58874</v>
      </c>
      <c r="I2726" s="49">
        <f>_xll.qlInterestRateIndexValueDate(Index1M,$H2726)</f>
        <v>58876</v>
      </c>
      <c r="J2726" s="52">
        <f>IFERROR(_xll.qlIndexFixing(Index1M,$H2726,TRUE,_xll.ohTrigger(RecalcTrigger,Trigger1M)),NA())</f>
        <v>1.5402126975521679E-2</v>
      </c>
      <c r="K2726" s="52">
        <f>IFERROR(_xll.qlIndexFixing(ONIndex1M,I2726,TRUE,_xll.ohTrigger(RecalcTrigger,Trigger1M)),NA())</f>
        <v>1.5395420475741162E-2</v>
      </c>
      <c r="L2726" s="52">
        <f>IFERROR(_xll.qlIndexFixing(Index3M,H2726,TRUE,_xll.ohTrigger(RecalcTrigger,Trigger3M)),NA())</f>
        <v>1.6863715784319628E-2</v>
      </c>
      <c r="M2726" s="52">
        <f>IFERROR(_xll.qlIndexFixing(ONIndex3M,I2726,TRUE,_xll.ohTrigger(RecalcTrigger,Trigger3M)),NA())</f>
        <v>1.6834114806822953E-2</v>
      </c>
      <c r="N2726" s="52">
        <f>IFERROR(_xll.qlIndexFixing(Index6M,$H2726,TRUE,_xll.ohTrigger(RecalcTrigger,Trigger6M)),NA())</f>
        <v>1.8779028571117688E-2</v>
      </c>
      <c r="O2726" s="52">
        <f>IFERROR(_xll.qlIndexFixing(ONIndex6M,I2726,TRUE,_xll.ohTrigger(RecalcTrigger,Trigger6M)),NA())</f>
        <v>1.8702109768442554E-2</v>
      </c>
      <c r="P2726" s="52">
        <f>IFERROR(_xll.qlIndexFixing(Index1Y,$H2726,TRUE,_xll.ohTrigger(RecalcTrigger,Trigger1Y)),NA())</f>
        <v>2.0837607480186482E-2</v>
      </c>
      <c r="Q2726" s="52">
        <f>IFERROR(_xll.qlIndexFixing(ONIndex1Y,I2726,TRUE,_xll.ohTrigger(RecalcTrigger,Trigger1Y)),NA())</f>
        <v>2.0641301603285811E-2</v>
      </c>
    </row>
    <row r="2727" spans="2:17" x14ac:dyDescent="0.2">
      <c r="B2727" s="46" t="s">
        <v>51</v>
      </c>
      <c r="D2727" s="49">
        <f>_xll.qlCalendarAdvance(LocalCalendar,$D2726,B2727,"f",FALSE)</f>
        <v>58902</v>
      </c>
      <c r="E2727" s="49">
        <f>_xll.qlInterestRateIndexValueDate(IndexON,D2727)</f>
        <v>58902</v>
      </c>
      <c r="F2727" s="52">
        <f>IFERROR(_xll.qlIndexFixing(IndexON,D2727,TRUE,_xll.ohTrigger(RecalcTrigger,TriggerON)),NA())</f>
        <v>1.23759364038456E-2</v>
      </c>
      <c r="H2727" s="49">
        <f>_xll.qlCalendarAdvance(IborCalendar,$H2726,B2727,"f",FALSE)</f>
        <v>58881</v>
      </c>
      <c r="I2727" s="49">
        <f>_xll.qlInterestRateIndexValueDate(Index1M,$H2727)</f>
        <v>58883</v>
      </c>
      <c r="J2727" s="52">
        <f>IFERROR(_xll.qlIndexFixing(Index1M,$H2727,TRUE,_xll.ohTrigger(RecalcTrigger,Trigger1M)),NA())</f>
        <v>1.5400527508024682E-2</v>
      </c>
      <c r="K2727" s="52">
        <f>IFERROR(_xll.qlIndexFixing(ONIndex1M,I2727,TRUE,_xll.ohTrigger(RecalcTrigger,Trigger1M)),NA())</f>
        <v>1.5394044855723266E-2</v>
      </c>
      <c r="L2727" s="52">
        <f>IFERROR(_xll.qlIndexFixing(Index3M,H2727,TRUE,_xll.ohTrigger(RecalcTrigger,Trigger3M)),NA())</f>
        <v>1.6862760674810698E-2</v>
      </c>
      <c r="M2727" s="52">
        <f>IFERROR(_xll.qlIndexFixing(ONIndex3M,I2727,TRUE,_xll.ohTrigger(RecalcTrigger,Trigger3M)),NA())</f>
        <v>1.6833141879351032E-2</v>
      </c>
      <c r="N2727" s="52">
        <f>IFERROR(_xll.qlIndexFixing(Index6M,$H2727,TRUE,_xll.ohTrigger(RecalcTrigger,Trigger6M)),NA())</f>
        <v>1.8778137002878777E-2</v>
      </c>
      <c r="O2727" s="52">
        <f>IFERROR(_xll.qlIndexFixing(ONIndex6M,I2727,TRUE,_xll.ohTrigger(RecalcTrigger,Trigger6M)),NA())</f>
        <v>1.8701189292613662E-2</v>
      </c>
      <c r="P2727" s="52">
        <f>IFERROR(_xll.qlIndexFixing(Index1Y,$H2727,TRUE,_xll.ohTrigger(RecalcTrigger,Trigger1Y)),NA())</f>
        <v>2.0836836685237087E-2</v>
      </c>
      <c r="Q2727" s="52">
        <f>IFERROR(_xll.qlIndexFixing(ONIndex1Y,I2727,TRUE,_xll.ohTrigger(RecalcTrigger,Trigger1Y)),NA())</f>
        <v>2.0640487947662933E-2</v>
      </c>
    </row>
    <row r="2728" spans="2:17" x14ac:dyDescent="0.2">
      <c r="B2728" s="46" t="s">
        <v>51</v>
      </c>
      <c r="D2728" s="49">
        <f>_xll.qlCalendarAdvance(LocalCalendar,$D2727,B2728,"f",FALSE)</f>
        <v>58909</v>
      </c>
      <c r="E2728" s="49">
        <f>_xll.qlInterestRateIndexValueDate(IndexON,D2728)</f>
        <v>58909</v>
      </c>
      <c r="F2728" s="52">
        <f>IFERROR(_xll.qlIndexFixing(IndexON,D2728,TRUE,_xll.ohTrigger(RecalcTrigger,TriggerON)),NA())</f>
        <v>1.2374169623603493E-2</v>
      </c>
      <c r="H2728" s="49">
        <f>_xll.qlCalendarAdvance(IborCalendar,$H2727,B2728,"f",FALSE)</f>
        <v>58888</v>
      </c>
      <c r="I2728" s="49">
        <f>_xll.qlInterestRateIndexValueDate(Index1M,$H2728)</f>
        <v>58890</v>
      </c>
      <c r="J2728" s="52">
        <f>IFERROR(_xll.qlIndexFixing(Index1M,$H2728,TRUE,_xll.ohTrigger(RecalcTrigger,Trigger1M)),NA())</f>
        <v>1.539916453029916E-2</v>
      </c>
      <c r="K2728" s="52">
        <f>IFERROR(_xll.qlIndexFixing(ONIndex1M,I2728,TRUE,_xll.ohTrigger(RecalcTrigger,Trigger1M)),NA())</f>
        <v>1.5392673993286365E-2</v>
      </c>
      <c r="L2728" s="52">
        <f>IFERROR(_xll.qlIndexFixing(Index3M,H2728,TRUE,_xll.ohTrigger(RecalcTrigger,Trigger3M)),NA())</f>
        <v>1.6861808944747429E-2</v>
      </c>
      <c r="M2728" s="52">
        <f>IFERROR(_xll.qlIndexFixing(ONIndex3M,I2728,TRUE,_xll.ohTrigger(RecalcTrigger,Trigger3M)),NA())</f>
        <v>1.6832172316760818E-2</v>
      </c>
      <c r="N2728" s="52">
        <f>IFERROR(_xll.qlIndexFixing(Index6M,$H2728,TRUE,_xll.ohTrigger(RecalcTrigger,Trigger6M)),NA())</f>
        <v>1.8777248330845951E-2</v>
      </c>
      <c r="O2728" s="52">
        <f>IFERROR(_xll.qlIndexFixing(ONIndex6M,I2728,TRUE,_xll.ohTrigger(RecalcTrigger,Trigger6M)),NA())</f>
        <v>1.870027168537014E-2</v>
      </c>
      <c r="P2728" s="52">
        <f>IFERROR(_xll.qlIndexFixing(Index1Y,$H2728,TRUE,_xll.ohTrigger(RecalcTrigger,Trigger1Y)),NA())</f>
        <v>2.08366135959141E-2</v>
      </c>
      <c r="Q2728" s="52">
        <f>IFERROR(_xll.qlIndexFixing(ONIndex1Y,I2728,TRUE,_xll.ohTrigger(RecalcTrigger,Trigger1Y)),NA())</f>
        <v>2.0639676552205444E-2</v>
      </c>
    </row>
    <row r="2729" spans="2:17" x14ac:dyDescent="0.2">
      <c r="B2729" s="46" t="s">
        <v>51</v>
      </c>
      <c r="D2729" s="49">
        <f>_xll.qlCalendarAdvance(LocalCalendar,$D2728,B2729,"f",FALSE)</f>
        <v>58916</v>
      </c>
      <c r="E2729" s="49">
        <f>_xll.qlInterestRateIndexValueDate(IndexON,D2729)</f>
        <v>58916</v>
      </c>
      <c r="F2729" s="52">
        <f>IFERROR(_xll.qlIndexFixing(IndexON,D2729,TRUE,_xll.ohTrigger(RecalcTrigger,TriggerON)),NA())</f>
        <v>1.2372409030092513E-2</v>
      </c>
      <c r="H2729" s="49">
        <f>_xll.qlCalendarAdvance(IborCalendar,$H2728,B2729,"f",FALSE)</f>
        <v>58895</v>
      </c>
      <c r="I2729" s="49">
        <f>_xll.qlInterestRateIndexValueDate(Index1M,$H2729)</f>
        <v>58897</v>
      </c>
      <c r="J2729" s="52">
        <f>IFERROR(_xll.qlIndexFixing(Index1M,$H2729,TRUE,_xll.ohTrigger(RecalcTrigger,Trigger1M)),NA())</f>
        <v>1.5398038888327914E-2</v>
      </c>
      <c r="K2729" s="52">
        <f>IFERROR(_xll.qlIndexFixing(ONIndex1M,I2729,TRUE,_xll.ohTrigger(RecalcTrigger,Trigger1M)),NA())</f>
        <v>1.5391307888430461E-2</v>
      </c>
      <c r="L2729" s="52">
        <f>IFERROR(_xll.qlIndexFixing(Index3M,H2729,TRUE,_xll.ohTrigger(RecalcTrigger,Trigger3M)),NA())</f>
        <v>1.6859879158508322E-2</v>
      </c>
      <c r="M2729" s="52">
        <f>IFERROR(_xll.qlIndexFixing(ONIndex3M,I2729,TRUE,_xll.ohTrigger(RecalcTrigger,Trigger3M)),NA())</f>
        <v>1.6831206119052311E-2</v>
      </c>
      <c r="N2729" s="52">
        <f>IFERROR(_xll.qlIndexFixing(Index6M,$H2729,TRUE,_xll.ohTrigger(RecalcTrigger,Trigger6M)),NA())</f>
        <v>1.8776362555015753E-2</v>
      </c>
      <c r="O2729" s="52">
        <f>IFERROR(_xll.qlIndexFixing(ONIndex6M,I2729,TRUE,_xll.ohTrigger(RecalcTrigger,Trigger6M)),NA())</f>
        <v>1.8699356946738632E-2</v>
      </c>
      <c r="P2729" s="52">
        <f>IFERROR(_xll.qlIndexFixing(Index1Y,$H2729,TRUE,_xll.ohTrigger(RecalcTrigger,Trigger1Y)),NA())</f>
        <v>2.0835302020382598E-2</v>
      </c>
      <c r="Q2729" s="52">
        <f>IFERROR(_xll.qlIndexFixing(ONIndex1Y,I2729,TRUE,_xll.ohTrigger(RecalcTrigger,Trigger1Y)),NA())</f>
        <v>2.0638867416886697E-2</v>
      </c>
    </row>
    <row r="2730" spans="2:17" x14ac:dyDescent="0.2">
      <c r="B2730" s="46" t="s">
        <v>51</v>
      </c>
      <c r="D2730" s="49">
        <f>_xll.qlCalendarAdvance(LocalCalendar,$D2729,B2730,"f",FALSE)</f>
        <v>58923</v>
      </c>
      <c r="E2730" s="49">
        <f>_xll.qlInterestRateIndexValueDate(IndexON,D2730)</f>
        <v>58923</v>
      </c>
      <c r="F2730" s="52">
        <f>IFERROR(_xll.qlIndexFixing(IndexON,D2730,TRUE,_xll.ohTrigger(RecalcTrigger,TriggerON)),NA())</f>
        <v>1.237065462331266E-2</v>
      </c>
      <c r="H2730" s="49">
        <f>_xll.qlCalendarAdvance(IborCalendar,$H2729,B2730,"f",FALSE)</f>
        <v>58902</v>
      </c>
      <c r="I2730" s="49">
        <f>_xll.qlInterestRateIndexValueDate(Index1M,$H2730)</f>
        <v>58908</v>
      </c>
      <c r="J2730" s="52">
        <f>IFERROR(_xll.qlIndexFixing(Index1M,$H2730,TRUE,_xll.ohTrigger(RecalcTrigger,Trigger1M)),NA())</f>
        <v>1.5395448620726171E-2</v>
      </c>
      <c r="K2730" s="52">
        <f>IFERROR(_xll.qlIndexFixing(ONIndex1M,I2730,TRUE,_xll.ohTrigger(RecalcTrigger,Trigger1M)),NA())</f>
        <v>1.5388706709398292E-2</v>
      </c>
      <c r="L2730" s="52">
        <f>IFERROR(_xll.qlIndexFixing(Index3M,H2730,TRUE,_xll.ohTrigger(RecalcTrigger,Trigger3M)),NA())</f>
        <v>1.6858394791236589E-2</v>
      </c>
      <c r="M2730" s="52">
        <f>IFERROR(_xll.qlIndexFixing(ONIndex3M,I2730,TRUE,_xll.ohTrigger(RecalcTrigger,Trigger3M)),NA())</f>
        <v>1.6829044925295022E-2</v>
      </c>
      <c r="N2730" s="52">
        <f>IFERROR(_xll.qlIndexFixing(Index6M,$H2730,TRUE,_xll.ohTrigger(RecalcTrigger,Trigger6M)),NA())</f>
        <v>1.8774124361617416E-2</v>
      </c>
      <c r="O2730" s="52">
        <f>IFERROR(_xll.qlIndexFixing(ONIndex6M,I2730,TRUE,_xll.ohTrigger(RecalcTrigger,Trigger6M)),NA())</f>
        <v>1.8697084058834079E-2</v>
      </c>
      <c r="P2730" s="52">
        <f>IFERROR(_xll.qlIndexFixing(Index1Y,$H2730,TRUE,_xll.ohTrigger(RecalcTrigger,Trigger1Y)),NA())</f>
        <v>2.083301136993727E-2</v>
      </c>
      <c r="Q2730" s="52">
        <f>IFERROR(_xll.qlIndexFixing(ONIndex1Y,I2730,TRUE,_xll.ohTrigger(RecalcTrigger,Trigger1Y)),NA())</f>
        <v>2.063653242969643E-2</v>
      </c>
    </row>
    <row r="2731" spans="2:17" x14ac:dyDescent="0.2">
      <c r="B2731" s="46" t="s">
        <v>51</v>
      </c>
      <c r="D2731" s="49">
        <f>_xll.qlCalendarAdvance(LocalCalendar,$D2730,B2731,"f",FALSE)</f>
        <v>58930</v>
      </c>
      <c r="E2731" s="49">
        <f>_xll.qlInterestRateIndexValueDate(IndexON,D2731)</f>
        <v>58930</v>
      </c>
      <c r="F2731" s="52">
        <f>IFERROR(_xll.qlIndexFixing(IndexON,D2731,TRUE,_xll.ohTrigger(RecalcTrigger,TriggerON)),NA())</f>
        <v>1.2368906403663615E-2</v>
      </c>
      <c r="H2731" s="49">
        <f>_xll.qlCalendarAdvance(IborCalendar,$H2730,B2731,"f",FALSE)</f>
        <v>58909</v>
      </c>
      <c r="I2731" s="49">
        <f>_xll.qlInterestRateIndexValueDate(Index1M,$H2731)</f>
        <v>58911</v>
      </c>
      <c r="J2731" s="52">
        <f>IFERROR(_xll.qlIndexFixing(Index1M,$H2731,TRUE,_xll.ohTrigger(RecalcTrigger,Trigger1M)),NA())</f>
        <v>1.5395104177736599E-2</v>
      </c>
      <c r="K2731" s="52">
        <f>IFERROR(_xll.qlIndexFixing(ONIndex1M,I2731,TRUE,_xll.ohTrigger(RecalcTrigger,Trigger1M)),NA())</f>
        <v>1.5388589951541576E-2</v>
      </c>
      <c r="L2731" s="52">
        <f>IFERROR(_xll.qlIndexFixing(Index3M,H2731,TRUE,_xll.ohTrigger(RecalcTrigger,Trigger3M)),NA())</f>
        <v>1.6857991411924216E-2</v>
      </c>
      <c r="M2731" s="52">
        <f>IFERROR(_xll.qlIndexFixing(ONIndex3M,I2731,TRUE,_xll.ohTrigger(RecalcTrigger,Trigger3M)),NA())</f>
        <v>1.6829283818253771E-2</v>
      </c>
      <c r="N2731" s="52">
        <f>IFERROR(_xll.qlIndexFixing(Index6M,$H2731,TRUE,_xll.ohTrigger(RecalcTrigger,Trigger6M)),NA())</f>
        <v>1.8774599691945962E-2</v>
      </c>
      <c r="O2731" s="52">
        <f>IFERROR(_xll.qlIndexFixing(ONIndex6M,I2731,TRUE,_xll.ohTrigger(RecalcTrigger,Trigger6M)),NA())</f>
        <v>1.8697536075178434E-2</v>
      </c>
      <c r="P2731" s="52">
        <f>IFERROR(_xll.qlIndexFixing(Index1Y,$H2731,TRUE,_xll.ohTrigger(RecalcTrigger,Trigger1Y)),NA())</f>
        <v>2.0833776588885515E-2</v>
      </c>
      <c r="Q2731" s="52">
        <f>IFERROR(_xll.qlIndexFixing(ONIndex1Y,I2731,TRUE,_xll.ohTrigger(RecalcTrigger,Trigger1Y)),NA())</f>
        <v>2.0637255926745368E-2</v>
      </c>
    </row>
    <row r="2732" spans="2:17" x14ac:dyDescent="0.2">
      <c r="B2732" s="46" t="s">
        <v>51</v>
      </c>
      <c r="D2732" s="49">
        <f>_xll.qlCalendarAdvance(LocalCalendar,$D2731,B2732,"f",FALSE)</f>
        <v>58937</v>
      </c>
      <c r="E2732" s="49">
        <f>_xll.qlInterestRateIndexValueDate(IndexON,D2732)</f>
        <v>58937</v>
      </c>
      <c r="F2732" s="52">
        <f>IFERROR(_xll.qlIndexFixing(IndexON,D2732,TRUE,_xll.ohTrigger(RecalcTrigger,TriggerON)),NA())</f>
        <v>1.2367164370585826E-2</v>
      </c>
      <c r="H2732" s="49">
        <f>_xll.qlCalendarAdvance(IborCalendar,$H2731,B2732,"f",FALSE)</f>
        <v>58916</v>
      </c>
      <c r="I2732" s="49">
        <f>_xll.qlInterestRateIndexValueDate(Index1M,$H2732)</f>
        <v>58918</v>
      </c>
      <c r="J2732" s="52">
        <f>IFERROR(_xll.qlIndexFixing(Index1M,$H2732,TRUE,_xll.ohTrigger(RecalcTrigger,Trigger1M)),NA())</f>
        <v>1.5393760253747731E-2</v>
      </c>
      <c r="K2732" s="52">
        <f>IFERROR(_xll.qlIndexFixing(ONIndex1M,I2732,TRUE,_xll.ohTrigger(RecalcTrigger,Trigger1M)),NA())</f>
        <v>1.538723811948195E-2</v>
      </c>
      <c r="L2732" s="52">
        <f>IFERROR(_xll.qlIndexFixing(Index3M,H2732,TRUE,_xll.ohTrigger(RecalcTrigger,Trigger3M)),NA())</f>
        <v>1.6857052607065309E-2</v>
      </c>
      <c r="M2732" s="52">
        <f>IFERROR(_xll.qlIndexFixing(ONIndex3M,I2732,TRUE,_xll.ohTrigger(RecalcTrigger,Trigger3M)),NA())</f>
        <v>1.6828327715163738E-2</v>
      </c>
      <c r="N2732" s="52">
        <f>IFERROR(_xll.qlIndexFixing(Index6M,$H2732,TRUE,_xll.ohTrigger(RecalcTrigger,Trigger6M)),NA())</f>
        <v>1.8773722604699023E-2</v>
      </c>
      <c r="O2732" s="52">
        <f>IFERROR(_xll.qlIndexFixing(ONIndex6M,I2732,TRUE,_xll.ohTrigger(RecalcTrigger,Trigger6M)),NA())</f>
        <v>1.8696629942276388E-2</v>
      </c>
      <c r="P2732" s="52">
        <f>IFERROR(_xll.qlIndexFixing(Index1Y,$H2732,TRUE,_xll.ohTrigger(RecalcTrigger,Trigger1Y)),NA())</f>
        <v>2.0833017335632548E-2</v>
      </c>
      <c r="Q2732" s="52">
        <f>IFERROR(_xll.qlIndexFixing(ONIndex1Y,I2732,TRUE,_xll.ohTrigger(RecalcTrigger,Trigger1Y)),NA())</f>
        <v>2.0636453571869495E-2</v>
      </c>
    </row>
    <row r="2733" spans="2:17" x14ac:dyDescent="0.2">
      <c r="B2733" s="46" t="s">
        <v>51</v>
      </c>
      <c r="D2733" s="49">
        <f>_xll.qlCalendarAdvance(LocalCalendar,$D2732,B2733,"f",FALSE)</f>
        <v>58944</v>
      </c>
      <c r="E2733" s="49">
        <f>_xll.qlInterestRateIndexValueDate(IndexON,D2733)</f>
        <v>58944</v>
      </c>
      <c r="F2733" s="52">
        <f>IFERROR(_xll.qlIndexFixing(IndexON,D2733,TRUE,_xll.ohTrigger(RecalcTrigger,TriggerON)),NA())</f>
        <v>1.2365428524558908E-2</v>
      </c>
      <c r="H2733" s="49">
        <f>_xll.qlCalendarAdvance(IborCalendar,$H2732,B2733,"f",FALSE)</f>
        <v>58923</v>
      </c>
      <c r="I2733" s="49">
        <f>_xll.qlInterestRateIndexValueDate(Index1M,$H2733)</f>
        <v>58925</v>
      </c>
      <c r="J2733" s="52">
        <f>IFERROR(_xll.qlIndexFixing(Index1M,$H2733,TRUE,_xll.ohTrigger(RecalcTrigger,Trigger1M)),NA())</f>
        <v>1.5392654796395622E-2</v>
      </c>
      <c r="K2733" s="52">
        <f>IFERROR(_xll.qlIndexFixing(ONIndex1M,I2733,TRUE,_xll.ohTrigger(RecalcTrigger,Trigger1M)),NA())</f>
        <v>1.5386123807885621E-2</v>
      </c>
      <c r="L2733" s="52">
        <f>IFERROR(_xll.qlIndexFixing(Index3M,H2733,TRUE,_xll.ohTrigger(RecalcTrigger,Trigger3M)),NA())</f>
        <v>1.6856117181158904E-2</v>
      </c>
      <c r="M2733" s="52">
        <f>IFERROR(_xll.qlIndexFixing(ONIndex3M,I2733,TRUE,_xll.ohTrigger(RecalcTrigger,Trigger3M)),NA())</f>
        <v>1.6827700336115026E-2</v>
      </c>
      <c r="N2733" s="52">
        <f>IFERROR(_xll.qlIndexFixing(Index6M,$H2733,TRUE,_xll.ohTrigger(RecalcTrigger,Trigger6M)),NA())</f>
        <v>1.8772848413638726E-2</v>
      </c>
      <c r="O2733" s="52">
        <f>IFERROR(_xll.qlIndexFixing(ONIndex6M,I2733,TRUE,_xll.ohTrigger(RecalcTrigger,Trigger6M)),NA())</f>
        <v>1.8696147724344137E-2</v>
      </c>
      <c r="P2733" s="52">
        <f>IFERROR(_xll.qlIndexFixing(Index1Y,$H2733,TRUE,_xll.ohTrigger(RecalcTrigger,Trigger1Y)),NA())</f>
        <v>2.0830622575157932E-2</v>
      </c>
      <c r="Q2733" s="52">
        <f>IFERROR(_xll.qlIndexFixing(ONIndex1Y,I2733,TRUE,_xll.ohTrigger(RecalcTrigger,Trigger1Y)),NA())</f>
        <v>2.063618783246568E-2</v>
      </c>
    </row>
    <row r="2734" spans="2:17" x14ac:dyDescent="0.2">
      <c r="B2734" s="46" t="s">
        <v>51</v>
      </c>
      <c r="D2734" s="49">
        <f>_xll.qlCalendarAdvance(LocalCalendar,$D2733,B2734,"f",FALSE)</f>
        <v>58951</v>
      </c>
      <c r="E2734" s="49">
        <f>_xll.qlInterestRateIndexValueDate(IndexON,D2734)</f>
        <v>58951</v>
      </c>
      <c r="F2734" s="52">
        <f>IFERROR(_xll.qlIndexFixing(IndexON,D2734,TRUE,_xll.ohTrigger(RecalcTrigger,TriggerON)),NA())</f>
        <v>1.2363698865103245E-2</v>
      </c>
      <c r="H2734" s="49">
        <f>_xll.qlCalendarAdvance(IborCalendar,$H2733,B2734,"f",FALSE)</f>
        <v>58930</v>
      </c>
      <c r="I2734" s="49">
        <f>_xll.qlInterestRateIndexValueDate(Index1M,$H2734)</f>
        <v>58932</v>
      </c>
      <c r="J2734" s="52">
        <f>IFERROR(_xll.qlIndexFixing(Index1M,$H2734,TRUE,_xll.ohTrigger(RecalcTrigger,Trigger1M)),NA())</f>
        <v>1.5391086696055078E-2</v>
      </c>
      <c r="K2734" s="52">
        <f>IFERROR(_xll.qlIndexFixing(ONIndex1M,I2734,TRUE,_xll.ohTrigger(RecalcTrigger,Trigger1M)),NA())</f>
        <v>1.5384548728105685E-2</v>
      </c>
      <c r="L2734" s="52">
        <f>IFERROR(_xll.qlIndexFixing(Index3M,H2734,TRUE,_xll.ohTrigger(RecalcTrigger,Trigger3M)),NA())</f>
        <v>1.6856169532583797E-2</v>
      </c>
      <c r="M2734" s="52">
        <f>IFERROR(_xll.qlIndexFixing(ONIndex3M,I2734,TRUE,_xll.ohTrigger(RecalcTrigger,Trigger3M)),NA())</f>
        <v>1.6826425603628792E-2</v>
      </c>
      <c r="N2734" s="52">
        <f>IFERROR(_xll.qlIndexFixing(Index6M,$H2734,TRUE,_xll.ohTrigger(RecalcTrigger,Trigger6M)),NA())</f>
        <v>1.877197711876075E-2</v>
      </c>
      <c r="O2734" s="52">
        <f>IFERROR(_xll.qlIndexFixing(ONIndex6M,I2734,TRUE,_xll.ohTrigger(RecalcTrigger,Trigger6M)),NA())</f>
        <v>1.8694826282175114E-2</v>
      </c>
      <c r="P2734" s="52">
        <f>IFERROR(_xll.qlIndexFixing(Index1Y,$H2734,TRUE,_xll.ohTrigger(RecalcTrigger,Trigger1Y)),NA())</f>
        <v>2.0831505754091414E-2</v>
      </c>
      <c r="Q2734" s="52">
        <f>IFERROR(_xll.qlIndexFixing(ONIndex1Y,I2734,TRUE,_xll.ohTrigger(RecalcTrigger,Trigger1Y)),NA())</f>
        <v>2.0634855642640559E-2</v>
      </c>
    </row>
    <row r="2735" spans="2:17" x14ac:dyDescent="0.2">
      <c r="B2735" s="46" t="s">
        <v>51</v>
      </c>
      <c r="D2735" s="49">
        <f>_xll.qlCalendarAdvance(LocalCalendar,$D2734,B2735,"f",FALSE)</f>
        <v>58958</v>
      </c>
      <c r="E2735" s="49">
        <f>_xll.qlInterestRateIndexValueDate(IndexON,D2735)</f>
        <v>58958</v>
      </c>
      <c r="F2735" s="52">
        <f>IFERROR(_xll.qlIndexFixing(IndexON,D2735,TRUE,_xll.ohTrigger(RecalcTrigger,TriggerON)),NA())</f>
        <v>1.2361975392698454E-2</v>
      </c>
      <c r="H2735" s="49">
        <f>_xll.qlCalendarAdvance(IborCalendar,$H2734,B2735,"f",FALSE)</f>
        <v>58937</v>
      </c>
      <c r="I2735" s="49">
        <f>_xll.qlInterestRateIndexValueDate(Index1M,$H2735)</f>
        <v>58939</v>
      </c>
      <c r="J2735" s="52">
        <f>IFERROR(_xll.qlIndexFixing(Index1M,$H2735,TRUE,_xll.ohTrigger(RecalcTrigger,Trigger1M)),NA())</f>
        <v>1.5389757062346136E-2</v>
      </c>
      <c r="K2735" s="52">
        <f>IFERROR(_xll.qlIndexFixing(ONIndex1M,I2735,TRUE,_xll.ohTrigger(RecalcTrigger,Trigger1M)),NA())</f>
        <v>1.5383211168815691E-2</v>
      </c>
      <c r="L2735" s="52">
        <f>IFERROR(_xll.qlIndexFixing(Index3M,H2735,TRUE,_xll.ohTrigger(RecalcTrigger,Trigger3M)),NA())</f>
        <v>1.6855241458571261E-2</v>
      </c>
      <c r="M2735" s="52">
        <f>IFERROR(_xll.qlIndexFixing(ONIndex3M,I2735,TRUE,_xll.ohTrigger(RecalcTrigger,Trigger3M)),NA())</f>
        <v>1.6825479595157233E-2</v>
      </c>
      <c r="N2735" s="52">
        <f>IFERROR(_xll.qlIndexFixing(Index6M,$H2735,TRUE,_xll.ohTrigger(RecalcTrigger,Trigger6M)),NA())</f>
        <v>1.8771108720062071E-2</v>
      </c>
      <c r="O2735" s="52">
        <f>IFERROR(_xll.qlIndexFixing(ONIndex6M,I2735,TRUE,_xll.ohTrigger(RecalcTrigger,Trigger6M)),NA())</f>
        <v>1.8693928754975886E-2</v>
      </c>
      <c r="P2735" s="52">
        <f>IFERROR(_xll.qlIndexFixing(Index1Y,$H2735,TRUE,_xll.ohTrigger(RecalcTrigger,Trigger1Y)),NA())</f>
        <v>2.0830753425793009E-2</v>
      </c>
      <c r="Q2735" s="52">
        <f>IFERROR(_xll.qlIndexFixing(ONIndex1Y,I2735,TRUE,_xll.ohTrigger(RecalcTrigger,Trigger1Y)),NA())</f>
        <v>2.0634060068234206E-2</v>
      </c>
    </row>
    <row r="2736" spans="2:17" x14ac:dyDescent="0.2">
      <c r="B2736" s="46" t="s">
        <v>51</v>
      </c>
      <c r="D2736" s="49">
        <f>_xll.qlCalendarAdvance(LocalCalendar,$D2735,B2736,"f",FALSE)</f>
        <v>58965</v>
      </c>
      <c r="E2736" s="49">
        <f>_xll.qlInterestRateIndexValueDate(IndexON,D2736)</f>
        <v>58965</v>
      </c>
      <c r="F2736" s="52">
        <f>IFERROR(_xll.qlIndexFixing(IndexON,D2736,TRUE,_xll.ohTrigger(RecalcTrigger,TriggerON)),NA())</f>
        <v>1.2360258107024791E-2</v>
      </c>
      <c r="H2736" s="49">
        <f>_xll.qlCalendarAdvance(IborCalendar,$H2735,B2736,"f",FALSE)</f>
        <v>58944</v>
      </c>
      <c r="I2736" s="49">
        <f>_xll.qlInterestRateIndexValueDate(Index1M,$H2736)</f>
        <v>58946</v>
      </c>
      <c r="J2736" s="52">
        <f>IFERROR(_xll.qlIndexFixing(Index1M,$H2736,TRUE,_xll.ohTrigger(RecalcTrigger,Trigger1M)),NA())</f>
        <v>1.5388432192065555E-2</v>
      </c>
      <c r="K2736" s="52">
        <f>IFERROR(_xll.qlIndexFixing(ONIndex1M,I2736,TRUE,_xll.ohTrigger(RecalcTrigger,Trigger1M)),NA())</f>
        <v>1.5381878367133339E-2</v>
      </c>
      <c r="L2736" s="52">
        <f>IFERROR(_xll.qlIndexFixing(Index3M,H2736,TRUE,_xll.ohTrigger(RecalcTrigger,Trigger3M)),NA())</f>
        <v>1.6854316763983128E-2</v>
      </c>
      <c r="M2736" s="52">
        <f>IFERROR(_xll.qlIndexFixing(ONIndex3M,I2736,TRUE,_xll.ohTrigger(RecalcTrigger,Trigger3M)),NA())</f>
        <v>1.6824536951567381E-2</v>
      </c>
      <c r="N2736" s="52">
        <f>IFERROR(_xll.qlIndexFixing(Index6M,$H2736,TRUE,_xll.ohTrigger(RecalcTrigger,Trigger6M)),NA())</f>
        <v>1.8770243217538365E-2</v>
      </c>
      <c r="O2736" s="52">
        <f>IFERROR(_xll.qlIndexFixing(ONIndex6M,I2736,TRUE,_xll.ohTrigger(RecalcTrigger,Trigger6M)),NA())</f>
        <v>1.8693034096415317E-2</v>
      </c>
      <c r="P2736" s="52">
        <f>IFERROR(_xll.qlIndexFixing(Index1Y,$H2736,TRUE,_xll.ohTrigger(RecalcTrigger,Trigger1Y)),NA())</f>
        <v>2.0830003405802478E-2</v>
      </c>
      <c r="Q2736" s="52">
        <f>IFERROR(_xll.qlIndexFixing(ONIndex1Y,I2736,TRUE,_xll.ohTrigger(RecalcTrigger,Trigger1Y)),NA())</f>
        <v>2.0633266753966595E-2</v>
      </c>
    </row>
    <row r="2737" spans="2:17" x14ac:dyDescent="0.2">
      <c r="B2737" s="46" t="s">
        <v>51</v>
      </c>
      <c r="D2737" s="49">
        <f>_xll.qlCalendarAdvance(LocalCalendar,$D2736,B2737,"f",FALSE)</f>
        <v>58972</v>
      </c>
      <c r="E2737" s="49">
        <f>_xll.qlInterestRateIndexValueDate(IndexON,D2737)</f>
        <v>58972</v>
      </c>
      <c r="F2737" s="52">
        <f>IFERROR(_xll.qlIndexFixing(IndexON,D2737,TRUE,_xll.ohTrigger(RecalcTrigger,TriggerON)),NA())</f>
        <v>1.2358547008162191E-2</v>
      </c>
      <c r="H2737" s="49">
        <f>_xll.qlCalendarAdvance(IborCalendar,$H2736,B2737,"f",FALSE)</f>
        <v>58951</v>
      </c>
      <c r="I2737" s="49">
        <f>_xll.qlInterestRateIndexValueDate(Index1M,$H2737)</f>
        <v>58953</v>
      </c>
      <c r="J2737" s="52">
        <f>IFERROR(_xll.qlIndexFixing(Index1M,$H2737,TRUE,_xll.ohTrigger(RecalcTrigger,Trigger1M)),NA())</f>
        <v>1.5387112085205601E-2</v>
      </c>
      <c r="K2737" s="52">
        <f>IFERROR(_xll.qlIndexFixing(ONIndex1M,I2737,TRUE,_xll.ohTrigger(RecalcTrigger,Trigger1M)),NA())</f>
        <v>1.5380784217116084E-2</v>
      </c>
      <c r="L2737" s="52">
        <f>IFERROR(_xll.qlIndexFixing(Index3M,H2737,TRUE,_xll.ohTrigger(RecalcTrigger,Trigger3M)),NA())</f>
        <v>1.6853724234429428E-2</v>
      </c>
      <c r="M2737" s="52">
        <f>IFERROR(_xll.qlIndexFixing(ONIndex3M,I2737,TRUE,_xll.ohTrigger(RecalcTrigger,Trigger3M)),NA())</f>
        <v>1.6823923816937647E-2</v>
      </c>
      <c r="N2737" s="52">
        <f>IFERROR(_xll.qlIndexFixing(Index6M,$H2737,TRUE,_xll.ohTrigger(RecalcTrigger,Trigger6M)),NA())</f>
        <v>1.8769380611185747E-2</v>
      </c>
      <c r="O2737" s="52">
        <f>IFERROR(_xll.qlIndexFixing(ONIndex6M,I2737,TRUE,_xll.ohTrigger(RecalcTrigger,Trigger6M)),NA())</f>
        <v>1.8692563986337785E-2</v>
      </c>
      <c r="P2737" s="52">
        <f>IFERROR(_xll.qlIndexFixing(Index1Y,$H2737,TRUE,_xll.ohTrigger(RecalcTrigger,Trigger1Y)),NA())</f>
        <v>2.0829802185274669E-2</v>
      </c>
      <c r="Q2737" s="52">
        <f>IFERROR(_xll.qlIndexFixing(ONIndex1Y,I2737,TRUE,_xll.ohTrigger(RecalcTrigger,Trigger1Y)),NA())</f>
        <v>2.0633010518813499E-2</v>
      </c>
    </row>
    <row r="2738" spans="2:17" x14ac:dyDescent="0.2">
      <c r="B2738" s="46" t="s">
        <v>51</v>
      </c>
      <c r="D2738" s="49">
        <f>_xll.qlCalendarAdvance(LocalCalendar,$D2737,B2738,"f",FALSE)</f>
        <v>58979</v>
      </c>
      <c r="E2738" s="49">
        <f>_xll.qlInterestRateIndexValueDate(IndexON,D2738)</f>
        <v>58979</v>
      </c>
      <c r="F2738" s="52">
        <f>IFERROR(_xll.qlIndexFixing(IndexON,D2738,TRUE,_xll.ohTrigger(RecalcTrigger,TriggerON)),NA())</f>
        <v>1.235684209619059E-2</v>
      </c>
      <c r="H2738" s="49">
        <f>_xll.qlCalendarAdvance(IborCalendar,$H2737,B2738,"f",FALSE)</f>
        <v>58958</v>
      </c>
      <c r="I2738" s="49">
        <f>_xll.qlInterestRateIndexValueDate(Index1M,$H2738)</f>
        <v>58960</v>
      </c>
      <c r="J2738" s="52">
        <f>IFERROR(_xll.qlIndexFixing(Index1M,$H2738,TRUE,_xll.ohTrigger(RecalcTrigger,Trigger1M)),NA())</f>
        <v>1.5386031863278693E-2</v>
      </c>
      <c r="K2738" s="52">
        <f>IFERROR(_xll.qlIndexFixing(ONIndex1M,I2738,TRUE,_xll.ohTrigger(RecalcTrigger,Trigger1M)),NA())</f>
        <v>1.5379227036538268E-2</v>
      </c>
      <c r="L2738" s="52">
        <f>IFERROR(_xll.qlIndexFixing(Index3M,H2738,TRUE,_xll.ohTrigger(RecalcTrigger,Trigger3M)),NA())</f>
        <v>1.6852806497205948E-2</v>
      </c>
      <c r="M2738" s="52">
        <f>IFERROR(_xll.qlIndexFixing(ONIndex3M,I2738,TRUE,_xll.ohTrigger(RecalcTrigger,Trigger3M)),NA())</f>
        <v>1.6822661759006152E-2</v>
      </c>
      <c r="N2738" s="52">
        <f>IFERROR(_xll.qlIndexFixing(Index6M,$H2738,TRUE,_xll.ohTrigger(RecalcTrigger,Trigger6M)),NA())</f>
        <v>1.876852090100076E-2</v>
      </c>
      <c r="O2738" s="52">
        <f>IFERROR(_xll.qlIndexFixing(ONIndex6M,I2738,TRUE,_xll.ohTrigger(RecalcTrigger,Trigger6M)),NA())</f>
        <v>1.8691253384970352E-2</v>
      </c>
      <c r="P2738" s="52">
        <f>IFERROR(_xll.qlIndexFixing(Index1Y,$H2738,TRUE,_xll.ohTrigger(RecalcTrigger,Trigger1Y)),NA())</f>
        <v>2.0828510290724144E-2</v>
      </c>
      <c r="Q2738" s="52">
        <f>IFERROR(_xll.qlIndexFixing(ONIndex1Y,I2738,TRUE,_xll.ohTrigger(RecalcTrigger,Trigger1Y)),NA())</f>
        <v>2.0631686905954183E-2</v>
      </c>
    </row>
    <row r="2739" spans="2:17" x14ac:dyDescent="0.2">
      <c r="B2739" s="46" t="s">
        <v>51</v>
      </c>
      <c r="D2739" s="49">
        <f>_xll.qlCalendarAdvance(LocalCalendar,$D2738,B2739,"f",FALSE)</f>
        <v>58986</v>
      </c>
      <c r="E2739" s="49">
        <f>_xll.qlInterestRateIndexValueDate(IndexON,D2739)</f>
        <v>58986</v>
      </c>
      <c r="F2739" s="52">
        <f>IFERROR(_xll.qlIndexFixing(IndexON,D2739,TRUE,_xll.ohTrigger(RecalcTrigger,TriggerON)),NA())</f>
        <v>1.2355143371109989E-2</v>
      </c>
      <c r="H2739" s="49">
        <f>_xll.qlCalendarAdvance(IborCalendar,$H2738,B2739,"f",FALSE)</f>
        <v>58965</v>
      </c>
      <c r="I2739" s="49">
        <f>_xll.qlInterestRateIndexValueDate(Index1M,$H2739)</f>
        <v>58967</v>
      </c>
      <c r="J2739" s="52">
        <f>IFERROR(_xll.qlIndexFixing(Index1M,$H2739,TRUE,_xll.ohTrigger(RecalcTrigger,Trigger1M)),NA())</f>
        <v>1.5384486161747569E-2</v>
      </c>
      <c r="K2739" s="52">
        <f>IFERROR(_xll.qlIndexFixing(ONIndex1M,I2739,TRUE,_xll.ohTrigger(RecalcTrigger,Trigger1M)),NA())</f>
        <v>1.5377908507625548E-2</v>
      </c>
      <c r="L2739" s="52">
        <f>IFERROR(_xll.qlIndexFixing(Index3M,H2739,TRUE,_xll.ohTrigger(RecalcTrigger,Trigger3M)),NA())</f>
        <v>1.6851562956750669E-2</v>
      </c>
      <c r="M2739" s="52">
        <f>IFERROR(_xll.qlIndexFixing(ONIndex3M,I2739,TRUE,_xll.ohTrigger(RecalcTrigger,Trigger3M)),NA())</f>
        <v>1.682172921006142E-2</v>
      </c>
      <c r="N2739" s="52">
        <f>IFERROR(_xll.qlIndexFixing(Index6M,$H2739,TRUE,_xll.ohTrigger(RecalcTrigger,Trigger6M)),NA())</f>
        <v>1.8767664086979514E-2</v>
      </c>
      <c r="O2739" s="52">
        <f>IFERROR(_xll.qlIndexFixing(ONIndex6M,I2739,TRUE,_xll.ohTrigger(RecalcTrigger,Trigger6M)),NA())</f>
        <v>1.8690367332112601E-2</v>
      </c>
      <c r="P2739" s="52">
        <f>IFERROR(_xll.qlIndexFixing(Index1Y,$H2739,TRUE,_xll.ohTrigger(RecalcTrigger,Trigger1Y)),NA())</f>
        <v>2.0827767195625884E-2</v>
      </c>
      <c r="Q2739" s="52">
        <f>IFERROR(_xll.qlIndexFixing(ONIndex1Y,I2739,TRUE,_xll.ohTrigger(RecalcTrigger,Trigger1Y)),NA())</f>
        <v>2.0630900372129446E-2</v>
      </c>
    </row>
    <row r="2740" spans="2:17" x14ac:dyDescent="0.2">
      <c r="B2740" s="46" t="s">
        <v>51</v>
      </c>
      <c r="D2740" s="49">
        <f>_xll.qlCalendarAdvance(LocalCalendar,$D2739,B2740,"f",FALSE)</f>
        <v>58993</v>
      </c>
      <c r="E2740" s="49">
        <f>_xll.qlInterestRateIndexValueDate(IndexON,D2740)</f>
        <v>58993</v>
      </c>
      <c r="F2740" s="52">
        <f>IFERROR(_xll.qlIndexFixing(IndexON,D2740,TRUE,_xll.ohTrigger(RecalcTrigger,TriggerON)),NA())</f>
        <v>1.2353450832760515E-2</v>
      </c>
      <c r="H2740" s="49">
        <f>_xll.qlCalendarAdvance(IborCalendar,$H2739,B2740,"f",FALSE)</f>
        <v>58972</v>
      </c>
      <c r="I2740" s="49">
        <f>_xll.qlInterestRateIndexValueDate(Index1M,$H2740)</f>
        <v>58974</v>
      </c>
      <c r="J2740" s="52">
        <f>IFERROR(_xll.qlIndexFixing(Index1M,$H2740,TRUE,_xll.ohTrigger(RecalcTrigger,Trigger1M)),NA())</f>
        <v>1.5383180345149492E-2</v>
      </c>
      <c r="K2740" s="52">
        <f>IFERROR(_xll.qlIndexFixing(ONIndex1M,I2740,TRUE,_xll.ohTrigger(RecalcTrigger,Trigger1M)),NA())</f>
        <v>1.537659473632047E-2</v>
      </c>
      <c r="L2740" s="52">
        <f>IFERROR(_xll.qlIndexFixing(Index3M,H2740,TRUE,_xll.ohTrigger(RecalcTrigger,Trigger3M)),NA())</f>
        <v>1.6850651779842275E-2</v>
      </c>
      <c r="M2740" s="52">
        <f>IFERROR(_xll.qlIndexFixing(ONIndex3M,I2740,TRUE,_xll.ohTrigger(RecalcTrigger,Trigger3M)),NA())</f>
        <v>1.6820800025971749E-2</v>
      </c>
      <c r="N2740" s="52">
        <f>IFERROR(_xll.qlIndexFixing(Index6M,$H2740,TRUE,_xll.ohTrigger(RecalcTrigger,Trigger6M)),NA())</f>
        <v>1.8766810169118121E-2</v>
      </c>
      <c r="O2740" s="52">
        <f>IFERROR(_xll.qlIndexFixing(ONIndex6M,I2740,TRUE,_xll.ohTrigger(RecalcTrigger,Trigger6M)),NA())</f>
        <v>1.8689484147786928E-2</v>
      </c>
      <c r="P2740" s="52">
        <f>IFERROR(_xll.qlIndexFixing(Index1Y,$H2740,TRUE,_xll.ohTrigger(RecalcTrigger,Trigger1Y)),NA())</f>
        <v>2.0827026408814592E-2</v>
      </c>
      <c r="Q2740" s="52">
        <f>IFERROR(_xll.qlIndexFixing(ONIndex1Y,I2740,TRUE,_xll.ohTrigger(RecalcTrigger,Trigger1Y)),NA())</f>
        <v>2.0630116098470097E-2</v>
      </c>
    </row>
    <row r="2741" spans="2:17" x14ac:dyDescent="0.2">
      <c r="B2741" s="46" t="s">
        <v>51</v>
      </c>
      <c r="D2741" s="49">
        <f>_xll.qlCalendarAdvance(LocalCalendar,$D2740,B2741,"f",FALSE)</f>
        <v>59000</v>
      </c>
      <c r="E2741" s="49">
        <f>_xll.qlInterestRateIndexValueDate(IndexON,D2741)</f>
        <v>59000</v>
      </c>
      <c r="F2741" s="52">
        <f>IFERROR(_xll.qlIndexFixing(IndexON,D2741,TRUE,_xll.ohTrigger(RecalcTrigger,TriggerON)),NA())</f>
        <v>1.2351764481302041E-2</v>
      </c>
      <c r="H2741" s="49">
        <f>_xll.qlCalendarAdvance(IborCalendar,$H2740,B2741,"f",FALSE)</f>
        <v>58979</v>
      </c>
      <c r="I2741" s="49">
        <f>_xll.qlInterestRateIndexValueDate(Index1M,$H2741)</f>
        <v>58981</v>
      </c>
      <c r="J2741" s="52">
        <f>IFERROR(_xll.qlIndexFixing(Index1M,$H2741,TRUE,_xll.ohTrigger(RecalcTrigger,Trigger1M)),NA())</f>
        <v>1.5381879291964305E-2</v>
      </c>
      <c r="K2741" s="52">
        <f>IFERROR(_xll.qlIndexFixing(ONIndex1M,I2741,TRUE,_xll.ohTrigger(RecalcTrigger,Trigger1M)),NA())</f>
        <v>1.5375285722596388E-2</v>
      </c>
      <c r="L2741" s="52">
        <f>IFERROR(_xll.qlIndexFixing(Index3M,H2741,TRUE,_xll.ohTrigger(RecalcTrigger,Trigger3M)),NA())</f>
        <v>1.6849743982347228E-2</v>
      </c>
      <c r="M2741" s="52">
        <f>IFERROR(_xll.qlIndexFixing(ONIndex3M,I2741,TRUE,_xll.ohTrigger(RecalcTrigger,Trigger3M)),NA())</f>
        <v>1.6819874206763785E-2</v>
      </c>
      <c r="N2741" s="52">
        <f>IFERROR(_xll.qlIndexFixing(Index6M,$H2741,TRUE,_xll.ohTrigger(RecalcTrigger,Trigger6M)),NA())</f>
        <v>1.876681475883241E-2</v>
      </c>
      <c r="O2741" s="52">
        <f>IFERROR(_xll.qlIndexFixing(ONIndex6M,I2741,TRUE,_xll.ohTrigger(RecalcTrigger,Trigger6M)),NA())</f>
        <v>1.868860383212656E-2</v>
      </c>
      <c r="P2741" s="52">
        <f>IFERROR(_xll.qlIndexFixing(Index1Y,$H2741,TRUE,_xll.ohTrigger(RecalcTrigger,Trigger1Y)),NA())</f>
        <v>2.0826287930285691E-2</v>
      </c>
      <c r="Q2741" s="52">
        <f>IFERROR(_xll.qlIndexFixing(ONIndex1Y,I2741,TRUE,_xll.ohTrigger(RecalcTrigger,Trigger1Y)),NA())</f>
        <v>2.0629334085002782E-2</v>
      </c>
    </row>
    <row r="2742" spans="2:17" x14ac:dyDescent="0.2">
      <c r="B2742" s="46" t="s">
        <v>51</v>
      </c>
      <c r="D2742" s="49">
        <f>_xll.qlCalendarAdvance(LocalCalendar,$D2741,B2742,"f",FALSE)</f>
        <v>59007</v>
      </c>
      <c r="E2742" s="49">
        <f>_xll.qlInterestRateIndexValueDate(IndexON,D2742)</f>
        <v>59007</v>
      </c>
      <c r="F2742" s="52">
        <f>IFERROR(_xll.qlIndexFixing(IndexON,D2742,TRUE,_xll.ohTrigger(RecalcTrigger,TriggerON)),NA())</f>
        <v>1.2350084316574694E-2</v>
      </c>
      <c r="H2742" s="49">
        <f>_xll.qlCalendarAdvance(IborCalendar,$H2741,B2742,"f",FALSE)</f>
        <v>58986</v>
      </c>
      <c r="I2742" s="49">
        <f>_xll.qlInterestRateIndexValueDate(Index1M,$H2742)</f>
        <v>58988</v>
      </c>
      <c r="J2742" s="52">
        <f>IFERROR(_xll.qlIndexFixing(Index1M,$H2742,TRUE,_xll.ohTrigger(RecalcTrigger,Trigger1M)),NA())</f>
        <v>1.5380583002194585E-2</v>
      </c>
      <c r="K2742" s="52">
        <f>IFERROR(_xll.qlIndexFixing(ONIndex1M,I2742,TRUE,_xll.ohTrigger(RecalcTrigger,Trigger1M)),NA())</f>
        <v>1.5374216779162619E-2</v>
      </c>
      <c r="L2742" s="52">
        <f>IFERROR(_xll.qlIndexFixing(Index3M,H2742,TRUE,_xll.ohTrigger(RecalcTrigger,Trigger3M)),NA())</f>
        <v>1.6848839564263824E-2</v>
      </c>
      <c r="M2742" s="52">
        <f>IFERROR(_xll.qlIndexFixing(ONIndex3M,I2742,TRUE,_xll.ohTrigger(RecalcTrigger,Trigger3M)),NA())</f>
        <v>1.6819278881221589E-2</v>
      </c>
      <c r="N2742" s="52">
        <f>IFERROR(_xll.qlIndexFixing(Index6M,$H2742,TRUE,_xll.ohTrigger(RecalcTrigger,Trigger6M)),NA())</f>
        <v>1.8765538975259774E-2</v>
      </c>
      <c r="O2742" s="52">
        <f>IFERROR(_xll.qlIndexFixing(ONIndex6M,I2742,TRUE,_xll.ohTrigger(RecalcTrigger,Trigger6M)),NA())</f>
        <v>1.8688148860233067E-2</v>
      </c>
      <c r="P2742" s="52">
        <f>IFERROR(_xll.qlIndexFixing(Index1Y,$H2742,TRUE,_xll.ohTrigger(RecalcTrigger,Trigger1Y)),NA())</f>
        <v>2.082555176003352E-2</v>
      </c>
      <c r="Q2742" s="52">
        <f>IFERROR(_xll.qlIndexFixing(ONIndex1Y,I2742,TRUE,_xll.ohTrigger(RecalcTrigger,Trigger1Y)),NA())</f>
        <v>2.0629089733117389E-2</v>
      </c>
    </row>
    <row r="2743" spans="2:17" x14ac:dyDescent="0.2">
      <c r="B2743" s="46" t="s">
        <v>51</v>
      </c>
      <c r="D2743" s="49">
        <f>_xll.qlCalendarAdvance(LocalCalendar,$D2742,B2743,"f",FALSE)</f>
        <v>59014</v>
      </c>
      <c r="E2743" s="49">
        <f>_xll.qlInterestRateIndexValueDate(IndexON,D2743)</f>
        <v>59014</v>
      </c>
      <c r="F2743" s="52">
        <f>IFERROR(_xll.qlIndexFixing(IndexON,D2743,TRUE,_xll.ohTrigger(RecalcTrigger,TriggerON)),NA())</f>
        <v>1.2348410338738347E-2</v>
      </c>
      <c r="H2743" s="49">
        <f>_xll.qlCalendarAdvance(IborCalendar,$H2742,B2743,"f",FALSE)</f>
        <v>58993</v>
      </c>
      <c r="I2743" s="49">
        <f>_xll.qlInterestRateIndexValueDate(Index1M,$H2743)</f>
        <v>58995</v>
      </c>
      <c r="J2743" s="52">
        <f>IFERROR(_xll.qlIndexFixing(Index1M,$H2743,TRUE,_xll.ohTrigger(RecalcTrigger,Trigger1M)),NA())</f>
        <v>1.5379291475837756E-2</v>
      </c>
      <c r="K2743" s="52">
        <f>IFERROR(_xll.qlIndexFixing(ONIndex1M,I2743,TRUE,_xll.ohTrigger(RecalcTrigger,Trigger1M)),NA())</f>
        <v>1.5372681967917856E-2</v>
      </c>
      <c r="L2743" s="52">
        <f>IFERROR(_xll.qlIndexFixing(Index3M,H2743,TRUE,_xll.ohTrigger(RecalcTrigger,Trigger3M)),NA())</f>
        <v>1.6848268504718059E-2</v>
      </c>
      <c r="M2743" s="52">
        <f>IFERROR(_xll.qlIndexFixing(ONIndex3M,I2743,TRUE,_xll.ohTrigger(RecalcTrigger,Trigger3M)),NA())</f>
        <v>1.6818032662966331E-2</v>
      </c>
      <c r="N2743" s="52">
        <f>IFERROR(_xll.qlIndexFixing(Index6M,$H2743,TRUE,_xll.ohTrigger(RecalcTrigger,Trigger6M)),NA())</f>
        <v>1.8764265792455461E-2</v>
      </c>
      <c r="O2743" s="52">
        <f>IFERROR(_xll.qlIndexFixing(ONIndex6M,I2743,TRUE,_xll.ohTrigger(RecalcTrigger,Trigger6M)),NA())</f>
        <v>1.8686851806455351E-2</v>
      </c>
      <c r="P2743" s="52">
        <f>IFERROR(_xll.qlIndexFixing(Index1Y,$H2743,TRUE,_xll.ohTrigger(RecalcTrigger,Trigger1Y)),NA())</f>
        <v>2.082481789805329E-2</v>
      </c>
      <c r="Q2743" s="52">
        <f>IFERROR(_xll.qlIndexFixing(ONIndex1Y,I2743,TRUE,_xll.ohTrigger(RecalcTrigger,Trigger1Y)),NA())</f>
        <v>2.0627776838457734E-2</v>
      </c>
    </row>
    <row r="2744" spans="2:17" x14ac:dyDescent="0.2">
      <c r="B2744" s="46" t="s">
        <v>51</v>
      </c>
      <c r="D2744" s="49">
        <f>_xll.qlCalendarAdvance(LocalCalendar,$D2743,B2744,"f",FALSE)</f>
        <v>59021</v>
      </c>
      <c r="E2744" s="49">
        <f>_xll.qlInterestRateIndexValueDate(IndexON,D2744)</f>
        <v>59021</v>
      </c>
      <c r="F2744" s="52">
        <f>IFERROR(_xll.qlIndexFixing(IndexON,D2744,TRUE,_xll.ohTrigger(RecalcTrigger,TriggerON)),NA())</f>
        <v>1.2346742547792999E-2</v>
      </c>
      <c r="H2744" s="49">
        <f>_xll.qlCalendarAdvance(IborCalendar,$H2743,B2744,"f",FALSE)</f>
        <v>59000</v>
      </c>
      <c r="I2744" s="49">
        <f>_xll.qlInterestRateIndexValueDate(Index1M,$H2744)</f>
        <v>59002</v>
      </c>
      <c r="J2744" s="52">
        <f>IFERROR(_xll.qlIndexFixing(Index1M,$H2744,TRUE,_xll.ohTrigger(RecalcTrigger,Trigger1M)),NA())</f>
        <v>1.5378004712893816E-2</v>
      </c>
      <c r="K2744" s="52">
        <f>IFERROR(_xll.qlIndexFixing(ONIndex1M,I2744,TRUE,_xll.ohTrigger(RecalcTrigger,Trigger1M)),NA())</f>
        <v>1.5371387226963407E-2</v>
      </c>
      <c r="L2744" s="52">
        <f>IFERROR(_xll.qlIndexFixing(Index3M,H2744,TRUE,_xll.ohTrigger(RecalcTrigger,Trigger3M)),NA())</f>
        <v>1.6847040866320894E-2</v>
      </c>
      <c r="M2744" s="52">
        <f>IFERROR(_xll.qlIndexFixing(ONIndex3M,I2744,TRUE,_xll.ohTrigger(RecalcTrigger,Trigger3M)),NA())</f>
        <v>1.6817116938376842E-2</v>
      </c>
      <c r="N2744" s="52">
        <f>IFERROR(_xll.qlIndexFixing(Index6M,$H2744,TRUE,_xll.ohTrigger(RecalcTrigger,Trigger6M)),NA())</f>
        <v>1.8763851738809435E-2</v>
      </c>
      <c r="O2744" s="52">
        <f>IFERROR(_xll.qlIndexFixing(ONIndex6M,I2744,TRUE,_xll.ohTrigger(RecalcTrigger,Trigger6M)),NA())</f>
        <v>1.8685980096497801E-2</v>
      </c>
      <c r="P2744" s="52">
        <f>IFERROR(_xll.qlIndexFixing(Index1Y,$H2744,TRUE,_xll.ohTrigger(RecalcTrigger,Trigger1Y)),NA())</f>
        <v>2.0824086344339552E-2</v>
      </c>
      <c r="Q2744" s="52">
        <f>IFERROR(_xll.qlIndexFixing(ONIndex1Y,I2744,TRUE,_xll.ohTrigger(RecalcTrigger,Trigger1Y)),NA())</f>
        <v>2.0627001605380002E-2</v>
      </c>
    </row>
    <row r="2745" spans="2:17" x14ac:dyDescent="0.2">
      <c r="B2745" s="46" t="s">
        <v>51</v>
      </c>
      <c r="D2745" s="49">
        <f>_xll.qlCalendarAdvance(LocalCalendar,$D2744,B2745,"f",FALSE)</f>
        <v>59028</v>
      </c>
      <c r="E2745" s="49">
        <f>_xll.qlInterestRateIndexValueDate(IndexON,D2745)</f>
        <v>59028</v>
      </c>
      <c r="F2745" s="52">
        <f>IFERROR(_xll.qlIndexFixing(IndexON,D2745,TRUE,_xll.ohTrigger(RecalcTrigger,TriggerON)),NA())</f>
        <v>1.2345080943658715E-2</v>
      </c>
      <c r="H2745" s="49">
        <f>_xll.qlCalendarAdvance(IborCalendar,$H2744,B2745,"f",FALSE)</f>
        <v>59007</v>
      </c>
      <c r="I2745" s="49">
        <f>_xll.qlInterestRateIndexValueDate(Index1M,$H2745)</f>
        <v>59009</v>
      </c>
      <c r="J2745" s="52">
        <f>IFERROR(_xll.qlIndexFixing(Index1M,$H2745,TRUE,_xll.ohTrigger(RecalcTrigger,Trigger1M)),NA())</f>
        <v>1.5376722713360189E-2</v>
      </c>
      <c r="K2745" s="52">
        <f>IFERROR(_xll.qlIndexFixing(ONIndex1M,I2745,TRUE,_xll.ohTrigger(RecalcTrigger,Trigger1M)),NA())</f>
        <v>1.5370097243616598E-2</v>
      </c>
      <c r="L2745" s="52">
        <f>IFERROR(_xll.qlIndexFixing(Index3M,H2745,TRUE,_xll.ohTrigger(RecalcTrigger,Trigger3M)),NA())</f>
        <v>1.6846146586457115E-2</v>
      </c>
      <c r="M2745" s="52">
        <f>IFERROR(_xll.qlIndexFixing(ONIndex3M,I2745,TRUE,_xll.ohTrigger(RecalcTrigger,Trigger3M)),NA())</f>
        <v>1.6816204578642413E-2</v>
      </c>
      <c r="N2745" s="52">
        <f>IFERROR(_xll.qlIndexFixing(Index6M,$H2745,TRUE,_xll.ohTrigger(RecalcTrigger,Trigger6M)),NA())</f>
        <v>1.8762584022077151E-2</v>
      </c>
      <c r="O2745" s="52">
        <f>IFERROR(_xll.qlIndexFixing(ONIndex6M,I2745,TRUE,_xll.ohTrigger(RecalcTrigger,Trigger6M)),NA())</f>
        <v>1.8685111255125619E-2</v>
      </c>
      <c r="P2745" s="52">
        <f>IFERROR(_xll.qlIndexFixing(Index1Y,$H2745,TRUE,_xll.ohTrigger(RecalcTrigger,Trigger1Y)),NA())</f>
        <v>2.0823357098887735E-2</v>
      </c>
      <c r="Q2745" s="52">
        <f>IFERROR(_xll.qlIndexFixing(ONIndex1Y,I2745,TRUE,_xll.ohTrigger(RecalcTrigger,Trigger1Y)),NA())</f>
        <v>2.0626228632494303E-2</v>
      </c>
    </row>
    <row r="2746" spans="2:17" x14ac:dyDescent="0.2">
      <c r="B2746" s="46" t="s">
        <v>51</v>
      </c>
      <c r="D2746" s="49">
        <f>_xll.qlCalendarAdvance(LocalCalendar,$D2745,B2746,"f",FALSE)</f>
        <v>59035</v>
      </c>
      <c r="E2746" s="49">
        <f>_xll.qlInterestRateIndexValueDate(IndexON,D2746)</f>
        <v>59035</v>
      </c>
      <c r="F2746" s="52">
        <f>IFERROR(_xll.qlIndexFixing(IndexON,D2746,TRUE,_xll.ohTrigger(RecalcTrigger,TriggerON)),NA())</f>
        <v>1.2343425526335494E-2</v>
      </c>
      <c r="H2746" s="49">
        <f>_xll.qlCalendarAdvance(IborCalendar,$H2745,B2746,"f",FALSE)</f>
        <v>59014</v>
      </c>
      <c r="I2746" s="49">
        <f>_xll.qlInterestRateIndexValueDate(Index1M,$H2746)</f>
        <v>59016</v>
      </c>
      <c r="J2746" s="52">
        <f>IFERROR(_xll.qlIndexFixing(Index1M,$H2746,TRUE,_xll.ohTrigger(RecalcTrigger,Trigger1M)),NA())</f>
        <v>1.537592031446635E-2</v>
      </c>
      <c r="K2746" s="52">
        <f>IFERROR(_xll.qlIndexFixing(ONIndex1M,I2746,TRUE,_xll.ohTrigger(RecalcTrigger,Trigger1M)),NA())</f>
        <v>1.5368812017850786E-2</v>
      </c>
      <c r="L2746" s="52">
        <f>IFERROR(_xll.qlIndexFixing(Index3M,H2746,TRUE,_xll.ohTrigger(RecalcTrigger,Trigger3M)),NA())</f>
        <v>1.6845255685996478E-2</v>
      </c>
      <c r="M2746" s="52">
        <f>IFERROR(_xll.qlIndexFixing(ONIndex3M,I2746,TRUE,_xll.ohTrigger(RecalcTrigger,Trigger3M)),NA())</f>
        <v>1.6815295583816336E-2</v>
      </c>
      <c r="N2746" s="52">
        <f>IFERROR(_xll.qlIndexFixing(Index6M,$H2746,TRUE,_xll.ohTrigger(RecalcTrigger,Trigger6M)),NA())</f>
        <v>1.8762176087531918E-2</v>
      </c>
      <c r="O2746" s="52">
        <f>IFERROR(_xll.qlIndexFixing(ONIndex6M,I2746,TRUE,_xll.ohTrigger(RecalcTrigger,Trigger6M)),NA())</f>
        <v>1.8684245282285517E-2</v>
      </c>
      <c r="P2746" s="52">
        <f>IFERROR(_xll.qlIndexFixing(Index1Y,$H2746,TRUE,_xll.ohTrigger(RecalcTrigger,Trigger1Y)),NA())</f>
        <v>2.0822630161692609E-2</v>
      </c>
      <c r="Q2746" s="52">
        <f>IFERROR(_xll.qlIndexFixing(ONIndex1Y,I2746,TRUE,_xll.ohTrigger(RecalcTrigger,Trigger1Y)),NA())</f>
        <v>2.0625457919747348E-2</v>
      </c>
    </row>
    <row r="2747" spans="2:17" x14ac:dyDescent="0.2">
      <c r="B2747" s="46" t="s">
        <v>51</v>
      </c>
      <c r="D2747" s="49">
        <f>_xll.qlCalendarAdvance(LocalCalendar,$D2746,B2747,"f",FALSE)</f>
        <v>59042</v>
      </c>
      <c r="E2747" s="49">
        <f>_xll.qlInterestRateIndexValueDate(IndexON,D2747)</f>
        <v>59042</v>
      </c>
      <c r="F2747" s="52">
        <f>IFERROR(_xll.qlIndexFixing(IndexON,D2747,TRUE,_xll.ohTrigger(RecalcTrigger,TriggerON)),NA())</f>
        <v>1.2341776295823337E-2</v>
      </c>
      <c r="H2747" s="49">
        <f>_xll.qlCalendarAdvance(IborCalendar,$H2746,B2747,"f",FALSE)</f>
        <v>59021</v>
      </c>
      <c r="I2747" s="49">
        <f>_xll.qlInterestRateIndexValueDate(Index1M,$H2747)</f>
        <v>59023</v>
      </c>
      <c r="J2747" s="52">
        <f>IFERROR(_xll.qlIndexFixing(Index1M,$H2747,TRUE,_xll.ohTrigger(RecalcTrigger,Trigger1M)),NA())</f>
        <v>1.5374410692080842E-2</v>
      </c>
      <c r="K2747" s="52">
        <f>IFERROR(_xll.qlIndexFixing(ONIndex1M,I2747,TRUE,_xll.ohTrigger(RecalcTrigger,Trigger1M)),NA())</f>
        <v>1.5367531549692615E-2</v>
      </c>
      <c r="L2747" s="52">
        <f>IFERROR(_xll.qlIndexFixing(Index3M,H2747,TRUE,_xll.ohTrigger(RecalcTrigger,Trigger3M)),NA())</f>
        <v>1.6844368164933027E-2</v>
      </c>
      <c r="M2747" s="52">
        <f>IFERROR(_xll.qlIndexFixing(ONIndex3M,I2747,TRUE,_xll.ohTrigger(RecalcTrigger,Trigger3M)),NA())</f>
        <v>1.6814389953818676E-2</v>
      </c>
      <c r="N2747" s="52">
        <f>IFERROR(_xll.qlIndexFixing(Index6M,$H2747,TRUE,_xll.ohTrigger(RecalcTrigger,Trigger6M)),NA())</f>
        <v>1.8760913836248377E-2</v>
      </c>
      <c r="O2747" s="52">
        <f>IFERROR(_xll.qlIndexFixing(ONIndex6M,I2747,TRUE,_xll.ohTrigger(RecalcTrigger,Trigger6M)),NA())</f>
        <v>1.8683382178057428E-2</v>
      </c>
      <c r="P2747" s="52">
        <f>IFERROR(_xll.qlIndexFixing(Index1Y,$H2747,TRUE,_xll.ohTrigger(RecalcTrigger,Trigger1Y)),NA())</f>
        <v>2.0821905532749384E-2</v>
      </c>
      <c r="Q2747" s="52">
        <f>IFERROR(_xll.qlIndexFixing(ONIndex1Y,I2747,TRUE,_xll.ohTrigger(RecalcTrigger,Trigger1Y)),NA())</f>
        <v>2.062468946716578E-2</v>
      </c>
    </row>
    <row r="2748" spans="2:17" x14ac:dyDescent="0.2">
      <c r="B2748" s="46" t="s">
        <v>51</v>
      </c>
      <c r="D2748" s="49">
        <f>_xll.qlCalendarAdvance(LocalCalendar,$D2747,B2748,"f",FALSE)</f>
        <v>59049</v>
      </c>
      <c r="E2748" s="49">
        <f>_xll.qlInterestRateIndexValueDate(IndexON,D2748)</f>
        <v>59049</v>
      </c>
      <c r="F2748" s="52">
        <f>IFERROR(_xll.qlIndexFixing(IndexON,D2748,TRUE,_xll.ohTrigger(RecalcTrigger,TriggerON)),NA())</f>
        <v>1.2340133252042307E-2</v>
      </c>
      <c r="H2748" s="49">
        <f>_xll.qlCalendarAdvance(IborCalendar,$H2747,B2748,"f",FALSE)</f>
        <v>59028</v>
      </c>
      <c r="I2748" s="49">
        <f>_xll.qlInterestRateIndexValueDate(Index1M,$H2748)</f>
        <v>59030</v>
      </c>
      <c r="J2748" s="52">
        <f>IFERROR(_xll.qlIndexFixing(Index1M,$H2748,TRUE,_xll.ohTrigger(RecalcTrigger,Trigger1M)),NA())</f>
        <v>1.5372905295200544E-2</v>
      </c>
      <c r="K2748" s="52">
        <f>IFERROR(_xll.qlIndexFixing(ONIndex1M,I2748,TRUE,_xll.ohTrigger(RecalcTrigger,Trigger1M)),NA())</f>
        <v>1.5366255839115439E-2</v>
      </c>
      <c r="L2748" s="52">
        <f>IFERROR(_xll.qlIndexFixing(Index3M,H2748,TRUE,_xll.ohTrigger(RecalcTrigger,Trigger3M)),NA())</f>
        <v>1.6843484023268466E-2</v>
      </c>
      <c r="M2748" s="52">
        <f>IFERROR(_xll.qlIndexFixing(ONIndex3M,I2748,TRUE,_xll.ohTrigger(RecalcTrigger,Trigger3M)),NA())</f>
        <v>1.6813487688756013E-2</v>
      </c>
      <c r="N2748" s="52">
        <f>IFERROR(_xll.qlIndexFixing(Index6M,$H2748,TRUE,_xll.ohTrigger(RecalcTrigger,Trigger6M)),NA())</f>
        <v>1.876008308753099E-2</v>
      </c>
      <c r="O2748" s="52">
        <f>IFERROR(_xll.qlIndexFixing(ONIndex6M,I2748,TRUE,_xll.ohTrigger(RecalcTrigger,Trigger6M)),NA())</f>
        <v>1.8682521942441355E-2</v>
      </c>
      <c r="P2748" s="52">
        <f>IFERROR(_xll.qlIndexFixing(Index1Y,$H2748,TRUE,_xll.ohTrigger(RecalcTrigger,Trigger1Y)),NA())</f>
        <v>2.0821183212052397E-2</v>
      </c>
      <c r="Q2748" s="52">
        <f>IFERROR(_xll.qlIndexFixing(ONIndex1Y,I2748,TRUE,_xll.ohTrigger(RecalcTrigger,Trigger1Y)),NA())</f>
        <v>2.0623923274722955E-2</v>
      </c>
    </row>
    <row r="2749" spans="2:17" x14ac:dyDescent="0.2">
      <c r="B2749" s="46" t="s">
        <v>51</v>
      </c>
      <c r="D2749" s="49">
        <f>_xll.qlCalendarAdvance(LocalCalendar,$D2748,B2749,"f",FALSE)</f>
        <v>59056</v>
      </c>
      <c r="E2749" s="49">
        <f>_xll.qlInterestRateIndexValueDate(IndexON,D2749)</f>
        <v>59056</v>
      </c>
      <c r="F2749" s="52">
        <f>IFERROR(_xll.qlIndexFixing(IndexON,D2749,TRUE,_xll.ohTrigger(RecalcTrigger,TriggerON)),NA())</f>
        <v>1.2338496395312148E-2</v>
      </c>
      <c r="H2749" s="49">
        <f>_xll.qlCalendarAdvance(IborCalendar,$H2748,B2749,"f",FALSE)</f>
        <v>59035</v>
      </c>
      <c r="I2749" s="49">
        <f>_xll.qlInterestRateIndexValueDate(Index1M,$H2749)</f>
        <v>59037</v>
      </c>
      <c r="J2749" s="52">
        <f>IFERROR(_xll.qlIndexFixing(Index1M,$H2749,TRUE,_xll.ohTrigger(RecalcTrigger,Trigger1M)),NA())</f>
        <v>1.5371642349290112E-2</v>
      </c>
      <c r="K2749" s="52">
        <f>IFERROR(_xll.qlIndexFixing(ONIndex1M,I2749,TRUE,_xll.ohTrigger(RecalcTrigger,Trigger1M)),NA())</f>
        <v>1.5364984886119259E-2</v>
      </c>
      <c r="L2749" s="52">
        <f>IFERROR(_xll.qlIndexFixing(Index3M,H2749,TRUE,_xll.ohTrigger(RecalcTrigger,Trigger3M)),NA())</f>
        <v>1.684260326099854E-2</v>
      </c>
      <c r="M2749" s="52">
        <f>IFERROR(_xll.qlIndexFixing(ONIndex3M,I2749,TRUE,_xll.ohTrigger(RecalcTrigger,Trigger3M)),NA())</f>
        <v>1.681258878854841E-2</v>
      </c>
      <c r="N2749" s="52">
        <f>IFERROR(_xll.qlIndexFixing(Index6M,$H2749,TRUE,_xll.ohTrigger(RecalcTrigger,Trigger6M)),NA())</f>
        <v>1.8759684332747908E-2</v>
      </c>
      <c r="O2749" s="52">
        <f>IFERROR(_xll.qlIndexFixing(ONIndex6M,I2749,TRUE,_xll.ohTrigger(RecalcTrigger,Trigger6M)),NA())</f>
        <v>1.868166457535736E-2</v>
      </c>
      <c r="P2749" s="52">
        <f>IFERROR(_xll.qlIndexFixing(Index1Y,$H2749,TRUE,_xll.ohTrigger(RecalcTrigger,Trigger1Y)),NA())</f>
        <v>2.0820463199597506E-2</v>
      </c>
      <c r="Q2749" s="52">
        <f>IFERROR(_xll.qlIndexFixing(ONIndex1Y,I2749,TRUE,_xll.ohTrigger(RecalcTrigger,Trigger1Y)),NA())</f>
        <v>2.0623159342445518E-2</v>
      </c>
    </row>
    <row r="2750" spans="2:17" x14ac:dyDescent="0.2">
      <c r="B2750" s="46" t="s">
        <v>51</v>
      </c>
      <c r="D2750" s="49">
        <f>_xll.qlCalendarAdvance(LocalCalendar,$D2749,B2750,"f",FALSE)</f>
        <v>59063</v>
      </c>
      <c r="E2750" s="49">
        <f>_xll.qlInterestRateIndexValueDate(IndexON,D2750)</f>
        <v>59063</v>
      </c>
      <c r="F2750" s="52">
        <f>IFERROR(_xll.qlIndexFixing(IndexON,D2750,TRUE,_xll.ohTrigger(RecalcTrigger,TriggerON)),NA())</f>
        <v>1.2336865725233181E-2</v>
      </c>
      <c r="H2750" s="49">
        <f>_xll.qlCalendarAdvance(IborCalendar,$H2749,B2750,"f",FALSE)</f>
        <v>59042</v>
      </c>
      <c r="I2750" s="49">
        <f>_xll.qlInterestRateIndexValueDate(Index1M,$H2750)</f>
        <v>59044</v>
      </c>
      <c r="J2750" s="52">
        <f>IFERROR(_xll.qlIndexFixing(Index1M,$H2750,TRUE,_xll.ohTrigger(RecalcTrigger,Trigger1M)),NA())</f>
        <v>1.5370384166782255E-2</v>
      </c>
      <c r="K2750" s="52">
        <f>IFERROR(_xll.qlIndexFixing(ONIndex1M,I2750,TRUE,_xll.ohTrigger(RecalcTrigger,Trigger1M)),NA())</f>
        <v>1.5363956284069058E-2</v>
      </c>
      <c r="L2750" s="52">
        <f>IFERROR(_xll.qlIndexFixing(Index3M,H2750,TRUE,_xll.ohTrigger(RecalcTrigger,Trigger3M)),NA())</f>
        <v>1.684172587812155E-2</v>
      </c>
      <c r="M2750" s="52">
        <f>IFERROR(_xll.qlIndexFixing(ONIndex3M,I2750,TRUE,_xll.ohTrigger(RecalcTrigger,Trigger3M)),NA())</f>
        <v>1.6812021965832979E-2</v>
      </c>
      <c r="N2750" s="52">
        <f>IFERROR(_xll.qlIndexFixing(Index6M,$H2750,TRUE,_xll.ohTrigger(RecalcTrigger,Trigger6M)),NA())</f>
        <v>1.8758430278471214E-2</v>
      </c>
      <c r="O2750" s="52">
        <f>IFERROR(_xll.qlIndexFixing(ONIndex6M,I2750,TRUE,_xll.ohTrigger(RecalcTrigger,Trigger6M)),NA())</f>
        <v>1.868123383244269E-2</v>
      </c>
      <c r="P2750" s="52">
        <f>IFERROR(_xll.qlIndexFixing(Index1Y,$H2750,TRUE,_xll.ohTrigger(RecalcTrigger,Trigger1Y)),NA())</f>
        <v>2.0820293585654816E-2</v>
      </c>
      <c r="Q2750" s="52">
        <f>IFERROR(_xll.qlIndexFixing(ONIndex1Y,I2750,TRUE,_xll.ohTrigger(RecalcTrigger,Trigger1Y)),NA())</f>
        <v>2.0622934010625649E-2</v>
      </c>
    </row>
    <row r="2751" spans="2:17" x14ac:dyDescent="0.2">
      <c r="B2751" s="46" t="s">
        <v>51</v>
      </c>
      <c r="D2751" s="49">
        <f>_xll.qlCalendarAdvance(LocalCalendar,$D2750,B2751,"f",FALSE)</f>
        <v>59070</v>
      </c>
      <c r="E2751" s="49">
        <f>_xll.qlInterestRateIndexValueDate(IndexON,D2751)</f>
        <v>59070</v>
      </c>
      <c r="F2751" s="52">
        <f>IFERROR(_xll.qlIndexFixing(IndexON,D2751,TRUE,_xll.ohTrigger(RecalcTrigger,TriggerON)),NA())</f>
        <v>1.2335241242205086E-2</v>
      </c>
      <c r="H2751" s="49">
        <f>_xll.qlCalendarAdvance(IborCalendar,$H2750,B2751,"f",FALSE)</f>
        <v>59049</v>
      </c>
      <c r="I2751" s="49">
        <f>_xll.qlInterestRateIndexValueDate(Index1M,$H2751)</f>
        <v>59051</v>
      </c>
      <c r="J2751" s="52">
        <f>IFERROR(_xll.qlIndexFixing(Index1M,$H2751,TRUE,_xll.ohTrigger(RecalcTrigger,Trigger1M)),NA())</f>
        <v>1.5369130747674395E-2</v>
      </c>
      <c r="K2751" s="52">
        <f>IFERROR(_xll.qlIndexFixing(ONIndex1M,I2751,TRUE,_xll.ohTrigger(RecalcTrigger,Trigger1M)),NA())</f>
        <v>1.5362695132266069E-2</v>
      </c>
      <c r="L2751" s="52">
        <f>IFERROR(_xll.qlIndexFixing(Index3M,H2751,TRUE,_xll.ohTrigger(RecalcTrigger,Trigger3M)),NA())</f>
        <v>1.6839857313104726E-2</v>
      </c>
      <c r="M2751" s="52">
        <f>IFERROR(_xll.qlIndexFixing(ONIndex3M,I2751,TRUE,_xll.ohTrigger(RecalcTrigger,Trigger3M)),NA())</f>
        <v>1.681112999405654E-2</v>
      </c>
      <c r="N2751" s="52">
        <f>IFERROR(_xll.qlIndexFixing(Index6M,$H2751,TRUE,_xll.ohTrigger(RecalcTrigger,Trigger6M)),NA())</f>
        <v>1.8755890819189967E-2</v>
      </c>
      <c r="O2751" s="52">
        <f>IFERROR(_xll.qlIndexFixing(ONIndex6M,I2751,TRUE,_xll.ohTrigger(RecalcTrigger,Trigger6M)),NA())</f>
        <v>1.8680382363227555E-2</v>
      </c>
      <c r="P2751" s="52">
        <f>IFERROR(_xll.qlIndexFixing(Index1Y,$H2751,TRUE,_xll.ohTrigger(RecalcTrigger,Trigger1Y)),NA())</f>
        <v>2.0819578313608877E-2</v>
      </c>
      <c r="Q2751" s="52">
        <f>IFERROR(_xll.qlIndexFixing(ONIndex1Y,I2751,TRUE,_xll.ohTrigger(RecalcTrigger,Trigger1Y)),NA())</f>
        <v>2.0622174716558028E-2</v>
      </c>
    </row>
    <row r="2752" spans="2:17" x14ac:dyDescent="0.2">
      <c r="B2752" s="46" t="s">
        <v>51</v>
      </c>
      <c r="D2752" s="49">
        <f>_xll.qlCalendarAdvance(LocalCalendar,$D2751,B2752,"f",FALSE)</f>
        <v>59077</v>
      </c>
      <c r="E2752" s="49">
        <f>_xll.qlInterestRateIndexValueDate(IndexON,D2752)</f>
        <v>59077</v>
      </c>
      <c r="F2752" s="52">
        <f>IFERROR(_xll.qlIndexFixing(IndexON,D2752,TRUE,_xll.ohTrigger(RecalcTrigger,TriggerON)),NA())</f>
        <v>1.2333622945748246E-2</v>
      </c>
      <c r="H2752" s="49">
        <f>_xll.qlCalendarAdvance(IborCalendar,$H2751,B2752,"f",FALSE)</f>
        <v>59056</v>
      </c>
      <c r="I2752" s="49">
        <f>_xll.qlInterestRateIndexValueDate(Index1M,$H2752)</f>
        <v>59058</v>
      </c>
      <c r="J2752" s="52">
        <f>IFERROR(_xll.qlIndexFixing(Index1M,$H2752,TRUE,_xll.ohTrigger(RecalcTrigger,Trigger1M)),NA())</f>
        <v>1.5368121212391284E-2</v>
      </c>
      <c r="K2752" s="52">
        <f>IFERROR(_xll.qlIndexFixing(ONIndex1M,I2752,TRUE,_xll.ohTrigger(RecalcTrigger,Trigger1M)),NA())</f>
        <v>1.5361200572696632E-2</v>
      </c>
      <c r="L2752" s="52">
        <f>IFERROR(_xll.qlIndexFixing(Index3M,H2752,TRUE,_xll.ohTrigger(RecalcTrigger,Trigger3M)),NA())</f>
        <v>1.6838986086858417E-2</v>
      </c>
      <c r="M2752" s="52">
        <f>IFERROR(_xll.qlIndexFixing(ONIndex3M,I2752,TRUE,_xll.ohTrigger(RecalcTrigger,Trigger3M)),NA())</f>
        <v>1.6809912277109262E-2</v>
      </c>
      <c r="N2752" s="52">
        <f>IFERROR(_xll.qlIndexFixing(Index6M,$H2752,TRUE,_xll.ohTrigger(RecalcTrigger,Trigger6M)),NA())</f>
        <v>1.8755070997559273E-2</v>
      </c>
      <c r="O2752" s="52">
        <f>IFERROR(_xll.qlIndexFixing(ONIndex6M,I2752,TRUE,_xll.ohTrigger(RecalcTrigger,Trigger6M)),NA())</f>
        <v>1.867910968561759E-2</v>
      </c>
      <c r="P2752" s="52">
        <f>IFERROR(_xll.qlIndexFixing(Index1Y,$H2752,TRUE,_xll.ohTrigger(RecalcTrigger,Trigger1Y)),NA())</f>
        <v>2.0818317011631851E-2</v>
      </c>
      <c r="Q2752" s="52">
        <f>IFERROR(_xll.qlIndexFixing(ONIndex1Y,I2752,TRUE,_xll.ohTrigger(RecalcTrigger,Trigger1Y)),NA())</f>
        <v>2.0620881106445665E-2</v>
      </c>
    </row>
    <row r="2753" spans="2:17" x14ac:dyDescent="0.2">
      <c r="B2753" s="46" t="s">
        <v>51</v>
      </c>
      <c r="D2753" s="49">
        <f>_xll.qlCalendarAdvance(LocalCalendar,$D2752,B2753,"f",FALSE)</f>
        <v>59084</v>
      </c>
      <c r="E2753" s="49">
        <f>_xll.qlInterestRateIndexValueDate(IndexON,D2753)</f>
        <v>59084</v>
      </c>
      <c r="F2753" s="52">
        <f>IFERROR(_xll.qlIndexFixing(IndexON,D2753,TRUE,_xll.ohTrigger(RecalcTrigger,TriggerON)),NA())</f>
        <v>1.2332010836262342E-2</v>
      </c>
      <c r="H2753" s="49">
        <f>_xll.qlCalendarAdvance(IborCalendar,$H2752,B2753,"f",FALSE)</f>
        <v>59063</v>
      </c>
      <c r="I2753" s="49">
        <f>_xll.qlInterestRateIndexValueDate(Index1M,$H2753)</f>
        <v>59065</v>
      </c>
      <c r="J2753" s="52">
        <f>IFERROR(_xll.qlIndexFixing(Index1M,$H2753,TRUE,_xll.ohTrigger(RecalcTrigger,Trigger1M)),NA())</f>
        <v>1.5366638199656089E-2</v>
      </c>
      <c r="K2753" s="52">
        <f>IFERROR(_xll.qlIndexFixing(ONIndex1M,I2753,TRUE,_xll.ohTrigger(RecalcTrigger,Trigger1M)),NA())</f>
        <v>1.5359948650077726E-2</v>
      </c>
      <c r="L2753" s="52">
        <f>IFERROR(_xll.qlIndexFixing(Index3M,H2753,TRUE,_xll.ohTrigger(RecalcTrigger,Trigger3M)),NA())</f>
        <v>1.6838118239518932E-2</v>
      </c>
      <c r="M2753" s="52">
        <f>IFERROR(_xll.qlIndexFixing(ONIndex3M,I2753,TRUE,_xll.ohTrigger(RecalcTrigger,Trigger3M)),NA())</f>
        <v>1.6809026836375196E-2</v>
      </c>
      <c r="N2753" s="52">
        <f>IFERROR(_xll.qlIndexFixing(Index6M,$H2753,TRUE,_xll.ohTrigger(RecalcTrigger,Trigger6M)),NA())</f>
        <v>1.8754254071433853E-2</v>
      </c>
      <c r="O2753" s="52">
        <f>IFERROR(_xll.qlIndexFixing(ONIndex6M,I2753,TRUE,_xll.ohTrigger(RecalcTrigger,Trigger6M)),NA())</f>
        <v>1.8678263792875072E-2</v>
      </c>
      <c r="P2753" s="52">
        <f>IFERROR(_xll.qlIndexFixing(Index1Y,$H2753,TRUE,_xll.ohTrigger(RecalcTrigger,Trigger1Y)),NA())</f>
        <v>2.0817606232093736E-2</v>
      </c>
      <c r="Q2753" s="52">
        <f>IFERROR(_xll.qlIndexFixing(ONIndex1Y,I2753,TRUE,_xll.ohTrigger(RecalcTrigger,Trigger1Y)),NA())</f>
        <v>2.0620126214749845E-2</v>
      </c>
    </row>
    <row r="2754" spans="2:17" x14ac:dyDescent="0.2">
      <c r="B2754" s="46" t="s">
        <v>51</v>
      </c>
      <c r="D2754" s="49">
        <f>_xll.qlCalendarAdvance(LocalCalendar,$D2753,B2754,"f",FALSE)</f>
        <v>59091</v>
      </c>
      <c r="E2754" s="49">
        <f>_xll.qlInterestRateIndexValueDate(IndexON,D2754)</f>
        <v>59091</v>
      </c>
      <c r="F2754" s="52">
        <f>IFERROR(_xll.qlIndexFixing(IndexON,D2754,TRUE,_xll.ohTrigger(RecalcTrigger,TriggerON)),NA())</f>
        <v>1.2330404913667437E-2</v>
      </c>
      <c r="H2754" s="49">
        <f>_xll.qlCalendarAdvance(IborCalendar,$H2753,B2754,"f",FALSE)</f>
        <v>59070</v>
      </c>
      <c r="I2754" s="49">
        <f>_xll.qlInterestRateIndexValueDate(Index1M,$H2754)</f>
        <v>59072</v>
      </c>
      <c r="J2754" s="52">
        <f>IFERROR(_xll.qlIndexFixing(Index1M,$H2754,TRUE,_xll.ohTrigger(RecalcTrigger,Trigger1M)),NA())</f>
        <v>1.5365399070743063E-2</v>
      </c>
      <c r="K2754" s="52">
        <f>IFERROR(_xll.qlIndexFixing(ONIndex1M,I2754,TRUE,_xll.ohTrigger(RecalcTrigger,Trigger1M)),NA())</f>
        <v>1.5358701485039816E-2</v>
      </c>
      <c r="L2754" s="52">
        <f>IFERROR(_xll.qlIndexFixing(Index3M,H2754,TRUE,_xll.ohTrigger(RecalcTrigger,Trigger3M)),NA())</f>
        <v>1.6837253771083634E-2</v>
      </c>
      <c r="M2754" s="52">
        <f>IFERROR(_xll.qlIndexFixing(ONIndex3M,I2754,TRUE,_xll.ohTrigger(RecalcTrigger,Trigger3M)),NA())</f>
        <v>1.6808144760549482E-2</v>
      </c>
      <c r="N2754" s="52">
        <f>IFERROR(_xll.qlIndexFixing(Index6M,$H2754,TRUE,_xll.ohTrigger(RecalcTrigger,Trigger6M)),NA())</f>
        <v>1.8753440040809286E-2</v>
      </c>
      <c r="O2754" s="52">
        <f>IFERROR(_xll.qlIndexFixing(ONIndex6M,I2754,TRUE,_xll.ohTrigger(RecalcTrigger,Trigger6M)),NA())</f>
        <v>1.8677420768691277E-2</v>
      </c>
      <c r="P2754" s="52">
        <f>IFERROR(_xll.qlIndexFixing(Index1Y,$H2754,TRUE,_xll.ohTrigger(RecalcTrigger,Trigger1Y)),NA())</f>
        <v>2.0816897760772453E-2</v>
      </c>
      <c r="Q2754" s="52">
        <f>IFERROR(_xll.qlIndexFixing(ONIndex1Y,I2754,TRUE,_xll.ohTrigger(RecalcTrigger,Trigger1Y)),NA())</f>
        <v>2.0619373583192768E-2</v>
      </c>
    </row>
    <row r="2755" spans="2:17" x14ac:dyDescent="0.2">
      <c r="B2755" s="46" t="s">
        <v>51</v>
      </c>
      <c r="D2755" s="49">
        <f>_xll.qlCalendarAdvance(LocalCalendar,$D2754,B2755,"f",FALSE)</f>
        <v>59098</v>
      </c>
      <c r="E2755" s="49">
        <f>_xll.qlInterestRateIndexValueDate(IndexON,D2755)</f>
        <v>59098</v>
      </c>
      <c r="F2755" s="52">
        <f>IFERROR(_xll.qlIndexFixing(IndexON,D2755,TRUE,_xll.ohTrigger(RecalcTrigger,TriggerON)),NA())</f>
        <v>1.2328805177723723E-2</v>
      </c>
      <c r="H2755" s="49">
        <f>_xll.qlCalendarAdvance(IborCalendar,$H2754,B2755,"f",FALSE)</f>
        <v>59077</v>
      </c>
      <c r="I2755" s="49">
        <f>_xll.qlInterestRateIndexValueDate(Index1M,$H2755)</f>
        <v>59079</v>
      </c>
      <c r="J2755" s="52">
        <f>IFERROR(_xll.qlIndexFixing(Index1M,$H2755,TRUE,_xll.ohTrigger(RecalcTrigger,Trigger1M)),NA())</f>
        <v>1.5364164705224876E-2</v>
      </c>
      <c r="K2755" s="52">
        <f>IFERROR(_xll.qlIndexFixing(ONIndex1M,I2755,TRUE,_xll.ohTrigger(RecalcTrigger,Trigger1M)),NA())</f>
        <v>1.5357459077609548E-2</v>
      </c>
      <c r="L2755" s="52">
        <f>IFERROR(_xll.qlIndexFixing(Index3M,H2755,TRUE,_xll.ohTrigger(RecalcTrigger,Trigger3M)),NA())</f>
        <v>1.6836392681550769E-2</v>
      </c>
      <c r="M2755" s="52">
        <f>IFERROR(_xll.qlIndexFixing(ONIndex3M,I2755,TRUE,_xll.ohTrigger(RecalcTrigger,Trigger3M)),NA())</f>
        <v>1.6807266049552183E-2</v>
      </c>
      <c r="N2755" s="52">
        <f>IFERROR(_xll.qlIndexFixing(Index6M,$H2755,TRUE,_xll.ohTrigger(RecalcTrigger,Trigger6M)),NA())</f>
        <v>1.8753058867762677E-2</v>
      </c>
      <c r="O2755" s="52">
        <f>IFERROR(_xll.qlIndexFixing(ONIndex6M,I2755,TRUE,_xll.ohTrigger(RecalcTrigger,Trigger6M)),NA())</f>
        <v>1.8676580613066207E-2</v>
      </c>
      <c r="P2755" s="52">
        <f>IFERROR(_xll.qlIndexFixing(Index1Y,$H2755,TRUE,_xll.ohTrigger(RecalcTrigger,Trigger1Y)),NA())</f>
        <v>2.0814545661344521E-2</v>
      </c>
      <c r="Q2755" s="52">
        <f>IFERROR(_xll.qlIndexFixing(ONIndex1Y,I2755,TRUE,_xll.ohTrigger(RecalcTrigger,Trigger1Y)),NA())</f>
        <v>2.0618623211801079E-2</v>
      </c>
    </row>
    <row r="2756" spans="2:17" x14ac:dyDescent="0.2">
      <c r="B2756" s="46" t="s">
        <v>51</v>
      </c>
      <c r="D2756" s="49">
        <f>_xll.qlCalendarAdvance(LocalCalendar,$D2755,B2756,"f",FALSE)</f>
        <v>59105</v>
      </c>
      <c r="E2756" s="49">
        <f>_xll.qlInterestRateIndexValueDate(IndexON,D2756)</f>
        <v>59105</v>
      </c>
      <c r="F2756" s="52">
        <f>IFERROR(_xll.qlIndexFixing(IndexON,D2756,TRUE,_xll.ohTrigger(RecalcTrigger,TriggerON)),NA())</f>
        <v>1.2327211628750945E-2</v>
      </c>
      <c r="H2756" s="49">
        <f>_xll.qlCalendarAdvance(IborCalendar,$H2755,B2756,"f",FALSE)</f>
        <v>59084</v>
      </c>
      <c r="I2756" s="49">
        <f>_xll.qlInterestRateIndexValueDate(Index1M,$H2756)</f>
        <v>59086</v>
      </c>
      <c r="J2756" s="52">
        <f>IFERROR(_xll.qlIndexFixing(Index1M,$H2756,TRUE,_xll.ohTrigger(RecalcTrigger,Trigger1M)),NA())</f>
        <v>1.5362935103096373E-2</v>
      </c>
      <c r="K2756" s="52">
        <f>IFERROR(_xll.qlIndexFixing(ONIndex1M,I2756,TRUE,_xll.ohTrigger(RecalcTrigger,Trigger1M)),NA())</f>
        <v>1.5356460740283406E-2</v>
      </c>
      <c r="L2756" s="52">
        <f>IFERROR(_xll.qlIndexFixing(Index3M,H2756,TRUE,_xll.ohTrigger(RecalcTrigger,Trigger3M)),NA())</f>
        <v>1.6836532547970098E-2</v>
      </c>
      <c r="M2756" s="52">
        <f>IFERROR(_xll.qlIndexFixing(ONIndex3M,I2756,TRUE,_xll.ohTrigger(RecalcTrigger,Trigger3M)),NA())</f>
        <v>1.6806720610678116E-2</v>
      </c>
      <c r="N2756" s="52">
        <f>IFERROR(_xll.qlIndexFixing(Index6M,$H2756,TRUE,_xll.ohTrigger(RecalcTrigger,Trigger6M)),NA())</f>
        <v>1.8752250793057066E-2</v>
      </c>
      <c r="O2756" s="52">
        <f>IFERROR(_xll.qlIndexFixing(ONIndex6M,I2756,TRUE,_xll.ohTrigger(RecalcTrigger,Trigger6M)),NA())</f>
        <v>1.8676168048190611E-2</v>
      </c>
      <c r="P2756" s="52">
        <f>IFERROR(_xll.qlIndexFixing(Index1Y,$H2756,TRUE,_xll.ohTrigger(RecalcTrigger,Trigger1Y)),NA())</f>
        <v>2.0816036578681363E-2</v>
      </c>
      <c r="Q2756" s="52">
        <f>IFERROR(_xll.qlIndexFixing(ONIndex1Y,I2756,TRUE,_xll.ohTrigger(RecalcTrigger,Trigger1Y)),NA())</f>
        <v>2.0618412150559262E-2</v>
      </c>
    </row>
    <row r="2757" spans="2:17" x14ac:dyDescent="0.2">
      <c r="B2757" s="46" t="s">
        <v>51</v>
      </c>
      <c r="D2757" s="49">
        <f>_xll.qlCalendarAdvance(LocalCalendar,$D2756,B2757,"f",FALSE)</f>
        <v>59112</v>
      </c>
      <c r="E2757" s="49">
        <f>_xll.qlInterestRateIndexValueDate(IndexON,D2757)</f>
        <v>59112</v>
      </c>
      <c r="F2757" s="52">
        <f>IFERROR(_xll.qlIndexFixing(IndexON,D2757,TRUE,_xll.ohTrigger(RecalcTrigger,TriggerON)),NA())</f>
        <v>1.232562426658923E-2</v>
      </c>
      <c r="H2757" s="49">
        <f>_xll.qlCalendarAdvance(IborCalendar,$H2756,B2757,"f",FALSE)</f>
        <v>59091</v>
      </c>
      <c r="I2757" s="49">
        <f>_xll.qlInterestRateIndexValueDate(Index1M,$H2757)</f>
        <v>59093</v>
      </c>
      <c r="J2757" s="52">
        <f>IFERROR(_xll.qlIndexFixing(Index1M,$H2757,TRUE,_xll.ohTrigger(RecalcTrigger,Trigger1M)),NA())</f>
        <v>1.536171026436013E-2</v>
      </c>
      <c r="K2757" s="52">
        <f>IFERROR(_xll.qlIndexFixing(ONIndex1M,I2757,TRUE,_xll.ohTrigger(RecalcTrigger,Trigger1M)),NA())</f>
        <v>1.5354988535491998E-2</v>
      </c>
      <c r="L2757" s="52">
        <f>IFERROR(_xll.qlIndexFixing(Index3M,H2757,TRUE,_xll.ohTrigger(RecalcTrigger,Trigger3M)),NA())</f>
        <v>1.6836011607155473E-2</v>
      </c>
      <c r="M2757" s="52">
        <f>IFERROR(_xll.qlIndexFixing(ONIndex3M,I2757,TRUE,_xll.ohTrigger(RecalcTrigger,Trigger3M)),NA())</f>
        <v>1.6805518722229351E-2</v>
      </c>
      <c r="N2757" s="52">
        <f>IFERROR(_xll.qlIndexFixing(Index6M,$H2757,TRUE,_xll.ohTrigger(RecalcTrigger,Trigger6M)),NA())</f>
        <v>1.8751445613994302E-2</v>
      </c>
      <c r="O2757" s="52">
        <f>IFERROR(_xll.qlIndexFixing(ONIndex6M,I2757,TRUE,_xll.ohTrigger(RecalcTrigger,Trigger6M)),NA())</f>
        <v>1.8674908907598819E-2</v>
      </c>
      <c r="P2757" s="52">
        <f>IFERROR(_xll.qlIndexFixing(Index1Y,$H2757,TRUE,_xll.ohTrigger(RecalcTrigger,Trigger1Y)),NA())</f>
        <v>2.0814786196061249E-2</v>
      </c>
      <c r="Q2757" s="52">
        <f>IFERROR(_xll.qlIndexFixing(ONIndex1Y,I2757,TRUE,_xll.ohTrigger(RecalcTrigger,Trigger1Y)),NA())</f>
        <v>2.0617129249460575E-2</v>
      </c>
    </row>
    <row r="2758" spans="2:17" x14ac:dyDescent="0.2">
      <c r="B2758" s="46" t="s">
        <v>51</v>
      </c>
      <c r="D2758" s="49">
        <f>_xll.qlCalendarAdvance(LocalCalendar,$D2757,B2758,"f",FALSE)</f>
        <v>59119</v>
      </c>
      <c r="E2758" s="49">
        <f>_xll.qlInterestRateIndexValueDate(IndexON,D2758)</f>
        <v>59119</v>
      </c>
      <c r="F2758" s="52">
        <f>IFERROR(_xll.qlIndexFixing(IndexON,D2758,TRUE,_xll.ohTrigger(RecalcTrigger,TriggerON)),NA())</f>
        <v>1.2324043091238579E-2</v>
      </c>
      <c r="H2758" s="49">
        <f>_xll.qlCalendarAdvance(IborCalendar,$H2757,B2758,"f",FALSE)</f>
        <v>59098</v>
      </c>
      <c r="I2758" s="49">
        <f>_xll.qlInterestRateIndexValueDate(Index1M,$H2758)</f>
        <v>59100</v>
      </c>
      <c r="J2758" s="52">
        <f>IFERROR(_xll.qlIndexFixing(Index1M,$H2758,TRUE,_xll.ohTrigger(RecalcTrigger,Trigger1M)),NA())</f>
        <v>1.5360490189016149E-2</v>
      </c>
      <c r="K2758" s="52">
        <f>IFERROR(_xll.qlIndexFixing(ONIndex1M,I2758,TRUE,_xll.ohTrigger(RecalcTrigger,Trigger1M)),NA())</f>
        <v>1.5353760400804717E-2</v>
      </c>
      <c r="L2758" s="52">
        <f>IFERROR(_xll.qlIndexFixing(Index3M,H2758,TRUE,_xll.ohTrigger(RecalcTrigger,Trigger3M)),NA())</f>
        <v>1.6834828472957083E-2</v>
      </c>
      <c r="M2758" s="52">
        <f>IFERROR(_xll.qlIndexFixing(ONIndex3M,I2758,TRUE,_xll.ohTrigger(RecalcTrigger,Trigger3M)),NA())</f>
        <v>1.6804650105823882E-2</v>
      </c>
      <c r="N2758" s="52">
        <f>IFERROR(_xll.qlIndexFixing(Index6M,$H2758,TRUE,_xll.ohTrigger(RecalcTrigger,Trigger6M)),NA())</f>
        <v>1.8750643330569552E-2</v>
      </c>
      <c r="O2758" s="52">
        <f>IFERROR(_xll.qlIndexFixing(ONIndex6M,I2758,TRUE,_xll.ohTrigger(RecalcTrigger,Trigger6M)),NA())</f>
        <v>1.8674077357729857E-2</v>
      </c>
      <c r="P2758" s="52">
        <f>IFERROR(_xll.qlIndexFixing(Index1Y,$H2758,TRUE,_xll.ohTrigger(RecalcTrigger,Trigger1Y)),NA())</f>
        <v>2.0814086957558948E-2</v>
      </c>
      <c r="Q2758" s="52">
        <f>IFERROR(_xll.qlIndexFixing(ONIndex1Y,I2758,TRUE,_xll.ohTrigger(RecalcTrigger,Trigger1Y)),NA())</f>
        <v>2.0616385658485115E-2</v>
      </c>
    </row>
    <row r="2759" spans="2:17" x14ac:dyDescent="0.2">
      <c r="B2759" s="46" t="s">
        <v>51</v>
      </c>
      <c r="D2759" s="49">
        <f>_xll.qlCalendarAdvance(LocalCalendar,$D2758,B2759,"f",FALSE)</f>
        <v>59126</v>
      </c>
      <c r="E2759" s="49">
        <f>_xll.qlInterestRateIndexValueDate(IndexON,D2759)</f>
        <v>59126</v>
      </c>
      <c r="F2759" s="52">
        <f>IFERROR(_xll.qlIndexFixing(IndexON,D2759,TRUE,_xll.ohTrigger(RecalcTrigger,TriggerON)),NA())</f>
        <v>1.2322468102619055E-2</v>
      </c>
      <c r="H2759" s="49">
        <f>_xll.qlCalendarAdvance(IborCalendar,$H2758,B2759,"f",FALSE)</f>
        <v>59105</v>
      </c>
      <c r="I2759" s="49">
        <f>_xll.qlInterestRateIndexValueDate(Index1M,$H2759)</f>
        <v>59107</v>
      </c>
      <c r="J2759" s="52">
        <f>IFERROR(_xll.qlIndexFixing(Index1M,$H2759,TRUE,_xll.ohTrigger(RecalcTrigger,Trigger1M)),NA())</f>
        <v>1.5359274877059273E-2</v>
      </c>
      <c r="K2759" s="52">
        <f>IFERROR(_xll.qlIndexFixing(ONIndex1M,I2759,TRUE,_xll.ohTrigger(RecalcTrigger,Trigger1M)),NA())</f>
        <v>1.5352537023751722E-2</v>
      </c>
      <c r="L2759" s="52">
        <f>IFERROR(_xll.qlIndexFixing(Index3M,H2759,TRUE,_xll.ohTrigger(RecalcTrigger,Trigger3M)),NA())</f>
        <v>1.6833981504510216E-2</v>
      </c>
      <c r="M2759" s="52">
        <f>IFERROR(_xll.qlIndexFixing(ONIndex3M,I2759,TRUE,_xll.ohTrigger(RecalcTrigger,Trigger3M)),NA())</f>
        <v>1.6803784854380055E-2</v>
      </c>
      <c r="N2759" s="52">
        <f>IFERROR(_xll.qlIndexFixing(Index6M,$H2759,TRUE,_xll.ohTrigger(RecalcTrigger,Trigger6M)),NA())</f>
        <v>1.8749843942780623E-2</v>
      </c>
      <c r="O2759" s="52">
        <f>IFERROR(_xll.qlIndexFixing(ONIndex6M,I2759,TRUE,_xll.ohTrigger(RecalcTrigger,Trigger6M)),NA())</f>
        <v>1.8673248676472909E-2</v>
      </c>
      <c r="P2759" s="52">
        <f>IFERROR(_xll.qlIndexFixing(Index1Y,$H2759,TRUE,_xll.ohTrigger(RecalcTrigger,Trigger1Y)),NA())</f>
        <v>2.0813390027249079E-2</v>
      </c>
      <c r="Q2759" s="52">
        <f>IFERROR(_xll.qlIndexFixing(ONIndex1Y,I2759,TRUE,_xll.ohTrigger(RecalcTrigger,Trigger1Y)),NA())</f>
        <v>2.0615644327701688E-2</v>
      </c>
    </row>
    <row r="2760" spans="2:17" x14ac:dyDescent="0.2">
      <c r="B2760" s="46" t="s">
        <v>51</v>
      </c>
      <c r="D2760" s="49">
        <f>_xll.qlCalendarAdvance(LocalCalendar,$D2759,B2760,"f",FALSE)</f>
        <v>59133</v>
      </c>
      <c r="E2760" s="49">
        <f>_xll.qlInterestRateIndexValueDate(IndexON,D2760)</f>
        <v>59133</v>
      </c>
      <c r="F2760" s="52">
        <f>IFERROR(_xll.qlIndexFixing(IndexON,D2760,TRUE,_xll.ohTrigger(RecalcTrigger,TriggerON)),NA())</f>
        <v>1.2320998332033817E-2</v>
      </c>
      <c r="H2760" s="49">
        <f>_xll.qlCalendarAdvance(IborCalendar,$H2759,B2760,"f",FALSE)</f>
        <v>59112</v>
      </c>
      <c r="I2760" s="49">
        <f>_xll.qlInterestRateIndexValueDate(Index1M,$H2760)</f>
        <v>59114</v>
      </c>
      <c r="J2760" s="52">
        <f>IFERROR(_xll.qlIndexFixing(Index1M,$H2760,TRUE,_xll.ohTrigger(RecalcTrigger,Trigger1M)),NA())</f>
        <v>1.5358064328489501E-2</v>
      </c>
      <c r="K2760" s="52">
        <f>IFERROR(_xll.qlIndexFixing(ONIndex1M,I2760,TRUE,_xll.ohTrigger(RecalcTrigger,Trigger1M)),NA())</f>
        <v>1.5351318404253078E-2</v>
      </c>
      <c r="L2760" s="52">
        <f>IFERROR(_xll.qlIndexFixing(Index3M,H2760,TRUE,_xll.ohTrigger(RecalcTrigger,Trigger3M)),NA())</f>
        <v>1.6833137915432478E-2</v>
      </c>
      <c r="M2760" s="52">
        <f>IFERROR(_xll.qlIndexFixing(ONIndex3M,I2760,TRUE,_xll.ohTrigger(RecalcTrigger,Trigger3M)),NA())</f>
        <v>1.6802922967764644E-2</v>
      </c>
      <c r="N2760" s="52">
        <f>IFERROR(_xll.qlIndexFixing(Index6M,$H2760,TRUE,_xll.ohTrigger(RecalcTrigger,Trigger6M)),NA())</f>
        <v>1.8748616662393497E-2</v>
      </c>
      <c r="O2760" s="52">
        <f>IFERROR(_xll.qlIndexFixing(ONIndex6M,I2760,TRUE,_xll.ohTrigger(RecalcTrigger,Trigger6M)),NA())</f>
        <v>1.8672422863748039E-2</v>
      </c>
      <c r="P2760" s="52">
        <f>IFERROR(_xll.qlIndexFixing(Index1Y,$H2760,TRUE,_xll.ohTrigger(RecalcTrigger,Trigger1Y)),NA())</f>
        <v>2.0812695405126862E-2</v>
      </c>
      <c r="Q2760" s="52">
        <f>IFERROR(_xll.qlIndexFixing(ONIndex1Y,I2760,TRUE,_xll.ohTrigger(RecalcTrigger,Trigger1Y)),NA())</f>
        <v>2.0614905257057003E-2</v>
      </c>
    </row>
    <row r="2761" spans="2:17" x14ac:dyDescent="0.2">
      <c r="B2761" s="46" t="s">
        <v>51</v>
      </c>
      <c r="D2761" s="49">
        <f>_xll.qlCalendarAdvance(LocalCalendar,$D2760,B2761,"f",FALSE)</f>
        <v>59140</v>
      </c>
      <c r="E2761" s="49">
        <f>_xll.qlInterestRateIndexValueDate(IndexON,D2761)</f>
        <v>59140</v>
      </c>
      <c r="F2761" s="52">
        <f>IFERROR(_xll.qlIndexFixing(IndexON,D2761,TRUE,_xll.ohTrigger(RecalcTrigger,TriggerON)),NA())</f>
        <v>1.2319336686132942E-2</v>
      </c>
      <c r="H2761" s="49">
        <f>_xll.qlCalendarAdvance(IborCalendar,$H2760,B2761,"f",FALSE)</f>
        <v>59119</v>
      </c>
      <c r="I2761" s="49">
        <f>_xll.qlInterestRateIndexValueDate(Index1M,$H2761)</f>
        <v>59124</v>
      </c>
      <c r="J2761" s="52">
        <f>IFERROR(_xll.qlIndexFixing(Index1M,$H2761,TRUE,_xll.ohTrigger(RecalcTrigger,Trigger1M)),NA())</f>
        <v>1.5356101434337077E-2</v>
      </c>
      <c r="K2761" s="52">
        <f>IFERROR(_xll.qlIndexFixing(ONIndex1M,I2761,TRUE,_xll.ohTrigger(RecalcTrigger,Trigger1M)),NA())</f>
        <v>1.5349104126345381E-2</v>
      </c>
      <c r="L2761" s="52">
        <f>IFERROR(_xll.qlIndexFixing(Index3M,H2761,TRUE,_xll.ohTrigger(RecalcTrigger,Trigger3M)),NA())</f>
        <v>1.6831271377601022E-2</v>
      </c>
      <c r="M2761" s="52">
        <f>IFERROR(_xll.qlIndexFixing(ONIndex3M,I2761,TRUE,_xll.ohTrigger(RecalcTrigger,Trigger3M)),NA())</f>
        <v>1.6801035640403583E-2</v>
      </c>
      <c r="N2761" s="52">
        <f>IFERROR(_xll.qlIndexFixing(Index6M,$H2761,TRUE,_xll.ohTrigger(RecalcTrigger,Trigger6M)),NA())</f>
        <v>1.8747914627712917E-2</v>
      </c>
      <c r="O2761" s="52">
        <f>IFERROR(_xll.qlIndexFixing(ONIndex6M,I2761,TRUE,_xll.ohTrigger(RecalcTrigger,Trigger6M)),NA())</f>
        <v>1.8670396995235095E-2</v>
      </c>
      <c r="P2761" s="52">
        <f>IFERROR(_xll.qlIndexFixing(Index1Y,$H2761,TRUE,_xll.ohTrigger(RecalcTrigger,Trigger1Y)),NA())</f>
        <v>2.0810608161579456E-2</v>
      </c>
      <c r="Q2761" s="52">
        <f>IFERROR(_xll.qlIndexFixing(ONIndex1Y,I2761,TRUE,_xll.ohTrigger(RecalcTrigger,Trigger1Y)),NA())</f>
        <v>2.0612778065940418E-2</v>
      </c>
    </row>
    <row r="2762" spans="2:17" x14ac:dyDescent="0.2">
      <c r="B2762" s="46" t="s">
        <v>51</v>
      </c>
      <c r="D2762" s="49">
        <f>_xll.qlCalendarAdvance(LocalCalendar,$D2761,B2762,"f",FALSE)</f>
        <v>59147</v>
      </c>
      <c r="E2762" s="49">
        <f>_xll.qlInterestRateIndexValueDate(IndexON,D2762)</f>
        <v>59147</v>
      </c>
      <c r="F2762" s="52">
        <f>IFERROR(_xll.qlIndexFixing(IndexON,D2762,TRUE,_xll.ohTrigger(RecalcTrigger,TriggerON)),NA())</f>
        <v>1.2317780258026545E-2</v>
      </c>
      <c r="H2762" s="49">
        <f>_xll.qlCalendarAdvance(IborCalendar,$H2761,B2762,"f",FALSE)</f>
        <v>59126</v>
      </c>
      <c r="I2762" s="49">
        <f>_xll.qlInterestRateIndexValueDate(Index1M,$H2762)</f>
        <v>59128</v>
      </c>
      <c r="J2762" s="52">
        <f>IFERROR(_xll.qlIndexFixing(Index1M,$H2762,TRUE,_xll.ohTrigger(RecalcTrigger,Trigger1M)),NA())</f>
        <v>1.5355657521503531E-2</v>
      </c>
      <c r="K2762" s="52">
        <f>IFERROR(_xll.qlIndexFixing(ONIndex1M,I2762,TRUE,_xll.ohTrigger(RecalcTrigger,Trigger1M)),NA())</f>
        <v>1.5348895438025423E-2</v>
      </c>
      <c r="L2762" s="52">
        <f>IFERROR(_xll.qlIndexFixing(Index3M,H2762,TRUE,_xll.ohTrigger(RecalcTrigger,Trigger3M)),NA())</f>
        <v>1.6831794671925835E-2</v>
      </c>
      <c r="M2762" s="52">
        <f>IFERROR(_xll.qlIndexFixing(ONIndex3M,I2762,TRUE,_xll.ohTrigger(RecalcTrigger,Trigger3M)),NA())</f>
        <v>1.6801209289152297E-2</v>
      </c>
      <c r="N2762" s="52">
        <f>IFERROR(_xll.qlIndexFixing(Index6M,$H2762,TRUE,_xll.ohTrigger(RecalcTrigger,Trigger6M)),NA())</f>
        <v>1.8747032033439918E-2</v>
      </c>
      <c r="O2762" s="52">
        <f>IFERROR(_xll.qlIndexFixing(ONIndex6M,I2762,TRUE,_xll.ohTrigger(RecalcTrigger,Trigger6M)),NA())</f>
        <v>1.8670779844054408E-2</v>
      </c>
      <c r="P2762" s="52">
        <f>IFERROR(_xll.qlIndexFixing(Index1Y,$H2762,TRUE,_xll.ohTrigger(RecalcTrigger,Trigger1Y)),NA())</f>
        <v>2.0811313085427285E-2</v>
      </c>
      <c r="Q2762" s="52">
        <f>IFERROR(_xll.qlIndexFixing(ONIndex1Y,I2762,TRUE,_xll.ohTrigger(RecalcTrigger,Trigger1Y)),NA())</f>
        <v>2.0613433896183864E-2</v>
      </c>
    </row>
    <row r="2763" spans="2:17" x14ac:dyDescent="0.2">
      <c r="B2763" s="46" t="s">
        <v>51</v>
      </c>
      <c r="D2763" s="49">
        <f>_xll.qlCalendarAdvance(LocalCalendar,$D2762,B2763,"f",FALSE)</f>
        <v>59154</v>
      </c>
      <c r="E2763" s="49">
        <f>_xll.qlInterestRateIndexValueDate(IndexON,D2763)</f>
        <v>59154</v>
      </c>
      <c r="F2763" s="52">
        <f>IFERROR(_xll.qlIndexFixing(IndexON,D2763,TRUE,_xll.ohTrigger(RecalcTrigger,TriggerON)),NA())</f>
        <v>1.2316230016811147E-2</v>
      </c>
      <c r="H2763" s="49">
        <f>_xll.qlCalendarAdvance(IborCalendar,$H2762,B2763,"f",FALSE)</f>
        <v>59133</v>
      </c>
      <c r="I2763" s="49">
        <f>_xll.qlInterestRateIndexValueDate(Index1M,$H2763)</f>
        <v>59135</v>
      </c>
      <c r="J2763" s="52">
        <f>IFERROR(_xll.qlIndexFixing(Index1M,$H2763,TRUE,_xll.ohTrigger(RecalcTrigger,Trigger1M)),NA())</f>
        <v>1.5354945879446032E-2</v>
      </c>
      <c r="K2763" s="52">
        <f>IFERROR(_xll.qlIndexFixing(ONIndex1M,I2763,TRUE,_xll.ohTrigger(RecalcTrigger,Trigger1M)),NA())</f>
        <v>1.5347691091323057E-2</v>
      </c>
      <c r="L2763" s="52">
        <f>IFERROR(_xll.qlIndexFixing(Index3M,H2763,TRUE,_xll.ohTrigger(RecalcTrigger,Trigger3M)),NA())</f>
        <v>1.6830627424396144E-2</v>
      </c>
      <c r="M2763" s="52">
        <f>IFERROR(_xll.qlIndexFixing(ONIndex3M,I2763,TRUE,_xll.ohTrigger(RecalcTrigger,Trigger3M)),NA())</f>
        <v>1.6800357497182006E-2</v>
      </c>
      <c r="N2763" s="52">
        <f>IFERROR(_xll.qlIndexFixing(Index6M,$H2763,TRUE,_xll.ohTrigger(RecalcTrigger,Trigger6M)),NA())</f>
        <v>1.8746244062169806E-2</v>
      </c>
      <c r="O2763" s="52">
        <f>IFERROR(_xll.qlIndexFixing(ONIndex6M,I2763,TRUE,_xll.ohTrigger(RecalcTrigger,Trigger6M)),NA())</f>
        <v>1.8669962637085646E-2</v>
      </c>
      <c r="P2763" s="52">
        <f>IFERROR(_xll.qlIndexFixing(Index1Y,$H2763,TRUE,_xll.ohTrigger(RecalcTrigger,Trigger1Y)),NA())</f>
        <v>2.0810625387839905E-2</v>
      </c>
      <c r="Q2763" s="52">
        <f>IFERROR(_xll.qlIndexFixing(ONIndex1Y,I2763,TRUE,_xll.ohTrigger(RecalcTrigger,Trigger1Y)),NA())</f>
        <v>2.0612701605982053E-2</v>
      </c>
    </row>
    <row r="2764" spans="2:17" x14ac:dyDescent="0.2">
      <c r="B2764" s="46" t="s">
        <v>51</v>
      </c>
      <c r="D2764" s="49">
        <f>_xll.qlCalendarAdvance(LocalCalendar,$D2763,B2764,"f",FALSE)</f>
        <v>59161</v>
      </c>
      <c r="E2764" s="49">
        <f>_xll.qlInterestRateIndexValueDate(IndexON,D2764)</f>
        <v>59161</v>
      </c>
      <c r="F2764" s="52">
        <f>IFERROR(_xll.qlIndexFixing(IndexON,D2764,TRUE,_xll.ohTrigger(RecalcTrigger,TriggerON)),NA())</f>
        <v>1.2314685962486749E-2</v>
      </c>
      <c r="H2764" s="49">
        <f>_xll.qlCalendarAdvance(IborCalendar,$H2763,B2764,"f",FALSE)</f>
        <v>59140</v>
      </c>
      <c r="I2764" s="49">
        <f>_xll.qlInterestRateIndexValueDate(Index1M,$H2764)</f>
        <v>59142</v>
      </c>
      <c r="J2764" s="52">
        <f>IFERROR(_xll.qlIndexFixing(Index1M,$H2764,TRUE,_xll.ohTrigger(RecalcTrigger,Trigger1M)),NA())</f>
        <v>1.5353512348472709E-2</v>
      </c>
      <c r="K2764" s="52">
        <f>IFERROR(_xll.qlIndexFixing(ONIndex1M,I2764,TRUE,_xll.ohTrigger(RecalcTrigger,Trigger1M)),NA())</f>
        <v>1.5346491502201687E-2</v>
      </c>
      <c r="L2764" s="52">
        <f>IFERROR(_xll.qlIndexFixing(Index3M,H2764,TRUE,_xll.ohTrigger(RecalcTrigger,Trigger3M)),NA())</f>
        <v>1.6828460843200332E-2</v>
      </c>
      <c r="M2764" s="52">
        <f>IFERROR(_xll.qlIndexFixing(ONIndex3M,I2764,TRUE,_xll.ohTrigger(RecalcTrigger,Trigger3M)),NA())</f>
        <v>1.6799509070066776E-2</v>
      </c>
      <c r="N2764" s="52">
        <f>IFERROR(_xll.qlIndexFixing(Index6M,$H2764,TRUE,_xll.ohTrigger(RecalcTrigger,Trigger6M)),NA())</f>
        <v>1.8745890438245445E-2</v>
      </c>
      <c r="O2764" s="52">
        <f>IFERROR(_xll.qlIndexFixing(ONIndex6M,I2764,TRUE,_xll.ohTrigger(RecalcTrigger,Trigger6M)),NA())</f>
        <v>1.8669148298675609E-2</v>
      </c>
      <c r="P2764" s="52">
        <f>IFERROR(_xll.qlIndexFixing(Index1Y,$H2764,TRUE,_xll.ohTrigger(RecalcTrigger,Trigger1Y)),NA())</f>
        <v>2.0809939998421227E-2</v>
      </c>
      <c r="Q2764" s="52">
        <f>IFERROR(_xll.qlIndexFixing(ONIndex1Y,I2764,TRUE,_xll.ohTrigger(RecalcTrigger,Trigger1Y)),NA())</f>
        <v>2.0611971575945631E-2</v>
      </c>
    </row>
    <row r="2765" spans="2:17" x14ac:dyDescent="0.2">
      <c r="B2765" s="46" t="s">
        <v>51</v>
      </c>
      <c r="D2765" s="49">
        <f>_xll.qlCalendarAdvance(LocalCalendar,$D2764,B2765,"f",FALSE)</f>
        <v>59168</v>
      </c>
      <c r="E2765" s="49">
        <f>_xll.qlInterestRateIndexValueDate(IndexON,D2765)</f>
        <v>59168</v>
      </c>
      <c r="F2765" s="52">
        <f>IFERROR(_xll.qlIndexFixing(IndexON,D2765,TRUE,_xll.ohTrigger(RecalcTrigger,TriggerON)),NA())</f>
        <v>1.2313148094973414E-2</v>
      </c>
      <c r="H2765" s="49">
        <f>_xll.qlCalendarAdvance(IborCalendar,$H2764,B2765,"f",FALSE)</f>
        <v>59147</v>
      </c>
      <c r="I2765" s="49">
        <f>_xll.qlInterestRateIndexValueDate(Index1M,$H2765)</f>
        <v>59149</v>
      </c>
      <c r="J2765" s="52">
        <f>IFERROR(_xll.qlIndexFixing(Index1M,$H2765,TRUE,_xll.ohTrigger(RecalcTrigger,Trigger1M)),NA())</f>
        <v>1.5352083036395627E-2</v>
      </c>
      <c r="K2765" s="52">
        <f>IFERROR(_xll.qlIndexFixing(ONIndex1M,I2765,TRUE,_xll.ohTrigger(RecalcTrigger,Trigger1M)),NA())</f>
        <v>1.5345296670661313E-2</v>
      </c>
      <c r="L2765" s="52">
        <f>IFERROR(_xll.qlIndexFixing(Index3M,H2765,TRUE,_xll.ohTrigger(RecalcTrigger,Trigger3M)),NA())</f>
        <v>1.6827633339822512E-2</v>
      </c>
      <c r="M2765" s="52">
        <f>IFERROR(_xll.qlIndexFixing(ONIndex3M,I2765,TRUE,_xll.ohTrigger(RecalcTrigger,Trigger3M)),NA())</f>
        <v>1.6798664007806607E-2</v>
      </c>
      <c r="N2765" s="52">
        <f>IFERROR(_xll.qlIndexFixing(Index6M,$H2765,TRUE,_xll.ohTrigger(RecalcTrigger,Trigger6M)),NA())</f>
        <v>1.8745108424196764E-2</v>
      </c>
      <c r="O2765" s="52">
        <f>IFERROR(_xll.qlIndexFixing(ONIndex6M,I2765,TRUE,_xll.ohTrigger(RecalcTrigger,Trigger6M)),NA())</f>
        <v>1.8668336828877585E-2</v>
      </c>
      <c r="P2765" s="52">
        <f>IFERROR(_xll.qlIndexFixing(Index1Y,$H2765,TRUE,_xll.ohTrigger(RecalcTrigger,Trigger1Y)),NA())</f>
        <v>2.0809256917166667E-2</v>
      </c>
      <c r="Q2765" s="52">
        <f>IFERROR(_xll.qlIndexFixing(ONIndex1Y,I2765,TRUE,_xll.ohTrigger(RecalcTrigger,Trigger1Y)),NA())</f>
        <v>2.0611243806074597E-2</v>
      </c>
    </row>
    <row r="2766" spans="2:17" x14ac:dyDescent="0.2">
      <c r="B2766" s="46" t="s">
        <v>51</v>
      </c>
      <c r="D2766" s="49">
        <f>_xll.qlCalendarAdvance(LocalCalendar,$D2765,B2766,"f",FALSE)</f>
        <v>59175</v>
      </c>
      <c r="E2766" s="49">
        <f>_xll.qlInterestRateIndexValueDate(IndexON,D2766)</f>
        <v>59175</v>
      </c>
      <c r="F2766" s="52">
        <f>IFERROR(_xll.qlIndexFixing(IndexON,D2766,TRUE,_xll.ohTrigger(RecalcTrigger,TriggerON)),NA())</f>
        <v>1.2311616414191207E-2</v>
      </c>
      <c r="H2766" s="49">
        <f>_xll.qlCalendarAdvance(IborCalendar,$H2765,B2766,"f",FALSE)</f>
        <v>59154</v>
      </c>
      <c r="I2766" s="49">
        <f>_xll.qlInterestRateIndexValueDate(Index1M,$H2766)</f>
        <v>59156</v>
      </c>
      <c r="J2766" s="52">
        <f>IFERROR(_xll.qlIndexFixing(Index1M,$H2766,TRUE,_xll.ohTrigger(RecalcTrigger,Trigger1M)),NA())</f>
        <v>1.5351144228100411E-2</v>
      </c>
      <c r="K2766" s="52">
        <f>IFERROR(_xll.qlIndexFixing(ONIndex1M,I2766,TRUE,_xll.ohTrigger(RecalcTrigger,Trigger1M)),NA())</f>
        <v>1.5344106596675289E-2</v>
      </c>
      <c r="L2766" s="52">
        <f>IFERROR(_xll.qlIndexFixing(Index3M,H2766,TRUE,_xll.ohTrigger(RecalcTrigger,Trigger3M)),NA())</f>
        <v>1.6826809215165106E-2</v>
      </c>
      <c r="M2766" s="52">
        <f>IFERROR(_xll.qlIndexFixing(ONIndex3M,I2766,TRUE,_xll.ohTrigger(RecalcTrigger,Trigger3M)),NA())</f>
        <v>1.6797822310428145E-2</v>
      </c>
      <c r="N2766" s="52">
        <f>IFERROR(_xll.qlIndexFixing(Index6M,$H2766,TRUE,_xll.ohTrigger(RecalcTrigger,Trigger6M)),NA())</f>
        <v>1.8744329305757989E-2</v>
      </c>
      <c r="O2766" s="52">
        <f>IFERROR(_xll.qlIndexFixing(ONIndex6M,I2766,TRUE,_xll.ohTrigger(RecalcTrigger,Trigger6M)),NA())</f>
        <v>1.8667528227611641E-2</v>
      </c>
      <c r="P2766" s="52">
        <f>IFERROR(_xll.qlIndexFixing(Index1Y,$H2766,TRUE,_xll.ohTrigger(RecalcTrigger,Trigger1Y)),NA())</f>
        <v>2.0808576144071007E-2</v>
      </c>
      <c r="Q2766" s="52">
        <f>IFERROR(_xll.qlIndexFixing(ONIndex1Y,I2766,TRUE,_xll.ohTrigger(RecalcTrigger,Trigger1Y)),NA())</f>
        <v>2.0610518296315661E-2</v>
      </c>
    </row>
    <row r="2767" spans="2:17" x14ac:dyDescent="0.2">
      <c r="B2767" s="46" t="s">
        <v>51</v>
      </c>
      <c r="D2767" s="49">
        <f>_xll.qlCalendarAdvance(LocalCalendar,$D2766,B2767,"f",FALSE)</f>
        <v>59182</v>
      </c>
      <c r="E2767" s="49">
        <f>_xll.qlInterestRateIndexValueDate(IndexON,D2767)</f>
        <v>59182</v>
      </c>
      <c r="F2767" s="52">
        <f>IFERROR(_xll.qlIndexFixing(IndexON,D2767,TRUE,_xll.ohTrigger(RecalcTrigger,TriggerON)),NA())</f>
        <v>1.2310090920379935E-2</v>
      </c>
      <c r="H2767" s="49">
        <f>_xll.qlCalendarAdvance(IborCalendar,$H2766,B2767,"f",FALSE)</f>
        <v>59161</v>
      </c>
      <c r="I2767" s="49">
        <f>_xll.qlInterestRateIndexValueDate(Index1M,$H2767)</f>
        <v>59163</v>
      </c>
      <c r="J2767" s="52">
        <f>IFERROR(_xll.qlIndexFixing(Index1M,$H2767,TRUE,_xll.ohTrigger(RecalcTrigger,Trigger1M)),NA())</f>
        <v>1.5349723863213656E-2</v>
      </c>
      <c r="K2767" s="52">
        <f>IFERROR(_xll.qlIndexFixing(ONIndex1M,I2767,TRUE,_xll.ohTrigger(RecalcTrigger,Trigger1M)),NA())</f>
        <v>1.534340628226083E-2</v>
      </c>
      <c r="L2767" s="52">
        <f>IFERROR(_xll.qlIndexFixing(Index3M,H2767,TRUE,_xll.ohTrigger(RecalcTrigger,Trigger3M)),NA())</f>
        <v>1.6825988469224562E-2</v>
      </c>
      <c r="M2767" s="52">
        <f>IFERROR(_xll.qlIndexFixing(ONIndex3M,I2767,TRUE,_xll.ohTrigger(RecalcTrigger,Trigger3M)),NA())</f>
        <v>1.6797648231793971E-2</v>
      </c>
      <c r="N2767" s="52">
        <f>IFERROR(_xll.qlIndexFixing(Index6M,$H2767,TRUE,_xll.ohTrigger(RecalcTrigger,Trigger6M)),NA())</f>
        <v>1.874355308292824E-2</v>
      </c>
      <c r="O2767" s="52">
        <f>IFERROR(_xll.qlIndexFixing(ONIndex6M,I2767,TRUE,_xll.ohTrigger(RecalcTrigger,Trigger6M)),NA())</f>
        <v>1.8667575541876147E-2</v>
      </c>
      <c r="P2767" s="52">
        <f>IFERROR(_xll.qlIndexFixing(Index1Y,$H2767,TRUE,_xll.ohTrigger(RecalcTrigger,Trigger1Y)),NA())</f>
        <v>2.0808998143022239E-2</v>
      </c>
      <c r="Q2767" s="52">
        <f>IFERROR(_xll.qlIndexFixing(ONIndex1Y,I2767,TRUE,_xll.ohTrigger(RecalcTrigger,Trigger1Y)),NA())</f>
        <v>2.061087180528709E-2</v>
      </c>
    </row>
    <row r="2768" spans="2:17" x14ac:dyDescent="0.2">
      <c r="B2768" s="46" t="s">
        <v>51</v>
      </c>
      <c r="D2768" s="49">
        <f>_xll.qlCalendarAdvance(LocalCalendar,$D2767,B2768,"f",FALSE)</f>
        <v>59189</v>
      </c>
      <c r="E2768" s="49">
        <f>_xll.qlInterestRateIndexValueDate(IndexON,D2768)</f>
        <v>59189</v>
      </c>
      <c r="F2768" s="52">
        <f>IFERROR(_xll.qlIndexFixing(IndexON,D2768,TRUE,_xll.ohTrigger(RecalcTrigger,TriggerON)),NA())</f>
        <v>1.230857161329979E-2</v>
      </c>
      <c r="H2768" s="49">
        <f>_xll.qlCalendarAdvance(IborCalendar,$H2767,B2768,"f",FALSE)</f>
        <v>59168</v>
      </c>
      <c r="I2768" s="49">
        <f>_xll.qlInterestRateIndexValueDate(Index1M,$H2768)</f>
        <v>59170</v>
      </c>
      <c r="J2768" s="52">
        <f>IFERROR(_xll.qlIndexFixing(Index1M,$H2768,TRUE,_xll.ohTrigger(RecalcTrigger,Trigger1M)),NA())</f>
        <v>1.5348795162063722E-2</v>
      </c>
      <c r="K2768" s="52">
        <f>IFERROR(_xll.qlIndexFixing(ONIndex1M,I2768,TRUE,_xll.ohTrigger(RecalcTrigger,Trigger1M)),NA())</f>
        <v>1.5341983494820965E-2</v>
      </c>
      <c r="L2768" s="52">
        <f>IFERROR(_xll.qlIndexFixing(Index3M,H2768,TRUE,_xll.ohTrigger(RecalcTrigger,Trigger3M)),NA())</f>
        <v>1.6825505996740864E-2</v>
      </c>
      <c r="M2768" s="52">
        <f>IFERROR(_xll.qlIndexFixing(ONIndex3M,I2768,TRUE,_xll.ohTrigger(RecalcTrigger,Trigger3M)),NA())</f>
        <v>1.6796481323879675E-2</v>
      </c>
      <c r="N2768" s="52">
        <f>IFERROR(_xll.qlIndexFixing(Index6M,$H2768,TRUE,_xll.ohTrigger(RecalcTrigger,Trigger6M)),NA())</f>
        <v>1.8742779755703126E-2</v>
      </c>
      <c r="O2768" s="52">
        <f>IFERROR(_xll.qlIndexFixing(ONIndex6M,I2768,TRUE,_xll.ohTrigger(RecalcTrigger,Trigger6M)),NA())</f>
        <v>1.8666346302453896E-2</v>
      </c>
      <c r="P2768" s="52">
        <f>IFERROR(_xll.qlIndexFixing(Index1Y,$H2768,TRUE,_xll.ohTrigger(RecalcTrigger,Trigger1Y)),NA())</f>
        <v>2.080557069653538E-2</v>
      </c>
      <c r="Q2768" s="52">
        <f>IFERROR(_xll.qlIndexFixing(ONIndex1Y,I2768,TRUE,_xll.ohTrigger(RecalcTrigger,Trigger1Y)),NA())</f>
        <v>2.0609612540718469E-2</v>
      </c>
    </row>
    <row r="2769" spans="2:17" x14ac:dyDescent="0.2">
      <c r="B2769" s="46" t="s">
        <v>51</v>
      </c>
      <c r="D2769" s="49">
        <f>_xll.qlCalendarAdvance(LocalCalendar,$D2768,B2769,"f",FALSE)</f>
        <v>59196</v>
      </c>
      <c r="E2769" s="49">
        <f>_xll.qlInterestRateIndexValueDate(IndexON,D2769)</f>
        <v>59196</v>
      </c>
      <c r="F2769" s="52">
        <f>IFERROR(_xll.qlIndexFixing(IndexON,D2769,TRUE,_xll.ohTrigger(RecalcTrigger,TriggerON)),NA())</f>
        <v>1.2307058493030709E-2</v>
      </c>
      <c r="H2769" s="49">
        <f>_xll.qlCalendarAdvance(IborCalendar,$H2768,B2769,"f",FALSE)</f>
        <v>59175</v>
      </c>
      <c r="I2769" s="49">
        <f>_xll.qlInterestRateIndexValueDate(Index1M,$H2769)</f>
        <v>59177</v>
      </c>
      <c r="J2769" s="52">
        <f>IFERROR(_xll.qlIndexFixing(Index1M,$H2769,TRUE,_xll.ohTrigger(RecalcTrigger,Trigger1M)),NA())</f>
        <v>1.5347383743533687E-2</v>
      </c>
      <c r="K2769" s="52">
        <f>IFERROR(_xll.qlIndexFixing(ONIndex1M,I2769,TRUE,_xll.ohTrigger(RecalcTrigger,Trigger1M)),NA())</f>
        <v>1.5340564920336419E-2</v>
      </c>
      <c r="L2769" s="52">
        <f>IFERROR(_xll.qlIndexFixing(Index3M,H2769,TRUE,_xll.ohTrigger(RecalcTrigger,Trigger3M)),NA())</f>
        <v>1.6824357113486066E-2</v>
      </c>
      <c r="M2769" s="52">
        <f>IFERROR(_xll.qlIndexFixing(ONIndex3M,I2769,TRUE,_xll.ohTrigger(RecalcTrigger,Trigger3M)),NA())</f>
        <v>1.6795317407529708E-2</v>
      </c>
      <c r="N2769" s="52">
        <f>IFERROR(_xll.qlIndexFixing(Index6M,$H2769,TRUE,_xll.ohTrigger(RecalcTrigger,Trigger6M)),NA())</f>
        <v>1.8741577039230205E-2</v>
      </c>
      <c r="O2769" s="52">
        <f>IFERROR(_xll.qlIndexFixing(ONIndex6M,I2769,TRUE,_xll.ohTrigger(RecalcTrigger,Trigger6M)),NA())</f>
        <v>1.8665119635352667E-2</v>
      </c>
      <c r="P2769" s="52">
        <f>IFERROR(_xll.qlIndexFixing(Index1Y,$H2769,TRUE,_xll.ohTrigger(RecalcTrigger,Trigger1Y)),NA())</f>
        <v>2.0806547673692308E-2</v>
      </c>
      <c r="Q2769" s="52">
        <f>IFERROR(_xll.qlIndexFixing(ONIndex1Y,I2769,TRUE,_xll.ohTrigger(RecalcTrigger,Trigger1Y)),NA())</f>
        <v>2.0608355327897954E-2</v>
      </c>
    </row>
    <row r="2770" spans="2:17" x14ac:dyDescent="0.2">
      <c r="B2770" s="46" t="s">
        <v>51</v>
      </c>
      <c r="D2770" s="49">
        <f>_xll.qlCalendarAdvance(LocalCalendar,$D2769,B2770,"f",FALSE)</f>
        <v>59203</v>
      </c>
      <c r="E2770" s="49">
        <f>_xll.qlInterestRateIndexValueDate(IndexON,D2770)</f>
        <v>59203</v>
      </c>
      <c r="F2770" s="52">
        <f>IFERROR(_xll.qlIndexFixing(IndexON,D2770,TRUE,_xll.ohTrigger(RecalcTrigger,TriggerON)),NA())</f>
        <v>1.2305551559732564E-2</v>
      </c>
      <c r="H2770" s="49">
        <f>_xll.qlCalendarAdvance(IborCalendar,$H2769,B2770,"f",FALSE)</f>
        <v>59182</v>
      </c>
      <c r="I2770" s="49">
        <f>_xll.qlInterestRateIndexValueDate(Index1M,$H2770)</f>
        <v>59184</v>
      </c>
      <c r="J2770" s="52">
        <f>IFERROR(_xll.qlIndexFixing(Index1M,$H2770,TRUE,_xll.ohTrigger(RecalcTrigger,Trigger1M)),NA())</f>
        <v>1.534622082875502E-2</v>
      </c>
      <c r="K2770" s="52">
        <f>IFERROR(_xll.qlIndexFixing(ONIndex1M,I2770,TRUE,_xll.ohTrigger(RecalcTrigger,Trigger1M)),NA())</f>
        <v>1.5339637229718761E-2</v>
      </c>
      <c r="L2770" s="52">
        <f>IFERROR(_xll.qlIndexFixing(Index3M,H2770,TRUE,_xll.ohTrigger(RecalcTrigger,Trigger3M)),NA())</f>
        <v>1.6823546503684561E-2</v>
      </c>
      <c r="M2770" s="52">
        <f>IFERROR(_xll.qlIndexFixing(ONIndex3M,I2770,TRUE,_xll.ohTrigger(RecalcTrigger,Trigger3M)),NA())</f>
        <v>1.6794821886532141E-2</v>
      </c>
      <c r="N2770" s="52">
        <f>IFERROR(_xll.qlIndexFixing(Index6M,$H2770,TRUE,_xll.ohTrigger(RecalcTrigger,Trigger6M)),NA())</f>
        <v>1.8740809336155174E-2</v>
      </c>
      <c r="O2770" s="52">
        <f>IFERROR(_xll.qlIndexFixing(ONIndex6M,I2770,TRUE,_xll.ohTrigger(RecalcTrigger,Trigger6M)),NA())</f>
        <v>1.8664749507018019E-2</v>
      </c>
      <c r="P2770" s="52">
        <f>IFERROR(_xll.qlIndexFixing(Index1Y,$H2770,TRUE,_xll.ohTrigger(RecalcTrigger,Trigger1Y)),NA())</f>
        <v>2.0806426727568671E-2</v>
      </c>
      <c r="Q2770" s="52">
        <f>IFERROR(_xll.qlIndexFixing(ONIndex1Y,I2770,TRUE,_xll.ohTrigger(RecalcTrigger,Trigger1Y)),NA())</f>
        <v>2.0608177583005816E-2</v>
      </c>
    </row>
    <row r="2771" spans="2:17" x14ac:dyDescent="0.2">
      <c r="B2771" s="46" t="s">
        <v>51</v>
      </c>
      <c r="D2771" s="49">
        <f>_xll.qlCalendarAdvance(LocalCalendar,$D2770,B2771,"f",FALSE)</f>
        <v>59210</v>
      </c>
      <c r="E2771" s="49">
        <f>_xll.qlInterestRateIndexValueDate(IndexON,D2771)</f>
        <v>59210</v>
      </c>
      <c r="F2771" s="52">
        <f>IFERROR(_xll.qlIndexFixing(IndexON,D2771,TRUE,_xll.ohTrigger(RecalcTrigger,TriggerON)),NA())</f>
        <v>1.230405081308561E-2</v>
      </c>
      <c r="H2771" s="49">
        <f>_xll.qlCalendarAdvance(IborCalendar,$H2770,B2771,"f",FALSE)</f>
        <v>59189</v>
      </c>
      <c r="I2771" s="49">
        <f>_xll.qlInterestRateIndexValueDate(Index1M,$H2771)</f>
        <v>59191</v>
      </c>
      <c r="J2771" s="52">
        <f>IFERROR(_xll.qlIndexFixing(Index1M,$H2771,TRUE,_xll.ohTrigger(RecalcTrigger,Trigger1M)),NA())</f>
        <v>1.5345307289857668E-2</v>
      </c>
      <c r="K2771" s="52">
        <f>IFERROR(_xll.qlIndexFixing(ONIndex1M,I2771,TRUE,_xll.ohTrigger(RecalcTrigger,Trigger1M)),NA())</f>
        <v>1.5338227590753206E-2</v>
      </c>
      <c r="L2771" s="52">
        <f>IFERROR(_xll.qlIndexFixing(Index3M,H2771,TRUE,_xll.ohTrigger(RecalcTrigger,Trigger3M)),NA())</f>
        <v>1.6822739272591924E-2</v>
      </c>
      <c r="M2771" s="52">
        <f>IFERROR(_xll.qlIndexFixing(ONIndex3M,I2771,TRUE,_xll.ohTrigger(RecalcTrigger,Trigger3M)),NA())</f>
        <v>1.6793664296654853E-2</v>
      </c>
      <c r="N2771" s="52">
        <f>IFERROR(_xll.qlIndexFixing(Index6M,$H2771,TRUE,_xll.ohTrigger(RecalcTrigger,Trigger6M)),NA())</f>
        <v>1.8740044528524465E-2</v>
      </c>
      <c r="O2771" s="52">
        <f>IFERROR(_xll.qlIndexFixing(ONIndex6M,I2771,TRUE,_xll.ohTrigger(RecalcTrigger,Trigger6M)),NA())</f>
        <v>1.8663528250062456E-2</v>
      </c>
      <c r="P2771" s="52">
        <f>IFERROR(_xll.qlIndexFixing(Index1Y,$H2771,TRUE,_xll.ohTrigger(RecalcTrigger,Trigger1Y)),NA())</f>
        <v>2.0805206900817132E-2</v>
      </c>
      <c r="Q2771" s="52">
        <f>IFERROR(_xll.qlIndexFixing(ONIndex1Y,I2771,TRUE,_xll.ohTrigger(RecalcTrigger,Trigger1Y)),NA())</f>
        <v>2.0606924649788638E-2</v>
      </c>
    </row>
    <row r="2772" spans="2:17" x14ac:dyDescent="0.2">
      <c r="B2772" s="46" t="s">
        <v>51</v>
      </c>
      <c r="D2772" s="49">
        <f>_xll.qlCalendarAdvance(LocalCalendar,$D2771,B2772,"f",FALSE)</f>
        <v>59217</v>
      </c>
      <c r="E2772" s="49">
        <f>_xll.qlInterestRateIndexValueDate(IndexON,D2772)</f>
        <v>59217</v>
      </c>
      <c r="F2772" s="52">
        <f>IFERROR(_xll.qlIndexFixing(IndexON,D2772,TRUE,_xll.ohTrigger(RecalcTrigger,TriggerON)),NA())</f>
        <v>1.2302556253329655E-2</v>
      </c>
      <c r="H2772" s="49">
        <f>_xll.qlCalendarAdvance(IborCalendar,$H2771,B2772,"f",FALSE)</f>
        <v>59196</v>
      </c>
      <c r="I2772" s="49">
        <f>_xll.qlInterestRateIndexValueDate(Index1M,$H2772)</f>
        <v>59198</v>
      </c>
      <c r="J2772" s="52">
        <f>IFERROR(_xll.qlIndexFixing(Index1M,$H2772,TRUE,_xll.ohTrigger(RecalcTrigger,Trigger1M)),NA())</f>
        <v>1.5343909289304847E-2</v>
      </c>
      <c r="K2772" s="52">
        <f>IFERROR(_xll.qlIndexFixing(ONIndex1M,I2772,TRUE,_xll.ohTrigger(RecalcTrigger,Trigger1M)),NA())</f>
        <v>1.5337066062333093E-2</v>
      </c>
      <c r="L2772" s="52">
        <f>IFERROR(_xll.qlIndexFixing(Index3M,H2772,TRUE,_xll.ohTrigger(RecalcTrigger,Trigger3M)),NA())</f>
        <v>1.682193542020638E-2</v>
      </c>
      <c r="M2772" s="52">
        <f>IFERROR(_xll.qlIndexFixing(ONIndex3M,I2772,TRUE,_xll.ohTrigger(RecalcTrigger,Trigger3M)),NA())</f>
        <v>1.679284278851334E-2</v>
      </c>
      <c r="N2772" s="52">
        <f>IFERROR(_xll.qlIndexFixing(Index6M,$H2772,TRUE,_xll.ohTrigger(RecalcTrigger,Trigger6M)),NA())</f>
        <v>1.8739282616332342E-2</v>
      </c>
      <c r="O2772" s="52">
        <f>IFERROR(_xll.qlIndexFixing(ONIndex6M,I2772,TRUE,_xll.ohTrigger(RecalcTrigger,Trigger6M)),NA())</f>
        <v>1.8662736860282081E-2</v>
      </c>
      <c r="P2772" s="52">
        <f>IFERROR(_xll.qlIndexFixing(Index1Y,$H2772,TRUE,_xll.ohTrigger(RecalcTrigger,Trigger1Y)),NA())</f>
        <v>2.080453997657879E-2</v>
      </c>
      <c r="Q2772" s="52">
        <f>IFERROR(_xll.qlIndexFixing(ONIndex1Y,I2772,TRUE,_xll.ohTrigger(RecalcTrigger,Trigger1Y)),NA())</f>
        <v>2.0606212700888804E-2</v>
      </c>
    </row>
    <row r="2773" spans="2:17" x14ac:dyDescent="0.2">
      <c r="B2773" s="46" t="s">
        <v>51</v>
      </c>
      <c r="D2773" s="49">
        <f>_xll.qlCalendarAdvance(LocalCalendar,$D2772,B2773,"f",FALSE)</f>
        <v>59224</v>
      </c>
      <c r="E2773" s="49">
        <f>_xll.qlInterestRateIndexValueDate(IndexON,D2773)</f>
        <v>59224</v>
      </c>
      <c r="F2773" s="52">
        <f>IFERROR(_xll.qlIndexFixing(IndexON,D2773,TRUE,_xll.ohTrigger(RecalcTrigger,TriggerON)),NA())</f>
        <v>1.2301067880544636E-2</v>
      </c>
      <c r="H2773" s="49">
        <f>_xll.qlCalendarAdvance(IborCalendar,$H2772,B2773,"f",FALSE)</f>
        <v>59203</v>
      </c>
      <c r="I2773" s="49">
        <f>_xll.qlInterestRateIndexValueDate(Index1M,$H2773)</f>
        <v>59205</v>
      </c>
      <c r="J2773" s="52">
        <f>IFERROR(_xll.qlIndexFixing(Index1M,$H2773,TRUE,_xll.ohTrigger(RecalcTrigger,Trigger1M)),NA())</f>
        <v>1.534202528809552E-2</v>
      </c>
      <c r="K2773" s="52">
        <f>IFERROR(_xll.qlIndexFixing(ONIndex1M,I2773,TRUE,_xll.ohTrigger(RecalcTrigger,Trigger1M)),NA())</f>
        <v>1.5335909291493977E-2</v>
      </c>
      <c r="L2773" s="52">
        <f>IFERROR(_xll.qlIndexFixing(Index3M,H2773,TRUE,_xll.ohTrigger(RecalcTrigger,Trigger3M)),NA())</f>
        <v>1.6820799063181451E-2</v>
      </c>
      <c r="M2773" s="52">
        <f>IFERROR(_xll.qlIndexFixing(ONIndex3M,I2773,TRUE,_xll.ohTrigger(RecalcTrigger,Trigger3M)),NA())</f>
        <v>1.6792024645226888E-2</v>
      </c>
      <c r="N2773" s="52">
        <f>IFERROR(_xll.qlIndexFixing(Index6M,$H2773,TRUE,_xll.ohTrigger(RecalcTrigger,Trigger6M)),NA())</f>
        <v>1.8738523599577041E-2</v>
      </c>
      <c r="O2773" s="52">
        <f>IFERROR(_xll.qlIndexFixing(ONIndex6M,I2773,TRUE,_xll.ohTrigger(RecalcTrigger,Trigger6M)),NA())</f>
        <v>1.866194833906043E-2</v>
      </c>
      <c r="P2773" s="52">
        <f>IFERROR(_xll.qlIndexFixing(Index1Y,$H2773,TRUE,_xll.ohTrigger(RecalcTrigger,Trigger1Y)),NA())</f>
        <v>2.0803875360466892E-2</v>
      </c>
      <c r="Q2773" s="52">
        <f>IFERROR(_xll.qlIndexFixing(ONIndex1Y,I2773,TRUE,_xll.ohTrigger(RecalcTrigger,Trigger1Y)),NA())</f>
        <v>2.0605503012207649E-2</v>
      </c>
    </row>
    <row r="2774" spans="2:17" x14ac:dyDescent="0.2">
      <c r="B2774" s="46" t="s">
        <v>51</v>
      </c>
      <c r="D2774" s="49">
        <f>_xll.qlCalendarAdvance(LocalCalendar,$D2773,B2774,"f",FALSE)</f>
        <v>59231</v>
      </c>
      <c r="E2774" s="49">
        <f>_xll.qlInterestRateIndexValueDate(IndexON,D2774)</f>
        <v>59231</v>
      </c>
      <c r="F2774" s="52">
        <f>IFERROR(_xll.qlIndexFixing(IndexON,D2774,TRUE,_xll.ohTrigger(RecalcTrigger,TriggerON)),NA())</f>
        <v>1.2299585694330872E-2</v>
      </c>
      <c r="H2774" s="49">
        <f>_xll.qlCalendarAdvance(IborCalendar,$H2773,B2774,"f",FALSE)</f>
        <v>59210</v>
      </c>
      <c r="I2774" s="49">
        <f>_xll.qlInterestRateIndexValueDate(Index1M,$H2774)</f>
        <v>59212</v>
      </c>
      <c r="J2774" s="52">
        <f>IFERROR(_xll.qlIndexFixing(Index1M,$H2774,TRUE,_xll.ohTrigger(RecalcTrigger,Trigger1M)),NA())</f>
        <v>1.5340880552340761E-2</v>
      </c>
      <c r="K2774" s="52">
        <f>IFERROR(_xll.qlIndexFixing(ONIndex1M,I2774,TRUE,_xll.ohTrigger(RecalcTrigger,Trigger1M)),NA())</f>
        <v>1.5334757278235855E-2</v>
      </c>
      <c r="L2774" s="52">
        <f>IFERROR(_xll.qlIndexFixing(Index3M,H2774,TRUE,_xll.ohTrigger(RecalcTrigger,Trigger3M)),NA())</f>
        <v>1.682000176404418E-2</v>
      </c>
      <c r="M2774" s="52">
        <f>IFERROR(_xll.qlIndexFixing(ONIndex3M,I2774,TRUE,_xll.ohTrigger(RecalcTrigger,Trigger3M)),NA())</f>
        <v>1.6791209866822143E-2</v>
      </c>
      <c r="N2774" s="52">
        <f>IFERROR(_xll.qlIndexFixing(Index6M,$H2774,TRUE,_xll.ohTrigger(RecalcTrigger,Trigger6M)),NA())</f>
        <v>1.8737767478255462E-2</v>
      </c>
      <c r="O2774" s="52">
        <f>IFERROR(_xll.qlIndexFixing(ONIndex6M,I2774,TRUE,_xll.ohTrigger(RecalcTrigger,Trigger6M)),NA())</f>
        <v>1.8661162686450794E-2</v>
      </c>
      <c r="P2774" s="52">
        <f>IFERROR(_xll.qlIndexFixing(Index1Y,$H2774,TRUE,_xll.ohTrigger(RecalcTrigger,Trigger1Y)),NA())</f>
        <v>2.0803213052476861E-2</v>
      </c>
      <c r="Q2774" s="52">
        <f>IFERROR(_xll.qlIndexFixing(ONIndex1Y,I2774,TRUE,_xll.ohTrigger(RecalcTrigger,Trigger1Y)),NA())</f>
        <v>2.0604795583638591E-2</v>
      </c>
    </row>
    <row r="2775" spans="2:17" x14ac:dyDescent="0.2">
      <c r="B2775" s="46" t="s">
        <v>51</v>
      </c>
      <c r="D2775" s="49">
        <f>_xll.qlCalendarAdvance(LocalCalendar,$D2774,B2775,"f",FALSE)</f>
        <v>59238</v>
      </c>
      <c r="E2775" s="49">
        <f>_xll.qlInterestRateIndexValueDate(IndexON,D2775)</f>
        <v>59238</v>
      </c>
      <c r="F2775" s="52">
        <f>IFERROR(_xll.qlIndexFixing(IndexON,D2775,TRUE,_xll.ohTrigger(RecalcTrigger,TriggerON)),NA())</f>
        <v>1.229810969516798E-2</v>
      </c>
      <c r="H2775" s="49">
        <f>_xll.qlCalendarAdvance(IborCalendar,$H2774,B2775,"f",FALSE)</f>
        <v>59217</v>
      </c>
      <c r="I2775" s="49">
        <f>_xll.qlInterestRateIndexValueDate(Index1M,$H2775)</f>
        <v>59219</v>
      </c>
      <c r="J2775" s="52">
        <f>IFERROR(_xll.qlIndexFixing(Index1M,$H2775,TRUE,_xll.ohTrigger(RecalcTrigger,Trigger1M)),NA())</f>
        <v>1.5339740579333341E-2</v>
      </c>
      <c r="K2775" s="52">
        <f>IFERROR(_xll.qlIndexFixing(ONIndex1M,I2775,TRUE,_xll.ohTrigger(RecalcTrigger,Trigger1M)),NA())</f>
        <v>1.5333854828381011E-2</v>
      </c>
      <c r="L2775" s="52">
        <f>IFERROR(_xll.qlIndexFixing(Index3M,H2775,TRUE,_xll.ohTrigger(RecalcTrigger,Trigger3M)),NA())</f>
        <v>1.6819207843448397E-2</v>
      </c>
      <c r="M2775" s="52">
        <f>IFERROR(_xll.qlIndexFixing(ONIndex3M,I2775,TRUE,_xll.ohTrigger(RecalcTrigger,Trigger3M)),NA())</f>
        <v>1.679073218117777E-2</v>
      </c>
      <c r="N2775" s="52">
        <f>IFERROR(_xll.qlIndexFixing(Index6M,$H2775,TRUE,_xll.ohTrigger(RecalcTrigger,Trigger6M)),NA())</f>
        <v>1.8737014252363196E-2</v>
      </c>
      <c r="O2775" s="52">
        <f>IFERROR(_xll.qlIndexFixing(ONIndex6M,I2775,TRUE,_xll.ohTrigger(RecalcTrigger,Trigger6M)),NA())</f>
        <v>1.8660807721180284E-2</v>
      </c>
      <c r="P2775" s="52">
        <f>IFERROR(_xll.qlIndexFixing(Index1Y,$H2775,TRUE,_xll.ohTrigger(RecalcTrigger,Trigger1Y)),NA())</f>
        <v>2.0803104281322503E-2</v>
      </c>
      <c r="Q2775" s="52">
        <f>IFERROR(_xll.qlIndexFixing(ONIndex1Y,I2775,TRUE,_xll.ohTrigger(RecalcTrigger,Trigger1Y)),NA())</f>
        <v>2.0604629743603553E-2</v>
      </c>
    </row>
    <row r="2776" spans="2:17" x14ac:dyDescent="0.2">
      <c r="B2776" s="46" t="s">
        <v>51</v>
      </c>
      <c r="D2776" s="49">
        <f>_xll.qlCalendarAdvance(LocalCalendar,$D2775,B2776,"f",FALSE)</f>
        <v>59245</v>
      </c>
      <c r="E2776" s="49">
        <f>_xll.qlInterestRateIndexValueDate(IndexON,D2776)</f>
        <v>59245</v>
      </c>
      <c r="F2776" s="52">
        <f>IFERROR(_xll.qlIndexFixing(IndexON,D2776,TRUE,_xll.ohTrigger(RecalcTrigger,TriggerON)),NA())</f>
        <v>1.2296639882736216E-2</v>
      </c>
      <c r="H2776" s="49">
        <f>_xll.qlCalendarAdvance(IborCalendar,$H2775,B2776,"f",FALSE)</f>
        <v>59224</v>
      </c>
      <c r="I2776" s="49">
        <f>_xll.qlInterestRateIndexValueDate(Index1M,$H2776)</f>
        <v>59226</v>
      </c>
      <c r="J2776" s="52">
        <f>IFERROR(_xll.qlIndexFixing(Index1M,$H2776,TRUE,_xll.ohTrigger(RecalcTrigger,Trigger1M)),NA())</f>
        <v>1.5339589441015766E-2</v>
      </c>
      <c r="K2776" s="52">
        <f>IFERROR(_xll.qlIndexFixing(ONIndex1M,I2776,TRUE,_xll.ohTrigger(RecalcTrigger,Trigger1M)),NA())</f>
        <v>1.5332467524515891E-2</v>
      </c>
      <c r="L2776" s="52">
        <f>IFERROR(_xll.qlIndexFixing(Index3M,H2776,TRUE,_xll.ohTrigger(RecalcTrigger,Trigger3M)),NA())</f>
        <v>1.6818417301391411E-2</v>
      </c>
      <c r="M2776" s="52">
        <f>IFERROR(_xll.qlIndexFixing(ONIndex3M,I2776,TRUE,_xll.ohTrigger(RecalcTrigger,Trigger3M)),NA())</f>
        <v>1.6789590404631127E-2</v>
      </c>
      <c r="N2776" s="52">
        <f>IFERROR(_xll.qlIndexFixing(Index6M,$H2776,TRUE,_xll.ohTrigger(RecalcTrigger,Trigger6M)),NA())</f>
        <v>1.8736263921897593E-2</v>
      </c>
      <c r="O2776" s="52">
        <f>IFERROR(_xll.qlIndexFixing(ONIndex6M,I2776,TRUE,_xll.ohTrigger(RecalcTrigger,Trigger6M)),NA())</f>
        <v>1.8659599986907693E-2</v>
      </c>
      <c r="P2776" s="52">
        <f>IFERROR(_xll.qlIndexFixing(Index1Y,$H2776,TRUE,_xll.ohTrigger(RecalcTrigger,Trigger1Y)),NA())</f>
        <v>2.0801895360844976E-2</v>
      </c>
      <c r="Q2776" s="52">
        <f>IFERROR(_xll.qlIndexFixing(ONIndex1Y,I2776,TRUE,_xll.ohTrigger(RecalcTrigger,Trigger1Y)),NA())</f>
        <v>2.0603387506969995E-2</v>
      </c>
    </row>
    <row r="2777" spans="2:17" x14ac:dyDescent="0.2">
      <c r="B2777" s="46" t="s">
        <v>51</v>
      </c>
      <c r="D2777" s="49">
        <f>_xll.qlCalendarAdvance(LocalCalendar,$D2776,B2777,"f",FALSE)</f>
        <v>59252</v>
      </c>
      <c r="E2777" s="49">
        <f>_xll.qlInterestRateIndexValueDate(IndexON,D2777)</f>
        <v>59252</v>
      </c>
      <c r="F2777" s="52">
        <f>IFERROR(_xll.qlIndexFixing(IndexON,D2777,TRUE,_xll.ohTrigger(RecalcTrigger,TriggerON)),NA())</f>
        <v>1.2295176257035578E-2</v>
      </c>
      <c r="H2777" s="49">
        <f>_xll.qlCalendarAdvance(IborCalendar,$H2776,B2777,"f",FALSE)</f>
        <v>59231</v>
      </c>
      <c r="I2777" s="49">
        <f>_xll.qlInterestRateIndexValueDate(Index1M,$H2777)</f>
        <v>59233</v>
      </c>
      <c r="J2777" s="52">
        <f>IFERROR(_xll.qlIndexFixing(Index1M,$H2777,TRUE,_xll.ohTrigger(RecalcTrigger,Trigger1M)),NA())</f>
        <v>1.533821379960176E-2</v>
      </c>
      <c r="K2777" s="52">
        <f>IFERROR(_xll.qlIndexFixing(ONIndex1M,I2777,TRUE,_xll.ohTrigger(RecalcTrigger,Trigger1M)),NA())</f>
        <v>1.5331329784027403E-2</v>
      </c>
      <c r="L2777" s="52">
        <f>IFERROR(_xll.qlIndexFixing(Index3M,H2777,TRUE,_xll.ohTrigger(RecalcTrigger,Trigger3M)),NA())</f>
        <v>1.6819313942576682E-2</v>
      </c>
      <c r="M2777" s="52">
        <f>IFERROR(_xll.qlIndexFixing(ONIndex3M,I2777,TRUE,_xll.ohTrigger(RecalcTrigger,Trigger3M)),NA())</f>
        <v>1.6788785720898147E-2</v>
      </c>
      <c r="N2777" s="52">
        <f>IFERROR(_xll.qlIndexFixing(Index6M,$H2777,TRUE,_xll.ohTrigger(RecalcTrigger,Trigger6M)),NA())</f>
        <v>1.8737684924934613E-2</v>
      </c>
      <c r="O2777" s="52">
        <f>IFERROR(_xll.qlIndexFixing(ONIndex6M,I2777,TRUE,_xll.ohTrigger(RecalcTrigger,Trigger6M)),NA())</f>
        <v>1.8658822940000874E-2</v>
      </c>
      <c r="P2777" s="52">
        <f>IFERROR(_xll.qlIndexFixing(Index1Y,$H2777,TRUE,_xll.ohTrigger(RecalcTrigger,Trigger1Y)),NA())</f>
        <v>2.0801239977193756E-2</v>
      </c>
      <c r="Q2777" s="52">
        <f>IFERROR(_xll.qlIndexFixing(ONIndex1Y,I2777,TRUE,_xll.ohTrigger(RecalcTrigger,Trigger1Y)),NA())</f>
        <v>2.0602686858843811E-2</v>
      </c>
    </row>
    <row r="2778" spans="2:17" x14ac:dyDescent="0.2">
      <c r="B2778" s="46" t="s">
        <v>51</v>
      </c>
      <c r="D2778" s="49">
        <f>_xll.qlCalendarAdvance(LocalCalendar,$D2777,B2778,"f",FALSE)</f>
        <v>59259</v>
      </c>
      <c r="E2778" s="49">
        <f>_xll.qlInterestRateIndexValueDate(IndexON,D2778)</f>
        <v>59259</v>
      </c>
      <c r="F2778" s="52">
        <f>IFERROR(_xll.qlIndexFixing(IndexON,D2778,TRUE,_xll.ohTrigger(RecalcTrigger,TriggerON)),NA())</f>
        <v>1.2293718818385813E-2</v>
      </c>
      <c r="H2778" s="49">
        <f>_xll.qlCalendarAdvance(IborCalendar,$H2777,B2778,"f",FALSE)</f>
        <v>59238</v>
      </c>
      <c r="I2778" s="49">
        <f>_xll.qlInterestRateIndexValueDate(Index1M,$H2778)</f>
        <v>59240</v>
      </c>
      <c r="J2778" s="52">
        <f>IFERROR(_xll.qlIndexFixing(Index1M,$H2778,TRUE,_xll.ohTrigger(RecalcTrigger,Trigger1M)),NA())</f>
        <v>1.5337088991747161E-2</v>
      </c>
      <c r="K2778" s="52">
        <f>IFERROR(_xll.qlIndexFixing(ONIndex1M,I2778,TRUE,_xll.ohTrigger(RecalcTrigger,Trigger1M)),NA())</f>
        <v>1.5330196801146556E-2</v>
      </c>
      <c r="L2778" s="52">
        <f>IFERROR(_xll.qlIndexFixing(Index3M,H2778,TRUE,_xll.ohTrigger(RecalcTrigger,Trigger3M)),NA())</f>
        <v>1.6818531181785178E-2</v>
      </c>
      <c r="M2778" s="52">
        <f>IFERROR(_xll.qlIndexFixing(ONIndex3M,I2778,TRUE,_xll.ohTrigger(RecalcTrigger,Trigger3M)),NA())</f>
        <v>1.6787984401966938E-2</v>
      </c>
      <c r="N2778" s="52">
        <f>IFERROR(_xll.qlIndexFixing(Index6M,$H2778,TRUE,_xll.ohTrigger(RecalcTrigger,Trigger6M)),NA())</f>
        <v>1.873650730870258E-2</v>
      </c>
      <c r="O2778" s="52">
        <f>IFERROR(_xll.qlIndexFixing(ONIndex6M,I2778,TRUE,_xll.ohTrigger(RecalcTrigger,Trigger6M)),NA())</f>
        <v>1.8658048761732715E-2</v>
      </c>
      <c r="P2778" s="52">
        <f>IFERROR(_xll.qlIndexFixing(Index1Y,$H2778,TRUE,_xll.ohTrigger(RecalcTrigger,Trigger1Y)),NA())</f>
        <v>2.0800586901646545E-2</v>
      </c>
      <c r="Q2778" s="52">
        <f>IFERROR(_xll.qlIndexFixing(ONIndex1Y,I2778,TRUE,_xll.ohTrigger(RecalcTrigger,Trigger1Y)),NA())</f>
        <v>2.060198847090966E-2</v>
      </c>
    </row>
    <row r="2779" spans="2:17" x14ac:dyDescent="0.2">
      <c r="B2779" s="46" t="s">
        <v>51</v>
      </c>
      <c r="D2779" s="49">
        <f>_xll.qlCalendarAdvance(LocalCalendar,$D2778,B2779,"f",FALSE)</f>
        <v>59266</v>
      </c>
      <c r="E2779" s="49">
        <f>_xll.qlInterestRateIndexValueDate(IndexON,D2779)</f>
        <v>59266</v>
      </c>
      <c r="F2779" s="52">
        <f>IFERROR(_xll.qlIndexFixing(IndexON,D2779,TRUE,_xll.ohTrigger(RecalcTrigger,TriggerON)),NA())</f>
        <v>1.2292267566467174E-2</v>
      </c>
      <c r="H2779" s="49">
        <f>_xll.qlCalendarAdvance(IborCalendar,$H2778,B2779,"f",FALSE)</f>
        <v>59245</v>
      </c>
      <c r="I2779" s="49">
        <f>_xll.qlInterestRateIndexValueDate(Index1M,$H2779)</f>
        <v>59247</v>
      </c>
      <c r="J2779" s="52">
        <f>IFERROR(_xll.qlIndexFixing(Index1M,$H2779,TRUE,_xll.ohTrigger(RecalcTrigger,Trigger1M)),NA())</f>
        <v>1.5335968947256457E-2</v>
      </c>
      <c r="K2779" s="52">
        <f>IFERROR(_xll.qlIndexFixing(ONIndex1M,I2779,TRUE,_xll.ohTrigger(RecalcTrigger,Trigger1M)),NA())</f>
        <v>1.5329068575846705E-2</v>
      </c>
      <c r="L2779" s="52">
        <f>IFERROR(_xll.qlIndexFixing(Index3M,H2779,TRUE,_xll.ohTrigger(RecalcTrigger,Trigger3M)),NA())</f>
        <v>1.6817751800321131E-2</v>
      </c>
      <c r="M2779" s="52">
        <f>IFERROR(_xll.qlIndexFixing(ONIndex3M,I2779,TRUE,_xll.ohTrigger(RecalcTrigger,Trigger3M)),NA())</f>
        <v>1.6787186447917435E-2</v>
      </c>
      <c r="N2779" s="52">
        <f>IFERROR(_xll.qlIndexFixing(Index6M,$H2779,TRUE,_xll.ohTrigger(RecalcTrigger,Trigger6M)),NA())</f>
        <v>1.87357663382565E-2</v>
      </c>
      <c r="O2779" s="52">
        <f>IFERROR(_xll.qlIndexFixing(ONIndex6M,I2779,TRUE,_xll.ohTrigger(RecalcTrigger,Trigger6M)),NA())</f>
        <v>1.8657277451969989E-2</v>
      </c>
      <c r="P2779" s="52">
        <f>IFERROR(_xll.qlIndexFixing(Index1Y,$H2779,TRUE,_xll.ohTrigger(RecalcTrigger,Trigger1Y)),NA())</f>
        <v>2.079993613419855E-2</v>
      </c>
      <c r="Q2779" s="52">
        <f>IFERROR(_xll.qlIndexFixing(ONIndex1Y,I2779,TRUE,_xll.ohTrigger(RecalcTrigger,Trigger1Y)),NA())</f>
        <v>2.0601292343060962E-2</v>
      </c>
    </row>
    <row r="2780" spans="2:17" x14ac:dyDescent="0.2">
      <c r="B2780" s="46" t="s">
        <v>51</v>
      </c>
      <c r="D2780" s="49">
        <f>_xll.qlCalendarAdvance(LocalCalendar,$D2779,B2780,"f",FALSE)</f>
        <v>59273</v>
      </c>
      <c r="E2780" s="49">
        <f>_xll.qlInterestRateIndexValueDate(IndexON,D2780)</f>
        <v>59273</v>
      </c>
      <c r="F2780" s="52">
        <f>IFERROR(_xll.qlIndexFixing(IndexON,D2780,TRUE,_xll.ohTrigger(RecalcTrigger,TriggerON)),NA())</f>
        <v>1.2290822501279663E-2</v>
      </c>
      <c r="H2780" s="49">
        <f>_xll.qlCalendarAdvance(IborCalendar,$H2779,B2780,"f",FALSE)</f>
        <v>59252</v>
      </c>
      <c r="I2780" s="49">
        <f>_xll.qlInterestRateIndexValueDate(Index1M,$H2780)</f>
        <v>59258</v>
      </c>
      <c r="J2780" s="52">
        <f>IFERROR(_xll.qlIndexFixing(Index1M,$H2780,TRUE,_xll.ohTrigger(RecalcTrigger,Trigger1M)),NA())</f>
        <v>1.5334218501267011E-2</v>
      </c>
      <c r="K2780" s="52">
        <f>IFERROR(_xll.qlIndexFixing(ONIndex1M,I2780,TRUE,_xll.ohTrigger(RecalcTrigger,Trigger1M)),NA())</f>
        <v>1.5326812505715992E-2</v>
      </c>
      <c r="L2780" s="52">
        <f>IFERROR(_xll.qlIndexFixing(Index3M,H2780,TRUE,_xll.ohTrigger(RecalcTrigger,Trigger3M)),NA())</f>
        <v>1.6815858808931869E-2</v>
      </c>
      <c r="M2780" s="52">
        <f>IFERROR(_xll.qlIndexFixing(ONIndex3M,I2780,TRUE,_xll.ohTrigger(RecalcTrigger,Trigger3M)),NA())</f>
        <v>1.6785269689858495E-2</v>
      </c>
      <c r="N2780" s="52">
        <f>IFERROR(_xll.qlIndexFixing(Index6M,$H2780,TRUE,_xll.ohTrigger(RecalcTrigger,Trigger6M)),NA())</f>
        <v>1.8734173486749082E-2</v>
      </c>
      <c r="O2780" s="52">
        <f>IFERROR(_xll.qlIndexFixing(ONIndex6M,I2780,TRUE,_xll.ohTrigger(RecalcTrigger,Trigger6M)),NA())</f>
        <v>1.8655213806848536E-2</v>
      </c>
      <c r="P2780" s="52">
        <f>IFERROR(_xll.qlIndexFixing(Index1Y,$H2780,TRUE,_xll.ohTrigger(RecalcTrigger,Trigger1Y)),NA())</f>
        <v>2.0797814384107504E-2</v>
      </c>
      <c r="Q2780" s="52">
        <f>IFERROR(_xll.qlIndexFixing(ONIndex1Y,I2780,TRUE,_xll.ohTrigger(RecalcTrigger,Trigger1Y)),NA())</f>
        <v>2.0599123080238257E-2</v>
      </c>
    </row>
    <row r="2781" spans="2:17" x14ac:dyDescent="0.2">
      <c r="B2781" s="46" t="s">
        <v>51</v>
      </c>
      <c r="D2781" s="49">
        <f>_xll.qlCalendarAdvance(LocalCalendar,$D2780,B2781,"f",FALSE)</f>
        <v>59280</v>
      </c>
      <c r="E2781" s="49">
        <f>_xll.qlInterestRateIndexValueDate(IndexON,D2781)</f>
        <v>59280</v>
      </c>
      <c r="F2781" s="52">
        <f>IFERROR(_xll.qlIndexFixing(IndexON,D2781,TRUE,_xll.ohTrigger(RecalcTrigger,TriggerON)),NA())</f>
        <v>1.2289383622983152E-2</v>
      </c>
      <c r="H2781" s="49">
        <f>_xll.qlCalendarAdvance(IborCalendar,$H2780,B2781,"f",FALSE)</f>
        <v>59259</v>
      </c>
      <c r="I2781" s="49">
        <f>_xll.qlInterestRateIndexValueDate(Index1M,$H2781)</f>
        <v>59261</v>
      </c>
      <c r="J2781" s="52">
        <f>IFERROR(_xll.qlIndexFixing(Index1M,$H2781,TRUE,_xll.ohTrigger(RecalcTrigger,Trigger1M)),NA())</f>
        <v>1.5333000758880173E-2</v>
      </c>
      <c r="K2781" s="52">
        <f>IFERROR(_xll.qlIndexFixing(ONIndex1M,I2781,TRUE,_xll.ohTrigger(RecalcTrigger,Trigger1M)),NA())</f>
        <v>1.532682639798999E-2</v>
      </c>
      <c r="L2781" s="52">
        <f>IFERROR(_xll.qlIndexFixing(Index3M,H2781,TRUE,_xll.ohTrigger(RecalcTrigger,Trigger3M)),NA())</f>
        <v>1.6815190341370079E-2</v>
      </c>
      <c r="M2781" s="52">
        <f>IFERROR(_xll.qlIndexFixing(ONIndex3M,I2781,TRUE,_xll.ohTrigger(RecalcTrigger,Trigger3M)),NA())</f>
        <v>1.6785600634490194E-2</v>
      </c>
      <c r="N2781" s="52">
        <f>IFERROR(_xll.qlIndexFixing(Index6M,$H2781,TRUE,_xll.ohTrigger(RecalcTrigger,Trigger6M)),NA())</f>
        <v>1.8732990000274834E-2</v>
      </c>
      <c r="O2781" s="52">
        <f>IFERROR(_xll.qlIndexFixing(ONIndex6M,I2781,TRUE,_xll.ohTrigger(RecalcTrigger,Trigger6M)),NA())</f>
        <v>1.865574343822729E-2</v>
      </c>
      <c r="P2781" s="52">
        <f>IFERROR(_xll.qlIndexFixing(Index1Y,$H2781,TRUE,_xll.ohTrigger(RecalcTrigger,Trigger1Y)),NA())</f>
        <v>2.0796985740907895E-2</v>
      </c>
      <c r="Q2781" s="52">
        <f>IFERROR(_xll.qlIndexFixing(ONIndex1Y,I2781,TRUE,_xll.ohTrigger(RecalcTrigger,Trigger1Y)),NA())</f>
        <v>2.059990686791302E-2</v>
      </c>
    </row>
    <row r="2782" spans="2:17" x14ac:dyDescent="0.2">
      <c r="B2782" s="46" t="s">
        <v>51</v>
      </c>
      <c r="D2782" s="49">
        <f>_xll.qlCalendarAdvance(LocalCalendar,$D2781,B2782,"f",FALSE)</f>
        <v>59287</v>
      </c>
      <c r="E2782" s="49">
        <f>_xll.qlInterestRateIndexValueDate(IndexON,D2782)</f>
        <v>59287</v>
      </c>
      <c r="F2782" s="52">
        <f>IFERROR(_xll.qlIndexFixing(IndexON,D2782,TRUE,_xll.ohTrigger(RecalcTrigger,TriggerON)),NA())</f>
        <v>1.2287950931657576E-2</v>
      </c>
      <c r="H2782" s="49">
        <f>_xll.qlCalendarAdvance(IborCalendar,$H2781,B2782,"f",FALSE)</f>
        <v>59266</v>
      </c>
      <c r="I2782" s="49">
        <f>_xll.qlInterestRateIndexValueDate(Index1M,$H2782)</f>
        <v>59268</v>
      </c>
      <c r="J2782" s="52">
        <f>IFERROR(_xll.qlIndexFixing(Index1M,$H2782,TRUE,_xll.ohTrigger(RecalcTrigger,Trigger1M)),NA())</f>
        <v>1.5332637393923893E-2</v>
      </c>
      <c r="K2782" s="52">
        <f>IFERROR(_xll.qlIndexFixing(ONIndex1M,I2782,TRUE,_xll.ohTrigger(RecalcTrigger,Trigger1M)),NA())</f>
        <v>1.5325712445433126E-2</v>
      </c>
      <c r="L2782" s="52">
        <f>IFERROR(_xll.qlIndexFixing(Index3M,H2782,TRUE,_xll.ohTrigger(RecalcTrigger,Trigger3M)),NA())</f>
        <v>1.6814420481396506E-2</v>
      </c>
      <c r="M2782" s="52">
        <f>IFERROR(_xll.qlIndexFixing(ONIndex3M,I2782,TRUE,_xll.ohTrigger(RecalcTrigger,Trigger3M)),NA())</f>
        <v>1.6784812775059166E-2</v>
      </c>
      <c r="N2782" s="52">
        <f>IFERROR(_xll.qlIndexFixing(Index6M,$H2782,TRUE,_xll.ohTrigger(RecalcTrigger,Trigger6M)),NA())</f>
        <v>1.8733995395985158E-2</v>
      </c>
      <c r="O2782" s="52">
        <f>IFERROR(_xll.qlIndexFixing(ONIndex6M,I2782,TRUE,_xll.ohTrigger(RecalcTrigger,Trigger6M)),NA())</f>
        <v>1.8654980734220672E-2</v>
      </c>
      <c r="P2782" s="52">
        <f>IFERROR(_xll.qlIndexFixing(Index1Y,$H2782,TRUE,_xll.ohTrigger(RecalcTrigger,Trigger1Y)),NA())</f>
        <v>2.0797997680404991E-2</v>
      </c>
      <c r="Q2782" s="52">
        <f>IFERROR(_xll.qlIndexFixing(ONIndex1Y,I2782,TRUE,_xll.ohTrigger(RecalcTrigger,Trigger1Y)),NA())</f>
        <v>2.0599217520533841E-2</v>
      </c>
    </row>
    <row r="2783" spans="2:17" x14ac:dyDescent="0.2">
      <c r="B2783" s="46" t="s">
        <v>51</v>
      </c>
      <c r="D2783" s="49">
        <f>_xll.qlCalendarAdvance(LocalCalendar,$D2782,B2783,"f",FALSE)</f>
        <v>59294</v>
      </c>
      <c r="E2783" s="49">
        <f>_xll.qlInterestRateIndexValueDate(IndexON,D2783)</f>
        <v>59294</v>
      </c>
      <c r="F2783" s="52">
        <f>IFERROR(_xll.qlIndexFixing(IndexON,D2783,TRUE,_xll.ohTrigger(RecalcTrigger,TriggerON)),NA())</f>
        <v>1.2286524426983192E-2</v>
      </c>
      <c r="H2783" s="49">
        <f>_xll.qlCalendarAdvance(IborCalendar,$H2782,B2783,"f",FALSE)</f>
        <v>59273</v>
      </c>
      <c r="I2783" s="49">
        <f>_xll.qlInterestRateIndexValueDate(Index1M,$H2783)</f>
        <v>59275</v>
      </c>
      <c r="J2783" s="52">
        <f>IFERROR(_xll.qlIndexFixing(Index1M,$H2783,TRUE,_xll.ohTrigger(RecalcTrigger,Trigger1M)),NA())</f>
        <v>1.5331536402855258E-2</v>
      </c>
      <c r="K2783" s="52">
        <f>IFERROR(_xll.qlIndexFixing(ONIndex1M,I2783,TRUE,_xll.ohTrigger(RecalcTrigger,Trigger1M)),NA())</f>
        <v>1.5324603250483904E-2</v>
      </c>
      <c r="L2783" s="52">
        <f>IFERROR(_xll.qlIndexFixing(Index3M,H2783,TRUE,_xll.ohTrigger(RecalcTrigger,Trigger3M)),NA())</f>
        <v>1.6813654000265632E-2</v>
      </c>
      <c r="M2783" s="52">
        <f>IFERROR(_xll.qlIndexFixing(ONIndex3M,I2783,TRUE,_xll.ohTrigger(RecalcTrigger,Trigger3M)),NA())</f>
        <v>1.6784028280483199E-2</v>
      </c>
      <c r="N2783" s="52">
        <f>IFERROR(_xll.qlIndexFixing(Index6M,$H2783,TRUE,_xll.ohTrigger(RecalcTrigger,Trigger6M)),NA())</f>
        <v>1.8732831416629691E-2</v>
      </c>
      <c r="O2783" s="52">
        <f>IFERROR(_xll.qlIndexFixing(ONIndex6M,I2783,TRUE,_xll.ohTrigger(RecalcTrigger,Trigger6M)),NA())</f>
        <v>1.8654220898746132E-2</v>
      </c>
      <c r="P2783" s="52">
        <f>IFERROR(_xll.qlIndexFixing(Index1Y,$H2783,TRUE,_xll.ohTrigger(RecalcTrigger,Trigger1Y)),NA())</f>
        <v>2.0797908395872783E-2</v>
      </c>
      <c r="Q2783" s="52">
        <f>IFERROR(_xll.qlIndexFixing(ONIndex1Y,I2783,TRUE,_xll.ohTrigger(RecalcTrigger,Trigger1Y)),NA())</f>
        <v>2.059853043332005E-2</v>
      </c>
    </row>
    <row r="2784" spans="2:17" x14ac:dyDescent="0.2">
      <c r="B2784" s="46" t="s">
        <v>51</v>
      </c>
      <c r="D2784" s="49">
        <f>_xll.qlCalendarAdvance(LocalCalendar,$D2783,B2784,"f",FALSE)</f>
        <v>59301</v>
      </c>
      <c r="E2784" s="49">
        <f>_xll.qlInterestRateIndexValueDate(IndexON,D2784)</f>
        <v>59301</v>
      </c>
      <c r="F2784" s="52">
        <f>IFERROR(_xll.qlIndexFixing(IndexON,D2784,TRUE,_xll.ohTrigger(RecalcTrigger,TriggerON)),NA())</f>
        <v>1.2285104109199807E-2</v>
      </c>
      <c r="H2784" s="49">
        <f>_xll.qlCalendarAdvance(IborCalendar,$H2783,B2784,"f",FALSE)</f>
        <v>59280</v>
      </c>
      <c r="I2784" s="49">
        <f>_xll.qlInterestRateIndexValueDate(Index1M,$H2784)</f>
        <v>59282</v>
      </c>
      <c r="J2784" s="52">
        <f>IFERROR(_xll.qlIndexFixing(Index1M,$H2784,TRUE,_xll.ohTrigger(RecalcTrigger,Trigger1M)),NA())</f>
        <v>1.5330440175142781E-2</v>
      </c>
      <c r="K2784" s="52">
        <f>IFERROR(_xll.qlIndexFixing(ONIndex1M,I2784,TRUE,_xll.ohTrigger(RecalcTrigger,Trigger1M)),NA())</f>
        <v>1.5323498813089032E-2</v>
      </c>
      <c r="L2784" s="52">
        <f>IFERROR(_xll.qlIndexFixing(Index3M,H2784,TRUE,_xll.ohTrigger(RecalcTrigger,Trigger3M)),NA())</f>
        <v>1.6812890897978338E-2</v>
      </c>
      <c r="M2784" s="52">
        <f>IFERROR(_xll.qlIndexFixing(ONIndex3M,I2784,TRUE,_xll.ohTrigger(RecalcTrigger,Trigger3M)),NA())</f>
        <v>1.6783247150815583E-2</v>
      </c>
      <c r="N2784" s="52">
        <f>IFERROR(_xll.qlIndexFixing(Index6M,$H2784,TRUE,_xll.ohTrigger(RecalcTrigger,Trigger6M)),NA())</f>
        <v>1.8732104926245299E-2</v>
      </c>
      <c r="O2784" s="52">
        <f>IFERROR(_xll.qlIndexFixing(ONIndex6M,I2784,TRUE,_xll.ohTrigger(RecalcTrigger,Trigger6M)),NA())</f>
        <v>1.8653463931910252E-2</v>
      </c>
      <c r="P2784" s="52">
        <f>IFERROR(_xll.qlIndexFixing(Index1Y,$H2784,TRUE,_xll.ohTrigger(RecalcTrigger,Trigger1Y)),NA())</f>
        <v>2.0796716918290645E-2</v>
      </c>
      <c r="Q2784" s="52">
        <f>IFERROR(_xll.qlIndexFixing(ONIndex1Y,I2784,TRUE,_xll.ohTrigger(RecalcTrigger,Trigger1Y)),NA())</f>
        <v>2.0597845606245002E-2</v>
      </c>
    </row>
    <row r="2785" spans="2:17" x14ac:dyDescent="0.2">
      <c r="B2785" s="46" t="s">
        <v>51</v>
      </c>
      <c r="D2785" s="49">
        <f>_xll.qlCalendarAdvance(LocalCalendar,$D2784,B2785,"f",FALSE)</f>
        <v>59308</v>
      </c>
      <c r="E2785" s="49">
        <f>_xll.qlInterestRateIndexValueDate(IndexON,D2785)</f>
        <v>59308</v>
      </c>
      <c r="F2785" s="52">
        <f>IFERROR(_xll.qlIndexFixing(IndexON,D2785,TRUE,_xll.ohTrigger(RecalcTrigger,TriggerON)),NA())</f>
        <v>1.2283689978307422E-2</v>
      </c>
      <c r="H2785" s="49">
        <f>_xll.qlCalendarAdvance(IborCalendar,$H2784,B2785,"f",FALSE)</f>
        <v>59287</v>
      </c>
      <c r="I2785" s="49">
        <f>_xll.qlInterestRateIndexValueDate(Index1M,$H2785)</f>
        <v>59289</v>
      </c>
      <c r="J2785" s="52">
        <f>IFERROR(_xll.qlIndexFixing(Index1M,$H2785,TRUE,_xll.ohTrigger(RecalcTrigger,Trigger1M)),NA())</f>
        <v>1.5329846159918989E-2</v>
      </c>
      <c r="K2785" s="52">
        <f>IFERROR(_xll.qlIndexFixing(ONIndex1M,I2785,TRUE,_xll.ohTrigger(RecalcTrigger,Trigger1M)),NA())</f>
        <v>1.5322646860207456E-2</v>
      </c>
      <c r="L2785" s="52">
        <f>IFERROR(_xll.qlIndexFixing(Index3M,H2785,TRUE,_xll.ohTrigger(RecalcTrigger,Trigger3M)),NA())</f>
        <v>1.6813146477340293E-2</v>
      </c>
      <c r="M2785" s="52">
        <f>IFERROR(_xll.qlIndexFixing(ONIndex3M,I2785,TRUE,_xll.ohTrigger(RecalcTrigger,Trigger3M)),NA())</f>
        <v>1.6782805147768087E-2</v>
      </c>
      <c r="N2785" s="52">
        <f>IFERROR(_xll.qlIndexFixing(Index6M,$H2785,TRUE,_xll.ohTrigger(RecalcTrigger,Trigger6M)),NA())</f>
        <v>1.8731816432564708E-2</v>
      </c>
      <c r="O2785" s="52">
        <f>IFERROR(_xll.qlIndexFixing(ONIndex6M,I2785,TRUE,_xll.ohTrigger(RecalcTrigger,Trigger6M)),NA())</f>
        <v>1.8653139304019017E-2</v>
      </c>
      <c r="P2785" s="52">
        <f>IFERROR(_xll.qlIndexFixing(Index1Y,$H2785,TRUE,_xll.ohTrigger(RecalcTrigger,Trigger1Y)),NA())</f>
        <v>2.0796079999344505E-2</v>
      </c>
      <c r="Q2785" s="52">
        <f>IFERROR(_xll.qlIndexFixing(ONIndex1Y,I2785,TRUE,_xll.ohTrigger(RecalcTrigger,Trigger1Y)),NA())</f>
        <v>2.0597703585776284E-2</v>
      </c>
    </row>
    <row r="2786" spans="2:17" x14ac:dyDescent="0.2">
      <c r="B2786" s="46" t="s">
        <v>51</v>
      </c>
      <c r="D2786" s="49">
        <f>_xll.qlCalendarAdvance(LocalCalendar,$D2785,B2786,"f",FALSE)</f>
        <v>59315</v>
      </c>
      <c r="E2786" s="49">
        <f>_xll.qlInterestRateIndexValueDate(IndexON,D2786)</f>
        <v>59315</v>
      </c>
      <c r="F2786" s="52">
        <f>IFERROR(_xll.qlIndexFixing(IndexON,D2786,TRUE,_xll.ohTrigger(RecalcTrigger,TriggerON)),NA())</f>
        <v>1.2282282034146164E-2</v>
      </c>
      <c r="H2786" s="49">
        <f>_xll.qlCalendarAdvance(IborCalendar,$H2785,B2786,"f",FALSE)</f>
        <v>59294</v>
      </c>
      <c r="I2786" s="49">
        <f>_xll.qlInterestRateIndexValueDate(Index1M,$H2786)</f>
        <v>59296</v>
      </c>
      <c r="J2786" s="52">
        <f>IFERROR(_xll.qlIndexFixing(Index1M,$H2786,TRUE,_xll.ohTrigger(RecalcTrigger,Trigger1M)),NA())</f>
        <v>1.5328262009768263E-2</v>
      </c>
      <c r="K2786" s="52">
        <f>IFERROR(_xll.qlIndexFixing(ONIndex1M,I2786,TRUE,_xll.ohTrigger(RecalcTrigger,Trigger1M)),NA())</f>
        <v>1.5321304211122211E-2</v>
      </c>
      <c r="L2786" s="52">
        <f>IFERROR(_xll.qlIndexFixing(Index3M,H2786,TRUE,_xll.ohTrigger(RecalcTrigger,Trigger3M)),NA())</f>
        <v>1.6812390751123368E-2</v>
      </c>
      <c r="M2786" s="52">
        <f>IFERROR(_xll.qlIndexFixing(ONIndex3M,I2786,TRUE,_xll.ohTrigger(RecalcTrigger,Trigger3M)),NA())</f>
        <v>1.6781694986072182E-2</v>
      </c>
      <c r="N2786" s="52">
        <f>IFERROR(_xll.qlIndexFixing(Index6M,$H2786,TRUE,_xll.ohTrigger(RecalcTrigger,Trigger6M)),NA())</f>
        <v>1.8730660633482075E-2</v>
      </c>
      <c r="O2786" s="52">
        <f>IFERROR(_xll.qlIndexFixing(ONIndex6M,I2786,TRUE,_xll.ohTrigger(RecalcTrigger,Trigger6M)),NA())</f>
        <v>1.8651958603914665E-2</v>
      </c>
      <c r="P2786" s="52">
        <f>IFERROR(_xll.qlIndexFixing(Index1Y,$H2786,TRUE,_xll.ohTrigger(RecalcTrigger,Trigger1Y)),NA())</f>
        <v>2.0795998024412631E-2</v>
      </c>
      <c r="Q2786" s="52">
        <f>IFERROR(_xll.qlIndexFixing(ONIndex1Y,I2786,TRUE,_xll.ohTrigger(RecalcTrigger,Trigger1Y)),NA())</f>
        <v>2.059648273253778E-2</v>
      </c>
    </row>
    <row r="2787" spans="2:17" x14ac:dyDescent="0.2">
      <c r="B2787" s="46" t="s">
        <v>51</v>
      </c>
      <c r="D2787" s="49">
        <f>_xll.qlCalendarAdvance(LocalCalendar,$D2786,B2787,"f",FALSE)</f>
        <v>59322</v>
      </c>
      <c r="E2787" s="49">
        <f>_xll.qlInterestRateIndexValueDate(IndexON,D2787)</f>
        <v>59322</v>
      </c>
      <c r="F2787" s="52">
        <f>IFERROR(_xll.qlIndexFixing(IndexON,D2787,TRUE,_xll.ohTrigger(RecalcTrigger,TriggerON)),NA())</f>
        <v>1.2280880276795969E-2</v>
      </c>
      <c r="H2787" s="49">
        <f>_xll.qlCalendarAdvance(IborCalendar,$H2786,B2787,"f",FALSE)</f>
        <v>59301</v>
      </c>
      <c r="I2787" s="49">
        <f>_xll.qlInterestRateIndexValueDate(Index1M,$H2787)</f>
        <v>59303</v>
      </c>
      <c r="J2787" s="52">
        <f>IFERROR(_xll.qlIndexFixing(Index1M,$H2787,TRUE,_xll.ohTrigger(RecalcTrigger,Trigger1M)),NA())</f>
        <v>1.5327180072103642E-2</v>
      </c>
      <c r="K2787" s="52">
        <f>IFERROR(_xll.qlIndexFixing(ONIndex1M,I2787,TRUE,_xll.ohTrigger(RecalcTrigger,Trigger1M)),NA())</f>
        <v>1.5320214046470326E-2</v>
      </c>
      <c r="L2787" s="52">
        <f>IFERROR(_xll.qlIndexFixing(Index3M,H2787,TRUE,_xll.ohTrigger(RecalcTrigger,Trigger3M)),NA())</f>
        <v>1.6811638404219443E-2</v>
      </c>
      <c r="M2787" s="52">
        <f>IFERROR(_xll.qlIndexFixing(ONIndex3M,I2787,TRUE,_xll.ohTrigger(RecalcTrigger,Trigger3M)),NA())</f>
        <v>1.6780923950996396E-2</v>
      </c>
      <c r="N2787" s="52">
        <f>IFERROR(_xll.qlIndexFixing(Index6M,$H2787,TRUE,_xll.ohTrigger(RecalcTrigger,Trigger6M)),NA())</f>
        <v>1.8729942831096327E-2</v>
      </c>
      <c r="O2787" s="52">
        <f>IFERROR(_xll.qlIndexFixing(ONIndex6M,I2787,TRUE,_xll.ohTrigger(RecalcTrigger,Trigger6M)),NA())</f>
        <v>1.8651210242781602E-2</v>
      </c>
      <c r="P2787" s="52">
        <f>IFERROR(_xll.qlIndexFixing(Index1Y,$H2787,TRUE,_xll.ohTrigger(RecalcTrigger,Trigger1Y)),NA())</f>
        <v>2.0794813085651859E-2</v>
      </c>
      <c r="Q2787" s="52">
        <f>IFERROR(_xll.qlIndexFixing(ONIndex1Y,I2787,TRUE,_xll.ohTrigger(RecalcTrigger,Trigger1Y)),NA())</f>
        <v>2.0595804685905605E-2</v>
      </c>
    </row>
    <row r="2788" spans="2:17" x14ac:dyDescent="0.2">
      <c r="B2788" s="46" t="s">
        <v>51</v>
      </c>
      <c r="D2788" s="49">
        <f>_xll.qlCalendarAdvance(LocalCalendar,$D2787,B2788,"f",FALSE)</f>
        <v>59329</v>
      </c>
      <c r="E2788" s="49">
        <f>_xll.qlInterestRateIndexValueDate(IndexON,D2788)</f>
        <v>59329</v>
      </c>
      <c r="F2788" s="52">
        <f>IFERROR(_xll.qlIndexFixing(IndexON,D2788,TRUE,_xll.ohTrigger(RecalcTrigger,TriggerON)),NA())</f>
        <v>1.2279484706256838E-2</v>
      </c>
      <c r="H2788" s="49">
        <f>_xll.qlCalendarAdvance(IborCalendar,$H2787,B2788,"f",FALSE)</f>
        <v>59308</v>
      </c>
      <c r="I2788" s="49">
        <f>_xll.qlInterestRateIndexValueDate(Index1M,$H2788)</f>
        <v>59310</v>
      </c>
      <c r="J2788" s="52">
        <f>IFERROR(_xll.qlIndexFixing(Index1M,$H2788,TRUE,_xll.ohTrigger(RecalcTrigger,Trigger1M)),NA())</f>
        <v>1.5326102897790024E-2</v>
      </c>
      <c r="K2788" s="52">
        <f>IFERROR(_xll.qlIndexFixing(ONIndex1M,I2788,TRUE,_xll.ohTrigger(RecalcTrigger,Trigger1M)),NA())</f>
        <v>1.5319128639479374E-2</v>
      </c>
      <c r="L2788" s="52">
        <f>IFERROR(_xll.qlIndexFixing(Index3M,H2788,TRUE,_xll.ohTrigger(RecalcTrigger,Trigger3M)),NA())</f>
        <v>1.6810889436627667E-2</v>
      </c>
      <c r="M2788" s="52">
        <f>IFERROR(_xll.qlIndexFixing(ONIndex3M,I2788,TRUE,_xll.ohTrigger(RecalcTrigger,Trigger3M)),NA())</f>
        <v>1.6780156280828962E-2</v>
      </c>
      <c r="N2788" s="52">
        <f>IFERROR(_xll.qlIndexFixing(Index6M,$H2788,TRUE,_xll.ohTrigger(RecalcTrigger,Trigger6M)),NA())</f>
        <v>1.8729227924703218E-2</v>
      </c>
      <c r="O2788" s="52">
        <f>IFERROR(_xll.qlIndexFixing(ONIndex6M,I2788,TRUE,_xll.ohTrigger(RecalcTrigger,Trigger6M)),NA())</f>
        <v>1.8650464750233908E-2</v>
      </c>
      <c r="P2788" s="52">
        <f>IFERROR(_xll.qlIndexFixing(Index1Y,$H2788,TRUE,_xll.ohTrigger(RecalcTrigger,Trigger1Y)),NA())</f>
        <v>2.0794183090897294E-2</v>
      </c>
      <c r="Q2788" s="52">
        <f>IFERROR(_xll.qlIndexFixing(ONIndex1Y,I2788,TRUE,_xll.ohTrigger(RecalcTrigger,Trigger1Y)),NA())</f>
        <v>2.0595128899465465E-2</v>
      </c>
    </row>
    <row r="2789" spans="2:17" x14ac:dyDescent="0.2">
      <c r="B2789" s="46" t="s">
        <v>51</v>
      </c>
      <c r="D2789" s="49">
        <f>_xll.qlCalendarAdvance(LocalCalendar,$D2788,B2789,"f",FALSE)</f>
        <v>59336</v>
      </c>
      <c r="E2789" s="49">
        <f>_xll.qlInterestRateIndexValueDate(IndexON,D2789)</f>
        <v>59336</v>
      </c>
      <c r="F2789" s="52">
        <f>IFERROR(_xll.qlIndexFixing(IndexON,D2789,TRUE,_xll.ohTrigger(RecalcTrigger,TriggerON)),NA())</f>
        <v>1.2278095322688642E-2</v>
      </c>
      <c r="H2789" s="49">
        <f>_xll.qlCalendarAdvance(IborCalendar,$H2788,B2789,"f",FALSE)</f>
        <v>59315</v>
      </c>
      <c r="I2789" s="49">
        <f>_xll.qlInterestRateIndexValueDate(Index1M,$H2789)</f>
        <v>59317</v>
      </c>
      <c r="J2789" s="52">
        <f>IFERROR(_xll.qlIndexFixing(Index1M,$H2789,TRUE,_xll.ohTrigger(RecalcTrigger,Trigger1M)),NA())</f>
        <v>1.5325030486819675E-2</v>
      </c>
      <c r="K2789" s="52">
        <f>IFERROR(_xll.qlIndexFixing(ONIndex1M,I2789,TRUE,_xll.ohTrigger(RecalcTrigger,Trigger1M)),NA())</f>
        <v>1.5318296891142502E-2</v>
      </c>
      <c r="L2789" s="52">
        <f>IFERROR(_xll.qlIndexFixing(Index3M,H2789,TRUE,_xll.ohTrigger(RecalcTrigger,Trigger3M)),NA())</f>
        <v>1.6810483168615963E-2</v>
      </c>
      <c r="M2789" s="52">
        <f>IFERROR(_xll.qlIndexFixing(ONIndex3M,I2789,TRUE,_xll.ohTrigger(RecalcTrigger,Trigger3M)),NA())</f>
        <v>1.6779728555247342E-2</v>
      </c>
      <c r="N2789" s="52">
        <f>IFERROR(_xll.qlIndexFixing(Index6M,$H2789,TRUE,_xll.ohTrigger(RecalcTrigger,Trigger6M)),NA())</f>
        <v>1.8728515914300581E-2</v>
      </c>
      <c r="O2789" s="52">
        <f>IFERROR(_xll.qlIndexFixing(ONIndex6M,I2789,TRUE,_xll.ohTrigger(RecalcTrigger,Trigger6M)),NA())</f>
        <v>1.8650152261505681E-2</v>
      </c>
      <c r="P2789" s="52">
        <f>IFERROR(_xll.qlIndexFixing(Index1Y,$H2789,TRUE,_xll.ohTrigger(RecalcTrigger,Trigger1Y)),NA())</f>
        <v>2.0794108426720834E-2</v>
      </c>
      <c r="Q2789" s="52">
        <f>IFERROR(_xll.qlIndexFixing(ONIndex1Y,I2789,TRUE,_xll.ohTrigger(RecalcTrigger,Trigger1Y)),NA())</f>
        <v>2.0594996410472355E-2</v>
      </c>
    </row>
    <row r="2790" spans="2:17" x14ac:dyDescent="0.2">
      <c r="B2790" s="46" t="s">
        <v>51</v>
      </c>
      <c r="D2790" s="49">
        <f>_xll.qlCalendarAdvance(LocalCalendar,$D2789,B2790,"f",FALSE)</f>
        <v>59343</v>
      </c>
      <c r="E2790" s="49">
        <f>_xll.qlInterestRateIndexValueDate(IndexON,D2790)</f>
        <v>59343</v>
      </c>
      <c r="F2790" s="52">
        <f>IFERROR(_xll.qlIndexFixing(IndexON,D2790,TRUE,_xll.ohTrigger(RecalcTrigger,TriggerON)),NA())</f>
        <v>1.227671212593151E-2</v>
      </c>
      <c r="H2790" s="49">
        <f>_xll.qlCalendarAdvance(IborCalendar,$H2789,B2790,"f",FALSE)</f>
        <v>59322</v>
      </c>
      <c r="I2790" s="49">
        <f>_xll.qlInterestRateIndexValueDate(Index1M,$H2790)</f>
        <v>59324</v>
      </c>
      <c r="J2790" s="52">
        <f>IFERROR(_xll.qlIndexFixing(Index1M,$H2790,TRUE,_xll.ohTrigger(RecalcTrigger,Trigger1M)),NA())</f>
        <v>1.5323962839195173E-2</v>
      </c>
      <c r="K2790" s="52">
        <f>IFERROR(_xll.qlIndexFixing(ONIndex1M,I2790,TRUE,_xll.ohTrigger(RecalcTrigger,Trigger1M)),NA())</f>
        <v>1.5316972098187165E-2</v>
      </c>
      <c r="L2790" s="52">
        <f>IFERROR(_xll.qlIndexFixing(Index3M,H2790,TRUE,_xll.ohTrigger(RecalcTrigger,Trigger3M)),NA())</f>
        <v>1.6809741166448462E-2</v>
      </c>
      <c r="M2790" s="52">
        <f>IFERROR(_xll.qlIndexFixing(ONIndex3M,I2790,TRUE,_xll.ohTrigger(RecalcTrigger,Trigger3M)),NA())</f>
        <v>1.6778631035059277E-2</v>
      </c>
      <c r="N2790" s="52">
        <f>IFERROR(_xll.qlIndexFixing(Index6M,$H2790,TRUE,_xll.ohTrigger(RecalcTrigger,Trigger6M)),NA())</f>
        <v>1.8727806799884096E-2</v>
      </c>
      <c r="O2790" s="52">
        <f>IFERROR(_xll.qlIndexFixing(ONIndex6M,I2790,TRUE,_xll.ohTrigger(RecalcTrigger,Trigger6M)),NA())</f>
        <v>1.8648982370841338E-2</v>
      </c>
      <c r="P2790" s="52">
        <f>IFERROR(_xll.qlIndexFixing(Index1Y,$H2790,TRUE,_xll.ohTrigger(RecalcTrigger,Trigger1Y)),NA())</f>
        <v>2.079293002554837E-2</v>
      </c>
      <c r="Q2790" s="52">
        <f>IFERROR(_xll.qlIndexFixing(ONIndex1Y,I2790,TRUE,_xll.ohTrigger(RecalcTrigger,Trigger1Y)),NA())</f>
        <v>2.0593784106921476E-2</v>
      </c>
    </row>
    <row r="2791" spans="2:17" x14ac:dyDescent="0.2">
      <c r="B2791" s="46" t="s">
        <v>51</v>
      </c>
      <c r="D2791" s="49">
        <f>_xll.qlCalendarAdvance(LocalCalendar,$D2790,B2791,"f",FALSE)</f>
        <v>59350</v>
      </c>
      <c r="E2791" s="49">
        <f>_xll.qlInterestRateIndexValueDate(IndexON,D2791)</f>
        <v>59350</v>
      </c>
      <c r="F2791" s="52">
        <f>IFERROR(_xll.qlIndexFixing(IndexON,D2791,TRUE,_xll.ohTrigger(RecalcTrigger,TriggerON)),NA())</f>
        <v>1.227533511582557E-2</v>
      </c>
      <c r="H2791" s="49">
        <f>_xll.qlCalendarAdvance(IborCalendar,$H2790,B2791,"f",FALSE)</f>
        <v>59329</v>
      </c>
      <c r="I2791" s="49">
        <f>_xll.qlInterestRateIndexValueDate(Index1M,$H2791)</f>
        <v>59331</v>
      </c>
      <c r="J2791" s="52">
        <f>IFERROR(_xll.qlIndexFixing(Index1M,$H2791,TRUE,_xll.ohTrigger(RecalcTrigger,Trigger1M)),NA())</f>
        <v>1.5322899954913939E-2</v>
      </c>
      <c r="K2791" s="52">
        <f>IFERROR(_xll.qlIndexFixing(ONIndex1M,I2791,TRUE,_xll.ohTrigger(RecalcTrigger,Trigger1M)),NA())</f>
        <v>1.5315900963912554E-2</v>
      </c>
      <c r="L2791" s="52">
        <f>IFERROR(_xll.qlIndexFixing(Index3M,H2791,TRUE,_xll.ohTrigger(RecalcTrigger,Trigger3M)),NA())</f>
        <v>1.6808662809696322E-2</v>
      </c>
      <c r="M2791" s="52">
        <f>IFERROR(_xll.qlIndexFixing(ONIndex3M,I2791,TRUE,_xll.ohTrigger(RecalcTrigger,Trigger3M)),NA())</f>
        <v>1.6777873459457027E-2</v>
      </c>
      <c r="N2791" s="52">
        <f>IFERROR(_xll.qlIndexFixing(Index6M,$H2791,TRUE,_xll.ohTrigger(RecalcTrigger,Trigger6M)),NA())</f>
        <v>1.8727100581451606E-2</v>
      </c>
      <c r="O2791" s="52">
        <f>IFERROR(_xll.qlIndexFixing(ONIndex6M,I2791,TRUE,_xll.ohTrigger(RecalcTrigger,Trigger6M)),NA())</f>
        <v>1.8648245484023107E-2</v>
      </c>
      <c r="P2791" s="52">
        <f>IFERROR(_xll.qlIndexFixing(Index1Y,$H2791,TRUE,_xll.ohTrigger(RecalcTrigger,Trigger1Y)),NA())</f>
        <v>2.0792306954945303E-2</v>
      </c>
      <c r="Q2791" s="52">
        <f>IFERROR(_xll.qlIndexFixing(ONIndex1Y,I2791,TRUE,_xll.ohTrigger(RecalcTrigger,Trigger1Y)),NA())</f>
        <v>2.0593115100924209E-2</v>
      </c>
    </row>
    <row r="2792" spans="2:17" x14ac:dyDescent="0.2">
      <c r="B2792" s="46" t="s">
        <v>51</v>
      </c>
      <c r="D2792" s="49">
        <f>_xll.qlCalendarAdvance(LocalCalendar,$D2791,B2792,"f",FALSE)</f>
        <v>59357</v>
      </c>
      <c r="E2792" s="49">
        <f>_xll.qlInterestRateIndexValueDate(IndexON,D2792)</f>
        <v>59357</v>
      </c>
      <c r="F2792" s="52">
        <f>IFERROR(_xll.qlIndexFixing(IndexON,D2792,TRUE,_xll.ohTrigger(RecalcTrigger,TriggerON)),NA())</f>
        <v>1.2273964292690565E-2</v>
      </c>
      <c r="H2792" s="49">
        <f>_xll.qlCalendarAdvance(IborCalendar,$H2791,B2792,"f",FALSE)</f>
        <v>59336</v>
      </c>
      <c r="I2792" s="49">
        <f>_xll.qlInterestRateIndexValueDate(Index1M,$H2792)</f>
        <v>59338</v>
      </c>
      <c r="J2792" s="52">
        <f>IFERROR(_xll.qlIndexFixing(Index1M,$H2792,TRUE,_xll.ohTrigger(RecalcTrigger,Trigger1M)),NA())</f>
        <v>1.5321841833975974E-2</v>
      </c>
      <c r="K2792" s="52">
        <f>IFERROR(_xll.qlIndexFixing(ONIndex1M,I2792,TRUE,_xll.ohTrigger(RecalcTrigger,Trigger1M)),NA())</f>
        <v>1.531483458721894E-2</v>
      </c>
      <c r="L2792" s="52">
        <f>IFERROR(_xll.qlIndexFixing(Index3M,H2792,TRUE,_xll.ohTrigger(RecalcTrigger,Trigger3M)),NA())</f>
        <v>1.6807927359327634E-2</v>
      </c>
      <c r="M2792" s="52">
        <f>IFERROR(_xll.qlIndexFixing(ONIndex3M,I2792,TRUE,_xll.ohTrigger(RecalcTrigger,Trigger3M)),NA())</f>
        <v>1.6777119248763128E-2</v>
      </c>
      <c r="N2792" s="52">
        <f>IFERROR(_xll.qlIndexFixing(Index6M,$H2792,TRUE,_xll.ohTrigger(RecalcTrigger,Trigger6M)),NA())</f>
        <v>1.8726397259000084E-2</v>
      </c>
      <c r="O2792" s="52">
        <f>IFERROR(_xll.qlIndexFixing(ONIndex6M,I2792,TRUE,_xll.ohTrigger(RecalcTrigger,Trigger6M)),NA())</f>
        <v>1.8647511465790245E-2</v>
      </c>
      <c r="P2792" s="52">
        <f>IFERROR(_xll.qlIndexFixing(Index1Y,$H2792,TRUE,_xll.ohTrigger(RecalcTrigger,Trigger1Y)),NA())</f>
        <v>2.079168619238482E-2</v>
      </c>
      <c r="Q2792" s="52">
        <f>IFERROR(_xll.qlIndexFixing(ONIndex1Y,I2792,TRUE,_xll.ohTrigger(RecalcTrigger,Trigger1Y)),NA())</f>
        <v>2.0592448355039039E-2</v>
      </c>
    </row>
    <row r="2793" spans="2:17" x14ac:dyDescent="0.2">
      <c r="B2793" s="46" t="s">
        <v>51</v>
      </c>
      <c r="D2793" s="49">
        <f>_xll.qlCalendarAdvance(LocalCalendar,$D2792,B2793,"f",FALSE)</f>
        <v>59364</v>
      </c>
      <c r="E2793" s="49">
        <f>_xll.qlInterestRateIndexValueDate(IndexON,D2793)</f>
        <v>59364</v>
      </c>
      <c r="F2793" s="52">
        <f>IFERROR(_xll.qlIndexFixing(IndexON,D2793,TRUE,_xll.ohTrigger(RecalcTrigger,TriggerON)),NA())</f>
        <v>1.2272599656446559E-2</v>
      </c>
      <c r="H2793" s="49">
        <f>_xll.qlCalendarAdvance(IborCalendar,$H2792,B2793,"f",FALSE)</f>
        <v>59343</v>
      </c>
      <c r="I2793" s="49">
        <f>_xll.qlInterestRateIndexValueDate(Index1M,$H2793)</f>
        <v>59345</v>
      </c>
      <c r="J2793" s="52">
        <f>IFERROR(_xll.qlIndexFixing(Index1M,$H2793,TRUE,_xll.ohTrigger(RecalcTrigger,Trigger1M)),NA())</f>
        <v>1.5320788476378697E-2</v>
      </c>
      <c r="K2793" s="52">
        <f>IFERROR(_xll.qlIndexFixing(ONIndex1M,I2793,TRUE,_xll.ohTrigger(RecalcTrigger,Trigger1M)),NA())</f>
        <v>1.5313772968132966E-2</v>
      </c>
      <c r="L2793" s="52">
        <f>IFERROR(_xll.qlIndexFixing(Index3M,H2793,TRUE,_xll.ohTrigger(RecalcTrigger,Trigger3M)),NA())</f>
        <v>1.6807195288261738E-2</v>
      </c>
      <c r="M2793" s="52">
        <f>IFERROR(_xll.qlIndexFixing(ONIndex3M,I2793,TRUE,_xll.ohTrigger(RecalcTrigger,Trigger3M)),NA())</f>
        <v>1.6776368402924291E-2</v>
      </c>
      <c r="N2793" s="52">
        <f>IFERROR(_xll.qlIndexFixing(Index6M,$H2793,TRUE,_xll.ohTrigger(RecalcTrigger,Trigger6M)),NA())</f>
        <v>1.8726569786544644E-2</v>
      </c>
      <c r="O2793" s="52">
        <f>IFERROR(_xll.qlIndexFixing(ONIndex6M,I2793,TRUE,_xll.ohTrigger(RecalcTrigger,Trigger6M)),NA())</f>
        <v>1.8646780316089462E-2</v>
      </c>
      <c r="P2793" s="52">
        <f>IFERROR(_xll.qlIndexFixing(Index1Y,$H2793,TRUE,_xll.ohTrigger(RecalcTrigger,Trigger1Y)),NA())</f>
        <v>2.0791067737861695E-2</v>
      </c>
      <c r="Q2793" s="52">
        <f>IFERROR(_xll.qlIndexFixing(ONIndex1Y,I2793,TRUE,_xll.ohTrigger(RecalcTrigger,Trigger1Y)),NA())</f>
        <v>2.0591783869292613E-2</v>
      </c>
    </row>
    <row r="2794" spans="2:17" x14ac:dyDescent="0.2">
      <c r="B2794" s="46" t="s">
        <v>51</v>
      </c>
      <c r="D2794" s="49">
        <f>_xll.qlCalendarAdvance(LocalCalendar,$D2793,B2794,"f",FALSE)</f>
        <v>59371</v>
      </c>
      <c r="E2794" s="49">
        <f>_xll.qlInterestRateIndexValueDate(IndexON,D2794)</f>
        <v>59371</v>
      </c>
      <c r="F2794" s="52">
        <f>IFERROR(_xll.qlIndexFixing(IndexON,D2794,TRUE,_xll.ohTrigger(RecalcTrigger,TriggerON)),NA())</f>
        <v>1.2271241206933681E-2</v>
      </c>
      <c r="H2794" s="49">
        <f>_xll.qlCalendarAdvance(IborCalendar,$H2793,B2794,"f",FALSE)</f>
        <v>59350</v>
      </c>
      <c r="I2794" s="49">
        <f>_xll.qlInterestRateIndexValueDate(Index1M,$H2794)</f>
        <v>59352</v>
      </c>
      <c r="J2794" s="52">
        <f>IFERROR(_xll.qlIndexFixing(Index1M,$H2794,TRUE,_xll.ohTrigger(RecalcTrigger,Trigger1M)),NA())</f>
        <v>1.5319739882119533E-2</v>
      </c>
      <c r="K2794" s="52">
        <f>IFERROR(_xll.qlIndexFixing(ONIndex1M,I2794,TRUE,_xll.ohTrigger(RecalcTrigger,Trigger1M)),NA())</f>
        <v>1.5312716106601343E-2</v>
      </c>
      <c r="L2794" s="52">
        <f>IFERROR(_xll.qlIndexFixing(Index3M,H2794,TRUE,_xll.ohTrigger(RecalcTrigger,Trigger3M)),NA())</f>
        <v>1.6805445710989221E-2</v>
      </c>
      <c r="M2794" s="52">
        <f>IFERROR(_xll.qlIndexFixing(ONIndex3M,I2794,TRUE,_xll.ohTrigger(RecalcTrigger,Trigger3M)),NA())</f>
        <v>1.6775620921940515E-2</v>
      </c>
      <c r="N2794" s="52">
        <f>IFERROR(_xll.qlIndexFixing(Index6M,$H2794,TRUE,_xll.ohTrigger(RecalcTrigger,Trigger6M)),NA())</f>
        <v>1.8723689594281362E-2</v>
      </c>
      <c r="O2794" s="52">
        <f>IFERROR(_xll.qlIndexFixing(ONIndex6M,I2794,TRUE,_xll.ohTrigger(RecalcTrigger,Trigger6M)),NA())</f>
        <v>1.8646052035000693E-2</v>
      </c>
      <c r="P2794" s="52">
        <f>IFERROR(_xll.qlIndexFixing(Index1Y,$H2794,TRUE,_xll.ohTrigger(RecalcTrigger,Trigger1Y)),NA())</f>
        <v>2.0788790784516609E-2</v>
      </c>
      <c r="Q2794" s="52">
        <f>IFERROR(_xll.qlIndexFixing(ONIndex1Y,I2794,TRUE,_xll.ohTrigger(RecalcTrigger,Trigger1Y)),NA())</f>
        <v>2.0591121643684929E-2</v>
      </c>
    </row>
    <row r="2795" spans="2:17" x14ac:dyDescent="0.2">
      <c r="B2795" s="46" t="s">
        <v>51</v>
      </c>
      <c r="D2795" s="49">
        <f>_xll.qlCalendarAdvance(LocalCalendar,$D2794,B2795,"f",FALSE)</f>
        <v>59378</v>
      </c>
      <c r="E2795" s="49">
        <f>_xll.qlInterestRateIndexValueDate(IndexON,D2795)</f>
        <v>59378</v>
      </c>
      <c r="F2795" s="52">
        <f>IFERROR(_xll.qlIndexFixing(IndexON,D2795,TRUE,_xll.ohTrigger(RecalcTrigger,TriggerON)),NA())</f>
        <v>1.2269888944231866E-2</v>
      </c>
      <c r="H2795" s="49">
        <f>_xll.qlCalendarAdvance(IborCalendar,$H2794,B2795,"f",FALSE)</f>
        <v>59357</v>
      </c>
      <c r="I2795" s="49">
        <f>_xll.qlInterestRateIndexValueDate(Index1M,$H2795)</f>
        <v>59359</v>
      </c>
      <c r="J2795" s="52">
        <f>IFERROR(_xll.qlIndexFixing(Index1M,$H2795,TRUE,_xll.ohTrigger(RecalcTrigger,Trigger1M)),NA())</f>
        <v>1.5318696051201057E-2</v>
      </c>
      <c r="K2795" s="52">
        <f>IFERROR(_xll.qlIndexFixing(ONIndex1M,I2795,TRUE,_xll.ohTrigger(RecalcTrigger,Trigger1M)),NA())</f>
        <v>1.5311664002677361E-2</v>
      </c>
      <c r="L2795" s="52">
        <f>IFERROR(_xll.qlIndexFixing(Index3M,H2795,TRUE,_xll.ohTrigger(RecalcTrigger,Trigger3M)),NA())</f>
        <v>1.6806081847528163E-2</v>
      </c>
      <c r="M2795" s="52">
        <f>IFERROR(_xll.qlIndexFixing(ONIndex3M,I2795,TRUE,_xll.ohTrigger(RecalcTrigger,Trigger3M)),NA())</f>
        <v>1.6774876805838446E-2</v>
      </c>
      <c r="N2795" s="52">
        <f>IFERROR(_xll.qlIndexFixing(Index6M,$H2795,TRUE,_xll.ohTrigger(RecalcTrigger,Trigger6M)),NA())</f>
        <v>1.8724304667495466E-2</v>
      </c>
      <c r="O2795" s="52">
        <f>IFERROR(_xll.qlIndexFixing(ONIndex6M,I2795,TRUE,_xll.ohTrigger(RecalcTrigger,Trigger6M)),NA())</f>
        <v>1.8645326622470648E-2</v>
      </c>
      <c r="P2795" s="52">
        <f>IFERROR(_xll.qlIndexFixing(Index1Y,$H2795,TRUE,_xll.ohTrigger(RecalcTrigger,Trigger1Y)),NA())</f>
        <v>2.0789837752912054E-2</v>
      </c>
      <c r="Q2795" s="52">
        <f>IFERROR(_xll.qlIndexFixing(ONIndex1Y,I2795,TRUE,_xll.ohTrigger(RecalcTrigger,Trigger1Y)),NA())</f>
        <v>2.0590461678242633E-2</v>
      </c>
    </row>
    <row r="2796" spans="2:17" x14ac:dyDescent="0.2">
      <c r="B2796" s="46" t="s">
        <v>51</v>
      </c>
      <c r="D2796" s="49">
        <f>_xll.qlCalendarAdvance(LocalCalendar,$D2795,B2796,"f",FALSE)</f>
        <v>59385</v>
      </c>
      <c r="E2796" s="49">
        <f>_xll.qlInterestRateIndexValueDate(IndexON,D2796)</f>
        <v>59385</v>
      </c>
      <c r="F2796" s="52">
        <f>IFERROR(_xll.qlIndexFixing(IndexON,D2796,TRUE,_xll.ohTrigger(RecalcTrigger,TriggerON)),NA())</f>
        <v>1.2268542868341115E-2</v>
      </c>
      <c r="H2796" s="49">
        <f>_xll.qlCalendarAdvance(IborCalendar,$H2795,B2796,"f",FALSE)</f>
        <v>59364</v>
      </c>
      <c r="I2796" s="49">
        <f>_xll.qlInterestRateIndexValueDate(Index1M,$H2796)</f>
        <v>59366</v>
      </c>
      <c r="J2796" s="52">
        <f>IFERROR(_xll.qlIndexFixing(Index1M,$H2796,TRUE,_xll.ohTrigger(RecalcTrigger,Trigger1M)),NA())</f>
        <v>1.5317656983620693E-2</v>
      </c>
      <c r="K2796" s="52">
        <f>IFERROR(_xll.qlIndexFixing(ONIndex1M,I2796,TRUE,_xll.ohTrigger(RecalcTrigger,Trigger1M)),NA())</f>
        <v>1.531061665636102E-2</v>
      </c>
      <c r="L2796" s="52">
        <f>IFERROR(_xll.qlIndexFixing(Index3M,H2796,TRUE,_xll.ohTrigger(RecalcTrigger,Trigger3M)),NA())</f>
        <v>1.6805019350847657E-2</v>
      </c>
      <c r="M2796" s="52">
        <f>IFERROR(_xll.qlIndexFixing(ONIndex3M,I2796,TRUE,_xll.ohTrigger(RecalcTrigger,Trigger3M)),NA())</f>
        <v>1.6774136054644728E-2</v>
      </c>
      <c r="N2796" s="52">
        <f>IFERROR(_xll.qlIndexFixing(Index6M,$H2796,TRUE,_xll.ohTrigger(RecalcTrigger,Trigger6M)),NA())</f>
        <v>1.8724049902968064E-2</v>
      </c>
      <c r="O2796" s="52">
        <f>IFERROR(_xll.qlIndexFixing(ONIndex6M,I2796,TRUE,_xll.ohTrigger(RecalcTrigger,Trigger6M)),NA())</f>
        <v>1.8644604078525973E-2</v>
      </c>
      <c r="P2796" s="52">
        <f>IFERROR(_xll.qlIndexFixing(Index1Y,$H2796,TRUE,_xll.ohTrigger(RecalcTrigger,Trigger1Y)),NA())</f>
        <v>2.0789226222476826E-2</v>
      </c>
      <c r="Q2796" s="52">
        <f>IFERROR(_xll.qlIndexFixing(ONIndex1Y,I2796,TRUE,_xll.ohTrigger(RecalcTrigger,Trigger1Y)),NA())</f>
        <v>2.0589803972965726E-2</v>
      </c>
    </row>
    <row r="2797" spans="2:17" x14ac:dyDescent="0.2">
      <c r="B2797" s="46" t="s">
        <v>51</v>
      </c>
      <c r="D2797" s="49">
        <f>_xll.qlCalendarAdvance(LocalCalendar,$D2796,B2797,"f",FALSE)</f>
        <v>59392</v>
      </c>
      <c r="E2797" s="49">
        <f>_xll.qlInterestRateIndexValueDate(IndexON,D2797)</f>
        <v>59392</v>
      </c>
      <c r="F2797" s="52">
        <f>IFERROR(_xll.qlIndexFixing(IndexON,D2797,TRUE,_xll.ohTrigger(RecalcTrigger,TriggerON)),NA())</f>
        <v>1.2267202979341363E-2</v>
      </c>
      <c r="H2797" s="49">
        <f>_xll.qlCalendarAdvance(IborCalendar,$H2796,B2797,"f",FALSE)</f>
        <v>59371</v>
      </c>
      <c r="I2797" s="49">
        <f>_xll.qlInterestRateIndexValueDate(Index1M,$H2797)</f>
        <v>59373</v>
      </c>
      <c r="J2797" s="52">
        <f>IFERROR(_xll.qlIndexFixing(Index1M,$H2797,TRUE,_xll.ohTrigger(RecalcTrigger,Trigger1M)),NA())</f>
        <v>1.5316622679370704E-2</v>
      </c>
      <c r="K2797" s="52">
        <f>IFERROR(_xll.qlIndexFixing(ONIndex1M,I2797,TRUE,_xll.ohTrigger(RecalcTrigger,Trigger1M)),NA())</f>
        <v>1.5309574067572385E-2</v>
      </c>
      <c r="L2797" s="52">
        <f>IFERROR(_xll.qlIndexFixing(Index3M,H2797,TRUE,_xll.ohTrigger(RecalcTrigger,Trigger3M)),NA())</f>
        <v>1.6804300796966581E-2</v>
      </c>
      <c r="M2797" s="52">
        <f>IFERROR(_xll.qlIndexFixing(ONIndex3M,I2797,TRUE,_xll.ohTrigger(RecalcTrigger,Trigger3M)),NA())</f>
        <v>1.6773398668279427E-2</v>
      </c>
      <c r="N2797" s="52">
        <f>IFERROR(_xll.qlIndexFixing(Index6M,$H2797,TRUE,_xll.ohTrigger(RecalcTrigger,Trigger6M)),NA())</f>
        <v>1.8722924086338612E-2</v>
      </c>
      <c r="O2797" s="52">
        <f>IFERROR(_xll.qlIndexFixing(ONIndex6M,I2797,TRUE,_xll.ohTrigger(RecalcTrigger,Trigger6M)),NA())</f>
        <v>1.8643884403166666E-2</v>
      </c>
      <c r="P2797" s="52">
        <f>IFERROR(_xll.qlIndexFixing(Index1Y,$H2797,TRUE,_xll.ohTrigger(RecalcTrigger,Trigger1Y)),NA())</f>
        <v>2.0788617000062404E-2</v>
      </c>
      <c r="Q2797" s="52">
        <f>IFERROR(_xll.qlIndexFixing(ONIndex1Y,I2797,TRUE,_xll.ohTrigger(RecalcTrigger,Trigger1Y)),NA())</f>
        <v>2.0589148527800916E-2</v>
      </c>
    </row>
    <row r="2798" spans="2:17" x14ac:dyDescent="0.2">
      <c r="B2798" s="46" t="s">
        <v>51</v>
      </c>
      <c r="D2798" s="49">
        <f>_xll.qlCalendarAdvance(LocalCalendar,$D2797,B2798,"f",FALSE)</f>
        <v>59399</v>
      </c>
      <c r="E2798" s="49">
        <f>_xll.qlInterestRateIndexValueDate(IndexON,D2798)</f>
        <v>59399</v>
      </c>
      <c r="F2798" s="52">
        <f>IFERROR(_xll.qlIndexFixing(IndexON,D2798,TRUE,_xll.ohTrigger(RecalcTrigger,TriggerON)),NA())</f>
        <v>1.2265869277152674E-2</v>
      </c>
      <c r="H2798" s="49">
        <f>_xll.qlCalendarAdvance(IborCalendar,$H2797,B2798,"f",FALSE)</f>
        <v>59378</v>
      </c>
      <c r="I2798" s="49">
        <f>_xll.qlInterestRateIndexValueDate(Index1M,$H2798)</f>
        <v>59380</v>
      </c>
      <c r="J2798" s="52">
        <f>IFERROR(_xll.qlIndexFixing(Index1M,$H2798,TRUE,_xll.ohTrigger(RecalcTrigger,Trigger1M)),NA())</f>
        <v>1.5315845683695484E-2</v>
      </c>
      <c r="K2798" s="52">
        <f>IFERROR(_xll.qlIndexFixing(ONIndex1M,I2798,TRUE,_xll.ohTrigger(RecalcTrigger,Trigger1M)),NA())</f>
        <v>1.530853623639139E-2</v>
      </c>
      <c r="L2798" s="52">
        <f>IFERROR(_xll.qlIndexFixing(Index3M,H2798,TRUE,_xll.ohTrigger(RecalcTrigger,Trigger3M)),NA())</f>
        <v>1.6803585622375543E-2</v>
      </c>
      <c r="M2798" s="52">
        <f>IFERROR(_xll.qlIndexFixing(ONIndex3M,I2798,TRUE,_xll.ohTrigger(RecalcTrigger,Trigger3M)),NA())</f>
        <v>1.6772664646769186E-2</v>
      </c>
      <c r="N2798" s="52">
        <f>IFERROR(_xll.qlIndexFixing(Index6M,$H2798,TRUE,_xll.ohTrigger(RecalcTrigger,Trigger6M)),NA())</f>
        <v>1.8722238139704632E-2</v>
      </c>
      <c r="O2798" s="52">
        <f>IFERROR(_xll.qlIndexFixing(ONIndex6M,I2798,TRUE,_xll.ohTrigger(RecalcTrigger,Trigger6M)),NA())</f>
        <v>1.8643167596366084E-2</v>
      </c>
      <c r="P2798" s="52">
        <f>IFERROR(_xll.qlIndexFixing(Index1Y,$H2798,TRUE,_xll.ohTrigger(RecalcTrigger,Trigger1Y)),NA())</f>
        <v>2.078801008566443E-2</v>
      </c>
      <c r="Q2798" s="52">
        <f>IFERROR(_xll.qlIndexFixing(ONIndex1Y,I2798,TRUE,_xll.ohTrigger(RecalcTrigger,Trigger1Y)),NA())</f>
        <v>2.0588495342801494E-2</v>
      </c>
    </row>
    <row r="2799" spans="2:17" x14ac:dyDescent="0.2">
      <c r="B2799" s="46" t="s">
        <v>51</v>
      </c>
      <c r="D2799" s="49">
        <f>_xll.qlCalendarAdvance(LocalCalendar,$D2798,B2799,"f",FALSE)</f>
        <v>59406</v>
      </c>
      <c r="E2799" s="49">
        <f>_xll.qlInterestRateIndexValueDate(IndexON,D2799)</f>
        <v>59406</v>
      </c>
      <c r="F2799" s="52">
        <f>IFERROR(_xll.qlIndexFixing(IndexON,D2799,TRUE,_xll.ohTrigger(RecalcTrigger,TriggerON)),NA())</f>
        <v>1.2264541761695114E-2</v>
      </c>
      <c r="H2799" s="49">
        <f>_xll.qlCalendarAdvance(IborCalendar,$H2798,B2799,"f",FALSE)</f>
        <v>59385</v>
      </c>
      <c r="I2799" s="49">
        <f>_xll.qlInterestRateIndexValueDate(Index1M,$H2799)</f>
        <v>59387</v>
      </c>
      <c r="J2799" s="52">
        <f>IFERROR(_xll.qlIndexFixing(Index1M,$H2799,TRUE,_xll.ohTrigger(RecalcTrigger,Trigger1M)),NA())</f>
        <v>1.5314821202800366E-2</v>
      </c>
      <c r="K2799" s="52">
        <f>IFERROR(_xll.qlIndexFixing(ONIndex1M,I2799,TRUE,_xll.ohTrigger(RecalcTrigger,Trigger1M)),NA())</f>
        <v>1.5307503162818037E-2</v>
      </c>
      <c r="L2799" s="52">
        <f>IFERROR(_xll.qlIndexFixing(Index3M,H2799,TRUE,_xll.ohTrigger(RecalcTrigger,Trigger3M)),NA())</f>
        <v>1.6802873827075394E-2</v>
      </c>
      <c r="M2799" s="52">
        <f>IFERROR(_xll.qlIndexFixing(ONIndex3M,I2799,TRUE,_xll.ohTrigger(RecalcTrigger,Trigger3M)),NA())</f>
        <v>1.6771933990167298E-2</v>
      </c>
      <c r="N2799" s="52">
        <f>IFERROR(_xll.qlIndexFixing(Index6M,$H2799,TRUE,_xll.ohTrigger(RecalcTrigger,Trigger6M)),NA())</f>
        <v>1.8721555089029583E-2</v>
      </c>
      <c r="O2799" s="52">
        <f>IFERROR(_xll.qlIndexFixing(ONIndex6M,I2799,TRUE,_xll.ohTrigger(RecalcTrigger,Trigger6M)),NA())</f>
        <v>1.8642453658124225E-2</v>
      </c>
      <c r="P2799" s="52">
        <f>IFERROR(_xll.qlIndexFixing(Index1Y,$H2799,TRUE,_xll.ohTrigger(RecalcTrigger,Trigger1Y)),NA())</f>
        <v>2.0787405479278979E-2</v>
      </c>
      <c r="Q2799" s="52">
        <f>IFERROR(_xll.qlIndexFixing(ONIndex1Y,I2799,TRUE,_xll.ohTrigger(RecalcTrigger,Trigger1Y)),NA())</f>
        <v>2.058784441796746E-2</v>
      </c>
    </row>
    <row r="2800" spans="2:17" x14ac:dyDescent="0.2">
      <c r="B2800" s="46" t="s">
        <v>51</v>
      </c>
      <c r="D2800" s="49">
        <f>_xll.qlCalendarAdvance(LocalCalendar,$D2799,B2800,"f",FALSE)</f>
        <v>59413</v>
      </c>
      <c r="E2800" s="49">
        <f>_xll.qlInterestRateIndexValueDate(IndexON,D2800)</f>
        <v>59413</v>
      </c>
      <c r="F2800" s="52">
        <f>IFERROR(_xll.qlIndexFixing(IndexON,D2800,TRUE,_xll.ohTrigger(RecalcTrigger,TriggerON)),NA())</f>
        <v>1.2263220433288424E-2</v>
      </c>
      <c r="H2800" s="49">
        <f>_xll.qlCalendarAdvance(IborCalendar,$H2799,B2800,"f",FALSE)</f>
        <v>59392</v>
      </c>
      <c r="I2800" s="49">
        <f>_xll.qlInterestRateIndexValueDate(Index1M,$H2800)</f>
        <v>59394</v>
      </c>
      <c r="J2800" s="52">
        <f>IFERROR(_xll.qlIndexFixing(Index1M,$H2800,TRUE,_xll.ohTrigger(RecalcTrigger,Trigger1M)),NA())</f>
        <v>1.5313548346633931E-2</v>
      </c>
      <c r="K2800" s="52">
        <f>IFERROR(_xll.qlIndexFixing(ONIndex1M,I2800,TRUE,_xll.ohTrigger(RecalcTrigger,Trigger1M)),NA())</f>
        <v>1.5306474846799034E-2</v>
      </c>
      <c r="L2800" s="52">
        <f>IFERROR(_xll.qlIndexFixing(Index3M,H2800,TRUE,_xll.ohTrigger(RecalcTrigger,Trigger3M)),NA())</f>
        <v>1.6802165411062733E-2</v>
      </c>
      <c r="M2800" s="52">
        <f>IFERROR(_xll.qlIndexFixing(ONIndex3M,I2800,TRUE,_xll.ohTrigger(RecalcTrigger,Trigger3M)),NA())</f>
        <v>1.6771206698420471E-2</v>
      </c>
      <c r="N2800" s="52">
        <f>IFERROR(_xll.qlIndexFixing(Index6M,$H2800,TRUE,_xll.ohTrigger(RecalcTrigger,Trigger6M)),NA())</f>
        <v>1.8720874934310874E-2</v>
      </c>
      <c r="O2800" s="52">
        <f>IFERROR(_xll.qlIndexFixing(ONIndex6M,I2800,TRUE,_xll.ohTrigger(RecalcTrigger,Trigger6M)),NA())</f>
        <v>1.8641742588494381E-2</v>
      </c>
      <c r="P2800" s="52">
        <f>IFERROR(_xll.qlIndexFixing(Index1Y,$H2800,TRUE,_xll.ohTrigger(RecalcTrigger,Trigger1Y)),NA())</f>
        <v>2.0786803180901706E-2</v>
      </c>
      <c r="Q2800" s="52">
        <f>IFERROR(_xll.qlIndexFixing(ONIndex1Y,I2800,TRUE,_xll.ohTrigger(RecalcTrigger,Trigger1Y)),NA())</f>
        <v>2.0587195753245524E-2</v>
      </c>
    </row>
    <row r="2801" spans="2:17" x14ac:dyDescent="0.2">
      <c r="B2801" s="46" t="s">
        <v>51</v>
      </c>
      <c r="D2801" s="49">
        <f>_xll.qlCalendarAdvance(LocalCalendar,$D2800,B2801,"f",FALSE)</f>
        <v>59420</v>
      </c>
      <c r="E2801" s="49">
        <f>_xll.qlInterestRateIndexValueDate(IndexON,D2801)</f>
        <v>59420</v>
      </c>
      <c r="F2801" s="52">
        <f>IFERROR(_xll.qlIndexFixing(IndexON,D2801,TRUE,_xll.ohTrigger(RecalcTrigger,TriggerON)),NA())</f>
        <v>1.2261905291532926E-2</v>
      </c>
      <c r="H2801" s="49">
        <f>_xll.qlCalendarAdvance(IborCalendar,$H2800,B2801,"f",FALSE)</f>
        <v>59399</v>
      </c>
      <c r="I2801" s="49">
        <f>_xll.qlInterestRateIndexValueDate(Index1M,$H2801)</f>
        <v>59401</v>
      </c>
      <c r="J2801" s="52">
        <f>IFERROR(_xll.qlIndexFixing(Index1M,$H2801,TRUE,_xll.ohTrigger(RecalcTrigger,Trigger1M)),NA())</f>
        <v>1.5312533095718336E-2</v>
      </c>
      <c r="K2801" s="52">
        <f>IFERROR(_xll.qlIndexFixing(ONIndex1M,I2801,TRUE,_xll.ohTrigger(RecalcTrigger,Trigger1M)),NA())</f>
        <v>1.5305451288387673E-2</v>
      </c>
      <c r="L2801" s="52">
        <f>IFERROR(_xll.qlIndexFixing(Index3M,H2801,TRUE,_xll.ohTrigger(RecalcTrigger,Trigger3M)),NA())</f>
        <v>1.6801460374336712E-2</v>
      </c>
      <c r="M2801" s="52">
        <f>IFERROR(_xll.qlIndexFixing(ONIndex3M,I2801,TRUE,_xll.ohTrigger(RecalcTrigger,Trigger3M)),NA())</f>
        <v>1.6770482771555351E-2</v>
      </c>
      <c r="N2801" s="52">
        <f>IFERROR(_xll.qlIndexFixing(Index6M,$H2801,TRUE,_xll.ohTrigger(RecalcTrigger,Trigger6M)),NA())</f>
        <v>1.8720635507134039E-2</v>
      </c>
      <c r="O2801" s="52">
        <f>IFERROR(_xll.qlIndexFixing(ONIndex6M,I2801,TRUE,_xll.ohTrigger(RecalcTrigger,Trigger6M)),NA())</f>
        <v>1.8641034387423261E-2</v>
      </c>
      <c r="P2801" s="52">
        <f>IFERROR(_xll.qlIndexFixing(Index1Y,$H2801,TRUE,_xll.ohTrigger(RecalcTrigger,Trigger1Y)),NA())</f>
        <v>2.0786203190528461E-2</v>
      </c>
      <c r="Q2801" s="52">
        <f>IFERROR(_xll.qlIndexFixing(ONIndex1Y,I2801,TRUE,_xll.ohTrigger(RecalcTrigger,Trigger1Y)),NA())</f>
        <v>2.0586549348742267E-2</v>
      </c>
    </row>
    <row r="2802" spans="2:17" x14ac:dyDescent="0.2">
      <c r="B2802" s="46" t="s">
        <v>51</v>
      </c>
      <c r="D2802" s="49">
        <f>_xll.qlCalendarAdvance(LocalCalendar,$D2801,B2802,"f",FALSE)</f>
        <v>59427</v>
      </c>
      <c r="E2802" s="49">
        <f>_xll.qlInterestRateIndexValueDate(IndexON,D2802)</f>
        <v>59427</v>
      </c>
      <c r="F2802" s="52">
        <f>IFERROR(_xll.qlIndexFixing(IndexON,D2802,TRUE,_xll.ohTrigger(RecalcTrigger,TriggerON)),NA())</f>
        <v>1.2260596336668428E-2</v>
      </c>
      <c r="H2802" s="49">
        <f>_xll.qlCalendarAdvance(IborCalendar,$H2801,B2802,"f",FALSE)</f>
        <v>59406</v>
      </c>
      <c r="I2802" s="49">
        <f>_xll.qlInterestRateIndexValueDate(Index1M,$H2802)</f>
        <v>59408</v>
      </c>
      <c r="J2802" s="52">
        <f>IFERROR(_xll.qlIndexFixing(Index1M,$H2802,TRUE,_xll.ohTrigger(RecalcTrigger,Trigger1M)),NA())</f>
        <v>1.5311522608133116E-2</v>
      </c>
      <c r="K2802" s="52">
        <f>IFERROR(_xll.qlIndexFixing(ONIndex1M,I2802,TRUE,_xll.ohTrigger(RecalcTrigger,Trigger1M)),NA())</f>
        <v>1.530468522752626E-2</v>
      </c>
      <c r="L2802" s="52">
        <f>IFERROR(_xll.qlIndexFixing(Index3M,H2802,TRUE,_xll.ohTrigger(RecalcTrigger,Trigger3M)),NA())</f>
        <v>1.6800758716894779E-2</v>
      </c>
      <c r="M2802" s="52">
        <f>IFERROR(_xll.qlIndexFixing(ONIndex3M,I2802,TRUE,_xll.ohTrigger(RecalcTrigger,Trigger3M)),NA())</f>
        <v>1.6770101465262144E-2</v>
      </c>
      <c r="N2802" s="52">
        <f>IFERROR(_xll.qlIndexFixing(Index6M,$H2802,TRUE,_xll.ohTrigger(RecalcTrigger,Trigger6M)),NA())</f>
        <v>1.8719523312729084E-2</v>
      </c>
      <c r="O2802" s="52">
        <f>IFERROR(_xll.qlIndexFixing(ONIndex6M,I2802,TRUE,_xll.ohTrigger(RecalcTrigger,Trigger6M)),NA())</f>
        <v>1.8640761367563208E-2</v>
      </c>
      <c r="P2802" s="52">
        <f>IFERROR(_xll.qlIndexFixing(Index1Y,$H2802,TRUE,_xll.ohTrigger(RecalcTrigger,Trigger1Y)),NA())</f>
        <v>2.0786160219641595E-2</v>
      </c>
      <c r="Q2802" s="52">
        <f>IFERROR(_xll.qlIndexFixing(ONIndex1Y,I2802,TRUE,_xll.ohTrigger(RecalcTrigger,Trigger1Y)),NA())</f>
        <v>2.0586447851491663E-2</v>
      </c>
    </row>
    <row r="2803" spans="2:17" x14ac:dyDescent="0.2">
      <c r="B2803" s="46" t="s">
        <v>51</v>
      </c>
      <c r="D2803" s="49">
        <f>_xll.qlCalendarAdvance(LocalCalendar,$D2802,B2803,"f",FALSE)</f>
        <v>59434</v>
      </c>
      <c r="E2803" s="49">
        <f>_xll.qlInterestRateIndexValueDate(IndexON,D2803)</f>
        <v>59434</v>
      </c>
      <c r="F2803" s="52">
        <f>IFERROR(_xll.qlIndexFixing(IndexON,D2803,TRUE,_xll.ohTrigger(RecalcTrigger,TriggerON)),NA())</f>
        <v>1.2259293568614993E-2</v>
      </c>
      <c r="H2803" s="49">
        <f>_xll.qlCalendarAdvance(IborCalendar,$H2802,B2803,"f",FALSE)</f>
        <v>59413</v>
      </c>
      <c r="I2803" s="49">
        <f>_xll.qlInterestRateIndexValueDate(Index1M,$H2803)</f>
        <v>59415</v>
      </c>
      <c r="J2803" s="52">
        <f>IFERROR(_xll.qlIndexFixing(Index1M,$H2803,TRUE,_xll.ohTrigger(RecalcTrigger,Trigger1M)),NA())</f>
        <v>1.5310516883875693E-2</v>
      </c>
      <c r="K2803" s="52">
        <f>IFERROR(_xll.qlIndexFixing(ONIndex1M,I2803,TRUE,_xll.ohTrigger(RecalcTrigger,Trigger1M)),NA())</f>
        <v>1.5303671480999537E-2</v>
      </c>
      <c r="L2803" s="52">
        <f>IFERROR(_xll.qlIndexFixing(Index3M,H2803,TRUE,_xll.ohTrigger(RecalcTrigger,Trigger3M)),NA())</f>
        <v>1.6799033931962384E-2</v>
      </c>
      <c r="M2803" s="52">
        <f>IFERROR(_xll.qlIndexFixing(ONIndex3M,I2803,TRUE,_xll.ohTrigger(RecalcTrigger,Trigger3M)),NA())</f>
        <v>1.6769384475074922E-2</v>
      </c>
      <c r="N2803" s="52">
        <f>IFERROR(_xll.qlIndexFixing(Index6M,$H2803,TRUE,_xll.ohTrigger(RecalcTrigger,Trigger6M)),NA())</f>
        <v>1.8717099459052637E-2</v>
      </c>
      <c r="O2803" s="52">
        <f>IFERROR(_xll.qlIndexFixing(ONIndex6M,I2803,TRUE,_xll.ohTrigger(RecalcTrigger,Trigger6M)),NA())</f>
        <v>1.8640059072181359E-2</v>
      </c>
      <c r="P2803" s="52">
        <f>IFERROR(_xll.qlIndexFixing(Index1Y,$H2803,TRUE,_xll.ohTrigger(RecalcTrigger,Trigger1Y)),NA())</f>
        <v>2.0785564976112347E-2</v>
      </c>
      <c r="Q2803" s="52">
        <f>IFERROR(_xll.qlIndexFixing(ONIndex1Y,I2803,TRUE,_xll.ohTrigger(RecalcTrigger,Trigger1Y)),NA())</f>
        <v>2.0585806091986125E-2</v>
      </c>
    </row>
    <row r="2804" spans="2:17" x14ac:dyDescent="0.2">
      <c r="B2804" s="46" t="s">
        <v>51</v>
      </c>
      <c r="D2804" s="49">
        <f>_xll.qlCalendarAdvance(LocalCalendar,$D2803,B2804,"f",FALSE)</f>
        <v>59441</v>
      </c>
      <c r="E2804" s="49">
        <f>_xll.qlInterestRateIndexValueDate(IndexON,D2804)</f>
        <v>59441</v>
      </c>
      <c r="F2804" s="52">
        <f>IFERROR(_xll.qlIndexFixing(IndexON,D2804,TRUE,_xll.ohTrigger(RecalcTrigger,TriggerON)),NA())</f>
        <v>1.2257996987372621E-2</v>
      </c>
      <c r="H2804" s="49">
        <f>_xll.qlCalendarAdvance(IborCalendar,$H2803,B2804,"f",FALSE)</f>
        <v>59420</v>
      </c>
      <c r="I2804" s="49">
        <f>_xll.qlInterestRateIndexValueDate(Index1M,$H2804)</f>
        <v>59422</v>
      </c>
      <c r="J2804" s="52">
        <f>IFERROR(_xll.qlIndexFixing(Index1M,$H2804,TRUE,_xll.ohTrigger(RecalcTrigger,Trigger1M)),NA())</f>
        <v>1.530977025136826E-2</v>
      </c>
      <c r="K2804" s="52">
        <f>IFERROR(_xll.qlIndexFixing(ONIndex1M,I2804,TRUE,_xll.ohTrigger(RecalcTrigger,Trigger1M)),NA())</f>
        <v>1.5302409158612917E-2</v>
      </c>
      <c r="L2804" s="52">
        <f>IFERROR(_xll.qlIndexFixing(Index3M,H2804,TRUE,_xll.ohTrigger(RecalcTrigger,Trigger3M)),NA())</f>
        <v>1.6798338406118871E-2</v>
      </c>
      <c r="M2804" s="52">
        <f>IFERROR(_xll.qlIndexFixing(ONIndex3M,I2804,TRUE,_xll.ohTrigger(RecalcTrigger,Trigger3M)),NA())</f>
        <v>1.6768331180170293E-2</v>
      </c>
      <c r="N2804" s="52">
        <f>IFERROR(_xll.qlIndexFixing(Index6M,$H2804,TRUE,_xll.ohTrigger(RecalcTrigger,Trigger6M)),NA())</f>
        <v>1.8716430199262068E-2</v>
      </c>
      <c r="O2804" s="52">
        <f>IFERROR(_xll.qlIndexFixing(ONIndex6M,I2804,TRUE,_xll.ohTrigger(RecalcTrigger,Trigger6M)),NA())</f>
        <v>1.8638926995722116E-2</v>
      </c>
      <c r="P2804" s="52">
        <f>IFERROR(_xll.qlIndexFixing(Index1Y,$H2804,TRUE,_xll.ohTrigger(RecalcTrigger,Trigger1Y)),NA())</f>
        <v>2.0784417067391547E-2</v>
      </c>
      <c r="Q2804" s="52">
        <f>IFERROR(_xll.qlIndexFixing(ONIndex1Y,I2804,TRUE,_xll.ohTrigger(RecalcTrigger,Trigger1Y)),NA())</f>
        <v>2.0584623695958371E-2</v>
      </c>
    </row>
    <row r="2805" spans="2:17" x14ac:dyDescent="0.2">
      <c r="B2805" s="46" t="s">
        <v>51</v>
      </c>
      <c r="D2805" s="49">
        <f>_xll.qlCalendarAdvance(LocalCalendar,$D2804,B2805,"f",FALSE)</f>
        <v>59448</v>
      </c>
      <c r="E2805" s="49">
        <f>_xll.qlInterestRateIndexValueDate(IndexON,D2805)</f>
        <v>59448</v>
      </c>
      <c r="F2805" s="52">
        <f>IFERROR(_xll.qlIndexFixing(IndexON,D2805,TRUE,_xll.ohTrigger(RecalcTrigger,TriggerON)),NA())</f>
        <v>1.2256706593021249E-2</v>
      </c>
      <c r="H2805" s="49">
        <f>_xll.qlCalendarAdvance(IborCalendar,$H2804,B2805,"f",FALSE)</f>
        <v>59427</v>
      </c>
      <c r="I2805" s="49">
        <f>_xll.qlInterestRateIndexValueDate(Index1M,$H2805)</f>
        <v>59429</v>
      </c>
      <c r="J2805" s="52">
        <f>IFERROR(_xll.qlIndexFixing(Index1M,$H2805,TRUE,_xll.ohTrigger(RecalcTrigger,Trigger1M)),NA())</f>
        <v>1.530851972533908E-2</v>
      </c>
      <c r="K2805" s="52">
        <f>IFERROR(_xll.qlIndexFixing(ONIndex1M,I2805,TRUE,_xll.ohTrigger(RecalcTrigger,Trigger1M)),NA())</f>
        <v>1.5301404630525539E-2</v>
      </c>
      <c r="L2805" s="52">
        <f>IFERROR(_xll.qlIndexFixing(Index3M,H2805,TRUE,_xll.ohTrigger(RecalcTrigger,Trigger3M)),NA())</f>
        <v>1.6797646259077651E-2</v>
      </c>
      <c r="M2805" s="52">
        <f>IFERROR(_xll.qlIndexFixing(ONIndex3M,I2805,TRUE,_xll.ohTrigger(RecalcTrigger,Trigger3M)),NA())</f>
        <v>1.6767620712725417E-2</v>
      </c>
      <c r="N2805" s="52">
        <f>IFERROR(_xll.qlIndexFixing(Index6M,$H2805,TRUE,_xll.ohTrigger(RecalcTrigger,Trigger6M)),NA())</f>
        <v>1.8715763834808948E-2</v>
      </c>
      <c r="O2805" s="52">
        <f>IFERROR(_xll.qlIndexFixing(ONIndex6M,I2805,TRUE,_xll.ohTrigger(RecalcTrigger,Trigger6M)),NA())</f>
        <v>1.8638230268912537E-2</v>
      </c>
      <c r="P2805" s="52">
        <f>IFERROR(_xll.qlIndexFixing(Index1Y,$H2805,TRUE,_xll.ohTrigger(RecalcTrigger,Trigger1Y)),NA())</f>
        <v>2.0783826308992837E-2</v>
      </c>
      <c r="Q2805" s="52">
        <f>IFERROR(_xll.qlIndexFixing(ONIndex1Y,I2805,TRUE,_xll.ohTrigger(RecalcTrigger,Trigger1Y)),NA())</f>
        <v>2.0583986331956794E-2</v>
      </c>
    </row>
    <row r="2806" spans="2:17" x14ac:dyDescent="0.2">
      <c r="B2806" s="46" t="s">
        <v>51</v>
      </c>
      <c r="D2806" s="49">
        <f>_xll.qlCalendarAdvance(LocalCalendar,$D2805,B2806,"f",FALSE)</f>
        <v>59455</v>
      </c>
      <c r="E2806" s="49">
        <f>_xll.qlInterestRateIndexValueDate(IndexON,D2806)</f>
        <v>59455</v>
      </c>
      <c r="F2806" s="52">
        <f>IFERROR(_xll.qlIndexFixing(IndexON,D2806,TRUE,_xll.ohTrigger(RecalcTrigger,TriggerON)),NA())</f>
        <v>1.2255422385401005E-2</v>
      </c>
      <c r="H2806" s="49">
        <f>_xll.qlCalendarAdvance(IborCalendar,$H2805,B2806,"f",FALSE)</f>
        <v>59434</v>
      </c>
      <c r="I2806" s="49">
        <f>_xll.qlInterestRateIndexValueDate(Index1M,$H2806)</f>
        <v>59436</v>
      </c>
      <c r="J2806" s="52">
        <f>IFERROR(_xll.qlIndexFixing(Index1M,$H2806,TRUE,_xll.ohTrigger(RecalcTrigger,Trigger1M)),NA())</f>
        <v>1.5307528291062468E-2</v>
      </c>
      <c r="K2806" s="52">
        <f>IFERROR(_xll.qlIndexFixing(ONIndex1M,I2806,TRUE,_xll.ohTrigger(RecalcTrigger,Trigger1M)),NA())</f>
        <v>1.5300404860045802E-2</v>
      </c>
      <c r="L2806" s="52">
        <f>IFERROR(_xll.qlIndexFixing(Index3M,H2806,TRUE,_xll.ohTrigger(RecalcTrigger,Trigger3M)),NA())</f>
        <v>1.6796957490837847E-2</v>
      </c>
      <c r="M2806" s="52">
        <f>IFERROR(_xll.qlIndexFixing(ONIndex3M,I2806,TRUE,_xll.ohTrigger(RecalcTrigger,Trigger3M)),NA())</f>
        <v>1.6766913610242185E-2</v>
      </c>
      <c r="N2806" s="52">
        <f>IFERROR(_xll.qlIndexFixing(Index6M,$H2806,TRUE,_xll.ohTrigger(RecalcTrigger,Trigger6M)),NA())</f>
        <v>1.8715100365690629E-2</v>
      </c>
      <c r="O2806" s="52">
        <f>IFERROR(_xll.qlIndexFixing(ONIndex6M,I2806,TRUE,_xll.ohTrigger(RecalcTrigger,Trigger6M)),NA())</f>
        <v>1.8637536410741617E-2</v>
      </c>
      <c r="P2806" s="52">
        <f>IFERROR(_xll.qlIndexFixing(Index1Y,$H2806,TRUE,_xll.ohTrigger(RecalcTrigger,Trigger1Y)),NA())</f>
        <v>2.0783237858578118E-2</v>
      </c>
      <c r="Q2806" s="52">
        <f>IFERROR(_xll.qlIndexFixing(ONIndex1Y,I2806,TRUE,_xll.ohTrigger(RecalcTrigger,Trigger1Y)),NA())</f>
        <v>2.0583351228200542E-2</v>
      </c>
    </row>
    <row r="2807" spans="2:17" x14ac:dyDescent="0.2">
      <c r="B2807" s="46" t="s">
        <v>51</v>
      </c>
      <c r="D2807" s="49">
        <f>_xll.qlCalendarAdvance(LocalCalendar,$D2806,B2807,"f",FALSE)</f>
        <v>59462</v>
      </c>
      <c r="E2807" s="49">
        <f>_xll.qlInterestRateIndexValueDate(IndexON,D2807)</f>
        <v>59462</v>
      </c>
      <c r="F2807" s="52">
        <f>IFERROR(_xll.qlIndexFixing(IndexON,D2807,TRUE,_xll.ohTrigger(RecalcTrigger,TriggerON)),NA())</f>
        <v>1.225414436467176E-2</v>
      </c>
      <c r="H2807" s="49">
        <f>_xll.qlCalendarAdvance(IborCalendar,$H2806,B2807,"f",FALSE)</f>
        <v>59441</v>
      </c>
      <c r="I2807" s="49">
        <f>_xll.qlInterestRateIndexValueDate(Index1M,$H2807)</f>
        <v>59443</v>
      </c>
      <c r="J2807" s="52">
        <f>IFERROR(_xll.qlIndexFixing(Index1M,$H2807,TRUE,_xll.ohTrigger(RecalcTrigger,Trigger1M)),NA())</f>
        <v>1.5306796842888826E-2</v>
      </c>
      <c r="K2807" s="52">
        <f>IFERROR(_xll.qlIndexFixing(ONIndex1M,I2807,TRUE,_xll.ohTrigger(RecalcTrigger,Trigger1M)),NA())</f>
        <v>1.5299409847120415E-2</v>
      </c>
      <c r="L2807" s="52">
        <f>IFERROR(_xll.qlIndexFixing(Index3M,H2807,TRUE,_xll.ohTrigger(RecalcTrigger,Trigger3M)),NA())</f>
        <v>1.67962721013977E-2</v>
      </c>
      <c r="M2807" s="52">
        <f>IFERROR(_xll.qlIndexFixing(ONIndex3M,I2807,TRUE,_xll.ohTrigger(RecalcTrigger,Trigger3M)),NA())</f>
        <v>1.6766209872587368E-2</v>
      </c>
      <c r="N2807" s="52">
        <f>IFERROR(_xll.qlIndexFixing(Index6M,$H2807,TRUE,_xll.ohTrigger(RecalcTrigger,Trigger6M)),NA())</f>
        <v>1.8714878530885104E-2</v>
      </c>
      <c r="O2807" s="52">
        <f>IFERROR(_xll.qlIndexFixing(ONIndex6M,I2807,TRUE,_xll.ohTrigger(RecalcTrigger,Trigger6M)),NA())</f>
        <v>1.8636845421129422E-2</v>
      </c>
      <c r="P2807" s="52">
        <f>IFERROR(_xll.qlIndexFixing(Index1Y,$H2807,TRUE,_xll.ohTrigger(RecalcTrigger,Trigger1Y)),NA())</f>
        <v>2.0780985817868022E-2</v>
      </c>
      <c r="Q2807" s="52">
        <f>IFERROR(_xll.qlIndexFixing(ONIndex1Y,I2807,TRUE,_xll.ohTrigger(RecalcTrigger,Trigger1Y)),NA())</f>
        <v>2.0582718384529741E-2</v>
      </c>
    </row>
    <row r="2808" spans="2:17" x14ac:dyDescent="0.2">
      <c r="B2808" s="46" t="s">
        <v>51</v>
      </c>
      <c r="D2808" s="49">
        <f>_xll.qlCalendarAdvance(LocalCalendar,$D2807,B2808,"f",FALSE)</f>
        <v>59469</v>
      </c>
      <c r="E2808" s="49">
        <f>_xll.qlInterestRateIndexValueDate(IndexON,D2808)</f>
        <v>59469</v>
      </c>
      <c r="F2808" s="52">
        <f>IFERROR(_xll.qlIndexFixing(IndexON,D2808,TRUE,_xll.ohTrigger(RecalcTrigger,TriggerON)),NA())</f>
        <v>1.2252872530753578E-2</v>
      </c>
      <c r="H2808" s="49">
        <f>_xll.qlCalendarAdvance(IborCalendar,$H2807,B2808,"f",FALSE)</f>
        <v>59448</v>
      </c>
      <c r="I2808" s="49">
        <f>_xll.qlInterestRateIndexValueDate(Index1M,$H2808)</f>
        <v>59450</v>
      </c>
      <c r="J2808" s="52">
        <f>IFERROR(_xll.qlIndexFixing(Index1M,$H2808,TRUE,_xll.ohTrigger(RecalcTrigger,Trigger1M)),NA())</f>
        <v>1.5305559712472007E-2</v>
      </c>
      <c r="K2808" s="52">
        <f>IFERROR(_xll.qlIndexFixing(ONIndex1M,I2808,TRUE,_xll.ohTrigger(RecalcTrigger,Trigger1M)),NA())</f>
        <v>1.5298674115278299E-2</v>
      </c>
      <c r="L2808" s="52">
        <f>IFERROR(_xll.qlIndexFixing(Index3M,H2808,TRUE,_xll.ohTrigger(RecalcTrigger,Trigger3M)),NA())</f>
        <v>1.6796619737104387E-2</v>
      </c>
      <c r="M2808" s="52">
        <f>IFERROR(_xll.qlIndexFixing(ONIndex3M,I2808,TRUE,_xll.ohTrigger(RecalcTrigger,Trigger3M)),NA())</f>
        <v>1.6765849999602622E-2</v>
      </c>
      <c r="N2808" s="52">
        <f>IFERROR(_xll.qlIndexFixing(Index6M,$H2808,TRUE,_xll.ohTrigger(RecalcTrigger,Trigger6M)),NA())</f>
        <v>1.871422102521805E-2</v>
      </c>
      <c r="O2808" s="52">
        <f>IFERROR(_xll.qlIndexFixing(ONIndex6M,I2808,TRUE,_xll.ohTrigger(RecalcTrigger,Trigger6M)),NA())</f>
        <v>1.8636590626170957E-2</v>
      </c>
      <c r="P2808" s="52">
        <f>IFERROR(_xll.qlIndexFixing(Index1Y,$H2808,TRUE,_xll.ohTrigger(RecalcTrigger,Trigger1Y)),NA())</f>
        <v>2.0782623380246758E-2</v>
      </c>
      <c r="Q2808" s="52">
        <f>IFERROR(_xll.qlIndexFixing(ONIndex1Y,I2808,TRUE,_xll.ohTrigger(RecalcTrigger,Trigger1Y)),NA())</f>
        <v>2.0582631198637902E-2</v>
      </c>
    </row>
    <row r="2809" spans="2:17" x14ac:dyDescent="0.2">
      <c r="B2809" s="46" t="s">
        <v>51</v>
      </c>
      <c r="D2809" s="49">
        <f>_xll.qlCalendarAdvance(LocalCalendar,$D2808,B2809,"f",FALSE)</f>
        <v>59476</v>
      </c>
      <c r="E2809" s="49">
        <f>_xll.qlInterestRateIndexValueDate(IndexON,D2809)</f>
        <v>59476</v>
      </c>
      <c r="F2809" s="52">
        <f>IFERROR(_xll.qlIndexFixing(IndexON,D2809,TRUE,_xll.ohTrigger(RecalcTrigger,TriggerON)),NA())</f>
        <v>1.225160688364646E-2</v>
      </c>
      <c r="H2809" s="49">
        <f>_xll.qlCalendarAdvance(IborCalendar,$H2808,B2809,"f",FALSE)</f>
        <v>59455</v>
      </c>
      <c r="I2809" s="49">
        <f>_xll.qlInterestRateIndexValueDate(Index1M,$H2809)</f>
        <v>59457</v>
      </c>
      <c r="J2809" s="52">
        <f>IFERROR(_xll.qlIndexFixing(Index1M,$H2809,TRUE,_xll.ohTrigger(RecalcTrigger,Trigger1M)),NA())</f>
        <v>1.5304582568158157E-2</v>
      </c>
      <c r="K2809" s="52">
        <f>IFERROR(_xll.qlIndexFixing(ONIndex1M,I2809,TRUE,_xll.ohTrigger(RecalcTrigger,Trigger1M)),NA())</f>
        <v>1.529743409401263E-2</v>
      </c>
      <c r="L2809" s="52">
        <f>IFERROR(_xll.qlIndexFixing(Index3M,H2809,TRUE,_xll.ohTrigger(RecalcTrigger,Trigger3M)),NA())</f>
        <v>1.6796285221199476E-2</v>
      </c>
      <c r="M2809" s="52">
        <f>IFERROR(_xll.qlIndexFixing(ONIndex3M,I2809,TRUE,_xll.ohTrigger(RecalcTrigger,Trigger3M)),NA())</f>
        <v>1.6764812491869563E-2</v>
      </c>
      <c r="N2809" s="52">
        <f>IFERROR(_xll.qlIndexFixing(Index6M,$H2809,TRUE,_xll.ohTrigger(RecalcTrigger,Trigger6M)),NA())</f>
        <v>1.871532307089302E-2</v>
      </c>
      <c r="O2809" s="52">
        <f>IFERROR(_xll.qlIndexFixing(ONIndex6M,I2809,TRUE,_xll.ohTrigger(RecalcTrigger,Trigger6M)),NA())</f>
        <v>1.8635472047607848E-2</v>
      </c>
      <c r="P2809" s="52">
        <f>IFERROR(_xll.qlIndexFixing(Index1Y,$H2809,TRUE,_xll.ohTrigger(RecalcTrigger,Trigger1Y)),NA())</f>
        <v>2.0781486355193068E-2</v>
      </c>
      <c r="Q2809" s="52">
        <f>IFERROR(_xll.qlIndexFixing(ONIndex1Y,I2809,TRUE,_xll.ohTrigger(RecalcTrigger,Trigger1Y)),NA())</f>
        <v>2.0581459477631014E-2</v>
      </c>
    </row>
    <row r="2810" spans="2:17" x14ac:dyDescent="0.2">
      <c r="B2810" s="46" t="s">
        <v>51</v>
      </c>
      <c r="D2810" s="49">
        <f>_xll.qlCalendarAdvance(LocalCalendar,$D2809,B2810,"f",FALSE)</f>
        <v>59483</v>
      </c>
      <c r="E2810" s="49">
        <f>_xll.qlInterestRateIndexValueDate(IndexON,D2810)</f>
        <v>59483</v>
      </c>
      <c r="F2810" s="52">
        <f>IFERROR(_xll.qlIndexFixing(IndexON,D2810,TRUE,_xll.ohTrigger(RecalcTrigger,TriggerON)),NA())</f>
        <v>1.2250347423430341E-2</v>
      </c>
      <c r="H2810" s="49">
        <f>_xll.qlCalendarAdvance(IborCalendar,$H2809,B2810,"f",FALSE)</f>
        <v>59462</v>
      </c>
      <c r="I2810" s="49">
        <f>_xll.qlInterestRateIndexValueDate(Index1M,$H2810)</f>
        <v>59464</v>
      </c>
      <c r="J2810" s="52">
        <f>IFERROR(_xll.qlIndexFixing(Index1M,$H2810,TRUE,_xll.ohTrigger(RecalcTrigger,Trigger1M)),NA())</f>
        <v>1.5303610187164368E-2</v>
      </c>
      <c r="K2810" s="52">
        <f>IFERROR(_xll.qlIndexFixing(ONIndex1M,I2810,TRUE,_xll.ohTrigger(RecalcTrigger,Trigger1M)),NA())</f>
        <v>1.5296453353883521E-2</v>
      </c>
      <c r="L2810" s="52">
        <f>IFERROR(_xll.qlIndexFixing(Index3M,H2810,TRUE,_xll.ohTrigger(RecalcTrigger,Trigger3M)),NA())</f>
        <v>1.6795267111363612E-2</v>
      </c>
      <c r="M2810" s="52">
        <f>IFERROR(_xll.qlIndexFixing(ONIndex3M,I2810,TRUE,_xll.ohTrigger(RecalcTrigger,Trigger3M)),NA())</f>
        <v>1.676411884883322E-2</v>
      </c>
      <c r="N2810" s="52">
        <f>IFERROR(_xll.qlIndexFixing(Index6M,$H2810,TRUE,_xll.ohTrigger(RecalcTrigger,Trigger6M)),NA())</f>
        <v>1.8712914700311341E-2</v>
      </c>
      <c r="O2810" s="52">
        <f>IFERROR(_xll.qlIndexFixing(ONIndex6M,I2810,TRUE,_xll.ohTrigger(RecalcTrigger,Trigger6M)),NA())</f>
        <v>1.8634789663725115E-2</v>
      </c>
      <c r="P2810" s="52">
        <f>IFERROR(_xll.qlIndexFixing(Index1Y,$H2810,TRUE,_xll.ohTrigger(RecalcTrigger,Trigger1Y)),NA())</f>
        <v>2.0780907136671637E-2</v>
      </c>
      <c r="Q2810" s="52">
        <f>IFERROR(_xll.qlIndexFixing(ONIndex1Y,I2810,TRUE,_xll.ohTrigger(RecalcTrigger,Trigger1Y)),NA())</f>
        <v>2.0580833414429733E-2</v>
      </c>
    </row>
    <row r="2811" spans="2:17" x14ac:dyDescent="0.2">
      <c r="B2811" s="46" t="s">
        <v>51</v>
      </c>
      <c r="D2811" s="49">
        <f>_xll.qlCalendarAdvance(LocalCalendar,$D2810,B2811,"f",FALSE)</f>
        <v>59490</v>
      </c>
      <c r="E2811" s="49">
        <f>_xll.qlInterestRateIndexValueDate(IndexON,D2811)</f>
        <v>59490</v>
      </c>
      <c r="F2811" s="52">
        <f>IFERROR(_xll.qlIndexFixing(IndexON,D2811,TRUE,_xll.ohTrigger(RecalcTrigger,TriggerON)),NA())</f>
        <v>1.224909414994535E-2</v>
      </c>
      <c r="H2811" s="49">
        <f>_xll.qlCalendarAdvance(IborCalendar,$H2810,B2811,"f",FALSE)</f>
        <v>59469</v>
      </c>
      <c r="I2811" s="49">
        <f>_xll.qlInterestRateIndexValueDate(Index1M,$H2811)</f>
        <v>59471</v>
      </c>
      <c r="J2811" s="52">
        <f>IFERROR(_xll.qlIndexFixing(Index1M,$H2811,TRUE,_xll.ohTrigger(RecalcTrigger,Trigger1M)),NA())</f>
        <v>1.5302642569488061E-2</v>
      </c>
      <c r="K2811" s="52">
        <f>IFERROR(_xll.qlIndexFixing(ONIndex1M,I2811,TRUE,_xll.ohTrigger(RecalcTrigger,Trigger1M)),NA())</f>
        <v>1.5295477371282118E-2</v>
      </c>
      <c r="L2811" s="52">
        <f>IFERROR(_xll.qlIndexFixing(Index3M,H2811,TRUE,_xll.ohTrigger(RecalcTrigger,Trigger3M)),NA())</f>
        <v>1.6794595867396817E-2</v>
      </c>
      <c r="M2811" s="52">
        <f>IFERROR(_xll.qlIndexFixing(ONIndex3M,I2811,TRUE,_xll.ohTrigger(RecalcTrigger,Trigger3M)),NA())</f>
        <v>1.6763428570651939E-2</v>
      </c>
      <c r="N2811" s="52">
        <f>IFERROR(_xll.qlIndexFixing(Index6M,$H2811,TRUE,_xll.ohTrigger(RecalcTrigger,Trigger6M)),NA())</f>
        <v>1.8712265881066417E-2</v>
      </c>
      <c r="O2811" s="52">
        <f>IFERROR(_xll.qlIndexFixing(ONIndex6M,I2811,TRUE,_xll.ohTrigger(RecalcTrigger,Trigger6M)),NA())</f>
        <v>1.8634110148427752E-2</v>
      </c>
      <c r="P2811" s="52">
        <f>IFERROR(_xll.qlIndexFixing(Index1Y,$H2811,TRUE,_xll.ohTrigger(RecalcTrigger,Trigger1Y)),NA())</f>
        <v>2.0780330226112857E-2</v>
      </c>
      <c r="Q2811" s="52">
        <f>IFERROR(_xll.qlIndexFixing(ONIndex1Y,I2811,TRUE,_xll.ohTrigger(RecalcTrigger,Trigger1Y)),NA())</f>
        <v>2.058020961134055E-2</v>
      </c>
    </row>
    <row r="2812" spans="2:17" x14ac:dyDescent="0.2">
      <c r="B2812" s="46" t="s">
        <v>51</v>
      </c>
      <c r="D2812" s="49">
        <f>_xll.qlCalendarAdvance(LocalCalendar,$D2811,B2812,"f",FALSE)</f>
        <v>59497</v>
      </c>
      <c r="E2812" s="49">
        <f>_xll.qlInterestRateIndexValueDate(IndexON,D2812)</f>
        <v>59497</v>
      </c>
      <c r="F2812" s="52">
        <f>IFERROR(_xll.qlIndexFixing(IndexON,D2812,TRUE,_xll.ohTrigger(RecalcTrigger,TriggerON)),NA())</f>
        <v>1.2247966582066283E-2</v>
      </c>
      <c r="H2812" s="49">
        <f>_xll.qlCalendarAdvance(IborCalendar,$H2811,B2812,"f",FALSE)</f>
        <v>59476</v>
      </c>
      <c r="I2812" s="49">
        <f>_xll.qlInterestRateIndexValueDate(Index1M,$H2812)</f>
        <v>59478</v>
      </c>
      <c r="J2812" s="52">
        <f>IFERROR(_xll.qlIndexFixing(Index1M,$H2812,TRUE,_xll.ohTrigger(RecalcTrigger,Trigger1M)),NA())</f>
        <v>1.5301679715131815E-2</v>
      </c>
      <c r="K2812" s="52">
        <f>IFERROR(_xll.qlIndexFixing(ONIndex1M,I2812,TRUE,_xll.ohTrigger(RecalcTrigger,Trigger1M)),NA())</f>
        <v>1.5294506146288356E-2</v>
      </c>
      <c r="L2812" s="52">
        <f>IFERROR(_xll.qlIndexFixing(Index3M,H2812,TRUE,_xll.ohTrigger(RecalcTrigger,Trigger3M)),NA())</f>
        <v>1.6793928002696253E-2</v>
      </c>
      <c r="M2812" s="52">
        <f>IFERROR(_xll.qlIndexFixing(ONIndex3M,I2812,TRUE,_xll.ohTrigger(RecalcTrigger,Trigger3M)),NA())</f>
        <v>1.676274165737901E-2</v>
      </c>
      <c r="N2812" s="52">
        <f>IFERROR(_xll.qlIndexFixing(Index6M,$H2812,TRUE,_xll.ohTrigger(RecalcTrigger,Trigger6M)),NA())</f>
        <v>1.8711180352852099E-2</v>
      </c>
      <c r="O2812" s="52">
        <f>IFERROR(_xll.qlIndexFixing(ONIndex6M,I2812,TRUE,_xll.ohTrigger(RecalcTrigger,Trigger6M)),NA())</f>
        <v>1.8633433501689112E-2</v>
      </c>
      <c r="P2812" s="52">
        <f>IFERROR(_xll.qlIndexFixing(Index1Y,$H2812,TRUE,_xll.ohTrigger(RecalcTrigger,Trigger1Y)),NA())</f>
        <v>2.0779755623513894E-2</v>
      </c>
      <c r="Q2812" s="52">
        <f>IFERROR(_xll.qlIndexFixing(ONIndex1Y,I2812,TRUE,_xll.ohTrigger(RecalcTrigger,Trigger1Y)),NA())</f>
        <v>2.0579588068416754E-2</v>
      </c>
    </row>
    <row r="2813" spans="2:17" x14ac:dyDescent="0.2">
      <c r="B2813" s="46" t="s">
        <v>51</v>
      </c>
      <c r="D2813" s="49">
        <f>_xll.qlCalendarAdvance(LocalCalendar,$D2812,B2813,"f",FALSE)</f>
        <v>59504</v>
      </c>
      <c r="E2813" s="49">
        <f>_xll.qlInterestRateIndexValueDate(IndexON,D2813)</f>
        <v>59504</v>
      </c>
      <c r="F2813" s="52">
        <f>IFERROR(_xll.qlIndexFixing(IndexON,D2813,TRUE,_xll.ohTrigger(RecalcTrigger,TriggerON)),NA())</f>
        <v>1.2246606163488494E-2</v>
      </c>
      <c r="H2813" s="49">
        <f>_xll.qlCalendarAdvance(IborCalendar,$H2812,B2813,"f",FALSE)</f>
        <v>59483</v>
      </c>
      <c r="I2813" s="49">
        <f>_xll.qlInterestRateIndexValueDate(Index1M,$H2813)</f>
        <v>59488</v>
      </c>
      <c r="J2813" s="52">
        <f>IFERROR(_xll.qlIndexFixing(Index1M,$H2813,TRUE,_xll.ohTrigger(RecalcTrigger,Trigger1M)),NA())</f>
        <v>1.5300055362156506E-2</v>
      </c>
      <c r="K2813" s="52">
        <f>IFERROR(_xll.qlIndexFixing(ONIndex1M,I2813,TRUE,_xll.ohTrigger(RecalcTrigger,Trigger1M)),NA())</f>
        <v>1.5292614755164635E-2</v>
      </c>
      <c r="L2813" s="52">
        <f>IFERROR(_xll.qlIndexFixing(Index3M,H2813,TRUE,_xll.ohTrigger(RecalcTrigger,Trigger3M)),NA())</f>
        <v>1.6792291029151085E-2</v>
      </c>
      <c r="M2813" s="52">
        <f>IFERROR(_xll.qlIndexFixing(ONIndex3M,I2813,TRUE,_xll.ohTrigger(RecalcTrigger,Trigger3M)),NA())</f>
        <v>1.676108302047119E-2</v>
      </c>
      <c r="N2813" s="52">
        <f>IFERROR(_xll.qlIndexFixing(Index6M,$H2813,TRUE,_xll.ohTrigger(RecalcTrigger,Trigger6M)),NA())</f>
        <v>1.8710702231783834E-2</v>
      </c>
      <c r="O2813" s="52">
        <f>IFERROR(_xll.qlIndexFixing(ONIndex6M,I2813,TRUE,_xll.ohTrigger(RecalcTrigger,Trigger6M)),NA())</f>
        <v>1.8631603437668787E-2</v>
      </c>
      <c r="P2813" s="52">
        <f>IFERROR(_xll.qlIndexFixing(Index1Y,$H2813,TRUE,_xll.ohTrigger(RecalcTrigger,Trigger1Y)),NA())</f>
        <v>2.0777826438443094E-2</v>
      </c>
      <c r="Q2813" s="52">
        <f>IFERROR(_xll.qlIndexFixing(ONIndex1Y,I2813,TRUE,_xll.ohTrigger(RecalcTrigger,Trigger1Y)),NA())</f>
        <v>2.0577616007555477E-2</v>
      </c>
    </row>
    <row r="2814" spans="2:17" x14ac:dyDescent="0.2">
      <c r="B2814" s="46" t="s">
        <v>51</v>
      </c>
      <c r="D2814" s="49">
        <f>_xll.qlCalendarAdvance(LocalCalendar,$D2813,B2814,"f",FALSE)</f>
        <v>59511</v>
      </c>
      <c r="E2814" s="49">
        <f>_xll.qlInterestRateIndexValueDate(IndexON,D2814)</f>
        <v>59511</v>
      </c>
      <c r="F2814" s="52">
        <f>IFERROR(_xll.qlIndexFixing(IndexON,D2814,TRUE,_xll.ohTrigger(RecalcTrigger,TriggerON)),NA())</f>
        <v>1.2245371450596565E-2</v>
      </c>
      <c r="H2814" s="49">
        <f>_xll.qlCalendarAdvance(IborCalendar,$H2813,B2814,"f",FALSE)</f>
        <v>59490</v>
      </c>
      <c r="I2814" s="49">
        <f>_xll.qlInterestRateIndexValueDate(Index1M,$H2814)</f>
        <v>59492</v>
      </c>
      <c r="J2814" s="52">
        <f>IFERROR(_xll.qlIndexFixing(Index1M,$H2814,TRUE,_xll.ohTrigger(RecalcTrigger,Trigger1M)),NA())</f>
        <v>1.5299768296364036E-2</v>
      </c>
      <c r="K2814" s="52">
        <f>IFERROR(_xll.qlIndexFixing(ONIndex1M,I2814,TRUE,_xll.ohTrigger(RecalcTrigger,Trigger1M)),NA())</f>
        <v>1.5292577969043819E-2</v>
      </c>
      <c r="L2814" s="52">
        <f>IFERROR(_xll.qlIndexFixing(Index3M,H2814,TRUE,_xll.ohTrigger(RecalcTrigger,Trigger3M)),NA())</f>
        <v>1.6792946949175189E-2</v>
      </c>
      <c r="M2814" s="52">
        <f>IFERROR(_xll.qlIndexFixing(ONIndex3M,I2814,TRUE,_xll.ohTrigger(RecalcTrigger,Trigger3M)),NA())</f>
        <v>1.676137792537169E-2</v>
      </c>
      <c r="N2814" s="52">
        <f>IFERROR(_xll.qlIndexFixing(Index6M,$H2814,TRUE,_xll.ohTrigger(RecalcTrigger,Trigger6M)),NA())</f>
        <v>1.8709896844455072E-2</v>
      </c>
      <c r="O2814" s="52">
        <f>IFERROR(_xll.qlIndexFixing(ONIndex6M,I2814,TRUE,_xll.ohTrigger(RecalcTrigger,Trigger6M)),NA())</f>
        <v>1.8632088813941294E-2</v>
      </c>
      <c r="P2814" s="52">
        <f>IFERROR(_xll.qlIndexFixing(Index1Y,$H2814,TRUE,_xll.ohTrigger(RecalcTrigger,Trigger1Y)),NA())</f>
        <v>2.0778613342177562E-2</v>
      </c>
      <c r="Q2814" s="52">
        <f>IFERROR(_xll.qlIndexFixing(ONIndex1Y,I2814,TRUE,_xll.ohTrigger(RecalcTrigger,Trigger1Y)),NA())</f>
        <v>2.0578351763012037E-2</v>
      </c>
    </row>
    <row r="2815" spans="2:17" x14ac:dyDescent="0.2">
      <c r="B2815" s="46" t="s">
        <v>51</v>
      </c>
      <c r="D2815" s="49">
        <f>_xll.qlCalendarAdvance(LocalCalendar,$D2814,B2815,"f",FALSE)</f>
        <v>59518</v>
      </c>
      <c r="E2815" s="49">
        <f>_xll.qlInterestRateIndexValueDate(IndexON,D2815)</f>
        <v>59518</v>
      </c>
      <c r="F2815" s="52">
        <f>IFERROR(_xll.qlIndexFixing(IndexON,D2815,TRUE,_xll.ohTrigger(RecalcTrigger,TriggerON)),NA())</f>
        <v>1.2244142924355828E-2</v>
      </c>
      <c r="H2815" s="49">
        <f>_xll.qlCalendarAdvance(IborCalendar,$H2814,B2815,"f",FALSE)</f>
        <v>59497</v>
      </c>
      <c r="I2815" s="49">
        <f>_xll.qlInterestRateIndexValueDate(Index1M,$H2815)</f>
        <v>59499</v>
      </c>
      <c r="J2815" s="52">
        <f>IFERROR(_xll.qlIndexFixing(Index1M,$H2815,TRUE,_xll.ohTrigger(RecalcTrigger,Trigger1M)),NA())</f>
        <v>1.5299335001373846E-2</v>
      </c>
      <c r="K2815" s="52">
        <f>IFERROR(_xll.qlIndexFixing(ONIndex1M,I2815,TRUE,_xll.ohTrigger(RecalcTrigger,Trigger1M)),NA())</f>
        <v>1.5291621016793044E-2</v>
      </c>
      <c r="L2815" s="52">
        <f>IFERROR(_xll.qlIndexFixing(Index3M,H2815,TRUE,_xll.ohTrigger(RecalcTrigger,Trigger3M)),NA())</f>
        <v>1.6791944684169821E-2</v>
      </c>
      <c r="M2815" s="52">
        <f>IFERROR(_xll.qlIndexFixing(ONIndex3M,I2815,TRUE,_xll.ohTrigger(RecalcTrigger,Trigger3M)),NA())</f>
        <v>1.6760701106663944E-2</v>
      </c>
      <c r="N2815" s="52">
        <f>IFERROR(_xll.qlIndexFixing(Index6M,$H2815,TRUE,_xll.ohTrigger(RecalcTrigger,Trigger6M)),NA())</f>
        <v>1.8709259433221444E-2</v>
      </c>
      <c r="O2815" s="52">
        <f>IFERROR(_xll.qlIndexFixing(ONIndex6M,I2815,TRUE,_xll.ohTrigger(RecalcTrigger,Trigger6M)),NA())</f>
        <v>1.8631420772905471E-2</v>
      </c>
      <c r="P2815" s="52">
        <f>IFERROR(_xll.qlIndexFixing(Index1Y,$H2815,TRUE,_xll.ohTrigger(RecalcTrigger,Trigger1Y)),NA())</f>
        <v>2.0778045663432571E-2</v>
      </c>
      <c r="Q2815" s="52">
        <f>IFERROR(_xll.qlIndexFixing(ONIndex1Y,I2815,TRUE,_xll.ohTrigger(RecalcTrigger,Trigger1Y)),NA())</f>
        <v>2.0577737000531116E-2</v>
      </c>
    </row>
    <row r="2816" spans="2:17" x14ac:dyDescent="0.2">
      <c r="B2816" s="46" t="s">
        <v>51</v>
      </c>
      <c r="D2816" s="49">
        <f>_xll.qlCalendarAdvance(LocalCalendar,$D2815,B2816,"f",FALSE)</f>
        <v>59525</v>
      </c>
      <c r="E2816" s="49">
        <f>_xll.qlInterestRateIndexValueDate(IndexON,D2816)</f>
        <v>59525</v>
      </c>
      <c r="F2816" s="52">
        <f>IFERROR(_xll.qlIndexFixing(IndexON,D2816,TRUE,_xll.ohTrigger(RecalcTrigger,TriggerON)),NA())</f>
        <v>1.2242920585086026E-2</v>
      </c>
      <c r="H2816" s="49">
        <f>_xll.qlCalendarAdvance(IborCalendar,$H2815,B2816,"f",FALSE)</f>
        <v>59504</v>
      </c>
      <c r="I2816" s="49">
        <f>_xll.qlInterestRateIndexValueDate(Index1M,$H2816)</f>
        <v>59506</v>
      </c>
      <c r="J2816" s="52">
        <f>IFERROR(_xll.qlIndexFixing(Index1M,$H2816,TRUE,_xll.ohTrigger(RecalcTrigger,Trigger1M)),NA())</f>
        <v>1.5298133847787554E-2</v>
      </c>
      <c r="K2816" s="52">
        <f>IFERROR(_xll.qlIndexFixing(ONIndex1M,I2816,TRUE,_xll.ohTrigger(RecalcTrigger,Trigger1M)),NA())</f>
        <v>1.529066882209662E-2</v>
      </c>
      <c r="L2816" s="52">
        <f>IFERROR(_xll.qlIndexFixing(Index3M,H2816,TRUE,_xll.ohTrigger(RecalcTrigger,Trigger3M)),NA())</f>
        <v>1.6789910805648844E-2</v>
      </c>
      <c r="M2816" s="52">
        <f>IFERROR(_xll.qlIndexFixing(ONIndex3M,I2816,TRUE,_xll.ohTrigger(RecalcTrigger,Trigger3M)),NA())</f>
        <v>1.676002765281126E-2</v>
      </c>
      <c r="N2816" s="52">
        <f>IFERROR(_xll.qlIndexFixing(Index6M,$H2816,TRUE,_xll.ohTrigger(RecalcTrigger,Trigger6M)),NA())</f>
        <v>1.8709065216812783E-2</v>
      </c>
      <c r="O2816" s="52">
        <f>IFERROR(_xll.qlIndexFixing(ONIndex6M,I2816,TRUE,_xll.ohTrigger(RecalcTrigger,Trigger6M)),NA())</f>
        <v>1.8630755600455018E-2</v>
      </c>
      <c r="P2816" s="52">
        <f>IFERROR(_xll.qlIndexFixing(Index1Y,$H2816,TRUE,_xll.ohTrigger(RecalcTrigger,Trigger1Y)),NA())</f>
        <v>2.0777480292631059E-2</v>
      </c>
      <c r="Q2816" s="52">
        <f>IFERROR(_xll.qlIndexFixing(ONIndex1Y,I2816,TRUE,_xll.ohTrigger(RecalcTrigger,Trigger1Y)),NA())</f>
        <v>2.0577124498162291E-2</v>
      </c>
    </row>
    <row r="2817" spans="2:17" x14ac:dyDescent="0.2">
      <c r="B2817" s="46" t="s">
        <v>51</v>
      </c>
      <c r="D2817" s="49">
        <f>_xll.qlCalendarAdvance(LocalCalendar,$D2816,B2817,"f",FALSE)</f>
        <v>59532</v>
      </c>
      <c r="E2817" s="49">
        <f>_xll.qlInterestRateIndexValueDate(IndexON,D2817)</f>
        <v>59532</v>
      </c>
      <c r="F2817" s="52">
        <f>IFERROR(_xll.qlIndexFixing(IndexON,D2817,TRUE,_xll.ohTrigger(RecalcTrigger,TriggerON)),NA())</f>
        <v>1.2241704432627287E-2</v>
      </c>
      <c r="H2817" s="49">
        <f>_xll.qlCalendarAdvance(IborCalendar,$H2816,B2817,"f",FALSE)</f>
        <v>59511</v>
      </c>
      <c r="I2817" s="49">
        <f>_xll.qlInterestRateIndexValueDate(Index1M,$H2817)</f>
        <v>59513</v>
      </c>
      <c r="J2817" s="52">
        <f>IFERROR(_xll.qlIndexFixing(Index1M,$H2817,TRUE,_xll.ohTrigger(RecalcTrigger,Trigger1M)),NA())</f>
        <v>1.529693689306383E-2</v>
      </c>
      <c r="K2817" s="52">
        <f>IFERROR(_xll.qlIndexFixing(ONIndex1M,I2817,TRUE,_xll.ohTrigger(RecalcTrigger,Trigger1M)),NA())</f>
        <v>1.5289721385034483E-2</v>
      </c>
      <c r="L2817" s="52">
        <f>IFERROR(_xll.qlIndexFixing(Index3M,H2817,TRUE,_xll.ohTrigger(RecalcTrigger,Trigger3M)),NA())</f>
        <v>1.6789258993102685E-2</v>
      </c>
      <c r="M2817" s="52">
        <f>IFERROR(_xll.qlIndexFixing(ONIndex3M,I2817,TRUE,_xll.ohTrigger(RecalcTrigger,Trigger3M)),NA())</f>
        <v>1.6759357563893573E-2</v>
      </c>
      <c r="N2817" s="52">
        <f>IFERROR(_xll.qlIndexFixing(Index6M,$H2817,TRUE,_xll.ohTrigger(RecalcTrigger,Trigger6M)),NA())</f>
        <v>1.8708433770337016E-2</v>
      </c>
      <c r="O2817" s="52">
        <f>IFERROR(_xll.qlIndexFixing(ONIndex6M,I2817,TRUE,_xll.ohTrigger(RecalcTrigger,Trigger6M)),NA())</f>
        <v>1.8630093296589934E-2</v>
      </c>
      <c r="P2817" s="52">
        <f>IFERROR(_xll.qlIndexFixing(Index1Y,$H2817,TRUE,_xll.ohTrigger(RecalcTrigger,Trigger1Y)),NA())</f>
        <v>2.0776917229769112E-2</v>
      </c>
      <c r="Q2817" s="52">
        <f>IFERROR(_xll.qlIndexFixing(ONIndex1Y,I2817,TRUE,_xll.ohTrigger(RecalcTrigger,Trigger1Y)),NA())</f>
        <v>2.0576514256012146E-2</v>
      </c>
    </row>
    <row r="2818" spans="2:17" x14ac:dyDescent="0.2">
      <c r="B2818" s="46" t="s">
        <v>51</v>
      </c>
      <c r="D2818" s="49">
        <f>_xll.qlCalendarAdvance(LocalCalendar,$D2817,B2818,"f",FALSE)</f>
        <v>59539</v>
      </c>
      <c r="E2818" s="49">
        <f>_xll.qlInterestRateIndexValueDate(IndexON,D2818)</f>
        <v>59539</v>
      </c>
      <c r="F2818" s="52">
        <f>IFERROR(_xll.qlIndexFixing(IndexON,D2818,TRUE,_xll.ohTrigger(RecalcTrigger,TriggerON)),NA())</f>
        <v>1.2240494466899676E-2</v>
      </c>
      <c r="H2818" s="49">
        <f>_xll.qlCalendarAdvance(IborCalendar,$H2817,B2818,"f",FALSE)</f>
        <v>59518</v>
      </c>
      <c r="I2818" s="49">
        <f>_xll.qlInterestRateIndexValueDate(Index1M,$H2818)</f>
        <v>59520</v>
      </c>
      <c r="J2818" s="52">
        <f>IFERROR(_xll.qlIndexFixing(Index1M,$H2818,TRUE,_xll.ohTrigger(RecalcTrigger,Trigger1M)),NA())</f>
        <v>1.529626113647653E-2</v>
      </c>
      <c r="K2818" s="52">
        <f>IFERROR(_xll.qlIndexFixing(ONIndex1M,I2818,TRUE,_xll.ohTrigger(RecalcTrigger,Trigger1M)),NA())</f>
        <v>1.5288778705553341E-2</v>
      </c>
      <c r="L2818" s="52">
        <f>IFERROR(_xll.qlIndexFixing(Index3M,H2818,TRUE,_xll.ohTrigger(RecalcTrigger,Trigger3M)),NA())</f>
        <v>1.678861055917924E-2</v>
      </c>
      <c r="M2818" s="52">
        <f>IFERROR(_xll.qlIndexFixing(ONIndex3M,I2818,TRUE,_xll.ohTrigger(RecalcTrigger,Trigger3M)),NA())</f>
        <v>1.6758690839777657E-2</v>
      </c>
      <c r="N2818" s="52">
        <f>IFERROR(_xll.qlIndexFixing(Index6M,$H2818,TRUE,_xll.ohTrigger(RecalcTrigger,Trigger6M)),NA())</f>
        <v>1.87078052193126E-2</v>
      </c>
      <c r="O2818" s="52">
        <f>IFERROR(_xll.qlIndexFixing(ONIndex6M,I2818,TRUE,_xll.ohTrigger(RecalcTrigger,Trigger6M)),NA())</f>
        <v>1.8629433861310218E-2</v>
      </c>
      <c r="P2818" s="52">
        <f>IFERROR(_xll.qlIndexFixing(Index1Y,$H2818,TRUE,_xll.ohTrigger(RecalcTrigger,Trigger1Y)),NA())</f>
        <v>2.0776356474842803E-2</v>
      </c>
      <c r="Q2818" s="52">
        <f>IFERROR(_xll.qlIndexFixing(ONIndex1Y,I2818,TRUE,_xll.ohTrigger(RecalcTrigger,Trigger1Y)),NA())</f>
        <v>2.0575906273974098E-2</v>
      </c>
    </row>
    <row r="2819" spans="2:17" x14ac:dyDescent="0.2">
      <c r="B2819" s="46" t="s">
        <v>51</v>
      </c>
      <c r="D2819" s="49">
        <f>_xll.qlCalendarAdvance(LocalCalendar,$D2818,B2819,"f",FALSE)</f>
        <v>59546</v>
      </c>
      <c r="E2819" s="49">
        <f>_xll.qlInterestRateIndexValueDate(IndexON,D2819)</f>
        <v>59546</v>
      </c>
      <c r="F2819" s="52">
        <f>IFERROR(_xll.qlIndexFixing(IndexON,D2819,TRUE,_xll.ohTrigger(RecalcTrigger,TriggerON)),NA())</f>
        <v>1.2239290688143001E-2</v>
      </c>
      <c r="H2819" s="49">
        <f>_xll.qlCalendarAdvance(IborCalendar,$H2818,B2819,"f",FALSE)</f>
        <v>59525</v>
      </c>
      <c r="I2819" s="49">
        <f>_xll.qlInterestRateIndexValueDate(Index1M,$H2819)</f>
        <v>59527</v>
      </c>
      <c r="J2819" s="52">
        <f>IFERROR(_xll.qlIndexFixing(Index1M,$H2819,TRUE,_xll.ohTrigger(RecalcTrigger,Trigger1M)),NA())</f>
        <v>1.5295073107416724E-2</v>
      </c>
      <c r="K2819" s="52">
        <f>IFERROR(_xll.qlIndexFixing(ONIndex1M,I2819,TRUE,_xll.ohTrigger(RecalcTrigger,Trigger1M)),NA())</f>
        <v>1.5288356444196793E-2</v>
      </c>
      <c r="L2819" s="52">
        <f>IFERROR(_xll.qlIndexFixing(Index3M,H2819,TRUE,_xll.ohTrigger(RecalcTrigger,Trigger3M)),NA())</f>
        <v>1.6787965503876734E-2</v>
      </c>
      <c r="M2819" s="52">
        <f>IFERROR(_xll.qlIndexFixing(ONIndex3M,I2819,TRUE,_xll.ohTrigger(RecalcTrigger,Trigger3M)),NA())</f>
        <v>1.6758713102001721E-2</v>
      </c>
      <c r="N2819" s="52">
        <f>IFERROR(_xll.qlIndexFixing(Index6M,$H2819,TRUE,_xll.ohTrigger(RecalcTrigger,Trigger6M)),NA())</f>
        <v>1.870717956373778E-2</v>
      </c>
      <c r="O2819" s="52">
        <f>IFERROR(_xll.qlIndexFixing(ONIndex6M,I2819,TRUE,_xll.ohTrigger(RecalcTrigger,Trigger6M)),NA())</f>
        <v>1.862964772220721E-2</v>
      </c>
      <c r="P2819" s="52">
        <f>IFERROR(_xll.qlIndexFixing(Index1Y,$H2819,TRUE,_xll.ohTrigger(RecalcTrigger,Trigger1Y)),NA())</f>
        <v>2.0775798027848871E-2</v>
      </c>
      <c r="Q2819" s="52">
        <f>IFERROR(_xll.qlIndexFixing(ONIndex1Y,I2819,TRUE,_xll.ohTrigger(RecalcTrigger,Trigger1Y)),NA())</f>
        <v>2.0576390156119118E-2</v>
      </c>
    </row>
    <row r="2820" spans="2:17" x14ac:dyDescent="0.2">
      <c r="B2820" s="46" t="s">
        <v>51</v>
      </c>
      <c r="D2820" s="49">
        <f>_xll.qlCalendarAdvance(LocalCalendar,$D2819,B2820,"f",FALSE)</f>
        <v>59553</v>
      </c>
      <c r="E2820" s="49">
        <f>_xll.qlInterestRateIndexValueDate(IndexON,D2820)</f>
        <v>59553</v>
      </c>
      <c r="F2820" s="52">
        <f>IFERROR(_xll.qlIndexFixing(IndexON,D2820,TRUE,_xll.ohTrigger(RecalcTrigger,TriggerON)),NA())</f>
        <v>1.2238093096117453E-2</v>
      </c>
      <c r="H2820" s="49">
        <f>_xll.qlCalendarAdvance(IborCalendar,$H2819,B2820,"f",FALSE)</f>
        <v>59532</v>
      </c>
      <c r="I2820" s="49">
        <f>_xll.qlInterestRateIndexValueDate(Index1M,$H2820)</f>
        <v>59534</v>
      </c>
      <c r="J2820" s="52">
        <f>IFERROR(_xll.qlIndexFixing(Index1M,$H2820,TRUE,_xll.ohTrigger(RecalcTrigger,Trigger1M)),NA())</f>
        <v>1.5294666634907115E-2</v>
      </c>
      <c r="K2820" s="52">
        <f>IFERROR(_xll.qlIndexFixing(ONIndex1M,I2820,TRUE,_xll.ohTrigger(RecalcTrigger,Trigger1M)),NA())</f>
        <v>1.5287165731832086E-2</v>
      </c>
      <c r="L2820" s="52">
        <f>IFERROR(_xll.qlIndexFixing(Index3M,H2820,TRUE,_xll.ohTrigger(RecalcTrigger,Trigger3M)),NA())</f>
        <v>1.6787669508638237E-2</v>
      </c>
      <c r="M2820" s="52">
        <f>IFERROR(_xll.qlIndexFixing(ONIndex3M,I2820,TRUE,_xll.ohTrigger(RecalcTrigger,Trigger3M)),NA())</f>
        <v>1.6757710491255295E-2</v>
      </c>
      <c r="N2820" s="52">
        <f>IFERROR(_xll.qlIndexFixing(Index6M,$H2820,TRUE,_xll.ohTrigger(RecalcTrigger,Trigger6M)),NA())</f>
        <v>1.8706556803608599E-2</v>
      </c>
      <c r="O2820" s="52">
        <f>IFERROR(_xll.qlIndexFixing(ONIndex6M,I2820,TRUE,_xll.ohTrigger(RecalcTrigger,Trigger6M)),NA())</f>
        <v>1.8628558965714248E-2</v>
      </c>
      <c r="P2820" s="52">
        <f>IFERROR(_xll.qlIndexFixing(Index1Y,$H2820,TRUE,_xll.ohTrigger(RecalcTrigger,Trigger1Y)),NA())</f>
        <v>2.0775241888782082E-2</v>
      </c>
      <c r="Q2820" s="52">
        <f>IFERROR(_xll.qlIndexFixing(ONIndex1Y,I2820,TRUE,_xll.ohTrigger(RecalcTrigger,Trigger1Y)),NA())</f>
        <v>2.0575242002862648E-2</v>
      </c>
    </row>
    <row r="2821" spans="2:17" x14ac:dyDescent="0.2">
      <c r="B2821" s="46" t="s">
        <v>51</v>
      </c>
      <c r="D2821" s="49">
        <f>_xll.qlCalendarAdvance(LocalCalendar,$D2820,B2821,"f",FALSE)</f>
        <v>59560</v>
      </c>
      <c r="E2821" s="49">
        <f>_xll.qlInterestRateIndexValueDate(IndexON,D2821)</f>
        <v>59560</v>
      </c>
      <c r="F2821" s="52">
        <f>IFERROR(_xll.qlIndexFixing(IndexON,D2821,TRUE,_xll.ohTrigger(RecalcTrigger,TriggerON)),NA())</f>
        <v>1.2236901690902968E-2</v>
      </c>
      <c r="H2821" s="49">
        <f>_xll.qlCalendarAdvance(IborCalendar,$H2820,B2821,"f",FALSE)</f>
        <v>59539</v>
      </c>
      <c r="I2821" s="49">
        <f>_xll.qlInterestRateIndexValueDate(Index1M,$H2821)</f>
        <v>59541</v>
      </c>
      <c r="J2821" s="52">
        <f>IFERROR(_xll.qlIndexFixing(Index1M,$H2821,TRUE,_xll.ohTrigger(RecalcTrigger,Trigger1M)),NA())</f>
        <v>1.5293228375003447E-2</v>
      </c>
      <c r="K2821" s="52">
        <f>IFERROR(_xll.qlIndexFixing(ONIndex1M,I2821,TRUE,_xll.ohTrigger(RecalcTrigger,Trigger1M)),NA())</f>
        <v>1.5285979212515954E-2</v>
      </c>
      <c r="L2821" s="52">
        <f>IFERROR(_xll.qlIndexFixing(Index3M,H2821,TRUE,_xll.ohTrigger(RecalcTrigger,Trigger3M)),NA())</f>
        <v>1.6786685529127432E-2</v>
      </c>
      <c r="M2821" s="52">
        <f>IFERROR(_xll.qlIndexFixing(ONIndex3M,I2821,TRUE,_xll.ohTrigger(RecalcTrigger,Trigger3M)),NA())</f>
        <v>1.6756710856746793E-2</v>
      </c>
      <c r="N2821" s="52">
        <f>IFERROR(_xll.qlIndexFixing(Index6M,$H2821,TRUE,_xll.ohTrigger(RecalcTrigger,Trigger6M)),NA())</f>
        <v>1.8705495767165948E-2</v>
      </c>
      <c r="O2821" s="52">
        <f>IFERROR(_xll.qlIndexFixing(ONIndex6M,I2821,TRUE,_xll.ohTrigger(RecalcTrigger,Trigger6M)),NA())</f>
        <v>1.8627472766903352E-2</v>
      </c>
      <c r="P2821" s="52">
        <f>IFERROR(_xll.qlIndexFixing(Index1Y,$H2821,TRUE,_xll.ohTrigger(RecalcTrigger,Trigger1Y)),NA())</f>
        <v>2.0774688057639826E-2</v>
      </c>
      <c r="Q2821" s="52">
        <f>IFERROR(_xll.qlIndexFixing(ONIndex1Y,I2821,TRUE,_xll.ohTrigger(RecalcTrigger,Trigger1Y)),NA())</f>
        <v>2.0574095888719057E-2</v>
      </c>
    </row>
    <row r="2822" spans="2:17" x14ac:dyDescent="0.2">
      <c r="B2822" s="46" t="s">
        <v>51</v>
      </c>
      <c r="D2822" s="49">
        <f>_xll.qlCalendarAdvance(LocalCalendar,$D2821,B2822,"f",FALSE)</f>
        <v>59567</v>
      </c>
      <c r="E2822" s="49">
        <f>_xll.qlInterestRateIndexValueDate(IndexON,D2822)</f>
        <v>59567</v>
      </c>
      <c r="F2822" s="52">
        <f>IFERROR(_xll.qlIndexFixing(IndexON,D2822,TRUE,_xll.ohTrigger(RecalcTrigger,TriggerON)),NA())</f>
        <v>1.2235716472659419E-2</v>
      </c>
      <c r="H2822" s="49">
        <f>_xll.qlCalendarAdvance(IborCalendar,$H2821,B2822,"f",FALSE)</f>
        <v>59546</v>
      </c>
      <c r="I2822" s="49">
        <f>_xll.qlInterestRateIndexValueDate(Index1M,$H2822)</f>
        <v>59548</v>
      </c>
      <c r="J2822" s="52">
        <f>IFERROR(_xll.qlIndexFixing(Index1M,$H2822,TRUE,_xll.ohTrigger(RecalcTrigger,Trigger1M)),NA())</f>
        <v>1.5292313153757561E-2</v>
      </c>
      <c r="K2822" s="52">
        <f>IFERROR(_xll.qlIndexFixing(ONIndex1M,I2822,TRUE,_xll.ohTrigger(RecalcTrigger,Trigger1M)),NA())</f>
        <v>1.5285314276962669E-2</v>
      </c>
      <c r="L2822" s="52">
        <f>IFERROR(_xll.qlIndexFixing(Index3M,H2822,TRUE,_xll.ohTrigger(RecalcTrigger,Trigger3M)),NA())</f>
        <v>1.6786050609677083E-2</v>
      </c>
      <c r="M2822" s="52">
        <f>IFERROR(_xll.qlIndexFixing(ONIndex3M,I2822,TRUE,_xll.ohTrigger(RecalcTrigger,Trigger3M)),NA())</f>
        <v>1.675640101694631E-2</v>
      </c>
      <c r="N2822" s="52">
        <f>IFERROR(_xll.qlIndexFixing(Index6M,$H2822,TRUE,_xll.ohTrigger(RecalcTrigger,Trigger6M)),NA())</f>
        <v>1.8704878623021982E-2</v>
      </c>
      <c r="O2822" s="52">
        <f>IFERROR(_xll.qlIndexFixing(ONIndex6M,I2822,TRUE,_xll.ohTrigger(RecalcTrigger,Trigger6M)),NA())</f>
        <v>1.8627260517765087E-2</v>
      </c>
      <c r="P2822" s="52">
        <f>IFERROR(_xll.qlIndexFixing(Index1Y,$H2822,TRUE,_xll.ohTrigger(RecalcTrigger,Trigger1Y)),NA())</f>
        <v>2.0774136534417748E-2</v>
      </c>
      <c r="Q2822" s="52">
        <f>IFERROR(_xll.qlIndexFixing(ONIndex1Y,I2822,TRUE,_xll.ohTrigger(RecalcTrigger,Trigger1Y)),NA())</f>
        <v>2.0574042114134272E-2</v>
      </c>
    </row>
    <row r="2823" spans="2:17" x14ac:dyDescent="0.2">
      <c r="B2823" s="46" t="s">
        <v>51</v>
      </c>
      <c r="D2823" s="49">
        <f>_xll.qlCalendarAdvance(LocalCalendar,$D2822,B2823,"f",FALSE)</f>
        <v>59574</v>
      </c>
      <c r="E2823" s="49">
        <f>_xll.qlInterestRateIndexValueDate(IndexON,D2823)</f>
        <v>59574</v>
      </c>
      <c r="F2823" s="52">
        <f>IFERROR(_xll.qlIndexFixing(IndexON,D2823,TRUE,_xll.ohTrigger(RecalcTrigger,TriggerON)),NA())</f>
        <v>1.2234537441067062E-2</v>
      </c>
      <c r="H2823" s="49">
        <f>_xll.qlCalendarAdvance(IborCalendar,$H2822,B2823,"f",FALSE)</f>
        <v>59553</v>
      </c>
      <c r="I2823" s="49">
        <f>_xll.qlInterestRateIndexValueDate(Index1M,$H2823)</f>
        <v>59555</v>
      </c>
      <c r="J2823" s="52">
        <f>IFERROR(_xll.qlIndexFixing(Index1M,$H2823,TRUE,_xll.ohTrigger(RecalcTrigger,Trigger1M)),NA())</f>
        <v>1.5291662719666699E-2</v>
      </c>
      <c r="K2823" s="52">
        <f>IFERROR(_xll.qlIndexFixing(ONIndex1M,I2823,TRUE,_xll.ohTrigger(RecalcTrigger,Trigger1M)),NA())</f>
        <v>1.5284136671729343E-2</v>
      </c>
      <c r="L2823" s="52">
        <f>IFERROR(_xll.qlIndexFixing(Index3M,H2823,TRUE,_xll.ohTrigger(RecalcTrigger,Trigger3M)),NA())</f>
        <v>1.6785419068840568E-2</v>
      </c>
      <c r="M2823" s="52">
        <f>IFERROR(_xll.qlIndexFixing(ONIndex3M,I2823,TRUE,_xll.ohTrigger(RecalcTrigger,Trigger3M)),NA())</f>
        <v>1.6755407692370383E-2</v>
      </c>
      <c r="N2823" s="52">
        <f>IFERROR(_xll.qlIndexFixing(Index6M,$H2823,TRUE,_xll.ohTrigger(RecalcTrigger,Trigger6M)),NA())</f>
        <v>1.8704264374165121E-2</v>
      </c>
      <c r="O2823" s="52">
        <f>IFERROR(_xll.qlIndexFixing(ONIndex6M,I2823,TRUE,_xll.ohTrigger(RecalcTrigger,Trigger6M)),NA())</f>
        <v>1.8626179713479019E-2</v>
      </c>
      <c r="P2823" s="52">
        <f>IFERROR(_xll.qlIndexFixing(Index1Y,$H2823,TRUE,_xll.ohTrigger(RecalcTrigger,Trigger1Y)),NA())</f>
        <v>2.0774144806233453E-2</v>
      </c>
      <c r="Q2823" s="52">
        <f>IFERROR(_xll.qlIndexFixing(ONIndex1Y,I2823,TRUE,_xll.ohTrigger(RecalcTrigger,Trigger1Y)),NA())</f>
        <v>2.0572900265944938E-2</v>
      </c>
    </row>
    <row r="2824" spans="2:17" x14ac:dyDescent="0.2">
      <c r="B2824" s="46" t="s">
        <v>51</v>
      </c>
      <c r="D2824" s="49">
        <f>_xll.qlCalendarAdvance(LocalCalendar,$D2823,B2824,"f",FALSE)</f>
        <v>59581</v>
      </c>
      <c r="E2824" s="49">
        <f>_xll.qlInterestRateIndexValueDate(IndexON,D2824)</f>
        <v>59581</v>
      </c>
      <c r="F2824" s="52">
        <f>IFERROR(_xll.qlIndexFixing(IndexON,D2824,TRUE,_xll.ohTrigger(RecalcTrigger,TriggerON)),NA())</f>
        <v>1.2233364596365703E-2</v>
      </c>
      <c r="H2824" s="49">
        <f>_xll.qlCalendarAdvance(IborCalendar,$H2823,B2824,"f",FALSE)</f>
        <v>59560</v>
      </c>
      <c r="I2824" s="49">
        <f>_xll.qlInterestRateIndexValueDate(Index1M,$H2824)</f>
        <v>59562</v>
      </c>
      <c r="J2824" s="52">
        <f>IFERROR(_xll.qlIndexFixing(Index1M,$H2824,TRUE,_xll.ohTrigger(RecalcTrigger,Trigger1M)),NA())</f>
        <v>1.5290497001174399E-2</v>
      </c>
      <c r="K2824" s="52">
        <f>IFERROR(_xll.qlIndexFixing(ONIndex1M,I2824,TRUE,_xll.ohTrigger(RecalcTrigger,Trigger1M)),NA())</f>
        <v>1.5283222537734176E-2</v>
      </c>
      <c r="L2824" s="52">
        <f>IFERROR(_xll.qlIndexFixing(Index3M,H2824,TRUE,_xll.ohTrigger(RecalcTrigger,Trigger3M)),NA())</f>
        <v>1.6784790906617886E-2</v>
      </c>
      <c r="M2824" s="52">
        <f>IFERROR(_xll.qlIndexFixing(ONIndex3M,I2824,TRUE,_xll.ohTrigger(RecalcTrigger,Trigger3M)),NA())</f>
        <v>1.6754761157544706E-2</v>
      </c>
      <c r="N2824" s="52">
        <f>IFERROR(_xll.qlIndexFixing(Index6M,$H2824,TRUE,_xll.ohTrigger(RecalcTrigger,Trigger6M)),NA())</f>
        <v>1.8703653020593597E-2</v>
      </c>
      <c r="O2824" s="52">
        <f>IFERROR(_xll.qlIndexFixing(ONIndex6M,I2824,TRUE,_xll.ohTrigger(RecalcTrigger,Trigger6M)),NA())</f>
        <v>1.8625537489658228E-2</v>
      </c>
      <c r="P2824" s="52">
        <f>IFERROR(_xll.qlIndexFixing(Index1Y,$H2824,TRUE,_xll.ohTrigger(RecalcTrigger,Trigger1Y)),NA())</f>
        <v>2.077304041171953E-2</v>
      </c>
      <c r="Q2824" s="52">
        <f>IFERROR(_xll.qlIndexFixing(ONIndex1Y,I2824,TRUE,_xll.ohTrigger(RecalcTrigger,Trigger1Y)),NA())</f>
        <v>2.0572305844792638E-2</v>
      </c>
    </row>
    <row r="2825" spans="2:17" x14ac:dyDescent="0.2">
      <c r="B2825" s="46" t="s">
        <v>51</v>
      </c>
      <c r="D2825" s="49">
        <f>_xll.qlCalendarAdvance(LocalCalendar,$D2824,B2825,"f",FALSE)</f>
        <v>59588</v>
      </c>
      <c r="E2825" s="49">
        <f>_xll.qlInterestRateIndexValueDate(IndexON,D2825)</f>
        <v>59588</v>
      </c>
      <c r="F2825" s="52">
        <f>IFERROR(_xll.qlIndexFixing(IndexON,D2825,TRUE,_xll.ohTrigger(RecalcTrigger,TriggerON)),NA())</f>
        <v>1.2232197938475409E-2</v>
      </c>
      <c r="H2825" s="49">
        <f>_xll.qlCalendarAdvance(IborCalendar,$H2824,B2825,"f",FALSE)</f>
        <v>59567</v>
      </c>
      <c r="I2825" s="49">
        <f>_xll.qlInterestRateIndexValueDate(Index1M,$H2825)</f>
        <v>59569</v>
      </c>
      <c r="J2825" s="52">
        <f>IFERROR(_xll.qlIndexFixing(Index1M,$H2825,TRUE,_xll.ohTrigger(RecalcTrigger,Trigger1M)),NA())</f>
        <v>1.5288814403782476E-2</v>
      </c>
      <c r="K2825" s="52">
        <f>IFERROR(_xll.qlIndexFixing(ONIndex1M,I2825,TRUE,_xll.ohTrigger(RecalcTrigger,Trigger1M)),NA())</f>
        <v>1.5282313161293359E-2</v>
      </c>
      <c r="L2825" s="52">
        <f>IFERROR(_xll.qlIndexFixing(Index3M,H2825,TRUE,_xll.ohTrigger(RecalcTrigger,Trigger3M)),NA())</f>
        <v>1.6783819412799598E-2</v>
      </c>
      <c r="M2825" s="52">
        <f>IFERROR(_xll.qlIndexFixing(ONIndex3M,I2825,TRUE,_xll.ohTrigger(RecalcTrigger,Trigger3M)),NA())</f>
        <v>1.67541179875208E-2</v>
      </c>
      <c r="N2825" s="52">
        <f>IFERROR(_xll.qlIndexFixing(Index6M,$H2825,TRUE,_xll.ohTrigger(RecalcTrigger,Trigger6M)),NA())</f>
        <v>1.870304456230476E-2</v>
      </c>
      <c r="O2825" s="52">
        <f>IFERROR(_xll.qlIndexFixing(ONIndex6M,I2825,TRUE,_xll.ohTrigger(RecalcTrigger,Trigger6M)),NA())</f>
        <v>1.8624898134369516E-2</v>
      </c>
      <c r="P2825" s="52">
        <f>IFERROR(_xll.qlIndexFixing(Index1Y,$H2825,TRUE,_xll.ohTrigger(RecalcTrigger,Trigger1Y)),NA())</f>
        <v>2.0772495812235545E-2</v>
      </c>
      <c r="Q2825" s="52">
        <f>IFERROR(_xll.qlIndexFixing(ONIndex1Y,I2825,TRUE,_xll.ohTrigger(RecalcTrigger,Trigger1Y)),NA())</f>
        <v>2.0571713683805726E-2</v>
      </c>
    </row>
    <row r="2826" spans="2:17" x14ac:dyDescent="0.2">
      <c r="B2826" s="46" t="s">
        <v>51</v>
      </c>
      <c r="D2826" s="49">
        <f>_xll.qlCalendarAdvance(LocalCalendar,$D2825,B2826,"f",FALSE)</f>
        <v>59595</v>
      </c>
      <c r="E2826" s="49">
        <f>_xll.qlInterestRateIndexValueDate(IndexON,D2826)</f>
        <v>59595</v>
      </c>
      <c r="F2826" s="52">
        <f>IFERROR(_xll.qlIndexFixing(IndexON,D2826,TRUE,_xll.ohTrigger(RecalcTrigger,TriggerON)),NA())</f>
        <v>1.2231037467396177E-2</v>
      </c>
      <c r="H2826" s="49">
        <f>_xll.qlCalendarAdvance(IborCalendar,$H2825,B2826,"f",FALSE)</f>
        <v>59574</v>
      </c>
      <c r="I2826" s="49">
        <f>_xll.qlInterestRateIndexValueDate(Index1M,$H2826)</f>
        <v>59576</v>
      </c>
      <c r="J2826" s="52">
        <f>IFERROR(_xll.qlIndexFixing(Index1M,$H2826,TRUE,_xll.ohTrigger(RecalcTrigger,Trigger1M)),NA())</f>
        <v>1.5287917329270657E-2</v>
      </c>
      <c r="K2826" s="52">
        <f>IFERROR(_xll.qlIndexFixing(ONIndex1M,I2826,TRUE,_xll.ohTrigger(RecalcTrigger,Trigger1M)),NA())</f>
        <v>1.5281408542460184E-2</v>
      </c>
      <c r="L2826" s="52">
        <f>IFERROR(_xll.qlIndexFixing(Index3M,H2826,TRUE,_xll.ohTrigger(RecalcTrigger,Trigger3M)),NA())</f>
        <v>1.6783197795388571E-2</v>
      </c>
      <c r="M2826" s="52">
        <f>IFERROR(_xll.qlIndexFixing(ONIndex3M,I2826,TRUE,_xll.ohTrigger(RecalcTrigger,Trigger3M)),NA())</f>
        <v>1.6753478182378601E-2</v>
      </c>
      <c r="N2826" s="52">
        <f>IFERROR(_xll.qlIndexFixing(Index6M,$H2826,TRUE,_xll.ohTrigger(RecalcTrigger,Trigger6M)),NA())</f>
        <v>1.870243899929552E-2</v>
      </c>
      <c r="O2826" s="52">
        <f>IFERROR(_xll.qlIndexFixing(ONIndex6M,I2826,TRUE,_xll.ohTrigger(RecalcTrigger,Trigger6M)),NA())</f>
        <v>1.8624261647692819E-2</v>
      </c>
      <c r="P2826" s="52">
        <f>IFERROR(_xll.qlIndexFixing(Index1Y,$H2826,TRUE,_xll.ohTrigger(RecalcTrigger,Trigger1Y)),NA())</f>
        <v>2.0771953520657145E-2</v>
      </c>
      <c r="Q2826" s="52">
        <f>IFERROR(_xll.qlIndexFixing(ONIndex1Y,I2826,TRUE,_xll.ohTrigger(RecalcTrigger,Trigger1Y)),NA())</f>
        <v>2.0571123782930911E-2</v>
      </c>
    </row>
    <row r="2827" spans="2:17" x14ac:dyDescent="0.2">
      <c r="B2827" s="46" t="s">
        <v>51</v>
      </c>
      <c r="D2827" s="49">
        <f>_xll.qlCalendarAdvance(LocalCalendar,$D2826,B2827,"f",FALSE)</f>
        <v>59602</v>
      </c>
      <c r="E2827" s="49">
        <f>_xll.qlInterestRateIndexValueDate(IndexON,D2827)</f>
        <v>59602</v>
      </c>
      <c r="F2827" s="52">
        <f>IFERROR(_xll.qlIndexFixing(IndexON,D2827,TRUE,_xll.ohTrigger(RecalcTrigger,TriggerON)),NA())</f>
        <v>1.2229883183207946E-2</v>
      </c>
      <c r="H2827" s="49">
        <f>_xll.qlCalendarAdvance(IborCalendar,$H2826,B2827,"f",FALSE)</f>
        <v>59581</v>
      </c>
      <c r="I2827" s="49">
        <f>_xll.qlInterestRateIndexValueDate(Index1M,$H2827)</f>
        <v>59583</v>
      </c>
      <c r="J2827" s="52">
        <f>IFERROR(_xll.qlIndexFixing(Index1M,$H2827,TRUE,_xll.ohTrigger(RecalcTrigger,Trigger1M)),NA())</f>
        <v>1.5287025017443374E-2</v>
      </c>
      <c r="K2827" s="52">
        <f>IFERROR(_xll.qlIndexFixing(ONIndex1M,I2827,TRUE,_xll.ohTrigger(RecalcTrigger,Trigger1M)),NA())</f>
        <v>1.5280768900987063E-2</v>
      </c>
      <c r="L2827" s="52">
        <f>IFERROR(_xll.qlIndexFixing(Index3M,H2827,TRUE,_xll.ohTrigger(RecalcTrigger,Trigger3M)),NA())</f>
        <v>1.6782579556428322E-2</v>
      </c>
      <c r="M2827" s="52">
        <f>IFERROR(_xll.qlIndexFixing(ONIndex3M,I2827,TRUE,_xll.ohTrigger(RecalcTrigger,Trigger3M)),NA())</f>
        <v>1.675318621903843E-2</v>
      </c>
      <c r="N2827" s="52">
        <f>IFERROR(_xll.qlIndexFixing(Index6M,$H2827,TRUE,_xll.ohTrigger(RecalcTrigger,Trigger6M)),NA())</f>
        <v>1.8701836331562787E-2</v>
      </c>
      <c r="O2827" s="52">
        <f>IFERROR(_xll.qlIndexFixing(ONIndex6M,I2827,TRUE,_xll.ohTrigger(RecalcTrigger,Trigger6M)),NA())</f>
        <v>1.8624064600574197E-2</v>
      </c>
      <c r="P2827" s="52">
        <f>IFERROR(_xll.qlIndexFixing(Index1Y,$H2827,TRUE,_xll.ohTrigger(RecalcTrigger,Trigger1Y)),NA())</f>
        <v>2.0771971559412471E-2</v>
      </c>
      <c r="Q2827" s="52">
        <f>IFERROR(_xll.qlIndexFixing(ONIndex1Y,I2827,TRUE,_xll.ohTrigger(RecalcTrigger,Trigger1Y)),NA())</f>
        <v>2.0571081947142744E-2</v>
      </c>
    </row>
    <row r="2828" spans="2:17" x14ac:dyDescent="0.2">
      <c r="B2828" s="46" t="s">
        <v>51</v>
      </c>
      <c r="D2828" s="49">
        <f>_xll.qlCalendarAdvance(LocalCalendar,$D2827,B2828,"f",FALSE)</f>
        <v>59609</v>
      </c>
      <c r="E2828" s="49">
        <f>_xll.qlInterestRateIndexValueDate(IndexON,D2828)</f>
        <v>59609</v>
      </c>
      <c r="F2828" s="52">
        <f>IFERROR(_xll.qlIndexFixing(IndexON,D2828,TRUE,_xll.ohTrigger(RecalcTrigger,TriggerON)),NA())</f>
        <v>1.2228735085830778E-2</v>
      </c>
      <c r="H2828" s="49">
        <f>_xll.qlCalendarAdvance(IborCalendar,$H2827,B2828,"f",FALSE)</f>
        <v>59588</v>
      </c>
      <c r="I2828" s="49">
        <f>_xll.qlInterestRateIndexValueDate(Index1M,$H2828)</f>
        <v>59590</v>
      </c>
      <c r="J2828" s="52">
        <f>IFERROR(_xll.qlIndexFixing(Index1M,$H2828,TRUE,_xll.ohTrigger(RecalcTrigger,Trigger1M)),NA())</f>
        <v>1.5286137468306331E-2</v>
      </c>
      <c r="K2828" s="52">
        <f>IFERROR(_xll.qlIndexFixing(ONIndex1M,I2828,TRUE,_xll.ohTrigger(RecalcTrigger,Trigger1M)),NA())</f>
        <v>1.5279613577510176E-2</v>
      </c>
      <c r="L2828" s="52">
        <f>IFERROR(_xll.qlIndexFixing(Index3M,H2828,TRUE,_xll.ohTrigger(RecalcTrigger,Trigger3M)),NA())</f>
        <v>1.6781964695916154E-2</v>
      </c>
      <c r="M2828" s="52">
        <f>IFERROR(_xll.qlIndexFixing(ONIndex3M,I2828,TRUE,_xll.ohTrigger(RecalcTrigger,Trigger3M)),NA())</f>
        <v>1.6752208666739321E-2</v>
      </c>
      <c r="N2828" s="52">
        <f>IFERROR(_xll.qlIndexFixing(Index6M,$H2828,TRUE,_xll.ohTrigger(RecalcTrigger,Trigger6M)),NA())</f>
        <v>1.8701236559105671E-2</v>
      </c>
      <c r="O2828" s="52">
        <f>IFERROR(_xll.qlIndexFixing(ONIndex6M,I2828,TRUE,_xll.ohTrigger(RecalcTrigger,Trigger6M)),NA())</f>
        <v>1.8622997280015596E-2</v>
      </c>
      <c r="P2828" s="52">
        <f>IFERROR(_xll.qlIndexFixing(Index1Y,$H2828,TRUE,_xll.ohTrigger(RecalcTrigger,Trigger1Y)),NA())</f>
        <v>2.0770875861199668E-2</v>
      </c>
      <c r="Q2828" s="52">
        <f>IFERROR(_xll.qlIndexFixing(ONIndex1Y,I2828,TRUE,_xll.ohTrigger(RecalcTrigger,Trigger1Y)),NA())</f>
        <v>2.0569950761650801E-2</v>
      </c>
    </row>
    <row r="2829" spans="2:17" x14ac:dyDescent="0.2">
      <c r="B2829" s="46" t="s">
        <v>51</v>
      </c>
      <c r="D2829" s="49">
        <f>_xll.qlCalendarAdvance(LocalCalendar,$D2828,B2829,"f",FALSE)</f>
        <v>59616</v>
      </c>
      <c r="E2829" s="49">
        <f>_xll.qlInterestRateIndexValueDate(IndexON,D2829)</f>
        <v>59616</v>
      </c>
      <c r="F2829" s="52">
        <f>IFERROR(_xll.qlIndexFixing(IndexON,D2829,TRUE,_xll.ohTrigger(RecalcTrigger,TriggerON)),NA())</f>
        <v>1.2227593175184737E-2</v>
      </c>
      <c r="H2829" s="49">
        <f>_xll.qlCalendarAdvance(IborCalendar,$H2828,B2829,"f",FALSE)</f>
        <v>59595</v>
      </c>
      <c r="I2829" s="49">
        <f>_xll.qlInterestRateIndexValueDate(Index1M,$H2829)</f>
        <v>59597</v>
      </c>
      <c r="J2829" s="52">
        <f>IFERROR(_xll.qlIndexFixing(Index1M,$H2829,TRUE,_xll.ohTrigger(RecalcTrigger,Trigger1M)),NA())</f>
        <v>1.5286039977495239E-2</v>
      </c>
      <c r="K2829" s="52">
        <f>IFERROR(_xll.qlIndexFixing(ONIndex1M,I2829,TRUE,_xll.ohTrigger(RecalcTrigger,Trigger1M)),NA())</f>
        <v>1.5278723231419988E-2</v>
      </c>
      <c r="L2829" s="52">
        <f>IFERROR(_xll.qlIndexFixing(Index3M,H2829,TRUE,_xll.ohTrigger(RecalcTrigger,Trigger3M)),NA())</f>
        <v>1.67830913288044E-2</v>
      </c>
      <c r="M2829" s="52">
        <f>IFERROR(_xll.qlIndexFixing(ONIndex3M,I2829,TRUE,_xll.ohTrigger(RecalcTrigger,Trigger3M)),NA())</f>
        <v>1.6751578956188951E-2</v>
      </c>
      <c r="N2829" s="52">
        <f>IFERROR(_xll.qlIndexFixing(Index6M,$H2829,TRUE,_xll.ohTrigger(RecalcTrigger,Trigger6M)),NA())</f>
        <v>1.8702852878768085E-2</v>
      </c>
      <c r="O2829" s="52">
        <f>IFERROR(_xll.qlIndexFixing(ONIndex6M,I2829,TRUE,_xll.ohTrigger(RecalcTrigger,Trigger6M)),NA())</f>
        <v>1.8622369399041716E-2</v>
      </c>
      <c r="P2829" s="52">
        <f>IFERROR(_xll.qlIndexFixing(Index1Y,$H2829,TRUE,_xll.ohTrigger(RecalcTrigger,Trigger1Y)),NA())</f>
        <v>2.0770340493313843E-2</v>
      </c>
      <c r="Q2829" s="52">
        <f>IFERROR(_xll.qlIndexFixing(ONIndex1Y,I2829,TRUE,_xll.ohTrigger(RecalcTrigger,Trigger1Y)),NA())</f>
        <v>2.0569367641218861E-2</v>
      </c>
    </row>
    <row r="2830" spans="2:17" x14ac:dyDescent="0.2">
      <c r="B2830" s="46" t="s">
        <v>51</v>
      </c>
      <c r="D2830" s="49">
        <f>_xll.qlCalendarAdvance(LocalCalendar,$D2829,B2830,"f",FALSE)</f>
        <v>59623</v>
      </c>
      <c r="E2830" s="49">
        <f>_xll.qlInterestRateIndexValueDate(IndexON,D2830)</f>
        <v>59623</v>
      </c>
      <c r="F2830" s="52">
        <f>IFERROR(_xll.qlIndexFixing(IndexON,D2830,TRUE,_xll.ohTrigger(RecalcTrigger,TriggerON)),NA())</f>
        <v>1.2226457451509631E-2</v>
      </c>
      <c r="H2830" s="49">
        <f>_xll.qlCalendarAdvance(IborCalendar,$H2829,B2830,"f",FALSE)</f>
        <v>59602</v>
      </c>
      <c r="I2830" s="49">
        <f>_xll.qlInterestRateIndexValueDate(Index1M,$H2830)</f>
        <v>59604</v>
      </c>
      <c r="J2830" s="52">
        <f>IFERROR(_xll.qlIndexFixing(Index1M,$H2830,TRUE,_xll.ohTrigger(RecalcTrigger,Trigger1M)),NA())</f>
        <v>1.5285162862655126E-2</v>
      </c>
      <c r="K2830" s="52">
        <f>IFERROR(_xll.qlIndexFixing(ONIndex1M,I2830,TRUE,_xll.ohTrigger(RecalcTrigger,Trigger1M)),NA())</f>
        <v>1.5277837642884151E-2</v>
      </c>
      <c r="L2830" s="52">
        <f>IFERROR(_xll.qlIndexFixing(Index3M,H2830,TRUE,_xll.ohTrigger(RecalcTrigger,Trigger3M)),NA())</f>
        <v>1.6782484290600017E-2</v>
      </c>
      <c r="M2830" s="52">
        <f>IFERROR(_xll.qlIndexFixing(ONIndex3M,I2830,TRUE,_xll.ohTrigger(RecalcTrigger,Trigger3M)),NA())</f>
        <v>1.6750952610520287E-2</v>
      </c>
      <c r="N2830" s="52">
        <f>IFERROR(_xll.qlIndexFixing(Index6M,$H2830,TRUE,_xll.ohTrigger(RecalcTrigger,Trigger6M)),NA())</f>
        <v>1.8701816897812754E-2</v>
      </c>
      <c r="O2830" s="52">
        <f>IFERROR(_xll.qlIndexFixing(ONIndex6M,I2830,TRUE,_xll.ohTrigger(RecalcTrigger,Trigger6M)),NA())</f>
        <v>1.8621744386653205E-2</v>
      </c>
      <c r="P2830" s="52">
        <f>IFERROR(_xll.qlIndexFixing(Index1Y,$H2830,TRUE,_xll.ohTrigger(RecalcTrigger,Trigger1Y)),NA())</f>
        <v>2.076980743331857E-2</v>
      </c>
      <c r="Q2830" s="52">
        <f>IFERROR(_xll.qlIndexFixing(ONIndex1Y,I2830,TRUE,_xll.ohTrigger(RecalcTrigger,Trigger1Y)),NA())</f>
        <v>2.0568786780952308E-2</v>
      </c>
    </row>
    <row r="2831" spans="2:17" x14ac:dyDescent="0.2">
      <c r="B2831" s="46" t="s">
        <v>51</v>
      </c>
      <c r="D2831" s="49">
        <f>_xll.qlCalendarAdvance(LocalCalendar,$D2830,B2831,"f",FALSE)</f>
        <v>59630</v>
      </c>
      <c r="E2831" s="49">
        <f>_xll.qlInterestRateIndexValueDate(IndexON,D2831)</f>
        <v>59630</v>
      </c>
      <c r="F2831" s="52">
        <f>IFERROR(_xll.qlIndexFixing(IndexON,D2831,TRUE,_xll.ohTrigger(RecalcTrigger,TriggerON)),NA())</f>
        <v>1.2225327914565653E-2</v>
      </c>
      <c r="H2831" s="49">
        <f>_xll.qlCalendarAdvance(IborCalendar,$H2830,B2831,"f",FALSE)</f>
        <v>59609</v>
      </c>
      <c r="I2831" s="49">
        <f>_xll.qlInterestRateIndexValueDate(Index1M,$H2831)</f>
        <v>59611</v>
      </c>
      <c r="J2831" s="52">
        <f>IFERROR(_xll.qlIndexFixing(Index1M,$H2831,TRUE,_xll.ohTrigger(RecalcTrigger,Trigger1M)),NA())</f>
        <v>1.5284552955127095E-2</v>
      </c>
      <c r="K2831" s="52">
        <f>IFERROR(_xll.qlIndexFixing(ONIndex1M,I2831,TRUE,_xll.ohTrigger(RecalcTrigger,Trigger1M)),NA())</f>
        <v>1.527695681192931E-2</v>
      </c>
      <c r="L2831" s="52">
        <f>IFERROR(_xll.qlIndexFixing(Index3M,H2831,TRUE,_xll.ohTrigger(RecalcTrigger,Trigger3M)),NA())</f>
        <v>1.6781880631627846E-2</v>
      </c>
      <c r="M2831" s="52">
        <f>IFERROR(_xll.qlIndexFixing(ONIndex3M,I2831,TRUE,_xll.ohTrigger(RecalcTrigger,Trigger3M)),NA())</f>
        <v>1.6750329629733329E-2</v>
      </c>
      <c r="N2831" s="52">
        <f>IFERROR(_xll.qlIndexFixing(Index6M,$H2831,TRUE,_xll.ohTrigger(RecalcTrigger,Trigger6M)),NA())</f>
        <v>1.8701226516299997E-2</v>
      </c>
      <c r="O2831" s="52">
        <f>IFERROR(_xll.qlIndexFixing(ONIndex6M,I2831,TRUE,_xll.ohTrigger(RecalcTrigger,Trigger6M)),NA())</f>
        <v>1.8621122242823418E-2</v>
      </c>
      <c r="P2831" s="52">
        <f>IFERROR(_xll.qlIndexFixing(Index1Y,$H2831,TRUE,_xll.ohTrigger(RecalcTrigger,Trigger1Y)),NA())</f>
        <v>2.0769276681209495E-2</v>
      </c>
      <c r="Q2831" s="52">
        <f>IFERROR(_xll.qlIndexFixing(ONIndex1Y,I2831,TRUE,_xll.ohTrigger(RecalcTrigger,Trigger1Y)),NA())</f>
        <v>2.0568208180824499E-2</v>
      </c>
    </row>
    <row r="2832" spans="2:17" x14ac:dyDescent="0.2">
      <c r="B2832" s="46" t="s">
        <v>51</v>
      </c>
      <c r="D2832" s="49">
        <f>_xll.qlCalendarAdvance(LocalCalendar,$D2831,B2832,"f",FALSE)</f>
        <v>59637</v>
      </c>
      <c r="E2832" s="49">
        <f>_xll.qlInterestRateIndexValueDate(IndexON,D2832)</f>
        <v>59637</v>
      </c>
      <c r="F2832" s="52">
        <f>IFERROR(_xll.qlIndexFixing(IndexON,D2832,TRUE,_xll.ohTrigger(RecalcTrigger,TriggerON)),NA())</f>
        <v>1.2224204564512675E-2</v>
      </c>
      <c r="H2832" s="49">
        <f>_xll.qlCalendarAdvance(IborCalendar,$H2831,B2832,"f",FALSE)</f>
        <v>59616</v>
      </c>
      <c r="I2832" s="49">
        <f>_xll.qlInterestRateIndexValueDate(Index1M,$H2832)</f>
        <v>59618</v>
      </c>
      <c r="J2832" s="52">
        <f>IFERROR(_xll.qlIndexFixing(Index1M,$H2832,TRUE,_xll.ohTrigger(RecalcTrigger,Trigger1M)),NA())</f>
        <v>1.5283422922860302E-2</v>
      </c>
      <c r="K2832" s="52">
        <f>IFERROR(_xll.qlIndexFixing(ONIndex1M,I2832,TRUE,_xll.ohTrigger(RecalcTrigger,Trigger1M)),NA())</f>
        <v>1.527608073858211E-2</v>
      </c>
      <c r="L2832" s="52">
        <f>IFERROR(_xll.qlIndexFixing(Index3M,H2832,TRUE,_xll.ohTrigger(RecalcTrigger,Trigger3M)),NA())</f>
        <v>1.6781280351889589E-2</v>
      </c>
      <c r="M2832" s="52">
        <f>IFERROR(_xll.qlIndexFixing(ONIndex3M,I2832,TRUE,_xll.ohTrigger(RecalcTrigger,Trigger3M)),NA())</f>
        <v>1.6749710013801433E-2</v>
      </c>
      <c r="N2832" s="52">
        <f>IFERROR(_xll.qlIndexFixing(Index6M,$H2832,TRUE,_xll.ohTrigger(RecalcTrigger,Trigger6M)),NA())</f>
        <v>1.8700639030654134E-2</v>
      </c>
      <c r="O2832" s="52">
        <f>IFERROR(_xll.qlIndexFixing(ONIndex6M,I2832,TRUE,_xll.ohTrigger(RecalcTrigger,Trigger6M)),NA())</f>
        <v>1.8620502967579E-2</v>
      </c>
      <c r="P2832" s="52">
        <f>IFERROR(_xll.qlIndexFixing(Index1Y,$H2832,TRUE,_xll.ohTrigger(RecalcTrigger,Trigger1Y)),NA())</f>
        <v>2.0768748236983568E-2</v>
      </c>
      <c r="Q2832" s="52">
        <f>IFERROR(_xll.qlIndexFixing(ONIndex1Y,I2832,TRUE,_xll.ohTrigger(RecalcTrigger,Trigger1Y)),NA())</f>
        <v>2.0567631840835432E-2</v>
      </c>
    </row>
    <row r="2833" spans="2:17" x14ac:dyDescent="0.2">
      <c r="B2833" s="46" t="s">
        <v>51</v>
      </c>
      <c r="D2833" s="49">
        <f>_xll.qlCalendarAdvance(LocalCalendar,$D2832,B2833,"f",FALSE)</f>
        <v>59644</v>
      </c>
      <c r="E2833" s="49">
        <f>_xll.qlInterestRateIndexValueDate(IndexON,D2833)</f>
        <v>59644</v>
      </c>
      <c r="F2833" s="52">
        <f>IFERROR(_xll.qlIndexFixing(IndexON,D2833,TRUE,_xll.ohTrigger(RecalcTrigger,TriggerON)),NA())</f>
        <v>1.2223087401190824E-2</v>
      </c>
      <c r="H2833" s="49">
        <f>_xll.qlCalendarAdvance(IborCalendar,$H2832,B2833,"f",FALSE)</f>
        <v>59623</v>
      </c>
      <c r="I2833" s="49">
        <f>_xll.qlInterestRateIndexValueDate(Index1M,$H2833)</f>
        <v>59625</v>
      </c>
      <c r="J2833" s="52">
        <f>IFERROR(_xll.qlIndexFixing(Index1M,$H2833,TRUE,_xll.ohTrigger(RecalcTrigger,Trigger1M)),NA())</f>
        <v>1.5282560097903014E-2</v>
      </c>
      <c r="K2833" s="52">
        <f>IFERROR(_xll.qlIndexFixing(ONIndex1M,I2833,TRUE,_xll.ohTrigger(RecalcTrigger,Trigger1M)),NA())</f>
        <v>1.527520942278926E-2</v>
      </c>
      <c r="L2833" s="52">
        <f>IFERROR(_xll.qlIndexFixing(Index3M,H2833,TRUE,_xll.ohTrigger(RecalcTrigger,Trigger3M)),NA())</f>
        <v>1.677963792900479E-2</v>
      </c>
      <c r="M2833" s="52">
        <f>IFERROR(_xll.qlIndexFixing(ONIndex3M,I2833,TRUE,_xll.ohTrigger(RecalcTrigger,Trigger3M)),NA())</f>
        <v>1.6749093762777889E-2</v>
      </c>
      <c r="N2833" s="52">
        <f>IFERROR(_xll.qlIndexFixing(Index6M,$H2833,TRUE,_xll.ohTrigger(RecalcTrigger,Trigger6M)),NA())</f>
        <v>1.8698724406333671E-2</v>
      </c>
      <c r="O2833" s="52">
        <f>IFERROR(_xll.qlIndexFixing(ONIndex6M,I2833,TRUE,_xll.ohTrigger(RecalcTrigger,Trigger6M)),NA())</f>
        <v>1.8619886560919952E-2</v>
      </c>
      <c r="P2833" s="52">
        <f>IFERROR(_xll.qlIndexFixing(Index1Y,$H2833,TRUE,_xll.ohTrigger(RecalcTrigger,Trigger1Y)),NA())</f>
        <v>2.0768222100636873E-2</v>
      </c>
      <c r="Q2833" s="52">
        <f>IFERROR(_xll.qlIndexFixing(ONIndex1Y,I2833,TRUE,_xll.ohTrigger(RecalcTrigger,Trigger1Y)),NA())</f>
        <v>2.0567057761011753E-2</v>
      </c>
    </row>
    <row r="2834" spans="2:17" x14ac:dyDescent="0.2">
      <c r="B2834" s="46" t="s">
        <v>51</v>
      </c>
      <c r="D2834" s="49">
        <f>_xll.qlCalendarAdvance(LocalCalendar,$D2833,B2834,"f",FALSE)</f>
        <v>59651</v>
      </c>
      <c r="E2834" s="49">
        <f>_xll.qlInterestRateIndexValueDate(IndexON,D2834)</f>
        <v>59651</v>
      </c>
      <c r="F2834" s="52">
        <f>IFERROR(_xll.qlIndexFixing(IndexON,D2834,TRUE,_xll.ohTrigger(RecalcTrigger,TriggerON)),NA())</f>
        <v>1.2221976424759973E-2</v>
      </c>
      <c r="H2834" s="49">
        <f>_xll.qlCalendarAdvance(IborCalendar,$H2833,B2834,"f",FALSE)</f>
        <v>59630</v>
      </c>
      <c r="I2834" s="49">
        <f>_xll.qlInterestRateIndexValueDate(Index1M,$H2834)</f>
        <v>59632</v>
      </c>
      <c r="J2834" s="52">
        <f>IFERROR(_xll.qlIndexFixing(Index1M,$H2834,TRUE,_xll.ohTrigger(RecalcTrigger,Trigger1M)),NA())</f>
        <v>1.5281965391188979E-2</v>
      </c>
      <c r="K2834" s="52">
        <f>IFERROR(_xll.qlIndexFixing(ONIndex1M,I2834,TRUE,_xll.ohTrigger(RecalcTrigger,Trigger1M)),NA())</f>
        <v>1.5274342864577406E-2</v>
      </c>
      <c r="L2834" s="52">
        <f>IFERROR(_xll.qlIndexFixing(Index3M,H2834,TRUE,_xll.ohTrigger(RecalcTrigger,Trigger3M)),NA())</f>
        <v>1.6779043766516788E-2</v>
      </c>
      <c r="M2834" s="52">
        <f>IFERROR(_xll.qlIndexFixing(ONIndex3M,I2834,TRUE,_xll.ohTrigger(RecalcTrigger,Trigger3M)),NA())</f>
        <v>1.6748480876582761E-2</v>
      </c>
      <c r="N2834" s="52">
        <f>IFERROR(_xll.qlIndexFixing(Index6M,$H2834,TRUE,_xll.ohTrigger(RecalcTrigger,Trigger6M)),NA())</f>
        <v>1.8699916332948673E-2</v>
      </c>
      <c r="O2834" s="52">
        <f>IFERROR(_xll.qlIndexFixing(ONIndex6M,I2834,TRUE,_xll.ohTrigger(RecalcTrigger,Trigger6M)),NA())</f>
        <v>1.8619273022792981E-2</v>
      </c>
      <c r="P2834" s="52">
        <f>IFERROR(_xll.qlIndexFixing(Index1Y,$H2834,TRUE,_xll.ohTrigger(RecalcTrigger,Trigger1Y)),NA())</f>
        <v>2.0768257236487807E-2</v>
      </c>
      <c r="Q2834" s="52">
        <f>IFERROR(_xll.qlIndexFixing(ONIndex1Y,I2834,TRUE,_xll.ohTrigger(RecalcTrigger,Trigger1Y)),NA())</f>
        <v>2.0566485941273527E-2</v>
      </c>
    </row>
    <row r="2835" spans="2:17" x14ac:dyDescent="0.2">
      <c r="B2835" s="46" t="s">
        <v>51</v>
      </c>
      <c r="D2835" s="49">
        <f>_xll.qlCalendarAdvance(LocalCalendar,$D2834,B2835,"f",FALSE)</f>
        <v>59658</v>
      </c>
      <c r="E2835" s="49">
        <f>_xll.qlInterestRateIndexValueDate(IndexON,D2835)</f>
        <v>59658</v>
      </c>
      <c r="F2835" s="52">
        <f>IFERROR(_xll.qlIndexFixing(IndexON,D2835,TRUE,_xll.ohTrigger(RecalcTrigger,TriggerON)),NA())</f>
        <v>1.2220871635140185E-2</v>
      </c>
      <c r="H2835" s="49">
        <f>_xll.qlCalendarAdvance(IborCalendar,$H2834,B2835,"f",FALSE)</f>
        <v>59637</v>
      </c>
      <c r="I2835" s="49">
        <f>_xll.qlInterestRateIndexValueDate(Index1M,$H2835)</f>
        <v>59643</v>
      </c>
      <c r="J2835" s="52">
        <f>IFERROR(_xll.qlIndexFixing(Index1M,$H2835,TRUE,_xll.ohTrigger(RecalcTrigger,Trigger1M)),NA())</f>
        <v>1.5280099481038256E-2</v>
      </c>
      <c r="K2835" s="52">
        <f>IFERROR(_xll.qlIndexFixing(ONIndex1M,I2835,TRUE,_xll.ohTrigger(RecalcTrigger,Trigger1M)),NA())</f>
        <v>1.5272465224080989E-2</v>
      </c>
      <c r="L2835" s="52">
        <f>IFERROR(_xll.qlIndexFixing(Index3M,H2835,TRUE,_xll.ohTrigger(RecalcTrigger,Trigger3M)),NA())</f>
        <v>1.6778116909068854E-2</v>
      </c>
      <c r="M2835" s="52">
        <f>IFERROR(_xll.qlIndexFixing(ONIndex3M,I2835,TRUE,_xll.ohTrigger(RecalcTrigger,Trigger3M)),NA())</f>
        <v>1.674683208148231E-2</v>
      </c>
      <c r="N2835" s="52">
        <f>IFERROR(_xll.qlIndexFixing(Index6M,$H2835,TRUE,_xll.ohTrigger(RecalcTrigger,Trigger6M)),NA())</f>
        <v>1.8697676875807295E-2</v>
      </c>
      <c r="O2835" s="52">
        <f>IFERROR(_xll.qlIndexFixing(ONIndex6M,I2835,TRUE,_xll.ohTrigger(RecalcTrigger,Trigger6M)),NA())</f>
        <v>1.8617438676944431E-2</v>
      </c>
      <c r="P2835" s="52">
        <f>IFERROR(_xll.qlIndexFixing(Index1Y,$H2835,TRUE,_xll.ohTrigger(RecalcTrigger,Trigger1Y)),NA())</f>
        <v>2.0766320633629452E-2</v>
      </c>
      <c r="Q2835" s="52">
        <f>IFERROR(_xll.qlIndexFixing(ONIndex1Y,I2835,TRUE,_xll.ohTrigger(RecalcTrigger,Trigger1Y)),NA())</f>
        <v>2.056449822077866E-2</v>
      </c>
    </row>
    <row r="2836" spans="2:17" x14ac:dyDescent="0.2">
      <c r="B2836" s="46" t="s">
        <v>51</v>
      </c>
      <c r="D2836" s="49">
        <f>_xll.qlCalendarAdvance(LocalCalendar,$D2835,B2836,"f",FALSE)</f>
        <v>59665</v>
      </c>
      <c r="E2836" s="49">
        <f>_xll.qlInterestRateIndexValueDate(IndexON,D2836)</f>
        <v>59665</v>
      </c>
      <c r="F2836" s="52">
        <f>IFERROR(_xll.qlIndexFixing(IndexON,D2836,TRUE,_xll.ohTrigger(RecalcTrigger,TriggerON)),NA())</f>
        <v>1.2219773032411396E-2</v>
      </c>
      <c r="H2836" s="49">
        <f>_xll.qlCalendarAdvance(IborCalendar,$H2835,B2836,"f",FALSE)</f>
        <v>59644</v>
      </c>
      <c r="I2836" s="49">
        <f>_xll.qlInterestRateIndexValueDate(Index1M,$H2836)</f>
        <v>59646</v>
      </c>
      <c r="J2836" s="52">
        <f>IFERROR(_xll.qlIndexFixing(Index1M,$H2836,TRUE,_xll.ohTrigger(RecalcTrigger,Trigger1M)),NA())</f>
        <v>1.5280000202789065E-2</v>
      </c>
      <c r="K2836" s="52">
        <f>IFERROR(_xll.qlIndexFixing(ONIndex1M,I2836,TRUE,_xll.ohTrigger(RecalcTrigger,Trigger1M)),NA())</f>
        <v>1.5272624020949976E-2</v>
      </c>
      <c r="L2836" s="52">
        <f>IFERROR(_xll.qlIndexFixing(Index3M,H2836,TRUE,_xll.ohTrigger(RecalcTrigger,Trigger3M)),NA())</f>
        <v>1.6777865577800966E-2</v>
      </c>
      <c r="M2836" s="52">
        <f>IFERROR(_xll.qlIndexFixing(ONIndex3M,I2836,TRUE,_xll.ohTrigger(RecalcTrigger,Trigger3M)),NA())</f>
        <v>1.6747265198810979E-2</v>
      </c>
      <c r="N2836" s="52">
        <f>IFERROR(_xll.qlIndexFixing(Index6M,$H2836,TRUE,_xll.ohTrigger(RecalcTrigger,Trigger6M)),NA())</f>
        <v>1.869831804667961E-2</v>
      </c>
      <c r="O2836" s="52">
        <f>IFERROR(_xll.qlIndexFixing(ONIndex6M,I2836,TRUE,_xll.ohTrigger(RecalcTrigger,Trigger6M)),NA())</f>
        <v>1.8618054552321794E-2</v>
      </c>
      <c r="P2836" s="52">
        <f>IFERROR(_xll.qlIndexFixing(Index1Y,$H2836,TRUE,_xll.ohTrigger(RecalcTrigger,Trigger1Y)),NA())</f>
        <v>2.0766657538835342E-2</v>
      </c>
      <c r="Q2836" s="52">
        <f>IFERROR(_xll.qlIndexFixing(ONIndex1Y,I2836,TRUE,_xll.ohTrigger(RecalcTrigger,Trigger1Y)),NA())</f>
        <v>2.056534908239982E-2</v>
      </c>
    </row>
    <row r="2837" spans="2:17" x14ac:dyDescent="0.2">
      <c r="B2837" s="46" t="s">
        <v>51</v>
      </c>
      <c r="D2837" s="49">
        <f>_xll.qlCalendarAdvance(LocalCalendar,$D2836,B2837,"f",FALSE)</f>
        <v>59672</v>
      </c>
      <c r="E2837" s="49">
        <f>_xll.qlInterestRateIndexValueDate(IndexON,D2837)</f>
        <v>59672</v>
      </c>
      <c r="F2837" s="52">
        <f>IFERROR(_xll.qlIndexFixing(IndexON,D2837,TRUE,_xll.ohTrigger(RecalcTrigger,TriggerON)),NA())</f>
        <v>1.2218680616413735E-2</v>
      </c>
      <c r="H2837" s="49">
        <f>_xll.qlCalendarAdvance(IborCalendar,$H2836,B2837,"f",FALSE)</f>
        <v>59651</v>
      </c>
      <c r="I2837" s="49">
        <f>_xll.qlInterestRateIndexValueDate(Index1M,$H2837)</f>
        <v>59653</v>
      </c>
      <c r="J2837" s="52">
        <f>IFERROR(_xll.qlIndexFixing(Index1M,$H2837,TRUE,_xll.ohTrigger(RecalcTrigger,Trigger1M)),NA())</f>
        <v>1.5279420698717239E-2</v>
      </c>
      <c r="K2837" s="52">
        <f>IFERROR(_xll.qlIndexFixing(ONIndex1M,I2837,TRUE,_xll.ohTrigger(RecalcTrigger,Trigger1M)),NA())</f>
        <v>1.527177173548111E-2</v>
      </c>
      <c r="L2837" s="52">
        <f>IFERROR(_xll.qlIndexFixing(Index3M,H2837,TRUE,_xll.ohTrigger(RecalcTrigger,Trigger3M)),NA())</f>
        <v>1.6777281551569635E-2</v>
      </c>
      <c r="M2837" s="52">
        <f>IFERROR(_xll.qlIndexFixing(ONIndex3M,I2837,TRUE,_xll.ohTrigger(RecalcTrigger,Trigger3M)),NA())</f>
        <v>1.6746662407234325E-2</v>
      </c>
      <c r="N2837" s="52">
        <f>IFERROR(_xll.qlIndexFixing(Index6M,$H2837,TRUE,_xll.ohTrigger(RecalcTrigger,Trigger6M)),NA())</f>
        <v>1.8697745040325026E-2</v>
      </c>
      <c r="O2837" s="52">
        <f>IFERROR(_xll.qlIndexFixing(ONIndex6M,I2837,TRUE,_xll.ohTrigger(RecalcTrigger,Trigger6M)),NA())</f>
        <v>1.8617449619977577E-2</v>
      </c>
      <c r="P2837" s="52">
        <f>IFERROR(_xll.qlIndexFixing(Index1Y,$H2837,TRUE,_xll.ohTrigger(RecalcTrigger,Trigger1Y)),NA())</f>
        <v>2.07661406339694E-2</v>
      </c>
      <c r="Q2837" s="52">
        <f>IFERROR(_xll.qlIndexFixing(ONIndex1Y,I2837,TRUE,_xll.ohTrigger(RecalcTrigger,Trigger1Y)),NA())</f>
        <v>2.0564784043131112E-2</v>
      </c>
    </row>
    <row r="2838" spans="2:17" x14ac:dyDescent="0.2">
      <c r="B2838" s="46" t="s">
        <v>51</v>
      </c>
      <c r="D2838" s="49">
        <f>_xll.qlCalendarAdvance(LocalCalendar,$D2837,B2838,"f",FALSE)</f>
        <v>59679</v>
      </c>
      <c r="E2838" s="49">
        <f>_xll.qlInterestRateIndexValueDate(IndexON,D2838)</f>
        <v>59679</v>
      </c>
      <c r="F2838" s="52">
        <f>IFERROR(_xll.qlIndexFixing(IndexON,D2838,TRUE,_xll.ohTrigger(RecalcTrigger,TriggerON)),NA())</f>
        <v>1.2217594387307074E-2</v>
      </c>
      <c r="H2838" s="49">
        <f>_xll.qlCalendarAdvance(IborCalendar,$H2837,B2838,"f",FALSE)</f>
        <v>59658</v>
      </c>
      <c r="I2838" s="49">
        <f>_xll.qlInterestRateIndexValueDate(Index1M,$H2838)</f>
        <v>59660</v>
      </c>
      <c r="J2838" s="52">
        <f>IFERROR(_xll.qlIndexFixing(Index1M,$H2838,TRUE,_xll.ohTrigger(RecalcTrigger,Trigger1M)),NA())</f>
        <v>1.52783174224946E-2</v>
      </c>
      <c r="K2838" s="52">
        <f>IFERROR(_xll.qlIndexFixing(ONIndex1M,I2838,TRUE,_xll.ohTrigger(RecalcTrigger,Trigger1M)),NA())</f>
        <v>1.5271187758987281E-2</v>
      </c>
      <c r="L2838" s="52">
        <f>IFERROR(_xll.qlIndexFixing(Index3M,H2838,TRUE,_xll.ohTrigger(RecalcTrigger,Trigger3M)),NA())</f>
        <v>1.6777749637254039E-2</v>
      </c>
      <c r="M2838" s="52">
        <f>IFERROR(_xll.qlIndexFixing(ONIndex3M,I2838,TRUE,_xll.ohTrigger(RecalcTrigger,Trigger3M)),NA())</f>
        <v>1.6746409786023708E-2</v>
      </c>
      <c r="N2838" s="52">
        <f>IFERROR(_xll.qlIndexFixing(Index6M,$H2838,TRUE,_xll.ohTrigger(RecalcTrigger,Trigger6M)),NA())</f>
        <v>1.8697174929821789E-2</v>
      </c>
      <c r="O2838" s="52">
        <f>IFERROR(_xll.qlIndexFixing(ONIndex6M,I2838,TRUE,_xll.ohTrigger(RecalcTrigger,Trigger6M)),NA())</f>
        <v>1.8617286030468971E-2</v>
      </c>
      <c r="P2838" s="52">
        <f>IFERROR(_xll.qlIndexFixing(Index1Y,$H2838,TRUE,_xll.ohTrigger(RecalcTrigger,Trigger1Y)),NA())</f>
        <v>2.076618554241912E-2</v>
      </c>
      <c r="Q2838" s="52">
        <f>IFERROR(_xll.qlIndexFixing(ONIndex1Y,I2838,TRUE,_xll.ohTrigger(RecalcTrigger,Trigger1Y)),NA())</f>
        <v>2.0564768484130358E-2</v>
      </c>
    </row>
    <row r="2839" spans="2:17" x14ac:dyDescent="0.2">
      <c r="B2839" s="46" t="s">
        <v>51</v>
      </c>
      <c r="D2839" s="49">
        <f>_xll.qlCalendarAdvance(LocalCalendar,$D2838,B2839,"f",FALSE)</f>
        <v>59686</v>
      </c>
      <c r="E2839" s="49">
        <f>_xll.qlInterestRateIndexValueDate(IndexON,D2839)</f>
        <v>59686</v>
      </c>
      <c r="F2839" s="52">
        <f>IFERROR(_xll.qlIndexFixing(IndexON,D2839,TRUE,_xll.ohTrigger(RecalcTrigger,TriggerON)),NA())</f>
        <v>1.2216514344931539E-2</v>
      </c>
      <c r="H2839" s="49">
        <f>_xll.qlCalendarAdvance(IborCalendar,$H2838,B2839,"f",FALSE)</f>
        <v>59665</v>
      </c>
      <c r="I2839" s="49">
        <f>_xll.qlInterestRateIndexValueDate(Index1M,$H2839)</f>
        <v>59667</v>
      </c>
      <c r="J2839" s="52">
        <f>IFERROR(_xll.qlIndexFixing(Index1M,$H2839,TRUE,_xll.ohTrigger(RecalcTrigger,Trigger1M)),NA())</f>
        <v>1.5277483177279757E-2</v>
      </c>
      <c r="K2839" s="52">
        <f>IFERROR(_xll.qlIndexFixing(ONIndex1M,I2839,TRUE,_xll.ohTrigger(RecalcTrigger,Trigger1M)),NA())</f>
        <v>1.527008143731301E-2</v>
      </c>
      <c r="L2839" s="52">
        <f>IFERROR(_xll.qlIndexFixing(Index3M,H2839,TRUE,_xll.ohTrigger(RecalcTrigger,Trigger3M)),NA())</f>
        <v>1.6777173012099605E-2</v>
      </c>
      <c r="M2839" s="52">
        <f>IFERROR(_xll.qlIndexFixing(ONIndex3M,I2839,TRUE,_xll.ohTrigger(RecalcTrigger,Trigger3M)),NA())</f>
        <v>1.6745466918672847E-2</v>
      </c>
      <c r="N2839" s="52">
        <f>IFERROR(_xll.qlIndexFixing(Index6M,$H2839,TRUE,_xll.ohTrigger(RecalcTrigger,Trigger6M)),NA())</f>
        <v>1.86970521873497E-2</v>
      </c>
      <c r="O2839" s="52">
        <f>IFERROR(_xll.qlIndexFixing(ONIndex6M,I2839,TRUE,_xll.ohTrigger(RecalcTrigger,Trigger6M)),NA())</f>
        <v>1.8616248360912024E-2</v>
      </c>
      <c r="P2839" s="52">
        <f>IFERROR(_xll.qlIndexFixing(Index1Y,$H2839,TRUE,_xll.ohTrigger(RecalcTrigger,Trigger1Y)),NA())</f>
        <v>2.0765113747817487E-2</v>
      </c>
      <c r="Q2839" s="52">
        <f>IFERROR(_xll.qlIndexFixing(ONIndex1Y,I2839,TRUE,_xll.ohTrigger(RecalcTrigger,Trigger1Y)),NA())</f>
        <v>2.0563660745063217E-2</v>
      </c>
    </row>
    <row r="2840" spans="2:17" x14ac:dyDescent="0.2">
      <c r="B2840" s="46" t="s">
        <v>51</v>
      </c>
      <c r="D2840" s="49">
        <f>_xll.qlCalendarAdvance(LocalCalendar,$D2839,B2840,"f",FALSE)</f>
        <v>59693</v>
      </c>
      <c r="E2840" s="49">
        <f>_xll.qlInterestRateIndexValueDate(IndexON,D2840)</f>
        <v>59693</v>
      </c>
      <c r="F2840" s="52">
        <f>IFERROR(_xll.qlIndexFixing(IndexON,D2840,TRUE,_xll.ohTrigger(RecalcTrigger,TriggerON)),NA())</f>
        <v>1.2215440489447005E-2</v>
      </c>
      <c r="H2840" s="49">
        <f>_xll.qlCalendarAdvance(IborCalendar,$H2839,B2840,"f",FALSE)</f>
        <v>59672</v>
      </c>
      <c r="I2840" s="49">
        <f>_xll.qlInterestRateIndexValueDate(Index1M,$H2840)</f>
        <v>59674</v>
      </c>
      <c r="J2840" s="52">
        <f>IFERROR(_xll.qlIndexFixing(Index1M,$H2840,TRUE,_xll.ohTrigger(RecalcTrigger,Trigger1M)),NA())</f>
        <v>1.5276653695351451E-2</v>
      </c>
      <c r="K2840" s="52">
        <f>IFERROR(_xll.qlIndexFixing(ONIndex1M,I2840,TRUE,_xll.ohTrigger(RecalcTrigger,Trigger1M)),NA())</f>
        <v>1.5269243424587131E-2</v>
      </c>
      <c r="L2840" s="52">
        <f>IFERROR(_xll.qlIndexFixing(Index3M,H2840,TRUE,_xll.ohTrigger(RecalcTrigger,Trigger3M)),NA())</f>
        <v>1.6776599766165478E-2</v>
      </c>
      <c r="M2840" s="52">
        <f>IFERROR(_xll.qlIndexFixing(ONIndex3M,I2840,TRUE,_xll.ohTrigger(RecalcTrigger,Trigger3M)),NA())</f>
        <v>1.6744874221688022E-2</v>
      </c>
      <c r="N2840" s="52">
        <f>IFERROR(_xll.qlIndexFixing(Index6M,$H2840,TRUE,_xll.ohTrigger(RecalcTrigger,Trigger6M)),NA())</f>
        <v>1.8696043396356377E-2</v>
      </c>
      <c r="O2840" s="52">
        <f>IFERROR(_xll.qlIndexFixing(ONIndex6M,I2840,TRUE,_xll.ohTrigger(RecalcTrigger,Trigger6M)),NA())</f>
        <v>1.8615652034270624E-2</v>
      </c>
      <c r="P2840" s="52">
        <f>IFERROR(_xll.qlIndexFixing(Index1Y,$H2840,TRUE,_xll.ohTrigger(RecalcTrigger,Trigger1Y)),NA())</f>
        <v>2.0764603766524541E-2</v>
      </c>
      <c r="Q2840" s="52">
        <f>IFERROR(_xll.qlIndexFixing(ONIndex1Y,I2840,TRUE,_xll.ohTrigger(RecalcTrigger,Trigger1Y)),NA())</f>
        <v>2.0563102486290674E-2</v>
      </c>
    </row>
    <row r="2841" spans="2:17" x14ac:dyDescent="0.2">
      <c r="B2841" s="46" t="s">
        <v>51</v>
      </c>
      <c r="D2841" s="49">
        <f>_xll.qlCalendarAdvance(LocalCalendar,$D2840,B2841,"f",FALSE)</f>
        <v>59700</v>
      </c>
      <c r="E2841" s="49">
        <f>_xll.qlInterestRateIndexValueDate(IndexON,D2841)</f>
        <v>59700</v>
      </c>
      <c r="F2841" s="52">
        <f>IFERROR(_xll.qlIndexFixing(IndexON,D2841,TRUE,_xll.ohTrigger(RecalcTrigger,TriggerON)),NA())</f>
        <v>1.2214372820773534E-2</v>
      </c>
      <c r="H2841" s="49">
        <f>_xll.qlCalendarAdvance(IborCalendar,$H2840,B2841,"f",FALSE)</f>
        <v>59679</v>
      </c>
      <c r="I2841" s="49">
        <f>_xll.qlInterestRateIndexValueDate(Index1M,$H2841)</f>
        <v>59681</v>
      </c>
      <c r="J2841" s="52">
        <f>IFERROR(_xll.qlIndexFixing(Index1M,$H2841,TRUE,_xll.ohTrigger(RecalcTrigger,Trigger1M)),NA())</f>
        <v>1.5275828976707106E-2</v>
      </c>
      <c r="K2841" s="52">
        <f>IFERROR(_xll.qlIndexFixing(ONIndex1M,I2841,TRUE,_xll.ohTrigger(RecalcTrigger,Trigger1M)),NA())</f>
        <v>1.5268674633739376E-2</v>
      </c>
      <c r="L2841" s="52">
        <f>IFERROR(_xll.qlIndexFixing(Index3M,H2841,TRUE,_xll.ohTrigger(RecalcTrigger,Trigger3M)),NA())</f>
        <v>1.677638018395574E-2</v>
      </c>
      <c r="M2841" s="52">
        <f>IFERROR(_xll.qlIndexFixing(ONIndex3M,I2841,TRUE,_xll.ohTrigger(RecalcTrigger,Trigger3M)),NA())</f>
        <v>1.674463233347856E-2</v>
      </c>
      <c r="N2841" s="52">
        <f>IFERROR(_xll.qlIndexFixing(Index6M,$H2841,TRUE,_xll.ohTrigger(RecalcTrigger,Trigger6M)),NA())</f>
        <v>1.8695481973390313E-2</v>
      </c>
      <c r="O2841" s="52">
        <f>IFERROR(_xll.qlIndexFixing(ONIndex6M,I2841,TRUE,_xll.ohTrigger(RecalcTrigger,Trigger6M)),NA())</f>
        <v>1.8615497572727069E-2</v>
      </c>
      <c r="P2841" s="52">
        <f>IFERROR(_xll.qlIndexFixing(Index1Y,$H2841,TRUE,_xll.ohTrigger(RecalcTrigger,Trigger1Y)),NA())</f>
        <v>2.0764656005773305E-2</v>
      </c>
      <c r="Q2841" s="52">
        <f>IFERROR(_xll.qlIndexFixing(ONIndex1Y,I2841,TRUE,_xll.ohTrigger(RecalcTrigger,Trigger1Y)),NA())</f>
        <v>2.056309409640189E-2</v>
      </c>
    </row>
    <row r="2842" spans="2:17" x14ac:dyDescent="0.2">
      <c r="B2842" s="46" t="s">
        <v>51</v>
      </c>
      <c r="D2842" s="49">
        <f>_xll.qlCalendarAdvance(LocalCalendar,$D2841,B2842,"f",FALSE)</f>
        <v>59707</v>
      </c>
      <c r="E2842" s="49">
        <f>_xll.qlInterestRateIndexValueDate(IndexON,D2842)</f>
        <v>59707</v>
      </c>
      <c r="F2842" s="52">
        <f>IFERROR(_xll.qlIndexFixing(IndexON,D2842,TRUE,_xll.ohTrigger(RecalcTrigger,TriggerON)),NA())</f>
        <v>1.221331133883119E-2</v>
      </c>
      <c r="H2842" s="49">
        <f>_xll.qlCalendarAdvance(IborCalendar,$H2841,B2842,"f",FALSE)</f>
        <v>59686</v>
      </c>
      <c r="I2842" s="49">
        <f>_xll.qlInterestRateIndexValueDate(Index1M,$H2842)</f>
        <v>59688</v>
      </c>
      <c r="J2842" s="52">
        <f>IFERROR(_xll.qlIndexFixing(Index1M,$H2842,TRUE,_xll.ohTrigger(RecalcTrigger,Trigger1M)),NA())</f>
        <v>1.5275009021349302E-2</v>
      </c>
      <c r="K2842" s="52">
        <f>IFERROR(_xll.qlIndexFixing(ONIndex1M,I2842,TRUE,_xll.ohTrigger(RecalcTrigger,Trigger1M)),NA())</f>
        <v>1.5267581671878361E-2</v>
      </c>
      <c r="L2842" s="52">
        <f>IFERROR(_xll.qlIndexFixing(Index3M,H2842,TRUE,_xll.ohTrigger(RecalcTrigger,Trigger3M)),NA())</f>
        <v>1.6775813911499446E-2</v>
      </c>
      <c r="M2842" s="52">
        <f>IFERROR(_xll.qlIndexFixing(ONIndex3M,I2842,TRUE,_xll.ohTrigger(RecalcTrigger,Trigger3M)),NA())</f>
        <v>1.6743698922363492E-2</v>
      </c>
      <c r="N2842" s="52">
        <f>IFERROR(_xll.qlIndexFixing(Index6M,$H2842,TRUE,_xll.ohTrigger(RecalcTrigger,Trigger6M)),NA())</f>
        <v>1.8694923446263927E-2</v>
      </c>
      <c r="O2842" s="52">
        <f>IFERROR(_xll.qlIndexFixing(ONIndex6M,I2842,TRUE,_xll.ohTrigger(RecalcTrigger,Trigger6M)),NA())</f>
        <v>1.8614467986690642E-2</v>
      </c>
      <c r="P2842" s="52">
        <f>IFERROR(_xll.qlIndexFixing(Index1Y,$H2842,TRUE,_xll.ohTrigger(RecalcTrigger,Trigger1Y)),NA())</f>
        <v>2.0763590727486597E-2</v>
      </c>
      <c r="Q2842" s="52">
        <f>IFERROR(_xll.qlIndexFixing(ONIndex1Y,I2842,TRUE,_xll.ohTrigger(RecalcTrigger,Trigger1Y)),NA())</f>
        <v>2.0561992749108526E-2</v>
      </c>
    </row>
    <row r="2843" spans="2:17" x14ac:dyDescent="0.2">
      <c r="B2843" s="46" t="s">
        <v>51</v>
      </c>
      <c r="D2843" s="49">
        <f>_xll.qlCalendarAdvance(LocalCalendar,$D2842,B2843,"f",FALSE)</f>
        <v>59714</v>
      </c>
      <c r="E2843" s="49">
        <f>_xll.qlInterestRateIndexValueDate(IndexON,D2843)</f>
        <v>59714</v>
      </c>
      <c r="F2843" s="52">
        <f>IFERROR(_xll.qlIndexFixing(IndexON,D2843,TRUE,_xll.ohTrigger(RecalcTrigger,TriggerON)),NA())</f>
        <v>1.2212256043939718E-2</v>
      </c>
      <c r="H2843" s="49">
        <f>_xll.qlCalendarAdvance(IborCalendar,$H2842,B2843,"f",FALSE)</f>
        <v>59693</v>
      </c>
      <c r="I2843" s="49">
        <f>_xll.qlInterestRateIndexValueDate(Index1M,$H2843)</f>
        <v>59695</v>
      </c>
      <c r="J2843" s="52">
        <f>IFERROR(_xll.qlIndexFixing(Index1M,$H2843,TRUE,_xll.ohTrigger(RecalcTrigger,Trigger1M)),NA())</f>
        <v>1.5274193829275457E-2</v>
      </c>
      <c r="K2843" s="52">
        <f>IFERROR(_xll.qlIndexFixing(ONIndex1M,I2843,TRUE,_xll.ohTrigger(RecalcTrigger,Trigger1M)),NA())</f>
        <v>1.5266757931922115E-2</v>
      </c>
      <c r="L2843" s="52">
        <f>IFERROR(_xll.qlIndexFixing(Index3M,H2843,TRUE,_xll.ohTrigger(RecalcTrigger,Trigger3M)),NA())</f>
        <v>1.6774900303668794E-2</v>
      </c>
      <c r="M2843" s="52">
        <f>IFERROR(_xll.qlIndexFixing(ONIndex3M,I2843,TRUE,_xll.ohTrigger(RecalcTrigger,Trigger3M)),NA())</f>
        <v>1.6743116319997142E-2</v>
      </c>
      <c r="N2843" s="52">
        <f>IFERROR(_xll.qlIndexFixing(Index6M,$H2843,TRUE,_xll.ohTrigger(RecalcTrigger,Trigger6M)),NA())</f>
        <v>1.869436781497592E-2</v>
      </c>
      <c r="O2843" s="52">
        <f>IFERROR(_xll.qlIndexFixing(ONIndex6M,I2843,TRUE,_xll.ohTrigger(RecalcTrigger,Trigger6M)),NA())</f>
        <v>1.8613880265725413E-2</v>
      </c>
      <c r="P2843" s="52">
        <f>IFERROR(_xll.qlIndexFixing(Index1Y,$H2843,TRUE,_xll.ohTrigger(RecalcTrigger,Trigger1Y)),NA())</f>
        <v>2.076308766973485E-2</v>
      </c>
      <c r="Q2843" s="52">
        <f>IFERROR(_xll.qlIndexFixing(ONIndex1Y,I2843,TRUE,_xll.ohTrigger(RecalcTrigger,Trigger1Y)),NA())</f>
        <v>2.0561441270725567E-2</v>
      </c>
    </row>
    <row r="2844" spans="2:17" x14ac:dyDescent="0.2">
      <c r="B2844" s="46" t="s">
        <v>51</v>
      </c>
      <c r="D2844" s="49">
        <f>_xll.qlCalendarAdvance(LocalCalendar,$D2843,B2844,"f",FALSE)</f>
        <v>59722</v>
      </c>
      <c r="E2844" s="49">
        <f>_xll.qlInterestRateIndexValueDate(IndexON,D2844)</f>
        <v>59722</v>
      </c>
      <c r="F2844" s="52">
        <f>IFERROR(_xll.qlIndexFixing(IndexON,D2844,TRUE,_xll.ohTrigger(RecalcTrigger,TriggerON)),NA())</f>
        <v>1.2211057568141115E-2</v>
      </c>
      <c r="H2844" s="49">
        <f>_xll.qlCalendarAdvance(IborCalendar,$H2843,B2844,"f",FALSE)</f>
        <v>59700</v>
      </c>
      <c r="I2844" s="49">
        <f>_xll.qlInterestRateIndexValueDate(Index1M,$H2844)</f>
        <v>59702</v>
      </c>
      <c r="J2844" s="52">
        <f>IFERROR(_xll.qlIndexFixing(Index1M,$H2844,TRUE,_xll.ohTrigger(RecalcTrigger,Trigger1M)),NA())</f>
        <v>1.5273383400480416E-2</v>
      </c>
      <c r="K2844" s="52">
        <f>IFERROR(_xll.qlIndexFixing(ONIndex1M,I2844,TRUE,_xll.ohTrigger(RecalcTrigger,Trigger1M)),NA())</f>
        <v>1.5265938949520219E-2</v>
      </c>
      <c r="L2844" s="52">
        <f>IFERROR(_xll.qlIndexFixing(Index3M,H2844,TRUE,_xll.ohTrigger(RecalcTrigger,Trigger3M)),NA())</f>
        <v>1.6774340574598891E-2</v>
      </c>
      <c r="M2844" s="52">
        <f>IFERROR(_xll.qlIndexFixing(ONIndex3M,I2844,TRUE,_xll.ohTrigger(RecalcTrigger,Trigger3M)),NA())</f>
        <v>1.6742537082485853E-2</v>
      </c>
      <c r="N2844" s="52">
        <f>IFERROR(_xll.qlIndexFixing(Index6M,$H2844,TRUE,_xll.ohTrigger(RecalcTrigger,Trigger6M)),NA())</f>
        <v>1.8693815079524133E-2</v>
      </c>
      <c r="O2844" s="52">
        <f>IFERROR(_xll.qlIndexFixing(ONIndex6M,I2844,TRUE,_xll.ohTrigger(RecalcTrigger,Trigger6M)),NA())</f>
        <v>1.86132954133722E-2</v>
      </c>
      <c r="P2844" s="52">
        <f>IFERROR(_xll.qlIndexFixing(Index1Y,$H2844,TRUE,_xll.ohTrigger(RecalcTrigger,Trigger1Y)),NA())</f>
        <v>2.0762586919823557E-2</v>
      </c>
      <c r="Q2844" s="52">
        <f>IFERROR(_xll.qlIndexFixing(ONIndex1Y,I2844,TRUE,_xll.ohTrigger(RecalcTrigger,Trigger1Y)),NA())</f>
        <v>2.0560892052534641E-2</v>
      </c>
    </row>
    <row r="2845" spans="2:17" x14ac:dyDescent="0.2">
      <c r="B2845" s="46" t="s">
        <v>51</v>
      </c>
      <c r="D2845" s="49">
        <f>_xll.qlCalendarAdvance(LocalCalendar,$D2844,B2845,"f",FALSE)</f>
        <v>59729</v>
      </c>
      <c r="E2845" s="49">
        <f>_xll.qlInterestRateIndexValueDate(IndexON,D2845)</f>
        <v>59729</v>
      </c>
      <c r="F2845" s="52">
        <f>IFERROR(_xll.qlIndexFixing(IndexON,D2845,TRUE,_xll.ohTrigger(RecalcTrigger,TriggerON)),NA())</f>
        <v>1.2210015530644824E-2</v>
      </c>
      <c r="H2845" s="49">
        <f>_xll.qlCalendarAdvance(IborCalendar,$H2844,B2845,"f",FALSE)</f>
        <v>59707</v>
      </c>
      <c r="I2845" s="49">
        <f>_xll.qlInterestRateIndexValueDate(Index1M,$H2845)</f>
        <v>59709</v>
      </c>
      <c r="J2845" s="52">
        <f>IFERROR(_xll.qlIndexFixing(Index1M,$H2845,TRUE,_xll.ohTrigger(RecalcTrigger,Trigger1M)),NA())</f>
        <v>1.5272577734971916E-2</v>
      </c>
      <c r="K2845" s="52">
        <f>IFERROR(_xll.qlIndexFixing(ONIndex1M,I2845,TRUE,_xll.ohTrigger(RecalcTrigger,Trigger1M)),NA())</f>
        <v>1.5265124724699319E-2</v>
      </c>
      <c r="L2845" s="52">
        <f>IFERROR(_xll.qlIndexFixing(Index3M,H2845,TRUE,_xll.ohTrigger(RecalcTrigger,Trigger3M)),NA())</f>
        <v>1.6773784224741642E-2</v>
      </c>
      <c r="M2845" s="52">
        <f>IFERROR(_xll.qlIndexFixing(ONIndex3M,I2845,TRUE,_xll.ohTrigger(RecalcTrigger,Trigger3M)),NA())</f>
        <v>1.6741961209829626E-2</v>
      </c>
      <c r="N2845" s="52">
        <f>IFERROR(_xll.qlIndexFixing(Index6M,$H2845,TRUE,_xll.ohTrigger(RecalcTrigger,Trigger6M)),NA())</f>
        <v>1.869326523990554E-2</v>
      </c>
      <c r="O2845" s="52">
        <f>IFERROR(_xll.qlIndexFixing(ONIndex6M,I2845,TRUE,_xll.ohTrigger(RecalcTrigger,Trigger6M)),NA())</f>
        <v>1.861271342957771E-2</v>
      </c>
      <c r="P2845" s="52">
        <f>IFERROR(_xll.qlIndexFixing(Index1Y,$H2845,TRUE,_xll.ohTrigger(RecalcTrigger,Trigger1Y)),NA())</f>
        <v>2.076208847774837E-2</v>
      </c>
      <c r="Q2845" s="52">
        <f>IFERROR(_xll.qlIndexFixing(ONIndex1Y,I2845,TRUE,_xll.ohTrigger(RecalcTrigger,Trigger1Y)),NA())</f>
        <v>2.0560345094429167E-2</v>
      </c>
    </row>
    <row r="2846" spans="2:17" x14ac:dyDescent="0.2">
      <c r="B2846" s="46" t="s">
        <v>51</v>
      </c>
      <c r="D2846" s="49">
        <f>_xll.qlCalendarAdvance(LocalCalendar,$D2845,B2846,"f",FALSE)</f>
        <v>59736</v>
      </c>
      <c r="E2846" s="49">
        <f>_xll.qlInterestRateIndexValueDate(IndexON,D2846)</f>
        <v>59736</v>
      </c>
      <c r="F2846" s="52">
        <f>IFERROR(_xll.qlIndexFixing(IndexON,D2846,TRUE,_xll.ohTrigger(RecalcTrigger,TriggerON)),NA())</f>
        <v>1.2208979679959597E-2</v>
      </c>
      <c r="H2846" s="49">
        <f>_xll.qlCalendarAdvance(IborCalendar,$H2845,B2846,"f",FALSE)</f>
        <v>59714</v>
      </c>
      <c r="I2846" s="49">
        <f>_xll.qlInterestRateIndexValueDate(Index1M,$H2846)</f>
        <v>59716</v>
      </c>
      <c r="J2846" s="52">
        <f>IFERROR(_xll.qlIndexFixing(Index1M,$H2846,TRUE,_xll.ohTrigger(RecalcTrigger,Trigger1M)),NA())</f>
        <v>1.5272043849768047E-2</v>
      </c>
      <c r="K2846" s="52">
        <f>IFERROR(_xll.qlIndexFixing(ONIndex1M,I2846,TRUE,_xll.ohTrigger(RecalcTrigger,Trigger1M)),NA())</f>
        <v>1.5264315257459415E-2</v>
      </c>
      <c r="L2846" s="52">
        <f>IFERROR(_xll.qlIndexFixing(Index3M,H2846,TRUE,_xll.ohTrigger(RecalcTrigger,Trigger3M)),NA())</f>
        <v>1.6772177359031117E-2</v>
      </c>
      <c r="M2846" s="52">
        <f>IFERROR(_xll.qlIndexFixing(ONIndex3M,I2846,TRUE,_xll.ohTrigger(RecalcTrigger,Trigger3M)),NA())</f>
        <v>1.674138870208175E-2</v>
      </c>
      <c r="N2846" s="52">
        <f>IFERROR(_xll.qlIndexFixing(Index6M,$H2846,TRUE,_xll.ohTrigger(RecalcTrigger,Trigger6M)),NA())</f>
        <v>1.8692718296118415E-2</v>
      </c>
      <c r="O2846" s="52">
        <f>IFERROR(_xll.qlIndexFixing(ONIndex6M,I2846,TRUE,_xll.ohTrigger(RecalcTrigger,Trigger6M)),NA())</f>
        <v>1.8612134314368589E-2</v>
      </c>
      <c r="P2846" s="52">
        <f>IFERROR(_xll.qlIndexFixing(Index1Y,$H2846,TRUE,_xll.ohTrigger(RecalcTrigger,Trigger1Y)),NA())</f>
        <v>2.076159234350667E-2</v>
      </c>
      <c r="Q2846" s="52">
        <f>IFERROR(_xll.qlIndexFixing(ONIndex1Y,I2846,TRUE,_xll.ohTrigger(RecalcTrigger,Trigger1Y)),NA())</f>
        <v>2.0559800396489081E-2</v>
      </c>
    </row>
    <row r="2847" spans="2:17" x14ac:dyDescent="0.2">
      <c r="B2847" s="46" t="s">
        <v>51</v>
      </c>
      <c r="D2847" s="49">
        <f>_xll.qlCalendarAdvance(LocalCalendar,$D2846,B2847,"f",FALSE)</f>
        <v>59743</v>
      </c>
      <c r="E2847" s="49">
        <f>_xll.qlInterestRateIndexValueDate(IndexON,D2847)</f>
        <v>59743</v>
      </c>
      <c r="F2847" s="52">
        <f>IFERROR(_xll.qlIndexFixing(IndexON,D2847,TRUE,_xll.ohTrigger(RecalcTrigger,TriggerON)),NA())</f>
        <v>1.2207950016005498E-2</v>
      </c>
      <c r="H2847" s="49">
        <f>_xll.qlCalendarAdvance(IborCalendar,$H2846,B2847,"f",FALSE)</f>
        <v>59721</v>
      </c>
      <c r="I2847" s="49">
        <f>_xll.qlInterestRateIndexValueDate(Index1M,$H2847)</f>
        <v>59723</v>
      </c>
      <c r="J2847" s="52">
        <f>IFERROR(_xll.qlIndexFixing(Index1M,$H2847,TRUE,_xll.ohTrigger(RecalcTrigger,Trigger1M)),NA())</f>
        <v>1.5270980693788745E-2</v>
      </c>
      <c r="K2847" s="52">
        <f>IFERROR(_xll.qlIndexFixing(ONIndex1M,I2847,TRUE,_xll.ohTrigger(RecalcTrigger,Trigger1M)),NA())</f>
        <v>1.5263510547800507E-2</v>
      </c>
      <c r="L2847" s="52">
        <f>IFERROR(_xll.qlIndexFixing(Index3M,H2847,TRUE,_xll.ohTrigger(RecalcTrigger,Trigger3M)),NA())</f>
        <v>1.6773033239792238E-2</v>
      </c>
      <c r="M2847" s="52">
        <f>IFERROR(_xll.qlIndexFixing(ONIndex3M,I2847,TRUE,_xll.ohTrigger(RecalcTrigger,Trigger3M)),NA())</f>
        <v>1.674081955916229E-2</v>
      </c>
      <c r="N2847" s="52">
        <f>IFERROR(_xll.qlIndexFixing(Index6M,$H2847,TRUE,_xll.ohTrigger(RecalcTrigger,Trigger6M)),NA())</f>
        <v>1.8692174248158867E-2</v>
      </c>
      <c r="O2847" s="52">
        <f>IFERROR(_xll.qlIndexFixing(ONIndex6M,I2847,TRUE,_xll.ohTrigger(RecalcTrigger,Trigger6M)),NA())</f>
        <v>1.8611558067744838E-2</v>
      </c>
      <c r="P2847" s="52">
        <f>IFERROR(_xll.qlIndexFixing(Index1Y,$H2847,TRUE,_xll.ohTrigger(RecalcTrigger,Trigger1Y)),NA())</f>
        <v>2.0761098517094755E-2</v>
      </c>
      <c r="Q2847" s="52">
        <f>IFERROR(_xll.qlIndexFixing(ONIndex1Y,I2847,TRUE,_xll.ohTrigger(RecalcTrigger,Trigger1Y)),NA())</f>
        <v>2.0559257958741028E-2</v>
      </c>
    </row>
    <row r="2848" spans="2:17" x14ac:dyDescent="0.2">
      <c r="B2848" s="46" t="s">
        <v>51</v>
      </c>
      <c r="D2848" s="49">
        <f>_xll.qlCalendarAdvance(LocalCalendar,$D2847,B2848,"f",FALSE)</f>
        <v>59750</v>
      </c>
      <c r="E2848" s="49">
        <f>_xll.qlInterestRateIndexValueDate(IndexON,D2848)</f>
        <v>59750</v>
      </c>
      <c r="F2848" s="52">
        <f>IFERROR(_xll.qlIndexFixing(IndexON,D2848,TRUE,_xll.ohTrigger(RecalcTrigger,TriggerON)),NA())</f>
        <v>1.2206926538942398E-2</v>
      </c>
      <c r="H2848" s="49">
        <f>_xll.qlCalendarAdvance(IborCalendar,$H2847,B2848,"f",FALSE)</f>
        <v>59728</v>
      </c>
      <c r="I2848" s="49">
        <f>_xll.qlInterestRateIndexValueDate(Index1M,$H2848)</f>
        <v>59730</v>
      </c>
      <c r="J2848" s="52">
        <f>IFERROR(_xll.qlIndexFixing(Index1M,$H2848,TRUE,_xll.ohTrigger(RecalcTrigger,Trigger1M)),NA())</f>
        <v>1.5270189318114077E-2</v>
      </c>
      <c r="K2848" s="52">
        <f>IFERROR(_xll.qlIndexFixing(ONIndex1M,I2848,TRUE,_xll.ohTrigger(RecalcTrigger,Trigger1M)),NA())</f>
        <v>1.5262710595722595E-2</v>
      </c>
      <c r="L2848" s="52">
        <f>IFERROR(_xll.qlIndexFixing(Index3M,H2848,TRUE,_xll.ohTrigger(RecalcTrigger,Trigger3M)),NA())</f>
        <v>1.6772135450434773E-2</v>
      </c>
      <c r="M2848" s="52">
        <f>IFERROR(_xll.qlIndexFixing(ONIndex3M,I2848,TRUE,_xll.ohTrigger(RecalcTrigger,Trigger3M)),NA())</f>
        <v>1.6740253781151182E-2</v>
      </c>
      <c r="N2848" s="52">
        <f>IFERROR(_xll.qlIndexFixing(Index6M,$H2848,TRUE,_xll.ohTrigger(RecalcTrigger,Trigger6M)),NA())</f>
        <v>1.86916330960256E-2</v>
      </c>
      <c r="O2848" s="52">
        <f>IFERROR(_xll.qlIndexFixing(ONIndex6M,I2848,TRUE,_xll.ohTrigger(RecalcTrigger,Trigger6M)),NA())</f>
        <v>1.861098468967981E-2</v>
      </c>
      <c r="P2848" s="52">
        <f>IFERROR(_xll.qlIndexFixing(Index1Y,$H2848,TRUE,_xll.ohTrigger(RecalcTrigger,Trigger1Y)),NA())</f>
        <v>2.0760606998509356E-2</v>
      </c>
      <c r="Q2848" s="52">
        <f>IFERROR(_xll.qlIndexFixing(ONIndex1Y,I2848,TRUE,_xll.ohTrigger(RecalcTrigger,Trigger1Y)),NA())</f>
        <v>2.0558717781105074E-2</v>
      </c>
    </row>
    <row r="2849" spans="2:17" x14ac:dyDescent="0.2">
      <c r="B2849" s="46" t="s">
        <v>51</v>
      </c>
      <c r="D2849" s="49">
        <f>_xll.qlCalendarAdvance(LocalCalendar,$D2848,B2849,"f",FALSE)</f>
        <v>59757</v>
      </c>
      <c r="E2849" s="49">
        <f>_xll.qlInterestRateIndexValueDate(IndexON,D2849)</f>
        <v>59757</v>
      </c>
      <c r="F2849" s="52">
        <f>IFERROR(_xll.qlIndexFixing(IndexON,D2849,TRUE,_xll.ohTrigger(RecalcTrigger,TriggerON)),NA())</f>
        <v>1.2205909248690361E-2</v>
      </c>
      <c r="H2849" s="49">
        <f>_xll.qlCalendarAdvance(IborCalendar,$H2848,B2849,"f",FALSE)</f>
        <v>59735</v>
      </c>
      <c r="I2849" s="49">
        <f>_xll.qlInterestRateIndexValueDate(Index1M,$H2849)</f>
        <v>59737</v>
      </c>
      <c r="J2849" s="52">
        <f>IFERROR(_xll.qlIndexFixing(Index1M,$H2849,TRUE,_xll.ohTrigger(RecalcTrigger,Trigger1M)),NA())</f>
        <v>1.526940270572079E-2</v>
      </c>
      <c r="K2849" s="52">
        <f>IFERROR(_xll.qlIndexFixing(ONIndex1M,I2849,TRUE,_xll.ohTrigger(RecalcTrigger,Trigger1M)),NA())</f>
        <v>1.5261915401225679E-2</v>
      </c>
      <c r="L2849" s="52">
        <f>IFERROR(_xll.qlIndexFixing(Index3M,H2849,TRUE,_xll.ohTrigger(RecalcTrigger,Trigger3M)),NA())</f>
        <v>1.6771592617413685E-2</v>
      </c>
      <c r="M2849" s="52">
        <f>IFERROR(_xll.qlIndexFixing(ONIndex3M,I2849,TRUE,_xll.ohTrigger(RecalcTrigger,Trigger3M)),NA())</f>
        <v>1.6739691367995135E-2</v>
      </c>
      <c r="N2849" s="52">
        <f>IFERROR(_xll.qlIndexFixing(Index6M,$H2849,TRUE,_xll.ohTrigger(RecalcTrigger,Trigger6M)),NA())</f>
        <v>1.8691541095546573E-2</v>
      </c>
      <c r="O2849" s="52">
        <f>IFERROR(_xll.qlIndexFixing(ONIndex6M,I2849,TRUE,_xll.ohTrigger(RecalcTrigger,Trigger6M)),NA())</f>
        <v>1.8610414180200152E-2</v>
      </c>
      <c r="P2849" s="52">
        <f>IFERROR(_xll.qlIndexFixing(Index1Y,$H2849,TRUE,_xll.ohTrigger(RecalcTrigger,Trigger1Y)),NA())</f>
        <v>2.0760117787746557E-2</v>
      </c>
      <c r="Q2849" s="52">
        <f>IFERROR(_xll.qlIndexFixing(ONIndex1Y,I2849,TRUE,_xll.ohTrigger(RecalcTrigger,Trigger1Y)),NA())</f>
        <v>2.0558179863607862E-2</v>
      </c>
    </row>
    <row r="2850" spans="2:17" x14ac:dyDescent="0.2">
      <c r="B2850" s="46" t="s">
        <v>51</v>
      </c>
      <c r="D2850" s="49">
        <f>_xll.qlCalendarAdvance(LocalCalendar,$D2849,B2850,"f",FALSE)</f>
        <v>59764</v>
      </c>
      <c r="E2850" s="49">
        <f>_xll.qlInterestRateIndexValueDate(IndexON,D2850)</f>
        <v>59764</v>
      </c>
      <c r="F2850" s="52">
        <f>IFERROR(_xll.qlIndexFixing(IndexON,D2850,TRUE,_xll.ohTrigger(RecalcTrigger,TriggerON)),NA())</f>
        <v>1.2204898145329324E-2</v>
      </c>
      <c r="H2850" s="49">
        <f>_xll.qlCalendarAdvance(IborCalendar,$H2849,B2850,"f",FALSE)</f>
        <v>59742</v>
      </c>
      <c r="I2850" s="49">
        <f>_xll.qlInterestRateIndexValueDate(Index1M,$H2850)</f>
        <v>59744</v>
      </c>
      <c r="J2850" s="52">
        <f>IFERROR(_xll.qlIndexFixing(Index1M,$H2850,TRUE,_xll.ohTrigger(RecalcTrigger,Trigger1M)),NA())</f>
        <v>1.5268889100840954E-2</v>
      </c>
      <c r="K2850" s="52">
        <f>IFERROR(_xll.qlIndexFixing(ONIndex1M,I2850,TRUE,_xll.ohTrigger(RecalcTrigger,Trigger1M)),NA())</f>
        <v>1.5261124964309758E-2</v>
      </c>
      <c r="L2850" s="52">
        <f>IFERROR(_xll.qlIndexFixing(Index3M,H2850,TRUE,_xll.ohTrigger(RecalcTrigger,Trigger3M)),NA())</f>
        <v>1.6771053163599302E-2</v>
      </c>
      <c r="M2850" s="52">
        <f>IFERROR(_xll.qlIndexFixing(ONIndex3M,I2850,TRUE,_xll.ohTrigger(RecalcTrigger,Trigger3M)),NA())</f>
        <v>1.673913231969415E-2</v>
      </c>
      <c r="N2850" s="52">
        <f>IFERROR(_xll.qlIndexFixing(Index6M,$H2850,TRUE,_xll.ohTrigger(RecalcTrigger,Trigger6M)),NA())</f>
        <v>1.8690559479227542E-2</v>
      </c>
      <c r="O2850" s="52">
        <f>IFERROR(_xll.qlIndexFixing(ONIndex6M,I2850,TRUE,_xll.ohTrigger(RecalcTrigger,Trigger6M)),NA())</f>
        <v>1.8609846539252572E-2</v>
      </c>
      <c r="P2850" s="52">
        <f>IFERROR(_xll.qlIndexFixing(Index1Y,$H2850,TRUE,_xll.ohTrigger(RecalcTrigger,Trigger1Y)),NA())</f>
        <v>2.0759630884803527E-2</v>
      </c>
      <c r="Q2850" s="52">
        <f>IFERROR(_xll.qlIndexFixing(ONIndex1Y,I2850,TRUE,_xll.ohTrigger(RecalcTrigger,Trigger1Y)),NA())</f>
        <v>2.0557644206249392E-2</v>
      </c>
    </row>
    <row r="2851" spans="2:17" x14ac:dyDescent="0.2">
      <c r="B2851" s="46" t="s">
        <v>51</v>
      </c>
      <c r="D2851" s="49">
        <f>_xll.qlCalendarAdvance(LocalCalendar,$D2850,B2851,"f",FALSE)</f>
        <v>59771</v>
      </c>
      <c r="E2851" s="49">
        <f>_xll.qlInterestRateIndexValueDate(IndexON,D2851)</f>
        <v>59771</v>
      </c>
      <c r="F2851" s="52">
        <f>IFERROR(_xll.qlIndexFixing(IndexON,D2851,TRUE,_xll.ohTrigger(RecalcTrigger,TriggerON)),NA())</f>
        <v>1.2203893228699414E-2</v>
      </c>
      <c r="H2851" s="49">
        <f>_xll.qlCalendarAdvance(IborCalendar,$H2850,B2851,"f",FALSE)</f>
        <v>59749</v>
      </c>
      <c r="I2851" s="49">
        <f>_xll.qlInterestRateIndexValueDate(Index1M,$H2851)</f>
        <v>59751</v>
      </c>
      <c r="J2851" s="52">
        <f>IFERROR(_xll.qlIndexFixing(Index1M,$H2851,TRUE,_xll.ohTrigger(RecalcTrigger,Trigger1M)),NA())</f>
        <v>1.5268112322311955E-2</v>
      </c>
      <c r="K2851" s="52">
        <f>IFERROR(_xll.qlIndexFixing(ONIndex1M,I2851,TRUE,_xll.ohTrigger(RecalcTrigger,Trigger1M)),NA())</f>
        <v>1.5260339284974833E-2</v>
      </c>
      <c r="L2851" s="52">
        <f>IFERROR(_xll.qlIndexFixing(Index3M,H2851,TRUE,_xll.ohTrigger(RecalcTrigger,Trigger3M)),NA())</f>
        <v>1.6770517088988218E-2</v>
      </c>
      <c r="M2851" s="52">
        <f>IFERROR(_xll.qlIndexFixing(ONIndex3M,I2851,TRUE,_xll.ohTrigger(RecalcTrigger,Trigger3M)),NA())</f>
        <v>1.6738576636248226E-2</v>
      </c>
      <c r="N2851" s="52">
        <f>IFERROR(_xll.qlIndexFixing(Index6M,$H2851,TRUE,_xll.ohTrigger(RecalcTrigger,Trigger6M)),NA())</f>
        <v>1.8690027014557999E-2</v>
      </c>
      <c r="O2851" s="52">
        <f>IFERROR(_xll.qlIndexFixing(ONIndex6M,I2851,TRUE,_xll.ohTrigger(RecalcTrigger,Trigger6M)),NA())</f>
        <v>1.8609281766890362E-2</v>
      </c>
      <c r="P2851" s="52">
        <f>IFERROR(_xll.qlIndexFixing(Index1Y,$H2851,TRUE,_xll.ohTrigger(RecalcTrigger,Trigger1Y)),NA())</f>
        <v>2.0759146289676993E-2</v>
      </c>
      <c r="Q2851" s="52">
        <f>IFERROR(_xll.qlIndexFixing(ONIndex1Y,I2851,TRUE,_xll.ohTrigger(RecalcTrigger,Trigger1Y)),NA())</f>
        <v>2.0557110809056311E-2</v>
      </c>
    </row>
    <row r="2852" spans="2:17" x14ac:dyDescent="0.2">
      <c r="B2852" s="46" t="s">
        <v>51</v>
      </c>
      <c r="D2852" s="49">
        <f>_xll.qlCalendarAdvance(LocalCalendar,$D2851,B2852,"f",FALSE)</f>
        <v>59778</v>
      </c>
      <c r="E2852" s="49">
        <f>_xll.qlInterestRateIndexValueDate(IndexON,D2852)</f>
        <v>59778</v>
      </c>
      <c r="F2852" s="52">
        <f>IFERROR(_xll.qlIndexFixing(IndexON,D2852,TRUE,_xll.ohTrigger(RecalcTrigger,TriggerON)),NA())</f>
        <v>1.220289449904044E-2</v>
      </c>
      <c r="H2852" s="49">
        <f>_xll.qlCalendarAdvance(IborCalendar,$H2851,B2852,"f",FALSE)</f>
        <v>59756</v>
      </c>
      <c r="I2852" s="49">
        <f>_xll.qlInterestRateIndexValueDate(Index1M,$H2852)</f>
        <v>59758</v>
      </c>
      <c r="J2852" s="52">
        <f>IFERROR(_xll.qlIndexFixing(Index1M,$H2852,TRUE,_xll.ohTrigger(RecalcTrigger,Trigger1M)),NA())</f>
        <v>1.5267071448190546E-2</v>
      </c>
      <c r="K2852" s="52">
        <f>IFERROR(_xll.qlIndexFixing(ONIndex1M,I2852,TRUE,_xll.ohTrigger(RecalcTrigger,Trigger1M)),NA())</f>
        <v>1.5259558363194259E-2</v>
      </c>
      <c r="L2852" s="52">
        <f>IFERROR(_xll.qlIndexFixing(Index3M,H2852,TRUE,_xll.ohTrigger(RecalcTrigger,Trigger3M)),NA())</f>
        <v>1.6770337052239438E-2</v>
      </c>
      <c r="M2852" s="52">
        <f>IFERROR(_xll.qlIndexFixing(ONIndex3M,I2852,TRUE,_xll.ohTrigger(RecalcTrigger,Trigger3M)),NA())</f>
        <v>1.6738024317684008E-2</v>
      </c>
      <c r="N2852" s="52">
        <f>IFERROR(_xll.qlIndexFixing(Index6M,$H2852,TRUE,_xll.ohTrigger(RecalcTrigger,Trigger6M)),NA())</f>
        <v>1.8689497445705659E-2</v>
      </c>
      <c r="O2852" s="52">
        <f>IFERROR(_xll.qlIndexFixing(ONIndex6M,I2852,TRUE,_xll.ohTrigger(RecalcTrigger,Trigger6M)),NA())</f>
        <v>1.8608719863113521E-2</v>
      </c>
      <c r="P2852" s="52">
        <f>IFERROR(_xll.qlIndexFixing(Index1Y,$H2852,TRUE,_xll.ohTrigger(RecalcTrigger,Trigger1Y)),NA())</f>
        <v>2.0758664002363036E-2</v>
      </c>
      <c r="Q2852" s="52">
        <f>IFERROR(_xll.qlIndexFixing(ONIndex1Y,I2852,TRUE,_xll.ohTrigger(RecalcTrigger,Trigger1Y)),NA())</f>
        <v>2.0556579672001973E-2</v>
      </c>
    </row>
    <row r="2853" spans="2:17" x14ac:dyDescent="0.2">
      <c r="B2853" s="46" t="s">
        <v>51</v>
      </c>
      <c r="D2853" s="49">
        <f>_xll.qlCalendarAdvance(LocalCalendar,$D2852,B2853,"f",FALSE)</f>
        <v>59785</v>
      </c>
      <c r="E2853" s="49">
        <f>_xll.qlInterestRateIndexValueDate(IndexON,D2853)</f>
        <v>59785</v>
      </c>
      <c r="F2853" s="52">
        <f>IFERROR(_xll.qlIndexFixing(IndexON,D2853,TRUE,_xll.ohTrigger(RecalcTrigger,TriggerON)),NA())</f>
        <v>1.2201901956112593E-2</v>
      </c>
      <c r="H2853" s="49">
        <f>_xll.qlCalendarAdvance(IborCalendar,$H2852,B2853,"f",FALSE)</f>
        <v>59763</v>
      </c>
      <c r="I2853" s="49">
        <f>_xll.qlInterestRateIndexValueDate(Index1M,$H2853)</f>
        <v>59765</v>
      </c>
      <c r="J2853" s="52">
        <f>IFERROR(_xll.qlIndexFixing(Index1M,$H2853,TRUE,_xll.ohTrigger(RecalcTrigger,Trigger1M)),NA())</f>
        <v>1.5266303888894424E-2</v>
      </c>
      <c r="K2853" s="52">
        <f>IFERROR(_xll.qlIndexFixing(ONIndex1M,I2853,TRUE,_xll.ohTrigger(RecalcTrigger,Trigger1M)),NA())</f>
        <v>1.525878219899468E-2</v>
      </c>
      <c r="L2853" s="52">
        <f>IFERROR(_xll.qlIndexFixing(Index3M,H2853,TRUE,_xll.ohTrigger(RecalcTrigger,Trigger3M)),NA())</f>
        <v>1.6769455077372545E-2</v>
      </c>
      <c r="M2853" s="52">
        <f>IFERROR(_xll.qlIndexFixing(ONIndex3M,I2853,TRUE,_xll.ohTrigger(RecalcTrigger,Trigger3M)),NA())</f>
        <v>1.6737475364028143E-2</v>
      </c>
      <c r="N2853" s="52">
        <f>IFERROR(_xll.qlIndexFixing(Index6M,$H2853,TRUE,_xll.ohTrigger(RecalcTrigger,Trigger6M)),NA())</f>
        <v>1.8689417746163801E-2</v>
      </c>
      <c r="O2853" s="52">
        <f>IFERROR(_xll.qlIndexFixing(ONIndex6M,I2853,TRUE,_xll.ohTrigger(RecalcTrigger,Trigger6M)),NA())</f>
        <v>1.8608160827948694E-2</v>
      </c>
      <c r="P2853" s="52">
        <f>IFERROR(_xll.qlIndexFixing(Index1Y,$H2853,TRUE,_xll.ohTrigger(RecalcTrigger,Trigger1Y)),NA())</f>
        <v>2.0758184022858395E-2</v>
      </c>
      <c r="Q2853" s="52">
        <f>IFERROR(_xll.qlIndexFixing(ONIndex1Y,I2853,TRUE,_xll.ohTrigger(RecalcTrigger,Trigger1Y)),NA())</f>
        <v>2.0556050795086378E-2</v>
      </c>
    </row>
    <row r="2854" spans="2:17" x14ac:dyDescent="0.2">
      <c r="B2854" s="46" t="s">
        <v>51</v>
      </c>
      <c r="D2854" s="49">
        <f>_xll.qlCalendarAdvance(LocalCalendar,$D2853,B2854,"f",FALSE)</f>
        <v>59792</v>
      </c>
      <c r="E2854" s="49">
        <f>_xll.qlInterestRateIndexValueDate(IndexON,D2854)</f>
        <v>59792</v>
      </c>
      <c r="F2854" s="52">
        <f>IFERROR(_xll.qlIndexFixing(IndexON,D2854,TRUE,_xll.ohTrigger(RecalcTrigger,TriggerON)),NA())</f>
        <v>1.2200915599835938E-2</v>
      </c>
      <c r="H2854" s="49">
        <f>_xll.qlCalendarAdvance(IborCalendar,$H2853,B2854,"f",FALSE)</f>
        <v>59770</v>
      </c>
      <c r="I2854" s="49">
        <f>_xll.qlInterestRateIndexValueDate(Index1M,$H2854)</f>
        <v>59772</v>
      </c>
      <c r="J2854" s="52">
        <f>IFERROR(_xll.qlIndexFixing(Index1M,$H2854,TRUE,_xll.ohTrigger(RecalcTrigger,Trigger1M)),NA())</f>
        <v>1.5265541092874526E-2</v>
      </c>
      <c r="K2854" s="52">
        <f>IFERROR(_xll.qlIndexFixing(ONIndex1M,I2854,TRUE,_xll.ohTrigger(RecalcTrigger,Trigger1M)),NA())</f>
        <v>1.5258279233758554E-2</v>
      </c>
      <c r="L2854" s="52">
        <f>IFERROR(_xll.qlIndexFixing(Index3M,H2854,TRUE,_xll.ohTrigger(RecalcTrigger,Trigger3M)),NA())</f>
        <v>1.6768929140365409E-2</v>
      </c>
      <c r="M2854" s="52">
        <f>IFERROR(_xll.qlIndexFixing(ONIndex3M,I2854,TRUE,_xll.ohTrigger(RecalcTrigger,Trigger3M)),NA())</f>
        <v>1.6737280001735133E-2</v>
      </c>
      <c r="N2854" s="52">
        <f>IFERROR(_xll.qlIndexFixing(Index6M,$H2854,TRUE,_xll.ohTrigger(RecalcTrigger,Trigger6M)),NA())</f>
        <v>1.8688446995440509E-2</v>
      </c>
      <c r="O2854" s="52">
        <f>IFERROR(_xll.qlIndexFixing(ONIndex6M,I2854,TRUE,_xll.ohTrigger(RecalcTrigger,Trigger6M)),NA())</f>
        <v>1.8608045936339135E-2</v>
      </c>
      <c r="P2854" s="52">
        <f>IFERROR(_xll.qlIndexFixing(Index1Y,$H2854,TRUE,_xll.ohTrigger(RecalcTrigger,Trigger1Y)),NA())</f>
        <v>2.0758268042289474E-2</v>
      </c>
      <c r="Q2854" s="52">
        <f>IFERROR(_xll.qlIndexFixing(ONIndex1Y,I2854,TRUE,_xll.ohTrigger(RecalcTrigger,Trigger1Y)),NA())</f>
        <v>2.05560734849497E-2</v>
      </c>
    </row>
    <row r="2855" spans="2:17" x14ac:dyDescent="0.2">
      <c r="B2855" s="46" t="s">
        <v>51</v>
      </c>
      <c r="D2855" s="49">
        <f>_xll.qlCalendarAdvance(LocalCalendar,$D2854,B2855,"f",FALSE)</f>
        <v>59799</v>
      </c>
      <c r="E2855" s="49">
        <f>_xll.qlInterestRateIndexValueDate(IndexON,D2855)</f>
        <v>59799</v>
      </c>
      <c r="F2855" s="52">
        <f>IFERROR(_xll.qlIndexFixing(IndexON,D2855,TRUE,_xll.ohTrigger(RecalcTrigger,TriggerON)),NA())</f>
        <v>1.2199935430610154E-2</v>
      </c>
      <c r="H2855" s="49">
        <f>_xll.qlCalendarAdvance(IborCalendar,$H2854,B2855,"f",FALSE)</f>
        <v>59777</v>
      </c>
      <c r="I2855" s="49">
        <f>_xll.qlInterestRateIndexValueDate(Index1M,$H2855)</f>
        <v>59779</v>
      </c>
      <c r="J2855" s="52">
        <f>IFERROR(_xll.qlIndexFixing(Index1M,$H2855,TRUE,_xll.ohTrigger(RecalcTrigger,Trigger1M)),NA())</f>
        <v>1.5263973933544568E-2</v>
      </c>
      <c r="K2855" s="52">
        <f>IFERROR(_xll.qlIndexFixing(ONIndex1M,I2855,TRUE,_xll.ohTrigger(RecalcTrigger,Trigger1M)),NA())</f>
        <v>1.5257512892068448E-2</v>
      </c>
      <c r="L2855" s="52">
        <f>IFERROR(_xll.qlIndexFixing(Index3M,H2855,TRUE,_xll.ohTrigger(RecalcTrigger,Trigger3M)),NA())</f>
        <v>1.6767346844132267E-2</v>
      </c>
      <c r="M2855" s="52">
        <f>IFERROR(_xll.qlIndexFixing(ONIndex3M,I2855,TRUE,_xll.ohTrigger(RecalcTrigger,Trigger3M)),NA())</f>
        <v>1.6736737992917305E-2</v>
      </c>
      <c r="N2855" s="52">
        <f>IFERROR(_xll.qlIndexFixing(Index6M,$H2855,TRUE,_xll.ohTrigger(RecalcTrigger,Trigger6M)),NA())</f>
        <v>1.868658431006914E-2</v>
      </c>
      <c r="O2855" s="52">
        <f>IFERROR(_xll.qlIndexFixing(ONIndex6M,I2855,TRUE,_xll.ohTrigger(RecalcTrigger,Trigger6M)),NA())</f>
        <v>1.8607492814590731E-2</v>
      </c>
      <c r="P2855" s="52">
        <f>IFERROR(_xll.qlIndexFixing(Index1Y,$H2855,TRUE,_xll.ohTrigger(RecalcTrigger,Trigger1Y)),NA())</f>
        <v>2.0755545708529763E-2</v>
      </c>
      <c r="Q2855" s="52">
        <f>IFERROR(_xll.qlIndexFixing(ONIndex1Y,I2855,TRUE,_xll.ohTrigger(RecalcTrigger,Trigger1Y)),NA())</f>
        <v>2.0555549259846373E-2</v>
      </c>
    </row>
    <row r="2856" spans="2:17" x14ac:dyDescent="0.2">
      <c r="B2856" s="46" t="s">
        <v>51</v>
      </c>
      <c r="D2856" s="49">
        <f>_xll.qlCalendarAdvance(LocalCalendar,$D2855,B2856,"f",FALSE)</f>
        <v>59806</v>
      </c>
      <c r="E2856" s="49">
        <f>_xll.qlInterestRateIndexValueDate(IndexON,D2856)</f>
        <v>59806</v>
      </c>
      <c r="F2856" s="52">
        <f>IFERROR(_xll.qlIndexFixing(IndexON,D2856,TRUE,_xll.ohTrigger(RecalcTrigger,TriggerON)),NA())</f>
        <v>1.2198961448195433E-2</v>
      </c>
      <c r="H2856" s="49">
        <f>_xll.qlCalendarAdvance(IborCalendar,$H2855,B2856,"f",FALSE)</f>
        <v>59784</v>
      </c>
      <c r="I2856" s="49">
        <f>_xll.qlInterestRateIndexValueDate(Index1M,$H2856)</f>
        <v>59786</v>
      </c>
      <c r="J2856" s="52">
        <f>IFERROR(_xll.qlIndexFixing(Index1M,$H2856,TRUE,_xll.ohTrigger(RecalcTrigger,Trigger1M)),NA())</f>
        <v>1.5264299881806165E-2</v>
      </c>
      <c r="K2856" s="52">
        <f>IFERROR(_xll.qlIndexFixing(ONIndex1M,I2856,TRUE,_xll.ohTrigger(RecalcTrigger,Trigger1M)),NA())</f>
        <v>1.5256482251935211E-2</v>
      </c>
      <c r="L2856" s="52">
        <f>IFERROR(_xll.qlIndexFixing(Index3M,H2856,TRUE,_xll.ohTrigger(RecalcTrigger,Trigger3M)),NA())</f>
        <v>1.6766827013890997E-2</v>
      </c>
      <c r="M2856" s="52">
        <f>IFERROR(_xll.qlIndexFixing(ONIndex3M,I2856,TRUE,_xll.ohTrigger(RecalcTrigger,Trigger3M)),NA())</f>
        <v>1.6735848692137623E-2</v>
      </c>
      <c r="N2856" s="52">
        <f>IFERROR(_xll.qlIndexFixing(Index6M,$H2856,TRUE,_xll.ohTrigger(RecalcTrigger,Trigger6M)),NA())</f>
        <v>1.868606578430132E-2</v>
      </c>
      <c r="O2856" s="52">
        <f>IFERROR(_xll.qlIndexFixing(ONIndex6M,I2856,TRUE,_xll.ohTrigger(RecalcTrigger,Trigger6M)),NA())</f>
        <v>1.8606500933779913E-2</v>
      </c>
      <c r="P2856" s="52">
        <f>IFERROR(_xll.qlIndexFixing(Index1Y,$H2856,TRUE,_xll.ohTrigger(RecalcTrigger,Trigger1Y)),NA())</f>
        <v>2.0756757931169625E-2</v>
      </c>
      <c r="Q2856" s="52">
        <f>IFERROR(_xll.qlIndexFixing(ONIndex1Y,I2856,TRUE,_xll.ohTrigger(RecalcTrigger,Trigger1Y)),NA())</f>
        <v>2.0554477725251985E-2</v>
      </c>
    </row>
    <row r="2857" spans="2:17" x14ac:dyDescent="0.2">
      <c r="B2857" s="46" t="s">
        <v>51</v>
      </c>
      <c r="D2857" s="49">
        <f>_xll.qlCalendarAdvance(LocalCalendar,$D2856,B2857,"f",FALSE)</f>
        <v>59813</v>
      </c>
      <c r="E2857" s="49">
        <f>_xll.qlInterestRateIndexValueDate(IndexON,D2857)</f>
        <v>59813</v>
      </c>
      <c r="F2857" s="52">
        <f>IFERROR(_xll.qlIndexFixing(IndexON,D2857,TRUE,_xll.ohTrigger(RecalcTrigger,TriggerON)),NA())</f>
        <v>1.2197993652591776E-2</v>
      </c>
      <c r="H2857" s="49">
        <f>_xll.qlCalendarAdvance(IborCalendar,$H2856,B2857,"f",FALSE)</f>
        <v>59791</v>
      </c>
      <c r="I2857" s="49">
        <f>_xll.qlInterestRateIndexValueDate(Index1M,$H2857)</f>
        <v>59793</v>
      </c>
      <c r="J2857" s="52">
        <f>IFERROR(_xll.qlIndexFixing(Index1M,$H2857,TRUE,_xll.ohTrigger(RecalcTrigger,Trigger1M)),NA())</f>
        <v>1.5263281284436086E-2</v>
      </c>
      <c r="K2857" s="52">
        <f>IFERROR(_xll.qlIndexFixing(ONIndex1M,I2857,TRUE,_xll.ohTrigger(RecalcTrigger,Trigger1M)),NA())</f>
        <v>1.5255725118059615E-2</v>
      </c>
      <c r="L2857" s="52">
        <f>IFERROR(_xll.qlIndexFixing(Index3M,H2857,TRUE,_xll.ohTrigger(RecalcTrigger,Trigger3M)),NA())</f>
        <v>1.6766310562374719E-2</v>
      </c>
      <c r="M2857" s="52">
        <f>IFERROR(_xll.qlIndexFixing(ONIndex3M,I2857,TRUE,_xll.ohTrigger(RecalcTrigger,Trigger3M)),NA())</f>
        <v>1.6735313197902002E-2</v>
      </c>
      <c r="N2857" s="52">
        <f>IFERROR(_xll.qlIndexFixing(Index6M,$H2857,TRUE,_xll.ohTrigger(RecalcTrigger,Trigger6M)),NA())</f>
        <v>1.8685550153888668E-2</v>
      </c>
      <c r="O2857" s="52">
        <f>IFERROR(_xll.qlIndexFixing(ONIndex6M,I2857,TRUE,_xll.ohTrigger(RecalcTrigger,Trigger6M)),NA())</f>
        <v>1.8605953372849982E-2</v>
      </c>
      <c r="P2857" s="52">
        <f>IFERROR(_xll.qlIndexFixing(Index1Y,$H2857,TRUE,_xll.ohTrigger(RecalcTrigger,Trigger1Y)),NA())</f>
        <v>2.0756287182870644E-2</v>
      </c>
      <c r="Q2857" s="52">
        <f>IFERROR(_xll.qlIndexFixing(ONIndex1Y,I2857,TRUE,_xll.ohTrigger(RecalcTrigger,Trigger1Y)),NA())</f>
        <v>2.0553957888944652E-2</v>
      </c>
    </row>
    <row r="2858" spans="2:17" x14ac:dyDescent="0.2">
      <c r="B2858" s="46" t="s">
        <v>51</v>
      </c>
      <c r="D2858" s="49">
        <f>_xll.qlCalendarAdvance(LocalCalendar,$D2857,B2858,"f",FALSE)</f>
        <v>59820</v>
      </c>
      <c r="E2858" s="49">
        <f>_xll.qlInterestRateIndexValueDate(IndexON,D2858)</f>
        <v>59820</v>
      </c>
      <c r="F2858" s="52">
        <f>IFERROR(_xll.qlIndexFixing(IndexON,D2858,TRUE,_xll.ohTrigger(RecalcTrigger,TriggerON)),NA())</f>
        <v>1.2197032043639311E-2</v>
      </c>
      <c r="H2858" s="49">
        <f>_xll.qlCalendarAdvance(IborCalendar,$H2857,B2858,"f",FALSE)</f>
        <v>59798</v>
      </c>
      <c r="I2858" s="49">
        <f>_xll.qlInterestRateIndexValueDate(Index1M,$H2858)</f>
        <v>59800</v>
      </c>
      <c r="J2858" s="52">
        <f>IFERROR(_xll.qlIndexFixing(Index1M,$H2858,TRUE,_xll.ohTrigger(RecalcTrigger,Trigger1M)),NA())</f>
        <v>1.5262537541495303E-2</v>
      </c>
      <c r="K2858" s="52">
        <f>IFERROR(_xll.qlIndexFixing(ONIndex1M,I2858,TRUE,_xll.ohTrigger(RecalcTrigger,Trigger1M)),NA())</f>
        <v>1.5254972741791661E-2</v>
      </c>
      <c r="L2858" s="52">
        <f>IFERROR(_xll.qlIndexFixing(Index3M,H2858,TRUE,_xll.ohTrigger(RecalcTrigger,Trigger3M)),NA())</f>
        <v>1.6765797489578162E-2</v>
      </c>
      <c r="M2858" s="52">
        <f>IFERROR(_xll.qlIndexFixing(ONIndex3M,I2858,TRUE,_xll.ohTrigger(RecalcTrigger,Trigger3M)),NA())</f>
        <v>1.6734781068548088E-2</v>
      </c>
      <c r="N2858" s="52">
        <f>IFERROR(_xll.qlIndexFixing(Index6M,$H2858,TRUE,_xll.ohTrigger(RecalcTrigger,Trigger6M)),NA())</f>
        <v>1.8685037418827665E-2</v>
      </c>
      <c r="O2858" s="52">
        <f>IFERROR(_xll.qlIndexFixing(ONIndex6M,I2858,TRUE,_xll.ohTrigger(RecalcTrigger,Trigger6M)),NA())</f>
        <v>1.860540868050542E-2</v>
      </c>
      <c r="P2858" s="52">
        <f>IFERROR(_xll.qlIndexFixing(Index1Y,$H2858,TRUE,_xll.ohTrigger(RecalcTrigger,Trigger1Y)),NA())</f>
        <v>2.0755818742364641E-2</v>
      </c>
      <c r="Q2858" s="52">
        <f>IFERROR(_xll.qlIndexFixing(ONIndex1Y,I2858,TRUE,_xll.ohTrigger(RecalcTrigger,Trigger1Y)),NA())</f>
        <v>2.0553440312802707E-2</v>
      </c>
    </row>
    <row r="2859" spans="2:17" x14ac:dyDescent="0.2">
      <c r="B2859" s="46" t="s">
        <v>51</v>
      </c>
      <c r="D2859" s="49">
        <f>_xll.qlCalendarAdvance(LocalCalendar,$D2858,B2859,"f",FALSE)</f>
        <v>59827</v>
      </c>
      <c r="E2859" s="49">
        <f>_xll.qlInterestRateIndexValueDate(IndexON,D2859)</f>
        <v>59827</v>
      </c>
      <c r="F2859" s="52">
        <f>IFERROR(_xll.qlIndexFixing(IndexON,D2859,TRUE,_xll.ohTrigger(RecalcTrigger,TriggerON)),NA())</f>
        <v>1.2196076621657781E-2</v>
      </c>
      <c r="H2859" s="49">
        <f>_xll.qlCalendarAdvance(IborCalendar,$H2858,B2859,"f",FALSE)</f>
        <v>59805</v>
      </c>
      <c r="I2859" s="49">
        <f>_xll.qlInterestRateIndexValueDate(Index1M,$H2859)</f>
        <v>59807</v>
      </c>
      <c r="J2859" s="52">
        <f>IFERROR(_xll.qlIndexFixing(Index1M,$H2859,TRUE,_xll.ohTrigger(RecalcTrigger,Trigger1M)),NA())</f>
        <v>1.5262340633666454E-2</v>
      </c>
      <c r="K2859" s="52">
        <f>IFERROR(_xll.qlIndexFixing(ONIndex1M,I2859,TRUE,_xll.ohTrigger(RecalcTrigger,Trigger1M)),NA())</f>
        <v>1.5254225123078058E-2</v>
      </c>
      <c r="L2859" s="52">
        <f>IFERROR(_xll.qlIndexFixing(Index3M,H2859,TRUE,_xll.ohTrigger(RecalcTrigger,Trigger3M)),NA())</f>
        <v>1.6766350143277181E-2</v>
      </c>
      <c r="M2859" s="52">
        <f>IFERROR(_xll.qlIndexFixing(ONIndex3M,I2859,TRUE,_xll.ohTrigger(RecalcTrigger,Trigger3M)),NA())</f>
        <v>1.6734252304075881E-2</v>
      </c>
      <c r="N2859" s="52">
        <f>IFERROR(_xll.qlIndexFixing(Index6M,$H2859,TRUE,_xll.ohTrigger(RecalcTrigger,Trigger6M)),NA())</f>
        <v>1.8685871546404637E-2</v>
      </c>
      <c r="O2859" s="52">
        <f>IFERROR(_xll.qlIndexFixing(ONIndex6M,I2859,TRUE,_xll.ohTrigger(RecalcTrigger,Trigger6M)),NA())</f>
        <v>1.8604866856746227E-2</v>
      </c>
      <c r="P2859" s="52">
        <f>IFERROR(_xll.qlIndexFixing(Index1Y,$H2859,TRUE,_xll.ohTrigger(RecalcTrigger,Trigger1Y)),NA())</f>
        <v>2.0755914990736084E-2</v>
      </c>
      <c r="Q2859" s="52">
        <f>IFERROR(_xll.qlIndexFixing(ONIndex1Y,I2859,TRUE,_xll.ohTrigger(RecalcTrigger,Trigger1Y)),NA())</f>
        <v>2.0552924996772859E-2</v>
      </c>
    </row>
    <row r="2860" spans="2:17" x14ac:dyDescent="0.2">
      <c r="B2860" s="46" t="s">
        <v>51</v>
      </c>
      <c r="D2860" s="49">
        <f>_xll.qlCalendarAdvance(LocalCalendar,$D2859,B2860,"f",FALSE)</f>
        <v>59834</v>
      </c>
      <c r="E2860" s="49">
        <f>_xll.qlInterestRateIndexValueDate(IndexON,D2860)</f>
        <v>59834</v>
      </c>
      <c r="F2860" s="52">
        <f>IFERROR(_xll.qlIndexFixing(IndexON,D2860,TRUE,_xll.ohTrigger(RecalcTrigger,TriggerON)),NA())</f>
        <v>1.219512738656725E-2</v>
      </c>
      <c r="H2860" s="49">
        <f>_xll.qlCalendarAdvance(IborCalendar,$H2859,B2860,"f",FALSE)</f>
        <v>59812</v>
      </c>
      <c r="I2860" s="49">
        <f>_xll.qlInterestRateIndexValueDate(Index1M,$H2860)</f>
        <v>59814</v>
      </c>
      <c r="J2860" s="52">
        <f>IFERROR(_xll.qlIndexFixing(Index1M,$H2860,TRUE,_xll.ohTrigger(RecalcTrigger,Trigger1M)),NA())</f>
        <v>1.5261064345419205E-2</v>
      </c>
      <c r="K2860" s="52">
        <f>IFERROR(_xll.qlIndexFixing(ONIndex1M,I2860,TRUE,_xll.ohTrigger(RecalcTrigger,Trigger1M)),NA())</f>
        <v>1.5253752550430377E-2</v>
      </c>
      <c r="L2860" s="52">
        <f>IFERROR(_xll.qlIndexFixing(Index3M,H2860,TRUE,_xll.ohTrigger(RecalcTrigger,Trigger3M)),NA())</f>
        <v>1.6765844481438821E-2</v>
      </c>
      <c r="M2860" s="52">
        <f>IFERROR(_xll.qlIndexFixing(ONIndex3M,I2860,TRUE,_xll.ohTrigger(RecalcTrigger,Trigger3M)),NA())</f>
        <v>1.6734078424232024E-2</v>
      </c>
      <c r="N2860" s="52">
        <f>IFERROR(_xll.qlIndexFixing(Index6M,$H2860,TRUE,_xll.ohTrigger(RecalcTrigger,Trigger6M)),NA())</f>
        <v>1.868581337919762E-2</v>
      </c>
      <c r="O2860" s="52">
        <f>IFERROR(_xll.qlIndexFixing(ONIndex6M,I2860,TRUE,_xll.ohTrigger(RecalcTrigger,Trigger6M)),NA())</f>
        <v>1.8604770236707591E-2</v>
      </c>
      <c r="P2860" s="52">
        <f>IFERROR(_xll.qlIndexFixing(Index1Y,$H2860,TRUE,_xll.ohTrigger(RecalcTrigger,Trigger1Y)),NA())</f>
        <v>2.0754888784718928E-2</v>
      </c>
      <c r="Q2860" s="52">
        <f>IFERROR(_xll.qlIndexFixing(ONIndex1Y,I2860,TRUE,_xll.ohTrigger(RecalcTrigger,Trigger1Y)),NA())</f>
        <v>2.055296203848922E-2</v>
      </c>
    </row>
    <row r="2861" spans="2:17" x14ac:dyDescent="0.2">
      <c r="B2861" s="46" t="s">
        <v>51</v>
      </c>
      <c r="D2861" s="49">
        <f>_xll.qlCalendarAdvance(LocalCalendar,$D2860,B2861,"f",FALSE)</f>
        <v>59841</v>
      </c>
      <c r="E2861" s="49">
        <f>_xll.qlInterestRateIndexValueDate(IndexON,D2861)</f>
        <v>59841</v>
      </c>
      <c r="F2861" s="52">
        <f>IFERROR(_xll.qlIndexFixing(IndexON,D2861,TRUE,_xll.ohTrigger(RecalcTrigger,TriggerON)),NA())</f>
        <v>1.2194184338127911E-2</v>
      </c>
      <c r="H2861" s="49">
        <f>_xll.qlCalendarAdvance(IborCalendar,$H2860,B2861,"f",FALSE)</f>
        <v>59819</v>
      </c>
      <c r="I2861" s="49">
        <f>_xll.qlInterestRateIndexValueDate(Index1M,$H2861)</f>
        <v>59821</v>
      </c>
      <c r="J2861" s="52">
        <f>IFERROR(_xll.qlIndexFixing(Index1M,$H2861,TRUE,_xll.ohTrigger(RecalcTrigger,Trigger1M)),NA())</f>
        <v>1.5260606528138265E-2</v>
      </c>
      <c r="K2861" s="52">
        <f>IFERROR(_xll.qlIndexFixing(ONIndex1M,I2861,TRUE,_xll.ohTrigger(RecalcTrigger,Trigger1M)),NA())</f>
        <v>1.5252744158393838E-2</v>
      </c>
      <c r="L2861" s="52">
        <f>IFERROR(_xll.qlIndexFixing(Index3M,H2861,TRUE,_xll.ohTrigger(RecalcTrigger,Trigger3M)),NA())</f>
        <v>1.6765342198791007E-2</v>
      </c>
      <c r="M2861" s="52">
        <f>IFERROR(_xll.qlIndexFixing(ONIndex3M,I2861,TRUE,_xll.ohTrigger(RecalcTrigger,Trigger3M)),NA())</f>
        <v>1.673320486969665E-2</v>
      </c>
      <c r="N2861" s="52">
        <f>IFERROR(_xll.qlIndexFixing(Index6M,$H2861,TRUE,_xll.ohTrigger(RecalcTrigger,Trigger6M)),NA())</f>
        <v>1.8684861637393298E-2</v>
      </c>
      <c r="O2861" s="52">
        <f>IFERROR(_xll.qlIndexFixing(ONIndex6M,I2861,TRUE,_xll.ohTrigger(RecalcTrigger,Trigger6M)),NA())</f>
        <v>1.8603791814957304E-2</v>
      </c>
      <c r="P2861" s="52">
        <f>IFERROR(_xll.qlIndexFixing(Index1Y,$H2861,TRUE,_xll.ohTrigger(RecalcTrigger,Trigger1Y)),NA())</f>
        <v>2.0754989925568356E-2</v>
      </c>
      <c r="Q2861" s="52">
        <f>IFERROR(_xll.qlIndexFixing(ONIndex1Y,I2861,TRUE,_xll.ohTrigger(RecalcTrigger,Trigger1Y)),NA())</f>
        <v>2.0551901145156037E-2</v>
      </c>
    </row>
    <row r="2862" spans="2:17" x14ac:dyDescent="0.2">
      <c r="B2862" s="46" t="s">
        <v>51</v>
      </c>
      <c r="D2862" s="49">
        <f>_xll.qlCalendarAdvance(LocalCalendar,$D2861,B2862,"f",FALSE)</f>
        <v>59848</v>
      </c>
      <c r="E2862" s="49">
        <f>_xll.qlInterestRateIndexValueDate(IndexON,D2862)</f>
        <v>59848</v>
      </c>
      <c r="F2862" s="52">
        <f>IFERROR(_xll.qlIndexFixing(IndexON,D2862,TRUE,_xll.ohTrigger(RecalcTrigger,TriggerON)),NA())</f>
        <v>1.2193247476659508E-2</v>
      </c>
      <c r="H2862" s="49">
        <f>_xll.qlCalendarAdvance(IborCalendar,$H2861,B2862,"f",FALSE)</f>
        <v>59826</v>
      </c>
      <c r="I2862" s="49">
        <f>_xll.qlInterestRateIndexValueDate(Index1M,$H2862)</f>
        <v>59828</v>
      </c>
      <c r="J2862" s="52">
        <f>IFERROR(_xll.qlIndexFixing(Index1M,$H2862,TRUE,_xll.ohTrigger(RecalcTrigger,Trigger1M)),NA())</f>
        <v>1.5259610202406751E-2</v>
      </c>
      <c r="K2862" s="52">
        <f>IFERROR(_xll.qlIndexFixing(ONIndex1M,I2862,TRUE,_xll.ohTrigger(RecalcTrigger,Trigger1M)),NA())</f>
        <v>1.5252010812396577E-2</v>
      </c>
      <c r="L2862" s="52">
        <f>IFERROR(_xll.qlIndexFixing(Index3M,H2862,TRUE,_xll.ohTrigger(RecalcTrigger,Trigger3M)),NA())</f>
        <v>1.6765198128879326E-2</v>
      </c>
      <c r="M2862" s="52">
        <f>IFERROR(_xll.qlIndexFixing(ONIndex3M,I2862,TRUE,_xll.ohTrigger(RecalcTrigger,Trigger3M)),NA())</f>
        <v>1.6732686199789626E-2</v>
      </c>
      <c r="N2862" s="52">
        <f>IFERROR(_xll.qlIndexFixing(Index6M,$H2862,TRUE,_xll.ohTrigger(RecalcTrigger,Trigger6M)),NA())</f>
        <v>1.868436102657909E-2</v>
      </c>
      <c r="O2862" s="52">
        <f>IFERROR(_xll.qlIndexFixing(ONIndex6M,I2862,TRUE,_xll.ohTrigger(RecalcTrigger,Trigger6M)),NA())</f>
        <v>1.8603258596900929E-2</v>
      </c>
      <c r="P2862" s="52">
        <f>IFERROR(_xll.qlIndexFixing(Index1Y,$H2862,TRUE,_xll.ohTrigger(RecalcTrigger,Trigger1Y)),NA())</f>
        <v>2.0753968058207218E-2</v>
      </c>
      <c r="Q2862" s="52">
        <f>IFERROR(_xll.qlIndexFixing(ONIndex1Y,I2862,TRUE,_xll.ohTrigger(RecalcTrigger,Trigger1Y)),NA())</f>
        <v>2.0551392609569064E-2</v>
      </c>
    </row>
    <row r="2863" spans="2:17" x14ac:dyDescent="0.2">
      <c r="B2863" s="46" t="s">
        <v>51</v>
      </c>
      <c r="D2863" s="49">
        <f>_xll.qlCalendarAdvance(LocalCalendar,$D2862,B2863,"f",FALSE)</f>
        <v>59855</v>
      </c>
      <c r="E2863" s="49">
        <f>_xll.qlInterestRateIndexValueDate(IndexON,D2863)</f>
        <v>59855</v>
      </c>
      <c r="F2863" s="52">
        <f>IFERROR(_xll.qlIndexFixing(IndexON,D2863,TRUE,_xll.ohTrigger(RecalcTrigger,TriggerON)),NA())</f>
        <v>1.2192316801922232E-2</v>
      </c>
      <c r="H2863" s="49">
        <f>_xll.qlCalendarAdvance(IborCalendar,$H2862,B2863,"f",FALSE)</f>
        <v>59833</v>
      </c>
      <c r="I2863" s="49">
        <f>_xll.qlInterestRateIndexValueDate(Index1M,$H2863)</f>
        <v>59835</v>
      </c>
      <c r="J2863" s="52">
        <f>IFERROR(_xll.qlIndexFixing(Index1M,$H2863,TRUE,_xll.ohTrigger(RecalcTrigger,Trigger1M)),NA())</f>
        <v>1.5258890275798102E-2</v>
      </c>
      <c r="K2863" s="52">
        <f>IFERROR(_xll.qlIndexFixing(ONIndex1M,I2863,TRUE,_xll.ohTrigger(RecalcTrigger,Trigger1M)),NA())</f>
        <v>1.5251282223980311E-2</v>
      </c>
      <c r="L2863" s="52">
        <f>IFERROR(_xll.qlIndexFixing(Index3M,H2863,TRUE,_xll.ohTrigger(RecalcTrigger,Trigger3M)),NA())</f>
        <v>1.6764347771061911E-2</v>
      </c>
      <c r="M2863" s="52">
        <f>IFERROR(_xll.qlIndexFixing(ONIndex3M,I2863,TRUE,_xll.ohTrigger(RecalcTrigger,Trigger3M)),NA())</f>
        <v>1.6732170894764309E-2</v>
      </c>
      <c r="N2863" s="52">
        <f>IFERROR(_xll.qlIndexFixing(Index6M,$H2863,TRUE,_xll.ohTrigger(RecalcTrigger,Trigger6M)),NA())</f>
        <v>1.8683863311557029E-2</v>
      </c>
      <c r="O2863" s="52">
        <f>IFERROR(_xll.qlIndexFixing(ONIndex6M,I2863,TRUE,_xll.ohTrigger(RecalcTrigger,Trigger6M)),NA())</f>
        <v>1.8602728247403277E-2</v>
      </c>
      <c r="P2863" s="52">
        <f>IFERROR(_xll.qlIndexFixing(Index1Y,$H2863,TRUE,_xll.ohTrigger(RecalcTrigger,Trigger1Y)),NA())</f>
        <v>2.0753511156618394E-2</v>
      </c>
      <c r="Q2863" s="52">
        <f>IFERROR(_xll.qlIndexFixing(ONIndex1Y,I2863,TRUE,_xll.ohTrigger(RecalcTrigger,Trigger1Y)),NA())</f>
        <v>2.0550886334094187E-2</v>
      </c>
    </row>
    <row r="2864" spans="2:17" x14ac:dyDescent="0.2">
      <c r="B2864" s="46" t="s">
        <v>51</v>
      </c>
      <c r="D2864" s="49">
        <f>_xll.qlCalendarAdvance(LocalCalendar,$D2863,B2864,"f",FALSE)</f>
        <v>59863</v>
      </c>
      <c r="E2864" s="49">
        <f>_xll.qlInterestRateIndexValueDate(IndexON,D2864)</f>
        <v>59863</v>
      </c>
      <c r="F2864" s="52">
        <f>IFERROR(_xll.qlIndexFixing(IndexON,D2864,TRUE,_xll.ohTrigger(RecalcTrigger,TriggerON)),NA())</f>
        <v>1.2191542201218653E-2</v>
      </c>
      <c r="H2864" s="49">
        <f>_xll.qlCalendarAdvance(IborCalendar,$H2863,B2864,"f",FALSE)</f>
        <v>59840</v>
      </c>
      <c r="I2864" s="49">
        <f>_xll.qlInterestRateIndexValueDate(Index1M,$H2864)</f>
        <v>59842</v>
      </c>
      <c r="J2864" s="52">
        <f>IFERROR(_xll.qlIndexFixing(Index1M,$H2864,TRUE,_xll.ohTrigger(RecalcTrigger,Trigger1M)),NA())</f>
        <v>1.5258175112452784E-2</v>
      </c>
      <c r="K2864" s="52">
        <f>IFERROR(_xll.qlIndexFixing(ONIndex1M,I2864,TRUE,_xll.ohTrigger(RecalcTrigger,Trigger1M)),NA())</f>
        <v>1.5250558393171687E-2</v>
      </c>
      <c r="L2864" s="52">
        <f>IFERROR(_xll.qlIndexFixing(Index3M,H2864,TRUE,_xll.ohTrigger(RecalcTrigger,Trigger3M)),NA())</f>
        <v>1.6763855625978076E-2</v>
      </c>
      <c r="M2864" s="52">
        <f>IFERROR(_xll.qlIndexFixing(ONIndex3M,I2864,TRUE,_xll.ohTrigger(RecalcTrigger,Trigger3M)),NA())</f>
        <v>1.6731658954647344E-2</v>
      </c>
      <c r="N2864" s="52">
        <f>IFERROR(_xll.qlIndexFixing(Index6M,$H2864,TRUE,_xll.ohTrigger(RecalcTrigger,Trigger6M)),NA())</f>
        <v>1.8682021810737394E-2</v>
      </c>
      <c r="O2864" s="52">
        <f>IFERROR(_xll.qlIndexFixing(ONIndex6M,I2864,TRUE,_xll.ohTrigger(RecalcTrigger,Trigger6M)),NA())</f>
        <v>1.8602200766544286E-2</v>
      </c>
      <c r="P2864" s="52">
        <f>IFERROR(_xll.qlIndexFixing(Index1Y,$H2864,TRUE,_xll.ohTrigger(RecalcTrigger,Trigger1Y)),NA())</f>
        <v>2.0753056562803813E-2</v>
      </c>
      <c r="Q2864" s="52">
        <f>IFERROR(_xll.qlIndexFixing(ONIndex1Y,I2864,TRUE,_xll.ohTrigger(RecalcTrigger,Trigger1Y)),NA())</f>
        <v>2.0550382318811344E-2</v>
      </c>
    </row>
    <row r="2865" spans="2:17" x14ac:dyDescent="0.2">
      <c r="B2865" s="46" t="s">
        <v>51</v>
      </c>
      <c r="D2865" s="49">
        <f>_xll.qlCalendarAdvance(LocalCalendar,$D2864,B2865,"f",FALSE)</f>
        <v>59870</v>
      </c>
      <c r="E2865" s="49">
        <f>_xll.qlInterestRateIndexValueDate(IndexON,D2865)</f>
        <v>59870</v>
      </c>
      <c r="F2865" s="52">
        <f>IFERROR(_xll.qlIndexFixing(IndexON,D2865,TRUE,_xll.ohTrigger(RecalcTrigger,TriggerON)),NA())</f>
        <v>1.2190625605752459E-2</v>
      </c>
      <c r="H2865" s="49">
        <f>_xll.qlCalendarAdvance(IborCalendar,$H2864,B2865,"f",FALSE)</f>
        <v>59847</v>
      </c>
      <c r="I2865" s="49">
        <f>_xll.qlInterestRateIndexValueDate(Index1M,$H2865)</f>
        <v>59849</v>
      </c>
      <c r="J2865" s="52">
        <f>IFERROR(_xll.qlIndexFixing(Index1M,$H2865,TRUE,_xll.ohTrigger(RecalcTrigger,Trigger1M)),NA())</f>
        <v>1.5257464712370798E-2</v>
      </c>
      <c r="K2865" s="52">
        <f>IFERROR(_xll.qlIndexFixing(ONIndex1M,I2865,TRUE,_xll.ohTrigger(RecalcTrigger,Trigger1M)),NA())</f>
        <v>1.5250111153306545E-2</v>
      </c>
      <c r="L2865" s="52">
        <f>IFERROR(_xll.qlIndexFixing(Index3M,H2865,TRUE,_xll.ohTrigger(RecalcTrigger,Trigger3M)),NA())</f>
        <v>1.6763366860078833E-2</v>
      </c>
      <c r="M2865" s="52">
        <f>IFERROR(_xll.qlIndexFixing(ONIndex3M,I2865,TRUE,_xll.ohTrigger(RecalcTrigger,Trigger3M)),NA())</f>
        <v>1.6731502981193191E-2</v>
      </c>
      <c r="N2865" s="52">
        <f>IFERROR(_xll.qlIndexFixing(Index6M,$H2865,TRUE,_xll.ohTrigger(RecalcTrigger,Trigger6M)),NA())</f>
        <v>1.868152934308041E-2</v>
      </c>
      <c r="O2865" s="52">
        <f>IFERROR(_xll.qlIndexFixing(ONIndex6M,I2865,TRUE,_xll.ohTrigger(RecalcTrigger,Trigger6M)),NA())</f>
        <v>1.8602119376855963E-2</v>
      </c>
      <c r="P2865" s="52">
        <f>IFERROR(_xll.qlIndexFixing(Index1Y,$H2865,TRUE,_xll.ohTrigger(RecalcTrigger,Trigger1Y)),NA())</f>
        <v>2.0752604276759772E-2</v>
      </c>
      <c r="Q2865" s="52">
        <f>IFERROR(_xll.qlIndexFixing(ONIndex1Y,I2865,TRUE,_xll.ohTrigger(RecalcTrigger,Trigger1Y)),NA())</f>
        <v>2.0550431324011242E-2</v>
      </c>
    </row>
    <row r="2866" spans="2:17" x14ac:dyDescent="0.2">
      <c r="B2866" s="46" t="s">
        <v>51</v>
      </c>
      <c r="D2866" s="49">
        <f>_xll.qlCalendarAdvance(LocalCalendar,$D2865,B2866,"f",FALSE)</f>
        <v>59877</v>
      </c>
      <c r="E2866" s="49">
        <f>_xll.qlInterestRateIndexValueDate(IndexON,D2866)</f>
        <v>59877</v>
      </c>
      <c r="F2866" s="52">
        <f>IFERROR(_xll.qlIndexFixing(IndexON,D2866,TRUE,_xll.ohTrigger(RecalcTrigger,TriggerON)),NA())</f>
        <v>1.2189715197523654E-2</v>
      </c>
      <c r="H2866" s="49">
        <f>_xll.qlCalendarAdvance(IborCalendar,$H2865,B2866,"f",FALSE)</f>
        <v>59854</v>
      </c>
      <c r="I2866" s="49">
        <f>_xll.qlInterestRateIndexValueDate(Index1M,$H2866)</f>
        <v>59856</v>
      </c>
      <c r="J2866" s="52">
        <f>IFERROR(_xll.qlIndexFixing(Index1M,$H2866,TRUE,_xll.ohTrigger(RecalcTrigger,Trigger1M)),NA())</f>
        <v>1.5256759075552143E-2</v>
      </c>
      <c r="K2866" s="52">
        <f>IFERROR(_xll.qlIndexFixing(ONIndex1M,I2866,TRUE,_xll.ohTrigger(RecalcTrigger,Trigger1M)),NA())</f>
        <v>1.5249125004244135E-2</v>
      </c>
      <c r="L2866" s="52">
        <f>IFERROR(_xll.qlIndexFixing(Index3M,H2866,TRUE,_xll.ohTrigger(RecalcTrigger,Trigger3M)),NA())</f>
        <v>1.6763237181277976E-2</v>
      </c>
      <c r="M2866" s="52">
        <f>IFERROR(_xll.qlIndexFixing(ONIndex3M,I2866,TRUE,_xll.ohTrigger(RecalcTrigger,Trigger3M)),NA())</f>
        <v>1.6730645168925307E-2</v>
      </c>
      <c r="N2866" s="52">
        <f>IFERROR(_xll.qlIndexFixing(Index6M,$H2866,TRUE,_xll.ohTrigger(RecalcTrigger,Trigger6M)),NA())</f>
        <v>1.8681039770758825E-2</v>
      </c>
      <c r="O2866" s="52">
        <f>IFERROR(_xll.qlIndexFixing(ONIndex6M,I2866,TRUE,_xll.ohTrigger(RecalcTrigger,Trigger6M)),NA())</f>
        <v>1.8601154410449183E-2</v>
      </c>
      <c r="P2866" s="52">
        <f>IFERROR(_xll.qlIndexFixing(Index1Y,$H2866,TRUE,_xll.ohTrigger(RecalcTrigger,Trigger1Y)),NA())</f>
        <v>2.0752154298483663E-2</v>
      </c>
      <c r="Q2866" s="52">
        <f>IFERROR(_xll.qlIndexFixing(ONIndex1Y,I2866,TRUE,_xll.ohTrigger(RecalcTrigger,Trigger1Y)),NA())</f>
        <v>2.0549381068661887E-2</v>
      </c>
    </row>
    <row r="2867" spans="2:17" x14ac:dyDescent="0.2">
      <c r="B2867" s="46" t="s">
        <v>51</v>
      </c>
      <c r="D2867" s="49">
        <f>_xll.qlCalendarAdvance(LocalCalendar,$D2866,B2867,"f",FALSE)</f>
        <v>59884</v>
      </c>
      <c r="E2867" s="49">
        <f>_xll.qlInterestRateIndexValueDate(IndexON,D2867)</f>
        <v>59884</v>
      </c>
      <c r="F2867" s="52">
        <f>IFERROR(_xll.qlIndexFixing(IndexON,D2867,TRUE,_xll.ohTrigger(RecalcTrigger,TriggerON)),NA())</f>
        <v>1.2188810976558884E-2</v>
      </c>
      <c r="H2867" s="49">
        <f>_xll.qlCalendarAdvance(IborCalendar,$H2866,B2867,"f",FALSE)</f>
        <v>59861</v>
      </c>
      <c r="I2867" s="49">
        <f>_xll.qlInterestRateIndexValueDate(Index1M,$H2867)</f>
        <v>59863</v>
      </c>
      <c r="J2867" s="52">
        <f>IFERROR(_xll.qlIndexFixing(Index1M,$H2867,TRUE,_xll.ohTrigger(RecalcTrigger,Trigger1M)),NA())</f>
        <v>1.5256058201991664E-2</v>
      </c>
      <c r="K2867" s="52">
        <f>IFERROR(_xll.qlIndexFixing(ONIndex1M,I2867,TRUE,_xll.ohTrigger(RecalcTrigger,Trigger1M)),NA())</f>
        <v>1.5248415446178498E-2</v>
      </c>
      <c r="L2867" s="52">
        <f>IFERROR(_xll.qlIndexFixing(Index3M,H2867,TRUE,_xll.ohTrigger(RecalcTrigger,Trigger3M)),NA())</f>
        <v>1.6762399465829868E-2</v>
      </c>
      <c r="M2867" s="52">
        <f>IFERROR(_xll.qlIndexFixing(ONIndex3M,I2867,TRUE,_xll.ohTrigger(RecalcTrigger,Trigger3M)),NA())</f>
        <v>1.6730143323373525E-2</v>
      </c>
      <c r="N2867" s="52">
        <f>IFERROR(_xll.qlIndexFixing(Index6M,$H2867,TRUE,_xll.ohTrigger(RecalcTrigger,Trigger6M)),NA())</f>
        <v>1.8680553093769568E-2</v>
      </c>
      <c r="O2867" s="52">
        <f>IFERROR(_xll.qlIndexFixing(ONIndex6M,I2867,TRUE,_xll.ohTrigger(RecalcTrigger,Trigger6M)),NA())</f>
        <v>1.8600635535293009E-2</v>
      </c>
      <c r="P2867" s="52">
        <f>IFERROR(_xll.qlIndexFixing(Index1Y,$H2867,TRUE,_xll.ohTrigger(RecalcTrigger,Trigger1Y)),NA())</f>
        <v>2.0751706627971992E-2</v>
      </c>
      <c r="Q2867" s="52">
        <f>IFERROR(_xll.qlIndexFixing(ONIndex1Y,I2867,TRUE,_xll.ohTrigger(RecalcTrigger,Trigger1Y)),NA())</f>
        <v>2.0548883833768627E-2</v>
      </c>
    </row>
    <row r="2868" spans="2:17" x14ac:dyDescent="0.2">
      <c r="B2868" s="46" t="s">
        <v>51</v>
      </c>
      <c r="D2868" s="49">
        <f>_xll.qlCalendarAdvance(LocalCalendar,$D2867,B2868,"f",FALSE)</f>
        <v>59891</v>
      </c>
      <c r="E2868" s="49">
        <f>_xll.qlInterestRateIndexValueDate(IndexON,D2868)</f>
        <v>59891</v>
      </c>
      <c r="F2868" s="52">
        <f>IFERROR(_xll.qlIndexFixing(IndexON,D2868,TRUE,_xll.ohTrigger(RecalcTrigger,TriggerON)),NA())</f>
        <v>1.2187912942831503E-2</v>
      </c>
      <c r="H2868" s="49">
        <f>_xll.qlCalendarAdvance(IborCalendar,$H2867,B2868,"f",FALSE)</f>
        <v>59868</v>
      </c>
      <c r="I2868" s="49">
        <f>_xll.qlInterestRateIndexValueDate(Index1M,$H2868)</f>
        <v>59870</v>
      </c>
      <c r="J2868" s="52">
        <f>IFERROR(_xll.qlIndexFixing(Index1M,$H2868,TRUE,_xll.ohTrigger(RecalcTrigger,Trigger1M)),NA())</f>
        <v>1.5255362091694518E-2</v>
      </c>
      <c r="K2868" s="52">
        <f>IFERROR(_xll.qlIndexFixing(ONIndex1M,I2868,TRUE,_xll.ohTrigger(RecalcTrigger,Trigger1M)),NA())</f>
        <v>1.5247710645667212E-2</v>
      </c>
      <c r="L2868" s="52">
        <f>IFERROR(_xll.qlIndexFixing(Index3M,H2868,TRUE,_xll.ohTrigger(RecalcTrigger,Trigger3M)),NA())</f>
        <v>1.6760852591002278E-2</v>
      </c>
      <c r="M2868" s="52">
        <f>IFERROR(_xll.qlIndexFixing(ONIndex3M,I2868,TRUE,_xll.ohTrigger(RecalcTrigger,Trigger3M)),NA())</f>
        <v>1.6729644842676805E-2</v>
      </c>
      <c r="N2868" s="52">
        <f>IFERROR(_xll.qlIndexFixing(Index6M,$H2868,TRUE,_xll.ohTrigger(RecalcTrigger,Trigger6M)),NA())</f>
        <v>1.8680069312110876E-2</v>
      </c>
      <c r="O2868" s="52">
        <f>IFERROR(_xll.qlIndexFixing(ONIndex6M,I2868,TRUE,_xll.ohTrigger(RecalcTrigger,Trigger6M)),NA())</f>
        <v>1.8600119528668912E-2</v>
      </c>
      <c r="P2868" s="52">
        <f>IFERROR(_xll.qlIndexFixing(Index1Y,$H2868,TRUE,_xll.ohTrigger(RecalcTrigger,Trigger1Y)),NA())</f>
        <v>2.0749570580420765E-2</v>
      </c>
      <c r="Q2868" s="52">
        <f>IFERROR(_xll.qlIndexFixing(ONIndex1Y,I2868,TRUE,_xll.ohTrigger(RecalcTrigger,Trigger1Y)),NA())</f>
        <v>2.0548388859067401E-2</v>
      </c>
    </row>
    <row r="2869" spans="2:17" x14ac:dyDescent="0.2">
      <c r="B2869" s="46" t="s">
        <v>51</v>
      </c>
      <c r="D2869" s="49">
        <f>_xll.qlCalendarAdvance(LocalCalendar,$D2868,B2869,"f",FALSE)</f>
        <v>59898</v>
      </c>
      <c r="E2869" s="49">
        <f>_xll.qlInterestRateIndexValueDate(IndexON,D2869)</f>
        <v>59898</v>
      </c>
      <c r="F2869" s="52">
        <f>IFERROR(_xll.qlIndexFixing(IndexON,D2869,TRUE,_xll.ohTrigger(RecalcTrigger,TriggerON)),NA())</f>
        <v>1.2187021096368156E-2</v>
      </c>
      <c r="H2869" s="49">
        <f>_xll.qlCalendarAdvance(IborCalendar,$H2868,B2869,"f",FALSE)</f>
        <v>59875</v>
      </c>
      <c r="I2869" s="49">
        <f>_xll.qlInterestRateIndexValueDate(Index1M,$H2869)</f>
        <v>59877</v>
      </c>
      <c r="J2869" s="52">
        <f>IFERROR(_xll.qlIndexFixing(Index1M,$H2869,TRUE,_xll.ohTrigger(RecalcTrigger,Trigger1M)),NA())</f>
        <v>1.5254670744655545E-2</v>
      </c>
      <c r="K2869" s="52">
        <f>IFERROR(_xll.qlIndexFixing(ONIndex1M,I2869,TRUE,_xll.ohTrigger(RecalcTrigger,Trigger1M)),NA())</f>
        <v>1.5247010602736921E-2</v>
      </c>
      <c r="L2869" s="52">
        <f>IFERROR(_xll.qlIndexFixing(Index3M,H2869,TRUE,_xll.ohTrigger(RecalcTrigger,Trigger3M)),NA())</f>
        <v>1.6760376684055021E-2</v>
      </c>
      <c r="M2869" s="52">
        <f>IFERROR(_xll.qlIndexFixing(ONIndex3M,I2869,TRUE,_xll.ohTrigger(RecalcTrigger,Trigger3M)),NA())</f>
        <v>1.6729149726861792E-2</v>
      </c>
      <c r="N2869" s="52">
        <f>IFERROR(_xll.qlIndexFixing(Index6M,$H2869,TRUE,_xll.ohTrigger(RecalcTrigger,Trigger6M)),NA())</f>
        <v>1.8680937832921907E-2</v>
      </c>
      <c r="O2869" s="52">
        <f>IFERROR(_xll.qlIndexFixing(ONIndex6M,I2869,TRUE,_xll.ohTrigger(RecalcTrigger,Trigger6M)),NA())</f>
        <v>1.859960639060354E-2</v>
      </c>
      <c r="P2869" s="52">
        <f>IFERROR(_xll.qlIndexFixing(Index1Y,$H2869,TRUE,_xll.ohTrigger(RecalcTrigger,Trigger1Y)),NA())</f>
        <v>2.0750818210229786E-2</v>
      </c>
      <c r="Q2869" s="52">
        <f>IFERROR(_xll.qlIndexFixing(ONIndex1Y,I2869,TRUE,_xll.ohTrigger(RecalcTrigger,Trigger1Y)),NA())</f>
        <v>2.0547896144504918E-2</v>
      </c>
    </row>
    <row r="2870" spans="2:17" x14ac:dyDescent="0.2">
      <c r="B2870" s="46" t="s">
        <v>51</v>
      </c>
      <c r="D2870" s="49">
        <f>_xll.qlCalendarAdvance(LocalCalendar,$D2869,B2870,"f",FALSE)</f>
        <v>59905</v>
      </c>
      <c r="E2870" s="49">
        <f>_xll.qlInterestRateIndexValueDate(IndexON,D2870)</f>
        <v>59905</v>
      </c>
      <c r="F2870" s="52">
        <f>IFERROR(_xll.qlIndexFixing(IndexON,D2870,TRUE,_xll.ohTrigger(RecalcTrigger,TriggerON)),NA())</f>
        <v>1.2186135437142198E-2</v>
      </c>
      <c r="H2870" s="49">
        <f>_xll.qlCalendarAdvance(IborCalendar,$H2869,B2870,"f",FALSE)</f>
        <v>59882</v>
      </c>
      <c r="I2870" s="49">
        <f>_xll.qlInterestRateIndexValueDate(Index1M,$H2870)</f>
        <v>59884</v>
      </c>
      <c r="J2870" s="52">
        <f>IFERROR(_xll.qlIndexFixing(Index1M,$H2870,TRUE,_xll.ohTrigger(RecalcTrigger,Trigger1M)),NA())</f>
        <v>1.525398416087217E-2</v>
      </c>
      <c r="K2870" s="52">
        <f>IFERROR(_xll.qlIndexFixing(ONIndex1M,I2870,TRUE,_xll.ohTrigger(RecalcTrigger,Trigger1M)),NA())</f>
        <v>1.5246315317360981E-2</v>
      </c>
      <c r="L2870" s="52">
        <f>IFERROR(_xll.qlIndexFixing(Index3M,H2870,TRUE,_xll.ohTrigger(RecalcTrigger,Trigger3M)),NA())</f>
        <v>1.6759904155813431E-2</v>
      </c>
      <c r="M2870" s="52">
        <f>IFERROR(_xll.qlIndexFixing(ONIndex3M,I2870,TRUE,_xll.ohTrigger(RecalcTrigger,Trigger3M)),NA())</f>
        <v>1.6728657975901839E-2</v>
      </c>
      <c r="N2870" s="52">
        <f>IFERROR(_xll.qlIndexFixing(Index6M,$H2870,TRUE,_xll.ohTrigger(RecalcTrigger,Trigger6M)),NA())</f>
        <v>1.8680460388379626E-2</v>
      </c>
      <c r="O2870" s="52">
        <f>IFERROR(_xll.qlIndexFixing(ONIndex6M,I2870,TRUE,_xll.ohTrigger(RecalcTrigger,Trigger6M)),NA())</f>
        <v>1.8599096121150183E-2</v>
      </c>
      <c r="P2870" s="52">
        <f>IFERROR(_xll.qlIndexFixing(Index1Y,$H2870,TRUE,_xll.ohTrigger(RecalcTrigger,Trigger1Y)),NA())</f>
        <v>2.0750377462993366E-2</v>
      </c>
      <c r="Q2870" s="52">
        <f>IFERROR(_xll.qlIndexFixing(ONIndex1Y,I2870,TRUE,_xll.ohTrigger(RecalcTrigger,Trigger1Y)),NA())</f>
        <v>2.0547405690054532E-2</v>
      </c>
    </row>
    <row r="2871" spans="2:17" x14ac:dyDescent="0.2">
      <c r="B2871" s="46" t="s">
        <v>51</v>
      </c>
      <c r="D2871" s="49">
        <f>_xll.qlCalendarAdvance(LocalCalendar,$D2870,B2871,"f",FALSE)</f>
        <v>59912</v>
      </c>
      <c r="E2871" s="49">
        <f>_xll.qlInterestRateIndexValueDate(IndexON,D2871)</f>
        <v>59912</v>
      </c>
      <c r="F2871" s="52">
        <f>IFERROR(_xll.qlIndexFixing(IndexON,D2871,TRUE,_xll.ohTrigger(RecalcTrigger,TriggerON)),NA())</f>
        <v>1.218525596515363E-2</v>
      </c>
      <c r="H2871" s="49">
        <f>_xll.qlCalendarAdvance(IborCalendar,$H2870,B2871,"f",FALSE)</f>
        <v>59889</v>
      </c>
      <c r="I2871" s="49">
        <f>_xll.qlInterestRateIndexValueDate(Index1M,$H2871)</f>
        <v>59891</v>
      </c>
      <c r="J2871" s="52">
        <f>IFERROR(_xll.qlIndexFixing(Index1M,$H2871,TRUE,_xll.ohTrigger(RecalcTrigger,Trigger1M)),NA())</f>
        <v>1.5253577080829028E-2</v>
      </c>
      <c r="K2871" s="52">
        <f>IFERROR(_xll.qlIndexFixing(ONIndex1M,I2871,TRUE,_xll.ohTrigger(RecalcTrigger,Trigger1M)),NA())</f>
        <v>1.5245624789592682E-2</v>
      </c>
      <c r="L2871" s="52">
        <f>IFERROR(_xll.qlIndexFixing(Index3M,H2871,TRUE,_xll.ohTrigger(RecalcTrigger,Trigger3M)),NA())</f>
        <v>1.6759435006277509E-2</v>
      </c>
      <c r="M2871" s="52">
        <f>IFERROR(_xll.qlIndexFixing(ONIndex3M,I2871,TRUE,_xll.ohTrigger(RecalcTrigger,Trigger3M)),NA())</f>
        <v>1.6728169589823594E-2</v>
      </c>
      <c r="N2871" s="52">
        <f>IFERROR(_xll.qlIndexFixing(Index6M,$H2871,TRUE,_xll.ohTrigger(RecalcTrigger,Trigger6M)),NA())</f>
        <v>1.8679985839610912E-2</v>
      </c>
      <c r="O2871" s="52">
        <f>IFERROR(_xll.qlIndexFixing(ONIndex6M,I2871,TRUE,_xll.ohTrigger(RecalcTrigger,Trigger6M)),NA())</f>
        <v>1.8598588720282194E-2</v>
      </c>
      <c r="P2871" s="52">
        <f>IFERROR(_xll.qlIndexFixing(Index1Y,$H2871,TRUE,_xll.ohTrigger(RecalcTrigger,Trigger1Y)),NA())</f>
        <v>2.0749939023509193E-2</v>
      </c>
      <c r="Q2871" s="52">
        <f>IFERROR(_xll.qlIndexFixing(ONIndex1Y,I2871,TRUE,_xll.ohTrigger(RecalcTrigger,Trigger1Y)),NA())</f>
        <v>2.0546917495822825E-2</v>
      </c>
    </row>
    <row r="2872" spans="2:17" x14ac:dyDescent="0.2">
      <c r="B2872" s="46" t="s">
        <v>51</v>
      </c>
      <c r="D2872" s="49">
        <f>_xll.qlCalendarAdvance(LocalCalendar,$D2871,B2872,"f",FALSE)</f>
        <v>59919</v>
      </c>
      <c r="E2872" s="49">
        <f>_xll.qlInterestRateIndexValueDate(IndexON,D2872)</f>
        <v>59919</v>
      </c>
      <c r="F2872" s="52">
        <f>IFERROR(_xll.qlIndexFixing(IndexON,D2872,TRUE,_xll.ohTrigger(RecalcTrigger,TriggerON)),NA())</f>
        <v>1.2184526763068249E-2</v>
      </c>
      <c r="H2872" s="49">
        <f>_xll.qlCalendarAdvance(IborCalendar,$H2871,B2872,"f",FALSE)</f>
        <v>59897</v>
      </c>
      <c r="I2872" s="49">
        <f>_xll.qlInterestRateIndexValueDate(Index1M,$H2872)</f>
        <v>59901</v>
      </c>
      <c r="J2872" s="52">
        <f>IFERROR(_xll.qlIndexFixing(Index1M,$H2872,TRUE,_xll.ohTrigger(RecalcTrigger,Trigger1M)),NA())</f>
        <v>1.5252336573822153E-2</v>
      </c>
      <c r="K2872" s="52">
        <f>IFERROR(_xll.qlIndexFixing(ONIndex1M,I2872,TRUE,_xll.ohTrigger(RecalcTrigger,Trigger1M)),NA())</f>
        <v>1.5244372473635082E-2</v>
      </c>
      <c r="L2872" s="52">
        <f>IFERROR(_xll.qlIndexFixing(Index3M,H2872,TRUE,_xll.ohTrigger(RecalcTrigger,Trigger3M)),NA())</f>
        <v>1.6758770653671175E-2</v>
      </c>
      <c r="M2872" s="52">
        <f>IFERROR(_xll.qlIndexFixing(ONIndex3M,I2872,TRUE,_xll.ohTrigger(RecalcTrigger,Trigger3M)),NA())</f>
        <v>1.6727123547397582E-2</v>
      </c>
      <c r="N2872" s="52">
        <f>IFERROR(_xll.qlIndexFixing(Index6M,$H2872,TRUE,_xll.ohTrigger(RecalcTrigger,Trigger6M)),NA())</f>
        <v>1.867796165347908E-2</v>
      </c>
      <c r="O2872" s="52">
        <f>IFERROR(_xll.qlIndexFixing(ONIndex6M,I2872,TRUE,_xll.ohTrigger(RecalcTrigger,Trigger6M)),NA())</f>
        <v>1.859742432217093E-2</v>
      </c>
      <c r="P2872" s="52">
        <f>IFERROR(_xll.qlIndexFixing(Index1Y,$H2872,TRUE,_xll.ohTrigger(RecalcTrigger,Trigger1Y)),NA())</f>
        <v>2.0748752469117886E-2</v>
      </c>
      <c r="Q2872" s="52">
        <f>IFERROR(_xll.qlIndexFixing(ONIndex1Y,I2872,TRUE,_xll.ohTrigger(RecalcTrigger,Trigger1Y)),NA())</f>
        <v>2.0545672278813321E-2</v>
      </c>
    </row>
    <row r="2873" spans="2:17" x14ac:dyDescent="0.2">
      <c r="B2873" s="46" t="s">
        <v>51</v>
      </c>
      <c r="D2873" s="49">
        <f>_xll.qlCalendarAdvance(LocalCalendar,$D2872,B2873,"f",FALSE)</f>
        <v>59926</v>
      </c>
      <c r="E2873" s="49">
        <f>_xll.qlInterestRateIndexValueDate(IndexON,D2873)</f>
        <v>59926</v>
      </c>
      <c r="F2873" s="52">
        <f>IFERROR(_xll.qlIndexFixing(IndexON,D2873,TRUE,_xll.ohTrigger(RecalcTrigger,TriggerON)),NA())</f>
        <v>1.2183515582941951E-2</v>
      </c>
      <c r="H2873" s="49">
        <f>_xll.qlCalendarAdvance(IborCalendar,$H2872,B2873,"f",FALSE)</f>
        <v>59904</v>
      </c>
      <c r="I2873" s="49">
        <f>_xll.qlInterestRateIndexValueDate(Index1M,$H2873)</f>
        <v>59908</v>
      </c>
      <c r="J2873" s="52">
        <f>IFERROR(_xll.qlIndexFixing(Index1M,$H2873,TRUE,_xll.ohTrigger(RecalcTrigger,Trigger1M)),NA())</f>
        <v>1.5251666321207454E-2</v>
      </c>
      <c r="K2873" s="52">
        <f>IFERROR(_xll.qlIndexFixing(ONIndex1M,I2873,TRUE,_xll.ohTrigger(RecalcTrigger,Trigger1M)),NA())</f>
        <v>1.5243418814643306E-2</v>
      </c>
      <c r="L2873" s="52">
        <f>IFERROR(_xll.qlIndexFixing(Index3M,H2873,TRUE,_xll.ohTrigger(RecalcTrigger,Trigger3M)),NA())</f>
        <v>1.6758666951811271E-2</v>
      </c>
      <c r="M2873" s="52">
        <f>IFERROR(_xll.qlIndexFixing(ONIndex3M,I2873,TRUE,_xll.ohTrigger(RecalcTrigger,Trigger3M)),NA())</f>
        <v>1.672628874389126E-2</v>
      </c>
      <c r="N2873" s="52">
        <f>IFERROR(_xll.qlIndexFixing(Index6M,$H2873,TRUE,_xll.ohTrigger(RecalcTrigger,Trigger6M)),NA())</f>
        <v>1.8677493589292549E-2</v>
      </c>
      <c r="O2873" s="52">
        <f>IFERROR(_xll.qlIndexFixing(ONIndex6M,I2873,TRUE,_xll.ohTrigger(RecalcTrigger,Trigger6M)),NA())</f>
        <v>1.8596479046353309E-2</v>
      </c>
      <c r="P2873" s="52">
        <f>IFERROR(_xll.qlIndexFixing(Index1Y,$H2873,TRUE,_xll.ohTrigger(RecalcTrigger,Trigger1Y)),NA())</f>
        <v>2.0748319494019708E-2</v>
      </c>
      <c r="Q2873" s="52">
        <f>IFERROR(_xll.qlIndexFixing(ONIndex1Y,I2873,TRUE,_xll.ohTrigger(RecalcTrigger,Trigger1Y)),NA())</f>
        <v>2.0544637622252893E-2</v>
      </c>
    </row>
    <row r="2874" spans="2:17" x14ac:dyDescent="0.2">
      <c r="B2874" s="46" t="s">
        <v>51</v>
      </c>
      <c r="D2874" s="49">
        <f>_xll.qlCalendarAdvance(LocalCalendar,$D2873,B2874,"f",FALSE)</f>
        <v>59933</v>
      </c>
      <c r="E2874" s="49">
        <f>_xll.qlInterestRateIndexValueDate(IndexON,D2874)</f>
        <v>59933</v>
      </c>
      <c r="F2874" s="52">
        <f>IFERROR(_xll.qlIndexFixing(IndexON,D2874,TRUE,_xll.ohTrigger(RecalcTrigger,TriggerON)),NA())</f>
        <v>1.2182654672665549E-2</v>
      </c>
      <c r="H2874" s="49">
        <f>_xll.qlCalendarAdvance(IborCalendar,$H2873,B2874,"f",FALSE)</f>
        <v>59911</v>
      </c>
      <c r="I2874" s="49">
        <f>_xll.qlInterestRateIndexValueDate(Index1M,$H2874)</f>
        <v>59915</v>
      </c>
      <c r="J2874" s="52">
        <f>IFERROR(_xll.qlIndexFixing(Index1M,$H2874,TRUE,_xll.ohTrigger(RecalcTrigger,Trigger1M)),NA())</f>
        <v>1.5251000831845772E-2</v>
      </c>
      <c r="K2874" s="52">
        <f>IFERROR(_xll.qlIndexFixing(ONIndex1M,I2874,TRUE,_xll.ohTrigger(RecalcTrigger,Trigger1M)),NA())</f>
        <v>1.5242743975978357E-2</v>
      </c>
      <c r="L2874" s="52">
        <f>IFERROR(_xll.qlIndexFixing(Index3M,H2874,TRUE,_xll.ohTrigger(RecalcTrigger,Trigger3M)),NA())</f>
        <v>1.6757852144143395E-2</v>
      </c>
      <c r="M2874" s="52">
        <f>IFERROR(_xll.qlIndexFixing(ONIndex3M,I2874,TRUE,_xll.ohTrigger(RecalcTrigger,Trigger3M)),NA())</f>
        <v>1.6725811458160322E-2</v>
      </c>
      <c r="N2874" s="52">
        <f>IFERROR(_xll.qlIndexFixing(Index6M,$H2874,TRUE,_xll.ohTrigger(RecalcTrigger,Trigger6M)),NA())</f>
        <v>1.867702842042341E-2</v>
      </c>
      <c r="O2874" s="52">
        <f>IFERROR(_xll.qlIndexFixing(ONIndex6M,I2874,TRUE,_xll.ohTrigger(RecalcTrigger,Trigger6M)),NA())</f>
        <v>1.8595981122251359E-2</v>
      </c>
      <c r="P2874" s="52">
        <f>IFERROR(_xll.qlIndexFixing(Index1Y,$H2874,TRUE,_xll.ohTrigger(RecalcTrigger,Trigger1Y)),NA())</f>
        <v>2.074788882653137E-2</v>
      </c>
      <c r="Q2874" s="52">
        <f>IFERROR(_xll.qlIndexFixing(ONIndex1Y,I2874,TRUE,_xll.ohTrigger(RecalcTrigger,Trigger1Y)),NA())</f>
        <v>2.054415690902367E-2</v>
      </c>
    </row>
    <row r="2875" spans="2:17" x14ac:dyDescent="0.2">
      <c r="B2875" s="46" t="s">
        <v>51</v>
      </c>
      <c r="D2875" s="49">
        <f>_xll.qlCalendarAdvance(LocalCalendar,$D2874,B2875,"f",FALSE)</f>
        <v>59940</v>
      </c>
      <c r="E2875" s="49">
        <f>_xll.qlInterestRateIndexValueDate(IndexON,D2875)</f>
        <v>59940</v>
      </c>
      <c r="F2875" s="52">
        <f>IFERROR(_xll.qlIndexFixing(IndexON,D2875,TRUE,_xll.ohTrigger(RecalcTrigger,TriggerON)),NA())</f>
        <v>1.2181799949679828E-2</v>
      </c>
      <c r="H2875" s="49">
        <f>_xll.qlCalendarAdvance(IborCalendar,$H2874,B2875,"f",FALSE)</f>
        <v>59918</v>
      </c>
      <c r="I2875" s="49">
        <f>_xll.qlInterestRateIndexValueDate(Index1M,$H2875)</f>
        <v>59923</v>
      </c>
      <c r="J2875" s="52">
        <f>IFERROR(_xll.qlIndexFixing(Index1M,$H2875,TRUE,_xll.ohTrigger(RecalcTrigger,Trigger1M)),NA())</f>
        <v>1.5250246105133678E-2</v>
      </c>
      <c r="K2875" s="52">
        <f>IFERROR(_xll.qlIndexFixing(ONIndex1M,I2875,TRUE,_xll.ohTrigger(RecalcTrigger,Trigger1M)),NA())</f>
        <v>1.5241978557050118E-2</v>
      </c>
      <c r="L2875" s="52">
        <f>IFERROR(_xll.qlIndexFixing(Index3M,H2875,TRUE,_xll.ohTrigger(RecalcTrigger,Trigger3M)),NA())</f>
        <v>1.675733334942632E-2</v>
      </c>
      <c r="M2875" s="52">
        <f>IFERROR(_xll.qlIndexFixing(ONIndex3M,I2875,TRUE,_xll.ohTrigger(RecalcTrigger,Trigger3M)),NA())</f>
        <v>1.6725270108635115E-2</v>
      </c>
      <c r="N2875" s="52">
        <f>IFERROR(_xll.qlIndexFixing(Index6M,$H2875,TRUE,_xll.ohTrigger(RecalcTrigger,Trigger6M)),NA())</f>
        <v>1.8676500344141807E-2</v>
      </c>
      <c r="O2875" s="52">
        <f>IFERROR(_xll.qlIndexFixing(ONIndex6M,I2875,TRUE,_xll.ohTrigger(RecalcTrigger,Trigger6M)),NA())</f>
        <v>1.8595415578239738E-2</v>
      </c>
      <c r="P2875" s="52">
        <f>IFERROR(_xll.qlIndexFixing(Index1Y,$H2875,TRUE,_xll.ohTrigger(RecalcTrigger,Trigger1Y)),NA())</f>
        <v>2.0747399460757238E-2</v>
      </c>
      <c r="Q2875" s="52">
        <f>IFERROR(_xll.qlIndexFixing(ONIndex1Y,I2875,TRUE,_xll.ohTrigger(RecalcTrigger,Trigger1Y)),NA())</f>
        <v>2.0543610289633918E-2</v>
      </c>
    </row>
    <row r="2876" spans="2:17" x14ac:dyDescent="0.2">
      <c r="B2876" s="46" t="s">
        <v>51</v>
      </c>
      <c r="D2876" s="49">
        <f>_xll.qlCalendarAdvance(LocalCalendar,$D2875,B2876,"f",FALSE)</f>
        <v>59947</v>
      </c>
      <c r="E2876" s="49">
        <f>_xll.qlInterestRateIndexValueDate(IndexON,D2876)</f>
        <v>59947</v>
      </c>
      <c r="F2876" s="52">
        <f>IFERROR(_xll.qlIndexFixing(IndexON,D2876,TRUE,_xll.ohTrigger(RecalcTrigger,TriggerON)),NA())</f>
        <v>1.2181097148316056E-2</v>
      </c>
      <c r="H2876" s="49">
        <f>_xll.qlCalendarAdvance(IborCalendar,$H2875,B2876,"f",FALSE)</f>
        <v>59925</v>
      </c>
      <c r="I2876" s="49">
        <f>_xll.qlInterestRateIndexValueDate(Index1M,$H2876)</f>
        <v>59929</v>
      </c>
      <c r="J2876" s="52">
        <f>IFERROR(_xll.qlIndexFixing(Index1M,$H2876,TRUE,_xll.ohTrigger(RecalcTrigger,Trigger1M)),NA())</f>
        <v>1.5249684142886619E-2</v>
      </c>
      <c r="K2876" s="52">
        <f>IFERROR(_xll.qlIndexFixing(ONIndex1M,I2876,TRUE,_xll.ohTrigger(RecalcTrigger,Trigger1M)),NA())</f>
        <v>1.5241408570352277E-2</v>
      </c>
      <c r="L2876" s="52">
        <f>IFERROR(_xll.qlIndexFixing(Index3M,H2876,TRUE,_xll.ohTrigger(RecalcTrigger,Trigger3M)),NA())</f>
        <v>1.6756947149414569E-2</v>
      </c>
      <c r="M2876" s="52">
        <f>IFERROR(_xll.qlIndexFixing(ONIndex3M,I2876,TRUE,_xll.ohTrigger(RecalcTrigger,Trigger3M)),NA())</f>
        <v>1.6724866980384334E-2</v>
      </c>
      <c r="N2876" s="52">
        <f>IFERROR(_xll.qlIndexFixing(Index6M,$H2876,TRUE,_xll.ohTrigger(RecalcTrigger,Trigger6M)),NA())</f>
        <v>1.8676106768627212E-2</v>
      </c>
      <c r="O2876" s="52">
        <f>IFERROR(_xll.qlIndexFixing(ONIndex6M,I2876,TRUE,_xll.ohTrigger(RecalcTrigger,Trigger6M)),NA())</f>
        <v>1.8594993878764399E-2</v>
      </c>
      <c r="P2876" s="52">
        <f>IFERROR(_xll.qlIndexFixing(Index1Y,$H2876,TRUE,_xll.ohTrigger(RecalcTrigger,Trigger1Y)),NA())</f>
        <v>2.0747034414373297E-2</v>
      </c>
      <c r="Q2876" s="52">
        <f>IFERROR(_xll.qlIndexFixing(ONIndex1Y,I2876,TRUE,_xll.ohTrigger(RecalcTrigger,Trigger1Y)),NA())</f>
        <v>2.0543202262262028E-2</v>
      </c>
    </row>
    <row r="2877" spans="2:17" x14ac:dyDescent="0.2">
      <c r="B2877" s="46" t="s">
        <v>51</v>
      </c>
      <c r="D2877" s="49">
        <f>_xll.qlCalendarAdvance(LocalCalendar,$D2876,B2877,"f",FALSE)</f>
        <v>59954</v>
      </c>
      <c r="E2877" s="49">
        <f>_xll.qlInterestRateIndexValueDate(IndexON,D2877)</f>
        <v>59954</v>
      </c>
      <c r="F2877" s="52">
        <f>IFERROR(_xll.qlIndexFixing(IndexON,D2877,TRUE,_xll.ohTrigger(RecalcTrigger,TriggerON)),NA())</f>
        <v>1.2180109065420552E-2</v>
      </c>
      <c r="H2877" s="49">
        <f>_xll.qlCalendarAdvance(IborCalendar,$H2876,B2877,"f",FALSE)</f>
        <v>59932</v>
      </c>
      <c r="I2877" s="49">
        <f>_xll.qlInterestRateIndexValueDate(Index1M,$H2877)</f>
        <v>59936</v>
      </c>
      <c r="J2877" s="52">
        <f>IFERROR(_xll.qlIndexFixing(Index1M,$H2877,TRUE,_xll.ohTrigger(RecalcTrigger,Trigger1M)),NA())</f>
        <v>1.5248479562061674E-2</v>
      </c>
      <c r="K2877" s="52">
        <f>IFERROR(_xll.qlIndexFixing(ONIndex1M,I2877,TRUE,_xll.ohTrigger(RecalcTrigger,Trigger1M)),NA())</f>
        <v>1.5240748003311211E-2</v>
      </c>
      <c r="L2877" s="52">
        <f>IFERROR(_xll.qlIndexFixing(Index3M,H2877,TRUE,_xll.ohTrigger(RecalcTrigger,Trigger3M)),NA())</f>
        <v>1.6756857843661897E-2</v>
      </c>
      <c r="M2877" s="52">
        <f>IFERROR(_xll.qlIndexFixing(ONIndex3M,I2877,TRUE,_xll.ohTrigger(RecalcTrigger,Trigger3M)),NA())</f>
        <v>1.6724399788259348E-2</v>
      </c>
      <c r="N2877" s="52">
        <f>IFERROR(_xll.qlIndexFixing(Index6M,$H2877,TRUE,_xll.ohTrigger(RecalcTrigger,Trigger6M)),NA())</f>
        <v>1.8675650285697513E-2</v>
      </c>
      <c r="O2877" s="52">
        <f>IFERROR(_xll.qlIndexFixing(ONIndex6M,I2877,TRUE,_xll.ohTrigger(RecalcTrigger,Trigger6M)),NA())</f>
        <v>1.8594504559459324E-2</v>
      </c>
      <c r="P2877" s="52">
        <f>IFERROR(_xll.qlIndexFixing(Index1Y,$H2877,TRUE,_xll.ohTrigger(RecalcTrigger,Trigger1Y)),NA())</f>
        <v>2.0746610669697445E-2</v>
      </c>
      <c r="Q2877" s="52">
        <f>IFERROR(_xll.qlIndexFixing(ONIndex1Y,I2877,TRUE,_xll.ohTrigger(RecalcTrigger,Trigger1Y)),NA())</f>
        <v>2.0542728328649673E-2</v>
      </c>
    </row>
    <row r="2878" spans="2:17" x14ac:dyDescent="0.2">
      <c r="B2878" s="46" t="s">
        <v>51</v>
      </c>
      <c r="D2878" s="49">
        <f>_xll.qlCalendarAdvance(LocalCalendar,$D2877,B2878,"f",FALSE)</f>
        <v>59961</v>
      </c>
      <c r="E2878" s="49">
        <f>_xll.qlInterestRateIndexValueDate(IndexON,D2878)</f>
        <v>59961</v>
      </c>
      <c r="F2878" s="52">
        <f>IFERROR(_xll.qlIndexFixing(IndexON,D2878,TRUE,_xll.ohTrigger(RecalcTrigger,TriggerON)),NA())</f>
        <v>1.2179272904173644E-2</v>
      </c>
      <c r="H2878" s="49">
        <f>_xll.qlCalendarAdvance(IborCalendar,$H2877,B2878,"f",FALSE)</f>
        <v>59939</v>
      </c>
      <c r="I2878" s="49">
        <f>_xll.qlInterestRateIndexValueDate(Index1M,$H2878)</f>
        <v>59943</v>
      </c>
      <c r="J2878" s="52">
        <f>IFERROR(_xll.qlIndexFixing(Index1M,$H2878,TRUE,_xll.ohTrigger(RecalcTrigger,Trigger1M)),NA())</f>
        <v>1.5247832500032889E-2</v>
      </c>
      <c r="K2878" s="52">
        <f>IFERROR(_xll.qlIndexFixing(ONIndex1M,I2878,TRUE,_xll.ohTrigger(RecalcTrigger,Trigger1M)),NA())</f>
        <v>1.5240092193344879E-2</v>
      </c>
      <c r="L2878" s="52">
        <f>IFERROR(_xll.qlIndexFixing(Index3M,H2878,TRUE,_xll.ohTrigger(RecalcTrigger,Trigger3M)),NA())</f>
        <v>1.6756055669474152E-2</v>
      </c>
      <c r="M2878" s="52">
        <f>IFERROR(_xll.qlIndexFixing(ONIndex3M,I2878,TRUE,_xll.ohTrigger(RecalcTrigger,Trigger3M)),NA())</f>
        <v>1.6723935960722969E-2</v>
      </c>
      <c r="N2878" s="52">
        <f>IFERROR(_xll.qlIndexFixing(Index6M,$H2878,TRUE,_xll.ohTrigger(RecalcTrigger,Trigger6M)),NA())</f>
        <v>1.8675196698075984E-2</v>
      </c>
      <c r="O2878" s="52">
        <f>IFERROR(_xll.qlIndexFixing(ONIndex6M,I2878,TRUE,_xll.ohTrigger(RecalcTrigger,Trigger6M)),NA())</f>
        <v>1.8594018108419874E-2</v>
      </c>
      <c r="P2878" s="52">
        <f>IFERROR(_xll.qlIndexFixing(Index1Y,$H2878,TRUE,_xll.ohTrigger(RecalcTrigger,Trigger1Y)),NA())</f>
        <v>2.0746189232619641E-2</v>
      </c>
      <c r="Q2878" s="52">
        <f>IFERROR(_xll.qlIndexFixing(ONIndex1Y,I2878,TRUE,_xll.ohTrigger(RecalcTrigger,Trigger1Y)),NA())</f>
        <v>2.0542256654829671E-2</v>
      </c>
    </row>
    <row r="2879" spans="2:17" x14ac:dyDescent="0.2">
      <c r="B2879" s="46" t="s">
        <v>51</v>
      </c>
      <c r="D2879" s="49">
        <f>_xll.qlCalendarAdvance(LocalCalendar,$D2878,B2879,"f",FALSE)</f>
        <v>59968</v>
      </c>
      <c r="E2879" s="49">
        <f>_xll.qlInterestRateIndexValueDate(IndexON,D2879)</f>
        <v>59968</v>
      </c>
      <c r="F2879" s="52">
        <f>IFERROR(_xll.qlIndexFixing(IndexON,D2879,TRUE,_xll.ohTrigger(RecalcTrigger,TriggerON)),NA())</f>
        <v>1.2178442930137479E-2</v>
      </c>
      <c r="H2879" s="49">
        <f>_xll.qlCalendarAdvance(IborCalendar,$H2878,B2879,"f",FALSE)</f>
        <v>59946</v>
      </c>
      <c r="I2879" s="49">
        <f>_xll.qlInterestRateIndexValueDate(Index1M,$H2879)</f>
        <v>59951</v>
      </c>
      <c r="J2879" s="52">
        <f>IFERROR(_xll.qlIndexFixing(Index1M,$H2879,TRUE,_xll.ohTrigger(RecalcTrigger,Trigger1M)),NA())</f>
        <v>1.5247098832624683E-2</v>
      </c>
      <c r="K2879" s="52">
        <f>IFERROR(_xll.qlIndexFixing(ONIndex1M,I2879,TRUE,_xll.ohTrigger(RecalcTrigger,Trigger1M)),NA())</f>
        <v>1.5239348521420837E-2</v>
      </c>
      <c r="L2879" s="52">
        <f>IFERROR(_xll.qlIndexFixing(Index3M,H2879,TRUE,_xll.ohTrigger(RecalcTrigger,Trigger3M)),NA())</f>
        <v>1.675519375567891E-2</v>
      </c>
      <c r="M2879" s="52">
        <f>IFERROR(_xll.qlIndexFixing(ONIndex3M,I2879,TRUE,_xll.ohTrigger(RecalcTrigger,Trigger3M)),NA())</f>
        <v>1.6723409991934446E-2</v>
      </c>
      <c r="N2879" s="52">
        <f>IFERROR(_xll.qlIndexFixing(Index6M,$H2879,TRUE,_xll.ohTrigger(RecalcTrigger,Trigger6M)),NA())</f>
        <v>1.8674681857497901E-2</v>
      </c>
      <c r="O2879" s="52">
        <f>IFERROR(_xll.qlIndexFixing(ONIndex6M,I2879,TRUE,_xll.ohTrigger(RecalcTrigger,Trigger6M)),NA())</f>
        <v>1.8593465676559617E-2</v>
      </c>
      <c r="P2879" s="52">
        <f>IFERROR(_xll.qlIndexFixing(Index1Y,$H2879,TRUE,_xll.ohTrigger(RecalcTrigger,Trigger1Y)),NA())</f>
        <v>2.0745710415872514E-2</v>
      </c>
      <c r="Q2879" s="52">
        <f>IFERROR(_xll.qlIndexFixing(ONIndex1Y,I2879,TRUE,_xll.ohTrigger(RecalcTrigger,Trigger1Y)),NA())</f>
        <v>2.0541720366615834E-2</v>
      </c>
    </row>
    <row r="2880" spans="2:17" x14ac:dyDescent="0.2">
      <c r="B2880" s="46" t="s">
        <v>51</v>
      </c>
      <c r="D2880" s="49">
        <f>_xll.qlCalendarAdvance(LocalCalendar,$D2879,B2880,"f",FALSE)</f>
        <v>59975</v>
      </c>
      <c r="E2880" s="49">
        <f>_xll.qlInterestRateIndexValueDate(IndexON,D2880)</f>
        <v>59975</v>
      </c>
      <c r="F2880" s="52">
        <f>IFERROR(_xll.qlIndexFixing(IndexON,D2880,TRUE,_xll.ohTrigger(RecalcTrigger,TriggerON)),NA())</f>
        <v>1.2177619143391993E-2</v>
      </c>
      <c r="H2880" s="49">
        <f>_xll.qlCalendarAdvance(IborCalendar,$H2879,B2880,"f",FALSE)</f>
        <v>59953</v>
      </c>
      <c r="I2880" s="49">
        <f>_xll.qlInterestRateIndexValueDate(Index1M,$H2880)</f>
        <v>59957</v>
      </c>
      <c r="J2880" s="52">
        <f>IFERROR(_xll.qlIndexFixing(Index1M,$H2880,TRUE,_xll.ohTrigger(RecalcTrigger,Trigger1M)),NA())</f>
        <v>1.5246552664504299E-2</v>
      </c>
      <c r="K2880" s="52">
        <f>IFERROR(_xll.qlIndexFixing(ONIndex1M,I2880,TRUE,_xll.ohTrigger(RecalcTrigger,Trigger1M)),NA())</f>
        <v>1.5238794845116033E-2</v>
      </c>
      <c r="L2880" s="52">
        <f>IFERROR(_xll.qlIndexFixing(Index3M,H2880,TRUE,_xll.ohTrigger(RecalcTrigger,Trigger3M)),NA())</f>
        <v>1.6755536490516736E-2</v>
      </c>
      <c r="M2880" s="52">
        <f>IFERROR(_xll.qlIndexFixing(ONIndex3M,I2880,TRUE,_xll.ohTrigger(RecalcTrigger,Trigger3M)),NA())</f>
        <v>1.6723018399336098E-2</v>
      </c>
      <c r="N2880" s="52">
        <f>IFERROR(_xll.qlIndexFixing(Index6M,$H2880,TRUE,_xll.ohTrigger(RecalcTrigger,Trigger6M)),NA())</f>
        <v>1.8674750068697007E-2</v>
      </c>
      <c r="O2880" s="52">
        <f>IFERROR(_xll.qlIndexFixing(ONIndex6M,I2880,TRUE,_xll.ohTrigger(RecalcTrigger,Trigger6M)),NA())</f>
        <v>1.859305381113785E-2</v>
      </c>
      <c r="P2880" s="52">
        <f>IFERROR(_xll.qlIndexFixing(Index1Y,$H2880,TRUE,_xll.ohTrigger(RecalcTrigger,Trigger1Y)),NA())</f>
        <v>2.0745353281247908E-2</v>
      </c>
      <c r="Q2880" s="52">
        <f>IFERROR(_xll.qlIndexFixing(ONIndex1Y,I2880,TRUE,_xll.ohTrigger(RecalcTrigger,Trigger1Y)),NA())</f>
        <v>2.0541320087366088E-2</v>
      </c>
    </row>
    <row r="2881" spans="2:17" x14ac:dyDescent="0.2">
      <c r="B2881" s="46" t="s">
        <v>51</v>
      </c>
      <c r="D2881" s="49">
        <f>_xll.qlCalendarAdvance(LocalCalendar,$D2880,B2881,"f",FALSE)</f>
        <v>59982</v>
      </c>
      <c r="E2881" s="49">
        <f>_xll.qlInterestRateIndexValueDate(IndexON,D2881)</f>
        <v>59982</v>
      </c>
      <c r="F2881" s="52">
        <f>IFERROR(_xll.qlIndexFixing(IndexON,D2881,TRUE,_xll.ohTrigger(RecalcTrigger,TriggerON)),NA())</f>
        <v>1.2176801543830607E-2</v>
      </c>
      <c r="H2881" s="49">
        <f>_xll.qlCalendarAdvance(IborCalendar,$H2880,B2881,"f",FALSE)</f>
        <v>59960</v>
      </c>
      <c r="I2881" s="49">
        <f>_xll.qlInterestRateIndexValueDate(Index1M,$H2881)</f>
        <v>59964</v>
      </c>
      <c r="J2881" s="52">
        <f>IFERROR(_xll.qlIndexFixing(Index1M,$H2881,TRUE,_xll.ohTrigger(RecalcTrigger,Trigger1M)),NA())</f>
        <v>1.5246475777385603E-2</v>
      </c>
      <c r="K2881" s="52">
        <f>IFERROR(_xll.qlIndexFixing(ONIndex1M,I2881,TRUE,_xll.ohTrigger(RecalcTrigger,Trigger1M)),NA())</f>
        <v>1.5238153306693647E-2</v>
      </c>
      <c r="L2881" s="52">
        <f>IFERROR(_xll.qlIndexFixing(Index3M,H2881,TRUE,_xll.ohTrigger(RecalcTrigger,Trigger3M)),NA())</f>
        <v>1.6755102797170282E-2</v>
      </c>
      <c r="M2881" s="52">
        <f>IFERROR(_xll.qlIndexFixing(ONIndex3M,I2881,TRUE,_xll.ohTrigger(RecalcTrigger,Trigger3M)),NA())</f>
        <v>1.672256466540567E-2</v>
      </c>
      <c r="N2881" s="52">
        <f>IFERROR(_xll.qlIndexFixing(Index6M,$H2881,TRUE,_xll.ohTrigger(RecalcTrigger,Trigger6M)),NA())</f>
        <v>1.8674757427782306E-2</v>
      </c>
      <c r="O2881" s="52">
        <f>IFERROR(_xll.qlIndexFixing(ONIndex6M,I2881,TRUE,_xll.ohTrigger(RecalcTrigger,Trigger6M)),NA())</f>
        <v>1.8592575964975211E-2</v>
      </c>
      <c r="P2881" s="52">
        <f>IFERROR(_xll.qlIndexFixing(Index1Y,$H2881,TRUE,_xll.ohTrigger(RecalcTrigger,Trigger1Y)),NA())</f>
        <v>2.0744373320505716E-2</v>
      </c>
      <c r="Q2881" s="52">
        <f>IFERROR(_xll.qlIndexFixing(ONIndex1Y,I2881,TRUE,_xll.ohTrigger(RecalcTrigger,Trigger1Y)),NA())</f>
        <v>2.0540855193322827E-2</v>
      </c>
    </row>
    <row r="2882" spans="2:17" x14ac:dyDescent="0.2">
      <c r="B2882" s="46" t="s">
        <v>51</v>
      </c>
      <c r="D2882" s="49">
        <f>_xll.qlCalendarAdvance(LocalCalendar,$D2881,B2882,"f",FALSE)</f>
        <v>59989</v>
      </c>
      <c r="E2882" s="49">
        <f>_xll.qlInterestRateIndexValueDate(IndexON,D2882)</f>
        <v>59989</v>
      </c>
      <c r="F2882" s="52">
        <f>IFERROR(_xll.qlIndexFixing(IndexON,D2882,TRUE,_xll.ohTrigger(RecalcTrigger,TriggerON)),NA())</f>
        <v>1.2175990131586545E-2</v>
      </c>
      <c r="H2882" s="49">
        <f>_xll.qlCalendarAdvance(IborCalendar,$H2881,B2882,"f",FALSE)</f>
        <v>59967</v>
      </c>
      <c r="I2882" s="49">
        <f>_xll.qlInterestRateIndexValueDate(Index1M,$H2882)</f>
        <v>59971</v>
      </c>
      <c r="J2882" s="52">
        <f>IFERROR(_xll.qlIndexFixing(Index1M,$H2882,TRUE,_xll.ohTrigger(RecalcTrigger,Trigger1M)),NA())</f>
        <v>1.5245848394035172E-2</v>
      </c>
      <c r="K2882" s="52">
        <f>IFERROR(_xll.qlIndexFixing(ONIndex1M,I2882,TRUE,_xll.ohTrigger(RecalcTrigger,Trigger1M)),NA())</f>
        <v>1.5237516525425931E-2</v>
      </c>
      <c r="L2882" s="52">
        <f>IFERROR(_xll.qlIndexFixing(Index3M,H2882,TRUE,_xll.ohTrigger(RecalcTrigger,Trigger3M)),NA())</f>
        <v>1.6754672482673205E-2</v>
      </c>
      <c r="M2882" s="52">
        <f>IFERROR(_xll.qlIndexFixing(ONIndex3M,I2882,TRUE,_xll.ohTrigger(RecalcTrigger,Trigger3M)),NA())</f>
        <v>1.672211429606385E-2</v>
      </c>
      <c r="N2882" s="52">
        <f>IFERROR(_xll.qlIndexFixing(Index6M,$H2882,TRUE,_xll.ohTrigger(RecalcTrigger,Trigger6M)),NA())</f>
        <v>1.8674315789392534E-2</v>
      </c>
      <c r="O2882" s="52">
        <f>IFERROR(_xll.qlIndexFixing(ONIndex6M,I2882,TRUE,_xll.ohTrigger(RecalcTrigger,Trigger6M)),NA())</f>
        <v>1.8592100986998261E-2</v>
      </c>
      <c r="P2882" s="52">
        <f>IFERROR(_xll.qlIndexFixing(Index1Y,$H2882,TRUE,_xll.ohTrigger(RecalcTrigger,Trigger1Y)),NA())</f>
        <v>2.0743960972480185E-2</v>
      </c>
      <c r="Q2882" s="52">
        <f>IFERROR(_xll.qlIndexFixing(ONIndex1Y,I2882,TRUE,_xll.ohTrigger(RecalcTrigger,Trigger1Y)),NA())</f>
        <v>2.0540392559151854E-2</v>
      </c>
    </row>
    <row r="2883" spans="2:17" x14ac:dyDescent="0.2">
      <c r="B2883" s="46" t="s">
        <v>51</v>
      </c>
      <c r="D2883" s="49">
        <f>_xll.qlCalendarAdvance(LocalCalendar,$D2882,B2883,"f",FALSE)</f>
        <v>59996</v>
      </c>
      <c r="E2883" s="49">
        <f>_xll.qlInterestRateIndexValueDate(IndexON,D2883)</f>
        <v>59996</v>
      </c>
      <c r="F2883" s="52">
        <f>IFERROR(_xll.qlIndexFixing(IndexON,D2883,TRUE,_xll.ohTrigger(RecalcTrigger,TriggerON)),NA())</f>
        <v>1.2175184906553227E-2</v>
      </c>
      <c r="H2883" s="49">
        <f>_xll.qlCalendarAdvance(IborCalendar,$H2882,B2883,"f",FALSE)</f>
        <v>59974</v>
      </c>
      <c r="I2883" s="49">
        <f>_xll.qlInterestRateIndexValueDate(Index1M,$H2883)</f>
        <v>59978</v>
      </c>
      <c r="J2883" s="52">
        <f>IFERROR(_xll.qlIndexFixing(Index1M,$H2883,TRUE,_xll.ohTrigger(RecalcTrigger,Trigger1M)),NA())</f>
        <v>1.524522577393002E-2</v>
      </c>
      <c r="K2883" s="52">
        <f>IFERROR(_xll.qlIndexFixing(ONIndex1M,I2883,TRUE,_xll.ohTrigger(RecalcTrigger,Trigger1M)),NA())</f>
        <v>1.5236884501392822E-2</v>
      </c>
      <c r="L2883" s="52">
        <f>IFERROR(_xll.qlIndexFixing(Index3M,H2883,TRUE,_xll.ohTrigger(RecalcTrigger,Trigger3M)),NA())</f>
        <v>1.6754245547023761E-2</v>
      </c>
      <c r="M2883" s="52">
        <f>IFERROR(_xll.qlIndexFixing(ONIndex3M,I2883,TRUE,_xll.ohTrigger(RecalcTrigger,Trigger3M)),NA())</f>
        <v>1.6721667291390574E-2</v>
      </c>
      <c r="N2883" s="52">
        <f>IFERROR(_xll.qlIndexFixing(Index6M,$H2883,TRUE,_xll.ohTrigger(RecalcTrigger,Trigger6M)),NA())</f>
        <v>1.8673877046602609E-2</v>
      </c>
      <c r="O2883" s="52">
        <f>IFERROR(_xll.qlIndexFixing(ONIndex6M,I2883,TRUE,_xll.ohTrigger(RecalcTrigger,Trigger6M)),NA())</f>
        <v>1.8591628877366873E-2</v>
      </c>
      <c r="P2883" s="52">
        <f>IFERROR(_xll.qlIndexFixing(Index1Y,$H2883,TRUE,_xll.ohTrigger(RecalcTrigger,Trigger1Y)),NA())</f>
        <v>2.0743550931906635E-2</v>
      </c>
      <c r="Q2883" s="52">
        <f>IFERROR(_xll.qlIndexFixing(ONIndex1Y,I2883,TRUE,_xll.ohTrigger(RecalcTrigger,Trigger1Y)),NA())</f>
        <v>2.0539932184853171E-2</v>
      </c>
    </row>
    <row r="2884" spans="2:17" x14ac:dyDescent="0.2">
      <c r="B2884" s="46" t="s">
        <v>51</v>
      </c>
      <c r="D2884" s="49">
        <f>_xll.qlCalendarAdvance(LocalCalendar,$D2883,B2884,"f",FALSE)</f>
        <v>60003</v>
      </c>
      <c r="E2884" s="49">
        <f>_xll.qlInterestRateIndexValueDate(IndexON,D2884)</f>
        <v>60003</v>
      </c>
      <c r="F2884" s="52">
        <f>IFERROR(_xll.qlIndexFixing(IndexON,D2884,TRUE,_xll.ohTrigger(RecalcTrigger,TriggerON)),NA())</f>
        <v>1.2174385868757298E-2</v>
      </c>
      <c r="H2884" s="49">
        <f>_xll.qlCalendarAdvance(IborCalendar,$H2883,B2884,"f",FALSE)</f>
        <v>59981</v>
      </c>
      <c r="I2884" s="49">
        <f>_xll.qlInterestRateIndexValueDate(Index1M,$H2884)</f>
        <v>59985</v>
      </c>
      <c r="J2884" s="52">
        <f>IFERROR(_xll.qlIndexFixing(Index1M,$H2884,TRUE,_xll.ohTrigger(RecalcTrigger,Trigger1M)),NA())</f>
        <v>1.524460791707531E-2</v>
      </c>
      <c r="K2884" s="52">
        <f>IFERROR(_xll.qlIndexFixing(ONIndex1M,I2884,TRUE,_xll.ohTrigger(RecalcTrigger,Trigger1M)),NA())</f>
        <v>1.5236257234514383E-2</v>
      </c>
      <c r="L2884" s="52">
        <f>IFERROR(_xll.qlIndexFixing(Index3M,H2884,TRUE,_xll.ohTrigger(RecalcTrigger,Trigger3M)),NA())</f>
        <v>1.6753821990221088E-2</v>
      </c>
      <c r="M2884" s="52">
        <f>IFERROR(_xll.qlIndexFixing(ONIndex3M,I2884,TRUE,_xll.ohTrigger(RecalcTrigger,Trigger3M)),NA())</f>
        <v>1.6721223651066097E-2</v>
      </c>
      <c r="N2884" s="52">
        <f>IFERROR(_xll.qlIndexFixing(Index6M,$H2884,TRUE,_xll.ohTrigger(RecalcTrigger,Trigger6M)),NA())</f>
        <v>1.8673441199410359E-2</v>
      </c>
      <c r="O2884" s="52">
        <f>IFERROR(_xll.qlIndexFixing(ONIndex6M,I2884,TRUE,_xll.ohTrigger(RecalcTrigger,Trigger6M)),NA())</f>
        <v>1.8591159635921173E-2</v>
      </c>
      <c r="P2884" s="52">
        <f>IFERROR(_xll.qlIndexFixing(Index1Y,$H2884,TRUE,_xll.ohTrigger(RecalcTrigger,Trigger1Y)),NA())</f>
        <v>2.0743143198782437E-2</v>
      </c>
      <c r="Q2884" s="52">
        <f>IFERROR(_xll.qlIndexFixing(ONIndex1Y,I2884,TRUE,_xll.ohTrigger(RecalcTrigger,Trigger1Y)),NA())</f>
        <v>2.053947407058665E-2</v>
      </c>
    </row>
    <row r="2885" spans="2:17" x14ac:dyDescent="0.2">
      <c r="B2885" s="46" t="s">
        <v>51</v>
      </c>
      <c r="D2885" s="49">
        <f>_xll.qlCalendarAdvance(LocalCalendar,$D2884,B2885,"f",FALSE)</f>
        <v>60010</v>
      </c>
      <c r="E2885" s="49">
        <f>_xll.qlInterestRateIndexValueDate(IndexON,D2885)</f>
        <v>60010</v>
      </c>
      <c r="F2885" s="52">
        <f>IFERROR(_xll.qlIndexFixing(IndexON,D2885,TRUE,_xll.ohTrigger(RecalcTrigger,TriggerON)),NA())</f>
        <v>1.2173593018225404E-2</v>
      </c>
      <c r="H2885" s="49">
        <f>_xll.qlCalendarAdvance(IborCalendar,$H2884,B2885,"f",FALSE)</f>
        <v>59988</v>
      </c>
      <c r="I2885" s="49">
        <f>_xll.qlInterestRateIndexValueDate(Index1M,$H2885)</f>
        <v>59992</v>
      </c>
      <c r="J2885" s="52">
        <f>IFERROR(_xll.qlIndexFixing(Index1M,$H2885,TRUE,_xll.ohTrigger(RecalcTrigger,Trigger1M)),NA())</f>
        <v>1.5243715605533836E-2</v>
      </c>
      <c r="K2885" s="52">
        <f>IFERROR(_xll.qlIndexFixing(ONIndex1M,I2885,TRUE,_xll.ohTrigger(RecalcTrigger,Trigger1M)),NA())</f>
        <v>1.5235634724790614E-2</v>
      </c>
      <c r="L2885" s="52">
        <f>IFERROR(_xll.qlIndexFixing(Index3M,H2885,TRUE,_xll.ohTrigger(RecalcTrigger,Trigger3M)),NA())</f>
        <v>1.6753041918522497E-2</v>
      </c>
      <c r="M2885" s="52">
        <f>IFERROR(_xll.qlIndexFixing(ONIndex3M,I2885,TRUE,_xll.ohTrigger(RecalcTrigger,Trigger3M)),NA())</f>
        <v>1.6720783375410164E-2</v>
      </c>
      <c r="N2885" s="52">
        <f>IFERROR(_xll.qlIndexFixing(Index6M,$H2885,TRUE,_xll.ohTrigger(RecalcTrigger,Trigger6M)),NA())</f>
        <v>1.8672555433900929E-2</v>
      </c>
      <c r="O2885" s="52">
        <f>IFERROR(_xll.qlIndexFixing(ONIndex6M,I2885,TRUE,_xll.ohTrigger(RecalcTrigger,Trigger6M)),NA())</f>
        <v>1.8590693262741098E-2</v>
      </c>
      <c r="P2885" s="52">
        <f>IFERROR(_xll.qlIndexFixing(Index1Y,$H2885,TRUE,_xll.ohTrigger(RecalcTrigger,Trigger1Y)),NA())</f>
        <v>2.074273777310497E-2</v>
      </c>
      <c r="Q2885" s="52">
        <f>IFERROR(_xll.qlIndexFixing(ONIndex1Y,I2885,TRUE,_xll.ohTrigger(RecalcTrigger,Trigger1Y)),NA())</f>
        <v>2.0539018216032545E-2</v>
      </c>
    </row>
    <row r="2886" spans="2:17" x14ac:dyDescent="0.2">
      <c r="B2886" s="46" t="s">
        <v>51</v>
      </c>
      <c r="D2886" s="49">
        <f>_xll.qlCalendarAdvance(LocalCalendar,$D2885,B2886,"f",FALSE)</f>
        <v>60017</v>
      </c>
      <c r="E2886" s="49">
        <f>_xll.qlInterestRateIndexValueDate(IndexON,D2886)</f>
        <v>60017</v>
      </c>
      <c r="F2886" s="52">
        <f>IFERROR(_xll.qlIndexFixing(IndexON,D2886,TRUE,_xll.ohTrigger(RecalcTrigger,TriggerON)),NA())</f>
        <v>1.2172806354904253E-2</v>
      </c>
      <c r="H2886" s="49">
        <f>_xll.qlCalendarAdvance(IborCalendar,$H2885,B2886,"f",FALSE)</f>
        <v>59995</v>
      </c>
      <c r="I2886" s="49">
        <f>_xll.qlInterestRateIndexValueDate(Index1M,$H2886)</f>
        <v>60001</v>
      </c>
      <c r="J2886" s="52">
        <f>IFERROR(_xll.qlIndexFixing(Index1M,$H2886,TRUE,_xll.ohTrigger(RecalcTrigger,Trigger1M)),NA())</f>
        <v>1.5242933937011927E-2</v>
      </c>
      <c r="K2886" s="52">
        <f>IFERROR(_xll.qlIndexFixing(ONIndex1M,I2886,TRUE,_xll.ohTrigger(RecalcTrigger,Trigger1M)),NA())</f>
        <v>1.5234841345348471E-2</v>
      </c>
      <c r="L2886" s="52">
        <f>IFERROR(_xll.qlIndexFixing(Index3M,H2886,TRUE,_xll.ohTrigger(RecalcTrigger,Trigger3M)),NA())</f>
        <v>1.6752506369122507E-2</v>
      </c>
      <c r="M2886" s="52">
        <f>IFERROR(_xll.qlIndexFixing(ONIndex3M,I2886,TRUE,_xll.ohTrigger(RecalcTrigger,Trigger3M)),NA())</f>
        <v>1.6720222250583561E-2</v>
      </c>
      <c r="N2886" s="52">
        <f>IFERROR(_xll.qlIndexFixing(Index6M,$H2886,TRUE,_xll.ohTrigger(RecalcTrigger,Trigger6M)),NA())</f>
        <v>1.8672002799205327E-2</v>
      </c>
      <c r="O2886" s="52">
        <f>IFERROR(_xll.qlIndexFixing(ONIndex6M,I2886,TRUE,_xll.ohTrigger(RecalcTrigger,Trigger6M)),NA())</f>
        <v>1.8590097854858101E-2</v>
      </c>
      <c r="P2886" s="52">
        <f>IFERROR(_xll.qlIndexFixing(Index1Y,$H2886,TRUE,_xll.ohTrigger(RecalcTrigger,Trigger1Y)),NA())</f>
        <v>2.0742219902048248E-2</v>
      </c>
      <c r="Q2886" s="52">
        <f>IFERROR(_xll.qlIndexFixing(ONIndex1Y,I2886,TRUE,_xll.ohTrigger(RecalcTrigger,Trigger1Y)),NA())</f>
        <v>2.0538435438206548E-2</v>
      </c>
    </row>
    <row r="2887" spans="2:17" x14ac:dyDescent="0.2">
      <c r="B2887" s="46" t="s">
        <v>51</v>
      </c>
      <c r="D2887" s="49">
        <f>_xll.qlCalendarAdvance(LocalCalendar,$D2886,B2887,"f",FALSE)</f>
        <v>60024</v>
      </c>
      <c r="E2887" s="49">
        <f>_xll.qlInterestRateIndexValueDate(IndexON,D2887)</f>
        <v>60024</v>
      </c>
      <c r="F2887" s="52">
        <f>IFERROR(_xll.qlIndexFixing(IndexON,D2887,TRUE,_xll.ohTrigger(RecalcTrigger,TriggerON)),NA())</f>
        <v>1.2172025878873782E-2</v>
      </c>
      <c r="H2887" s="49">
        <f>_xll.qlCalendarAdvance(IborCalendar,$H2886,B2887,"f",FALSE)</f>
        <v>60002</v>
      </c>
      <c r="I2887" s="49">
        <f>_xll.qlInterestRateIndexValueDate(Index1M,$H2887)</f>
        <v>60006</v>
      </c>
      <c r="J2887" s="52">
        <f>IFERROR(_xll.qlIndexFixing(Index1M,$H2887,TRUE,_xll.ohTrigger(RecalcTrigger,Trigger1M)),NA())</f>
        <v>1.5242503078894742E-2</v>
      </c>
      <c r="K2887" s="52">
        <f>IFERROR(_xll.qlIndexFixing(ONIndex1M,I2887,TRUE,_xll.ohTrigger(RecalcTrigger,Trigger1M)),NA())</f>
        <v>1.5234403976966959E-2</v>
      </c>
      <c r="L2887" s="52">
        <f>IFERROR(_xll.qlIndexFixing(Index3M,H2887,TRUE,_xll.ohTrigger(RecalcTrigger,Trigger3M)),NA())</f>
        <v>1.675221125502583E-2</v>
      </c>
      <c r="M2887" s="52">
        <f>IFERROR(_xll.qlIndexFixing(ONIndex3M,I2887,TRUE,_xll.ohTrigger(RecalcTrigger,Trigger3M)),NA())</f>
        <v>1.6719912917864121E-2</v>
      </c>
      <c r="N2887" s="52">
        <f>IFERROR(_xll.qlIndexFixing(Index6M,$H2887,TRUE,_xll.ohTrigger(RecalcTrigger,Trigger6M)),NA())</f>
        <v>1.867169784810227E-2</v>
      </c>
      <c r="O2887" s="52">
        <f>IFERROR(_xll.qlIndexFixing(ONIndex6M,I2887,TRUE,_xll.ohTrigger(RecalcTrigger,Trigger6M)),NA())</f>
        <v>1.8589769121497568E-2</v>
      </c>
      <c r="P2887" s="52">
        <f>IFERROR(_xll.qlIndexFixing(Index1Y,$H2887,TRUE,_xll.ohTrigger(RecalcTrigger,Trigger1Y)),NA())</f>
        <v>2.0741933844077513E-2</v>
      </c>
      <c r="Q2887" s="52">
        <f>IFERROR(_xll.qlIndexFixing(ONIndex1Y,I2887,TRUE,_xll.ohTrigger(RecalcTrigger,Trigger1Y)),NA())</f>
        <v>2.0538113286860948E-2</v>
      </c>
    </row>
    <row r="2888" spans="2:17" x14ac:dyDescent="0.2">
      <c r="B2888" s="46" t="s">
        <v>51</v>
      </c>
      <c r="D2888" s="49">
        <f>_xll.qlCalendarAdvance(LocalCalendar,$D2887,B2888,"f",FALSE)</f>
        <v>60031</v>
      </c>
      <c r="E2888" s="49">
        <f>_xll.qlInterestRateIndexValueDate(IndexON,D2888)</f>
        <v>60031</v>
      </c>
      <c r="F2888" s="52">
        <f>IFERROR(_xll.qlIndexFixing(IndexON,D2888,TRUE,_xll.ohTrigger(RecalcTrigger,TriggerON)),NA())</f>
        <v>1.217125159002741E-2</v>
      </c>
      <c r="H2888" s="49">
        <f>_xll.qlCalendarAdvance(IborCalendar,$H2887,B2888,"f",FALSE)</f>
        <v>60009</v>
      </c>
      <c r="I2888" s="49">
        <f>_xll.qlInterestRateIndexValueDate(Index1M,$H2888)</f>
        <v>60013</v>
      </c>
      <c r="J2888" s="52">
        <f>IFERROR(_xll.qlIndexFixing(Index1M,$H2888,TRUE,_xll.ohTrigger(RecalcTrigger,Trigger1M)),NA())</f>
        <v>1.5241903960137471E-2</v>
      </c>
      <c r="K2888" s="52">
        <f>IFERROR(_xll.qlIndexFixing(ONIndex1M,I2888,TRUE,_xll.ohTrigger(RecalcTrigger,Trigger1M)),NA())</f>
        <v>1.5233795738707201E-2</v>
      </c>
      <c r="L2888" s="52">
        <f>IFERROR(_xll.qlIndexFixing(Index3M,H2888,TRUE,_xll.ohTrigger(RecalcTrigger,Trigger3M)),NA())</f>
        <v>1.6751800991303935E-2</v>
      </c>
      <c r="M2888" s="52">
        <f>IFERROR(_xll.qlIndexFixing(ONIndex3M,I2888,TRUE,_xll.ohTrigger(RecalcTrigger,Trigger3M)),NA())</f>
        <v>1.6719482735734204E-2</v>
      </c>
      <c r="N2888" s="52">
        <f>IFERROR(_xll.qlIndexFixing(Index6M,$H2888,TRUE,_xll.ohTrigger(RecalcTrigger,Trigger6M)),NA())</f>
        <v>1.8671273398362651E-2</v>
      </c>
      <c r="O2888" s="52">
        <f>IFERROR(_xll.qlIndexFixing(ONIndex6M,I2888,TRUE,_xll.ohTrigger(RecalcTrigger,Trigger6M)),NA())</f>
        <v>1.8589311353114368E-2</v>
      </c>
      <c r="P2888" s="52">
        <f>IFERROR(_xll.qlIndexFixing(Index1Y,$H2888,TRUE,_xll.ohTrigger(RecalcTrigger,Trigger1Y)),NA())</f>
        <v>2.0741535340722265E-2</v>
      </c>
      <c r="Q2888" s="52">
        <f>IFERROR(_xll.qlIndexFixing(ONIndex1Y,I2888,TRUE,_xll.ohTrigger(RecalcTrigger,Trigger1Y)),NA())</f>
        <v>2.0537664212003648E-2</v>
      </c>
    </row>
    <row r="2889" spans="2:17" x14ac:dyDescent="0.2">
      <c r="B2889" s="46" t="s">
        <v>51</v>
      </c>
      <c r="D2889" s="49">
        <f>_xll.qlCalendarAdvance(LocalCalendar,$D2888,B2889,"f",FALSE)</f>
        <v>60038</v>
      </c>
      <c r="E2889" s="49">
        <f>_xll.qlInterestRateIndexValueDate(IndexON,D2889)</f>
        <v>60038</v>
      </c>
      <c r="F2889" s="52">
        <f>IFERROR(_xll.qlIndexFixing(IndexON,D2889,TRUE,_xll.ohTrigger(RecalcTrigger,TriggerON)),NA())</f>
        <v>1.2170483488471717E-2</v>
      </c>
      <c r="H2889" s="49">
        <f>_xll.qlCalendarAdvance(IborCalendar,$H2888,B2889,"f",FALSE)</f>
        <v>60016</v>
      </c>
      <c r="I2889" s="49">
        <f>_xll.qlInterestRateIndexValueDate(Index1M,$H2889)</f>
        <v>60020</v>
      </c>
      <c r="J2889" s="52">
        <f>IFERROR(_xll.qlIndexFixing(Index1M,$H2889,TRUE,_xll.ohTrigger(RecalcTrigger,Trigger1M)),NA())</f>
        <v>1.5241309604418163E-2</v>
      </c>
      <c r="K2889" s="52">
        <f>IFERROR(_xll.qlIndexFixing(ONIndex1M,I2889,TRUE,_xll.ohTrigger(RecalcTrigger,Trigger1M)),NA())</f>
        <v>1.5233192257682049E-2</v>
      </c>
      <c r="L2889" s="52">
        <f>IFERROR(_xll.qlIndexFixing(Index3M,H2889,TRUE,_xll.ohTrigger(RecalcTrigger,Trigger3M)),NA())</f>
        <v>1.6751394106267501E-2</v>
      </c>
      <c r="M2889" s="52">
        <f>IFERROR(_xll.qlIndexFixing(ONIndex3M,I2889,TRUE,_xll.ohTrigger(RecalcTrigger,Trigger3M)),NA())</f>
        <v>1.6719055918272829E-2</v>
      </c>
      <c r="N2889" s="52">
        <f>IFERROR(_xll.qlIndexFixing(Index6M,$H2889,TRUE,_xll.ohTrigger(RecalcTrigger,Trigger6M)),NA())</f>
        <v>1.867085184406124E-2</v>
      </c>
      <c r="O2889" s="52">
        <f>IFERROR(_xll.qlIndexFixing(ONIndex6M,I2889,TRUE,_xll.ohTrigger(RecalcTrigger,Trigger6M)),NA())</f>
        <v>1.858885645307673E-2</v>
      </c>
      <c r="P2889" s="52">
        <f>IFERROR(_xll.qlIndexFixing(Index1Y,$H2889,TRUE,_xll.ohTrigger(RecalcTrigger,Trigger1Y)),NA())</f>
        <v>2.0741139144802797E-2</v>
      </c>
      <c r="Q2889" s="52">
        <f>IFERROR(_xll.qlIndexFixing(ONIndex1Y,I2889,TRUE,_xll.ohTrigger(RecalcTrigger,Trigger1Y)),NA())</f>
        <v>2.0537217397178509E-2</v>
      </c>
    </row>
    <row r="2890" spans="2:17" x14ac:dyDescent="0.2">
      <c r="B2890" s="46" t="s">
        <v>51</v>
      </c>
      <c r="D2890" s="49">
        <f>_xll.qlCalendarAdvance(LocalCalendar,$D2889,B2890,"f",FALSE)</f>
        <v>60045</v>
      </c>
      <c r="E2890" s="49">
        <f>_xll.qlInterestRateIndexValueDate(IndexON,D2890)</f>
        <v>60045</v>
      </c>
      <c r="F2890" s="52">
        <f>IFERROR(_xll.qlIndexFixing(IndexON,D2890,TRUE,_xll.ohTrigger(RecalcTrigger,TriggerON)),NA())</f>
        <v>1.2169873116252283E-2</v>
      </c>
      <c r="H2890" s="49">
        <f>_xll.qlCalendarAdvance(IborCalendar,$H2889,B2890,"f",FALSE)</f>
        <v>60023</v>
      </c>
      <c r="I2890" s="49">
        <f>_xll.qlInterestRateIndexValueDate(Index1M,$H2890)</f>
        <v>60028</v>
      </c>
      <c r="J2890" s="52">
        <f>IFERROR(_xll.qlIndexFixing(Index1M,$H2890,TRUE,_xll.ohTrigger(RecalcTrigger,Trigger1M)),NA())</f>
        <v>1.5240917010424031E-2</v>
      </c>
      <c r="K2890" s="52">
        <f>IFERROR(_xll.qlIndexFixing(ONIndex1M,I2890,TRUE,_xll.ohTrigger(RecalcTrigger,Trigger1M)),NA())</f>
        <v>1.5232508390159438E-2</v>
      </c>
      <c r="L2890" s="52">
        <f>IFERROR(_xll.qlIndexFixing(Index3M,H2890,TRUE,_xll.ohTrigger(RecalcTrigger,Trigger3M)),NA())</f>
        <v>1.6751294268992238E-2</v>
      </c>
      <c r="M2890" s="52">
        <f>IFERROR(_xll.qlIndexFixing(ONIndex3M,I2890,TRUE,_xll.ohTrigger(RecalcTrigger,Trigger3M)),NA())</f>
        <v>1.671857224676998E-2</v>
      </c>
      <c r="N2890" s="52">
        <f>IFERROR(_xll.qlIndexFixing(Index6M,$H2890,TRUE,_xll.ohTrigger(RecalcTrigger,Trigger6M)),NA())</f>
        <v>1.8670827378114867E-2</v>
      </c>
      <c r="O2890" s="52">
        <f>IFERROR(_xll.qlIndexFixing(ONIndex6M,I2890,TRUE,_xll.ohTrigger(RecalcTrigger,Trigger6M)),NA())</f>
        <v>1.8588340079492838E-2</v>
      </c>
      <c r="P2890" s="52">
        <f>IFERROR(_xll.qlIndexFixing(Index1Y,$H2890,TRUE,_xll.ohTrigger(RecalcTrigger,Trigger1Y)),NA())</f>
        <v>2.0740689174893353E-2</v>
      </c>
      <c r="Q2890" s="52">
        <f>IFERROR(_xll.qlIndexFixing(ONIndex1Y,I2890,TRUE,_xll.ohTrigger(RecalcTrigger,Trigger1Y)),NA())</f>
        <v>2.0536709518639285E-2</v>
      </c>
    </row>
    <row r="2891" spans="2:17" x14ac:dyDescent="0.2">
      <c r="B2891" s="46" t="s">
        <v>51</v>
      </c>
      <c r="D2891" s="49">
        <f>_xll.qlCalendarAdvance(LocalCalendar,$D2890,B2891,"f",FALSE)</f>
        <v>60052</v>
      </c>
      <c r="E2891" s="49">
        <f>_xll.qlInterestRateIndexValueDate(IndexON,D2891)</f>
        <v>60052</v>
      </c>
      <c r="F2891" s="52">
        <f>IFERROR(_xll.qlIndexFixing(IndexON,D2891,TRUE,_xll.ohTrigger(RecalcTrigger,TriggerON)),NA())</f>
        <v>1.216896584712579E-2</v>
      </c>
      <c r="H2891" s="49">
        <f>_xll.qlCalendarAdvance(IborCalendar,$H2890,B2891,"f",FALSE)</f>
        <v>60030</v>
      </c>
      <c r="I2891" s="49">
        <f>_xll.qlInterestRateIndexValueDate(Index1M,$H2891)</f>
        <v>60034</v>
      </c>
      <c r="J2891" s="52">
        <f>IFERROR(_xll.qlIndexFixing(Index1M,$H2891,TRUE,_xll.ohTrigger(RecalcTrigger,Trigger1M)),NA())</f>
        <v>1.524041628992413E-2</v>
      </c>
      <c r="K2891" s="52">
        <f>IFERROR(_xll.qlIndexFixing(ONIndex1M,I2891,TRUE,_xll.ohTrigger(RecalcTrigger,Trigger1M)),NA())</f>
        <v>1.5231999567175691E-2</v>
      </c>
      <c r="L2891" s="52">
        <f>IFERROR(_xll.qlIndexFixing(Index3M,H2891,TRUE,_xll.ohTrigger(RecalcTrigger,Trigger3M)),NA())</f>
        <v>1.675095170022671E-2</v>
      </c>
      <c r="M2891" s="52">
        <f>IFERROR(_xll.qlIndexFixing(ONIndex3M,I2891,TRUE,_xll.ohTrigger(RecalcTrigger,Trigger3M)),NA())</f>
        <v>1.6718212377035968E-2</v>
      </c>
      <c r="N2891" s="52">
        <f>IFERROR(_xll.qlIndexFixing(Index6M,$H2891,TRUE,_xll.ohTrigger(RecalcTrigger,Trigger6M)),NA())</f>
        <v>1.8670471345626157E-2</v>
      </c>
      <c r="O2891" s="52">
        <f>IFERROR(_xll.qlIndexFixing(ONIndex6M,I2891,TRUE,_xll.ohTrigger(RecalcTrigger,Trigger6M)),NA())</f>
        <v>1.8587955257878264E-2</v>
      </c>
      <c r="P2891" s="52">
        <f>IFERROR(_xll.qlIndexFixing(Index1Y,$H2891,TRUE,_xll.ohTrigger(RecalcTrigger,Trigger1Y)),NA())</f>
        <v>2.0740353675258488E-2</v>
      </c>
      <c r="Q2891" s="52">
        <f>IFERROR(_xll.qlIndexFixing(ONIndex1Y,I2891,TRUE,_xll.ohTrigger(RecalcTrigger,Trigger1Y)),NA())</f>
        <v>2.053633054690529E-2</v>
      </c>
    </row>
    <row r="2892" spans="2:17" x14ac:dyDescent="0.2">
      <c r="B2892" s="46" t="s">
        <v>51</v>
      </c>
      <c r="D2892" s="49">
        <f>_xll.qlCalendarAdvance(LocalCalendar,$D2891,B2892,"f",FALSE)</f>
        <v>60059</v>
      </c>
      <c r="E2892" s="49">
        <f>_xll.qlInterestRateIndexValueDate(IndexON,D2892)</f>
        <v>60059</v>
      </c>
      <c r="F2892" s="52">
        <f>IFERROR(_xll.qlIndexFixing(IndexON,D2892,TRUE,_xll.ohTrigger(RecalcTrigger,TriggerON)),NA())</f>
        <v>1.2168216307255619E-2</v>
      </c>
      <c r="H2892" s="49">
        <f>_xll.qlCalendarAdvance(IborCalendar,$H2891,B2892,"f",FALSE)</f>
        <v>60037</v>
      </c>
      <c r="I2892" s="49">
        <f>_xll.qlInterestRateIndexValueDate(Index1M,$H2892)</f>
        <v>60041</v>
      </c>
      <c r="J2892" s="52">
        <f>IFERROR(_xll.qlIndexFixing(Index1M,$H2892,TRUE,_xll.ohTrigger(RecalcTrigger,Trigger1M)),NA())</f>
        <v>1.5239836539016205E-2</v>
      </c>
      <c r="K2892" s="52">
        <f>IFERROR(_xll.qlIndexFixing(ONIndex1M,I2892,TRUE,_xll.ohTrigger(RecalcTrigger,Trigger1M)),NA())</f>
        <v>1.5231410357694486E-2</v>
      </c>
      <c r="L2892" s="52">
        <f>IFERROR(_xll.qlIndexFixing(Index3M,H2892,TRUE,_xll.ohTrigger(RecalcTrigger,Trigger3M)),NA())</f>
        <v>1.6750555174161682E-2</v>
      </c>
      <c r="M2892" s="52">
        <f>IFERROR(_xll.qlIndexFixing(ONIndex3M,I2892,TRUE,_xll.ohTrigger(RecalcTrigger,Trigger3M)),NA())</f>
        <v>1.6717795653260481E-2</v>
      </c>
      <c r="N2892" s="52">
        <f>IFERROR(_xll.qlIndexFixing(Index6M,$H2892,TRUE,_xll.ohTrigger(RecalcTrigger,Trigger6M)),NA())</f>
        <v>1.8670058663143623E-2</v>
      </c>
      <c r="O2892" s="52">
        <f>IFERROR(_xll.qlIndexFixing(ONIndex6M,I2892,TRUE,_xll.ohTrigger(RecalcTrigger,Trigger6M)),NA())</f>
        <v>1.8587508962717436E-2</v>
      </c>
      <c r="P2892" s="52">
        <f>IFERROR(_xll.qlIndexFixing(Index1Y,$H2892,TRUE,_xll.ohTrigger(RecalcTrigger,Trigger1Y)),NA())</f>
        <v>2.0739964401628608E-2</v>
      </c>
      <c r="Q2892" s="52">
        <f>IFERROR(_xll.qlIndexFixing(ONIndex1Y,I2892,TRUE,_xll.ohTrigger(RecalcTrigger,Trigger1Y)),NA())</f>
        <v>2.0535890511697019E-2</v>
      </c>
    </row>
    <row r="2893" spans="2:17" x14ac:dyDescent="0.2">
      <c r="B2893" s="46" t="s">
        <v>51</v>
      </c>
      <c r="D2893" s="49">
        <f>_xll.qlCalendarAdvance(LocalCalendar,$D2892,B2893,"f",FALSE)</f>
        <v>60066</v>
      </c>
      <c r="E2893" s="49">
        <f>_xll.qlInterestRateIndexValueDate(IndexON,D2893)</f>
        <v>60066</v>
      </c>
      <c r="F2893" s="52">
        <f>IFERROR(_xll.qlIndexFixing(IndexON,D2893,TRUE,_xll.ohTrigger(RecalcTrigger,TriggerON)),NA())</f>
        <v>1.2167472954676128E-2</v>
      </c>
      <c r="H2893" s="49">
        <f>_xll.qlCalendarAdvance(IborCalendar,$H2892,B2893,"f",FALSE)</f>
        <v>60044</v>
      </c>
      <c r="I2893" s="49">
        <f>_xll.qlInterestRateIndexValueDate(Index1M,$H2893)</f>
        <v>60049</v>
      </c>
      <c r="J2893" s="52">
        <f>IFERROR(_xll.qlIndexFixing(Index1M,$H2893,TRUE,_xll.ohTrigger(RecalcTrigger,Trigger1M)),NA())</f>
        <v>1.5239179799086669E-2</v>
      </c>
      <c r="K2893" s="52">
        <f>IFERROR(_xll.qlIndexFixing(ONIndex1M,I2893,TRUE,_xll.ohTrigger(RecalcTrigger,Trigger1M)),NA())</f>
        <v>1.5230742800484975E-2</v>
      </c>
      <c r="L2893" s="52">
        <f>IFERROR(_xll.qlIndexFixing(Index3M,H2893,TRUE,_xll.ohTrigger(RecalcTrigger,Trigger3M)),NA())</f>
        <v>1.6750106138867515E-2</v>
      </c>
      <c r="M2893" s="52">
        <f>IFERROR(_xll.qlIndexFixing(ONIndex3M,I2893,TRUE,_xll.ohTrigger(RecalcTrigger,Trigger3M)),NA())</f>
        <v>1.6717323517410065E-2</v>
      </c>
      <c r="N2893" s="52">
        <f>IFERROR(_xll.qlIndexFixing(Index6M,$H2893,TRUE,_xll.ohTrigger(RecalcTrigger,Trigger6M)),NA())</f>
        <v>1.8670044926609168E-2</v>
      </c>
      <c r="O2893" s="52">
        <f>IFERROR(_xll.qlIndexFixing(ONIndex6M,I2893,TRUE,_xll.ohTrigger(RecalcTrigger,Trigger6M)),NA())</f>
        <v>1.8587002423267052E-2</v>
      </c>
      <c r="P2893" s="52">
        <f>IFERROR(_xll.qlIndexFixing(Index1Y,$H2893,TRUE,_xll.ohTrigger(RecalcTrigger,Trigger1Y)),NA())</f>
        <v>2.0739522342897727E-2</v>
      </c>
      <c r="Q2893" s="52">
        <f>IFERROR(_xll.qlIndexFixing(ONIndex1Y,I2893,TRUE,_xll.ohTrigger(RecalcTrigger,Trigger1Y)),NA())</f>
        <v>2.0535390381359875E-2</v>
      </c>
    </row>
    <row r="2894" spans="2:17" x14ac:dyDescent="0.2">
      <c r="B2894" s="46" t="s">
        <v>51</v>
      </c>
      <c r="D2894" s="49">
        <f>_xll.qlCalendarAdvance(LocalCalendar,$D2893,B2894,"f",FALSE)</f>
        <v>60073</v>
      </c>
      <c r="E2894" s="49">
        <f>_xll.qlInterestRateIndexValueDate(IndexON,D2894)</f>
        <v>60073</v>
      </c>
      <c r="F2894" s="52">
        <f>IFERROR(_xll.qlIndexFixing(IndexON,D2894,TRUE,_xll.ohTrigger(RecalcTrigger,TriggerON)),NA())</f>
        <v>1.2166735789307381E-2</v>
      </c>
      <c r="H2894" s="49">
        <f>_xll.qlCalendarAdvance(IborCalendar,$H2893,B2894,"f",FALSE)</f>
        <v>60051</v>
      </c>
      <c r="I2894" s="49">
        <f>_xll.qlInterestRateIndexValueDate(Index1M,$H2894)</f>
        <v>60055</v>
      </c>
      <c r="J2894" s="52">
        <f>IFERROR(_xll.qlIndexFixing(Index1M,$H2894,TRUE,_xll.ohTrigger(RecalcTrigger,Trigger1M)),NA())</f>
        <v>1.523840927141773E-2</v>
      </c>
      <c r="K2894" s="52">
        <f>IFERROR(_xll.qlIndexFixing(ONIndex1M,I2894,TRUE,_xll.ohTrigger(RecalcTrigger,Trigger1M)),NA())</f>
        <v>1.5230246210196086E-2</v>
      </c>
      <c r="L2894" s="52">
        <f>IFERROR(_xll.qlIndexFixing(Index3M,H2894,TRUE,_xll.ohTrigger(RecalcTrigger,Trigger3M)),NA())</f>
        <v>1.6749772258541521E-2</v>
      </c>
      <c r="M2894" s="52">
        <f>IFERROR(_xll.qlIndexFixing(ONIndex3M,I2894,TRUE,_xll.ohTrigger(RecalcTrigger,Trigger3M)),NA())</f>
        <v>1.6716972299315458E-2</v>
      </c>
      <c r="N2894" s="52">
        <f>IFERROR(_xll.qlIndexFixing(Index6M,$H2894,TRUE,_xll.ohTrigger(RecalcTrigger,Trigger6M)),NA())</f>
        <v>1.8668787504060879E-2</v>
      </c>
      <c r="O2894" s="52">
        <f>IFERROR(_xll.qlIndexFixing(ONIndex6M,I2894,TRUE,_xll.ohTrigger(RecalcTrigger,Trigger6M)),NA())</f>
        <v>1.858662497711272E-2</v>
      </c>
      <c r="P2894" s="52">
        <f>IFERROR(_xll.qlIndexFixing(Index1Y,$H2894,TRUE,_xll.ohTrigger(RecalcTrigger,Trigger1Y)),NA())</f>
        <v>2.0739192776639825E-2</v>
      </c>
      <c r="Q2894" s="52">
        <f>IFERROR(_xll.qlIndexFixing(ONIndex1Y,I2894,TRUE,_xll.ohTrigger(RecalcTrigger,Trigger1Y)),NA())</f>
        <v>2.0535017220897345E-2</v>
      </c>
    </row>
    <row r="2895" spans="2:17" x14ac:dyDescent="0.2">
      <c r="B2895" s="46" t="s">
        <v>51</v>
      </c>
      <c r="D2895" s="49">
        <f>_xll.qlCalendarAdvance(LocalCalendar,$D2894,B2895,"f",FALSE)</f>
        <v>60080</v>
      </c>
      <c r="E2895" s="49">
        <f>_xll.qlInterestRateIndexValueDate(IndexON,D2895)</f>
        <v>60080</v>
      </c>
      <c r="F2895" s="52">
        <f>IFERROR(_xll.qlIndexFixing(IndexON,D2895,TRUE,_xll.ohTrigger(RecalcTrigger,TriggerON)),NA())</f>
        <v>1.2166004811229314E-2</v>
      </c>
      <c r="H2895" s="49">
        <f>_xll.qlCalendarAdvance(IborCalendar,$H2894,B2895,"f",FALSE)</f>
        <v>60058</v>
      </c>
      <c r="I2895" s="49">
        <f>_xll.qlInterestRateIndexValueDate(Index1M,$H2895)</f>
        <v>60062</v>
      </c>
      <c r="J2895" s="52">
        <f>IFERROR(_xll.qlIndexFixing(Index1M,$H2895,TRUE,_xll.ohTrigger(RecalcTrigger,Trigger1M)),NA())</f>
        <v>1.5237843493931535E-2</v>
      </c>
      <c r="K2895" s="52">
        <f>IFERROR(_xll.qlIndexFixing(ONIndex1M,I2895,TRUE,_xll.ohTrigger(RecalcTrigger,Trigger1M)),NA())</f>
        <v>1.5229671272258827E-2</v>
      </c>
      <c r="L2895" s="52">
        <f>IFERROR(_xll.qlIndexFixing(Index3M,H2895,TRUE,_xll.ohTrigger(RecalcTrigger,Trigger3M)),NA())</f>
        <v>1.6749385868985518E-2</v>
      </c>
      <c r="M2895" s="52">
        <f>IFERROR(_xll.qlIndexFixing(ONIndex3M,I2895,TRUE,_xll.ohTrigger(RecalcTrigger,Trigger3M)),NA())</f>
        <v>1.6716565669225858E-2</v>
      </c>
      <c r="N2895" s="52">
        <f>IFERROR(_xll.qlIndexFixing(Index6M,$H2895,TRUE,_xll.ohTrigger(RecalcTrigger,Trigger6M)),NA())</f>
        <v>1.866838332234939E-2</v>
      </c>
      <c r="O2895" s="52">
        <f>IFERROR(_xll.qlIndexFixing(ONIndex6M,I2895,TRUE,_xll.ohTrigger(RecalcTrigger,Trigger6M)),NA())</f>
        <v>1.8586187286828704E-2</v>
      </c>
      <c r="P2895" s="52">
        <f>IFERROR(_xll.qlIndexFixing(Index1Y,$H2895,TRUE,_xll.ohTrigger(RecalcTrigger,Trigger1Y)),NA())</f>
        <v>2.0738810425275887E-2</v>
      </c>
      <c r="Q2895" s="52">
        <f>IFERROR(_xll.qlIndexFixing(ONIndex1Y,I2895,TRUE,_xll.ohTrigger(RecalcTrigger,Trigger1Y)),NA())</f>
        <v>2.0534583965226005E-2</v>
      </c>
    </row>
    <row r="2896" spans="2:17" x14ac:dyDescent="0.2">
      <c r="B2896" s="46" t="s">
        <v>51</v>
      </c>
      <c r="D2896" s="49">
        <f>_xll.qlCalendarAdvance(LocalCalendar,$D2895,B2896,"f",FALSE)</f>
        <v>60090</v>
      </c>
      <c r="E2896" s="49">
        <f>_xll.qlInterestRateIndexValueDate(IndexON,D2896)</f>
        <v>60090</v>
      </c>
      <c r="F2896" s="52">
        <f>IFERROR(_xll.qlIndexFixing(IndexON,D2896,TRUE,_xll.ohTrigger(RecalcTrigger,TriggerON)),NA())</f>
        <v>1.2164662974134544E-2</v>
      </c>
      <c r="H2896" s="49">
        <f>_xll.qlCalendarAdvance(IborCalendar,$H2895,B2896,"f",FALSE)</f>
        <v>60065</v>
      </c>
      <c r="I2896" s="49">
        <f>_xll.qlInterestRateIndexValueDate(Index1M,$H2896)</f>
        <v>60069</v>
      </c>
      <c r="J2896" s="52">
        <f>IFERROR(_xll.qlIndexFixing(Index1M,$H2896,TRUE,_xll.ohTrigger(RecalcTrigger,Trigger1M)),NA())</f>
        <v>1.5237282479475311E-2</v>
      </c>
      <c r="K2896" s="52">
        <f>IFERROR(_xll.qlIndexFixing(ONIndex1M,I2896,TRUE,_xll.ohTrigger(RecalcTrigger,Trigger1M)),NA())</f>
        <v>1.5229101091316366E-2</v>
      </c>
      <c r="L2896" s="52">
        <f>IFERROR(_xll.qlIndexFixing(Index3M,H2896,TRUE,_xll.ohTrigger(RecalcTrigger,Trigger3M)),NA())</f>
        <v>1.6749002858261513E-2</v>
      </c>
      <c r="M2896" s="52">
        <f>IFERROR(_xll.qlIndexFixing(ONIndex3M,I2896,TRUE,_xll.ohTrigger(RecalcTrigger,Trigger3M)),NA())</f>
        <v>1.6716162403564994E-2</v>
      </c>
      <c r="N2896" s="52">
        <f>IFERROR(_xll.qlIndexFixing(Index6M,$H2896,TRUE,_xll.ohTrigger(RecalcTrigger,Trigger6M)),NA())</f>
        <v>1.8667982036063006E-2</v>
      </c>
      <c r="O2896" s="52">
        <f>IFERROR(_xll.qlIndexFixing(ONIndex6M,I2896,TRUE,_xll.ohTrigger(RecalcTrigger,Trigger6M)),NA())</f>
        <v>1.8585752464570504E-2</v>
      </c>
      <c r="P2896" s="52">
        <f>IFERROR(_xll.qlIndexFixing(Index1Y,$H2896,TRUE,_xll.ohTrigger(RecalcTrigger,Trigger1Y)),NA())</f>
        <v>2.073843038132845E-2</v>
      </c>
      <c r="Q2896" s="52">
        <f>IFERROR(_xll.qlIndexFixing(ONIndex1Y,I2896,TRUE,_xll.ohTrigger(RecalcTrigger,Trigger1Y)),NA())</f>
        <v>2.0534152969347019E-2</v>
      </c>
    </row>
    <row r="2897" spans="2:17" x14ac:dyDescent="0.2">
      <c r="B2897" s="46" t="s">
        <v>51</v>
      </c>
      <c r="D2897" s="49">
        <f>_xll.qlCalendarAdvance(LocalCalendar,$D2896,B2897,"f",FALSE)</f>
        <v>60097</v>
      </c>
      <c r="E2897" s="49">
        <f>_xll.qlInterestRateIndexValueDate(IndexON,D2897)</f>
        <v>60097</v>
      </c>
      <c r="F2897" s="52">
        <f>IFERROR(_xll.qlIndexFixing(IndexON,D2897,TRUE,_xll.ohTrigger(RecalcTrigger,TriggerON)),NA())</f>
        <v>1.2163946186705132E-2</v>
      </c>
      <c r="H2897" s="49">
        <f>_xll.qlCalendarAdvance(IborCalendar,$H2896,B2897,"f",FALSE)</f>
        <v>60072</v>
      </c>
      <c r="I2897" s="49">
        <f>_xll.qlInterestRateIndexValueDate(Index1M,$H2897)</f>
        <v>60076</v>
      </c>
      <c r="J2897" s="52">
        <f>IFERROR(_xll.qlIndexFixing(Index1M,$H2897,TRUE,_xll.ohTrigger(RecalcTrigger,Trigger1M)),NA())</f>
        <v>1.5236726228062381E-2</v>
      </c>
      <c r="K2897" s="52">
        <f>IFERROR(_xll.qlIndexFixing(ONIndex1M,I2897,TRUE,_xll.ohTrigger(RecalcTrigger,Trigger1M)),NA())</f>
        <v>1.5228535667768384E-2</v>
      </c>
      <c r="L2897" s="52">
        <f>IFERROR(_xll.qlIndexFixing(Index3M,H2897,TRUE,_xll.ohTrigger(RecalcTrigger,Trigger3M)),NA())</f>
        <v>1.674862322637298E-2</v>
      </c>
      <c r="M2897" s="52">
        <f>IFERROR(_xll.qlIndexFixing(ONIndex3M,I2897,TRUE,_xll.ohTrigger(RecalcTrigger,Trigger3M)),NA())</f>
        <v>1.6715762502572673E-2</v>
      </c>
      <c r="N2897" s="52">
        <f>IFERROR(_xll.qlIndexFixing(Index6M,$H2897,TRUE,_xll.ohTrigger(RecalcTrigger,Trigger6M)),NA())</f>
        <v>1.8667583645200849E-2</v>
      </c>
      <c r="O2897" s="52">
        <f>IFERROR(_xll.qlIndexFixing(ONIndex6M,I2897,TRUE,_xll.ohTrigger(RecalcTrigger,Trigger6M)),NA())</f>
        <v>1.8585320510817738E-2</v>
      </c>
      <c r="P2897" s="52">
        <f>IFERROR(_xll.qlIndexFixing(Index1Y,$H2897,TRUE,_xll.ohTrigger(RecalcTrigger,Trigger1Y)),NA())</f>
        <v>2.073805264479511E-2</v>
      </c>
      <c r="Q2897" s="52">
        <f>IFERROR(_xll.qlIndexFixing(ONIndex1Y,I2897,TRUE,_xll.ohTrigger(RecalcTrigger,Trigger1Y)),NA())</f>
        <v>2.0533724233580131E-2</v>
      </c>
    </row>
    <row r="2898" spans="2:17" x14ac:dyDescent="0.2">
      <c r="B2898" s="46" t="s">
        <v>51</v>
      </c>
      <c r="D2898" s="49">
        <f>_xll.qlCalendarAdvance(LocalCalendar,$D2897,B2898,"f",FALSE)</f>
        <v>60104</v>
      </c>
      <c r="E2898" s="49">
        <f>_xll.qlInterestRateIndexValueDate(IndexON,D2898)</f>
        <v>60104</v>
      </c>
      <c r="F2898" s="52">
        <f>IFERROR(_xll.qlIndexFixing(IndexON,D2898,TRUE,_xll.ohTrigger(RecalcTrigger,TriggerON)),NA())</f>
        <v>1.2163235586166721E-2</v>
      </c>
      <c r="H2898" s="49">
        <f>_xll.qlCalendarAdvance(IborCalendar,$H2897,B2898,"f",FALSE)</f>
        <v>60079</v>
      </c>
      <c r="I2898" s="49">
        <f>_xll.qlInterestRateIndexValueDate(Index1M,$H2898)</f>
        <v>60083</v>
      </c>
      <c r="J2898" s="52">
        <f>IFERROR(_xll.qlIndexFixing(Index1M,$H2898,TRUE,_xll.ohTrigger(RecalcTrigger,Trigger1M)),NA())</f>
        <v>1.5236458061580327E-2</v>
      </c>
      <c r="K2898" s="52">
        <f>IFERROR(_xll.qlIndexFixing(ONIndex1M,I2898,TRUE,_xll.ohTrigger(RecalcTrigger,Trigger1M)),NA())</f>
        <v>1.5227975001215199E-2</v>
      </c>
      <c r="L2898" s="52">
        <f>IFERROR(_xll.qlIndexFixing(Index3M,H2898,TRUE,_xll.ohTrigger(RecalcTrigger,Trigger3M)),NA())</f>
        <v>1.6748246973316443E-2</v>
      </c>
      <c r="M2898" s="52">
        <f>IFERROR(_xll.qlIndexFixing(ONIndex3M,I2898,TRUE,_xll.ohTrigger(RecalcTrigger,Trigger3M)),NA())</f>
        <v>1.6715365966089024E-2</v>
      </c>
      <c r="N2898" s="52">
        <f>IFERROR(_xll.qlIndexFixing(Index6M,$H2898,TRUE,_xll.ohTrigger(RecalcTrigger,Trigger6M)),NA())</f>
        <v>1.8667643375376877E-2</v>
      </c>
      <c r="O2898" s="52">
        <f>IFERROR(_xll.qlIndexFixing(ONIndex6M,I2898,TRUE,_xll.ohTrigger(RecalcTrigger,Trigger6M)),NA())</f>
        <v>1.8584891425330596E-2</v>
      </c>
      <c r="P2898" s="52">
        <f>IFERROR(_xll.qlIndexFixing(Index1Y,$H2898,TRUE,_xll.ohTrigger(RecalcTrigger,Trigger1Y)),NA())</f>
        <v>2.0737677215673021E-2</v>
      </c>
      <c r="Q2898" s="52">
        <f>IFERROR(_xll.qlIndexFixing(ONIndex1Y,I2898,TRUE,_xll.ohTrigger(RecalcTrigger,Trigger1Y)),NA())</f>
        <v>2.0533297757765467E-2</v>
      </c>
    </row>
    <row r="2899" spans="2:17" x14ac:dyDescent="0.2">
      <c r="B2899" s="46" t="s">
        <v>51</v>
      </c>
      <c r="D2899" s="49">
        <f>_xll.qlCalendarAdvance(LocalCalendar,$D2898,B2899,"f",FALSE)</f>
        <v>60111</v>
      </c>
      <c r="E2899" s="49">
        <f>_xll.qlInterestRateIndexValueDate(IndexON,D2899)</f>
        <v>60111</v>
      </c>
      <c r="F2899" s="52">
        <f>IFERROR(_xll.qlIndexFixing(IndexON,D2899,TRUE,_xll.ohTrigger(RecalcTrigger,TriggerON)),NA())</f>
        <v>1.2162531172439373E-2</v>
      </c>
      <c r="H2899" s="49">
        <f>_xll.qlCalendarAdvance(IborCalendar,$H2898,B2899,"f",FALSE)</f>
        <v>60086</v>
      </c>
      <c r="I2899" s="49">
        <f>_xll.qlInterestRateIndexValueDate(Index1M,$H2899)</f>
        <v>60090</v>
      </c>
      <c r="J2899" s="52">
        <f>IFERROR(_xll.qlIndexFixing(Index1M,$H2899,TRUE,_xll.ohTrigger(RecalcTrigger,Trigger1M)),NA())</f>
        <v>1.5235911653340383E-2</v>
      </c>
      <c r="K2899" s="52">
        <f>IFERROR(_xll.qlIndexFixing(ONIndex1M,I2899,TRUE,_xll.ohTrigger(RecalcTrigger,Trigger1M)),NA())</f>
        <v>1.5227419091976557E-2</v>
      </c>
      <c r="L2899" s="52">
        <f>IFERROR(_xll.qlIndexFixing(Index3M,H2899,TRUE,_xll.ohTrigger(RecalcTrigger,Trigger3M)),NA())</f>
        <v>1.6747874099091901E-2</v>
      </c>
      <c r="M2899" s="52">
        <f>IFERROR(_xll.qlIndexFixing(ONIndex3M,I2899,TRUE,_xll.ohTrigger(RecalcTrigger,Trigger3M)),NA())</f>
        <v>1.6714972794114047E-2</v>
      </c>
      <c r="N2899" s="52">
        <f>IFERROR(_xll.qlIndexFixing(Index6M,$H2899,TRUE,_xll.ohTrigger(RecalcTrigger,Trigger6M)),NA())</f>
        <v>1.86672509619208E-2</v>
      </c>
      <c r="O2899" s="52">
        <f>IFERROR(_xll.qlIndexFixing(ONIndex6M,I2899,TRUE,_xll.ohTrigger(RecalcTrigger,Trigger6M)),NA())</f>
        <v>1.8584465208029144E-2</v>
      </c>
      <c r="P2899" s="52">
        <f>IFERROR(_xll.qlIndexFixing(Index1Y,$H2899,TRUE,_xll.ohTrigger(RecalcTrigger,Trigger1Y)),NA())</f>
        <v>2.0737304093959769E-2</v>
      </c>
      <c r="Q2899" s="52">
        <f>IFERROR(_xll.qlIndexFixing(ONIndex1Y,I2899,TRUE,_xll.ohTrigger(RecalcTrigger,Trigger1Y)),NA())</f>
        <v>2.0532873541583285E-2</v>
      </c>
    </row>
    <row r="2900" spans="2:17" x14ac:dyDescent="0.2">
      <c r="B2900" s="46" t="s">
        <v>51</v>
      </c>
      <c r="D2900" s="49">
        <f>_xll.qlCalendarAdvance(LocalCalendar,$D2899,B2900,"f",FALSE)</f>
        <v>60118</v>
      </c>
      <c r="E2900" s="49">
        <f>_xll.qlInterestRateIndexValueDate(IndexON,D2900)</f>
        <v>60118</v>
      </c>
      <c r="F2900" s="52">
        <f>IFERROR(_xll.qlIndexFixing(IndexON,D2900,TRUE,_xll.ohTrigger(RecalcTrigger,TriggerON)),NA())</f>
        <v>1.2161832945443152E-2</v>
      </c>
      <c r="H2900" s="49">
        <f>_xll.qlCalendarAdvance(IborCalendar,$H2899,B2900,"f",FALSE)</f>
        <v>60093</v>
      </c>
      <c r="I2900" s="49">
        <f>_xll.qlInterestRateIndexValueDate(Index1M,$H2900)</f>
        <v>60097</v>
      </c>
      <c r="J2900" s="52">
        <f>IFERROR(_xll.qlIndexFixing(Index1M,$H2900,TRUE,_xll.ohTrigger(RecalcTrigger,Trigger1M)),NA())</f>
        <v>1.5235370008332827E-2</v>
      </c>
      <c r="K2900" s="52">
        <f>IFERROR(_xll.qlIndexFixing(ONIndex1M,I2900,TRUE,_xll.ohTrigger(RecalcTrigger,Trigger1M)),NA())</f>
        <v>1.5226867939812649E-2</v>
      </c>
      <c r="L2900" s="52">
        <f>IFERROR(_xll.qlIndexFixing(Index3M,H2900,TRUE,_xll.ohTrigger(RecalcTrigger,Trigger3M)),NA())</f>
        <v>1.6747504603696752E-2</v>
      </c>
      <c r="M2900" s="52">
        <f>IFERROR(_xll.qlIndexFixing(ONIndex3M,I2900,TRUE,_xll.ohTrigger(RecalcTrigger,Trigger3M)),NA())</f>
        <v>1.6714582986727677E-2</v>
      </c>
      <c r="N2900" s="52">
        <f>IFERROR(_xll.qlIndexFixing(Index6M,$H2900,TRUE,_xll.ohTrigger(RecalcTrigger,Trigger6M)),NA())</f>
        <v>1.8666861444031554E-2</v>
      </c>
      <c r="O2900" s="52">
        <f>IFERROR(_xll.qlIndexFixing(ONIndex6M,I2900,TRUE,_xll.ohTrigger(RecalcTrigger,Trigger6M)),NA())</f>
        <v>1.858404185891338E-2</v>
      </c>
      <c r="P2900" s="52">
        <f>IFERROR(_xll.qlIndexFixing(Index1Y,$H2900,TRUE,_xll.ohTrigger(RecalcTrigger,Trigger1Y)),NA())</f>
        <v>2.0736933279652946E-2</v>
      </c>
      <c r="Q2900" s="52">
        <f>IFERROR(_xll.qlIndexFixing(ONIndex1Y,I2900,TRUE,_xll.ohTrigger(RecalcTrigger,Trigger1Y)),NA())</f>
        <v>2.0532451585433265E-2</v>
      </c>
    </row>
    <row r="2901" spans="2:17" x14ac:dyDescent="0.2">
      <c r="B2901" s="46" t="s">
        <v>51</v>
      </c>
      <c r="D2901" s="49">
        <f>_xll.qlCalendarAdvance(LocalCalendar,$D2900,B2901,"f",FALSE)</f>
        <v>60125</v>
      </c>
      <c r="E2901" s="49">
        <f>_xll.qlInterestRateIndexValueDate(IndexON,D2901)</f>
        <v>60125</v>
      </c>
      <c r="F2901" s="52">
        <f>IFERROR(_xll.qlIndexFixing(IndexON,D2901,TRUE,_xll.ohTrigger(RecalcTrigger,TriggerON)),NA())</f>
        <v>1.2161140905417867E-2</v>
      </c>
      <c r="H2901" s="49">
        <f>_xll.qlCalendarAdvance(IborCalendar,$H2900,B2901,"f",FALSE)</f>
        <v>60100</v>
      </c>
      <c r="I2901" s="49">
        <f>_xll.qlInterestRateIndexValueDate(Index1M,$H2901)</f>
        <v>60104</v>
      </c>
      <c r="J2901" s="52">
        <f>IFERROR(_xll.qlIndexFixing(Index1M,$H2901,TRUE,_xll.ohTrigger(RecalcTrigger,Trigger1M)),NA())</f>
        <v>1.5234833126562819E-2</v>
      </c>
      <c r="K2901" s="52">
        <f>IFERROR(_xll.qlIndexFixing(ONIndex1M,I2901,TRUE,_xll.ohTrigger(RecalcTrigger,Trigger1M)),NA())</f>
        <v>1.5226321544803412E-2</v>
      </c>
      <c r="L2901" s="52">
        <f>IFERROR(_xll.qlIndexFixing(Index3M,H2901,TRUE,_xll.ohTrigger(RecalcTrigger,Trigger3M)),NA())</f>
        <v>1.6747138487131861E-2</v>
      </c>
      <c r="M2901" s="52">
        <f>IFERROR(_xll.qlIndexFixing(ONIndex3M,I2901,TRUE,_xll.ohTrigger(RecalcTrigger,Trigger3M)),NA())</f>
        <v>1.6714196544009852E-2</v>
      </c>
      <c r="N2901" s="52">
        <f>IFERROR(_xll.qlIndexFixing(Index6M,$H2901,TRUE,_xll.ohTrigger(RecalcTrigger,Trigger6M)),NA())</f>
        <v>1.8666474821710004E-2</v>
      </c>
      <c r="O2901" s="52">
        <f>IFERROR(_xll.qlIndexFixing(ONIndex6M,I2901,TRUE,_xll.ohTrigger(RecalcTrigger,Trigger6M)),NA())</f>
        <v>1.858362137830305E-2</v>
      </c>
      <c r="P2901" s="52">
        <f>IFERROR(_xll.qlIndexFixing(Index1Y,$H2901,TRUE,_xll.ohTrigger(RecalcTrigger,Trigger1Y)),NA())</f>
        <v>2.0736564772750144E-2</v>
      </c>
      <c r="Q2901" s="52">
        <f>IFERROR(_xll.qlIndexFixing(ONIndex1Y,I2901,TRUE,_xll.ohTrigger(RecalcTrigger,Trigger1Y)),NA())</f>
        <v>2.0532031889235469E-2</v>
      </c>
    </row>
    <row r="2902" spans="2:17" x14ac:dyDescent="0.2">
      <c r="B2902" s="46" t="s">
        <v>51</v>
      </c>
      <c r="D2902" s="49">
        <f>_xll.qlCalendarAdvance(LocalCalendar,$D2901,B2902,"f",FALSE)</f>
        <v>60132</v>
      </c>
      <c r="E2902" s="49">
        <f>_xll.qlInterestRateIndexValueDate(IndexON,D2902)</f>
        <v>60132</v>
      </c>
      <c r="F2902" s="52">
        <f>IFERROR(_xll.qlIndexFixing(IndexON,D2902,TRUE,_xll.ohTrigger(RecalcTrigger,TriggerON)),NA())</f>
        <v>1.2160455052123709E-2</v>
      </c>
      <c r="H2902" s="49">
        <f>_xll.qlCalendarAdvance(IborCalendar,$H2901,B2902,"f",FALSE)</f>
        <v>60107</v>
      </c>
      <c r="I2902" s="49">
        <f>_xll.qlInterestRateIndexValueDate(Index1M,$H2902)</f>
        <v>60111</v>
      </c>
      <c r="J2902" s="52">
        <f>IFERROR(_xll.qlIndexFixing(Index1M,$H2902,TRUE,_xll.ohTrigger(RecalcTrigger,Trigger1M)),NA())</f>
        <v>1.5234301008025199E-2</v>
      </c>
      <c r="K2902" s="52">
        <f>IFERROR(_xll.qlIndexFixing(ONIndex1M,I2902,TRUE,_xll.ohTrigger(RecalcTrigger,Trigger1M)),NA())</f>
        <v>1.522577990702878E-2</v>
      </c>
      <c r="L2902" s="52">
        <f>IFERROR(_xll.qlIndexFixing(Index3M,H2902,TRUE,_xll.ohTrigger(RecalcTrigger,Trigger3M)),NA())</f>
        <v>1.6746775749395489E-2</v>
      </c>
      <c r="M2902" s="52">
        <f>IFERROR(_xll.qlIndexFixing(ONIndex3M,I2902,TRUE,_xll.ohTrigger(RecalcTrigger,Trigger3M)),NA())</f>
        <v>1.6713813465720762E-2</v>
      </c>
      <c r="N2902" s="52">
        <f>IFERROR(_xll.qlIndexFixing(Index6M,$H2902,TRUE,_xll.ohTrigger(RecalcTrigger,Trigger6M)),NA())</f>
        <v>1.8666091094953114E-2</v>
      </c>
      <c r="O2902" s="52">
        <f>IFERROR(_xll.qlIndexFixing(ONIndex6M,I2902,TRUE,_xll.ohTrigger(RecalcTrigger,Trigger6M)),NA())</f>
        <v>1.8583203765798473E-2</v>
      </c>
      <c r="P2902" s="52">
        <f>IFERROR(_xll.qlIndexFixing(Index1Y,$H2902,TRUE,_xll.ohTrigger(RecalcTrigger,Trigger1Y)),NA())</f>
        <v>2.0736198573248078E-2</v>
      </c>
      <c r="Q2902" s="52">
        <f>IFERROR(_xll.qlIndexFixing(ONIndex1Y,I2902,TRUE,_xll.ohTrigger(RecalcTrigger,Trigger1Y)),NA())</f>
        <v>2.0531614452750091E-2</v>
      </c>
    </row>
    <row r="2903" spans="2:17" x14ac:dyDescent="0.2">
      <c r="B2903" s="46" t="s">
        <v>51</v>
      </c>
      <c r="D2903" s="49">
        <f>_xll.qlCalendarAdvance(LocalCalendar,$D2902,B2903,"f",FALSE)</f>
        <v>60139</v>
      </c>
      <c r="E2903" s="49">
        <f>_xll.qlInterestRateIndexValueDate(IndexON,D2903)</f>
        <v>60139</v>
      </c>
      <c r="F2903" s="52">
        <f>IFERROR(_xll.qlIndexFixing(IndexON,D2903,TRUE,_xll.ohTrigger(RecalcTrigger,TriggerON)),NA())</f>
        <v>1.2159775385560678E-2</v>
      </c>
      <c r="H2903" s="49">
        <f>_xll.qlCalendarAdvance(IborCalendar,$H2902,B2903,"f",FALSE)</f>
        <v>60114</v>
      </c>
      <c r="I2903" s="49">
        <f>_xll.qlInterestRateIndexValueDate(Index1M,$H2903)</f>
        <v>60118</v>
      </c>
      <c r="J2903" s="52">
        <f>IFERROR(_xll.qlIndexFixing(Index1M,$H2903,TRUE,_xll.ohTrigger(RecalcTrigger,Trigger1M)),NA())</f>
        <v>1.523377365271739E-2</v>
      </c>
      <c r="K2903" s="52">
        <f>IFERROR(_xll.qlIndexFixing(ONIndex1M,I2903,TRUE,_xll.ohTrigger(RecalcTrigger,Trigger1M)),NA())</f>
        <v>1.5225243026328883E-2</v>
      </c>
      <c r="L2903" s="52">
        <f>IFERROR(_xll.qlIndexFixing(Index3M,H2903,TRUE,_xll.ohTrigger(RecalcTrigger,Trigger3M)),NA())</f>
        <v>1.6746416390485904E-2</v>
      </c>
      <c r="M2903" s="52">
        <f>IFERROR(_xll.qlIndexFixing(ONIndex3M,I2903,TRUE,_xll.ohTrigger(RecalcTrigger,Trigger3M)),NA())</f>
        <v>1.6713433751940343E-2</v>
      </c>
      <c r="N2903" s="52">
        <f>IFERROR(_xll.qlIndexFixing(Index6M,$H2903,TRUE,_xll.ohTrigger(RecalcTrigger,Trigger6M)),NA())</f>
        <v>1.8665710263758708E-2</v>
      </c>
      <c r="O2903" s="52">
        <f>IFERROR(_xll.qlIndexFixing(ONIndex6M,I2903,TRUE,_xll.ohTrigger(RecalcTrigger,Trigger6M)),NA())</f>
        <v>1.8582789021639456E-2</v>
      </c>
      <c r="P2903" s="52">
        <f>IFERROR(_xll.qlIndexFixing(Index1Y,$H2903,TRUE,_xll.ohTrigger(RecalcTrigger,Trigger1Y)),NA())</f>
        <v>2.0735834681145E-2</v>
      </c>
      <c r="Q2903" s="52">
        <f>IFERROR(_xll.qlIndexFixing(ONIndex1Y,I2903,TRUE,_xll.ohTrigger(RecalcTrigger,Trigger1Y)),NA())</f>
        <v>2.0531199276216938E-2</v>
      </c>
    </row>
    <row r="2904" spans="2:17" x14ac:dyDescent="0.2">
      <c r="B2904" s="46" t="s">
        <v>51</v>
      </c>
      <c r="D2904" s="49">
        <f>_xll.qlCalendarAdvance(LocalCalendar,$D2903,B2904,"f",FALSE)</f>
        <v>60147</v>
      </c>
      <c r="E2904" s="49">
        <f>_xll.qlInterestRateIndexValueDate(IndexON,D2904)</f>
        <v>60147</v>
      </c>
      <c r="F2904" s="52">
        <f>IFERROR(_xll.qlIndexFixing(IndexON,D2904,TRUE,_xll.ohTrigger(RecalcTrigger,TriggerON)),NA())</f>
        <v>1.2159006199725653E-2</v>
      </c>
      <c r="H2904" s="49">
        <f>_xll.qlCalendarAdvance(IborCalendar,$H2903,B2904,"f",FALSE)</f>
        <v>60121</v>
      </c>
      <c r="I2904" s="49">
        <f>_xll.qlInterestRateIndexValueDate(Index1M,$H2904)</f>
        <v>60125</v>
      </c>
      <c r="J2904" s="52">
        <f>IFERROR(_xll.qlIndexFixing(Index1M,$H2904,TRUE,_xll.ohTrigger(RecalcTrigger,Trigger1M)),NA())</f>
        <v>1.5233251060649705E-2</v>
      </c>
      <c r="K2904" s="52">
        <f>IFERROR(_xll.qlIndexFixing(ONIndex1M,I2904,TRUE,_xll.ohTrigger(RecalcTrigger,Trigger1M)),NA())</f>
        <v>1.5224710902863592E-2</v>
      </c>
      <c r="L2904" s="52">
        <f>IFERROR(_xll.qlIndexFixing(Index3M,H2904,TRUE,_xll.ohTrigger(RecalcTrigger,Trigger3M)),NA())</f>
        <v>1.6746424581382407E-2</v>
      </c>
      <c r="M2904" s="52">
        <f>IFERROR(_xll.qlIndexFixing(ONIndex3M,I2904,TRUE,_xll.ohTrigger(RecalcTrigger,Trigger3M)),NA())</f>
        <v>1.6713057402748532E-2</v>
      </c>
      <c r="N2904" s="52">
        <f>IFERROR(_xll.qlIndexFixing(Index6M,$H2904,TRUE,_xll.ohTrigger(RecalcTrigger,Trigger6M)),NA())</f>
        <v>1.8665332328126352E-2</v>
      </c>
      <c r="O2904" s="52">
        <f>IFERROR(_xll.qlIndexFixing(ONIndex6M,I2904,TRUE,_xll.ohTrigger(RecalcTrigger,Trigger6M)),NA())</f>
        <v>1.8582377145746065E-2</v>
      </c>
      <c r="P2904" s="52">
        <f>IFERROR(_xll.qlIndexFixing(Index1Y,$H2904,TRUE,_xll.ohTrigger(RecalcTrigger,Trigger1Y)),NA())</f>
        <v>2.0735473096437838E-2</v>
      </c>
      <c r="Q2904" s="52">
        <f>IFERROR(_xll.qlIndexFixing(ONIndex1Y,I2904,TRUE,_xll.ohTrigger(RecalcTrigger,Trigger1Y)),NA())</f>
        <v>2.0530786359556075E-2</v>
      </c>
    </row>
    <row r="2905" spans="2:17" x14ac:dyDescent="0.2">
      <c r="B2905" s="46" t="s">
        <v>51</v>
      </c>
      <c r="D2905" s="49">
        <f>_xll.qlCalendarAdvance(LocalCalendar,$D2904,B2905,"f",FALSE)</f>
        <v>60154</v>
      </c>
      <c r="E2905" s="49">
        <f>_xll.qlInterestRateIndexValueDate(IndexON,D2905)</f>
        <v>60154</v>
      </c>
      <c r="F2905" s="52">
        <f>IFERROR(_xll.qlIndexFixing(IndexON,D2905,TRUE,_xll.ohTrigger(RecalcTrigger,TriggerON)),NA())</f>
        <v>1.2158339790717676E-2</v>
      </c>
      <c r="H2905" s="49">
        <f>_xll.qlCalendarAdvance(IborCalendar,$H2904,B2905,"f",FALSE)</f>
        <v>60128</v>
      </c>
      <c r="I2905" s="49">
        <f>_xll.qlInterestRateIndexValueDate(Index1M,$H2905)</f>
        <v>60132</v>
      </c>
      <c r="J2905" s="52">
        <f>IFERROR(_xll.qlIndexFixing(Index1M,$H2905,TRUE,_xll.ohTrigger(RecalcTrigger,Trigger1M)),NA())</f>
        <v>1.5232733231809252E-2</v>
      </c>
      <c r="K2905" s="52">
        <f>IFERROR(_xll.qlIndexFixing(ONIndex1M,I2905,TRUE,_xll.ohTrigger(RecalcTrigger,Trigger1M)),NA())</f>
        <v>1.5224183536712843E-2</v>
      </c>
      <c r="L2905" s="52">
        <f>IFERROR(_xll.qlIndexFixing(Index3M,H2905,TRUE,_xll.ohTrigger(RecalcTrigger,Trigger3M)),NA())</f>
        <v>1.6745707809147952E-2</v>
      </c>
      <c r="M2905" s="52">
        <f>IFERROR(_xll.qlIndexFixing(ONIndex3M,I2905,TRUE,_xll.ohTrigger(RecalcTrigger,Trigger3M)),NA())</f>
        <v>1.6712684418225265E-2</v>
      </c>
      <c r="N2905" s="52">
        <f>IFERROR(_xll.qlIndexFixing(Index6M,$H2905,TRUE,_xll.ohTrigger(RecalcTrigger,Trigger6M)),NA())</f>
        <v>1.8664957288053008E-2</v>
      </c>
      <c r="O2905" s="52">
        <f>IFERROR(_xll.qlIndexFixing(ONIndex6M,I2905,TRUE,_xll.ohTrigger(RecalcTrigger,Trigger6M)),NA())</f>
        <v>1.8581968138118299E-2</v>
      </c>
      <c r="P2905" s="52">
        <f>IFERROR(_xll.qlIndexFixing(Index1Y,$H2905,TRUE,_xll.ohTrigger(RecalcTrigger,Trigger1Y)),NA())</f>
        <v>2.0735113819124622E-2</v>
      </c>
      <c r="Q2905" s="52">
        <f>IFERROR(_xll.qlIndexFixing(ONIndex1Y,I2905,TRUE,_xll.ohTrigger(RecalcTrigger,Trigger1Y)),NA())</f>
        <v>2.0530375702927373E-2</v>
      </c>
    </row>
    <row r="2906" spans="2:17" x14ac:dyDescent="0.2">
      <c r="B2906" s="46" t="s">
        <v>51</v>
      </c>
      <c r="D2906" s="49">
        <f>_xll.qlCalendarAdvance(LocalCalendar,$D2905,B2906,"f",FALSE)</f>
        <v>60161</v>
      </c>
      <c r="E2906" s="49">
        <f>_xll.qlInterestRateIndexValueDate(IndexON,D2906)</f>
        <v>60161</v>
      </c>
      <c r="F2906" s="52">
        <f>IFERROR(_xll.qlIndexFixing(IndexON,D2906,TRUE,_xll.ohTrigger(RecalcTrigger,TriggerON)),NA())</f>
        <v>1.2157679568520763E-2</v>
      </c>
      <c r="H2906" s="49">
        <f>_xll.qlCalendarAdvance(IborCalendar,$H2905,B2906,"f",FALSE)</f>
        <v>60135</v>
      </c>
      <c r="I2906" s="49">
        <f>_xll.qlInterestRateIndexValueDate(Index1M,$H2906)</f>
        <v>60140</v>
      </c>
      <c r="J2906" s="52">
        <f>IFERROR(_xll.qlIndexFixing(Index1M,$H2906,TRUE,_xll.ohTrigger(RecalcTrigger,Trigger1M)),NA())</f>
        <v>1.523214725994983E-2</v>
      </c>
      <c r="K2906" s="52">
        <f>IFERROR(_xll.qlIndexFixing(ONIndex1M,I2906,TRUE,_xll.ohTrigger(RecalcTrigger,Trigger1M)),NA())</f>
        <v>1.522358665744683E-2</v>
      </c>
      <c r="L2906" s="52">
        <f>IFERROR(_xll.qlIndexFixing(Index3M,H2906,TRUE,_xll.ohTrigger(RecalcTrigger,Trigger3M)),NA())</f>
        <v>1.6745308973619869E-2</v>
      </c>
      <c r="M2906" s="52">
        <f>IFERROR(_xll.qlIndexFixing(ONIndex3M,I2906,TRUE,_xll.ohTrigger(RecalcTrigger,Trigger3M)),NA())</f>
        <v>1.6712262269908962E-2</v>
      </c>
      <c r="N2906" s="52">
        <f>IFERROR(_xll.qlIndexFixing(Index6M,$H2906,TRUE,_xll.ohTrigger(RecalcTrigger,Trigger6M)),NA())</f>
        <v>1.8664532216407733E-2</v>
      </c>
      <c r="O2906" s="52">
        <f>IFERROR(_xll.qlIndexFixing(ONIndex6M,I2906,TRUE,_xll.ohTrigger(RecalcTrigger,Trigger6M)),NA())</f>
        <v>1.8581504212979993E-2</v>
      </c>
      <c r="P2906" s="52">
        <f>IFERROR(_xll.qlIndexFixing(Index1Y,$H2906,TRUE,_xll.ohTrigger(RecalcTrigger,Trigger1Y)),NA())</f>
        <v>2.0734706041857984E-2</v>
      </c>
      <c r="Q2906" s="52">
        <f>IFERROR(_xll.qlIndexFixing(ONIndex1Y,I2906,TRUE,_xll.ohTrigger(RecalcTrigger,Trigger1Y)),NA())</f>
        <v>2.0529909148132575E-2</v>
      </c>
    </row>
    <row r="2907" spans="2:17" x14ac:dyDescent="0.2">
      <c r="B2907" s="46" t="s">
        <v>51</v>
      </c>
      <c r="D2907" s="49">
        <f>_xll.qlCalendarAdvance(LocalCalendar,$D2906,B2907,"f",FALSE)</f>
        <v>60168</v>
      </c>
      <c r="E2907" s="49">
        <f>_xll.qlInterestRateIndexValueDate(IndexON,D2907)</f>
        <v>60168</v>
      </c>
      <c r="F2907" s="52">
        <f>IFERROR(_xll.qlIndexFixing(IndexON,D2907,TRUE,_xll.ohTrigger(RecalcTrigger,TriggerON)),NA())</f>
        <v>1.2157025533294785E-2</v>
      </c>
      <c r="H2907" s="49">
        <f>_xll.qlCalendarAdvance(IborCalendar,$H2906,B2907,"f",FALSE)</f>
        <v>60142</v>
      </c>
      <c r="I2907" s="49">
        <f>_xll.qlInterestRateIndexValueDate(Index1M,$H2907)</f>
        <v>60147</v>
      </c>
      <c r="J2907" s="52">
        <f>IFERROR(_xll.qlIndexFixing(Index1M,$H2907,TRUE,_xll.ohTrigger(RecalcTrigger,Trigger1M)),NA())</f>
        <v>1.523135340934445E-2</v>
      </c>
      <c r="K2907" s="52">
        <f>IFERROR(_xll.qlIndexFixing(ONIndex1M,I2907,TRUE,_xll.ohTrigger(RecalcTrigger,Trigger1M)),NA())</f>
        <v>1.5223069485141849E-2</v>
      </c>
      <c r="L2907" s="52">
        <f>IFERROR(_xll.qlIndexFixing(Index3M,H2907,TRUE,_xll.ohTrigger(RecalcTrigger,Trigger3M)),NA())</f>
        <v>1.6744598766880048E-2</v>
      </c>
      <c r="M2907" s="52">
        <f>IFERROR(_xll.qlIndexFixing(ONIndex3M,I2907,TRUE,_xll.ohTrigger(RecalcTrigger,Trigger3M)),NA())</f>
        <v>1.6711896495058554E-2</v>
      </c>
      <c r="N2907" s="52">
        <f>IFERROR(_xll.qlIndexFixing(Index6M,$H2907,TRUE,_xll.ohTrigger(RecalcTrigger,Trigger6M)),NA())</f>
        <v>1.8662792671384709E-2</v>
      </c>
      <c r="O2907" s="52">
        <f>IFERROR(_xll.qlIndexFixing(ONIndex6M,I2907,TRUE,_xll.ohTrigger(RecalcTrigger,Trigger6M)),NA())</f>
        <v>1.8581101351795581E-2</v>
      </c>
      <c r="P2907" s="52">
        <f>IFERROR(_xll.qlIndexFixing(Index1Y,$H2907,TRUE,_xll.ohTrigger(RecalcTrigger,Trigger1Y)),NA())</f>
        <v>2.0734351708951299E-2</v>
      </c>
      <c r="Q2907" s="52">
        <f>IFERROR(_xll.qlIndexFixing(ONIndex1Y,I2907,TRUE,_xll.ohTrigger(RecalcTrigger,Trigger1Y)),NA())</f>
        <v>2.0529503333950316E-2</v>
      </c>
    </row>
    <row r="2908" spans="2:17" x14ac:dyDescent="0.2">
      <c r="B2908" s="46" t="s">
        <v>51</v>
      </c>
      <c r="D2908" s="49">
        <f>_xll.qlCalendarAdvance(LocalCalendar,$D2907,B2908,"f",FALSE)</f>
        <v>60175</v>
      </c>
      <c r="E2908" s="49">
        <f>_xll.qlInterestRateIndexValueDate(IndexON,D2908)</f>
        <v>60175</v>
      </c>
      <c r="F2908" s="52">
        <f>IFERROR(_xll.qlIndexFixing(IndexON,D2908,TRUE,_xll.ohTrigger(RecalcTrigger,TriggerON)),NA())</f>
        <v>1.2156377684719999E-2</v>
      </c>
      <c r="H2908" s="49">
        <f>_xll.qlCalendarAdvance(IborCalendar,$H2907,B2908,"f",FALSE)</f>
        <v>60149</v>
      </c>
      <c r="I2908" s="49">
        <f>_xll.qlInterestRateIndexValueDate(Index1M,$H2908)</f>
        <v>60153</v>
      </c>
      <c r="J2908" s="52">
        <f>IFERROR(_xll.qlIndexFixing(Index1M,$H2908,TRUE,_xll.ohTrigger(RecalcTrigger,Trigger1M)),NA())</f>
        <v>1.52309218226101E-2</v>
      </c>
      <c r="K2908" s="52">
        <f>IFERROR(_xll.qlIndexFixing(ONIndex1M,I2908,TRUE,_xll.ohTrigger(RecalcTrigger,Trigger1M)),NA())</f>
        <v>1.5222629980868874E-2</v>
      </c>
      <c r="L2908" s="52">
        <f>IFERROR(_xll.qlIndexFixing(Index3M,H2908,TRUE,_xll.ohTrigger(RecalcTrigger,Trigger3M)),NA())</f>
        <v>1.6744305239260255E-2</v>
      </c>
      <c r="M2908" s="52">
        <f>IFERROR(_xll.qlIndexFixing(ONIndex3M,I2908,TRUE,_xll.ohTrigger(RecalcTrigger,Trigger3M)),NA())</f>
        <v>1.6711585651707495E-2</v>
      </c>
      <c r="N2908" s="52">
        <f>IFERROR(_xll.qlIndexFixing(Index6M,$H2908,TRUE,_xll.ohTrigger(RecalcTrigger,Trigger6M)),NA())</f>
        <v>1.8662935378882615E-2</v>
      </c>
      <c r="O2908" s="52">
        <f>IFERROR(_xll.qlIndexFixing(ONIndex6M,I2908,TRUE,_xll.ohTrigger(RecalcTrigger,Trigger6M)),NA())</f>
        <v>1.8580758324908686E-2</v>
      </c>
      <c r="P2908" s="52">
        <f>IFERROR(_xll.qlIndexFixing(Index1Y,$H2908,TRUE,_xll.ohTrigger(RecalcTrigger,Trigger1Y)),NA())</f>
        <v>2.073404983152238E-2</v>
      </c>
      <c r="Q2908" s="52">
        <f>IFERROR(_xll.qlIndexFixing(ONIndex1Y,I2908,TRUE,_xll.ohTrigger(RecalcTrigger,Trigger1Y)),NA())</f>
        <v>2.0529157292035194E-2</v>
      </c>
    </row>
    <row r="2909" spans="2:17" x14ac:dyDescent="0.2">
      <c r="B2909" s="46" t="s">
        <v>51</v>
      </c>
      <c r="D2909" s="49">
        <f>_xll.qlCalendarAdvance(LocalCalendar,$D2908,B2909,"f",FALSE)</f>
        <v>60182</v>
      </c>
      <c r="E2909" s="49">
        <f>_xll.qlInterestRateIndexValueDate(IndexON,D2909)</f>
        <v>60182</v>
      </c>
      <c r="F2909" s="52">
        <f>IFERROR(_xll.qlIndexFixing(IndexON,D2909,TRUE,_xll.ohTrigger(RecalcTrigger,TriggerON)),NA())</f>
        <v>1.2155736022956276E-2</v>
      </c>
      <c r="H2909" s="49">
        <f>_xll.qlCalendarAdvance(IborCalendar,$H2908,B2909,"f",FALSE)</f>
        <v>60156</v>
      </c>
      <c r="I2909" s="49">
        <f>_xll.qlInterestRateIndexValueDate(Index1M,$H2909)</f>
        <v>60160</v>
      </c>
      <c r="J2909" s="52">
        <f>IFERROR(_xll.qlIndexFixing(Index1M,$H2909,TRUE,_xll.ohTrigger(RecalcTrigger,Trigger1M)),NA())</f>
        <v>1.5230422727562143E-2</v>
      </c>
      <c r="K2909" s="52">
        <f>IFERROR(_xll.qlIndexFixing(ONIndex1M,I2909,TRUE,_xll.ohTrigger(RecalcTrigger,Trigger1M)),NA())</f>
        <v>1.5222121643176934E-2</v>
      </c>
      <c r="L2909" s="52">
        <f>IFERROR(_xll.qlIndexFixing(Index3M,H2909,TRUE,_xll.ohTrigger(RecalcTrigger,Trigger3M)),NA())</f>
        <v>1.6743965927702942E-2</v>
      </c>
      <c r="M2909" s="52">
        <f>IFERROR(_xll.qlIndexFixing(ONIndex3M,I2909,TRUE,_xll.ohTrigger(RecalcTrigger,Trigger3M)),NA())</f>
        <v>1.671122612529885E-2</v>
      </c>
      <c r="N2909" s="52">
        <f>IFERROR(_xll.qlIndexFixing(Index6M,$H2909,TRUE,_xll.ohTrigger(RecalcTrigger,Trigger6M)),NA())</f>
        <v>1.8662571544930198E-2</v>
      </c>
      <c r="O2909" s="52">
        <f>IFERROR(_xll.qlIndexFixing(ONIndex6M,I2909,TRUE,_xll.ohTrigger(RecalcTrigger,Trigger6M)),NA())</f>
        <v>1.8580360790423356E-2</v>
      </c>
      <c r="P2909" s="52">
        <f>IFERROR(_xll.qlIndexFixing(Index1Y,$H2909,TRUE,_xll.ohTrigger(RecalcTrigger,Trigger1Y)),NA())</f>
        <v>2.0733699783759548E-2</v>
      </c>
      <c r="Q2909" s="52">
        <f>IFERROR(_xll.qlIndexFixing(ONIndex1Y,I2909,TRUE,_xll.ohTrigger(RecalcTrigger,Trigger1Y)),NA())</f>
        <v>2.0528755674815713E-2</v>
      </c>
    </row>
    <row r="2910" spans="2:17" x14ac:dyDescent="0.2">
      <c r="B2910" s="46" t="s">
        <v>51</v>
      </c>
      <c r="D2910" s="49">
        <f>_xll.qlCalendarAdvance(LocalCalendar,$D2909,B2910,"f",FALSE)</f>
        <v>60189</v>
      </c>
      <c r="E2910" s="49">
        <f>_xll.qlInterestRateIndexValueDate(IndexON,D2910)</f>
        <v>60189</v>
      </c>
      <c r="F2910" s="52">
        <f>IFERROR(_xll.qlIndexFixing(IndexON,D2910,TRUE,_xll.ohTrigger(RecalcTrigger,TriggerON)),NA())</f>
        <v>1.2155100548163489E-2</v>
      </c>
      <c r="H2910" s="49">
        <f>_xll.qlCalendarAdvance(IborCalendar,$H2909,B2910,"f",FALSE)</f>
        <v>60163</v>
      </c>
      <c r="I2910" s="49">
        <f>_xll.qlInterestRateIndexValueDate(Index1M,$H2910)</f>
        <v>60167</v>
      </c>
      <c r="J2910" s="52">
        <f>IFERROR(_xll.qlIndexFixing(Index1M,$H2910,TRUE,_xll.ohTrigger(RecalcTrigger,Trigger1M)),NA())</f>
        <v>1.5229928395546821E-2</v>
      </c>
      <c r="K2910" s="52">
        <f>IFERROR(_xll.qlIndexFixing(ONIndex1M,I2910,TRUE,_xll.ohTrigger(RecalcTrigger,Trigger1M)),NA())</f>
        <v>1.5221618062799536E-2</v>
      </c>
      <c r="L2910" s="52">
        <f>IFERROR(_xll.qlIndexFixing(Index3M,H2910,TRUE,_xll.ohTrigger(RecalcTrigger,Trigger3M)),NA())</f>
        <v>1.6743629994809134E-2</v>
      </c>
      <c r="M2910" s="52">
        <f>IFERROR(_xll.qlIndexFixing(ONIndex3M,I2910,TRUE,_xll.ohTrigger(RecalcTrigger,Trigger3M)),NA())</f>
        <v>1.6710869963398878E-2</v>
      </c>
      <c r="N2910" s="52">
        <f>IFERROR(_xll.qlIndexFixing(Index6M,$H2910,TRUE,_xll.ohTrigger(RecalcTrigger,Trigger6M)),NA())</f>
        <v>1.8662210606230172E-2</v>
      </c>
      <c r="O2910" s="52">
        <f>IFERROR(_xll.qlIndexFixing(ONIndex6M,I2910,TRUE,_xll.ohTrigger(RecalcTrigger,Trigger6M)),NA())</f>
        <v>1.8579966124123715E-2</v>
      </c>
      <c r="P2910" s="52">
        <f>IFERROR(_xll.qlIndexFixing(Index1Y,$H2910,TRUE,_xll.ohTrigger(RecalcTrigger,Trigger1Y)),NA())</f>
        <v>2.0733352043378183E-2</v>
      </c>
      <c r="Q2910" s="52">
        <f>IFERROR(_xll.qlIndexFixing(ONIndex1Y,I2910,TRUE,_xll.ohTrigger(RecalcTrigger,Trigger1Y)),NA())</f>
        <v>2.0528356317468521E-2</v>
      </c>
    </row>
    <row r="2911" spans="2:17" x14ac:dyDescent="0.2">
      <c r="B2911" s="46" t="s">
        <v>51</v>
      </c>
      <c r="D2911" s="49">
        <f>_xll.qlCalendarAdvance(LocalCalendar,$D2910,B2911,"f",FALSE)</f>
        <v>60196</v>
      </c>
      <c r="E2911" s="49">
        <f>_xll.qlInterestRateIndexValueDate(IndexON,D2911)</f>
        <v>60196</v>
      </c>
      <c r="F2911" s="52">
        <f>IFERROR(_xll.qlIndexFixing(IndexON,D2911,TRUE,_xll.ohTrigger(RecalcTrigger,TriggerON)),NA())</f>
        <v>1.2154471260021893E-2</v>
      </c>
      <c r="H2911" s="49">
        <f>_xll.qlCalendarAdvance(IborCalendar,$H2910,B2911,"f",FALSE)</f>
        <v>60170</v>
      </c>
      <c r="I2911" s="49">
        <f>_xll.qlInterestRateIndexValueDate(Index1M,$H2911)</f>
        <v>60174</v>
      </c>
      <c r="J2911" s="52">
        <f>IFERROR(_xll.qlIndexFixing(Index1M,$H2911,TRUE,_xll.ohTrigger(RecalcTrigger,Trigger1M)),NA())</f>
        <v>1.5229438826556141E-2</v>
      </c>
      <c r="K2911" s="52">
        <f>IFERROR(_xll.qlIndexFixing(ONIndex1M,I2911,TRUE,_xll.ohTrigger(RecalcTrigger,Trigger1M)),NA())</f>
        <v>1.5221119239496872E-2</v>
      </c>
      <c r="L2911" s="52">
        <f>IFERROR(_xll.qlIndexFixing(Index3M,H2911,TRUE,_xll.ohTrigger(RecalcTrigger,Trigger3M)),NA())</f>
        <v>1.6743297440578824E-2</v>
      </c>
      <c r="M2911" s="52">
        <f>IFERROR(_xll.qlIndexFixing(ONIndex3M,I2911,TRUE,_xll.ohTrigger(RecalcTrigger,Trigger3M)),NA())</f>
        <v>1.6710517166007577E-2</v>
      </c>
      <c r="N2911" s="52">
        <f>IFERROR(_xll.qlIndexFixing(Index6M,$H2911,TRUE,_xll.ohTrigger(RecalcTrigger,Trigger6M)),NA())</f>
        <v>1.8662310191647234E-2</v>
      </c>
      <c r="O2911" s="52">
        <f>IFERROR(_xll.qlIndexFixing(ONIndex6M,I2911,TRUE,_xll.ohTrigger(RecalcTrigger,Trigger6M)),NA())</f>
        <v>1.8579574326009762E-2</v>
      </c>
      <c r="P2911" s="52">
        <f>IFERROR(_xll.qlIndexFixing(Index1Y,$H2911,TRUE,_xll.ohTrigger(RecalcTrigger,Trigger1Y)),NA())</f>
        <v>2.073300661037587E-2</v>
      </c>
      <c r="Q2911" s="52">
        <f>IFERROR(_xll.qlIndexFixing(ONIndex1Y,I2911,TRUE,_xll.ohTrigger(RecalcTrigger,Trigger1Y)),NA())</f>
        <v>2.0527959219993619E-2</v>
      </c>
    </row>
    <row r="2912" spans="2:17" x14ac:dyDescent="0.2">
      <c r="B2912" s="46" t="s">
        <v>51</v>
      </c>
      <c r="D2912" s="49">
        <f>_xll.qlCalendarAdvance(LocalCalendar,$D2911,B2912,"f",FALSE)</f>
        <v>60203</v>
      </c>
      <c r="E2912" s="49">
        <f>_xll.qlInterestRateIndexValueDate(IndexON,D2912)</f>
        <v>60203</v>
      </c>
      <c r="F2912" s="52">
        <f>IFERROR(_xll.qlIndexFixing(IndexON,D2912,TRUE,_xll.ohTrigger(RecalcTrigger,TriggerON)),NA())</f>
        <v>1.2153848158851233E-2</v>
      </c>
      <c r="H2912" s="49">
        <f>_xll.qlCalendarAdvance(IborCalendar,$H2911,B2912,"f",FALSE)</f>
        <v>60177</v>
      </c>
      <c r="I2912" s="49">
        <f>_xll.qlInterestRateIndexValueDate(Index1M,$H2912)</f>
        <v>60181</v>
      </c>
      <c r="J2912" s="52">
        <f>IFERROR(_xll.qlIndexFixing(Index1M,$H2912,TRUE,_xll.ohTrigger(RecalcTrigger,Trigger1M)),NA())</f>
        <v>1.5229241800383989E-2</v>
      </c>
      <c r="K2912" s="52">
        <f>IFERROR(_xll.qlIndexFixing(ONIndex1M,I2912,TRUE,_xll.ohTrigger(RecalcTrigger,Trigger1M)),NA())</f>
        <v>1.5220625173508751E-2</v>
      </c>
      <c r="L2912" s="52">
        <f>IFERROR(_xll.qlIndexFixing(Index3M,H2912,TRUE,_xll.ohTrigger(RecalcTrigger,Trigger3M)),NA())</f>
        <v>1.6743334207399756E-2</v>
      </c>
      <c r="M2912" s="52">
        <f>IFERROR(_xll.qlIndexFixing(ONIndex3M,I2912,TRUE,_xll.ohTrigger(RecalcTrigger,Trigger3M)),NA())</f>
        <v>1.6710167733364756E-2</v>
      </c>
      <c r="N2912" s="52">
        <f>IFERROR(_xll.qlIndexFixing(Index6M,$H2912,TRUE,_xll.ohTrigger(RecalcTrigger,Trigger6M)),NA())</f>
        <v>1.8661497414579818E-2</v>
      </c>
      <c r="O2912" s="52">
        <f>IFERROR(_xll.qlIndexFixing(ONIndex6M,I2912,TRUE,_xll.ohTrigger(RecalcTrigger,Trigger6M)),NA())</f>
        <v>1.8579185396401243E-2</v>
      </c>
      <c r="P2912" s="52">
        <f>IFERROR(_xll.qlIndexFixing(Index1Y,$H2912,TRUE,_xll.ohTrigger(RecalcTrigger,Trigger1Y)),NA())</f>
        <v>2.0732663484750422E-2</v>
      </c>
      <c r="Q2912" s="52">
        <f>IFERROR(_xll.qlIndexFixing(ONIndex1Y,I2912,TRUE,_xll.ohTrigger(RecalcTrigger,Trigger1Y)),NA())</f>
        <v>2.0527564382550878E-2</v>
      </c>
    </row>
    <row r="2913" spans="2:17" x14ac:dyDescent="0.2">
      <c r="B2913" s="46" t="s">
        <v>51</v>
      </c>
      <c r="D2913" s="49">
        <f>_xll.qlCalendarAdvance(LocalCalendar,$D2912,B2913,"f",FALSE)</f>
        <v>60210</v>
      </c>
      <c r="E2913" s="49">
        <f>_xll.qlInterestRateIndexValueDate(IndexON,D2913)</f>
        <v>60210</v>
      </c>
      <c r="F2913" s="52">
        <f>IFERROR(_xll.qlIndexFixing(IndexON,D2913,TRUE,_xll.ohTrigger(RecalcTrigger,TriggerON)),NA())</f>
        <v>1.2153231244491636E-2</v>
      </c>
      <c r="H2913" s="49">
        <f>_xll.qlCalendarAdvance(IborCalendar,$H2912,B2913,"f",FALSE)</f>
        <v>60184</v>
      </c>
      <c r="I2913" s="49">
        <f>_xll.qlInterestRateIndexValueDate(Index1M,$H2913)</f>
        <v>60189</v>
      </c>
      <c r="J2913" s="52">
        <f>IFERROR(_xll.qlIndexFixing(Index1M,$H2913,TRUE,_xll.ohTrigger(RecalcTrigger,Trigger1M)),NA())</f>
        <v>1.5228693934355317E-2</v>
      </c>
      <c r="K2913" s="52">
        <f>IFERROR(_xll.qlIndexFixing(ONIndex1M,I2913,TRUE,_xll.ohTrigger(RecalcTrigger,Trigger1M)),NA())</f>
        <v>1.5220066351560035E-2</v>
      </c>
      <c r="L2913" s="52">
        <f>IFERROR(_xll.qlIndexFixing(Index3M,H2913,TRUE,_xll.ohTrigger(RecalcTrigger,Trigger3M)),NA())</f>
        <v>1.67429624024425E-2</v>
      </c>
      <c r="M2913" s="52">
        <f>IFERROR(_xll.qlIndexFixing(ONIndex3M,I2913,TRUE,_xll.ohTrigger(RecalcTrigger,Trigger3M)),NA())</f>
        <v>1.670977250143757E-2</v>
      </c>
      <c r="N2913" s="52">
        <f>IFERROR(_xll.qlIndexFixing(Index6M,$H2913,TRUE,_xll.ohTrigger(RecalcTrigger,Trigger6M)),NA())</f>
        <v>1.8661095076122763E-2</v>
      </c>
      <c r="O2913" s="52">
        <f>IFERROR(_xll.qlIndexFixing(ONIndex6M,I2913,TRUE,_xll.ohTrigger(RecalcTrigger,Trigger6M)),NA())</f>
        <v>1.8578744417387938E-2</v>
      </c>
      <c r="P2913" s="52">
        <f>IFERROR(_xll.qlIndexFixing(Index1Y,$H2913,TRUE,_xll.ohTrigger(RecalcTrigger,Trigger1Y)),NA())</f>
        <v>2.0732274166534621E-2</v>
      </c>
      <c r="Q2913" s="52">
        <f>IFERROR(_xll.qlIndexFixing(ONIndex1Y,I2913,TRUE,_xll.ohTrigger(RecalcTrigger,Trigger1Y)),NA())</f>
        <v>2.0527115906734394E-2</v>
      </c>
    </row>
    <row r="2914" spans="2:17" x14ac:dyDescent="0.2">
      <c r="B2914" s="46" t="s">
        <v>51</v>
      </c>
      <c r="D2914" s="49">
        <f>_xll.qlCalendarAdvance(LocalCalendar,$D2913,B2914,"f",FALSE)</f>
        <v>60218</v>
      </c>
      <c r="E2914" s="49">
        <f>_xll.qlInterestRateIndexValueDate(IndexON,D2914)</f>
        <v>60218</v>
      </c>
      <c r="F2914" s="52">
        <f>IFERROR(_xll.qlIndexFixing(IndexON,D2914,TRUE,_xll.ohTrigger(RecalcTrigger,TriggerON)),NA())</f>
        <v>1.2152533775209307E-2</v>
      </c>
      <c r="H2914" s="49">
        <f>_xll.qlCalendarAdvance(IborCalendar,$H2913,B2914,"f",FALSE)</f>
        <v>60191</v>
      </c>
      <c r="I2914" s="49">
        <f>_xll.qlInterestRateIndexValueDate(Index1M,$H2914)</f>
        <v>60195</v>
      </c>
      <c r="J2914" s="52">
        <f>IFERROR(_xll.qlIndexFixing(Index1M,$H2914,TRUE,_xll.ohTrigger(RecalcTrigger,Trigger1M)),NA())</f>
        <v>1.522828711759955E-2</v>
      </c>
      <c r="K2914" s="52">
        <f>IFERROR(_xll.qlIndexFixing(ONIndex1M,I2914,TRUE,_xll.ohTrigger(RecalcTrigger,Trigger1M)),NA())</f>
        <v>1.521965131275671E-2</v>
      </c>
      <c r="L2914" s="52">
        <f>IFERROR(_xll.qlIndexFixing(Index3M,H2914,TRUE,_xll.ohTrigger(RecalcTrigger,Trigger3M)),NA())</f>
        <v>1.6742686444853546E-2</v>
      </c>
      <c r="M2914" s="52">
        <f>IFERROR(_xll.qlIndexFixing(ONIndex3M,I2914,TRUE,_xll.ohTrigger(RecalcTrigger,Trigger3M)),NA())</f>
        <v>1.6709478961445257E-2</v>
      </c>
      <c r="N2914" s="52">
        <f>IFERROR(_xll.qlIndexFixing(Index6M,$H2914,TRUE,_xll.ohTrigger(RecalcTrigger,Trigger6M)),NA())</f>
        <v>1.8660795803919699E-2</v>
      </c>
      <c r="O2914" s="52">
        <f>IFERROR(_xll.qlIndexFixing(ONIndex6M,I2914,TRUE,_xll.ohTrigger(RecalcTrigger,Trigger6M)),NA())</f>
        <v>1.8578416141821208E-2</v>
      </c>
      <c r="P2914" s="52">
        <f>IFERROR(_xll.qlIndexFixing(Index1Y,$H2914,TRUE,_xll.ohTrigger(RecalcTrigger,Trigger1Y)),NA())</f>
        <v>2.073198415562005E-2</v>
      </c>
      <c r="Q2914" s="52">
        <f>IFERROR(_xll.qlIndexFixing(ONIndex1Y,I2914,TRUE,_xll.ohTrigger(RecalcTrigger,Trigger1Y)),NA())</f>
        <v>2.0526781487042456E-2</v>
      </c>
    </row>
    <row r="2915" spans="2:17" x14ac:dyDescent="0.2">
      <c r="B2915" s="46" t="s">
        <v>51</v>
      </c>
      <c r="D2915" s="49">
        <f>_xll.qlCalendarAdvance(LocalCalendar,$D2914,B2915,"f",FALSE)</f>
        <v>60225</v>
      </c>
      <c r="E2915" s="49">
        <f>_xll.qlInterestRateIndexValueDate(IndexON,D2915)</f>
        <v>60225</v>
      </c>
      <c r="F2915" s="52">
        <f>IFERROR(_xll.qlIndexFixing(IndexON,D2915,TRUE,_xll.ohTrigger(RecalcTrigger,TriggerON)),NA())</f>
        <v>1.2151930118164955E-2</v>
      </c>
      <c r="H2915" s="49">
        <f>_xll.qlCalendarAdvance(IborCalendar,$H2914,B2915,"f",FALSE)</f>
        <v>60198</v>
      </c>
      <c r="I2915" s="49">
        <f>_xll.qlInterestRateIndexValueDate(Index1M,$H2915)</f>
        <v>60202</v>
      </c>
      <c r="J2915" s="52">
        <f>IFERROR(_xll.qlIndexFixing(Index1M,$H2915,TRUE,_xll.ohTrigger(RecalcTrigger,Trigger1M)),NA())</f>
        <v>1.5228105699929551E-2</v>
      </c>
      <c r="K2915" s="52">
        <f>IFERROR(_xll.qlIndexFixing(ONIndex1M,I2915,TRUE,_xll.ohTrigger(RecalcTrigger,Trigger1M)),NA())</f>
        <v>1.5219171518152663E-2</v>
      </c>
      <c r="L2915" s="52">
        <f>IFERROR(_xll.qlIndexFixing(Index3M,H2915,TRUE,_xll.ohTrigger(RecalcTrigger,Trigger3M)),NA())</f>
        <v>1.6742367631806278E-2</v>
      </c>
      <c r="M2915" s="52">
        <f>IFERROR(_xll.qlIndexFixing(ONIndex3M,I2915,TRUE,_xll.ohTrigger(RecalcTrigger,Trigger3M)),NA())</f>
        <v>1.6709139622408387E-2</v>
      </c>
      <c r="N2915" s="52">
        <f>IFERROR(_xll.qlIndexFixing(Index6M,$H2915,TRUE,_xll.ohTrigger(RecalcTrigger,Trigger6M)),NA())</f>
        <v>1.8660449341457462E-2</v>
      </c>
      <c r="O2915" s="52">
        <f>IFERROR(_xll.qlIndexFixing(ONIndex6M,I2915,TRUE,_xll.ohTrigger(RecalcTrigger,Trigger6M)),NA())</f>
        <v>1.8578035816849692E-2</v>
      </c>
      <c r="P2915" s="52">
        <f>IFERROR(_xll.qlIndexFixing(Index1Y,$H2915,TRUE,_xll.ohTrigger(RecalcTrigger,Trigger1Y)),NA())</f>
        <v>2.0731647952110743E-2</v>
      </c>
      <c r="Q2915" s="52">
        <f>IFERROR(_xll.qlIndexFixing(ONIndex1Y,I2915,TRUE,_xll.ohTrigger(RecalcTrigger,Trigger1Y)),NA())</f>
        <v>2.0526393429216583E-2</v>
      </c>
    </row>
    <row r="2916" spans="2:17" x14ac:dyDescent="0.2">
      <c r="B2916" s="46" t="s">
        <v>51</v>
      </c>
      <c r="D2916" s="49">
        <f>_xll.qlCalendarAdvance(LocalCalendar,$D2915,B2916,"f",FALSE)</f>
        <v>60232</v>
      </c>
      <c r="E2916" s="49">
        <f>_xll.qlInterestRateIndexValueDate(IndexON,D2916)</f>
        <v>60232</v>
      </c>
      <c r="F2916" s="52">
        <f>IFERROR(_xll.qlIndexFixing(IndexON,D2916,TRUE,_xll.ohTrigger(RecalcTrigger,TriggerON)),NA())</f>
        <v>1.2151495298984294E-2</v>
      </c>
      <c r="H2916" s="49">
        <f>_xll.qlCalendarAdvance(IborCalendar,$H2915,B2916,"f",FALSE)</f>
        <v>60205</v>
      </c>
      <c r="I2916" s="49">
        <f>_xll.qlInterestRateIndexValueDate(Index1M,$H2916)</f>
        <v>60209</v>
      </c>
      <c r="J2916" s="52">
        <f>IFERROR(_xll.qlIndexFixing(Index1M,$H2916,TRUE,_xll.ohTrigger(RecalcTrigger,Trigger1M)),NA())</f>
        <v>1.522706242697236E-2</v>
      </c>
      <c r="K2916" s="52">
        <f>IFERROR(_xll.qlIndexFixing(ONIndex1M,I2916,TRUE,_xll.ohTrigger(RecalcTrigger,Trigger1M)),NA())</f>
        <v>1.5218696480863159E-2</v>
      </c>
      <c r="L2916" s="52">
        <f>IFERROR(_xll.qlIndexFixing(Index3M,H2916,TRUE,_xll.ohTrigger(RecalcTrigger,Trigger3M)),NA())</f>
        <v>1.674205219757537E-2</v>
      </c>
      <c r="M2916" s="52">
        <f>IFERROR(_xll.qlIndexFixing(ONIndex3M,I2916,TRUE,_xll.ohTrigger(RecalcTrigger,Trigger3M)),NA())</f>
        <v>1.6708803647880188E-2</v>
      </c>
      <c r="N2916" s="52">
        <f>IFERROR(_xll.qlIndexFixing(Index6M,$H2916,TRUE,_xll.ohTrigger(RecalcTrigger,Trigger6M)),NA())</f>
        <v>1.8660564347050036E-2</v>
      </c>
      <c r="O2916" s="52">
        <f>IFERROR(_xll.qlIndexFixing(ONIndex6M,I2916,TRUE,_xll.ohTrigger(RecalcTrigger,Trigger6M)),NA())</f>
        <v>1.8577658360303673E-2</v>
      </c>
      <c r="P2916" s="52">
        <f>IFERROR(_xll.qlIndexFixing(Index1Y,$H2916,TRUE,_xll.ohTrigger(RecalcTrigger,Trigger1Y)),NA())</f>
        <v>2.0731314055968664E-2</v>
      </c>
      <c r="Q2916" s="52">
        <f>IFERROR(_xll.qlIndexFixing(ONIndex1Y,I2916,TRUE,_xll.ohTrigger(RecalcTrigger,Trigger1Y)),NA())</f>
        <v>2.0526007631262999E-2</v>
      </c>
    </row>
    <row r="2917" spans="2:17" x14ac:dyDescent="0.2">
      <c r="B2917" s="46" t="s">
        <v>51</v>
      </c>
      <c r="D2917" s="49">
        <f>_xll.qlCalendarAdvance(LocalCalendar,$D2916,B2917,"f",FALSE)</f>
        <v>60239</v>
      </c>
      <c r="E2917" s="49">
        <f>_xll.qlInterestRateIndexValueDate(IndexON,D2917)</f>
        <v>60239</v>
      </c>
      <c r="F2917" s="52">
        <f>IFERROR(_xll.qlIndexFixing(IndexON,D2917,TRUE,_xll.ohTrigger(RecalcTrigger,TriggerON)),NA())</f>
        <v>1.2150741364749251E-2</v>
      </c>
      <c r="H2917" s="49">
        <f>_xll.qlCalendarAdvance(IborCalendar,$H2916,B2917,"f",FALSE)</f>
        <v>60212</v>
      </c>
      <c r="I2917" s="49">
        <f>_xll.qlInterestRateIndexValueDate(Index1M,$H2917)</f>
        <v>60216</v>
      </c>
      <c r="J2917" s="52">
        <f>IFERROR(_xll.qlIndexFixing(Index1M,$H2917,TRUE,_xll.ohTrigger(RecalcTrigger,Trigger1M)),NA())</f>
        <v>1.5226601436126863E-2</v>
      </c>
      <c r="K2917" s="52">
        <f>IFERROR(_xll.qlIndexFixing(ONIndex1M,I2917,TRUE,_xll.ohTrigger(RecalcTrigger,Trigger1M)),NA())</f>
        <v>1.5218514460784149E-2</v>
      </c>
      <c r="L2917" s="52">
        <f>IFERROR(_xll.qlIndexFixing(Index3M,H2917,TRUE,_xll.ohTrigger(RecalcTrigger,Trigger3M)),NA())</f>
        <v>1.6741740142160819E-2</v>
      </c>
      <c r="M2917" s="52">
        <f>IFERROR(_xll.qlIndexFixing(ONIndex3M,I2917,TRUE,_xll.ohTrigger(RecalcTrigger,Trigger3M)),NA())</f>
        <v>1.6708835156555857E-2</v>
      </c>
      <c r="N2917" s="52">
        <f>IFERROR(_xll.qlIndexFixing(Index6M,$H2917,TRUE,_xll.ohTrigger(RecalcTrigger,Trigger6M)),NA())</f>
        <v>1.8659765102261174E-2</v>
      </c>
      <c r="O2917" s="52">
        <f>IFERROR(_xll.qlIndexFixing(ONIndex6M,I2917,TRUE,_xll.ohTrigger(RecalcTrigger,Trigger6M)),NA())</f>
        <v>1.8577736458431637E-2</v>
      </c>
      <c r="P2917" s="52">
        <f>IFERROR(_xll.qlIndexFixing(Index1Y,$H2917,TRUE,_xll.ohTrigger(RecalcTrigger,Trigger1Y)),NA())</f>
        <v>2.0730982467191628E-2</v>
      </c>
      <c r="Q2917" s="52">
        <f>IFERROR(_xll.qlIndexFixing(ONIndex1Y,I2917,TRUE,_xll.ohTrigger(RecalcTrigger,Trigger1Y)),NA())</f>
        <v>2.0526181928839371E-2</v>
      </c>
    </row>
    <row r="2918" spans="2:17" x14ac:dyDescent="0.2">
      <c r="B2918" s="46" t="s">
        <v>51</v>
      </c>
      <c r="D2918" s="49">
        <f>_xll.qlCalendarAdvance(LocalCalendar,$D2917,B2918,"f",FALSE)</f>
        <v>60246</v>
      </c>
      <c r="E2918" s="49">
        <f>_xll.qlInterestRateIndexValueDate(IndexON,D2918)</f>
        <v>60246</v>
      </c>
      <c r="F2918" s="52">
        <f>IFERROR(_xll.qlIndexFixing(IndexON,D2918,TRUE,_xll.ohTrigger(RecalcTrigger,TriggerON)),NA())</f>
        <v>1.2150156268297962E-2</v>
      </c>
      <c r="H2918" s="49">
        <f>_xll.qlCalendarAdvance(IborCalendar,$H2917,B2918,"f",FALSE)</f>
        <v>60219</v>
      </c>
      <c r="I2918" s="49">
        <f>_xll.qlInterestRateIndexValueDate(Index1M,$H2918)</f>
        <v>60223</v>
      </c>
      <c r="J2918" s="52">
        <f>IFERROR(_xll.qlIndexFixing(Index1M,$H2918,TRUE,_xll.ohTrigger(RecalcTrigger,Trigger1M)),NA())</f>
        <v>1.5226145208303343E-2</v>
      </c>
      <c r="K2918" s="52">
        <f>IFERROR(_xll.qlIndexFixing(ONIndex1M,I2918,TRUE,_xll.ohTrigger(RecalcTrigger,Trigger1M)),NA())</f>
        <v>1.5217760677508352E-2</v>
      </c>
      <c r="L2918" s="52">
        <f>IFERROR(_xll.qlIndexFixing(Index3M,H2918,TRUE,_xll.ohTrigger(RecalcTrigger,Trigger3M)),NA())</f>
        <v>1.6741431465560015E-2</v>
      </c>
      <c r="M2918" s="52">
        <f>IFERROR(_xll.qlIndexFixing(ONIndex3M,I2918,TRUE,_xll.ohTrigger(RecalcTrigger,Trigger3M)),NA())</f>
        <v>1.6708141792429743E-2</v>
      </c>
      <c r="N2918" s="52">
        <f>IFERROR(_xll.qlIndexFixing(Index6M,$H2918,TRUE,_xll.ohTrigger(RecalcTrigger,Trigger6M)),NA())</f>
        <v>1.8659427325523604E-2</v>
      </c>
      <c r="O2918" s="52">
        <f>IFERROR(_xll.qlIndexFixing(ONIndex6M,I2918,TRUE,_xll.ohTrigger(RecalcTrigger,Trigger6M)),NA())</f>
        <v>1.8576912051928574E-2</v>
      </c>
      <c r="P2918" s="52">
        <f>IFERROR(_xll.qlIndexFixing(Index1Y,$H2918,TRUE,_xll.ohTrigger(RecalcTrigger,Trigger1Y)),NA())</f>
        <v>2.0730653185777874E-2</v>
      </c>
      <c r="Q2918" s="52">
        <f>IFERROR(_xll.qlIndexFixing(ONIndex1Y,I2918,TRUE,_xll.ohTrigger(RecalcTrigger,Trigger1Y)),NA())</f>
        <v>2.0525242814812827E-2</v>
      </c>
    </row>
    <row r="2919" spans="2:17" x14ac:dyDescent="0.2">
      <c r="B2919" s="46" t="s">
        <v>51</v>
      </c>
      <c r="D2919" s="49">
        <f>_xll.qlCalendarAdvance(LocalCalendar,$D2918,B2919,"f",FALSE)</f>
        <v>60253</v>
      </c>
      <c r="E2919" s="49">
        <f>_xll.qlInterestRateIndexValueDate(IndexON,D2919)</f>
        <v>60253</v>
      </c>
      <c r="F2919" s="52">
        <f>IFERROR(_xll.qlIndexFixing(IndexON,D2919,TRUE,_xll.ohTrigger(RecalcTrigger,TriggerON)),NA())</f>
        <v>1.2149577358657737E-2</v>
      </c>
      <c r="H2919" s="49">
        <f>_xll.qlCalendarAdvance(IborCalendar,$H2918,B2919,"f",FALSE)</f>
        <v>60226</v>
      </c>
      <c r="I2919" s="49">
        <f>_xll.qlInterestRateIndexValueDate(Index1M,$H2919)</f>
        <v>60230</v>
      </c>
      <c r="J2919" s="52">
        <f>IFERROR(_xll.qlIndexFixing(Index1M,$H2919,TRUE,_xll.ohTrigger(RecalcTrigger,Trigger1M)),NA())</f>
        <v>1.52256937435018E-2</v>
      </c>
      <c r="K2919" s="52">
        <f>IFERROR(_xll.qlIndexFixing(ONIndex1M,I2919,TRUE,_xll.ohTrigger(RecalcTrigger,Trigger1M)),NA())</f>
        <v>1.5217299911602922E-2</v>
      </c>
      <c r="L2919" s="52">
        <f>IFERROR(_xll.qlIndexFixing(Index3M,H2919,TRUE,_xll.ohTrigger(RecalcTrigger,Trigger3M)),NA())</f>
        <v>1.6741126167772964E-2</v>
      </c>
      <c r="M2919" s="52">
        <f>IFERROR(_xll.qlIndexFixing(ONIndex3M,I2919,TRUE,_xll.ohTrigger(RecalcTrigger,Trigger3M)),NA())</f>
        <v>1.6707815911587431E-2</v>
      </c>
      <c r="N2919" s="52">
        <f>IFERROR(_xll.qlIndexFixing(Index6M,$H2919,TRUE,_xll.ohTrigger(RecalcTrigger,Trigger6M)),NA())</f>
        <v>1.865955158499789E-2</v>
      </c>
      <c r="O2919" s="52">
        <f>IFERROR(_xll.qlIndexFixing(ONIndex6M,I2919,TRUE,_xll.ohTrigger(RecalcTrigger,Trigger6M)),NA())</f>
        <v>1.857654320017943E-2</v>
      </c>
      <c r="P2919" s="52">
        <f>IFERROR(_xll.qlIndexFixing(Index1Y,$H2919,TRUE,_xll.ohTrigger(RecalcTrigger,Trigger1Y)),NA())</f>
        <v>2.0730326211724562E-2</v>
      </c>
      <c r="Q2919" s="52">
        <f>IFERROR(_xll.qlIndexFixing(ONIndex1Y,I2919,TRUE,_xll.ohTrigger(RecalcTrigger,Trigger1Y)),NA())</f>
        <v>2.0524863796556048E-2</v>
      </c>
    </row>
    <row r="2920" spans="2:17" x14ac:dyDescent="0.2">
      <c r="B2920" s="46" t="s">
        <v>51</v>
      </c>
      <c r="D2920" s="49">
        <f>_xll.qlCalendarAdvance(LocalCalendar,$D2919,B2920,"f",FALSE)</f>
        <v>60260</v>
      </c>
      <c r="E2920" s="49">
        <f>_xll.qlInterestRateIndexValueDate(IndexON,D2920)</f>
        <v>60260</v>
      </c>
      <c r="F2920" s="52">
        <f>IFERROR(_xll.qlIndexFixing(IndexON,D2920,TRUE,_xll.ohTrigger(RecalcTrigger,TriggerON)),NA())</f>
        <v>1.2149168975850166E-2</v>
      </c>
      <c r="H2920" s="49">
        <f>_xll.qlCalendarAdvance(IborCalendar,$H2919,B2920,"f",FALSE)</f>
        <v>60233</v>
      </c>
      <c r="I2920" s="49">
        <f>_xll.qlInterestRateIndexValueDate(Index1M,$H2920)</f>
        <v>60237</v>
      </c>
      <c r="J2920" s="52">
        <f>IFERROR(_xll.qlIndexFixing(Index1M,$H2920,TRUE,_xll.ohTrigger(RecalcTrigger,Trigger1M)),NA())</f>
        <v>1.5225827770412037E-2</v>
      </c>
      <c r="K2920" s="52">
        <f>IFERROR(_xll.qlIndexFixing(ONIndex1M,I2920,TRUE,_xll.ohTrigger(RecalcTrigger,Trigger1M)),NA())</f>
        <v>1.5216843902932098E-2</v>
      </c>
      <c r="L2920" s="52">
        <f>IFERROR(_xll.qlIndexFixing(Index3M,H2920,TRUE,_xll.ohTrigger(RecalcTrigger,Trigger3M)),NA())</f>
        <v>1.6740456492224897E-2</v>
      </c>
      <c r="M2920" s="52">
        <f>IFERROR(_xll.qlIndexFixing(ONIndex3M,I2920,TRUE,_xll.ohTrigger(RecalcTrigger,Trigger3M)),NA())</f>
        <v>1.6707493395173856E-2</v>
      </c>
      <c r="N2920" s="52">
        <f>IFERROR(_xll.qlIndexFixing(Index6M,$H2920,TRUE,_xll.ohTrigger(RecalcTrigger,Trigger6M)),NA())</f>
        <v>1.8658760457762592E-2</v>
      </c>
      <c r="O2920" s="52">
        <f>IFERROR(_xll.qlIndexFixing(ONIndex6M,I2920,TRUE,_xll.ohTrigger(RecalcTrigger,Trigger6M)),NA())</f>
        <v>1.857617721669591E-2</v>
      </c>
      <c r="P2920" s="52">
        <f>IFERROR(_xll.qlIndexFixing(Index1Y,$H2920,TRUE,_xll.ohTrigger(RecalcTrigger,Trigger1Y)),NA())</f>
        <v>2.0730001545029061E-2</v>
      </c>
      <c r="Q2920" s="52">
        <f>IFERROR(_xll.qlIndexFixing(ONIndex1Y,I2920,TRUE,_xll.ohTrigger(RecalcTrigger,Trigger1Y)),NA())</f>
        <v>2.0524487038091621E-2</v>
      </c>
    </row>
    <row r="2921" spans="2:17" x14ac:dyDescent="0.2">
      <c r="B2921" s="46" t="s">
        <v>51</v>
      </c>
      <c r="D2921" s="49">
        <f>_xll.qlCalendarAdvance(LocalCalendar,$D2920,B2921,"f",FALSE)</f>
        <v>60267</v>
      </c>
      <c r="E2921" s="49">
        <f>_xll.qlInterestRateIndexValueDate(IndexON,D2921)</f>
        <v>60267</v>
      </c>
      <c r="F2921" s="52">
        <f>IFERROR(_xll.qlIndexFixing(IndexON,D2921,TRUE,_xll.ohTrigger(RecalcTrigger,TriggerON)),NA())</f>
        <v>1.2148602862693814E-2</v>
      </c>
      <c r="H2921" s="49">
        <f>_xll.qlCalendarAdvance(IborCalendar,$H2920,B2921,"f",FALSE)</f>
        <v>60240</v>
      </c>
      <c r="I2921" s="49">
        <f>_xll.qlInterestRateIndexValueDate(Index1M,$H2921)</f>
        <v>60244</v>
      </c>
      <c r="J2921" s="52">
        <f>IFERROR(_xll.qlIndexFixing(Index1M,$H2921,TRUE,_xll.ohTrigger(RecalcTrigger,Trigger1M)),NA())</f>
        <v>1.5225095769453802E-2</v>
      </c>
      <c r="K2921" s="52">
        <f>IFERROR(_xll.qlIndexFixing(ONIndex1M,I2921,TRUE,_xll.ohTrigger(RecalcTrigger,Trigger1M)),NA())</f>
        <v>1.5216392651336008E-2</v>
      </c>
      <c r="L2921" s="52">
        <f>IFERROR(_xll.qlIndexFixing(Index3M,H2921,TRUE,_xll.ohTrigger(RecalcTrigger,Trigger3M)),NA())</f>
        <v>1.674015772458394E-2</v>
      </c>
      <c r="M2921" s="52">
        <f>IFERROR(_xll.qlIndexFixing(ONIndex3M,I2921,TRUE,_xll.ohTrigger(RecalcTrigger,Trigger3M)),NA())</f>
        <v>1.6707174243428824E-2</v>
      </c>
      <c r="N2921" s="52">
        <f>IFERROR(_xll.qlIndexFixing(Index6M,$H2921,TRUE,_xll.ohTrigger(RecalcTrigger,Trigger6M)),NA())</f>
        <v>1.8658431366736953E-2</v>
      </c>
      <c r="O2921" s="52">
        <f>IFERROR(_xll.qlIndexFixing(ONIndex6M,I2921,TRUE,_xll.ohTrigger(RecalcTrigger,Trigger6M)),NA())</f>
        <v>1.857581410139808E-2</v>
      </c>
      <c r="P2921" s="52">
        <f>IFERROR(_xll.qlIndexFixing(Index1Y,$H2921,TRUE,_xll.ohTrigger(RecalcTrigger,Trigger1Y)),NA())</f>
        <v>2.0729679185690277E-2</v>
      </c>
      <c r="Q2921" s="52">
        <f>IFERROR(_xll.qlIndexFixing(ONIndex1Y,I2921,TRUE,_xll.ohTrigger(RecalcTrigger,Trigger1Y)),NA())</f>
        <v>2.0524112539499484E-2</v>
      </c>
    </row>
    <row r="2922" spans="2:17" x14ac:dyDescent="0.2">
      <c r="B2922" s="46" t="s">
        <v>51</v>
      </c>
      <c r="D2922" s="49">
        <f>_xll.qlCalendarAdvance(LocalCalendar,$D2921,B2922,"f",FALSE)</f>
        <v>60274</v>
      </c>
      <c r="E2922" s="49">
        <f>_xll.qlInterestRateIndexValueDate(IndexON,D2922)</f>
        <v>60274</v>
      </c>
      <c r="F2922" s="52">
        <f>IFERROR(_xll.qlIndexFixing(IndexON,D2922,TRUE,_xll.ohTrigger(RecalcTrigger,TriggerON)),NA())</f>
        <v>1.2147877750603442E-2</v>
      </c>
      <c r="H2922" s="49">
        <f>_xll.qlCalendarAdvance(IborCalendar,$H2921,B2922,"f",FALSE)</f>
        <v>60247</v>
      </c>
      <c r="I2922" s="49">
        <f>_xll.qlInterestRateIndexValueDate(Index1M,$H2922)</f>
        <v>60251</v>
      </c>
      <c r="J2922" s="52">
        <f>IFERROR(_xll.qlIndexFixing(Index1M,$H2922,TRUE,_xll.ohTrigger(RecalcTrigger,Trigger1M)),NA())</f>
        <v>1.5224658915468557E-2</v>
      </c>
      <c r="K2922" s="52">
        <f>IFERROR(_xll.qlIndexFixing(ONIndex1M,I2922,TRUE,_xll.ohTrigger(RecalcTrigger,Trigger1M)),NA())</f>
        <v>1.5215946156894589E-2</v>
      </c>
      <c r="L2922" s="52">
        <f>IFERROR(_xll.qlIndexFixing(Index3M,H2922,TRUE,_xll.ohTrigger(RecalcTrigger,Trigger3M)),NA())</f>
        <v>1.6739862335596822E-2</v>
      </c>
      <c r="M2922" s="52">
        <f>IFERROR(_xll.qlIndexFixing(ONIndex3M,I2922,TRUE,_xll.ohTrigger(RecalcTrigger,Trigger3M)),NA())</f>
        <v>1.6706858456192464E-2</v>
      </c>
      <c r="N2922" s="52">
        <f>IFERROR(_xll.qlIndexFixing(Index6M,$H2922,TRUE,_xll.ohTrigger(RecalcTrigger,Trigger6M)),NA())</f>
        <v>1.8658105170944815E-2</v>
      </c>
      <c r="O2922" s="52">
        <f>IFERROR(_xll.qlIndexFixing(ONIndex6M,I2922,TRUE,_xll.ohTrigger(RecalcTrigger,Trigger6M)),NA())</f>
        <v>1.8575453854445811E-2</v>
      </c>
      <c r="P2922" s="52">
        <f>IFERROR(_xll.qlIndexFixing(Index1Y,$H2922,TRUE,_xll.ohTrigger(RecalcTrigger,Trigger1Y)),NA())</f>
        <v>2.0729359133705362E-2</v>
      </c>
      <c r="Q2922" s="52">
        <f>IFERROR(_xll.qlIndexFixing(ONIndex1Y,I2922,TRUE,_xll.ohTrigger(RecalcTrigger,Trigger1Y)),NA())</f>
        <v>2.0523740300779636E-2</v>
      </c>
    </row>
    <row r="2923" spans="2:17" x14ac:dyDescent="0.2">
      <c r="B2923" s="46" t="s">
        <v>51</v>
      </c>
      <c r="D2923" s="49">
        <f>_xll.qlCalendarAdvance(LocalCalendar,$D2922,B2923,"f",FALSE)</f>
        <v>60281</v>
      </c>
      <c r="E2923" s="49">
        <f>_xll.qlInterestRateIndexValueDate(IndexON,D2923)</f>
        <v>60281</v>
      </c>
      <c r="F2923" s="52">
        <f>IFERROR(_xll.qlIndexFixing(IndexON,D2923,TRUE,_xll.ohTrigger(RecalcTrigger,TriggerON)),NA())</f>
        <v>1.2147323588287406E-2</v>
      </c>
      <c r="H2923" s="49">
        <f>_xll.qlCalendarAdvance(IborCalendar,$H2922,B2923,"f",FALSE)</f>
        <v>60254</v>
      </c>
      <c r="I2923" s="49">
        <f>_xll.qlInterestRateIndexValueDate(Index1M,$H2923)</f>
        <v>60258</v>
      </c>
      <c r="J2923" s="52">
        <f>IFERROR(_xll.qlIndexFixing(Index1M,$H2923,TRUE,_xll.ohTrigger(RecalcTrigger,Trigger1M)),NA())</f>
        <v>1.522422682470281E-2</v>
      </c>
      <c r="K2923" s="52">
        <f>IFERROR(_xll.qlIndexFixing(ONIndex1M,I2923,TRUE,_xll.ohTrigger(RecalcTrigger,Trigger1M)),NA())</f>
        <v>1.5215504419767711E-2</v>
      </c>
      <c r="L2923" s="52">
        <f>IFERROR(_xll.qlIndexFixing(Index3M,H2923,TRUE,_xll.ohTrigger(RecalcTrigger,Trigger3M)),NA())</f>
        <v>1.6739570325264425E-2</v>
      </c>
      <c r="M2923" s="52">
        <f>IFERROR(_xll.qlIndexFixing(ONIndex3M,I2923,TRUE,_xll.ohTrigger(RecalcTrigger,Trigger3M)),NA())</f>
        <v>1.6706546033544711E-2</v>
      </c>
      <c r="N2923" s="52">
        <f>IFERROR(_xll.qlIndexFixing(Index6M,$H2923,TRUE,_xll.ohTrigger(RecalcTrigger,Trigger6M)),NA())</f>
        <v>1.8657781870385744E-2</v>
      </c>
      <c r="O2923" s="52">
        <f>IFERROR(_xll.qlIndexFixing(ONIndex6M,I2923,TRUE,_xll.ohTrigger(RecalcTrigger,Trigger6M)),NA())</f>
        <v>1.8575096475759167E-2</v>
      </c>
      <c r="P2923" s="52">
        <f>IFERROR(_xll.qlIndexFixing(Index1Y,$H2923,TRUE,_xll.ohTrigger(RecalcTrigger,Trigger1Y)),NA())</f>
        <v>2.0729041389071692E-2</v>
      </c>
      <c r="Q2923" s="52">
        <f>IFERROR(_xll.qlIndexFixing(ONIndex1Y,I2923,TRUE,_xll.ohTrigger(RecalcTrigger,Trigger1Y)),NA())</f>
        <v>2.0523370322012013E-2</v>
      </c>
    </row>
    <row r="2924" spans="2:17" x14ac:dyDescent="0.2">
      <c r="B2924" s="46" t="s">
        <v>51</v>
      </c>
      <c r="D2924" s="49">
        <f>_xll.qlCalendarAdvance(LocalCalendar,$D2923,B2924,"f",FALSE)</f>
        <v>60288</v>
      </c>
      <c r="E2924" s="49">
        <f>_xll.qlInterestRateIndexValueDate(IndexON,D2924)</f>
        <v>60288</v>
      </c>
      <c r="F2924" s="52">
        <f>IFERROR(_xll.qlIndexFixing(IndexON,D2924,TRUE,_xll.ohTrigger(RecalcTrigger,TriggerON)),NA())</f>
        <v>1.2146775612702498E-2</v>
      </c>
      <c r="H2924" s="49">
        <f>_xll.qlCalendarAdvance(IborCalendar,$H2923,B2924,"f",FALSE)</f>
        <v>60265</v>
      </c>
      <c r="I2924" s="49">
        <f>_xll.qlInterestRateIndexValueDate(Index1M,$H2924)</f>
        <v>60267</v>
      </c>
      <c r="J2924" s="52">
        <f>IFERROR(_xll.qlIndexFixing(Index1M,$H2924,TRUE,_xll.ohTrigger(RecalcTrigger,Trigger1M)),NA())</f>
        <v>1.5223386554022333E-2</v>
      </c>
      <c r="K2924" s="52">
        <f>IFERROR(_xll.qlIndexFixing(ONIndex1M,I2924,TRUE,_xll.ohTrigger(RecalcTrigger,Trigger1M)),NA())</f>
        <v>1.5215234059273719E-2</v>
      </c>
      <c r="L2924" s="52">
        <f>IFERROR(_xll.qlIndexFixing(Index3M,H2924,TRUE,_xll.ohTrigger(RecalcTrigger,Trigger3M)),NA())</f>
        <v>1.6738831148529698E-2</v>
      </c>
      <c r="M2924" s="52">
        <f>IFERROR(_xll.qlIndexFixing(ONIndex3M,I2924,TRUE,_xll.ohTrigger(RecalcTrigger,Trigger3M)),NA())</f>
        <v>1.6706515053006576E-2</v>
      </c>
      <c r="N2924" s="52">
        <f>IFERROR(_xll.qlIndexFixing(Index6M,$H2924,TRUE,_xll.ohTrigger(RecalcTrigger,Trigger6M)),NA())</f>
        <v>1.8656910341190939E-2</v>
      </c>
      <c r="O2924" s="52">
        <f>IFERROR(_xll.qlIndexFixing(ONIndex6M,I2924,TRUE,_xll.ohTrigger(RecalcTrigger,Trigger6M)),NA())</f>
        <v>1.8575095246302631E-2</v>
      </c>
      <c r="P2924" s="52">
        <f>IFERROR(_xll.qlIndexFixing(Index1Y,$H2924,TRUE,_xll.ohTrigger(RecalcTrigger,Trigger1Y)),NA())</f>
        <v>2.0728636250648278E-2</v>
      </c>
      <c r="Q2924" s="52">
        <f>IFERROR(_xll.qlIndexFixing(ONIndex1Y,I2924,TRUE,_xll.ohTrigger(RecalcTrigger,Trigger1Y)),NA())</f>
        <v>2.0523456812107099E-2</v>
      </c>
    </row>
    <row r="2925" spans="2:17" x14ac:dyDescent="0.2">
      <c r="B2925" s="46" t="s">
        <v>51</v>
      </c>
      <c r="D2925" s="49">
        <f>_xll.qlCalendarAdvance(LocalCalendar,$D2924,B2925,"f",FALSE)</f>
        <v>60295</v>
      </c>
      <c r="E2925" s="49">
        <f>_xll.qlInterestRateIndexValueDate(IndexON,D2925)</f>
        <v>60295</v>
      </c>
      <c r="F2925" s="52">
        <f>IFERROR(_xll.qlIndexFixing(IndexON,D2925,TRUE,_xll.ohTrigger(RecalcTrigger,TriggerON)),NA())</f>
        <v>1.214623382400859E-2</v>
      </c>
      <c r="H2925" s="49">
        <f>_xll.qlCalendarAdvance(IborCalendar,$H2924,B2925,"f",FALSE)</f>
        <v>60272</v>
      </c>
      <c r="I2925" s="49">
        <f>_xll.qlInterestRateIndexValueDate(Index1M,$H2925)</f>
        <v>60274</v>
      </c>
      <c r="J2925" s="52">
        <f>IFERROR(_xll.qlIndexFixing(Index1M,$H2925,TRUE,_xll.ohTrigger(RecalcTrigger,Trigger1M)),NA())</f>
        <v>1.5223841285641724E-2</v>
      </c>
      <c r="K2925" s="52">
        <f>IFERROR(_xll.qlIndexFixing(ONIndex1M,I2925,TRUE,_xll.ohTrigger(RecalcTrigger,Trigger1M)),NA())</f>
        <v>1.5214512598342722E-2</v>
      </c>
      <c r="L2925" s="52">
        <f>IFERROR(_xll.qlIndexFixing(Index3M,H2925,TRUE,_xll.ohTrigger(RecalcTrigger,Trigger3M)),NA())</f>
        <v>1.6738546632700135E-2</v>
      </c>
      <c r="M2925" s="52">
        <f>IFERROR(_xll.qlIndexFixing(ONIndex3M,I2925,TRUE,_xll.ohTrigger(RecalcTrigger,Trigger3M)),NA())</f>
        <v>1.6705844558826399E-2</v>
      </c>
      <c r="N2925" s="52">
        <f>IFERROR(_xll.qlIndexFixing(Index6M,$H2925,TRUE,_xll.ohTrigger(RecalcTrigger,Trigger6M)),NA())</f>
        <v>1.8656593467845695E-2</v>
      </c>
      <c r="O2925" s="52">
        <f>IFERROR(_xll.qlIndexFixing(ONIndex6M,I2925,TRUE,_xll.ohTrigger(RecalcTrigger,Trigger6M)),NA())</f>
        <v>1.8574290380728442E-2</v>
      </c>
      <c r="P2925" s="52">
        <f>IFERROR(_xll.qlIndexFixing(Index1Y,$H2925,TRUE,_xll.ohTrigger(RecalcTrigger,Trigger1Y)),NA())</f>
        <v>2.072832377995348E-2</v>
      </c>
      <c r="Q2925" s="52">
        <f>IFERROR(_xll.qlIndexFixing(ONIndex1Y,I2925,TRUE,_xll.ohTrigger(RecalcTrigger,Trigger1Y)),NA())</f>
        <v>2.0522533142326438E-2</v>
      </c>
    </row>
    <row r="2926" spans="2:17" x14ac:dyDescent="0.2">
      <c r="B2926" s="46" t="s">
        <v>51</v>
      </c>
      <c r="D2926" s="49">
        <f>_xll.qlCalendarAdvance(LocalCalendar,$D2925,B2926,"f",FALSE)</f>
        <v>60302</v>
      </c>
      <c r="E2926" s="49">
        <f>_xll.qlInterestRateIndexValueDate(IndexON,D2926)</f>
        <v>60302</v>
      </c>
      <c r="F2926" s="52">
        <f>IFERROR(_xll.qlIndexFixing(IndexON,D2926,TRUE,_xll.ohTrigger(RecalcTrigger,TriggerON)),NA())</f>
        <v>1.2145698222125745E-2</v>
      </c>
      <c r="H2926" s="49">
        <f>_xll.qlCalendarAdvance(IborCalendar,$H2925,B2926,"f",FALSE)</f>
        <v>60279</v>
      </c>
      <c r="I2926" s="49">
        <f>_xll.qlInterestRateIndexValueDate(Index1M,$H2926)</f>
        <v>60281</v>
      </c>
      <c r="J2926" s="52">
        <f>IFERROR(_xll.qlIndexFixing(Index1M,$H2926,TRUE,_xll.ohTrigger(RecalcTrigger,Trigger1M)),NA())</f>
        <v>1.5223717977225411E-2</v>
      </c>
      <c r="K2926" s="52">
        <f>IFERROR(_xll.qlIndexFixing(ONIndex1M,I2926,TRUE,_xll.ohTrigger(RecalcTrigger,Trigger1M)),NA())</f>
        <v>1.5214086491832646E-2</v>
      </c>
      <c r="L2926" s="52">
        <f>IFERROR(_xll.qlIndexFixing(Index3M,H2926,TRUE,_xll.ohTrigger(RecalcTrigger,Trigger3M)),NA())</f>
        <v>1.673826549536539E-2</v>
      </c>
      <c r="M2926" s="52">
        <f>IFERROR(_xll.qlIndexFixing(ONIndex3M,I2926,TRUE,_xll.ohTrigger(RecalcTrigger,Trigger3M)),NA())</f>
        <v>1.6705543191095629E-2</v>
      </c>
      <c r="N2926" s="52">
        <f>IFERROR(_xll.qlIndexFixing(Index6M,$H2926,TRUE,_xll.ohTrigger(RecalcTrigger,Trigger6M)),NA())</f>
        <v>1.8656279489579104E-2</v>
      </c>
      <c r="O2926" s="52">
        <f>IFERROR(_xll.qlIndexFixing(ONIndex6M,I2926,TRUE,_xll.ohTrigger(RecalcTrigger,Trigger6M)),NA())</f>
        <v>1.857394242650301E-2</v>
      </c>
      <c r="P2926" s="52">
        <f>IFERROR(_xll.qlIndexFixing(Index1Y,$H2926,TRUE,_xll.ohTrigger(RecalcTrigger,Trigger1Y)),NA())</f>
        <v>2.0728013616603133E-2</v>
      </c>
      <c r="Q2926" s="52">
        <f>IFERROR(_xll.qlIndexFixing(ONIndex1Y,I2926,TRUE,_xll.ohTrigger(RecalcTrigger,Trigger1Y)),NA())</f>
        <v>2.0522170588899158E-2</v>
      </c>
    </row>
    <row r="2927" spans="2:17" x14ac:dyDescent="0.2">
      <c r="B2927" s="46" t="s">
        <v>51</v>
      </c>
      <c r="D2927" s="49">
        <f>_xll.qlCalendarAdvance(LocalCalendar,$D2926,B2927,"f",FALSE)</f>
        <v>60309</v>
      </c>
      <c r="E2927" s="49">
        <f>_xll.qlInterestRateIndexValueDate(IndexON,D2927)</f>
        <v>60309</v>
      </c>
      <c r="F2927" s="52">
        <f>IFERROR(_xll.qlIndexFixing(IndexON,D2927,TRUE,_xll.ohTrigger(RecalcTrigger,TriggerON)),NA())</f>
        <v>1.2145168807053963E-2</v>
      </c>
      <c r="H2927" s="49">
        <f>_xll.qlCalendarAdvance(IborCalendar,$H2926,B2927,"f",FALSE)</f>
        <v>60286</v>
      </c>
      <c r="I2927" s="49">
        <f>_xll.qlInterestRateIndexValueDate(Index1M,$H2927)</f>
        <v>60288</v>
      </c>
      <c r="J2927" s="52">
        <f>IFERROR(_xll.qlIndexFixing(Index1M,$H2927,TRUE,_xll.ohTrigger(RecalcTrigger,Trigger1M)),NA())</f>
        <v>1.5223014459540805E-2</v>
      </c>
      <c r="K2927" s="52">
        <f>IFERROR(_xll.qlIndexFixing(ONIndex1M,I2927,TRUE,_xll.ohTrigger(RecalcTrigger,Trigger1M)),NA())</f>
        <v>1.521366514247724E-2</v>
      </c>
      <c r="L2927" s="52">
        <f>IFERROR(_xll.qlIndexFixing(Index3M,H2927,TRUE,_xll.ohTrigger(RecalcTrigger,Trigger3M)),NA())</f>
        <v>1.6737987736524573E-2</v>
      </c>
      <c r="M2927" s="52">
        <f>IFERROR(_xll.qlIndexFixing(ONIndex3M,I2927,TRUE,_xll.ohTrigger(RecalcTrigger,Trigger3M)),NA())</f>
        <v>1.6705245187953466E-2</v>
      </c>
      <c r="N2927" s="52">
        <f>IFERROR(_xll.qlIndexFixing(Index6M,$H2927,TRUE,_xll.ohTrigger(RecalcTrigger,Trigger6M)),NA())</f>
        <v>1.8655968406390284E-2</v>
      </c>
      <c r="O2927" s="52">
        <f>IFERROR(_xll.qlIndexFixing(ONIndex6M,I2927,TRUE,_xll.ohTrigger(RecalcTrigger,Trigger6M)),NA())</f>
        <v>1.8573597340463266E-2</v>
      </c>
      <c r="P2927" s="52">
        <f>IFERROR(_xll.qlIndexFixing(Index1Y,$H2927,TRUE,_xll.ohTrigger(RecalcTrigger,Trigger1Y)),NA())</f>
        <v>2.0727705760595051E-2</v>
      </c>
      <c r="Q2927" s="52">
        <f>IFERROR(_xll.qlIndexFixing(ONIndex1Y,I2927,TRUE,_xll.ohTrigger(RecalcTrigger,Trigger1Y)),NA())</f>
        <v>2.0521810295264231E-2</v>
      </c>
    </row>
    <row r="2928" spans="2:17" x14ac:dyDescent="0.2">
      <c r="B2928" s="46" t="s">
        <v>51</v>
      </c>
      <c r="D2928" s="49">
        <f>_xll.qlCalendarAdvance(LocalCalendar,$D2927,B2928,"f",FALSE)</f>
        <v>60316</v>
      </c>
      <c r="E2928" s="49">
        <f>_xll.qlInterestRateIndexValueDate(IndexON,D2928)</f>
        <v>60316</v>
      </c>
      <c r="F2928" s="52">
        <f>IFERROR(_xll.qlIndexFixing(IndexON,D2928,TRUE,_xll.ohTrigger(RecalcTrigger,TriggerON)),NA())</f>
        <v>1.2144645578793245E-2</v>
      </c>
      <c r="H2928" s="49">
        <f>_xll.qlCalendarAdvance(IborCalendar,$H2927,B2928,"f",FALSE)</f>
        <v>60293</v>
      </c>
      <c r="I2928" s="49">
        <f>_xll.qlInterestRateIndexValueDate(Index1M,$H2928)</f>
        <v>60295</v>
      </c>
      <c r="J2928" s="52">
        <f>IFERROR(_xll.qlIndexFixing(Index1M,$H2928,TRUE,_xll.ohTrigger(RecalcTrigger,Trigger1M)),NA())</f>
        <v>1.5221729028854547E-2</v>
      </c>
      <c r="K2928" s="52">
        <f>IFERROR(_xll.qlIndexFixing(ONIndex1M,I2928,TRUE,_xll.ohTrigger(RecalcTrigger,Trigger1M)),NA())</f>
        <v>1.5213248550276504E-2</v>
      </c>
      <c r="L2928" s="52">
        <f>IFERROR(_xll.qlIndexFixing(Index3M,H2928,TRUE,_xll.ohTrigger(RecalcTrigger,Trigger3M)),NA())</f>
        <v>1.6737713356176798E-2</v>
      </c>
      <c r="M2928" s="52">
        <f>IFERROR(_xll.qlIndexFixing(ONIndex3M,I2928,TRUE,_xll.ohTrigger(RecalcTrigger,Trigger3M)),NA())</f>
        <v>1.6704950549319975E-2</v>
      </c>
      <c r="N2928" s="52">
        <f>IFERROR(_xll.qlIndexFixing(Index6M,$H2928,TRUE,_xll.ohTrigger(RecalcTrigger,Trigger6M)),NA())</f>
        <v>1.8655660218276138E-2</v>
      </c>
      <c r="O2928" s="52">
        <f>IFERROR(_xll.qlIndexFixing(ONIndex6M,I2928,TRUE,_xll.ohTrigger(RecalcTrigger,Trigger6M)),NA())</f>
        <v>1.8573255122529275E-2</v>
      </c>
      <c r="P2928" s="52">
        <f>IFERROR(_xll.qlIndexFixing(Index1Y,$H2928,TRUE,_xll.ohTrigger(RecalcTrigger,Trigger1Y)),NA())</f>
        <v>2.0727400211927479E-2</v>
      </c>
      <c r="Q2928" s="52">
        <f>IFERROR(_xll.qlIndexFixing(ONIndex1Y,I2928,TRUE,_xll.ohTrigger(RecalcTrigger,Trigger1Y)),NA())</f>
        <v>2.0521452261661466E-2</v>
      </c>
    </row>
    <row r="2929" spans="2:17" x14ac:dyDescent="0.2">
      <c r="B2929" s="46" t="s">
        <v>51</v>
      </c>
      <c r="D2929" s="49">
        <f>_xll.qlCalendarAdvance(LocalCalendar,$D2928,B2929,"f",FALSE)</f>
        <v>60323</v>
      </c>
      <c r="E2929" s="49">
        <f>_xll.qlInterestRateIndexValueDate(IndexON,D2929)</f>
        <v>60323</v>
      </c>
      <c r="F2929" s="52">
        <f>IFERROR(_xll.qlIndexFixing(IndexON,D2929,TRUE,_xll.ohTrigger(RecalcTrigger,TriggerON)),NA())</f>
        <v>1.214412853734359E-2</v>
      </c>
      <c r="H2929" s="49">
        <f>_xll.qlCalendarAdvance(IborCalendar,$H2928,B2929,"f",FALSE)</f>
        <v>60300</v>
      </c>
      <c r="I2929" s="49">
        <f>_xll.qlInterestRateIndexValueDate(Index1M,$H2929)</f>
        <v>60302</v>
      </c>
      <c r="J2929" s="52">
        <f>IFERROR(_xll.qlIndexFixing(Index1M,$H2929,TRUE,_xll.ohTrigger(RecalcTrigger,Trigger1M)),NA())</f>
        <v>1.5220739995243728E-2</v>
      </c>
      <c r="K2929" s="52">
        <f>IFERROR(_xll.qlIndexFixing(ONIndex1M,I2929,TRUE,_xll.ohTrigger(RecalcTrigger,Trigger1M)),NA())</f>
        <v>1.521283671539031E-2</v>
      </c>
      <c r="L2929" s="52">
        <f>IFERROR(_xll.qlIndexFixing(Index3M,H2929,TRUE,_xll.ohTrigger(RecalcTrigger,Trigger3M)),NA())</f>
        <v>1.6737442354321175E-2</v>
      </c>
      <c r="M2929" s="52">
        <f>IFERROR(_xll.qlIndexFixing(ONIndex3M,I2929,TRUE,_xll.ohTrigger(RecalcTrigger,Trigger3M)),NA())</f>
        <v>1.6704659275275091E-2</v>
      </c>
      <c r="N2929" s="52">
        <f>IFERROR(_xll.qlIndexFixing(Index6M,$H2929,TRUE,_xll.ohTrigger(RecalcTrigger,Trigger6M)),NA())</f>
        <v>1.8655354925238437E-2</v>
      </c>
      <c r="O2929" s="52">
        <f>IFERROR(_xll.qlIndexFixing(ONIndex6M,I2929,TRUE,_xll.ohTrigger(RecalcTrigger,Trigger6M)),NA())</f>
        <v>1.8572915773100718E-2</v>
      </c>
      <c r="P2929" s="52">
        <f>IFERROR(_xll.qlIndexFixing(Index1Y,$H2929,TRUE,_xll.ohTrigger(RecalcTrigger,Trigger1Y)),NA())</f>
        <v>2.0727096970598227E-2</v>
      </c>
      <c r="Q2929" s="52">
        <f>IFERROR(_xll.qlIndexFixing(ONIndex1Y,I2929,TRUE,_xll.ohTrigger(RecalcTrigger,Trigger1Y)),NA())</f>
        <v>2.0521096487851054E-2</v>
      </c>
    </row>
    <row r="2930" spans="2:17" x14ac:dyDescent="0.2">
      <c r="B2930" s="46" t="s">
        <v>51</v>
      </c>
      <c r="D2930" s="49">
        <f>_xll.qlCalendarAdvance(LocalCalendar,$D2929,B2930,"f",FALSE)</f>
        <v>60330</v>
      </c>
      <c r="E2930" s="49">
        <f>_xll.qlInterestRateIndexValueDate(IndexON,D2930)</f>
        <v>60330</v>
      </c>
      <c r="F2930" s="52">
        <f>IFERROR(_xll.qlIndexFixing(IndexON,D2930,TRUE,_xll.ohTrigger(RecalcTrigger,TriggerON)),NA())</f>
        <v>1.2143617682784935E-2</v>
      </c>
      <c r="H2930" s="49">
        <f>_xll.qlCalendarAdvance(IborCalendar,$H2929,B2930,"f",FALSE)</f>
        <v>60307</v>
      </c>
      <c r="I2930" s="49">
        <f>_xll.qlInterestRateIndexValueDate(Index1M,$H2930)</f>
        <v>60309</v>
      </c>
      <c r="J2930" s="52">
        <f>IFERROR(_xll.qlIndexFixing(Index1M,$H2930,TRUE,_xll.ohTrigger(RecalcTrigger,Trigger1M)),NA())</f>
        <v>1.5220341637748165E-2</v>
      </c>
      <c r="K2930" s="52">
        <f>IFERROR(_xll.qlIndexFixing(ONIndex1M,I2930,TRUE,_xll.ohTrigger(RecalcTrigger,Trigger1M)),NA())</f>
        <v>1.521242963757885E-2</v>
      </c>
      <c r="L2930" s="52">
        <f>IFERROR(_xll.qlIndexFixing(Index3M,H2930,TRUE,_xll.ohTrigger(RecalcTrigger,Trigger3M)),NA())</f>
        <v>1.6736804693681318E-2</v>
      </c>
      <c r="M2930" s="52">
        <f>IFERROR(_xll.qlIndexFixing(ONIndex3M,I2930,TRUE,_xll.ohTrigger(RecalcTrigger,Trigger3M)),NA())</f>
        <v>1.6704371365818815E-2</v>
      </c>
      <c r="N2930" s="52">
        <f>IFERROR(_xll.qlIndexFixing(Index6M,$H2930,TRUE,_xll.ohTrigger(RecalcTrigger,Trigger6M)),NA())</f>
        <v>1.8655052527273206E-2</v>
      </c>
      <c r="O2930" s="52">
        <f>IFERROR(_xll.qlIndexFixing(ONIndex6M,I2930,TRUE,_xll.ohTrigger(RecalcTrigger,Trigger6M)),NA())</f>
        <v>1.8572579291697977E-2</v>
      </c>
      <c r="P2930" s="52">
        <f>IFERROR(_xll.qlIndexFixing(Index1Y,$H2930,TRUE,_xll.ohTrigger(RecalcTrigger,Trigger1Y)),NA())</f>
        <v>2.0726796036605103E-2</v>
      </c>
      <c r="Q2930" s="52">
        <f>IFERROR(_xll.qlIndexFixing(ONIndex1Y,I2930,TRUE,_xll.ohTrigger(RecalcTrigger,Trigger1Y)),NA())</f>
        <v>2.0520742973912931E-2</v>
      </c>
    </row>
    <row r="2931" spans="2:17" x14ac:dyDescent="0.2">
      <c r="B2931" s="46" t="s">
        <v>51</v>
      </c>
      <c r="D2931" s="49">
        <f>_xll.qlCalendarAdvance(LocalCalendar,$D2930,B2931,"f",FALSE)</f>
        <v>60337</v>
      </c>
      <c r="E2931" s="49">
        <f>_xll.qlInterestRateIndexValueDate(IndexON,D2931)</f>
        <v>60337</v>
      </c>
      <c r="F2931" s="52">
        <f>IFERROR(_xll.qlIndexFixing(IndexON,D2931,TRUE,_xll.ohTrigger(RecalcTrigger,TriggerON)),NA())</f>
        <v>1.2143113014957407E-2</v>
      </c>
      <c r="H2931" s="49">
        <f>_xll.qlCalendarAdvance(IborCalendar,$H2930,B2931,"f",FALSE)</f>
        <v>60314</v>
      </c>
      <c r="I2931" s="49">
        <f>_xll.qlInterestRateIndexValueDate(Index1M,$H2931)</f>
        <v>60316</v>
      </c>
      <c r="J2931" s="52">
        <f>IFERROR(_xll.qlIndexFixing(Index1M,$H2931,TRUE,_xll.ohTrigger(RecalcTrigger,Trigger1M)),NA())</f>
        <v>1.521994804286291E-2</v>
      </c>
      <c r="K2931" s="52">
        <f>IFERROR(_xll.qlIndexFixing(ONIndex1M,I2931,TRUE,_xll.ohTrigger(RecalcTrigger,Trigger1M)),NA())</f>
        <v>1.5212027316842125E-2</v>
      </c>
      <c r="L2931" s="52">
        <f>IFERROR(_xll.qlIndexFixing(Index3M,H2931,TRUE,_xll.ohTrigger(RecalcTrigger,Trigger3M)),NA())</f>
        <v>1.673654021975721E-2</v>
      </c>
      <c r="M2931" s="52">
        <f>IFERROR(_xll.qlIndexFixing(ONIndex3M,I2931,TRUE,_xll.ohTrigger(RecalcTrigger,Trigger3M)),NA())</f>
        <v>1.6704086820791275E-2</v>
      </c>
      <c r="N2931" s="52">
        <f>IFERROR(_xll.qlIndexFixing(Index6M,$H2931,TRUE,_xll.ohTrigger(RecalcTrigger,Trigger6M)),NA())</f>
        <v>1.8654753024380001E-2</v>
      </c>
      <c r="O2931" s="52">
        <f>IFERROR(_xll.qlIndexFixing(ONIndex6M,I2931,TRUE,_xll.ohTrigger(RecalcTrigger,Trigger6M)),NA())</f>
        <v>1.8572245678720734E-2</v>
      </c>
      <c r="P2931" s="52">
        <f>IFERROR(_xll.qlIndexFixing(Index1Y,$H2931,TRUE,_xll.ohTrigger(RecalcTrigger,Trigger1Y)),NA())</f>
        <v>2.072649740994614E-2</v>
      </c>
      <c r="Q2931" s="52">
        <f>IFERROR(_xll.qlIndexFixing(ONIndex1Y,I2931,TRUE,_xll.ohTrigger(RecalcTrigger,Trigger1Y)),NA())</f>
        <v>2.0520391719927034E-2</v>
      </c>
    </row>
    <row r="2932" spans="2:17" x14ac:dyDescent="0.2">
      <c r="B2932" s="46" t="s">
        <v>51</v>
      </c>
      <c r="D2932" s="49">
        <f>_xll.qlCalendarAdvance(LocalCalendar,$D2931,B2932,"f",FALSE)</f>
        <v>60344</v>
      </c>
      <c r="E2932" s="49">
        <f>_xll.qlInterestRateIndexValueDate(IndexON,D2932)</f>
        <v>60344</v>
      </c>
      <c r="F2932" s="52">
        <f>IFERROR(_xll.qlIndexFixing(IndexON,D2932,TRUE,_xll.ohTrigger(RecalcTrigger,TriggerON)),NA())</f>
        <v>1.2142614534020879E-2</v>
      </c>
      <c r="H2932" s="49">
        <f>_xll.qlCalendarAdvance(IborCalendar,$H2931,B2932,"f",FALSE)</f>
        <v>60321</v>
      </c>
      <c r="I2932" s="49">
        <f>_xll.qlInterestRateIndexValueDate(Index1M,$H2932)</f>
        <v>60323</v>
      </c>
      <c r="J2932" s="52">
        <f>IFERROR(_xll.qlIndexFixing(Index1M,$H2932,TRUE,_xll.ohTrigger(RecalcTrigger,Trigger1M)),NA())</f>
        <v>1.5219559210590816E-2</v>
      </c>
      <c r="K2932" s="52">
        <f>IFERROR(_xll.qlIndexFixing(ONIndex1M,I2932,TRUE,_xll.ohTrigger(RecalcTrigger,Trigger1M)),NA())</f>
        <v>1.5211629753419942E-2</v>
      </c>
      <c r="L2932" s="52">
        <f>IFERROR(_xll.qlIndexFixing(Index3M,H2932,TRUE,_xll.ohTrigger(RecalcTrigger,Trigger3M)),NA())</f>
        <v>1.6736649619701893E-2</v>
      </c>
      <c r="M2932" s="52">
        <f>IFERROR(_xll.qlIndexFixing(ONIndex3M,I2932,TRUE,_xll.ohTrigger(RecalcTrigger,Trigger3M)),NA())</f>
        <v>1.6703805640432279E-2</v>
      </c>
      <c r="N2932" s="52">
        <f>IFERROR(_xll.qlIndexFixing(Index6M,$H2932,TRUE,_xll.ohTrigger(RecalcTrigger,Trigger6M)),NA())</f>
        <v>1.86544564165575E-2</v>
      </c>
      <c r="O2932" s="52">
        <f>IFERROR(_xll.qlIndexFixing(ONIndex6M,I2932,TRUE,_xll.ohTrigger(RecalcTrigger,Trigger6M)),NA())</f>
        <v>1.8571914934009115E-2</v>
      </c>
      <c r="P2932" s="52">
        <f>IFERROR(_xll.qlIndexFixing(Index1Y,$H2932,TRUE,_xll.ohTrigger(RecalcTrigger,Trigger1Y)),NA())</f>
        <v>2.0726201090618929E-2</v>
      </c>
      <c r="Q2932" s="52">
        <f>IFERROR(_xll.qlIndexFixing(ONIndex1Y,I2932,TRUE,_xll.ohTrigger(RecalcTrigger,Trigger1Y)),NA())</f>
        <v>2.0520042725813425E-2</v>
      </c>
    </row>
    <row r="2933" spans="2:17" x14ac:dyDescent="0.2">
      <c r="B2933" s="46" t="s">
        <v>51</v>
      </c>
      <c r="D2933" s="49">
        <f>_xll.qlCalendarAdvance(LocalCalendar,$D2932,B2933,"f",FALSE)</f>
        <v>60351</v>
      </c>
      <c r="E2933" s="49">
        <f>_xll.qlInterestRateIndexValueDate(IndexON,D2933)</f>
        <v>60351</v>
      </c>
      <c r="F2933" s="52">
        <f>IFERROR(_xll.qlIndexFixing(IndexON,D2933,TRUE,_xll.ohTrigger(RecalcTrigger,TriggerON)),NA())</f>
        <v>1.214212223997535E-2</v>
      </c>
      <c r="H2933" s="49">
        <f>_xll.qlCalendarAdvance(IborCalendar,$H2932,B2933,"f",FALSE)</f>
        <v>60328</v>
      </c>
      <c r="I2933" s="49">
        <f>_xll.qlInterestRateIndexValueDate(Index1M,$H2933)</f>
        <v>60330</v>
      </c>
      <c r="J2933" s="52">
        <f>IFERROR(_xll.qlIndexFixing(Index1M,$H2933,TRUE,_xll.ohTrigger(RecalcTrigger,Trigger1M)),NA())</f>
        <v>1.5220648308152044E-2</v>
      </c>
      <c r="K2933" s="52">
        <f>IFERROR(_xll.qlIndexFixing(ONIndex1M,I2933,TRUE,_xll.ohTrigger(RecalcTrigger,Trigger1M)),NA())</f>
        <v>1.5211236947152429E-2</v>
      </c>
      <c r="L2933" s="52">
        <f>IFERROR(_xll.qlIndexFixing(Index3M,H2933,TRUE,_xll.ohTrigger(RecalcTrigger,Trigger3M)),NA())</f>
        <v>1.6737133681675589E-2</v>
      </c>
      <c r="M2933" s="52">
        <f>IFERROR(_xll.qlIndexFixing(ONIndex3M,I2933,TRUE,_xll.ohTrigger(RecalcTrigger,Trigger3M)),NA())</f>
        <v>1.6703527824502018E-2</v>
      </c>
      <c r="N2933" s="52">
        <f>IFERROR(_xll.qlIndexFixing(Index6M,$H2933,TRUE,_xll.ohTrigger(RecalcTrigger,Trigger6M)),NA())</f>
        <v>1.8655548298715352E-2</v>
      </c>
      <c r="O2933" s="52">
        <f>IFERROR(_xll.qlIndexFixing(ONIndex6M,I2933,TRUE,_xll.ohTrigger(RecalcTrigger,Trigger6M)),NA())</f>
        <v>1.8571587057643058E-2</v>
      </c>
      <c r="P2933" s="52">
        <f>IFERROR(_xll.qlIndexFixing(Index1Y,$H2933,TRUE,_xll.ohTrigger(RecalcTrigger,Trigger1Y)),NA())</f>
        <v>2.0725907078621934E-2</v>
      </c>
      <c r="Q2933" s="52">
        <f>IFERROR(_xll.qlIndexFixing(ONIndex1Y,I2933,TRUE,_xll.ohTrigger(RecalcTrigger,Trigger1Y)),NA())</f>
        <v>2.0519695991572107E-2</v>
      </c>
    </row>
    <row r="2934" spans="2:17" x14ac:dyDescent="0.2">
      <c r="B2934" s="46" t="s">
        <v>51</v>
      </c>
      <c r="D2934" s="49">
        <f>_xll.qlCalendarAdvance(LocalCalendar,$D2933,B2934,"f",FALSE)</f>
        <v>60358</v>
      </c>
      <c r="E2934" s="49">
        <f>_xll.qlInterestRateIndexValueDate(IndexON,D2934)</f>
        <v>60358</v>
      </c>
      <c r="F2934" s="52">
        <f>IFERROR(_xll.qlIndexFixing(IndexON,D2934,TRUE,_xll.ohTrigger(RecalcTrigger,TriggerON)),NA())</f>
        <v>1.2141636132581013E-2</v>
      </c>
      <c r="H2934" s="49">
        <f>_xll.qlCalendarAdvance(IborCalendar,$H2933,B2934,"f",FALSE)</f>
        <v>60335</v>
      </c>
      <c r="I2934" s="49">
        <f>_xll.qlInterestRateIndexValueDate(Index1M,$H2934)</f>
        <v>60337</v>
      </c>
      <c r="J2934" s="52">
        <f>IFERROR(_xll.qlIndexFixing(Index1M,$H2934,TRUE,_xll.ohTrigger(RecalcTrigger,Trigger1M)),NA())</f>
        <v>1.5220270622257363E-2</v>
      </c>
      <c r="K2934" s="52">
        <f>IFERROR(_xll.qlIndexFixing(ONIndex1M,I2934,TRUE,_xll.ohTrigger(RecalcTrigger,Trigger1M)),NA())</f>
        <v>1.5210848897879714E-2</v>
      </c>
      <c r="L2934" s="52">
        <f>IFERROR(_xll.qlIndexFixing(Index3M,H2934,TRUE,_xll.ohTrigger(RecalcTrigger,Trigger3M)),NA())</f>
        <v>1.6736880031380037E-2</v>
      </c>
      <c r="M2934" s="52">
        <f>IFERROR(_xll.qlIndexFixing(ONIndex3M,I2934,TRUE,_xll.ohTrigger(RecalcTrigger,Trigger3M)),NA())</f>
        <v>1.6703253373240301E-2</v>
      </c>
      <c r="N2934" s="52">
        <f>IFERROR(_xll.qlIndexFixing(Index6M,$H2934,TRUE,_xll.ohTrigger(RecalcTrigger,Trigger6M)),NA())</f>
        <v>1.8655258056498134E-2</v>
      </c>
      <c r="O2934" s="52">
        <f>IFERROR(_xll.qlIndexFixing(ONIndex6M,I2934,TRUE,_xll.ohTrigger(RecalcTrigger,Trigger6M)),NA())</f>
        <v>1.8571262049462689E-2</v>
      </c>
      <c r="P2934" s="52">
        <f>IFERROR(_xll.qlIndexFixing(Index1Y,$H2934,TRUE,_xll.ohTrigger(RecalcTrigger,Trigger1Y)),NA())</f>
        <v>2.0725615373952528E-2</v>
      </c>
      <c r="Q2934" s="52">
        <f>IFERROR(_xll.qlIndexFixing(ONIndex1Y,I2934,TRUE,_xll.ohTrigger(RecalcTrigger,Trigger1Y)),NA())</f>
        <v>2.0519351517123141E-2</v>
      </c>
    </row>
    <row r="2935" spans="2:17" x14ac:dyDescent="0.2">
      <c r="B2935" s="46" t="s">
        <v>51</v>
      </c>
      <c r="D2935" s="49">
        <f>_xll.qlCalendarAdvance(LocalCalendar,$D2934,B2935,"f",FALSE)</f>
        <v>60365</v>
      </c>
      <c r="E2935" s="49">
        <f>_xll.qlInterestRateIndexValueDate(IndexON,D2935)</f>
        <v>60365</v>
      </c>
      <c r="F2935" s="52">
        <f>IFERROR(_xll.qlIndexFixing(IndexON,D2935,TRUE,_xll.ohTrigger(RecalcTrigger,TriggerON)),NA())</f>
        <v>1.2141156212077675E-2</v>
      </c>
      <c r="H2935" s="49">
        <f>_xll.qlCalendarAdvance(IborCalendar,$H2934,B2935,"f",FALSE)</f>
        <v>60342</v>
      </c>
      <c r="I2935" s="49">
        <f>_xll.qlInterestRateIndexValueDate(Index1M,$H2935)</f>
        <v>60344</v>
      </c>
      <c r="J2935" s="52">
        <f>IFERROR(_xll.qlIndexFixing(Index1M,$H2935,TRUE,_xll.ohTrigger(RecalcTrigger,Trigger1M)),NA())</f>
        <v>1.5219897699980063E-2</v>
      </c>
      <c r="K2935" s="52">
        <f>IFERROR(_xll.qlIndexFixing(ONIndex1M,I2935,TRUE,_xll.ohTrigger(RecalcTrigger,Trigger1M)),NA())</f>
        <v>1.5210465605921542E-2</v>
      </c>
      <c r="L2935" s="52">
        <f>IFERROR(_xll.qlIndexFixing(Index3M,H2935,TRUE,_xll.ohTrigger(RecalcTrigger,Trigger3M)),NA())</f>
        <v>1.6736629759885206E-2</v>
      </c>
      <c r="M2935" s="52">
        <f>IFERROR(_xll.qlIndexFixing(ONIndex3M,I2935,TRUE,_xll.ohTrigger(RecalcTrigger,Trigger3M)),NA())</f>
        <v>1.6702982286487256E-2</v>
      </c>
      <c r="N2935" s="52">
        <f>IFERROR(_xll.qlIndexFixing(Index6M,$H2935,TRUE,_xll.ohTrigger(RecalcTrigger,Trigger6M)),NA())</f>
        <v>1.8654970709796048E-2</v>
      </c>
      <c r="O2935" s="52">
        <f>IFERROR(_xll.qlIndexFixing(ONIndex6M,I2935,TRUE,_xll.ohTrigger(RecalcTrigger,Trigger6M)),NA())</f>
        <v>1.8570939909547945E-2</v>
      </c>
      <c r="P2935" s="52">
        <f>IFERROR(_xll.qlIndexFixing(Index1Y,$H2935,TRUE,_xll.ohTrigger(RecalcTrigger,Trigger1Y)),NA())</f>
        <v>2.0725325976609397E-2</v>
      </c>
      <c r="Q2935" s="52">
        <f>IFERROR(_xll.qlIndexFixing(ONIndex1Y,I2935,TRUE,_xll.ohTrigger(RecalcTrigger,Trigger1Y)),NA())</f>
        <v>2.0519009302626401E-2</v>
      </c>
    </row>
    <row r="2936" spans="2:17" x14ac:dyDescent="0.2">
      <c r="B2936" s="46" t="s">
        <v>51</v>
      </c>
      <c r="D2936" s="49">
        <f>_xll.qlCalendarAdvance(LocalCalendar,$D2935,B2936,"f",FALSE)</f>
        <v>60372</v>
      </c>
      <c r="E2936" s="49">
        <f>_xll.qlInterestRateIndexValueDate(IndexON,D2936)</f>
        <v>60372</v>
      </c>
      <c r="F2936" s="52">
        <f>IFERROR(_xll.qlIndexFixing(IndexON,D2936,TRUE,_xll.ohTrigger(RecalcTrigger,TriggerON)),NA())</f>
        <v>1.2140682478465337E-2</v>
      </c>
      <c r="H2936" s="49">
        <f>_xll.qlCalendarAdvance(IborCalendar,$H2935,B2936,"f",FALSE)</f>
        <v>60349</v>
      </c>
      <c r="I2936" s="49">
        <f>_xll.qlInterestRateIndexValueDate(Index1M,$H2936)</f>
        <v>60351</v>
      </c>
      <c r="J2936" s="52">
        <f>IFERROR(_xll.qlIndexFixing(Index1M,$H2936,TRUE,_xll.ohTrigger(RecalcTrigger,Trigger1M)),NA())</f>
        <v>1.5219529541324986E-2</v>
      </c>
      <c r="K2936" s="52">
        <f>IFERROR(_xll.qlIndexFixing(ONIndex1M,I2936,TRUE,_xll.ohTrigger(RecalcTrigger,Trigger1M)),NA())</f>
        <v>1.5210087071118039E-2</v>
      </c>
      <c r="L2936" s="52">
        <f>IFERROR(_xll.qlIndexFixing(Index3M,H2936,TRUE,_xll.ohTrigger(RecalcTrigger,Trigger3M)),NA())</f>
        <v>1.6736382867191091E-2</v>
      </c>
      <c r="M2936" s="52">
        <f>IFERROR(_xll.qlIndexFixing(ONIndex3M,I2936,TRUE,_xll.ohTrigger(RecalcTrigger,Trigger3M)),NA())</f>
        <v>1.6702714564242882E-2</v>
      </c>
      <c r="N2936" s="52">
        <f>IFERROR(_xll.qlIndexFixing(Index6M,$H2936,TRUE,_xll.ohTrigger(RecalcTrigger,Trigger6M)),NA())</f>
        <v>1.8654686258607795E-2</v>
      </c>
      <c r="O2936" s="52">
        <f>IFERROR(_xll.qlIndexFixing(ONIndex6M,I2936,TRUE,_xll.ohTrigger(RecalcTrigger,Trigger6M)),NA())</f>
        <v>1.8570620637898827E-2</v>
      </c>
      <c r="P2936" s="52">
        <f>IFERROR(_xll.qlIndexFixing(Index1Y,$H2936,TRUE,_xll.ohTrigger(RecalcTrigger,Trigger1Y)),NA())</f>
        <v>2.0725038886590132E-2</v>
      </c>
      <c r="Q2936" s="52">
        <f>IFERROR(_xll.qlIndexFixing(ONIndex1Y,I2936,TRUE,_xll.ohTrigger(RecalcTrigger,Trigger1Y)),NA())</f>
        <v>2.0518669348081886E-2</v>
      </c>
    </row>
    <row r="2937" spans="2:17" x14ac:dyDescent="0.2">
      <c r="B2937" s="46" t="s">
        <v>51</v>
      </c>
      <c r="D2937" s="49">
        <f>_xll.qlCalendarAdvance(LocalCalendar,$D2936,B2937,"f",FALSE)</f>
        <v>60379</v>
      </c>
      <c r="E2937" s="49">
        <f>_xll.qlInterestRateIndexValueDate(IndexON,D2937)</f>
        <v>60379</v>
      </c>
      <c r="F2937" s="52">
        <f>IFERROR(_xll.qlIndexFixing(IndexON,D2937,TRUE,_xll.ohTrigger(RecalcTrigger,TriggerON)),NA())</f>
        <v>1.214021493150419E-2</v>
      </c>
      <c r="H2937" s="49">
        <f>_xll.qlCalendarAdvance(IborCalendar,$H2936,B2937,"f",FALSE)</f>
        <v>60357</v>
      </c>
      <c r="I2937" s="49">
        <f>_xll.qlInterestRateIndexValueDate(Index1M,$H2937)</f>
        <v>60359</v>
      </c>
      <c r="J2937" s="52">
        <f>IFERROR(_xll.qlIndexFixing(Index1M,$H2937,TRUE,_xll.ohTrigger(RecalcTrigger,Trigger1M)),NA())</f>
        <v>1.5219114621573096E-2</v>
      </c>
      <c r="K2937" s="52">
        <f>IFERROR(_xll.qlIndexFixing(ONIndex1M,I2937,TRUE,_xll.ohTrigger(RecalcTrigger,Trigger1M)),NA())</f>
        <v>1.52096602849916E-2</v>
      </c>
      <c r="L2937" s="52">
        <f>IFERROR(_xll.qlIndexFixing(Index3M,H2937,TRUE,_xll.ohTrigger(RecalcTrigger,Trigger3M)),NA())</f>
        <v>1.6735733097733539E-2</v>
      </c>
      <c r="M2937" s="52">
        <f>IFERROR(_xll.qlIndexFixing(ONIndex3M,I2937,TRUE,_xll.ohTrigger(RecalcTrigger,Trigger3M)),NA())</f>
        <v>1.6702412715856596E-2</v>
      </c>
      <c r="N2937" s="52">
        <f>IFERROR(_xll.qlIndexFixing(Index6M,$H2937,TRUE,_xll.ohTrigger(RecalcTrigger,Trigger6M)),NA())</f>
        <v>1.8653902022123539E-2</v>
      </c>
      <c r="O2937" s="52">
        <f>IFERROR(_xll.qlIndexFixing(ONIndex6M,I2937,TRUE,_xll.ohTrigger(RecalcTrigger,Trigger6M)),NA())</f>
        <v>1.8570259268164691E-2</v>
      </c>
      <c r="P2937" s="52">
        <f>IFERROR(_xll.qlIndexFixing(Index1Y,$H2937,TRUE,_xll.ohTrigger(RecalcTrigger,Trigger1Y)),NA())</f>
        <v>2.0724713609002913E-2</v>
      </c>
      <c r="Q2937" s="52">
        <f>IFERROR(_xll.qlIndexFixing(ONIndex1Y,I2937,TRUE,_xll.ohTrigger(RecalcTrigger,Trigger1Y)),NA())</f>
        <v>2.0518283595691855E-2</v>
      </c>
    </row>
    <row r="2938" spans="2:17" x14ac:dyDescent="0.2">
      <c r="B2938" s="46" t="s">
        <v>51</v>
      </c>
      <c r="D2938" s="49">
        <f>_xll.qlCalendarAdvance(LocalCalendar,$D2937,B2938,"f",FALSE)</f>
        <v>60386</v>
      </c>
      <c r="E2938" s="49">
        <f>_xll.qlInterestRateIndexValueDate(IndexON,D2938)</f>
        <v>60386</v>
      </c>
      <c r="F2938" s="52">
        <f>IFERROR(_xll.qlIndexFixing(IndexON,D2938,TRUE,_xll.ohTrigger(RecalcTrigger,TriggerON)),NA())</f>
        <v>1.2139753571513978E-2</v>
      </c>
      <c r="H2938" s="49">
        <f>_xll.qlCalendarAdvance(IborCalendar,$H2937,B2938,"f",FALSE)</f>
        <v>60364</v>
      </c>
      <c r="I2938" s="49">
        <f>_xll.qlInterestRateIndexValueDate(Index1M,$H2938)</f>
        <v>60366</v>
      </c>
      <c r="J2938" s="52">
        <f>IFERROR(_xll.qlIndexFixing(Index1M,$H2938,TRUE,_xll.ohTrigger(RecalcTrigger,Trigger1M)),NA())</f>
        <v>1.5218460288942137E-2</v>
      </c>
      <c r="K2938" s="52">
        <f>IFERROR(_xll.qlIndexFixing(ONIndex1M,I2938,TRUE,_xll.ohTrigger(RecalcTrigger,Trigger1M)),NA())</f>
        <v>1.5209291944193737E-2</v>
      </c>
      <c r="L2938" s="52">
        <f>IFERROR(_xll.qlIndexFixing(Index3M,H2938,TRUE,_xll.ohTrigger(RecalcTrigger,Trigger3M)),NA())</f>
        <v>1.6735493215112519E-2</v>
      </c>
      <c r="M2938" s="52">
        <f>IFERROR(_xll.qlIndexFixing(ONIndex3M,I2938,TRUE,_xll.ohTrigger(RecalcTrigger,Trigger3M)),NA())</f>
        <v>1.6702152203524889E-2</v>
      </c>
      <c r="N2938" s="52">
        <f>IFERROR(_xll.qlIndexFixing(Index6M,$H2938,TRUE,_xll.ohTrigger(RecalcTrigger,Trigger6M)),NA())</f>
        <v>1.8653623583142379E-2</v>
      </c>
      <c r="O2938" s="52">
        <f>IFERROR(_xll.qlIndexFixing(ONIndex6M,I2938,TRUE,_xll.ohTrigger(RecalcTrigger,Trigger6M)),NA())</f>
        <v>1.8569946142958926E-2</v>
      </c>
      <c r="P2938" s="52">
        <f>IFERROR(_xll.qlIndexFixing(Index1Y,$H2938,TRUE,_xll.ohTrigger(RecalcTrigger,Trigger1Y)),NA())</f>
        <v>2.0726726780904963E-2</v>
      </c>
      <c r="Q2938" s="52">
        <f>IFERROR(_xll.qlIndexFixing(ONIndex1Y,I2938,TRUE,_xll.ohTrigger(RecalcTrigger,Trigger1Y)),NA())</f>
        <v>2.0517948483833592E-2</v>
      </c>
    </row>
    <row r="2939" spans="2:17" x14ac:dyDescent="0.2">
      <c r="B2939" s="46" t="s">
        <v>51</v>
      </c>
      <c r="D2939" s="49">
        <f>_xll.qlCalendarAdvance(LocalCalendar,$D2938,B2939,"f",FALSE)</f>
        <v>60393</v>
      </c>
      <c r="E2939" s="49">
        <f>_xll.qlInterestRateIndexValueDate(IndexON,D2939)</f>
        <v>60393</v>
      </c>
      <c r="F2939" s="52">
        <f>IFERROR(_xll.qlIndexFixing(IndexON,D2939,TRUE,_xll.ohTrigger(RecalcTrigger,TriggerON)),NA())</f>
        <v>1.2139298398254894E-2</v>
      </c>
      <c r="H2939" s="49">
        <f>_xll.qlCalendarAdvance(IborCalendar,$H2938,B2939,"f",FALSE)</f>
        <v>60371</v>
      </c>
      <c r="I2939" s="49">
        <f>_xll.qlInterestRateIndexValueDate(Index1M,$H2939)</f>
        <v>60373</v>
      </c>
      <c r="J2939" s="52">
        <f>IFERROR(_xll.qlIndexFixing(Index1M,$H2939,TRUE,_xll.ohTrigger(RecalcTrigger,Trigger1M)),NA())</f>
        <v>1.5218106776327955E-2</v>
      </c>
      <c r="K2939" s="52">
        <f>IFERROR(_xll.qlIndexFixing(ONIndex1M,I2939,TRUE,_xll.ohTrigger(RecalcTrigger,Trigger1M)),NA())</f>
        <v>1.5208928360470608E-2</v>
      </c>
      <c r="L2939" s="52">
        <f>IFERROR(_xll.qlIndexFixing(Index3M,H2939,TRUE,_xll.ohTrigger(RecalcTrigger,Trigger3M)),NA())</f>
        <v>1.6735256711134797E-2</v>
      </c>
      <c r="M2939" s="52">
        <f>IFERROR(_xll.qlIndexFixing(ONIndex3M,I2939,TRUE,_xll.ohTrigger(RecalcTrigger,Trigger3M)),NA())</f>
        <v>1.6701895055621918E-2</v>
      </c>
      <c r="N2939" s="52">
        <f>IFERROR(_xll.qlIndexFixing(Index6M,$H2939,TRUE,_xll.ohTrigger(RecalcTrigger,Trigger6M)),NA())</f>
        <v>1.8653348039522108E-2</v>
      </c>
      <c r="O2939" s="52">
        <f>IFERROR(_xll.qlIndexFixing(ONIndex6M,I2939,TRUE,_xll.ohTrigger(RecalcTrigger,Trigger6M)),NA())</f>
        <v>1.8569635885938851E-2</v>
      </c>
      <c r="P2939" s="52">
        <f>IFERROR(_xll.qlIndexFixing(Index1Y,$H2939,TRUE,_xll.ohTrigger(RecalcTrigger,Trigger1Y)),NA())</f>
        <v>2.0724151624800395E-2</v>
      </c>
      <c r="Q2939" s="52">
        <f>IFERROR(_xll.qlIndexFixing(ONIndex1Y,I2939,TRUE,_xll.ohTrigger(RecalcTrigger,Trigger1Y)),NA())</f>
        <v>2.0517615631687747E-2</v>
      </c>
    </row>
    <row r="2940" spans="2:17" x14ac:dyDescent="0.2">
      <c r="B2940" s="46" t="s">
        <v>51</v>
      </c>
      <c r="D2940" s="49">
        <f>_xll.qlCalendarAdvance(LocalCalendar,$D2939,B2940,"f",FALSE)</f>
        <v>60400</v>
      </c>
      <c r="E2940" s="49">
        <f>_xll.qlInterestRateIndexValueDate(IndexON,D2940)</f>
        <v>60400</v>
      </c>
      <c r="F2940" s="52">
        <f>IFERROR(_xll.qlIndexFixing(IndexON,D2940,TRUE,_xll.ohTrigger(RecalcTrigger,TriggerON)),NA())</f>
        <v>1.2138849411806873E-2</v>
      </c>
      <c r="H2940" s="49">
        <f>_xll.qlCalendarAdvance(IborCalendar,$H2939,B2940,"f",FALSE)</f>
        <v>60378</v>
      </c>
      <c r="I2940" s="49">
        <f>_xll.qlInterestRateIndexValueDate(Index1M,$H2940)</f>
        <v>60380</v>
      </c>
      <c r="J2940" s="52">
        <f>IFERROR(_xll.qlIndexFixing(Index1M,$H2940,TRUE,_xll.ohTrigger(RecalcTrigger,Trigger1M)),NA())</f>
        <v>1.5218055059704548E-2</v>
      </c>
      <c r="K2940" s="52">
        <f>IFERROR(_xll.qlIndexFixing(ONIndex1M,I2940,TRUE,_xll.ohTrigger(RecalcTrigger,Trigger1M)),NA())</f>
        <v>1.520856953390215E-2</v>
      </c>
      <c r="L2940" s="52">
        <f>IFERROR(_xll.qlIndexFixing(Index3M,H2940,TRUE,_xll.ohTrigger(RecalcTrigger,Trigger3M)),NA())</f>
        <v>1.6735023585797742E-2</v>
      </c>
      <c r="M2940" s="52">
        <f>IFERROR(_xll.qlIndexFixing(ONIndex3M,I2940,TRUE,_xll.ohTrigger(RecalcTrigger,Trigger3M)),NA())</f>
        <v>1.6701641272227619E-2</v>
      </c>
      <c r="N2940" s="52">
        <f>IFERROR(_xll.qlIndexFixing(Index6M,$H2940,TRUE,_xll.ohTrigger(RecalcTrigger,Trigger6M)),NA())</f>
        <v>1.865307539126098E-2</v>
      </c>
      <c r="O2940" s="52">
        <f>IFERROR(_xll.qlIndexFixing(ONIndex6M,I2940,TRUE,_xll.ohTrigger(RecalcTrigger,Trigger6M)),NA())</f>
        <v>1.8569328497104465E-2</v>
      </c>
      <c r="P2940" s="52">
        <f>IFERROR(_xll.qlIndexFixing(Index1Y,$H2940,TRUE,_xll.ohTrigger(RecalcTrigger,Trigger1Y)),NA())</f>
        <v>2.0723874093673548E-2</v>
      </c>
      <c r="Q2940" s="52">
        <f>IFERROR(_xll.qlIndexFixing(ONIndex1Y,I2940,TRUE,_xll.ohTrigger(RecalcTrigger,Trigger1Y)),NA())</f>
        <v>2.051728503941419E-2</v>
      </c>
    </row>
    <row r="2941" spans="2:17" x14ac:dyDescent="0.2">
      <c r="B2941" s="46" t="s">
        <v>51</v>
      </c>
      <c r="D2941" s="49">
        <f>_xll.qlCalendarAdvance(LocalCalendar,$D2940,B2941,"f",FALSE)</f>
        <v>60407</v>
      </c>
      <c r="E2941" s="49">
        <f>_xll.qlInterestRateIndexValueDate(IndexON,D2941)</f>
        <v>60407</v>
      </c>
      <c r="F2941" s="52">
        <f>IFERROR(_xll.qlIndexFixing(IndexON,D2941,TRUE,_xll.ohTrigger(RecalcTrigger,TriggerON)),NA())</f>
        <v>1.2138406612249852E-2</v>
      </c>
      <c r="H2941" s="49">
        <f>_xll.qlCalendarAdvance(IborCalendar,$H2940,B2941,"f",FALSE)</f>
        <v>60385</v>
      </c>
      <c r="I2941" s="49">
        <f>_xll.qlInterestRateIndexValueDate(Index1M,$H2941)</f>
        <v>60387</v>
      </c>
      <c r="J2941" s="52">
        <f>IFERROR(_xll.qlIndexFixing(Index1M,$H2941,TRUE,_xll.ohTrigger(RecalcTrigger,Trigger1M)),NA())</f>
        <v>1.5216522202930287E-2</v>
      </c>
      <c r="K2941" s="52">
        <f>IFERROR(_xll.qlIndexFixing(ONIndex1M,I2941,TRUE,_xll.ohTrigger(RecalcTrigger,Trigger1M)),NA())</f>
        <v>1.5208215464488362E-2</v>
      </c>
      <c r="L2941" s="52">
        <f>IFERROR(_xll.qlIndexFixing(Index3M,H2941,TRUE,_xll.ohTrigger(RecalcTrigger,Trigger3M)),NA())</f>
        <v>1.6735166504590011E-2</v>
      </c>
      <c r="M2941" s="52">
        <f>IFERROR(_xll.qlIndexFixing(ONIndex3M,I2941,TRUE,_xll.ohTrigger(RecalcTrigger,Trigger3M)),NA())</f>
        <v>1.6701390853421927E-2</v>
      </c>
      <c r="N2941" s="52">
        <f>IFERROR(_xll.qlIndexFixing(Index6M,$H2941,TRUE,_xll.ohTrigger(RecalcTrigger,Trigger6M)),NA())</f>
        <v>1.8652805638358562E-2</v>
      </c>
      <c r="O2941" s="52">
        <f>IFERROR(_xll.qlIndexFixing(ONIndex6M,I2941,TRUE,_xll.ohTrigger(RecalcTrigger,Trigger6M)),NA())</f>
        <v>1.8569023976535703E-2</v>
      </c>
      <c r="P2941" s="52">
        <f>IFERROR(_xll.qlIndexFixing(Index1Y,$H2941,TRUE,_xll.ohTrigger(RecalcTrigger,Trigger1Y)),NA())</f>
        <v>2.0723598869861151E-2</v>
      </c>
      <c r="Q2941" s="52">
        <f>IFERROR(_xll.qlIndexFixing(ONIndex1Y,I2941,TRUE,_xll.ohTrigger(RecalcTrigger,Trigger1Y)),NA())</f>
        <v>2.0516956707092859E-2</v>
      </c>
    </row>
    <row r="2942" spans="2:17" x14ac:dyDescent="0.2">
      <c r="B2942" s="46" t="s">
        <v>51</v>
      </c>
      <c r="D2942" s="49">
        <f>_xll.qlCalendarAdvance(LocalCalendar,$D2941,B2942,"f",FALSE)</f>
        <v>60414</v>
      </c>
      <c r="E2942" s="49">
        <f>_xll.qlInterestRateIndexValueDate(IndexON,D2942)</f>
        <v>60414</v>
      </c>
      <c r="F2942" s="52">
        <f>IFERROR(_xll.qlIndexFixing(IndexON,D2942,TRUE,_xll.ohTrigger(RecalcTrigger,TriggerON)),NA())</f>
        <v>1.2137969999503895E-2</v>
      </c>
      <c r="H2942" s="49">
        <f>_xll.qlCalendarAdvance(IborCalendar,$H2941,B2942,"f",FALSE)</f>
        <v>60392</v>
      </c>
      <c r="I2942" s="49">
        <f>_xll.qlInterestRateIndexValueDate(Index1M,$H2942)</f>
        <v>60394</v>
      </c>
      <c r="J2942" s="52">
        <f>IFERROR(_xll.qlIndexFixing(Index1M,$H2942,TRUE,_xll.ohTrigger(RecalcTrigger,Trigger1M)),NA())</f>
        <v>1.5217074818973386E-2</v>
      </c>
      <c r="K2942" s="52">
        <f>IFERROR(_xll.qlIndexFixing(ONIndex1M,I2942,TRUE,_xll.ohTrigger(RecalcTrigger,Trigger1M)),NA())</f>
        <v>1.5207866152389116E-2</v>
      </c>
      <c r="L2942" s="52">
        <f>IFERROR(_xll.qlIndexFixing(Index3M,H2942,TRUE,_xll.ohTrigger(RecalcTrigger,Trigger3M)),NA())</f>
        <v>1.673494036737758E-2</v>
      </c>
      <c r="M2942" s="52">
        <f>IFERROR(_xll.qlIndexFixing(ONIndex3M,I2942,TRUE,_xll.ohTrigger(RecalcTrigger,Trigger3M)),NA())</f>
        <v>1.6701143799204843E-2</v>
      </c>
      <c r="N2942" s="52">
        <f>IFERROR(_xll.qlIndexFixing(Index6M,$H2942,TRUE,_xll.ohTrigger(RecalcTrigger,Trigger6M)),NA())</f>
        <v>1.8653929860279684E-2</v>
      </c>
      <c r="O2942" s="52">
        <f>IFERROR(_xll.qlIndexFixing(ONIndex6M,I2942,TRUE,_xll.ohTrigger(RecalcTrigger,Trigger6M)),NA())</f>
        <v>1.8568722324392439E-2</v>
      </c>
      <c r="P2942" s="52">
        <f>IFERROR(_xll.qlIndexFixing(Index1Y,$H2942,TRUE,_xll.ohTrigger(RecalcTrigger,Trigger1Y)),NA())</f>
        <v>2.0723325953360572E-2</v>
      </c>
      <c r="Q2942" s="52">
        <f>IFERROR(_xll.qlIndexFixing(ONIndex1Y,I2942,TRUE,_xll.ohTrigger(RecalcTrigger,Trigger1Y)),NA())</f>
        <v>2.0516630634723754E-2</v>
      </c>
    </row>
    <row r="2943" spans="2:17" x14ac:dyDescent="0.2">
      <c r="B2943" s="46" t="s">
        <v>51</v>
      </c>
      <c r="D2943" s="49">
        <f>_xll.qlCalendarAdvance(LocalCalendar,$D2942,B2943,"f",FALSE)</f>
        <v>60421</v>
      </c>
      <c r="E2943" s="49">
        <f>_xll.qlInterestRateIndexValueDate(IndexON,D2943)</f>
        <v>60421</v>
      </c>
      <c r="F2943" s="52">
        <f>IFERROR(_xll.qlIndexFixing(IndexON,D2943,TRUE,_xll.ohTrigger(RecalcTrigger,TriggerON)),NA())</f>
        <v>1.2137539573569001E-2</v>
      </c>
      <c r="H2943" s="49">
        <f>_xll.qlCalendarAdvance(IborCalendar,$H2942,B2943,"f",FALSE)</f>
        <v>60399</v>
      </c>
      <c r="I2943" s="49">
        <f>_xll.qlInterestRateIndexValueDate(Index1M,$H2943)</f>
        <v>60401</v>
      </c>
      <c r="J2943" s="52">
        <f>IFERROR(_xll.qlIndexFixing(Index1M,$H2943,TRUE,_xll.ohTrigger(RecalcTrigger,Trigger1M)),NA())</f>
        <v>1.5216740360017855E-2</v>
      </c>
      <c r="K2943" s="52">
        <f>IFERROR(_xll.qlIndexFixing(ONIndex1M,I2943,TRUE,_xll.ohTrigger(RecalcTrigger,Trigger1M)),NA())</f>
        <v>1.5207521597364604E-2</v>
      </c>
      <c r="L2943" s="52">
        <f>IFERROR(_xll.qlIndexFixing(Index3M,H2943,TRUE,_xll.ohTrigger(RecalcTrigger,Trigger3M)),NA())</f>
        <v>1.6734717608964125E-2</v>
      </c>
      <c r="M2943" s="52">
        <f>IFERROR(_xll.qlIndexFixing(ONIndex3M,I2943,TRUE,_xll.ohTrigger(RecalcTrigger,Trigger3M)),NA())</f>
        <v>1.6700900109576367E-2</v>
      </c>
      <c r="N2943" s="52">
        <f>IFERROR(_xll.qlIndexFixing(Index6M,$H2943,TRUE,_xll.ohTrigger(RecalcTrigger,Trigger6M)),NA())</f>
        <v>1.8653666477779791E-2</v>
      </c>
      <c r="O2943" s="52">
        <f>IFERROR(_xll.qlIndexFixing(ONIndex6M,I2943,TRUE,_xll.ohTrigger(RecalcTrigger,Trigger6M)),NA())</f>
        <v>1.8568423540434864E-2</v>
      </c>
      <c r="P2943" s="52">
        <f>IFERROR(_xll.qlIndexFixing(Index1Y,$H2943,TRUE,_xll.ohTrigger(RecalcTrigger,Trigger1Y)),NA())</f>
        <v>2.0723055344170283E-2</v>
      </c>
      <c r="Q2943" s="52">
        <f>IFERROR(_xll.qlIndexFixing(ONIndex1Y,I2943,TRUE,_xll.ohTrigger(RecalcTrigger,Trigger1Y)),NA())</f>
        <v>2.0516306822147001E-2</v>
      </c>
    </row>
    <row r="2944" spans="2:17" x14ac:dyDescent="0.2">
      <c r="B2944" s="46" t="s">
        <v>51</v>
      </c>
      <c r="D2944" s="49">
        <f>_xll.qlCalendarAdvance(LocalCalendar,$D2943,B2944,"f",FALSE)</f>
        <v>60428</v>
      </c>
      <c r="E2944" s="49">
        <f>_xll.qlInterestRateIndexValueDate(IndexON,D2944)</f>
        <v>60428</v>
      </c>
      <c r="F2944" s="52">
        <f>IFERROR(_xll.qlIndexFixing(IndexON,D2944,TRUE,_xll.ohTrigger(RecalcTrigger,TriggerON)),NA())</f>
        <v>1.213711533444517E-2</v>
      </c>
      <c r="H2944" s="49">
        <f>_xll.qlCalendarAdvance(IborCalendar,$H2943,B2944,"f",FALSE)</f>
        <v>60406</v>
      </c>
      <c r="I2944" s="49">
        <f>_xll.qlInterestRateIndexValueDate(Index1M,$H2944)</f>
        <v>60408</v>
      </c>
      <c r="J2944" s="52">
        <f>IFERROR(_xll.qlIndexFixing(Index1M,$H2944,TRUE,_xll.ohTrigger(RecalcTrigger,Trigger1M)),NA())</f>
        <v>1.5216410664471991E-2</v>
      </c>
      <c r="K2944" s="52">
        <f>IFERROR(_xll.qlIndexFixing(ONIndex1M,I2944,TRUE,_xll.ohTrigger(RecalcTrigger,Trigger1M)),NA())</f>
        <v>1.5207181799494762E-2</v>
      </c>
      <c r="L2944" s="52">
        <f>IFERROR(_xll.qlIndexFixing(Index3M,H2944,TRUE,_xll.ohTrigger(RecalcTrigger,Trigger3M)),NA())</f>
        <v>1.6734498229345307E-2</v>
      </c>
      <c r="M2944" s="52">
        <f>IFERROR(_xll.qlIndexFixing(ONIndex3M,I2944,TRUE,_xll.ohTrigger(RecalcTrigger,Trigger3M)),NA())</f>
        <v>1.6700659784376626E-2</v>
      </c>
      <c r="N2944" s="52">
        <f>IFERROR(_xll.qlIndexFixing(Index6M,$H2944,TRUE,_xll.ohTrigger(RecalcTrigger,Trigger6M)),NA())</f>
        <v>1.8653405991083061E-2</v>
      </c>
      <c r="O2944" s="52">
        <f>IFERROR(_xll.qlIndexFixing(ONIndex6M,I2944,TRUE,_xll.ohTrigger(RecalcTrigger,Trigger6M)),NA())</f>
        <v>1.8568127624662978E-2</v>
      </c>
      <c r="P2944" s="52">
        <f>IFERROR(_xll.qlIndexFixing(Index1Y,$H2944,TRUE,_xll.ohTrigger(RecalcTrigger,Trigger1Y)),NA())</f>
        <v>2.072278704228853E-2</v>
      </c>
      <c r="Q2944" s="52">
        <f>IFERROR(_xll.qlIndexFixing(ONIndex1Y,I2944,TRUE,_xll.ohTrigger(RecalcTrigger,Trigger1Y)),NA())</f>
        <v>2.0515985269442538E-2</v>
      </c>
    </row>
    <row r="2945" spans="2:17" x14ac:dyDescent="0.2">
      <c r="B2945" s="46" t="s">
        <v>51</v>
      </c>
      <c r="D2945" s="49">
        <f>_xll.qlCalendarAdvance(LocalCalendar,$D2944,B2945,"f",FALSE)</f>
        <v>60435</v>
      </c>
      <c r="E2945" s="49">
        <f>_xll.qlInterestRateIndexValueDate(IndexON,D2945)</f>
        <v>60435</v>
      </c>
      <c r="F2945" s="52">
        <f>IFERROR(_xll.qlIndexFixing(IndexON,D2945,TRUE,_xll.ohTrigger(RecalcTrigger,TriggerON)),NA())</f>
        <v>1.2136697282212339E-2</v>
      </c>
      <c r="H2945" s="49">
        <f>_xll.qlCalendarAdvance(IborCalendar,$H2944,B2945,"f",FALSE)</f>
        <v>60413</v>
      </c>
      <c r="I2945" s="49">
        <f>_xll.qlInterestRateIndexValueDate(Index1M,$H2945)</f>
        <v>60415</v>
      </c>
      <c r="J2945" s="52">
        <f>IFERROR(_xll.qlIndexFixing(Index1M,$H2945,TRUE,_xll.ohTrigger(RecalcTrigger,Trigger1M)),NA())</f>
        <v>1.5216085732340789E-2</v>
      </c>
      <c r="K2945" s="52">
        <f>IFERROR(_xll.qlIndexFixing(ONIndex1M,I2945,TRUE,_xll.ohTrigger(RecalcTrigger,Trigger1M)),NA())</f>
        <v>1.5206846758859527E-2</v>
      </c>
      <c r="L2945" s="52">
        <f>IFERROR(_xll.qlIndexFixing(Index3M,H2945,TRUE,_xll.ohTrigger(RecalcTrigger,Trigger3M)),NA())</f>
        <v>1.673428222852286E-2</v>
      </c>
      <c r="M2945" s="52">
        <f>IFERROR(_xll.qlIndexFixing(ONIndex3M,I2945,TRUE,_xll.ohTrigger(RecalcTrigger,Trigger3M)),NA())</f>
        <v>1.6700422823845429E-2</v>
      </c>
      <c r="N2945" s="52">
        <f>IFERROR(_xll.qlIndexFixing(Index6M,$H2945,TRUE,_xll.ohTrigger(RecalcTrigger,Trigger6M)),NA())</f>
        <v>1.8653148400189497E-2</v>
      </c>
      <c r="O2945" s="52">
        <f>IFERROR(_xll.qlIndexFixing(ONIndex6M,I2945,TRUE,_xll.ohTrigger(RecalcTrigger,Trigger6M)),NA())</f>
        <v>1.8567834577396525E-2</v>
      </c>
      <c r="P2945" s="52">
        <f>IFERROR(_xll.qlIndexFixing(Index1Y,$H2945,TRUE,_xll.ohTrigger(RecalcTrigger,Trigger1Y)),NA())</f>
        <v>2.0722521047712904E-2</v>
      </c>
      <c r="Q2945" s="52">
        <f>IFERROR(_xll.qlIndexFixing(ONIndex1Y,I2945,TRUE,_xll.ohTrigger(RecalcTrigger,Trigger1Y)),NA())</f>
        <v>2.0515665976610364E-2</v>
      </c>
    </row>
    <row r="2946" spans="2:17" x14ac:dyDescent="0.2">
      <c r="B2946" s="46" t="s">
        <v>51</v>
      </c>
      <c r="D2946" s="49">
        <f>_xll.qlCalendarAdvance(LocalCalendar,$D2945,B2946,"f",FALSE)</f>
        <v>60442</v>
      </c>
      <c r="E2946" s="49">
        <f>_xll.qlInterestRateIndexValueDate(IndexON,D2946)</f>
        <v>60442</v>
      </c>
      <c r="F2946" s="52">
        <f>IFERROR(_xll.qlIndexFixing(IndexON,D2946,TRUE,_xll.ohTrigger(RecalcTrigger,TriggerON)),NA())</f>
        <v>1.2136285416630699E-2</v>
      </c>
      <c r="H2946" s="49">
        <f>_xll.qlCalendarAdvance(IborCalendar,$H2945,B2946,"f",FALSE)</f>
        <v>60420</v>
      </c>
      <c r="I2946" s="49">
        <f>_xll.qlInterestRateIndexValueDate(Index1M,$H2946)</f>
        <v>60422</v>
      </c>
      <c r="J2946" s="52">
        <f>IFERROR(_xll.qlIndexFixing(Index1M,$H2946,TRUE,_xll.ohTrigger(RecalcTrigger,Trigger1M)),NA())</f>
        <v>1.5215765563621753E-2</v>
      </c>
      <c r="K2946" s="52">
        <f>IFERROR(_xll.qlIndexFixing(ONIndex1M,I2946,TRUE,_xll.ohTrigger(RecalcTrigger,Trigger1M)),NA())</f>
        <v>1.5206516475299026E-2</v>
      </c>
      <c r="L2946" s="52">
        <f>IFERROR(_xll.qlIndexFixing(Index3M,H2946,TRUE,_xll.ohTrigger(RecalcTrigger,Trigger3M)),NA())</f>
        <v>1.673406960649592E-2</v>
      </c>
      <c r="M2946" s="52">
        <f>IFERROR(_xll.qlIndexFixing(ONIndex3M,I2946,TRUE,_xll.ohTrigger(RecalcTrigger,Trigger3M)),NA())</f>
        <v>1.6700189227822904E-2</v>
      </c>
      <c r="N2946" s="52">
        <f>IFERROR(_xll.qlIndexFixing(Index6M,$H2946,TRUE,_xll.ohTrigger(RecalcTrigger,Trigger6M)),NA())</f>
        <v>1.8651500304182077E-2</v>
      </c>
      <c r="O2946" s="52">
        <f>IFERROR(_xll.qlIndexFixing(ONIndex6M,I2946,TRUE,_xll.ohTrigger(RecalcTrigger,Trigger6M)),NA())</f>
        <v>1.8567544398235825E-2</v>
      </c>
      <c r="P2946" s="52">
        <f>IFERROR(_xll.qlIndexFixing(Index1Y,$H2946,TRUE,_xll.ohTrigger(RecalcTrigger,Trigger1Y)),NA())</f>
        <v>2.0722257360442094E-2</v>
      </c>
      <c r="Q2946" s="52">
        <f>IFERROR(_xll.qlIndexFixing(ONIndex1Y,I2946,TRUE,_xll.ohTrigger(RecalcTrigger,Trigger1Y)),NA())</f>
        <v>2.0515348943810352E-2</v>
      </c>
    </row>
    <row r="2947" spans="2:17" x14ac:dyDescent="0.2">
      <c r="B2947" s="46" t="s">
        <v>51</v>
      </c>
      <c r="D2947" s="49">
        <f>_xll.qlCalendarAdvance(LocalCalendar,$D2946,B2947,"f",FALSE)</f>
        <v>60449</v>
      </c>
      <c r="E2947" s="49">
        <f>_xll.qlInterestRateIndexValueDate(IndexON,D2947)</f>
        <v>60449</v>
      </c>
      <c r="F2947" s="52">
        <f>IFERROR(_xll.qlIndexFixing(IndexON,D2947,TRUE,_xll.ohTrigger(RecalcTrigger,TriggerON)),NA())</f>
        <v>1.2135879738099931E-2</v>
      </c>
      <c r="H2947" s="49">
        <f>_xll.qlCalendarAdvance(IborCalendar,$H2946,B2947,"f",FALSE)</f>
        <v>60427</v>
      </c>
      <c r="I2947" s="49">
        <f>_xll.qlInterestRateIndexValueDate(Index1M,$H2947)</f>
        <v>60429</v>
      </c>
      <c r="J2947" s="52">
        <f>IFERROR(_xll.qlIndexFixing(Index1M,$H2947,TRUE,_xll.ohTrigger(RecalcTrigger,Trigger1M)),NA())</f>
        <v>1.5215450158312382E-2</v>
      </c>
      <c r="K2947" s="52">
        <f>IFERROR(_xll.qlIndexFixing(ONIndex1M,I2947,TRUE,_xll.ohTrigger(RecalcTrigger,Trigger1M)),NA())</f>
        <v>1.5206190948973131E-2</v>
      </c>
      <c r="L2947" s="52">
        <f>IFERROR(_xll.qlIndexFixing(Index3M,H2947,TRUE,_xll.ohTrigger(RecalcTrigger,Trigger3M)),NA())</f>
        <v>1.6733860363263613E-2</v>
      </c>
      <c r="M2947" s="52">
        <f>IFERROR(_xll.qlIndexFixing(ONIndex3M,I2947,TRUE,_xll.ohTrigger(RecalcTrigger,Trigger3M)),NA())</f>
        <v>1.669995899630905E-2</v>
      </c>
      <c r="N2947" s="52">
        <f>IFERROR(_xll.qlIndexFixing(Index6M,$H2947,TRUE,_xll.ohTrigger(RecalcTrigger,Trigger6M)),NA())</f>
        <v>1.8651247923405251E-2</v>
      </c>
      <c r="O2947" s="52">
        <f>IFERROR(_xll.qlIndexFixing(ONIndex6M,I2947,TRUE,_xll.ohTrigger(RecalcTrigger,Trigger6M)),NA())</f>
        <v>1.8567257087260813E-2</v>
      </c>
      <c r="P2947" s="52">
        <f>IFERROR(_xll.qlIndexFixing(Index1Y,$H2947,TRUE,_xll.ohTrigger(RecalcTrigger,Trigger1Y)),NA())</f>
        <v>2.0721995980474559E-2</v>
      </c>
      <c r="Q2947" s="52">
        <f>IFERROR(_xll.qlIndexFixing(ONIndex1Y,I2947,TRUE,_xll.ohTrigger(RecalcTrigger,Trigger1Y)),NA())</f>
        <v>2.0515034170802693E-2</v>
      </c>
    </row>
    <row r="2948" spans="2:17" x14ac:dyDescent="0.2">
      <c r="B2948" s="46" t="s">
        <v>51</v>
      </c>
      <c r="D2948" s="49">
        <f>_xll.qlCalendarAdvance(LocalCalendar,$D2947,B2948,"f",FALSE)</f>
        <v>60456</v>
      </c>
      <c r="E2948" s="49">
        <f>_xll.qlInterestRateIndexValueDate(IndexON,D2948)</f>
        <v>60456</v>
      </c>
      <c r="F2948" s="52">
        <f>IFERROR(_xll.qlIndexFixing(IndexON,D2948,TRUE,_xll.ohTrigger(RecalcTrigger,TriggerON)),NA())</f>
        <v>1.2135480246140418E-2</v>
      </c>
      <c r="H2948" s="49">
        <f>_xll.qlCalendarAdvance(IborCalendar,$H2947,B2948,"f",FALSE)</f>
        <v>60434</v>
      </c>
      <c r="I2948" s="49">
        <f>_xll.qlInterestRateIndexValueDate(Index1M,$H2948)</f>
        <v>60436</v>
      </c>
      <c r="J2948" s="52">
        <f>IFERROR(_xll.qlIndexFixing(Index1M,$H2948,TRUE,_xll.ohTrigger(RecalcTrigger,Trigger1M)),NA())</f>
        <v>1.5215139516415177E-2</v>
      </c>
      <c r="K2948" s="52">
        <f>IFERROR(_xll.qlIndexFixing(ONIndex1M,I2948,TRUE,_xll.ohTrigger(RecalcTrigger,Trigger1M)),NA())</f>
        <v>1.5205870179801906E-2</v>
      </c>
      <c r="L2948" s="52">
        <f>IFERROR(_xll.qlIndexFixing(Index3M,H2948,TRUE,_xll.ohTrigger(RecalcTrigger,Trigger3M)),NA())</f>
        <v>1.6733654498825943E-2</v>
      </c>
      <c r="M2948" s="52">
        <f>IFERROR(_xll.qlIndexFixing(ONIndex3M,I2948,TRUE,_xll.ohTrigger(RecalcTrigger,Trigger3M)),NA())</f>
        <v>1.6699732129383804E-2</v>
      </c>
      <c r="N2948" s="52">
        <f>IFERROR(_xll.qlIndexFixing(Index6M,$H2948,TRUE,_xll.ohTrigger(RecalcTrigger,Trigger6M)),NA())</f>
        <v>1.8650998437979273E-2</v>
      </c>
      <c r="O2948" s="52">
        <f>IFERROR(_xll.qlIndexFixing(ONIndex6M,I2948,TRUE,_xll.ohTrigger(RecalcTrigger,Trigger6M)),NA())</f>
        <v>1.8566972644791235E-2</v>
      </c>
      <c r="P2948" s="52">
        <f>IFERROR(_xll.qlIndexFixing(Index1Y,$H2948,TRUE,_xll.ohTrigger(RecalcTrigger,Trigger1Y)),NA())</f>
        <v>2.0721736907807896E-2</v>
      </c>
      <c r="Q2948" s="52">
        <f>IFERROR(_xll.qlIndexFixing(ONIndex1Y,I2948,TRUE,_xll.ohTrigger(RecalcTrigger,Trigger1Y)),NA())</f>
        <v>2.0514721657587387E-2</v>
      </c>
    </row>
    <row r="2949" spans="2:17" x14ac:dyDescent="0.2">
      <c r="B2949" s="46" t="s">
        <v>51</v>
      </c>
      <c r="D2949" s="49">
        <f>_xll.qlCalendarAdvance(LocalCalendar,$D2948,B2949,"f",FALSE)</f>
        <v>60463</v>
      </c>
      <c r="E2949" s="49">
        <f>_xll.qlInterestRateIndexValueDate(IndexON,D2949)</f>
        <v>60463</v>
      </c>
      <c r="F2949" s="52">
        <f>IFERROR(_xll.qlIndexFixing(IndexON,D2949,TRUE,_xll.ohTrigger(RecalcTrigger,TriggerON)),NA())</f>
        <v>1.213508694115184E-2</v>
      </c>
      <c r="H2949" s="49">
        <f>_xll.qlCalendarAdvance(IborCalendar,$H2948,B2949,"f",FALSE)</f>
        <v>60441</v>
      </c>
      <c r="I2949" s="49">
        <f>_xll.qlInterestRateIndexValueDate(Index1M,$H2949)</f>
        <v>60443</v>
      </c>
      <c r="J2949" s="52">
        <f>IFERROR(_xll.qlIndexFixing(Index1M,$H2949,TRUE,_xll.ohTrigger(RecalcTrigger,Trigger1M)),NA())</f>
        <v>1.5214833637932634E-2</v>
      </c>
      <c r="K2949" s="52">
        <f>IFERROR(_xll.qlIndexFixing(ONIndex1M,I2949,TRUE,_xll.ohTrigger(RecalcTrigger,Trigger1M)),NA())</f>
        <v>1.5205554167865287E-2</v>
      </c>
      <c r="L2949" s="52">
        <f>IFERROR(_xll.qlIndexFixing(Index3M,H2949,TRUE,_xll.ohTrigger(RecalcTrigger,Trigger3M)),NA())</f>
        <v>1.6733452013182038E-2</v>
      </c>
      <c r="M2949" s="52">
        <f>IFERROR(_xll.qlIndexFixing(ONIndex3M,I2949,TRUE,_xll.ohTrigger(RecalcTrigger,Trigger3M)),NA())</f>
        <v>1.6699508627047166E-2</v>
      </c>
      <c r="N2949" s="52">
        <f>IFERROR(_xll.qlIndexFixing(Index6M,$H2949,TRUE,_xll.ohTrigger(RecalcTrigger,Trigger6M)),NA())</f>
        <v>1.8652612112632749E-2</v>
      </c>
      <c r="O2949" s="52">
        <f>IFERROR(_xll.qlIndexFixing(ONIndex6M,I2949,TRUE,_xll.ohTrigger(RecalcTrigger,Trigger6M)),NA())</f>
        <v>1.8566691070507346E-2</v>
      </c>
      <c r="P2949" s="52">
        <f>IFERROR(_xll.qlIndexFixing(Index1Y,$H2949,TRUE,_xll.ohTrigger(RecalcTrigger,Trigger1Y)),NA())</f>
        <v>2.0721480142440355E-2</v>
      </c>
      <c r="Q2949" s="52">
        <f>IFERROR(_xll.qlIndexFixing(ONIndex1Y,I2949,TRUE,_xll.ohTrigger(RecalcTrigger,Trigger1Y)),NA())</f>
        <v>2.0514411404484179E-2</v>
      </c>
    </row>
    <row r="2950" spans="2:17" x14ac:dyDescent="0.2">
      <c r="B2950" s="46" t="s">
        <v>51</v>
      </c>
      <c r="D2950" s="49">
        <f>_xll.qlCalendarAdvance(LocalCalendar,$D2949,B2950,"f",FALSE)</f>
        <v>60470</v>
      </c>
      <c r="E2950" s="49">
        <f>_xll.qlInterestRateIndexValueDate(IndexON,D2950)</f>
        <v>60470</v>
      </c>
      <c r="F2950" s="52">
        <f>IFERROR(_xll.qlIndexFixing(IndexON,D2950,TRUE,_xll.ohTrigger(RecalcTrigger,TriggerON)),NA())</f>
        <v>1.2134699822974326E-2</v>
      </c>
      <c r="H2950" s="49">
        <f>_xll.qlCalendarAdvance(IborCalendar,$H2949,B2950,"f",FALSE)</f>
        <v>60448</v>
      </c>
      <c r="I2950" s="49">
        <f>_xll.qlInterestRateIndexValueDate(Index1M,$H2950)</f>
        <v>60450</v>
      </c>
      <c r="J2950" s="52">
        <f>IFERROR(_xll.qlIndexFixing(Index1M,$H2950,TRUE,_xll.ohTrigger(RecalcTrigger,Trigger1M)),NA())</f>
        <v>1.521453252285726E-2</v>
      </c>
      <c r="K2950" s="52">
        <f>IFERROR(_xll.qlIndexFixing(ONIndex1M,I2950,TRUE,_xll.ohTrigger(RecalcTrigger,Trigger1M)),NA())</f>
        <v>1.5206140244792277E-2</v>
      </c>
      <c r="L2950" s="52">
        <f>IFERROR(_xll.qlIndexFixing(Index3M,H2950,TRUE,_xll.ohTrigger(RecalcTrigger,Trigger3M)),NA())</f>
        <v>1.6733252906331032E-2</v>
      </c>
      <c r="M2950" s="52">
        <f>IFERROR(_xll.qlIndexFixing(ONIndex3M,I2950,TRUE,_xll.ohTrigger(RecalcTrigger,Trigger3M)),NA())</f>
        <v>1.6700403769567274E-2</v>
      </c>
      <c r="N2950" s="52">
        <f>IFERROR(_xll.qlIndexFixing(Index6M,$H2950,TRUE,_xll.ohTrigger(RecalcTrigger,Trigger6M)),NA())</f>
        <v>1.8651903882709032E-2</v>
      </c>
      <c r="O2950" s="52">
        <f>IFERROR(_xll.qlIndexFixing(ONIndex6M,I2950,TRUE,_xll.ohTrigger(RecalcTrigger,Trigger6M)),NA())</f>
        <v>1.8567789390322442E-2</v>
      </c>
      <c r="P2950" s="52">
        <f>IFERROR(_xll.qlIndexFixing(Index1Y,$H2950,TRUE,_xll.ohTrigger(RecalcTrigger,Trigger1Y)),NA())</f>
        <v>2.0721225684370178E-2</v>
      </c>
      <c r="Q2950" s="52">
        <f>IFERROR(_xll.qlIndexFixing(ONIndex1Y,I2950,TRUE,_xll.ohTrigger(RecalcTrigger,Trigger1Y)),NA())</f>
        <v>2.0515791242547987E-2</v>
      </c>
    </row>
    <row r="2951" spans="2:17" x14ac:dyDescent="0.2">
      <c r="B2951" s="46" t="s">
        <v>51</v>
      </c>
      <c r="D2951" s="49">
        <f>_xll.qlCalendarAdvance(LocalCalendar,$D2950,B2951,"f",FALSE)</f>
        <v>60477</v>
      </c>
      <c r="E2951" s="49">
        <f>_xll.qlInterestRateIndexValueDate(IndexON,D2951)</f>
        <v>60477</v>
      </c>
      <c r="F2951" s="52">
        <f>IFERROR(_xll.qlIndexFixing(IndexON,D2951,TRUE,_xll.ohTrigger(RecalcTrigger,TriggerON)),NA())</f>
        <v>1.2134318891607876E-2</v>
      </c>
      <c r="H2951" s="49">
        <f>_xll.qlCalendarAdvance(IborCalendar,$H2950,B2951,"f",FALSE)</f>
        <v>60455</v>
      </c>
      <c r="I2951" s="49">
        <f>_xll.qlInterestRateIndexValueDate(Index1M,$H2951)</f>
        <v>60457</v>
      </c>
      <c r="J2951" s="52">
        <f>IFERROR(_xll.qlIndexFixing(Index1M,$H2951,TRUE,_xll.ohTrigger(RecalcTrigger,Trigger1M)),NA())</f>
        <v>1.5214236171191553E-2</v>
      </c>
      <c r="K2951" s="52">
        <f>IFERROR(_xll.qlIndexFixing(ONIndex1M,I2951,TRUE,_xll.ohTrigger(RecalcTrigger,Trigger1M)),NA())</f>
        <v>1.5204936415296189E-2</v>
      </c>
      <c r="L2951" s="52">
        <f>IFERROR(_xll.qlIndexFixing(Index3M,H2951,TRUE,_xll.ohTrigger(RecalcTrigger,Trigger3M)),NA())</f>
        <v>1.6733057178273791E-2</v>
      </c>
      <c r="M2951" s="52">
        <f>IFERROR(_xll.qlIndexFixing(ONIndex3M,I2951,TRUE,_xll.ohTrigger(RecalcTrigger,Trigger3M)),NA())</f>
        <v>1.6699071715979841E-2</v>
      </c>
      <c r="N2951" s="52">
        <f>IFERROR(_xll.qlIndexFixing(Index6M,$H2951,TRUE,_xll.ohTrigger(RecalcTrigger,Trigger6M)),NA())</f>
        <v>1.8651663666603101E-2</v>
      </c>
      <c r="O2951" s="52">
        <f>IFERROR(_xll.qlIndexFixing(ONIndex6M,I2951,TRUE,_xll.ohTrigger(RecalcTrigger,Trigger6M)),NA())</f>
        <v>1.8566136526656507E-2</v>
      </c>
      <c r="P2951" s="52">
        <f>IFERROR(_xll.qlIndexFixing(Index1Y,$H2951,TRUE,_xll.ohTrigger(RecalcTrigger,Trigger1Y)),NA())</f>
        <v>2.0720973533596053E-2</v>
      </c>
      <c r="Q2951" s="52">
        <f>IFERROR(_xll.qlIndexFixing(ONIndex1Y,I2951,TRUE,_xll.ohTrigger(RecalcTrigger,Trigger1Y)),NA())</f>
        <v>2.0513797677574885E-2</v>
      </c>
    </row>
    <row r="2952" spans="2:17" x14ac:dyDescent="0.2">
      <c r="B2952" s="46" t="s">
        <v>51</v>
      </c>
      <c r="D2952" s="49">
        <f>_xll.qlCalendarAdvance(LocalCalendar,$D2951,B2952,"f",FALSE)</f>
        <v>60484</v>
      </c>
      <c r="E2952" s="49">
        <f>_xll.qlInterestRateIndexValueDate(IndexON,D2952)</f>
        <v>60484</v>
      </c>
      <c r="F2952" s="52">
        <f>IFERROR(_xll.qlIndexFixing(IndexON,D2952,TRUE,_xll.ohTrigger(RecalcTrigger,TriggerON)),NA())</f>
        <v>1.2133944147132425E-2</v>
      </c>
      <c r="H2952" s="49">
        <f>_xll.qlCalendarAdvance(IborCalendar,$H2951,B2952,"f",FALSE)</f>
        <v>60462</v>
      </c>
      <c r="I2952" s="49">
        <f>_xll.qlInterestRateIndexValueDate(Index1M,$H2952)</f>
        <v>60464</v>
      </c>
      <c r="J2952" s="52">
        <f>IFERROR(_xll.qlIndexFixing(Index1M,$H2952,TRUE,_xll.ohTrigger(RecalcTrigger,Trigger1M)),NA())</f>
        <v>1.5213944582935512E-2</v>
      </c>
      <c r="K2952" s="52">
        <f>IFERROR(_xll.qlIndexFixing(ONIndex1M,I2952,TRUE,_xll.ohTrigger(RecalcTrigger,Trigger1M)),NA())</f>
        <v>1.5204634674903517E-2</v>
      </c>
      <c r="L2952" s="52">
        <f>IFERROR(_xll.qlIndexFixing(Index3M,H2952,TRUE,_xll.ohTrigger(RecalcTrigger,Trigger3M)),NA())</f>
        <v>1.673286482900771E-2</v>
      </c>
      <c r="M2952" s="52">
        <f>IFERROR(_xll.qlIndexFixing(ONIndex3M,I2952,TRUE,_xll.ohTrigger(RecalcTrigger,Trigger3M)),NA())</f>
        <v>1.6698858307249154E-2</v>
      </c>
      <c r="N2952" s="52">
        <f>IFERROR(_xll.qlIndexFixing(Index6M,$H2952,TRUE,_xll.ohTrigger(RecalcTrigger,Trigger6M)),NA())</f>
        <v>1.8651892047714256E-2</v>
      </c>
      <c r="O2952" s="52">
        <f>IFERROR(_xll.qlIndexFixing(ONIndex6M,I2952,TRUE,_xll.ohTrigger(RecalcTrigger,Trigger6M)),NA())</f>
        <v>1.8565863557249429E-2</v>
      </c>
      <c r="P2952" s="52">
        <f>IFERROR(_xll.qlIndexFixing(Index1Y,$H2952,TRUE,_xll.ohTrigger(RecalcTrigger,Trigger1Y)),NA())</f>
        <v>2.0720723690116013E-2</v>
      </c>
      <c r="Q2952" s="52">
        <f>IFERROR(_xll.qlIndexFixing(ONIndex1Y,I2952,TRUE,_xll.ohTrigger(RecalcTrigger,Trigger1Y)),NA())</f>
        <v>2.0513494204088545E-2</v>
      </c>
    </row>
    <row r="2953" spans="2:17" x14ac:dyDescent="0.2">
      <c r="B2953" s="46" t="s">
        <v>51</v>
      </c>
      <c r="D2953" s="49">
        <f>_xll.qlCalendarAdvance(LocalCalendar,$D2952,B2953,"f",FALSE)</f>
        <v>60491</v>
      </c>
      <c r="E2953" s="49">
        <f>_xll.qlInterestRateIndexValueDate(IndexON,D2953)</f>
        <v>60491</v>
      </c>
      <c r="F2953" s="52">
        <f>IFERROR(_xll.qlIndexFixing(IndexON,D2953,TRUE,_xll.ohTrigger(RecalcTrigger,TriggerON)),NA())</f>
        <v>1.2133575589388101E-2</v>
      </c>
      <c r="H2953" s="49">
        <f>_xll.qlCalendarAdvance(IborCalendar,$H2952,B2953,"f",FALSE)</f>
        <v>60469</v>
      </c>
      <c r="I2953" s="49">
        <f>_xll.qlInterestRateIndexValueDate(Index1M,$H2953)</f>
        <v>60471</v>
      </c>
      <c r="J2953" s="52">
        <f>IFERROR(_xll.qlIndexFixing(Index1M,$H2953,TRUE,_xll.ohTrigger(RecalcTrigger,Trigger1M)),NA())</f>
        <v>1.5213657758094135E-2</v>
      </c>
      <c r="K2953" s="52">
        <f>IFERROR(_xll.qlIndexFixing(ONIndex1M,I2953,TRUE,_xll.ohTrigger(RecalcTrigger,Trigger1M)),NA())</f>
        <v>1.5204337691585579E-2</v>
      </c>
      <c r="L2953" s="52">
        <f>IFERROR(_xll.qlIndexFixing(Index3M,H2953,TRUE,_xll.ohTrigger(RecalcTrigger,Trigger3M)),NA())</f>
        <v>1.673267585853366E-2</v>
      </c>
      <c r="M2953" s="52">
        <f>IFERROR(_xll.qlIndexFixing(ONIndex3M,I2953,TRUE,_xll.ohTrigger(RecalcTrigger,Trigger3M)),NA())</f>
        <v>1.6698648263107074E-2</v>
      </c>
      <c r="N2953" s="52">
        <f>IFERROR(_xll.qlIndexFixing(Index6M,$H2953,TRUE,_xll.ohTrigger(RecalcTrigger,Trigger6M)),NA())</f>
        <v>1.8651191921773235E-2</v>
      </c>
      <c r="O2953" s="52">
        <f>IFERROR(_xll.qlIndexFixing(ONIndex6M,I2953,TRUE,_xll.ohTrigger(RecalcTrigger,Trigger6M)),NA())</f>
        <v>1.856559345602804E-2</v>
      </c>
      <c r="P2953" s="52">
        <f>IFERROR(_xll.qlIndexFixing(Index1Y,$H2953,TRUE,_xll.ohTrigger(RecalcTrigger,Trigger1Y)),NA())</f>
        <v>2.0720476153928084E-2</v>
      </c>
      <c r="Q2953" s="52">
        <f>IFERROR(_xll.qlIndexFixing(ONIndex1Y,I2953,TRUE,_xll.ohTrigger(RecalcTrigger,Trigger1Y)),NA())</f>
        <v>2.0513192990234685E-2</v>
      </c>
    </row>
    <row r="2954" spans="2:17" x14ac:dyDescent="0.2">
      <c r="B2954" s="46" t="s">
        <v>51</v>
      </c>
      <c r="D2954" s="49">
        <f>_xll.qlCalendarAdvance(LocalCalendar,$D2953,B2954,"f",FALSE)</f>
        <v>60498</v>
      </c>
      <c r="E2954" s="49">
        <f>_xll.qlInterestRateIndexValueDate(IndexON,D2954)</f>
        <v>60498</v>
      </c>
      <c r="F2954" s="52">
        <f>IFERROR(_xll.qlIndexFixing(IndexON,D2954,TRUE,_xll.ohTrigger(RecalcTrigger,TriggerON)),NA())</f>
        <v>1.2133213218454841E-2</v>
      </c>
      <c r="H2954" s="49">
        <f>_xll.qlCalendarAdvance(IborCalendar,$H2953,B2954,"f",FALSE)</f>
        <v>60476</v>
      </c>
      <c r="I2954" s="49">
        <f>_xll.qlInterestRateIndexValueDate(Index1M,$H2954)</f>
        <v>60478</v>
      </c>
      <c r="J2954" s="52">
        <f>IFERROR(_xll.qlIndexFixing(Index1M,$H2954,TRUE,_xll.ohTrigger(RecalcTrigger,Trigger1M)),NA())</f>
        <v>1.5212471102087916E-2</v>
      </c>
      <c r="K2954" s="52">
        <f>IFERROR(_xll.qlIndexFixing(ONIndex1M,I2954,TRUE,_xll.ohTrigger(RecalcTrigger,Trigger1M)),NA())</f>
        <v>1.5204045465502247E-2</v>
      </c>
      <c r="L2954" s="52">
        <f>IFERROR(_xll.qlIndexFixing(Index3M,H2954,TRUE,_xll.ohTrigger(RecalcTrigger,Trigger3M)),NA())</f>
        <v>1.6732490266851637E-2</v>
      </c>
      <c r="M2954" s="52">
        <f>IFERROR(_xll.qlIndexFixing(ONIndex3M,I2954,TRUE,_xll.ohTrigger(RecalcTrigger,Trigger3M)),NA())</f>
        <v>1.6698441583473667E-2</v>
      </c>
      <c r="N2954" s="52">
        <f>IFERROR(_xll.qlIndexFixing(Index6M,$H2954,TRUE,_xll.ohTrigger(RecalcTrigger,Trigger6M)),NA())</f>
        <v>1.8649562327721237E-2</v>
      </c>
      <c r="O2954" s="52">
        <f>IFERROR(_xll.qlIndexFixing(ONIndex6M,I2954,TRUE,_xll.ohTrigger(RecalcTrigger,Trigger6M)),NA())</f>
        <v>1.8565326223072276E-2</v>
      </c>
      <c r="P2954" s="52">
        <f>IFERROR(_xll.qlIndexFixing(Index1Y,$H2954,TRUE,_xll.ohTrigger(RecalcTrigger,Trigger1Y)),NA())</f>
        <v>2.0720230925030947E-2</v>
      </c>
      <c r="Q2954" s="52">
        <f>IFERROR(_xll.qlIndexFixing(ONIndex1Y,I2954,TRUE,_xll.ohTrigger(RecalcTrigger,Trigger1Y)),NA())</f>
        <v>2.051289403657286E-2</v>
      </c>
    </row>
    <row r="2955" spans="2:17" x14ac:dyDescent="0.2">
      <c r="B2955" s="46" t="s">
        <v>51</v>
      </c>
      <c r="D2955" s="49">
        <f>_xll.qlCalendarAdvance(LocalCalendar,$D2954,B2955,"f",FALSE)</f>
        <v>60505</v>
      </c>
      <c r="E2955" s="49">
        <f>_xll.qlInterestRateIndexValueDate(IndexON,D2955)</f>
        <v>60505</v>
      </c>
      <c r="F2955" s="52">
        <f>IFERROR(_xll.qlIndexFixing(IndexON,D2955,TRUE,_xll.ohTrigger(RecalcTrigger,TriggerON)),NA())</f>
        <v>1.2132857034332645E-2</v>
      </c>
      <c r="H2955" s="49">
        <f>_xll.qlCalendarAdvance(IborCalendar,$H2954,B2955,"f",FALSE)</f>
        <v>60483</v>
      </c>
      <c r="I2955" s="49">
        <f>_xll.qlInterestRateIndexValueDate(Index1M,$H2955)</f>
        <v>60485</v>
      </c>
      <c r="J2955" s="52">
        <f>IFERROR(_xll.qlIndexFixing(Index1M,$H2955,TRUE,_xll.ohTrigger(RecalcTrigger,Trigger1M)),NA())</f>
        <v>1.5213400338264745E-2</v>
      </c>
      <c r="K2955" s="52">
        <f>IFERROR(_xll.qlIndexFixing(ONIndex1M,I2955,TRUE,_xll.ohTrigger(RecalcTrigger,Trigger1M)),NA())</f>
        <v>1.5203757996413714E-2</v>
      </c>
      <c r="L2955" s="52">
        <f>IFERROR(_xll.qlIndexFixing(Index3M,H2955,TRUE,_xll.ohTrigger(RecalcTrigger,Trigger3M)),NA())</f>
        <v>1.6732308053958169E-2</v>
      </c>
      <c r="M2955" s="52">
        <f>IFERROR(_xll.qlIndexFixing(ONIndex3M,I2955,TRUE,_xll.ohTrigger(RecalcTrigger,Trigger3M)),NA())</f>
        <v>1.6698238268348931E-2</v>
      </c>
      <c r="N2955" s="52">
        <f>IFERROR(_xll.qlIndexFixing(Index6M,$H2955,TRUE,_xll.ohTrigger(RecalcTrigger,Trigger6M)),NA())</f>
        <v>1.8650731760112199E-2</v>
      </c>
      <c r="O2955" s="52">
        <f>IFERROR(_xll.qlIndexFixing(ONIndex6M,I2955,TRUE,_xll.ohTrigger(RecalcTrigger,Trigger6M)),NA())</f>
        <v>1.8565061858382137E-2</v>
      </c>
      <c r="P2955" s="52">
        <f>IFERROR(_xll.qlIndexFixing(Index1Y,$H2955,TRUE,_xll.ohTrigger(RecalcTrigger,Trigger1Y)),NA())</f>
        <v>2.0719988003422639E-2</v>
      </c>
      <c r="Q2955" s="52">
        <f>IFERROR(_xll.qlIndexFixing(ONIndex1Y,I2955,TRUE,_xll.ohTrigger(RecalcTrigger,Trigger1Y)),NA())</f>
        <v>2.0512597342543515E-2</v>
      </c>
    </row>
    <row r="2956" spans="2:17" x14ac:dyDescent="0.2">
      <c r="B2956" s="46" t="s">
        <v>51</v>
      </c>
      <c r="D2956" s="49">
        <f>_xll.qlCalendarAdvance(LocalCalendar,$D2955,B2956,"f",FALSE)</f>
        <v>60512</v>
      </c>
      <c r="E2956" s="49">
        <f>_xll.qlInterestRateIndexValueDate(IndexON,D2956)</f>
        <v>60512</v>
      </c>
      <c r="F2956" s="52">
        <f>IFERROR(_xll.qlIndexFixing(IndexON,D2956,TRUE,_xll.ohTrigger(RecalcTrigger,TriggerON)),NA())</f>
        <v>1.2132507037101448E-2</v>
      </c>
      <c r="H2956" s="49">
        <f>_xll.qlCalendarAdvance(IborCalendar,$H2955,B2956,"f",FALSE)</f>
        <v>60490</v>
      </c>
      <c r="I2956" s="49">
        <f>_xll.qlInterestRateIndexValueDate(Index1M,$H2956)</f>
        <v>60492</v>
      </c>
      <c r="J2956" s="52">
        <f>IFERROR(_xll.qlIndexFixing(Index1M,$H2956,TRUE,_xll.ohTrigger(RecalcTrigger,Trigger1M)),NA())</f>
        <v>1.5212825864008017E-2</v>
      </c>
      <c r="K2956" s="52">
        <f>IFERROR(_xll.qlIndexFixing(ONIndex1M,I2956,TRUE,_xll.ohTrigger(RecalcTrigger,Trigger1M)),NA())</f>
        <v>1.5203475284639723E-2</v>
      </c>
      <c r="L2956" s="52">
        <f>IFERROR(_xll.qlIndexFixing(Index3M,H2956,TRUE,_xll.ohTrigger(RecalcTrigger,Trigger3M)),NA())</f>
        <v>1.6732129219857596E-2</v>
      </c>
      <c r="M2956" s="52">
        <f>IFERROR(_xll.qlIndexFixing(ONIndex3M,I2956,TRUE,_xll.ohTrigger(RecalcTrigger,Trigger3M)),NA())</f>
        <v>1.6698038317892738E-2</v>
      </c>
      <c r="N2956" s="52">
        <f>IFERROR(_xll.qlIndexFixing(Index6M,$H2956,TRUE,_xll.ohTrigger(RecalcTrigger,Trigger6M)),NA())</f>
        <v>1.8650972504347458E-2</v>
      </c>
      <c r="O2956" s="52">
        <f>IFERROR(_xll.qlIndexFixing(ONIndex6M,I2956,TRUE,_xll.ohTrigger(RecalcTrigger,Trigger6M)),NA())</f>
        <v>1.8564800362037559E-2</v>
      </c>
      <c r="P2956" s="52">
        <f>IFERROR(_xll.qlIndexFixing(Index1Y,$H2956,TRUE,_xll.ohTrigger(RecalcTrigger,Trigger1Y)),NA())</f>
        <v>2.0719747389101845E-2</v>
      </c>
      <c r="Q2956" s="52">
        <f>IFERROR(_xll.qlIndexFixing(ONIndex1Y,I2956,TRUE,_xll.ohTrigger(RecalcTrigger,Trigger1Y)),NA())</f>
        <v>2.0512302908546332E-2</v>
      </c>
    </row>
    <row r="2957" spans="2:17" x14ac:dyDescent="0.2">
      <c r="B2957" s="46" t="s">
        <v>51</v>
      </c>
      <c r="D2957" s="49">
        <f>_xll.qlCalendarAdvance(LocalCalendar,$D2956,B2957,"f",FALSE)</f>
        <v>60519</v>
      </c>
      <c r="E2957" s="49">
        <f>_xll.qlInterestRateIndexValueDate(IndexON,D2957)</f>
        <v>60519</v>
      </c>
      <c r="F2957" s="52">
        <f>IFERROR(_xll.qlIndexFixing(IndexON,D2957,TRUE,_xll.ohTrigger(RecalcTrigger,TriggerON)),NA())</f>
        <v>1.2132163226681314E-2</v>
      </c>
      <c r="H2957" s="49">
        <f>_xll.qlCalendarAdvance(IborCalendar,$H2956,B2957,"f",FALSE)</f>
        <v>60497</v>
      </c>
      <c r="I2957" s="49">
        <f>_xll.qlInterestRateIndexValueDate(Index1M,$H2957)</f>
        <v>60499</v>
      </c>
      <c r="J2957" s="52">
        <f>IFERROR(_xll.qlIndexFixing(Index1M,$H2957,TRUE,_xll.ohTrigger(RecalcTrigger,Trigger1M)),NA())</f>
        <v>1.5212558092797812E-2</v>
      </c>
      <c r="K2957" s="52">
        <f>IFERROR(_xll.qlIndexFixing(ONIndex1M,I2957,TRUE,_xll.ohTrigger(RecalcTrigger,Trigger1M)),NA())</f>
        <v>1.5203197330020402E-2</v>
      </c>
      <c r="L2957" s="52">
        <f>IFERROR(_xll.qlIndexFixing(Index3M,H2957,TRUE,_xll.ohTrigger(RecalcTrigger,Trigger3M)),NA())</f>
        <v>1.6731953764545577E-2</v>
      </c>
      <c r="M2957" s="52">
        <f>IFERROR(_xll.qlIndexFixing(ONIndex3M,I2957,TRUE,_xll.ohTrigger(RecalcTrigger,Trigger3M)),NA())</f>
        <v>1.6697841731945218E-2</v>
      </c>
      <c r="N2957" s="52">
        <f>IFERROR(_xll.qlIndexFixing(Index6M,$H2957,TRUE,_xll.ohTrigger(RecalcTrigger,Trigger6M)),NA())</f>
        <v>1.8650283181611403E-2</v>
      </c>
      <c r="O2957" s="52">
        <f>IFERROR(_xll.qlIndexFixing(ONIndex6M,I2957,TRUE,_xll.ohTrigger(RecalcTrigger,Trigger6M)),NA())</f>
        <v>1.8564541733958606E-2</v>
      </c>
      <c r="P2957" s="52">
        <f>IFERROR(_xll.qlIndexFixing(Index1Y,$H2957,TRUE,_xll.ohTrigger(RecalcTrigger,Trigger1Y)),NA())</f>
        <v>2.0719509082066368E-2</v>
      </c>
      <c r="Q2957" s="52">
        <f>IFERROR(_xll.qlIndexFixing(ONIndex1Y,I2957,TRUE,_xll.ohTrigger(RecalcTrigger,Trigger1Y)),NA())</f>
        <v>2.0512010734421438E-2</v>
      </c>
    </row>
    <row r="2958" spans="2:17" x14ac:dyDescent="0.2">
      <c r="B2958" s="46" t="s">
        <v>51</v>
      </c>
      <c r="D2958" s="49">
        <f>_xll.qlCalendarAdvance(LocalCalendar,$D2957,B2958,"f",FALSE)</f>
        <v>60526</v>
      </c>
      <c r="E2958" s="49">
        <f>_xll.qlInterestRateIndexValueDate(IndexON,D2958)</f>
        <v>60526</v>
      </c>
      <c r="F2958" s="52">
        <f>IFERROR(_xll.qlIndexFixing(IndexON,D2958,TRUE,_xll.ohTrigger(RecalcTrigger,TriggerON)),NA())</f>
        <v>1.2131825603072244E-2</v>
      </c>
      <c r="H2958" s="49">
        <f>_xll.qlCalendarAdvance(IborCalendar,$H2957,B2958,"f",FALSE)</f>
        <v>60504</v>
      </c>
      <c r="I2958" s="49">
        <f>_xll.qlInterestRateIndexValueDate(Index1M,$H2958)</f>
        <v>60506</v>
      </c>
      <c r="J2958" s="52">
        <f>IFERROR(_xll.qlIndexFixing(Index1M,$H2958,TRUE,_xll.ohTrigger(RecalcTrigger,Trigger1M)),NA())</f>
        <v>1.5212295084994776E-2</v>
      </c>
      <c r="K2958" s="52">
        <f>IFERROR(_xll.qlIndexFixing(ONIndex1M,I2958,TRUE,_xll.ohTrigger(RecalcTrigger,Trigger1M)),NA())</f>
        <v>1.5202924132555751E-2</v>
      </c>
      <c r="L2958" s="52">
        <f>IFERROR(_xll.qlIndexFixing(Index3M,H2958,TRUE,_xll.ohTrigger(RecalcTrigger,Trigger3M)),NA())</f>
        <v>1.673178168802298E-2</v>
      </c>
      <c r="M2958" s="52">
        <f>IFERROR(_xll.qlIndexFixing(ONIndex3M,I2958,TRUE,_xll.ohTrigger(RecalcTrigger,Trigger3M)),NA())</f>
        <v>1.6697648510506369E-2</v>
      </c>
      <c r="N2958" s="52">
        <f>IFERROR(_xll.qlIndexFixing(Index6M,$H2958,TRUE,_xll.ohTrigger(RecalcTrigger,Trigger6M)),NA())</f>
        <v>1.8648662827757324E-2</v>
      </c>
      <c r="O2958" s="52">
        <f>IFERROR(_xll.qlIndexFixing(ONIndex6M,I2958,TRUE,_xll.ohTrigger(RecalcTrigger,Trigger6M)),NA())</f>
        <v>1.8564285974065342E-2</v>
      </c>
      <c r="P2958" s="52">
        <f>IFERROR(_xll.qlIndexFixing(Index1Y,$H2958,TRUE,_xll.ohTrigger(RecalcTrigger,Trigger1Y)),NA())</f>
        <v>2.071927308231512E-2</v>
      </c>
      <c r="Q2958" s="52">
        <f>IFERROR(_xll.qlIndexFixing(ONIndex1Y,I2958,TRUE,_xll.ohTrigger(RecalcTrigger,Trigger1Y)),NA())</f>
        <v>2.0511720820088897E-2</v>
      </c>
    </row>
    <row r="2959" spans="2:17" x14ac:dyDescent="0.2">
      <c r="B2959" s="46" t="s">
        <v>51</v>
      </c>
      <c r="D2959" s="49">
        <f>_xll.qlCalendarAdvance(LocalCalendar,$D2958,B2959,"f",FALSE)</f>
        <v>60533</v>
      </c>
      <c r="E2959" s="49">
        <f>_xll.qlInterestRateIndexValueDate(IndexON,D2959)</f>
        <v>60533</v>
      </c>
      <c r="F2959" s="52">
        <f>IFERROR(_xll.qlIndexFixing(IndexON,D2959,TRUE,_xll.ohTrigger(RecalcTrigger,TriggerON)),NA())</f>
        <v>1.2131494166194301E-2</v>
      </c>
      <c r="H2959" s="49">
        <f>_xll.qlCalendarAdvance(IborCalendar,$H2958,B2959,"f",FALSE)</f>
        <v>60511</v>
      </c>
      <c r="I2959" s="49">
        <f>_xll.qlInterestRateIndexValueDate(Index1M,$H2959)</f>
        <v>60513</v>
      </c>
      <c r="J2959" s="52">
        <f>IFERROR(_xll.qlIndexFixing(Index1M,$H2959,TRUE,_xll.ohTrigger(RecalcTrigger,Trigger1M)),NA())</f>
        <v>1.521203684059641E-2</v>
      </c>
      <c r="K2959" s="52">
        <f>IFERROR(_xll.qlIndexFixing(ONIndex1M,I2959,TRUE,_xll.ohTrigger(RecalcTrigger,Trigger1M)),NA())</f>
        <v>1.5202655692165834E-2</v>
      </c>
      <c r="L2959" s="52">
        <f>IFERROR(_xll.qlIndexFixing(Index3M,H2959,TRUE,_xll.ohTrigger(RecalcTrigger,Trigger3M)),NA())</f>
        <v>1.67312361456604E-2</v>
      </c>
      <c r="M2959" s="52">
        <f>IFERROR(_xll.qlIndexFixing(ONIndex3M,I2959,TRUE,_xll.ohTrigger(RecalcTrigger,Trigger3M)),NA())</f>
        <v>1.6697458653656128E-2</v>
      </c>
      <c r="N2959" s="52">
        <f>IFERROR(_xll.qlIndexFixing(Index6M,$H2959,TRUE,_xll.ohTrigger(RecalcTrigger,Trigger6M)),NA())</f>
        <v>1.8647511368153725E-2</v>
      </c>
      <c r="O2959" s="52">
        <f>IFERROR(_xll.qlIndexFixing(ONIndex6M,I2959,TRUE,_xll.ohTrigger(RecalcTrigger,Trigger6M)),NA())</f>
        <v>1.8564033082517639E-2</v>
      </c>
      <c r="P2959" s="52">
        <f>IFERROR(_xll.qlIndexFixing(Index1Y,$H2959,TRUE,_xll.ohTrigger(RecalcTrigger,Trigger1Y)),NA())</f>
        <v>2.0719039389846348E-2</v>
      </c>
      <c r="Q2959" s="52">
        <f>IFERROR(_xll.qlIndexFixing(ONIndex1Y,I2959,TRUE,_xll.ohTrigger(RecalcTrigger,Trigger1Y)),NA())</f>
        <v>2.0511433165788517E-2</v>
      </c>
    </row>
    <row r="2960" spans="2:17" x14ac:dyDescent="0.2">
      <c r="B2960" s="46" t="s">
        <v>51</v>
      </c>
      <c r="D2960" s="49">
        <f>_xll.qlCalendarAdvance(LocalCalendar,$D2959,B2960,"f",FALSE)</f>
        <v>60540</v>
      </c>
      <c r="E2960" s="49">
        <f>_xll.qlInterestRateIndexValueDate(IndexON,D2960)</f>
        <v>60540</v>
      </c>
      <c r="F2960" s="52">
        <f>IFERROR(_xll.qlIndexFixing(IndexON,D2960,TRUE,_xll.ohTrigger(RecalcTrigger,TriggerON)),NA())</f>
        <v>1.2131168916207358E-2</v>
      </c>
      <c r="H2960" s="49">
        <f>_xll.qlCalendarAdvance(IborCalendar,$H2959,B2960,"f",FALSE)</f>
        <v>60518</v>
      </c>
      <c r="I2960" s="49">
        <f>_xll.qlInterestRateIndexValueDate(Index1M,$H2960)</f>
        <v>60520</v>
      </c>
      <c r="J2960" s="52">
        <f>IFERROR(_xll.qlIndexFixing(Index1M,$H2960,TRUE,_xll.ohTrigger(RecalcTrigger,Trigger1M)),NA())</f>
        <v>1.5212086944999084E-2</v>
      </c>
      <c r="K2960" s="52">
        <f>IFERROR(_xll.qlIndexFixing(ONIndex1M,I2960,TRUE,_xll.ohTrigger(RecalcTrigger,Trigger1M)),NA())</f>
        <v>1.5202392009170396E-2</v>
      </c>
      <c r="L2960" s="52">
        <f>IFERROR(_xll.qlIndexFixing(Index3M,H2960,TRUE,_xll.ohTrigger(RecalcTrigger,Trigger3M)),NA())</f>
        <v>1.6731070593052295E-2</v>
      </c>
      <c r="M2960" s="52">
        <f>IFERROR(_xll.qlIndexFixing(ONIndex3M,I2960,TRUE,_xll.ohTrigger(RecalcTrigger,Trigger3M)),NA())</f>
        <v>1.6697272161394494E-2</v>
      </c>
      <c r="N2960" s="52">
        <f>IFERROR(_xll.qlIndexFixing(Index6M,$H2960,TRUE,_xll.ohTrigger(RecalcTrigger,Trigger6M)),NA())</f>
        <v>1.8647296235416024E-2</v>
      </c>
      <c r="O2960" s="52">
        <f>IFERROR(_xll.qlIndexFixing(ONIndex6M,I2960,TRUE,_xll.ohTrigger(RecalcTrigger,Trigger6M)),NA())</f>
        <v>1.8563783059315497E-2</v>
      </c>
      <c r="P2960" s="52">
        <f>IFERROR(_xll.qlIndexFixing(Index1Y,$H2960,TRUE,_xll.ohTrigger(RecalcTrigger,Trigger1Y)),NA())</f>
        <v>2.0718808004657859E-2</v>
      </c>
      <c r="Q2960" s="52">
        <f>IFERROR(_xll.qlIndexFixing(ONIndex1Y,I2960,TRUE,_xll.ohTrigger(RecalcTrigger,Trigger1Y)),NA())</f>
        <v>2.0511147771280491E-2</v>
      </c>
    </row>
    <row r="2961" spans="2:17" x14ac:dyDescent="0.2">
      <c r="B2961" s="46" t="s">
        <v>51</v>
      </c>
      <c r="D2961" s="49">
        <f>_xll.qlCalendarAdvance(LocalCalendar,$D2960,B2961,"f",FALSE)</f>
        <v>60547</v>
      </c>
      <c r="E2961" s="49">
        <f>_xll.qlInterestRateIndexValueDate(IndexON,D2961)</f>
        <v>60547</v>
      </c>
      <c r="F2961" s="52">
        <f>IFERROR(_xll.qlIndexFixing(IndexON,D2961,TRUE,_xll.ohTrigger(RecalcTrigger,TriggerON)),NA())</f>
        <v>1.2130849853111414E-2</v>
      </c>
      <c r="H2961" s="49">
        <f>_xll.qlCalendarAdvance(IborCalendar,$H2960,B2961,"f",FALSE)</f>
        <v>60525</v>
      </c>
      <c r="I2961" s="49">
        <f>_xll.qlInterestRateIndexValueDate(Index1M,$H2961)</f>
        <v>60527</v>
      </c>
      <c r="J2961" s="52">
        <f>IFERROR(_xll.qlIndexFixing(Index1M,$H2961,TRUE,_xll.ohTrigger(RecalcTrigger,Trigger1M)),NA())</f>
        <v>1.5211534642026181E-2</v>
      </c>
      <c r="K2961" s="52">
        <f>IFERROR(_xll.qlIndexFixing(ONIndex1M,I2961,TRUE,_xll.ohTrigger(RecalcTrigger,Trigger1M)),NA())</f>
        <v>1.5202133083169755E-2</v>
      </c>
      <c r="L2961" s="52">
        <f>IFERROR(_xll.qlIndexFixing(Index3M,H2961,TRUE,_xll.ohTrigger(RecalcTrigger,Trigger3M)),NA())</f>
        <v>1.673090841907519E-2</v>
      </c>
      <c r="M2961" s="52">
        <f>IFERROR(_xll.qlIndexFixing(ONIndex3M,I2961,TRUE,_xll.ohTrigger(RecalcTrigger,Trigger3M)),NA())</f>
        <v>1.6697089033721468E-2</v>
      </c>
      <c r="N2961" s="52">
        <f>IFERROR(_xll.qlIndexFixing(Index6M,$H2961,TRUE,_xll.ohTrigger(RecalcTrigger,Trigger6M)),NA())</f>
        <v>1.8647083997716783E-2</v>
      </c>
      <c r="O2961" s="52">
        <f>IFERROR(_xll.qlIndexFixing(ONIndex6M,I2961,TRUE,_xll.ohTrigger(RecalcTrigger,Trigger6M)),NA())</f>
        <v>1.8563535904219108E-2</v>
      </c>
      <c r="P2961" s="52">
        <f>IFERROR(_xll.qlIndexFixing(Index1Y,$H2961,TRUE,_xll.ohTrigger(RecalcTrigger,Trigger1Y)),NA())</f>
        <v>2.0718578926748776E-2</v>
      </c>
      <c r="Q2961" s="52">
        <f>IFERROR(_xll.qlIndexFixing(ONIndex1Y,I2961,TRUE,_xll.ohTrigger(RecalcTrigger,Trigger1Y)),NA())</f>
        <v>2.0510864636644754E-2</v>
      </c>
    </row>
    <row r="2962" spans="2:17" x14ac:dyDescent="0.2">
      <c r="B2962" s="46" t="s">
        <v>51</v>
      </c>
      <c r="D2962" s="49">
        <f>_xll.qlCalendarAdvance(LocalCalendar,$D2961,B2962,"f",FALSE)</f>
        <v>60554</v>
      </c>
      <c r="E2962" s="49">
        <f>_xll.qlInterestRateIndexValueDate(IndexON,D2962)</f>
        <v>60554</v>
      </c>
      <c r="F2962" s="52">
        <f>IFERROR(_xll.qlIndexFixing(IndexON,D2962,TRUE,_xll.ohTrigger(RecalcTrigger,TriggerON)),NA())</f>
        <v>1.2130536976826534E-2</v>
      </c>
      <c r="H2962" s="49">
        <f>_xll.qlCalendarAdvance(IborCalendar,$H2961,B2962,"f",FALSE)</f>
        <v>60532</v>
      </c>
      <c r="I2962" s="49">
        <f>_xll.qlInterestRateIndexValueDate(Index1M,$H2962)</f>
        <v>60534</v>
      </c>
      <c r="J2962" s="52">
        <f>IFERROR(_xll.qlIndexFixing(Index1M,$H2962,TRUE,_xll.ohTrigger(RecalcTrigger,Trigger1M)),NA())</f>
        <v>1.5211290687849321E-2</v>
      </c>
      <c r="K2962" s="52">
        <f>IFERROR(_xll.qlIndexFixing(ONIndex1M,I2962,TRUE,_xll.ohTrigger(RecalcTrigger,Trigger1M)),NA())</f>
        <v>1.5201878914323785E-2</v>
      </c>
      <c r="L2962" s="52">
        <f>IFERROR(_xll.qlIndexFixing(Index3M,H2962,TRUE,_xll.ohTrigger(RecalcTrigger,Trigger3M)),NA())</f>
        <v>1.673074962372733E-2</v>
      </c>
      <c r="M2962" s="52">
        <f>IFERROR(_xll.qlIndexFixing(ONIndex3M,I2962,TRUE,_xll.ohTrigger(RecalcTrigger,Trigger3M)),NA())</f>
        <v>1.6696909270397242E-2</v>
      </c>
      <c r="N2962" s="52">
        <f>IFERROR(_xll.qlIndexFixing(Index6M,$H2962,TRUE,_xll.ohTrigger(RecalcTrigger,Trigger6M)),NA())</f>
        <v>1.8646874655054685E-2</v>
      </c>
      <c r="O2962" s="52">
        <f>IFERROR(_xll.qlIndexFixing(ONIndex6M,I2962,TRUE,_xll.ohTrigger(RecalcTrigger,Trigger6M)),NA())</f>
        <v>1.856329161746828E-2</v>
      </c>
      <c r="P2962" s="52">
        <f>IFERROR(_xll.qlIndexFixing(Index1Y,$H2962,TRUE,_xll.ohTrigger(RecalcTrigger,Trigger1Y)),NA())</f>
        <v>2.0718352156117354E-2</v>
      </c>
      <c r="Q2962" s="52">
        <f>IFERROR(_xll.qlIndexFixing(ONIndex1Y,I2962,TRUE,_xll.ohTrigger(RecalcTrigger,Trigger1Y)),NA())</f>
        <v>2.0510583761961243E-2</v>
      </c>
    </row>
    <row r="2963" spans="2:17" x14ac:dyDescent="0.2">
      <c r="B2963" s="46" t="s">
        <v>51</v>
      </c>
      <c r="D2963" s="49">
        <f>_xll.qlCalendarAdvance(LocalCalendar,$D2962,B2963,"f",FALSE)</f>
        <v>60561</v>
      </c>
      <c r="E2963" s="49">
        <f>_xll.qlInterestRateIndexValueDate(IndexON,D2963)</f>
        <v>60561</v>
      </c>
      <c r="F2963" s="52">
        <f>IFERROR(_xll.qlIndexFixing(IndexON,D2963,TRUE,_xll.ohTrigger(RecalcTrigger,TriggerON)),NA())</f>
        <v>1.2130230287272781E-2</v>
      </c>
      <c r="H2963" s="49">
        <f>_xll.qlCalendarAdvance(IborCalendar,$H2962,B2963,"f",FALSE)</f>
        <v>60539</v>
      </c>
      <c r="I2963" s="49">
        <f>_xll.qlInterestRateIndexValueDate(Index1M,$H2963)</f>
        <v>60541</v>
      </c>
      <c r="J2963" s="52">
        <f>IFERROR(_xll.qlIndexFixing(Index1M,$H2963,TRUE,_xll.ohTrigger(RecalcTrigger,Trigger1M)),NA())</f>
        <v>1.5211051497077133E-2</v>
      </c>
      <c r="K2963" s="52">
        <f>IFERROR(_xll.qlIndexFixing(ONIndex1M,I2963,TRUE,_xll.ohTrigger(RecalcTrigger,Trigger1M)),NA())</f>
        <v>1.5201629502712422E-2</v>
      </c>
      <c r="L2963" s="52">
        <f>IFERROR(_xll.qlIndexFixing(Index3M,H2963,TRUE,_xll.ohTrigger(RecalcTrigger,Trigger3M)),NA())</f>
        <v>1.673210553207417E-2</v>
      </c>
      <c r="M2963" s="52">
        <f>IFERROR(_xll.qlIndexFixing(ONIndex3M,I2963,TRUE,_xll.ohTrigger(RecalcTrigger,Trigger3M)),NA())</f>
        <v>1.6696732871821496E-2</v>
      </c>
      <c r="N2963" s="52">
        <f>IFERROR(_xll.qlIndexFixing(Index6M,$H2963,TRUE,_xll.ohTrigger(RecalcTrigger,Trigger6M)),NA())</f>
        <v>1.8647135885258005E-2</v>
      </c>
      <c r="O2963" s="52">
        <f>IFERROR(_xll.qlIndexFixing(ONIndex6M,I2963,TRUE,_xll.ohTrigger(RecalcTrigger,Trigger6M)),NA())</f>
        <v>1.8563050198983078E-2</v>
      </c>
      <c r="P2963" s="52">
        <f>IFERROR(_xll.qlIndexFixing(Index1Y,$H2963,TRUE,_xll.ohTrigger(RecalcTrigger,Trigger1Y)),NA())</f>
        <v>2.071812769274322E-2</v>
      </c>
      <c r="Q2963" s="52">
        <f>IFERROR(_xll.qlIndexFixing(ONIndex1Y,I2963,TRUE,_xll.ohTrigger(RecalcTrigger,Trigger1Y)),NA())</f>
        <v>2.0510305147070085E-2</v>
      </c>
    </row>
    <row r="2964" spans="2:17" x14ac:dyDescent="0.2">
      <c r="B2964" s="46" t="s">
        <v>51</v>
      </c>
      <c r="D2964" s="49">
        <f>_xll.qlCalendarAdvance(LocalCalendar,$D2963,B2964,"f",FALSE)</f>
        <v>60568</v>
      </c>
      <c r="E2964" s="49">
        <f>_xll.qlInterestRateIndexValueDate(IndexON,D2964)</f>
        <v>60568</v>
      </c>
      <c r="F2964" s="52">
        <f>IFERROR(_xll.qlIndexFixing(IndexON,D2964,TRUE,_xll.ohTrigger(RecalcTrigger,TriggerON)),NA())</f>
        <v>1.2129929784450155E-2</v>
      </c>
      <c r="H2964" s="49">
        <f>_xll.qlCalendarAdvance(IborCalendar,$H2963,B2964,"f",FALSE)</f>
        <v>60546</v>
      </c>
      <c r="I2964" s="49">
        <f>_xll.qlInterestRateIndexValueDate(Index1M,$H2964)</f>
        <v>60548</v>
      </c>
      <c r="J2964" s="52">
        <f>IFERROR(_xll.qlIndexFixing(Index1M,$H2964,TRUE,_xll.ohTrigger(RecalcTrigger,Trigger1M)),NA())</f>
        <v>1.5210817069714611E-2</v>
      </c>
      <c r="K2964" s="52">
        <f>IFERROR(_xll.qlIndexFixing(ONIndex1M,I2964,TRUE,_xll.ohTrigger(RecalcTrigger,Trigger1M)),NA())</f>
        <v>1.52013848484156E-2</v>
      </c>
      <c r="L2964" s="52">
        <f>IFERROR(_xll.qlIndexFixing(Index3M,H2964,TRUE,_xll.ohTrigger(RecalcTrigger,Trigger3M)),NA())</f>
        <v>1.6730820183441811E-2</v>
      </c>
      <c r="M2964" s="52">
        <f>IFERROR(_xll.qlIndexFixing(ONIndex3M,I2964,TRUE,_xll.ohTrigger(RecalcTrigger,Trigger3M)),NA())</f>
        <v>1.6696559837754421E-2</v>
      </c>
      <c r="N2964" s="52">
        <f>IFERROR(_xll.qlIndexFixing(Index6M,$H2964,TRUE,_xll.ohTrigger(RecalcTrigger,Trigger6M)),NA())</f>
        <v>1.8646932528973665E-2</v>
      </c>
      <c r="O2964" s="52">
        <f>IFERROR(_xll.qlIndexFixing(ONIndex6M,I2964,TRUE,_xll.ohTrigger(RecalcTrigger,Trigger6M)),NA())</f>
        <v>1.8562811648843436E-2</v>
      </c>
      <c r="P2964" s="52">
        <f>IFERROR(_xll.qlIndexFixing(Index1Y,$H2964,TRUE,_xll.ohTrigger(RecalcTrigger,Trigger1Y)),NA())</f>
        <v>2.0717905527167419E-2</v>
      </c>
      <c r="Q2964" s="52">
        <f>IFERROR(_xll.qlIndexFixing(ONIndex1Y,I2964,TRUE,_xll.ohTrigger(RecalcTrigger,Trigger1Y)),NA())</f>
        <v>2.0510028792291024E-2</v>
      </c>
    </row>
    <row r="2965" spans="2:17" x14ac:dyDescent="0.2">
      <c r="B2965" s="46" t="s">
        <v>51</v>
      </c>
      <c r="D2965" s="49">
        <f>_xll.qlCalendarAdvance(LocalCalendar,$D2964,B2965,"f",FALSE)</f>
        <v>60575</v>
      </c>
      <c r="E2965" s="49">
        <f>_xll.qlInterestRateIndexValueDate(IndexON,D2965)</f>
        <v>60575</v>
      </c>
      <c r="F2965" s="52">
        <f>IFERROR(_xll.qlIndexFixing(IndexON,D2965,TRUE,_xll.ohTrigger(RecalcTrigger,TriggerON)),NA())</f>
        <v>1.2129635468678401E-2</v>
      </c>
      <c r="H2965" s="49">
        <f>_xll.qlCalendarAdvance(IborCalendar,$H2964,B2965,"f",FALSE)</f>
        <v>60553</v>
      </c>
      <c r="I2965" s="49">
        <f>_xll.qlInterestRateIndexValueDate(Index1M,$H2965)</f>
        <v>60555</v>
      </c>
      <c r="J2965" s="52">
        <f>IFERROR(_xll.qlIndexFixing(Index1M,$H2965,TRUE,_xll.ohTrigger(RecalcTrigger,Trigger1M)),NA())</f>
        <v>1.5210587405756759E-2</v>
      </c>
      <c r="K2965" s="52">
        <f>IFERROR(_xll.qlIndexFixing(ONIndex1M,I2965,TRUE,_xll.ohTrigger(RecalcTrigger,Trigger1M)),NA())</f>
        <v>1.520114495103364E-2</v>
      </c>
      <c r="L2965" s="52">
        <f>IFERROR(_xll.qlIndexFixing(Index3M,H2965,TRUE,_xll.ohTrigger(RecalcTrigger,Trigger3M)),NA())</f>
        <v>1.6730671758433874E-2</v>
      </c>
      <c r="M2965" s="52">
        <f>IFERROR(_xll.qlIndexFixing(ONIndex3M,I2965,TRUE,_xll.ohTrigger(RecalcTrigger,Trigger3M)),NA())</f>
        <v>1.6696390168116082E-2</v>
      </c>
      <c r="N2965" s="52">
        <f>IFERROR(_xll.qlIndexFixing(Index6M,$H2965,TRUE,_xll.ohTrigger(RecalcTrigger,Trigger6M)),NA())</f>
        <v>1.8646732067873199E-2</v>
      </c>
      <c r="O2965" s="52">
        <f>IFERROR(_xll.qlIndexFixing(ONIndex6M,I2965,TRUE,_xll.ohTrigger(RecalcTrigger,Trigger6M)),NA())</f>
        <v>1.8562575966889483E-2</v>
      </c>
      <c r="P2965" s="52">
        <f>IFERROR(_xll.qlIndexFixing(Index1Y,$H2965,TRUE,_xll.ohTrigger(RecalcTrigger,Trigger1Y)),NA())</f>
        <v>2.0717685625161335E-2</v>
      </c>
      <c r="Q2965" s="52">
        <f>IFERROR(_xll.qlIndexFixing(ONIndex1Y,I2965,TRUE,_xll.ohTrigger(RecalcTrigger,Trigger1Y)),NA())</f>
        <v>2.0509754697064508E-2</v>
      </c>
    </row>
    <row r="2966" spans="2:17" x14ac:dyDescent="0.2">
      <c r="B2966" s="46" t="s">
        <v>51</v>
      </c>
      <c r="D2966" s="49">
        <f>_xll.qlCalendarAdvance(LocalCalendar,$D2965,B2966,"f",FALSE)</f>
        <v>60583</v>
      </c>
      <c r="E2966" s="49">
        <f>_xll.qlInterestRateIndexValueDate(IndexON,D2966)</f>
        <v>60583</v>
      </c>
      <c r="F2966" s="52">
        <f>IFERROR(_xll.qlIndexFixing(IndexON,D2966,TRUE,_xll.ohTrigger(RecalcTrigger,TriggerON)),NA())</f>
        <v>1.2129306683359431E-2</v>
      </c>
      <c r="H2966" s="49">
        <f>_xll.qlCalendarAdvance(IborCalendar,$H2965,B2966,"f",FALSE)</f>
        <v>60560</v>
      </c>
      <c r="I2966" s="49">
        <f>_xll.qlInterestRateIndexValueDate(Index1M,$H2966)</f>
        <v>60562</v>
      </c>
      <c r="J2966" s="52">
        <f>IFERROR(_xll.qlIndexFixing(Index1M,$H2966,TRUE,_xll.ohTrigger(RecalcTrigger,Trigger1M)),NA())</f>
        <v>1.521036250520108E-2</v>
      </c>
      <c r="K2966" s="52">
        <f>IFERROR(_xll.qlIndexFixing(ONIndex1M,I2966,TRUE,_xll.ohTrigger(RecalcTrigger,Trigger1M)),NA())</f>
        <v>1.5200909810886287E-2</v>
      </c>
      <c r="L2966" s="52">
        <f>IFERROR(_xll.qlIndexFixing(Index3M,H2966,TRUE,_xll.ohTrigger(RecalcTrigger,Trigger3M)),NA())</f>
        <v>1.6730526712211886E-2</v>
      </c>
      <c r="M2966" s="52">
        <f>IFERROR(_xll.qlIndexFixing(ONIndex3M,I2966,TRUE,_xll.ohTrigger(RecalcTrigger,Trigger3M)),NA())</f>
        <v>1.6696223863146287E-2</v>
      </c>
      <c r="N2966" s="52">
        <f>IFERROR(_xll.qlIndexFixing(Index6M,$H2966,TRUE,_xll.ohTrigger(RecalcTrigger,Trigger6M)),NA())</f>
        <v>1.8646534501955726E-2</v>
      </c>
      <c r="O2966" s="52">
        <f>IFERROR(_xll.qlIndexFixing(ONIndex6M,I2966,TRUE,_xll.ohTrigger(RecalcTrigger,Trigger6M)),NA())</f>
        <v>1.8562343153201155E-2</v>
      </c>
      <c r="P2966" s="52">
        <f>IFERROR(_xll.qlIndexFixing(Index1Y,$H2966,TRUE,_xll.ohTrigger(RecalcTrigger,Trigger1Y)),NA())</f>
        <v>2.0717467948483777E-2</v>
      </c>
      <c r="Q2966" s="52">
        <f>IFERROR(_xll.qlIndexFixing(ONIndex1Y,I2966,TRUE,_xll.ohTrigger(RecalcTrigger,Trigger1Y)),NA())</f>
        <v>2.0509482861870154E-2</v>
      </c>
    </row>
    <row r="2967" spans="2:17" x14ac:dyDescent="0.2">
      <c r="B2967" s="46" t="s">
        <v>51</v>
      </c>
      <c r="D2967" s="49">
        <f>_xll.qlCalendarAdvance(LocalCalendar,$D2966,B2967,"f",FALSE)</f>
        <v>60590</v>
      </c>
      <c r="E2967" s="49">
        <f>_xll.qlInterestRateIndexValueDate(IndexON,D2967)</f>
        <v>60590</v>
      </c>
      <c r="F2967" s="52">
        <f>IFERROR(_xll.qlIndexFixing(IndexON,D2967,TRUE,_xll.ohTrigger(RecalcTrigger,TriggerON)),NA())</f>
        <v>1.2129025624982859E-2</v>
      </c>
      <c r="H2967" s="49">
        <f>_xll.qlCalendarAdvance(IborCalendar,$H2966,B2967,"f",FALSE)</f>
        <v>60567</v>
      </c>
      <c r="I2967" s="49">
        <f>_xll.qlInterestRateIndexValueDate(Index1M,$H2967)</f>
        <v>60569</v>
      </c>
      <c r="J2967" s="52">
        <f>IFERROR(_xll.qlIndexFixing(Index1M,$H2967,TRUE,_xll.ohTrigger(RecalcTrigger,Trigger1M)),NA())</f>
        <v>1.521014236805257E-2</v>
      </c>
      <c r="K2967" s="52">
        <f>IFERROR(_xll.qlIndexFixing(ONIndex1M,I2967,TRUE,_xll.ohTrigger(RecalcTrigger,Trigger1M)),NA())</f>
        <v>1.520067942797354E-2</v>
      </c>
      <c r="L2967" s="52">
        <f>IFERROR(_xll.qlIndexFixing(Index3M,H2967,TRUE,_xll.ohTrigger(RecalcTrigger,Trigger3M)),NA())</f>
        <v>1.6730385044774105E-2</v>
      </c>
      <c r="M2967" s="52">
        <f>IFERROR(_xll.qlIndexFixing(ONIndex3M,I2967,TRUE,_xll.ohTrigger(RecalcTrigger,Trigger3M)),NA())</f>
        <v>1.6696060922765099E-2</v>
      </c>
      <c r="N2967" s="52">
        <f>IFERROR(_xll.qlIndexFixing(Index6M,$H2967,TRUE,_xll.ohTrigger(RecalcTrigger,Trigger6M)),NA())</f>
        <v>1.8646339831221249E-2</v>
      </c>
      <c r="O2967" s="52">
        <f>IFERROR(_xll.qlIndexFixing(ONIndex6M,I2967,TRUE,_xll.ohTrigger(RecalcTrigger,Trigger6M)),NA())</f>
        <v>1.8562113207858388E-2</v>
      </c>
      <c r="P2967" s="52">
        <f>IFERROR(_xll.qlIndexFixing(Index1Y,$H2967,TRUE,_xll.ohTrigger(RecalcTrigger,Trigger1Y)),NA())</f>
        <v>2.071725245889355E-2</v>
      </c>
      <c r="Q2967" s="52">
        <f>IFERROR(_xll.qlIndexFixing(ONIndex1Y,I2967,TRUE,_xll.ohTrigger(RecalcTrigger,Trigger1Y)),NA())</f>
        <v>2.0509213286707961E-2</v>
      </c>
    </row>
    <row r="2968" spans="2:17" x14ac:dyDescent="0.2">
      <c r="B2968" s="46" t="s">
        <v>51</v>
      </c>
      <c r="D2968" s="49">
        <f>_xll.qlCalendarAdvance(LocalCalendar,$D2967,B2968,"f",FALSE)</f>
        <v>60598</v>
      </c>
      <c r="E2968" s="49">
        <f>_xll.qlInterestRateIndexValueDate(IndexON,D2968)</f>
        <v>60598</v>
      </c>
      <c r="F2968" s="52">
        <f>IFERROR(_xll.qlIndexFixing(IndexON,D2968,TRUE,_xll.ohTrigger(RecalcTrigger,TriggerON)),NA())</f>
        <v>1.2129082025866822E-2</v>
      </c>
      <c r="H2968" s="49">
        <f>_xll.qlCalendarAdvance(IborCalendar,$H2967,B2968,"f",FALSE)</f>
        <v>60574</v>
      </c>
      <c r="I2968" s="49">
        <f>_xll.qlInterestRateIndexValueDate(Index1M,$H2968)</f>
        <v>60576</v>
      </c>
      <c r="J2968" s="52">
        <f>IFERROR(_xll.qlIndexFixing(Index1M,$H2968,TRUE,_xll.ohTrigger(RecalcTrigger,Trigger1M)),NA())</f>
        <v>1.5209926994306233E-2</v>
      </c>
      <c r="K2968" s="52">
        <f>IFERROR(_xll.qlIndexFixing(ONIndex1M,I2968,TRUE,_xll.ohTrigger(RecalcTrigger,Trigger1M)),NA())</f>
        <v>1.5200453802215463E-2</v>
      </c>
      <c r="L2968" s="52">
        <f>IFERROR(_xll.qlIndexFixing(Index3M,H2968,TRUE,_xll.ohTrigger(RecalcTrigger,Trigger3M)),NA())</f>
        <v>1.6730246756124008E-2</v>
      </c>
      <c r="M2968" s="52">
        <f>IFERROR(_xll.qlIndexFixing(ONIndex3M,I2968,TRUE,_xll.ohTrigger(RecalcTrigger,Trigger3M)),NA())</f>
        <v>1.6695901346812647E-2</v>
      </c>
      <c r="N2968" s="52">
        <f>IFERROR(_xll.qlIndexFixing(Index6M,$H2968,TRUE,_xll.ohTrigger(RecalcTrigger,Trigger6M)),NA())</f>
        <v>1.8645679394824886E-2</v>
      </c>
      <c r="O2968" s="52">
        <f>IFERROR(_xll.qlIndexFixing(ONIndex6M,I2968,TRUE,_xll.ohTrigger(RecalcTrigger,Trigger6M)),NA())</f>
        <v>1.8561886130701311E-2</v>
      </c>
      <c r="P2968" s="52">
        <f>IFERROR(_xll.qlIndexFixing(Index1Y,$H2968,TRUE,_xll.ohTrigger(RecalcTrigger,Trigger1Y)),NA())</f>
        <v>2.071703911814881E-2</v>
      </c>
      <c r="Q2968" s="52">
        <f>IFERROR(_xll.qlIndexFixing(ONIndex1Y,I2968,TRUE,_xll.ohTrigger(RecalcTrigger,Trigger1Y)),NA())</f>
        <v>2.0508945971258186E-2</v>
      </c>
    </row>
    <row r="2969" spans="2:17" x14ac:dyDescent="0.2">
      <c r="B2969" s="46" t="s">
        <v>51</v>
      </c>
      <c r="D2969" s="49">
        <f>_xll.qlCalendarAdvance(LocalCalendar,$D2968,B2969,"f",FALSE)</f>
        <v>60605</v>
      </c>
      <c r="E2969" s="49">
        <f>_xll.qlInterestRateIndexValueDate(IndexON,D2969)</f>
        <v>60605</v>
      </c>
      <c r="F2969" s="52">
        <f>IFERROR(_xll.qlIndexFixing(IndexON,D2969,TRUE,_xll.ohTrigger(RecalcTrigger,TriggerON)),NA())</f>
        <v>1.2128815090779455E-2</v>
      </c>
      <c r="H2969" s="49">
        <f>_xll.qlCalendarAdvance(IborCalendar,$H2968,B2969,"f",FALSE)</f>
        <v>60581</v>
      </c>
      <c r="I2969" s="49">
        <f>_xll.qlInterestRateIndexValueDate(Index1M,$H2969)</f>
        <v>60583</v>
      </c>
      <c r="J2969" s="52">
        <f>IFERROR(_xll.qlIndexFixing(Index1M,$H2969,TRUE,_xll.ohTrigger(RecalcTrigger,Trigger1M)),NA())</f>
        <v>1.5209716383967065E-2</v>
      </c>
      <c r="K2969" s="52">
        <f>IFERROR(_xll.qlIndexFixing(ONIndex1M,I2969,TRUE,_xll.ohTrigger(RecalcTrigger,Trigger1M)),NA())</f>
        <v>1.5200232933612057E-2</v>
      </c>
      <c r="L2969" s="52">
        <f>IFERROR(_xll.qlIndexFixing(Index3M,H2969,TRUE,_xll.ohTrigger(RecalcTrigger,Trigger3M)),NA())</f>
        <v>1.6730111846257251E-2</v>
      </c>
      <c r="M2969" s="52">
        <f>IFERROR(_xll.qlIndexFixing(ONIndex3M,I2969,TRUE,_xll.ohTrigger(RecalcTrigger,Trigger3M)),NA())</f>
        <v>1.6695745135528739E-2</v>
      </c>
      <c r="N2969" s="52">
        <f>IFERROR(_xll.qlIndexFixing(Index6M,$H2969,TRUE,_xll.ohTrigger(RecalcTrigger,Trigger6M)),NA())</f>
        <v>1.8645490317401998E-2</v>
      </c>
      <c r="O2969" s="52">
        <f>IFERROR(_xll.qlIndexFixing(ONIndex6M,I2969,TRUE,_xll.ohTrigger(RecalcTrigger,Trigger6M)),NA())</f>
        <v>1.8561661921889794E-2</v>
      </c>
      <c r="P2969" s="52">
        <f>IFERROR(_xll.qlIndexFixing(Index1Y,$H2969,TRUE,_xll.ohTrigger(RecalcTrigger,Trigger1Y)),NA())</f>
        <v>2.0716827888008143E-2</v>
      </c>
      <c r="Q2969" s="52">
        <f>IFERROR(_xll.qlIndexFixing(ONIndex1Y,I2969,TRUE,_xll.ohTrigger(RecalcTrigger,Trigger1Y)),NA())</f>
        <v>2.0508680915600763E-2</v>
      </c>
    </row>
    <row r="2970" spans="2:17" x14ac:dyDescent="0.2">
      <c r="B2970" s="46" t="s">
        <v>51</v>
      </c>
      <c r="D2970" s="49">
        <f>_xll.qlCalendarAdvance(LocalCalendar,$D2969,B2970,"f",FALSE)</f>
        <v>60612</v>
      </c>
      <c r="E2970" s="49">
        <f>_xll.qlInterestRateIndexValueDate(IndexON,D2970)</f>
        <v>60612</v>
      </c>
      <c r="F2970" s="52">
        <f>IFERROR(_xll.qlIndexFixing(IndexON,D2970,TRUE,_xll.ohTrigger(RecalcTrigger,TriggerON)),NA())</f>
        <v>1.2128554342929476E-2</v>
      </c>
      <c r="H2970" s="49">
        <f>_xll.qlCalendarAdvance(IborCalendar,$H2969,B2970,"f",FALSE)</f>
        <v>60588</v>
      </c>
      <c r="I2970" s="49">
        <f>_xll.qlInterestRateIndexValueDate(Index1M,$H2970)</f>
        <v>60590</v>
      </c>
      <c r="J2970" s="52">
        <f>IFERROR(_xll.qlIndexFixing(Index1M,$H2970,TRUE,_xll.ohTrigger(RecalcTrigger,Trigger1M)),NA())</f>
        <v>1.5209510537032567E-2</v>
      </c>
      <c r="K2970" s="52">
        <f>IFERROR(_xll.qlIndexFixing(ONIndex1M,I2970,TRUE,_xll.ohTrigger(RecalcTrigger,Trigger1M)),NA())</f>
        <v>1.520001682216332E-2</v>
      </c>
      <c r="L2970" s="52">
        <f>IFERROR(_xll.qlIndexFixing(Index3M,H2970,TRUE,_xll.ohTrigger(RecalcTrigger,Trigger3M)),NA())</f>
        <v>1.6729980315175572E-2</v>
      </c>
      <c r="M2970" s="52">
        <f>IFERROR(_xll.qlIndexFixing(ONIndex3M,I2970,TRUE,_xll.ohTrigger(RecalcTrigger,Trigger3M)),NA())</f>
        <v>1.6695592288673566E-2</v>
      </c>
      <c r="N2970" s="52">
        <f>IFERROR(_xll.qlIndexFixing(Index6M,$H2970,TRUE,_xll.ohTrigger(RecalcTrigger,Trigger6M)),NA())</f>
        <v>1.864530413500962E-2</v>
      </c>
      <c r="O2970" s="52">
        <f>IFERROR(_xll.qlIndexFixing(ONIndex6M,I2970,TRUE,_xll.ohTrigger(RecalcTrigger,Trigger6M)),NA())</f>
        <v>1.8561440581343902E-2</v>
      </c>
      <c r="P2970" s="52">
        <f>IFERROR(_xll.qlIndexFixing(Index1Y,$H2970,TRUE,_xll.ohTrigger(RecalcTrigger,Trigger1Y)),NA())</f>
        <v>2.071661873023058E-2</v>
      </c>
      <c r="Q2970" s="52">
        <f>IFERROR(_xll.qlIndexFixing(ONIndex1Y,I2970,TRUE,_xll.ohTrigger(RecalcTrigger,Trigger1Y)),NA())</f>
        <v>2.0508418119975502E-2</v>
      </c>
    </row>
    <row r="2971" spans="2:17" x14ac:dyDescent="0.2">
      <c r="B2971" s="46" t="s">
        <v>51</v>
      </c>
      <c r="D2971" s="49">
        <f>_xll.qlCalendarAdvance(LocalCalendar,$D2970,B2971,"f",FALSE)</f>
        <v>60619</v>
      </c>
      <c r="E2971" s="49">
        <f>_xll.qlInterestRateIndexValueDate(IndexON,D2971)</f>
        <v>60619</v>
      </c>
      <c r="F2971" s="52">
        <f>IFERROR(_xll.qlIndexFixing(IndexON,D2971,TRUE,_xll.ohTrigger(RecalcTrigger,TriggerON)),NA())</f>
        <v>1.2128299782343532E-2</v>
      </c>
      <c r="H2971" s="49">
        <f>_xll.qlCalendarAdvance(IborCalendar,$H2970,B2971,"f",FALSE)</f>
        <v>60595</v>
      </c>
      <c r="I2971" s="49">
        <f>_xll.qlInterestRateIndexValueDate(Index1M,$H2971)</f>
        <v>60598</v>
      </c>
      <c r="J2971" s="52">
        <f>IFERROR(_xll.qlIndexFixing(Index1M,$H2971,TRUE,_xll.ohTrigger(RecalcTrigger,Trigger1M)),NA())</f>
        <v>1.5209281116127793E-2</v>
      </c>
      <c r="K2971" s="52">
        <f>IFERROR(_xll.qlIndexFixing(ONIndex1M,I2971,TRUE,_xll.ohTrigger(RecalcTrigger,Trigger1M)),NA())</f>
        <v>1.5200387752489775E-2</v>
      </c>
      <c r="L2971" s="52">
        <f>IFERROR(_xll.qlIndexFixing(Index3M,H2971,TRUE,_xll.ohTrigger(RecalcTrigger,Trigger3M)),NA())</f>
        <v>1.6729454438646388E-2</v>
      </c>
      <c r="M2971" s="52">
        <f>IFERROR(_xll.qlIndexFixing(ONIndex3M,I2971,TRUE,_xll.ohTrigger(RecalcTrigger,Trigger3M)),NA())</f>
        <v>1.6696175017925086E-2</v>
      </c>
      <c r="N2971" s="52">
        <f>IFERROR(_xll.qlIndexFixing(Index6M,$H2971,TRUE,_xll.ohTrigger(RecalcTrigger,Trigger6M)),NA())</f>
        <v>1.864509490006732E-2</v>
      </c>
      <c r="O2971" s="52">
        <f>IFERROR(_xll.qlIndexFixing(ONIndex6M,I2971,TRUE,_xll.ohTrigger(RecalcTrigger,Trigger6M)),NA())</f>
        <v>1.8562117241991416E-2</v>
      </c>
      <c r="P2971" s="52">
        <f>IFERROR(_xll.qlIndexFixing(Index1Y,$H2971,TRUE,_xll.ohTrigger(RecalcTrigger,Trigger1Y)),NA())</f>
        <v>2.0717539410099801E-2</v>
      </c>
      <c r="Q2971" s="52">
        <f>IFERROR(_xll.qlIndexFixing(ONIndex1Y,I2971,TRUE,_xll.ohTrigger(RecalcTrigger,Trigger1Y)),NA())</f>
        <v>2.0509251880076462E-2</v>
      </c>
    </row>
    <row r="2972" spans="2:17" x14ac:dyDescent="0.2">
      <c r="B2972" s="46" t="s">
        <v>51</v>
      </c>
      <c r="D2972" s="49">
        <f>_xll.qlCalendarAdvance(LocalCalendar,$D2971,B2972,"f",FALSE)</f>
        <v>60629</v>
      </c>
      <c r="E2972" s="49">
        <f>_xll.qlInterestRateIndexValueDate(IndexON,D2972)</f>
        <v>60629</v>
      </c>
      <c r="F2972" s="52">
        <f>IFERROR(_xll.qlIndexFixing(IndexON,D2972,TRUE,_xll.ohTrigger(RecalcTrigger,TriggerON)),NA())</f>
        <v>1.2127572984814705E-2</v>
      </c>
      <c r="H2972" s="49">
        <f>_xll.qlCalendarAdvance(IborCalendar,$H2971,B2972,"f",FALSE)</f>
        <v>60602</v>
      </c>
      <c r="I2972" s="49">
        <f>_xll.qlInterestRateIndexValueDate(Index1M,$H2972)</f>
        <v>60604</v>
      </c>
      <c r="J2972" s="52">
        <f>IFERROR(_xll.qlIndexFixing(Index1M,$H2972,TRUE,_xll.ohTrigger(RecalcTrigger,Trigger1M)),NA())</f>
        <v>1.5209113133372587E-2</v>
      </c>
      <c r="K2972" s="52">
        <f>IFERROR(_xll.qlIndexFixing(ONIndex1M,I2972,TRUE,_xll.ohTrigger(RecalcTrigger,Trigger1M)),NA())</f>
        <v>1.5199598870809794E-2</v>
      </c>
      <c r="L2972" s="52">
        <f>IFERROR(_xll.qlIndexFixing(Index3M,H2972,TRUE,_xll.ohTrigger(RecalcTrigger,Trigger3M)),NA())</f>
        <v>1.6728967634615621E-2</v>
      </c>
      <c r="M2972" s="52">
        <f>IFERROR(_xll.qlIndexFixing(ONIndex3M,I2972,TRUE,_xll.ohTrigger(RecalcTrigger,Trigger3M)),NA())</f>
        <v>1.669529668880898E-2</v>
      </c>
      <c r="N2972" s="52">
        <f>IFERROR(_xll.qlIndexFixing(Index6M,$H2972,TRUE,_xll.ohTrigger(RecalcTrigger,Trigger6M)),NA())</f>
        <v>1.8645409905257322E-2</v>
      </c>
      <c r="O2972" s="52">
        <f>IFERROR(_xll.qlIndexFixing(ONIndex6M,I2972,TRUE,_xll.ohTrigger(RecalcTrigger,Trigger6M)),NA())</f>
        <v>1.856100650512893E-2</v>
      </c>
      <c r="P2972" s="52">
        <f>IFERROR(_xll.qlIndexFixing(Index1Y,$H2972,TRUE,_xll.ohTrigger(RecalcTrigger,Trigger1Y)),NA())</f>
        <v>2.0716206478798901E-2</v>
      </c>
      <c r="Q2972" s="52">
        <f>IFERROR(_xll.qlIndexFixing(ONIndex1Y,I2972,TRUE,_xll.ohTrigger(RecalcTrigger,Trigger1Y)),NA())</f>
        <v>2.050789930850172E-2</v>
      </c>
    </row>
    <row r="2973" spans="2:17" x14ac:dyDescent="0.2">
      <c r="B2973" s="46" t="s">
        <v>51</v>
      </c>
      <c r="D2973" s="49">
        <f>_xll.qlCalendarAdvance(LocalCalendar,$D2972,B2973,"f",FALSE)</f>
        <v>60636</v>
      </c>
      <c r="E2973" s="49">
        <f>_xll.qlInterestRateIndexValueDate(IndexON,D2973)</f>
        <v>60636</v>
      </c>
      <c r="F2973" s="52">
        <f>IFERROR(_xll.qlIndexFixing(IndexON,D2973,TRUE,_xll.ohTrigger(RecalcTrigger,TriggerON)),NA())</f>
        <v>1.2127332582636541E-2</v>
      </c>
      <c r="H2973" s="49">
        <f>_xll.qlCalendarAdvance(IborCalendar,$H2972,B2973,"f",FALSE)</f>
        <v>60609</v>
      </c>
      <c r="I2973" s="49">
        <f>_xll.qlInterestRateIndexValueDate(Index1M,$H2973)</f>
        <v>60611</v>
      </c>
      <c r="J2973" s="52">
        <f>IFERROR(_xll.qlIndexFixing(Index1M,$H2973,TRUE,_xll.ohTrigger(RecalcTrigger,Trigger1M)),NA())</f>
        <v>1.5208921576644607E-2</v>
      </c>
      <c r="K2973" s="52">
        <f>IFERROR(_xll.qlIndexFixing(ONIndex1M,I2973,TRUE,_xll.ohTrigger(RecalcTrigger,Trigger1M)),NA())</f>
        <v>1.5199397030905004E-2</v>
      </c>
      <c r="L2973" s="52">
        <f>IFERROR(_xll.qlIndexFixing(Index3M,H2973,TRUE,_xll.ohTrigger(RecalcTrigger,Trigger3M)),NA())</f>
        <v>1.6728845768504641E-2</v>
      </c>
      <c r="M2973" s="52">
        <f>IFERROR(_xll.qlIndexFixing(ONIndex3M,I2973,TRUE,_xll.ohTrigger(RecalcTrigger,Trigger3M)),NA())</f>
        <v>1.6695153935639695E-2</v>
      </c>
      <c r="N2973" s="52">
        <f>IFERROR(_xll.qlIndexFixing(Index6M,$H2973,TRUE,_xll.ohTrigger(RecalcTrigger,Trigger6M)),NA())</f>
        <v>1.8645232605600609E-2</v>
      </c>
      <c r="O2973" s="52">
        <f>IFERROR(_xll.qlIndexFixing(ONIndex6M,I2973,TRUE,_xll.ohTrigger(RecalcTrigger,Trigger6M)),NA())</f>
        <v>1.8560793769379913E-2</v>
      </c>
      <c r="P2973" s="52">
        <f>IFERROR(_xll.qlIndexFixing(Index1Y,$H2973,TRUE,_xll.ohTrigger(RecalcTrigger,Trigger1Y)),NA())</f>
        <v>2.0716003308662627E-2</v>
      </c>
      <c r="Q2973" s="52">
        <f>IFERROR(_xll.qlIndexFixing(ONIndex1Y,I2973,TRUE,_xll.ohTrigger(RecalcTrigger,Trigger1Y)),NA())</f>
        <v>2.0507643292413391E-2</v>
      </c>
    </row>
    <row r="2974" spans="2:17" x14ac:dyDescent="0.2">
      <c r="B2974" s="46" t="s">
        <v>51</v>
      </c>
      <c r="D2974" s="49">
        <f>_xll.qlCalendarAdvance(LocalCalendar,$D2973,B2974,"f",FALSE)</f>
        <v>60643</v>
      </c>
      <c r="E2974" s="49">
        <f>_xll.qlInterestRateIndexValueDate(IndexON,D2974)</f>
        <v>60643</v>
      </c>
      <c r="F2974" s="52">
        <f>IFERROR(_xll.qlIndexFixing(IndexON,D2974,TRUE,_xll.ohTrigger(RecalcTrigger,TriggerON)),NA())</f>
        <v>1.212709836726944E-2</v>
      </c>
      <c r="H2974" s="49">
        <f>_xll.qlCalendarAdvance(IborCalendar,$H2973,B2974,"f",FALSE)</f>
        <v>60616</v>
      </c>
      <c r="I2974" s="49">
        <f>_xll.qlInterestRateIndexValueDate(Index1M,$H2974)</f>
        <v>60618</v>
      </c>
      <c r="J2974" s="52">
        <f>IFERROR(_xll.qlIndexFixing(Index1M,$H2974,TRUE,_xll.ohTrigger(RecalcTrigger,Trigger1M)),NA())</f>
        <v>1.5209043003601961E-2</v>
      </c>
      <c r="K2974" s="52">
        <f>IFERROR(_xll.qlIndexFixing(ONIndex1M,I2974,TRUE,_xll.ohTrigger(RecalcTrigger,Trigger1M)),NA())</f>
        <v>1.5199199948154885E-2</v>
      </c>
      <c r="L2974" s="52">
        <f>IFERROR(_xll.qlIndexFixing(Index3M,H2974,TRUE,_xll.ohTrigger(RecalcTrigger,Trigger3M)),NA())</f>
        <v>1.6728727280864497E-2</v>
      </c>
      <c r="M2974" s="52">
        <f>IFERROR(_xll.qlIndexFixing(ONIndex3M,I2974,TRUE,_xll.ohTrigger(RecalcTrigger,Trigger3M)),NA())</f>
        <v>1.6695014547138953E-2</v>
      </c>
      <c r="N2974" s="52">
        <f>IFERROR(_xll.qlIndexFixing(Index6M,$H2974,TRUE,_xll.ohTrigger(RecalcTrigger,Trigger6M)),NA())</f>
        <v>1.86450582011203E-2</v>
      </c>
      <c r="O2974" s="52">
        <f>IFERROR(_xll.qlIndexFixing(ONIndex6M,I2974,TRUE,_xll.ohTrigger(RecalcTrigger,Trigger6M)),NA())</f>
        <v>1.8560583901896521E-2</v>
      </c>
      <c r="P2974" s="52">
        <f>IFERROR(_xll.qlIndexFixing(Index1Y,$H2974,TRUE,_xll.ohTrigger(RecalcTrigger,Trigger1Y)),NA())</f>
        <v>2.0715802057923813E-2</v>
      </c>
      <c r="Q2974" s="52">
        <f>IFERROR(_xll.qlIndexFixing(ONIndex1Y,I2974,TRUE,_xll.ohTrigger(RecalcTrigger,Trigger1Y)),NA())</f>
        <v>2.0507389536437159E-2</v>
      </c>
    </row>
    <row r="2975" spans="2:17" x14ac:dyDescent="0.2">
      <c r="B2975" s="46" t="s">
        <v>51</v>
      </c>
      <c r="D2975" s="49">
        <f>_xll.qlCalendarAdvance(LocalCalendar,$D2974,B2975,"f",FALSE)</f>
        <v>60651</v>
      </c>
      <c r="E2975" s="49">
        <f>_xll.qlInterestRateIndexValueDate(IndexON,D2975)</f>
        <v>60651</v>
      </c>
      <c r="F2975" s="52">
        <f>IFERROR(_xll.qlIndexFixing(IndexON,D2975,TRUE,_xll.ohTrigger(RecalcTrigger,TriggerON)),NA())</f>
        <v>1.2126838268287088E-2</v>
      </c>
      <c r="H2975" s="49">
        <f>_xll.qlCalendarAdvance(IborCalendar,$H2974,B2975,"f",FALSE)</f>
        <v>60623</v>
      </c>
      <c r="I2975" s="49">
        <f>_xll.qlInterestRateIndexValueDate(Index1M,$H2975)</f>
        <v>60625</v>
      </c>
      <c r="J2975" s="52">
        <f>IFERROR(_xll.qlIndexFixing(Index1M,$H2975,TRUE,_xll.ohTrigger(RecalcTrigger,Trigger1M)),NA())</f>
        <v>1.5208552753405158E-2</v>
      </c>
      <c r="K2975" s="52">
        <f>IFERROR(_xll.qlIndexFixing(ONIndex1M,I2975,TRUE,_xll.ohTrigger(RecalcTrigger,Trigger1M)),NA())</f>
        <v>1.5200237076330225E-2</v>
      </c>
      <c r="L2975" s="52">
        <f>IFERROR(_xll.qlIndexFixing(Index3M,H2975,TRUE,_xll.ohTrigger(RecalcTrigger,Trigger3M)),NA())</f>
        <v>1.6728612171694301E-2</v>
      </c>
      <c r="M2975" s="52">
        <f>IFERROR(_xll.qlIndexFixing(ONIndex3M,I2975,TRUE,_xll.ohTrigger(RecalcTrigger,Trigger3M)),NA())</f>
        <v>1.6696388849187116E-2</v>
      </c>
      <c r="N2975" s="52">
        <f>IFERROR(_xll.qlIndexFixing(Index6M,$H2975,TRUE,_xll.ohTrigger(RecalcTrigger,Trigger6M)),NA())</f>
        <v>1.8644886691816399E-2</v>
      </c>
      <c r="O2975" s="52">
        <f>IFERROR(_xll.qlIndexFixing(ONIndex6M,I2975,TRUE,_xll.ohTrigger(RecalcTrigger,Trigger6M)),NA())</f>
        <v>1.8562232252008926E-2</v>
      </c>
      <c r="P2975" s="52">
        <f>IFERROR(_xll.qlIndexFixing(Index1Y,$H2975,TRUE,_xll.ohTrigger(RecalcTrigger,Trigger1Y)),NA())</f>
        <v>2.071849795670384E-2</v>
      </c>
      <c r="Q2975" s="52">
        <f>IFERROR(_xll.qlIndexFixing(ONIndex1Y,I2975,TRUE,_xll.ohTrigger(RecalcTrigger,Trigger1Y)),NA())</f>
        <v>2.0509403110528623E-2</v>
      </c>
    </row>
    <row r="2976" spans="2:17" x14ac:dyDescent="0.2">
      <c r="B2976" s="46" t="s">
        <v>51</v>
      </c>
      <c r="D2976" s="49">
        <f>_xll.qlCalendarAdvance(LocalCalendar,$D2975,B2976,"f",FALSE)</f>
        <v>60658</v>
      </c>
      <c r="E2976" s="49">
        <f>_xll.qlInterestRateIndexValueDate(IndexON,D2976)</f>
        <v>60658</v>
      </c>
      <c r="F2976" s="52">
        <f>IFERROR(_xll.qlIndexFixing(IndexON,D2976,TRUE,_xll.ohTrigger(RecalcTrigger,TriggerON)),NA())</f>
        <v>1.2126617310475041E-2</v>
      </c>
      <c r="H2976" s="49">
        <f>_xll.qlCalendarAdvance(IborCalendar,$H2975,B2976,"f",FALSE)</f>
        <v>60630</v>
      </c>
      <c r="I2976" s="49">
        <f>_xll.qlInterestRateIndexValueDate(Index1M,$H2976)</f>
        <v>60632</v>
      </c>
      <c r="J2976" s="52">
        <f>IFERROR(_xll.qlIndexFixing(Index1M,$H2976,TRUE,_xll.ohTrigger(RecalcTrigger,Trigger1M)),NA())</f>
        <v>1.5207449072454388E-2</v>
      </c>
      <c r="K2976" s="52">
        <f>IFERROR(_xll.qlIndexFixing(ONIndex1M,I2976,TRUE,_xll.ohTrigger(RecalcTrigger,Trigger1M)),NA())</f>
        <v>1.5199743079874484E-2</v>
      </c>
      <c r="L2976" s="52">
        <f>IFERROR(_xll.qlIndexFixing(Index3M,H2976,TRUE,_xll.ohTrigger(RecalcTrigger,Trigger3M)),NA())</f>
        <v>1.6728500440994054E-2</v>
      </c>
      <c r="M2976" s="52">
        <f>IFERROR(_xll.qlIndexFixing(ONIndex3M,I2976,TRUE,_xll.ohTrigger(RecalcTrigger,Trigger3M)),NA())</f>
        <v>1.669587925986038E-2</v>
      </c>
      <c r="N2976" s="52">
        <f>IFERROR(_xll.qlIndexFixing(Index6M,$H2976,TRUE,_xll.ohTrigger(RecalcTrigger,Trigger6M)),NA())</f>
        <v>1.8644247836257288E-2</v>
      </c>
      <c r="O2976" s="52">
        <f>IFERROR(_xll.qlIndexFixing(ONIndex6M,I2976,TRUE,_xll.ohTrigger(RecalcTrigger,Trigger6M)),NA())</f>
        <v>1.8561564815247067E-2</v>
      </c>
      <c r="P2976" s="52">
        <f>IFERROR(_xll.qlIndexFixing(Index1Y,$H2976,TRUE,_xll.ohTrigger(RecalcTrigger,Trigger1Y)),NA())</f>
        <v>2.0714826102610998E-2</v>
      </c>
      <c r="Q2976" s="52">
        <f>IFERROR(_xll.qlIndexFixing(ONIndex1Y,I2976,TRUE,_xll.ohTrigger(RecalcTrigger,Trigger1Y)),NA())</f>
        <v>2.050858799504951E-2</v>
      </c>
    </row>
    <row r="2977" spans="2:17" x14ac:dyDescent="0.2">
      <c r="B2977" s="46" t="s">
        <v>51</v>
      </c>
      <c r="D2977" s="49">
        <f>_xll.qlCalendarAdvance(LocalCalendar,$D2976,B2977,"f",FALSE)</f>
        <v>60665</v>
      </c>
      <c r="E2977" s="49">
        <f>_xll.qlInterestRateIndexValueDate(IndexON,D2977)</f>
        <v>60665</v>
      </c>
      <c r="F2977" s="52">
        <f>IFERROR(_xll.qlIndexFixing(IndexON,D2977,TRUE,_xll.ohTrigger(RecalcTrigger,TriggerON)),NA())</f>
        <v>1.2126402539394121E-2</v>
      </c>
      <c r="H2977" s="49">
        <f>_xll.qlCalendarAdvance(IborCalendar,$H2976,B2977,"f",FALSE)</f>
        <v>60637</v>
      </c>
      <c r="I2977" s="49">
        <f>_xll.qlInterestRateIndexValueDate(Index1M,$H2977)</f>
        <v>60639</v>
      </c>
      <c r="J2977" s="52">
        <f>IFERROR(_xll.qlIndexFixing(Index1M,$H2977,TRUE,_xll.ohTrigger(RecalcTrigger,Trigger1M)),NA())</f>
        <v>1.5208202983771901E-2</v>
      </c>
      <c r="K2977" s="52">
        <f>IFERROR(_xll.qlIndexFixing(ONIndex1M,I2977,TRUE,_xll.ohTrigger(RecalcTrigger,Trigger1M)),NA())</f>
        <v>1.5198637242992419E-2</v>
      </c>
      <c r="L2977" s="52">
        <f>IFERROR(_xll.qlIndexFixing(Index3M,H2977,TRUE,_xll.ohTrigger(RecalcTrigger,Trigger3M)),NA())</f>
        <v>1.672839208876109E-2</v>
      </c>
      <c r="M2977" s="52">
        <f>IFERROR(_xll.qlIndexFixing(ONIndex3M,I2977,TRUE,_xll.ohTrigger(RecalcTrigger,Trigger3M)),NA())</f>
        <v>1.6694616568688758E-2</v>
      </c>
      <c r="N2977" s="52">
        <f>IFERROR(_xll.qlIndexFixing(Index6M,$H2977,TRUE,_xll.ohTrigger(RecalcTrigger,Trigger6M)),NA())</f>
        <v>1.8644081919058631E-2</v>
      </c>
      <c r="O2977" s="52">
        <f>IFERROR(_xll.qlIndexFixing(ONIndex6M,I2977,TRUE,_xll.ohTrigger(RecalcTrigger,Trigger6M)),NA())</f>
        <v>1.8559971509120032E-2</v>
      </c>
      <c r="P2977" s="52">
        <f>IFERROR(_xll.qlIndexFixing(Index1Y,$H2977,TRUE,_xll.ohTrigger(RecalcTrigger,Trigger1Y)),NA())</f>
        <v>2.0715209439685276E-2</v>
      </c>
      <c r="Q2977" s="52">
        <f>IFERROR(_xll.qlIndexFixing(ONIndex1Y,I2977,TRUE,_xll.ohTrigger(RecalcTrigger,Trigger1Y)),NA())</f>
        <v>2.0506641827422456E-2</v>
      </c>
    </row>
    <row r="2978" spans="2:17" x14ac:dyDescent="0.2">
      <c r="B2978" s="46" t="s">
        <v>51</v>
      </c>
      <c r="D2978" s="49">
        <f>_xll.qlCalendarAdvance(LocalCalendar,$D2977,B2978,"f",FALSE)</f>
        <v>60672</v>
      </c>
      <c r="E2978" s="49">
        <f>_xll.qlInterestRateIndexValueDate(IndexON,D2978)</f>
        <v>60672</v>
      </c>
      <c r="F2978" s="52">
        <f>IFERROR(_xll.qlIndexFixing(IndexON,D2978,TRUE,_xll.ohTrigger(RecalcTrigger,TriggerON)),NA())</f>
        <v>1.2126193955204201E-2</v>
      </c>
      <c r="H2978" s="49">
        <f>_xll.qlCalendarAdvance(IborCalendar,$H2977,B2978,"f",FALSE)</f>
        <v>60644</v>
      </c>
      <c r="I2978" s="49">
        <f>_xll.qlInterestRateIndexValueDate(Index1M,$H2978)</f>
        <v>60646</v>
      </c>
      <c r="J2978" s="52">
        <f>IFERROR(_xll.qlIndexFixing(Index1M,$H2978,TRUE,_xll.ohTrigger(RecalcTrigger,Trigger1M)),NA())</f>
        <v>1.5208344795833996E-2</v>
      </c>
      <c r="K2978" s="52">
        <f>IFERROR(_xll.qlIndexFixing(ONIndex1M,I2978,TRUE,_xll.ohTrigger(RecalcTrigger,Trigger1M)),NA())</f>
        <v>1.5198459188940916E-2</v>
      </c>
      <c r="L2978" s="52">
        <f>IFERROR(_xll.qlIndexFixing(Index3M,H2978,TRUE,_xll.ohTrigger(RecalcTrigger,Trigger3M)),NA())</f>
        <v>1.6728287114998075E-2</v>
      </c>
      <c r="M2978" s="52">
        <f>IFERROR(_xll.qlIndexFixing(ONIndex3M,I2978,TRUE,_xll.ohTrigger(RecalcTrigger,Trigger3M)),NA())</f>
        <v>1.6694490638302639E-2</v>
      </c>
      <c r="N2978" s="52">
        <f>IFERROR(_xll.qlIndexFixing(Index6M,$H2978,TRUE,_xll.ohTrigger(RecalcTrigger,Trigger6M)),NA())</f>
        <v>1.8643918896883868E-2</v>
      </c>
      <c r="O2978" s="52">
        <f>IFERROR(_xll.qlIndexFixing(ONIndex6M,I2978,TRUE,_xll.ohTrigger(RecalcTrigger,Trigger6M)),NA())</f>
        <v>1.8559773114859013E-2</v>
      </c>
      <c r="P2978" s="52">
        <f>IFERROR(_xll.qlIndexFixing(Index1Y,$H2978,TRUE,_xll.ohTrigger(RecalcTrigger,Trigger1Y)),NA())</f>
        <v>2.0715015484127908E-2</v>
      </c>
      <c r="Q2978" s="52">
        <f>IFERROR(_xll.qlIndexFixing(ONIndex1Y,I2978,TRUE,_xll.ohTrigger(RecalcTrigger,Trigger1Y)),NA())</f>
        <v>2.0506397110935382E-2</v>
      </c>
    </row>
    <row r="2979" spans="2:17" x14ac:dyDescent="0.2">
      <c r="B2979" s="46" t="s">
        <v>51</v>
      </c>
      <c r="D2979" s="49">
        <f>_xll.qlCalendarAdvance(LocalCalendar,$D2978,B2979,"f",FALSE)</f>
        <v>60679</v>
      </c>
      <c r="E2979" s="49">
        <f>_xll.qlInterestRateIndexValueDate(IndexON,D2979)</f>
        <v>60679</v>
      </c>
      <c r="F2979" s="52">
        <f>IFERROR(_xll.qlIndexFixing(IndexON,D2979,TRUE,_xll.ohTrigger(RecalcTrigger,TriggerON)),NA())</f>
        <v>1.2125991557745408E-2</v>
      </c>
      <c r="H2979" s="49">
        <f>_xll.qlCalendarAdvance(IborCalendar,$H2978,B2979,"f",FALSE)</f>
        <v>60651</v>
      </c>
      <c r="I2979" s="49">
        <f>_xll.qlInterestRateIndexValueDate(Index1M,$H2979)</f>
        <v>60653</v>
      </c>
      <c r="J2979" s="52">
        <f>IFERROR(_xll.qlIndexFixing(Index1M,$H2979,TRUE,_xll.ohTrigger(RecalcTrigger,Trigger1M)),NA())</f>
        <v>1.5207872267749833E-2</v>
      </c>
      <c r="K2979" s="52">
        <f>IFERROR(_xll.qlIndexFixing(ONIndex1M,I2979,TRUE,_xll.ohTrigger(RecalcTrigger,Trigger1M)),NA())</f>
        <v>1.5198285891964147E-2</v>
      </c>
      <c r="L2979" s="52">
        <f>IFERROR(_xll.qlIndexFixing(Index3M,H2979,TRUE,_xll.ohTrigger(RecalcTrigger,Trigger3M)),NA())</f>
        <v>1.672818551970412E-2</v>
      </c>
      <c r="M2979" s="52">
        <f>IFERROR(_xll.qlIndexFixing(ONIndex3M,I2979,TRUE,_xll.ohTrigger(RecalcTrigger,Trigger3M)),NA())</f>
        <v>1.6694368072585064E-2</v>
      </c>
      <c r="N2979" s="52">
        <f>IFERROR(_xll.qlIndexFixing(Index6M,$H2979,TRUE,_xll.ohTrigger(RecalcTrigger,Trigger6M)),NA())</f>
        <v>1.8643758769733433E-2</v>
      </c>
      <c r="O2979" s="52">
        <f>IFERROR(_xll.qlIndexFixing(ONIndex6M,I2979,TRUE,_xll.ohTrigger(RecalcTrigger,Trigger6M)),NA())</f>
        <v>1.8559577588703746E-2</v>
      </c>
      <c r="P2979" s="52">
        <f>IFERROR(_xll.qlIndexFixing(Index1Y,$H2979,TRUE,_xll.ohTrigger(RecalcTrigger,Trigger1Y)),NA())</f>
        <v>2.0714823256762924E-2</v>
      </c>
      <c r="Q2979" s="52">
        <f>IFERROR(_xll.qlIndexFixing(ONIndex1Y,I2979,TRUE,_xll.ohTrigger(RecalcTrigger,Trigger1Y)),NA())</f>
        <v>2.050615465424066E-2</v>
      </c>
    </row>
    <row r="2980" spans="2:17" x14ac:dyDescent="0.2">
      <c r="B2980" s="46" t="s">
        <v>51</v>
      </c>
      <c r="D2980" s="49">
        <f>_xll.qlCalendarAdvance(LocalCalendar,$D2979,B2980,"f",FALSE)</f>
        <v>60686</v>
      </c>
      <c r="E2980" s="49">
        <f>_xll.qlInterestRateIndexValueDate(IndexON,D2980)</f>
        <v>60686</v>
      </c>
      <c r="F2980" s="52">
        <f>IFERROR(_xll.qlIndexFixing(IndexON,D2980,TRUE,_xll.ohTrigger(RecalcTrigger,TriggerON)),NA())</f>
        <v>1.2125795347177615E-2</v>
      </c>
      <c r="H2980" s="49">
        <f>_xll.qlCalendarAdvance(IborCalendar,$H2979,B2980,"f",FALSE)</f>
        <v>60658</v>
      </c>
      <c r="I2980" s="49">
        <f>_xll.qlInterestRateIndexValueDate(Index1M,$H2980)</f>
        <v>60660</v>
      </c>
      <c r="J2980" s="52">
        <f>IFERROR(_xll.qlIndexFixing(Index1M,$H2980,TRUE,_xll.ohTrigger(RecalcTrigger,Trigger1M)),NA())</f>
        <v>1.5206783641775553E-2</v>
      </c>
      <c r="K2980" s="52">
        <f>IFERROR(_xll.qlIndexFixing(ONIndex1M,I2980,TRUE,_xll.ohTrigger(RecalcTrigger,Trigger1M)),NA())</f>
        <v>1.5198117352301921E-2</v>
      </c>
      <c r="L2980" s="52">
        <f>IFERROR(_xll.qlIndexFixing(Index3M,H2980,TRUE,_xll.ohTrigger(RecalcTrigger,Trigger3M)),NA())</f>
        <v>1.6728087302877448E-2</v>
      </c>
      <c r="M2980" s="52">
        <f>IFERROR(_xll.qlIndexFixing(ONIndex3M,I2980,TRUE,_xll.ohTrigger(RecalcTrigger,Trigger3M)),NA())</f>
        <v>1.6694248871216288E-2</v>
      </c>
      <c r="N2980" s="52">
        <f>IFERROR(_xll.qlIndexFixing(Index6M,$H2980,TRUE,_xll.ohTrigger(RecalcTrigger,Trigger6M)),NA())</f>
        <v>1.8643601537606448E-2</v>
      </c>
      <c r="O2980" s="52">
        <f>IFERROR(_xll.qlIndexFixing(ONIndex6M,I2980,TRUE,_xll.ohTrigger(RecalcTrigger,Trigger6M)),NA())</f>
        <v>1.8559384930814105E-2</v>
      </c>
      <c r="P2980" s="52">
        <f>IFERROR(_xll.qlIndexFixing(Index1Y,$H2980,TRUE,_xll.ohTrigger(RecalcTrigger,Trigger1Y)),NA())</f>
        <v>2.0714632719350444E-2</v>
      </c>
      <c r="Q2980" s="52">
        <f>IFERROR(_xll.qlIndexFixing(ONIndex1Y,I2980,TRUE,_xll.ohTrigger(RecalcTrigger,Trigger1Y)),NA())</f>
        <v>2.0505914457418228E-2</v>
      </c>
    </row>
    <row r="2981" spans="2:17" x14ac:dyDescent="0.2">
      <c r="B2981" s="46" t="s">
        <v>51</v>
      </c>
      <c r="D2981" s="49">
        <f>_xll.qlCalendarAdvance(LocalCalendar,$D2980,B2981,"f",FALSE)</f>
        <v>60693</v>
      </c>
      <c r="E2981" s="49">
        <f>_xll.qlInterestRateIndexValueDate(IndexON,D2981)</f>
        <v>60693</v>
      </c>
      <c r="F2981" s="52">
        <f>IFERROR(_xll.qlIndexFixing(IndexON,D2981,TRUE,_xll.ohTrigger(RecalcTrigger,TriggerON)),NA())</f>
        <v>1.2125605323420885E-2</v>
      </c>
      <c r="H2981" s="49">
        <f>_xll.qlCalendarAdvance(IborCalendar,$H2980,B2981,"f",FALSE)</f>
        <v>60665</v>
      </c>
      <c r="I2981" s="49">
        <f>_xll.qlInterestRateIndexValueDate(Index1M,$H2981)</f>
        <v>60667</v>
      </c>
      <c r="J2981" s="52">
        <f>IFERROR(_xll.qlIndexFixing(Index1M,$H2981,TRUE,_xll.ohTrigger(RecalcTrigger,Trigger1M)),NA())</f>
        <v>1.5206318800773706E-2</v>
      </c>
      <c r="K2981" s="52">
        <f>IFERROR(_xll.qlIndexFixing(ONIndex1M,I2981,TRUE,_xll.ohTrigger(RecalcTrigger,Trigger1M)),NA())</f>
        <v>1.5197953569714429E-2</v>
      </c>
      <c r="L2981" s="52">
        <f>IFERROR(_xll.qlIndexFixing(Index3M,H2981,TRUE,_xll.ohTrigger(RecalcTrigger,Trigger3M)),NA())</f>
        <v>1.6727610511916628E-2</v>
      </c>
      <c r="M2981" s="52">
        <f>IFERROR(_xll.qlIndexFixing(ONIndex3M,I2981,TRUE,_xll.ohTrigger(RecalcTrigger,Trigger3M)),NA())</f>
        <v>1.6694133034595993E-2</v>
      </c>
      <c r="N2981" s="52">
        <f>IFERROR(_xll.qlIndexFixing(Index6M,$H2981,TRUE,_xll.ohTrigger(RecalcTrigger,Trigger6M)),NA())</f>
        <v>1.8643447200502025E-2</v>
      </c>
      <c r="O2981" s="52">
        <f>IFERROR(_xll.qlIndexFixing(ONIndex6M,I2981,TRUE,_xll.ohTrigger(RecalcTrigger,Trigger6M)),NA())</f>
        <v>1.855919514134996E-2</v>
      </c>
      <c r="P2981" s="52">
        <f>IFERROR(_xll.qlIndexFixing(Index1Y,$H2981,TRUE,_xll.ohTrigger(RecalcTrigger,Trigger1Y)),NA())</f>
        <v>2.0714443833648406E-2</v>
      </c>
      <c r="Q2981" s="52">
        <f>IFERROR(_xll.qlIndexFixing(ONIndex1Y,I2981,TRUE,_xll.ohTrigger(RecalcTrigger,Trigger1Y)),NA())</f>
        <v>2.0505676520627958E-2</v>
      </c>
    </row>
    <row r="2982" spans="2:17" x14ac:dyDescent="0.2">
      <c r="B2982" s="46" t="s">
        <v>51</v>
      </c>
      <c r="D2982" s="49">
        <f>_xll.qlCalendarAdvance(LocalCalendar,$D2981,B2982,"f",FALSE)</f>
        <v>60700</v>
      </c>
      <c r="E2982" s="49">
        <f>_xll.qlInterestRateIndexValueDate(IndexON,D2982)</f>
        <v>60700</v>
      </c>
      <c r="F2982" s="52">
        <f>IFERROR(_xll.qlIndexFixing(IndexON,D2982,TRUE,_xll.ohTrigger(RecalcTrigger,TriggerON)),NA())</f>
        <v>1.2125421486555155E-2</v>
      </c>
      <c r="H2982" s="49">
        <f>_xll.qlCalendarAdvance(IborCalendar,$H2981,B2982,"f",FALSE)</f>
        <v>60672</v>
      </c>
      <c r="I2982" s="49">
        <f>_xll.qlInterestRateIndexValueDate(Index1M,$H2982)</f>
        <v>60674</v>
      </c>
      <c r="J2982" s="52">
        <f>IFERROR(_xll.qlIndexFixing(Index1M,$H2982,TRUE,_xll.ohTrigger(RecalcTrigger,Trigger1M)),NA())</f>
        <v>1.5206168779030107E-2</v>
      </c>
      <c r="K2982" s="52">
        <f>IFERROR(_xll.qlIndexFixing(ONIndex1M,I2982,TRUE,_xll.ohTrigger(RecalcTrigger,Trigger1M)),NA())</f>
        <v>1.5197794544281606E-2</v>
      </c>
      <c r="L2982" s="52">
        <f>IFERROR(_xll.qlIndexFixing(Index3M,H2982,TRUE,_xll.ohTrigger(RecalcTrigger,Trigger3M)),NA())</f>
        <v>1.6727518814960082E-2</v>
      </c>
      <c r="M2982" s="52">
        <f>IFERROR(_xll.qlIndexFixing(ONIndex3M,I2982,TRUE,_xll.ohTrigger(RecalcTrigger,Trigger3M)),NA())</f>
        <v>1.6694020562404432E-2</v>
      </c>
      <c r="N2982" s="52">
        <f>IFERROR(_xll.qlIndexFixing(Index6M,$H2982,TRUE,_xll.ohTrigger(RecalcTrigger,Trigger6M)),NA())</f>
        <v>1.8643295758419724E-2</v>
      </c>
      <c r="O2982" s="52">
        <f>IFERROR(_xll.qlIndexFixing(ONIndex6M,I2982,TRUE,_xll.ohTrigger(RecalcTrigger,Trigger6M)),NA())</f>
        <v>1.8559008220151441E-2</v>
      </c>
      <c r="P2982" s="52">
        <f>IFERROR(_xll.qlIndexFixing(Index1Y,$H2982,TRUE,_xll.ohTrigger(RecalcTrigger,Trigger1Y)),NA())</f>
        <v>2.0714256561416712E-2</v>
      </c>
      <c r="Q2982" s="52">
        <f>IFERROR(_xll.qlIndexFixing(ONIndex1Y,I2982,TRUE,_xll.ohTrigger(RecalcTrigger,Trigger1Y)),NA())</f>
        <v>2.0505440843550105E-2</v>
      </c>
    </row>
    <row r="2983" spans="2:17" x14ac:dyDescent="0.2">
      <c r="B2983" s="46" t="s">
        <v>51</v>
      </c>
      <c r="D2983" s="49">
        <f>_xll.qlCalendarAdvance(LocalCalendar,$D2982,B2983,"f",FALSE)</f>
        <v>60707</v>
      </c>
      <c r="E2983" s="49">
        <f>_xll.qlInterestRateIndexValueDate(IndexON,D2983)</f>
        <v>60707</v>
      </c>
      <c r="F2983" s="52">
        <f>IFERROR(_xll.qlIndexFixing(IndexON,D2983,TRUE,_xll.ohTrigger(RecalcTrigger,TriggerON)),NA())</f>
        <v>1.2125243836420552E-2</v>
      </c>
      <c r="H2983" s="49">
        <f>_xll.qlCalendarAdvance(IborCalendar,$H2982,B2983,"f",FALSE)</f>
        <v>60679</v>
      </c>
      <c r="I2983" s="49">
        <f>_xll.qlInterestRateIndexValueDate(Index1M,$H2983)</f>
        <v>60681</v>
      </c>
      <c r="J2983" s="52">
        <f>IFERROR(_xll.qlIndexFixing(Index1M,$H2983,TRUE,_xll.ohTrigger(RecalcTrigger,Trigger1M)),NA())</f>
        <v>1.5206023519885394E-2</v>
      </c>
      <c r="K2983" s="52">
        <f>IFERROR(_xll.qlIndexFixing(ONIndex1M,I2983,TRUE,_xll.ohTrigger(RecalcTrigger,Trigger1M)),NA())</f>
        <v>1.5197640276083391E-2</v>
      </c>
      <c r="L2983" s="52">
        <f>IFERROR(_xll.qlIndexFixing(Index3M,H2983,TRUE,_xll.ohTrigger(RecalcTrigger,Trigger3M)),NA())</f>
        <v>1.6727430496313304E-2</v>
      </c>
      <c r="M2983" s="52">
        <f>IFERROR(_xll.qlIndexFixing(ONIndex3M,I2983,TRUE,_xll.ohTrigger(RecalcTrigger,Trigger3M)),NA())</f>
        <v>1.6693911454881416E-2</v>
      </c>
      <c r="N2983" s="52">
        <f>IFERROR(_xll.qlIndexFixing(Index6M,$H2983,TRUE,_xll.ohTrigger(RecalcTrigger,Trigger6M)),NA())</f>
        <v>1.8643147211357781E-2</v>
      </c>
      <c r="O2983" s="52">
        <f>IFERROR(_xll.qlIndexFixing(ONIndex6M,I2983,TRUE,_xll.ohTrigger(RecalcTrigger,Trigger6M)),NA())</f>
        <v>1.855882416713861E-2</v>
      </c>
      <c r="P2983" s="52">
        <f>IFERROR(_xll.qlIndexFixing(Index1Y,$H2983,TRUE,_xll.ohTrigger(RecalcTrigger,Trigger1Y)),NA())</f>
        <v>2.0714070864413951E-2</v>
      </c>
      <c r="Q2983" s="52">
        <f>IFERROR(_xll.qlIndexFixing(ONIndex1Y,I2983,TRUE,_xll.ohTrigger(RecalcTrigger,Trigger1Y)),NA())</f>
        <v>2.0505207426344541E-2</v>
      </c>
    </row>
    <row r="2984" spans="2:17" x14ac:dyDescent="0.2">
      <c r="B2984" s="46" t="s">
        <v>51</v>
      </c>
      <c r="D2984" s="49">
        <f>_xll.qlCalendarAdvance(LocalCalendar,$D2983,B2984,"f",FALSE)</f>
        <v>60714</v>
      </c>
      <c r="E2984" s="49">
        <f>_xll.qlInterestRateIndexValueDate(IndexON,D2984)</f>
        <v>60714</v>
      </c>
      <c r="F2984" s="52">
        <f>IFERROR(_xll.qlIndexFixing(IndexON,D2984,TRUE,_xll.ohTrigger(RecalcTrigger,TriggerON)),NA())</f>
        <v>1.2125072373097012E-2</v>
      </c>
      <c r="H2984" s="49">
        <f>_xll.qlCalendarAdvance(IborCalendar,$H2983,B2984,"f",FALSE)</f>
        <v>60686</v>
      </c>
      <c r="I2984" s="49">
        <f>_xll.qlInterestRateIndexValueDate(Index1M,$H2984)</f>
        <v>60688</v>
      </c>
      <c r="J2984" s="52">
        <f>IFERROR(_xll.qlIndexFixing(Index1M,$H2984,TRUE,_xll.ohTrigger(RecalcTrigger,Trigger1M)),NA())</f>
        <v>1.5205883023336713E-2</v>
      </c>
      <c r="K2984" s="52">
        <f>IFERROR(_xll.qlIndexFixing(ONIndex1M,I2984,TRUE,_xll.ohTrigger(RecalcTrigger,Trigger1M)),NA())</f>
        <v>1.5197490765039845E-2</v>
      </c>
      <c r="L2984" s="52">
        <f>IFERROR(_xll.qlIndexFixing(Index3M,H2984,TRUE,_xll.ohTrigger(RecalcTrigger,Trigger3M)),NA())</f>
        <v>1.6727345555976294E-2</v>
      </c>
      <c r="M2984" s="52">
        <f>IFERROR(_xll.qlIndexFixing(ONIndex3M,I2984,TRUE,_xll.ohTrigger(RecalcTrigger,Trigger3M)),NA())</f>
        <v>1.6693805711627263E-2</v>
      </c>
      <c r="N2984" s="52">
        <f>IFERROR(_xll.qlIndexFixing(Index6M,$H2984,TRUE,_xll.ohTrigger(RecalcTrigger,Trigger6M)),NA())</f>
        <v>1.8643001559316634E-2</v>
      </c>
      <c r="O2984" s="52">
        <f>IFERROR(_xll.qlIndexFixing(ONIndex6M,I2984,TRUE,_xll.ohTrigger(RecalcTrigger,Trigger6M)),NA())</f>
        <v>1.8558642982311468E-2</v>
      </c>
      <c r="P2984" s="52">
        <f>IFERROR(_xll.qlIndexFixing(Index1Y,$H2984,TRUE,_xll.ohTrigger(RecalcTrigger,Trigger1Y)),NA())</f>
        <v>2.0713886704400466E-2</v>
      </c>
      <c r="Q2984" s="52">
        <f>IFERROR(_xll.qlIndexFixing(ONIndex1Y,I2984,TRUE,_xll.ohTrigger(RecalcTrigger,Trigger1Y)),NA())</f>
        <v>2.0504976269171138E-2</v>
      </c>
    </row>
    <row r="2985" spans="2:17" x14ac:dyDescent="0.2">
      <c r="B2985" s="46" t="s">
        <v>51</v>
      </c>
      <c r="D2985" s="49">
        <f>_xll.qlCalendarAdvance(LocalCalendar,$D2984,B2985,"f",FALSE)</f>
        <v>60721</v>
      </c>
      <c r="E2985" s="49">
        <f>_xll.qlInterestRateIndexValueDate(IndexON,D2985)</f>
        <v>60721</v>
      </c>
      <c r="F2985" s="52">
        <f>IFERROR(_xll.qlIndexFixing(IndexON,D2985,TRUE,_xll.ohTrigger(RecalcTrigger,TriggerON)),NA())</f>
        <v>1.2124907096664472E-2</v>
      </c>
      <c r="H2985" s="49">
        <f>_xll.qlCalendarAdvance(IborCalendar,$H2984,B2985,"f",FALSE)</f>
        <v>60693</v>
      </c>
      <c r="I2985" s="49">
        <f>_xll.qlInterestRateIndexValueDate(Index1M,$H2985)</f>
        <v>60695</v>
      </c>
      <c r="J2985" s="52">
        <f>IFERROR(_xll.qlIndexFixing(Index1M,$H2985,TRUE,_xll.ohTrigger(RecalcTrigger,Trigger1M)),NA())</f>
        <v>1.5206994441315791E-2</v>
      </c>
      <c r="K2985" s="52">
        <f>IFERROR(_xll.qlIndexFixing(ONIndex1M,I2985,TRUE,_xll.ohTrigger(RecalcTrigger,Trigger1M)),NA())</f>
        <v>1.519734601115097E-2</v>
      </c>
      <c r="L2985" s="52">
        <f>IFERROR(_xll.qlIndexFixing(Index3M,H2985,TRUE,_xll.ohTrigger(RecalcTrigger,Trigger3M)),NA())</f>
        <v>1.6728412802899072E-2</v>
      </c>
      <c r="M2985" s="52">
        <f>IFERROR(_xll.qlIndexFixing(ONIndex3M,I2985,TRUE,_xll.ohTrigger(RecalcTrigger,Trigger3M)),NA())</f>
        <v>1.6693703333281462E-2</v>
      </c>
      <c r="N2985" s="52">
        <f>IFERROR(_xll.qlIndexFixing(Index6M,$H2985,TRUE,_xll.ohTrigger(RecalcTrigger,Trigger6M)),NA())</f>
        <v>1.8645691517897175E-2</v>
      </c>
      <c r="O2985" s="52">
        <f>IFERROR(_xll.qlIndexFixing(ONIndex6M,I2985,TRUE,_xll.ohTrigger(RecalcTrigger,Trigger6M)),NA())</f>
        <v>1.855846466598976E-2</v>
      </c>
      <c r="P2985" s="52">
        <f>IFERROR(_xll.qlIndexFixing(Index1Y,$H2985,TRUE,_xll.ohTrigger(RecalcTrigger,Trigger1Y)),NA())</f>
        <v>2.071370404313419E-2</v>
      </c>
      <c r="Q2985" s="52">
        <f>IFERROR(_xll.qlIndexFixing(ONIndex1Y,I2985,TRUE,_xll.ohTrigger(RecalcTrigger,Trigger1Y)),NA())</f>
        <v>2.0504747371790089E-2</v>
      </c>
    </row>
    <row r="2986" spans="2:17" x14ac:dyDescent="0.2">
      <c r="B2986" s="46" t="s">
        <v>51</v>
      </c>
      <c r="D2986" s="49">
        <f>_xll.qlCalendarAdvance(LocalCalendar,$D2985,B2986,"f",FALSE)</f>
        <v>60728</v>
      </c>
      <c r="E2986" s="49">
        <f>_xll.qlInterestRateIndexValueDate(IndexON,D2986)</f>
        <v>60728</v>
      </c>
      <c r="F2986" s="52">
        <f>IFERROR(_xll.qlIndexFixing(IndexON,D2986,TRUE,_xll.ohTrigger(RecalcTrigger,TriggerON)),NA())</f>
        <v>1.212474800696306E-2</v>
      </c>
      <c r="H2986" s="49">
        <f>_xll.qlCalendarAdvance(IborCalendar,$H2985,B2986,"f",FALSE)</f>
        <v>60700</v>
      </c>
      <c r="I2986" s="49">
        <f>_xll.qlInterestRateIndexValueDate(Index1M,$H2986)</f>
        <v>60702</v>
      </c>
      <c r="J2986" s="52">
        <f>IFERROR(_xll.qlIndexFixing(Index1M,$H2986,TRUE,_xll.ohTrigger(RecalcTrigger,Trigger1M)),NA())</f>
        <v>1.5207177033237072E-2</v>
      </c>
      <c r="K2986" s="52">
        <f>IFERROR(_xll.qlIndexFixing(ONIndex1M,I2986,TRUE,_xll.ohTrigger(RecalcTrigger,Trigger1M)),NA())</f>
        <v>1.51972060144967E-2</v>
      </c>
      <c r="L2986" s="52">
        <f>IFERROR(_xll.qlIndexFixing(Index3M,H2986,TRUE,_xll.ohTrigger(RecalcTrigger,Trigger3M)),NA())</f>
        <v>1.6728335332332589E-2</v>
      </c>
      <c r="M2986" s="52">
        <f>IFERROR(_xll.qlIndexFixing(ONIndex3M,I2986,TRUE,_xll.ohTrigger(RecalcTrigger,Trigger3M)),NA())</f>
        <v>1.6693604319284461E-2</v>
      </c>
      <c r="N2986" s="52">
        <f>IFERROR(_xll.qlIndexFixing(Index6M,$H2986,TRUE,_xll.ohTrigger(RecalcTrigger,Trigger6M)),NA())</f>
        <v>1.8645080446511888E-2</v>
      </c>
      <c r="O2986" s="52">
        <f>IFERROR(_xll.qlIndexFixing(ONIndex6M,I2986,TRUE,_xll.ohTrigger(RecalcTrigger,Trigger6M)),NA())</f>
        <v>1.8558289217853741E-2</v>
      </c>
      <c r="P2986" s="52">
        <f>IFERROR(_xll.qlIndexFixing(Index1Y,$H2986,TRUE,_xll.ohTrigger(RecalcTrigger,Trigger1Y)),NA())</f>
        <v>2.0713522842374803E-2</v>
      </c>
      <c r="Q2986" s="52">
        <f>IFERROR(_xll.qlIndexFixing(ONIndex1Y,I2986,TRUE,_xll.ohTrigger(RecalcTrigger,Trigger1Y)),NA())</f>
        <v>2.0504520734361265E-2</v>
      </c>
    </row>
    <row r="2987" spans="2:17" x14ac:dyDescent="0.2">
      <c r="B2987" s="46" t="s">
        <v>51</v>
      </c>
      <c r="D2987" s="49">
        <f>_xll.qlCalendarAdvance(LocalCalendar,$D2986,B2987,"f",FALSE)</f>
        <v>60735</v>
      </c>
      <c r="E2987" s="49">
        <f>_xll.qlInterestRateIndexValueDate(IndexON,D2987)</f>
        <v>60735</v>
      </c>
      <c r="F2987" s="52">
        <f>IFERROR(_xll.qlIndexFixing(IndexON,D2987,TRUE,_xll.ohTrigger(RecalcTrigger,TriggerON)),NA())</f>
        <v>1.2124595104072711E-2</v>
      </c>
      <c r="H2987" s="49">
        <f>_xll.qlCalendarAdvance(IborCalendar,$H2986,B2987,"f",FALSE)</f>
        <v>60707</v>
      </c>
      <c r="I2987" s="49">
        <f>_xll.qlInterestRateIndexValueDate(Index1M,$H2987)</f>
        <v>60709</v>
      </c>
      <c r="J2987" s="52">
        <f>IFERROR(_xll.qlIndexFixing(Index1M,$H2987,TRUE,_xll.ohTrigger(RecalcTrigger,Trigger1M)),NA())</f>
        <v>1.5206739939711E-2</v>
      </c>
      <c r="K2987" s="52">
        <f>IFERROR(_xll.qlIndexFixing(ONIndex1M,I2987,TRUE,_xll.ohTrigger(RecalcTrigger,Trigger1M)),NA())</f>
        <v>1.5197070774917165E-2</v>
      </c>
      <c r="L2987" s="52">
        <f>IFERROR(_xll.qlIndexFixing(Index3M,H2987,TRUE,_xll.ohTrigger(RecalcTrigger,Trigger3M)),NA())</f>
        <v>1.6728261240545099E-2</v>
      </c>
      <c r="M2987" s="52">
        <f>IFERROR(_xll.qlIndexFixing(ONIndex3M,I2987,TRUE,_xll.ohTrigger(RecalcTrigger,Trigger3M)),NA())</f>
        <v>1.6693508669876067E-2</v>
      </c>
      <c r="N2987" s="52">
        <f>IFERROR(_xll.qlIndexFixing(Index6M,$H2987,TRUE,_xll.ohTrigger(RecalcTrigger,Trigger6M)),NA())</f>
        <v>1.8644944478426496E-2</v>
      </c>
      <c r="O2987" s="52">
        <f>IFERROR(_xll.qlIndexFixing(ONIndex6M,I2987,TRUE,_xll.ohTrigger(RecalcTrigger,Trigger6M)),NA())</f>
        <v>1.855811663790341E-2</v>
      </c>
      <c r="P2987" s="52">
        <f>IFERROR(_xll.qlIndexFixing(Index1Y,$H2987,TRUE,_xll.ohTrigger(RecalcTrigger,Trigger1Y)),NA())</f>
        <v>2.0713343063882218E-2</v>
      </c>
      <c r="Q2987" s="52">
        <f>IFERROR(_xll.qlIndexFixing(ONIndex1Y,I2987,TRUE,_xll.ohTrigger(RecalcTrigger,Trigger1Y)),NA())</f>
        <v>2.0504296356644858E-2</v>
      </c>
    </row>
    <row r="2988" spans="2:17" x14ac:dyDescent="0.2">
      <c r="B2988" s="46" t="s">
        <v>51</v>
      </c>
      <c r="D2988" s="49">
        <f>_xll.qlCalendarAdvance(LocalCalendar,$D2987,B2988,"f",FALSE)</f>
        <v>60742</v>
      </c>
      <c r="E2988" s="49">
        <f>_xll.qlInterestRateIndexValueDate(IndexON,D2988)</f>
        <v>60742</v>
      </c>
      <c r="F2988" s="52">
        <f>IFERROR(_xll.qlIndexFixing(IndexON,D2988,TRUE,_xll.ohTrigger(RecalcTrigger,TriggerON)),NA())</f>
        <v>1.2124448388073361E-2</v>
      </c>
      <c r="H2988" s="49">
        <f>_xll.qlCalendarAdvance(IborCalendar,$H2987,B2988,"f",FALSE)</f>
        <v>60714</v>
      </c>
      <c r="I2988" s="49">
        <f>_xll.qlInterestRateIndexValueDate(Index1M,$H2988)</f>
        <v>60716</v>
      </c>
      <c r="J2988" s="52">
        <f>IFERROR(_xll.qlIndexFixing(Index1M,$H2988,TRUE,_xll.ohTrigger(RecalcTrigger,Trigger1M)),NA())</f>
        <v>1.5206619834010615E-2</v>
      </c>
      <c r="K2988" s="52">
        <f>IFERROR(_xll.qlIndexFixing(ONIndex1M,I2988,TRUE,_xll.ohTrigger(RecalcTrigger,Trigger1M)),NA())</f>
        <v>1.51969402924923E-2</v>
      </c>
      <c r="L2988" s="52">
        <f>IFERROR(_xll.qlIndexFixing(Index3M,H2988,TRUE,_xll.ohTrigger(RecalcTrigger,Trigger3M)),NA())</f>
        <v>1.6728190527537476E-2</v>
      </c>
      <c r="M2988" s="52">
        <f>IFERROR(_xll.qlIndexFixing(ONIndex3M,I2988,TRUE,_xll.ohTrigger(RecalcTrigger,Trigger3M)),NA())</f>
        <v>1.6693416385056281E-2</v>
      </c>
      <c r="N2988" s="52">
        <f>IFERROR(_xll.qlIndexFixing(Index6M,$H2988,TRUE,_xll.ohTrigger(RecalcTrigger,Trigger6M)),NA())</f>
        <v>1.8644811406106021E-2</v>
      </c>
      <c r="O2988" s="52">
        <f>IFERROR(_xll.qlIndexFixing(ONIndex6M,I2988,TRUE,_xll.ohTrigger(RecalcTrigger,Trigger6M)),NA())</f>
        <v>1.8557946926218705E-2</v>
      </c>
      <c r="P2988" s="52">
        <f>IFERROR(_xll.qlIndexFixing(Index1Y,$H2988,TRUE,_xll.ohTrigger(RecalcTrigger,Trigger1Y)),NA())</f>
        <v>2.0713164669415241E-2</v>
      </c>
      <c r="Q2988" s="52">
        <f>IFERROR(_xll.qlIndexFixing(ONIndex1Y,I2988,TRUE,_xll.ohTrigger(RecalcTrigger,Trigger1Y)),NA())</f>
        <v>2.0504074239040548E-2</v>
      </c>
    </row>
    <row r="2989" spans="2:17" x14ac:dyDescent="0.2">
      <c r="B2989" s="46" t="s">
        <v>51</v>
      </c>
      <c r="D2989" s="49">
        <f>_xll.qlCalendarAdvance(LocalCalendar,$D2988,B2989,"f",FALSE)</f>
        <v>60749</v>
      </c>
      <c r="E2989" s="49">
        <f>_xll.qlInterestRateIndexValueDate(IndexON,D2989)</f>
        <v>60749</v>
      </c>
      <c r="F2989" s="52">
        <f>IFERROR(_xll.qlIndexFixing(IndexON,D2989,TRUE,_xll.ohTrigger(RecalcTrigger,TriggerON)),NA())</f>
        <v>1.2124307858885075E-2</v>
      </c>
      <c r="H2989" s="49">
        <f>_xll.qlCalendarAdvance(IborCalendar,$H2988,B2989,"f",FALSE)</f>
        <v>60721</v>
      </c>
      <c r="I2989" s="49">
        <f>_xll.qlInterestRateIndexValueDate(Index1M,$H2989)</f>
        <v>60723</v>
      </c>
      <c r="J2989" s="52">
        <f>IFERROR(_xll.qlIndexFixing(Index1M,$H2989,TRUE,_xll.ohTrigger(RecalcTrigger,Trigger1M)),NA())</f>
        <v>1.5206817721694129E-2</v>
      </c>
      <c r="K2989" s="52">
        <f>IFERROR(_xll.qlIndexFixing(ONIndex1M,I2989,TRUE,_xll.ohTrigger(RecalcTrigger,Trigger1M)),NA())</f>
        <v>1.5196814567461914E-2</v>
      </c>
      <c r="L2989" s="52">
        <f>IFERROR(_xll.qlIndexFixing(Index3M,H2989,TRUE,_xll.ohTrigger(RecalcTrigger,Trigger3M)),NA())</f>
        <v>1.6727739270594847E-2</v>
      </c>
      <c r="M2989" s="52">
        <f>IFERROR(_xll.qlIndexFixing(ONIndex3M,I2989,TRUE,_xll.ohTrigger(RecalcTrigger,Trigger3M)),NA())</f>
        <v>1.6693327464745167E-2</v>
      </c>
      <c r="N2989" s="52">
        <f>IFERROR(_xll.qlIndexFixing(Index6M,$H2989,TRUE,_xll.ohTrigger(RecalcTrigger,Trigger6M)),NA())</f>
        <v>1.8643262420249475E-2</v>
      </c>
      <c r="O2989" s="52">
        <f>IFERROR(_xll.qlIndexFixing(ONIndex6M,I2989,TRUE,_xll.ohTrigger(RecalcTrigger,Trigger6M)),NA())</f>
        <v>1.8557780082959496E-2</v>
      </c>
      <c r="P2989" s="52">
        <f>IFERROR(_xll.qlIndexFixing(Index1Y,$H2989,TRUE,_xll.ohTrigger(RecalcTrigger,Trigger1Y)),NA())</f>
        <v>2.0715307642974443E-2</v>
      </c>
      <c r="Q2989" s="52">
        <f>IFERROR(_xll.qlIndexFixing(ONIndex1Y,I2989,TRUE,_xll.ohTrigger(RecalcTrigger,Trigger1Y)),NA())</f>
        <v>2.0503854381308528E-2</v>
      </c>
    </row>
    <row r="2990" spans="2:17" x14ac:dyDescent="0.2">
      <c r="B2990" s="46" t="s">
        <v>51</v>
      </c>
      <c r="D2990" s="49">
        <f>_xll.qlCalendarAdvance(LocalCalendar,$D2989,B2990,"f",FALSE)</f>
        <v>60756</v>
      </c>
      <c r="E2990" s="49">
        <f>_xll.qlInterestRateIndexValueDate(IndexON,D2990)</f>
        <v>60756</v>
      </c>
      <c r="F2990" s="52">
        <f>IFERROR(_xll.qlIndexFixing(IndexON,D2990,TRUE,_xll.ohTrigger(RecalcTrigger,TriggerON)),NA())</f>
        <v>1.2124173516507852E-2</v>
      </c>
      <c r="H2990" s="49">
        <f>_xll.qlCalendarAdvance(IborCalendar,$H2989,B2990,"f",FALSE)</f>
        <v>60728</v>
      </c>
      <c r="I2990" s="49">
        <f>_xll.qlInterestRateIndexValueDate(Index1M,$H2990)</f>
        <v>60730</v>
      </c>
      <c r="J2990" s="52">
        <f>IFERROR(_xll.qlIndexFixing(Index1M,$H2990,TRUE,_xll.ohTrigger(RecalcTrigger,Trigger1M)),NA())</f>
        <v>1.5206393912808869E-2</v>
      </c>
      <c r="K2990" s="52">
        <f>IFERROR(_xll.qlIndexFixing(ONIndex1M,I2990,TRUE,_xll.ohTrigger(RecalcTrigger,Trigger1M)),NA())</f>
        <v>1.5197943053582463E-2</v>
      </c>
      <c r="L2990" s="52">
        <f>IFERROR(_xll.qlIndexFixing(Index3M,H2990,TRUE,_xll.ohTrigger(RecalcTrigger,Trigger3M)),NA())</f>
        <v>1.6727675076782383E-2</v>
      </c>
      <c r="M2990" s="52">
        <f>IFERROR(_xll.qlIndexFixing(ONIndex3M,I2990,TRUE,_xll.ohTrigger(RecalcTrigger,Trigger3M)),NA())</f>
        <v>1.6694766353673174E-2</v>
      </c>
      <c r="N2990" s="52">
        <f>IFERROR(_xll.qlIndexFixing(Index6M,$H2990,TRUE,_xll.ohTrigger(RecalcTrigger,Trigger6M)),NA())</f>
        <v>1.8643134512884338E-2</v>
      </c>
      <c r="O2990" s="52">
        <f>IFERROR(_xll.qlIndexFixing(ONIndex6M,I2990,TRUE,_xll.ohTrigger(RecalcTrigger,Trigger6M)),NA())</f>
        <v>1.8559483182892578E-2</v>
      </c>
      <c r="P2990" s="52">
        <f>IFERROR(_xll.qlIndexFixing(Index1Y,$H2990,TRUE,_xll.ohTrigger(RecalcTrigger,Trigger1Y)),NA())</f>
        <v>2.0712811879596622E-2</v>
      </c>
      <c r="Q2990" s="52">
        <f>IFERROR(_xll.qlIndexFixing(ONIndex1Y,I2990,TRUE,_xll.ohTrigger(RecalcTrigger,Trigger1Y)),NA())</f>
        <v>2.0505910743349176E-2</v>
      </c>
    </row>
    <row r="2991" spans="2:17" x14ac:dyDescent="0.2">
      <c r="B2991" s="46" t="s">
        <v>51</v>
      </c>
      <c r="D2991" s="49">
        <f>_xll.qlCalendarAdvance(LocalCalendar,$D2990,B2991,"f",FALSE)</f>
        <v>60763</v>
      </c>
      <c r="E2991" s="49">
        <f>_xll.qlInterestRateIndexValueDate(IndexON,D2991)</f>
        <v>60763</v>
      </c>
      <c r="F2991" s="52">
        <f>IFERROR(_xll.qlIndexFixing(IndexON,D2991,TRUE,_xll.ohTrigger(RecalcTrigger,TriggerON)),NA())</f>
        <v>1.2124045360941693E-2</v>
      </c>
      <c r="H2991" s="49">
        <f>_xll.qlCalendarAdvance(IborCalendar,$H2990,B2991,"f",FALSE)</f>
        <v>60735</v>
      </c>
      <c r="I2991" s="49">
        <f>_xll.qlInterestRateIndexValueDate(Index1M,$H2991)</f>
        <v>60737</v>
      </c>
      <c r="J2991" s="52">
        <f>IFERROR(_xll.qlIndexFixing(Index1M,$H2991,TRUE,_xll.ohTrigger(RecalcTrigger,Trigger1M)),NA())</f>
        <v>1.520628809730501E-2</v>
      </c>
      <c r="K2991" s="52">
        <f>IFERROR(_xll.qlIndexFixing(ONIndex1M,I2991,TRUE,_xll.ohTrigger(RecalcTrigger,Trigger1M)),NA())</f>
        <v>1.5196577388465471E-2</v>
      </c>
      <c r="L2991" s="52">
        <f>IFERROR(_xll.qlIndexFixing(Index3M,H2991,TRUE,_xll.ohTrigger(RecalcTrigger,Trigger3M)),NA())</f>
        <v>1.6727614261591257E-2</v>
      </c>
      <c r="M2991" s="52">
        <f>IFERROR(_xll.qlIndexFixing(ONIndex3M,I2991,TRUE,_xll.ohTrigger(RecalcTrigger,Trigger3M)),NA())</f>
        <v>1.6693159717808825E-2</v>
      </c>
      <c r="N2991" s="52">
        <f>IFERROR(_xll.qlIndexFixing(Index6M,$H2991,TRUE,_xll.ohTrigger(RecalcTrigger,Trigger6M)),NA())</f>
        <v>1.8643009381961447E-2</v>
      </c>
      <c r="O2991" s="52">
        <f>IFERROR(_xll.qlIndexFixing(ONIndex6M,I2991,TRUE,_xll.ohTrigger(RecalcTrigger,Trigger6M)),NA())</f>
        <v>1.8557455000998146E-2</v>
      </c>
      <c r="P2991" s="52">
        <f>IFERROR(_xll.qlIndexFixing(Index1Y,$H2991,TRUE,_xll.ohTrigger(RecalcTrigger,Trigger1Y)),NA())</f>
        <v>2.0712637407763256E-2</v>
      </c>
      <c r="Q2991" s="52">
        <f>IFERROR(_xll.qlIndexFixing(ONIndex1Y,I2991,TRUE,_xll.ohTrigger(RecalcTrigger,Trigger1Y)),NA())</f>
        <v>2.050342144538142E-2</v>
      </c>
    </row>
    <row r="2992" spans="2:17" x14ac:dyDescent="0.2">
      <c r="B2992" s="46" t="s">
        <v>51</v>
      </c>
      <c r="D2992" s="49">
        <f>_xll.qlCalendarAdvance(LocalCalendar,$D2991,B2992,"f",FALSE)</f>
        <v>60770</v>
      </c>
      <c r="E2992" s="49">
        <f>_xll.qlInterestRateIndexValueDate(IndexON,D2992)</f>
        <v>60770</v>
      </c>
      <c r="F2992" s="52">
        <f>IFERROR(_xll.qlIndexFixing(IndexON,D2992,TRUE,_xll.ohTrigger(RecalcTrigger,TriggerON)),NA())</f>
        <v>1.2123923392106661E-2</v>
      </c>
      <c r="H2992" s="49">
        <f>_xll.qlCalendarAdvance(IborCalendar,$H2991,B2992,"f",FALSE)</f>
        <v>60742</v>
      </c>
      <c r="I2992" s="49">
        <f>_xll.qlInterestRateIndexValueDate(Index1M,$H2992)</f>
        <v>60744</v>
      </c>
      <c r="J2992" s="52">
        <f>IFERROR(_xll.qlIndexFixing(Index1M,$H2992,TRUE,_xll.ohTrigger(RecalcTrigger,Trigger1M)),NA())</f>
        <v>1.5206187045203323E-2</v>
      </c>
      <c r="K2992" s="52">
        <f>IFERROR(_xll.qlIndexFixing(ONIndex1M,I2992,TRUE,_xll.ohTrigger(RecalcTrigger,Trigger1M)),NA())</f>
        <v>1.5196465934819159E-2</v>
      </c>
      <c r="L2992" s="52">
        <f>IFERROR(_xll.qlIndexFixing(Index3M,H2992,TRUE,_xll.ohTrigger(RecalcTrigger,Trigger3M)),NA())</f>
        <v>1.6727556825023228E-2</v>
      </c>
      <c r="M2992" s="52">
        <f>IFERROR(_xll.qlIndexFixing(ONIndex3M,I2992,TRUE,_xll.ohTrigger(RecalcTrigger,Trigger3M)),NA())</f>
        <v>1.6693080891183598E-2</v>
      </c>
      <c r="N2992" s="52">
        <f>IFERROR(_xll.qlIndexFixing(Index6M,$H2992,TRUE,_xll.ohTrigger(RecalcTrigger,Trigger6M)),NA())</f>
        <v>1.8642886923467827E-2</v>
      </c>
      <c r="O2992" s="52">
        <f>IFERROR(_xll.qlIndexFixing(ONIndex6M,I2992,TRUE,_xll.ohTrigger(RecalcTrigger,Trigger6M)),NA())</f>
        <v>1.8557296762615749E-2</v>
      </c>
      <c r="P2992" s="52">
        <f>IFERROR(_xll.qlIndexFixing(Index1Y,$H2992,TRUE,_xll.ohTrigger(RecalcTrigger,Trigger1Y)),NA())</f>
        <v>2.0712464166993363E-2</v>
      </c>
      <c r="Q2992" s="52">
        <f>IFERROR(_xll.qlIndexFixing(ONIndex1Y,I2992,TRUE,_xll.ohTrigger(RecalcTrigger,Trigger1Y)),NA())</f>
        <v>2.0503208367106396E-2</v>
      </c>
    </row>
    <row r="2993" spans="2:17" x14ac:dyDescent="0.2">
      <c r="B2993" s="46" t="s">
        <v>51</v>
      </c>
      <c r="D2993" s="49">
        <f>_xll.qlCalendarAdvance(LocalCalendar,$D2992,B2993,"f",FALSE)</f>
        <v>60777</v>
      </c>
      <c r="E2993" s="49">
        <f>_xll.qlInterestRateIndexValueDate(IndexON,D2993)</f>
        <v>60777</v>
      </c>
      <c r="F2993" s="52">
        <f>IFERROR(_xll.qlIndexFixing(IndexON,D2993,TRUE,_xll.ohTrigger(RecalcTrigger,TriggerON)),NA())</f>
        <v>1.2123807610242565E-2</v>
      </c>
      <c r="H2993" s="49">
        <f>_xll.qlCalendarAdvance(IborCalendar,$H2992,B2993,"f",FALSE)</f>
        <v>60749</v>
      </c>
      <c r="I2993" s="49">
        <f>_xll.qlInterestRateIndexValueDate(Index1M,$H2993)</f>
        <v>60751</v>
      </c>
      <c r="J2993" s="52">
        <f>IFERROR(_xll.qlIndexFixing(Index1M,$H2993,TRUE,_xll.ohTrigger(RecalcTrigger,Trigger1M)),NA())</f>
        <v>1.5205147281205748E-2</v>
      </c>
      <c r="K2993" s="52">
        <f>IFERROR(_xll.qlIndexFixing(ONIndex1M,I2993,TRUE,_xll.ohTrigger(RecalcTrigger,Trigger1M)),NA())</f>
        <v>1.5196359238247581E-2</v>
      </c>
      <c r="L2993" s="52">
        <f>IFERROR(_xll.qlIndexFixing(Index3M,H2993,TRUE,_xll.ohTrigger(RecalcTrigger,Trigger3M)),NA())</f>
        <v>1.6727502767078295E-2</v>
      </c>
      <c r="M2993" s="52">
        <f>IFERROR(_xll.qlIndexFixing(ONIndex3M,I2993,TRUE,_xll.ohTrigger(RecalcTrigger,Trigger3M)),NA())</f>
        <v>1.6693005429146979E-2</v>
      </c>
      <c r="N2993" s="52">
        <f>IFERROR(_xll.qlIndexFixing(Index6M,$H2993,TRUE,_xll.ohTrigger(RecalcTrigger,Trigger6M)),NA())</f>
        <v>1.864276703338745E-2</v>
      </c>
      <c r="O2993" s="52">
        <f>IFERROR(_xll.qlIndexFixing(ONIndex6M,I2993,TRUE,_xll.ohTrigger(RecalcTrigger,Trigger6M)),NA())</f>
        <v>1.8557141392339105E-2</v>
      </c>
      <c r="P2993" s="52">
        <f>IFERROR(_xll.qlIndexFixing(Index1Y,$H2993,TRUE,_xll.ohTrigger(RecalcTrigger,Trigger1Y)),NA())</f>
        <v>2.0712292119046842E-2</v>
      </c>
      <c r="Q2993" s="52">
        <f>IFERROR(_xll.qlIndexFixing(ONIndex1Y,I2993,TRUE,_xll.ohTrigger(RecalcTrigger,Trigger1Y)),NA())</f>
        <v>2.0502997549023405E-2</v>
      </c>
    </row>
    <row r="2994" spans="2:17" x14ac:dyDescent="0.2">
      <c r="B2994" s="46" t="s">
        <v>51</v>
      </c>
      <c r="D2994" s="49">
        <f>_xll.qlCalendarAdvance(LocalCalendar,$D2993,B2994,"f",FALSE)</f>
        <v>60784</v>
      </c>
      <c r="E2994" s="49">
        <f>_xll.qlInterestRateIndexValueDate(IndexON,D2994)</f>
        <v>60784</v>
      </c>
      <c r="F2994" s="52">
        <f>IFERROR(_xll.qlIndexFixing(IndexON,D2994,TRUE,_xll.ohTrigger(RecalcTrigger,TriggerON)),NA())</f>
        <v>1.2123698015109596E-2</v>
      </c>
      <c r="H2994" s="49">
        <f>_xll.qlCalendarAdvance(IborCalendar,$H2993,B2994,"f",FALSE)</f>
        <v>60756</v>
      </c>
      <c r="I2994" s="49">
        <f>_xll.qlInterestRateIndexValueDate(Index1M,$H2994)</f>
        <v>60758</v>
      </c>
      <c r="J2994" s="52">
        <f>IFERROR(_xll.qlIndexFixing(Index1M,$H2994,TRUE,_xll.ohTrigger(RecalcTrigger,Trigger1M)),NA())</f>
        <v>1.5205999231198974E-2</v>
      </c>
      <c r="K2994" s="52">
        <f>IFERROR(_xll.qlIndexFixing(ONIndex1M,I2994,TRUE,_xll.ohTrigger(RecalcTrigger,Trigger1M)),NA())</f>
        <v>1.5196257298910609E-2</v>
      </c>
      <c r="L2994" s="52">
        <f>IFERROR(_xll.qlIndexFixing(Index3M,H2994,TRUE,_xll.ohTrigger(RecalcTrigger,Trigger3M)),NA())</f>
        <v>1.6727837203861073E-2</v>
      </c>
      <c r="M2994" s="52">
        <f>IFERROR(_xll.qlIndexFixing(ONIndex3M,I2994,TRUE,_xll.ohTrigger(RecalcTrigger,Trigger3M)),NA())</f>
        <v>1.6692933331539095E-2</v>
      </c>
      <c r="N2994" s="52">
        <f>IFERROR(_xll.qlIndexFixing(Index6M,$H2994,TRUE,_xll.ohTrigger(RecalcTrigger,Trigger6M)),NA())</f>
        <v>1.8644070833056255E-2</v>
      </c>
      <c r="O2994" s="52">
        <f>IFERROR(_xll.qlIndexFixing(ONIndex6M,I2994,TRUE,_xll.ohTrigger(RecalcTrigger,Trigger6M)),NA())</f>
        <v>1.8556988890328086E-2</v>
      </c>
      <c r="P2994" s="52">
        <f>IFERROR(_xll.qlIndexFixing(Index1Y,$H2994,TRUE,_xll.ohTrigger(RecalcTrigger,Trigger1Y)),NA())</f>
        <v>2.0712121225682507E-2</v>
      </c>
      <c r="Q2994" s="52">
        <f>IFERROR(_xll.qlIndexFixing(ONIndex1Y,I2994,TRUE,_xll.ohTrigger(RecalcTrigger,Trigger1Y)),NA())</f>
        <v>2.0502788990413023E-2</v>
      </c>
    </row>
    <row r="2995" spans="2:17" x14ac:dyDescent="0.2">
      <c r="B2995" s="46" t="s">
        <v>51</v>
      </c>
      <c r="D2995" s="49">
        <f>_xll.qlCalendarAdvance(LocalCalendar,$D2994,B2995,"f",FALSE)</f>
        <v>60791</v>
      </c>
      <c r="E2995" s="49">
        <f>_xll.qlInterestRateIndexValueDate(IndexON,D2995)</f>
        <v>60791</v>
      </c>
      <c r="F2995" s="52">
        <f>IFERROR(_xll.qlIndexFixing(IndexON,D2995,TRUE,_xll.ohTrigger(RecalcTrigger,TriggerON)),NA())</f>
        <v>1.2123594606867627E-2</v>
      </c>
      <c r="H2995" s="49">
        <f>_xll.qlCalendarAdvance(IborCalendar,$H2994,B2995,"f",FALSE)</f>
        <v>60763</v>
      </c>
      <c r="I2995" s="49">
        <f>_xll.qlInterestRateIndexValueDate(Index1M,$H2995)</f>
        <v>60765</v>
      </c>
      <c r="J2995" s="52">
        <f>IFERROR(_xll.qlIndexFixing(Index1M,$H2995,TRUE,_xll.ohTrigger(RecalcTrigger,Trigger1M)),NA())</f>
        <v>1.5205912469293814E-2</v>
      </c>
      <c r="K2995" s="52">
        <f>IFERROR(_xll.qlIndexFixing(ONIndex1M,I2995,TRUE,_xll.ohTrigger(RecalcTrigger,Trigger1M)),NA())</f>
        <v>1.5196160116728308E-2</v>
      </c>
      <c r="L2995" s="52">
        <f>IFERROR(_xll.qlIndexFixing(Index3M,H2995,TRUE,_xll.ohTrigger(RecalcTrigger,Trigger3M)),NA())</f>
        <v>1.672779014230729E-2</v>
      </c>
      <c r="M2995" s="52">
        <f>IFERROR(_xll.qlIndexFixing(ONIndex3M,I2995,TRUE,_xll.ohTrigger(RecalcTrigger,Trigger3M)),NA())</f>
        <v>1.6692864598519819E-2</v>
      </c>
      <c r="N2995" s="52">
        <f>IFERROR(_xll.qlIndexFixing(Index6M,$H2995,TRUE,_xll.ohTrigger(RecalcTrigger,Trigger6M)),NA())</f>
        <v>1.8643956140349738E-2</v>
      </c>
      <c r="O2995" s="52">
        <f>IFERROR(_xll.qlIndexFixing(ONIndex6M,I2995,TRUE,_xll.ohTrigger(RecalcTrigger,Trigger6M)),NA())</f>
        <v>1.8556839256582691E-2</v>
      </c>
      <c r="P2995" s="52">
        <f>IFERROR(_xll.qlIndexFixing(Index1Y,$H2995,TRUE,_xll.ohTrigger(RecalcTrigger,Trigger1Y)),NA())</f>
        <v>2.0711951448660913E-2</v>
      </c>
      <c r="Q2995" s="52">
        <f>IFERROR(_xll.qlIndexFixing(ONIndex1Y,I2995,TRUE,_xll.ohTrigger(RecalcTrigger,Trigger1Y)),NA())</f>
        <v>2.0502582691914739E-2</v>
      </c>
    </row>
    <row r="2996" spans="2:17" x14ac:dyDescent="0.2">
      <c r="B2996" s="46" t="s">
        <v>51</v>
      </c>
      <c r="D2996" s="49">
        <f>_xll.qlCalendarAdvance(LocalCalendar,$D2995,B2996,"f",FALSE)</f>
        <v>60798</v>
      </c>
      <c r="E2996" s="49">
        <f>_xll.qlInterestRateIndexValueDate(IndexON,D2996)</f>
        <v>60798</v>
      </c>
      <c r="F2996" s="52">
        <f>IFERROR(_xll.qlIndexFixing(IndexON,D2996,TRUE,_xll.ohTrigger(RecalcTrigger,TriggerON)),NA())</f>
        <v>1.2123497385516657E-2</v>
      </c>
      <c r="H2996" s="49">
        <f>_xll.qlCalendarAdvance(IborCalendar,$H2995,B2996,"f",FALSE)</f>
        <v>60770</v>
      </c>
      <c r="I2996" s="49">
        <f>_xll.qlInterestRateIndexValueDate(Index1M,$H2996)</f>
        <v>60772</v>
      </c>
      <c r="J2996" s="52">
        <f>IFERROR(_xll.qlIndexFixing(Index1M,$H2996,TRUE,_xll.ohTrigger(RecalcTrigger,Trigger1M)),NA())</f>
        <v>1.5205830470793325E-2</v>
      </c>
      <c r="K2996" s="52">
        <f>IFERROR(_xll.qlIndexFixing(ONIndex1M,I2996,TRUE,_xll.ohTrigger(RecalcTrigger,Trigger1M)),NA())</f>
        <v>1.5196067691780613E-2</v>
      </c>
      <c r="L2996" s="52">
        <f>IFERROR(_xll.qlIndexFixing(Index3M,H2996,TRUE,_xll.ohTrigger(RecalcTrigger,Trigger3M)),NA())</f>
        <v>1.6727746459533368E-2</v>
      </c>
      <c r="M2996" s="52">
        <f>IFERROR(_xll.qlIndexFixing(ONIndex3M,I2996,TRUE,_xll.ohTrigger(RecalcTrigger,Trigger3M)),NA())</f>
        <v>1.669279923008915E-2</v>
      </c>
      <c r="N2996" s="52">
        <f>IFERROR(_xll.qlIndexFixing(Index6M,$H2996,TRUE,_xll.ohTrigger(RecalcTrigger,Trigger6M)),NA())</f>
        <v>1.8643843670806813E-2</v>
      </c>
      <c r="O2996" s="52">
        <f>IFERROR(_xll.qlIndexFixing(ONIndex6M,I2996,TRUE,_xll.ohTrigger(RecalcTrigger,Trigger6M)),NA())</f>
        <v>1.8556692491182858E-2</v>
      </c>
      <c r="P2996" s="52">
        <f>IFERROR(_xll.qlIndexFixing(Index1Y,$H2996,TRUE,_xll.ohTrigger(RecalcTrigger,Trigger1Y)),NA())</f>
        <v>2.0711782749740438E-2</v>
      </c>
      <c r="Q2996" s="52">
        <f>IFERROR(_xll.qlIndexFixing(ONIndex1Y,I2996,TRUE,_xll.ohTrigger(RecalcTrigger,Trigger1Y)),NA())</f>
        <v>2.0502378653448616E-2</v>
      </c>
    </row>
    <row r="2997" spans="2:17" x14ac:dyDescent="0.2">
      <c r="B2997" s="46" t="s">
        <v>51</v>
      </c>
      <c r="D2997" s="49">
        <f>_xll.qlCalendarAdvance(LocalCalendar,$D2996,B2997,"f",FALSE)</f>
        <v>60805</v>
      </c>
      <c r="E2997" s="49">
        <f>_xll.qlInterestRateIndexValueDate(IndexON,D2997)</f>
        <v>60805</v>
      </c>
      <c r="F2997" s="52">
        <f>IFERROR(_xll.qlIndexFixing(IndexON,D2997,TRUE,_xll.ohTrigger(RecalcTrigger,TriggerON)),NA())</f>
        <v>1.2123406350736943E-2</v>
      </c>
      <c r="H2997" s="49">
        <f>_xll.qlCalendarAdvance(IborCalendar,$H2996,B2997,"f",FALSE)</f>
        <v>60777</v>
      </c>
      <c r="I2997" s="49">
        <f>_xll.qlInterestRateIndexValueDate(Index1M,$H2997)</f>
        <v>60779</v>
      </c>
      <c r="J2997" s="52">
        <f>IFERROR(_xll.qlIndexFixing(Index1M,$H2997,TRUE,_xll.ohTrigger(RecalcTrigger,Trigger1M)),NA())</f>
        <v>1.5205753235687514E-2</v>
      </c>
      <c r="K2997" s="52">
        <f>IFERROR(_xll.qlIndexFixing(ONIndex1M,I2997,TRUE,_xll.ohTrigger(RecalcTrigger,Trigger1M)),NA())</f>
        <v>1.5195980023907651E-2</v>
      </c>
      <c r="L2997" s="52">
        <f>IFERROR(_xll.qlIndexFixing(Index3M,H2997,TRUE,_xll.ohTrigger(RecalcTrigger,Trigger3M)),NA())</f>
        <v>1.6727706155537578E-2</v>
      </c>
      <c r="M2997" s="52">
        <f>IFERROR(_xll.qlIndexFixing(ONIndex3M,I2997,TRUE,_xll.ohTrigger(RecalcTrigger,Trigger3M)),NA())</f>
        <v>1.669273722624709E-2</v>
      </c>
      <c r="N2997" s="52">
        <f>IFERROR(_xll.qlIndexFixing(Index6M,$H2997,TRUE,_xll.ohTrigger(RecalcTrigger,Trigger6M)),NA())</f>
        <v>1.8643733322074942E-2</v>
      </c>
      <c r="O2997" s="52">
        <f>IFERROR(_xll.qlIndexFixing(ONIndex6M,I2997,TRUE,_xll.ohTrigger(RecalcTrigger,Trigger6M)),NA())</f>
        <v>1.8556548593968714E-2</v>
      </c>
      <c r="P2997" s="52">
        <f>IFERROR(_xll.qlIndexFixing(Index1Y,$H2997,TRUE,_xll.ohTrigger(RecalcTrigger,Trigger1Y)),NA())</f>
        <v>2.0711615090681638E-2</v>
      </c>
      <c r="Q2997" s="52">
        <f>IFERROR(_xll.qlIndexFixing(ONIndex1Y,I2997,TRUE,_xll.ohTrigger(RecalcTrigger,Trigger1Y)),NA())</f>
        <v>2.0502176874694911E-2</v>
      </c>
    </row>
    <row r="2998" spans="2:17" x14ac:dyDescent="0.2">
      <c r="B2998" s="46" t="s">
        <v>51</v>
      </c>
      <c r="D2998" s="49">
        <f>_xll.qlCalendarAdvance(LocalCalendar,$D2997,B2998,"f",FALSE)</f>
        <v>60812</v>
      </c>
      <c r="E2998" s="49">
        <f>_xll.qlInterestRateIndexValueDate(IndexON,D2998)</f>
        <v>60812</v>
      </c>
      <c r="F2998" s="52">
        <f>IFERROR(_xll.qlIndexFixing(IndexON,D2998,TRUE,_xll.ohTrigger(RecalcTrigger,TriggerON)),NA())</f>
        <v>1.2123321502928164E-2</v>
      </c>
      <c r="H2998" s="49">
        <f>_xll.qlCalendarAdvance(IborCalendar,$H2997,B2998,"f",FALSE)</f>
        <v>60784</v>
      </c>
      <c r="I2998" s="49">
        <f>_xll.qlInterestRateIndexValueDate(Index1M,$H2998)</f>
        <v>60786</v>
      </c>
      <c r="J2998" s="52">
        <f>IFERROR(_xll.qlIndexFixing(Index1M,$H2998,TRUE,_xll.ohTrigger(RecalcTrigger,Trigger1M)),NA())</f>
        <v>1.5205997021507531E-2</v>
      </c>
      <c r="K2998" s="52">
        <f>IFERROR(_xll.qlIndexFixing(ONIndex1M,I2998,TRUE,_xll.ohTrigger(RecalcTrigger,Trigger1M)),NA())</f>
        <v>1.5195897113189361E-2</v>
      </c>
      <c r="L2998" s="52">
        <f>IFERROR(_xll.qlIndexFixing(Index3M,H2998,TRUE,_xll.ohTrigger(RecalcTrigger,Trigger3M)),NA())</f>
        <v>1.672766923032078E-2</v>
      </c>
      <c r="M2998" s="52">
        <f>IFERROR(_xll.qlIndexFixing(ONIndex3M,I2998,TRUE,_xll.ohTrigger(RecalcTrigger,Trigger3M)),NA())</f>
        <v>1.6692678586833765E-2</v>
      </c>
      <c r="N2998" s="52">
        <f>IFERROR(_xll.qlIndexFixing(Index6M,$H2998,TRUE,_xll.ohTrigger(RecalcTrigger,Trigger6M)),NA())</f>
        <v>1.8642202468713096E-2</v>
      </c>
      <c r="O2998" s="52">
        <f>IFERROR(_xll.qlIndexFixing(ONIndex6M,I2998,TRUE,_xll.ohTrigger(RecalcTrigger,Trigger6M)),NA())</f>
        <v>1.8556407565020194E-2</v>
      </c>
      <c r="P2998" s="52">
        <f>IFERROR(_xll.qlIndexFixing(Index1Y,$H2998,TRUE,_xll.ohTrigger(RecalcTrigger,Trigger1Y)),NA())</f>
        <v>2.0711448433243979E-2</v>
      </c>
      <c r="Q2998" s="52">
        <f>IFERROR(_xll.qlIndexFixing(ONIndex1Y,I2998,TRUE,_xll.ohTrigger(RecalcTrigger,Trigger1Y)),NA())</f>
        <v>2.0501977355733558E-2</v>
      </c>
    </row>
    <row r="2999" spans="2:17" x14ac:dyDescent="0.2">
      <c r="B2999" s="46" t="s">
        <v>51</v>
      </c>
      <c r="D2999" s="49">
        <f>_xll.qlCalendarAdvance(LocalCalendar,$D2998,B2999,"f",FALSE)</f>
        <v>60819</v>
      </c>
      <c r="E2999" s="49">
        <f>_xll.qlInterestRateIndexValueDate(IndexON,D2999)</f>
        <v>60819</v>
      </c>
      <c r="F2999" s="52">
        <f>IFERROR(_xll.qlIndexFixing(IndexON,D2999,TRUE,_xll.ohTrigger(RecalcTrigger,TriggerON)),NA())</f>
        <v>1.2123242842010384E-2</v>
      </c>
      <c r="H2999" s="49">
        <f>_xll.qlCalendarAdvance(IborCalendar,$H2998,B2999,"f",FALSE)</f>
        <v>60791</v>
      </c>
      <c r="I2999" s="49">
        <f>_xll.qlInterestRateIndexValueDate(Index1M,$H2999)</f>
        <v>60793</v>
      </c>
      <c r="J2999" s="52">
        <f>IFERROR(_xll.qlIndexFixing(Index1M,$H2999,TRUE,_xll.ohTrigger(RecalcTrigger,Trigger1M)),NA())</f>
        <v>1.5205613055672418E-2</v>
      </c>
      <c r="K2999" s="52">
        <f>IFERROR(_xll.qlIndexFixing(ONIndex1M,I2999,TRUE,_xll.ohTrigger(RecalcTrigger,Trigger1M)),NA())</f>
        <v>1.5195818959705676E-2</v>
      </c>
      <c r="L2999" s="52">
        <f>IFERROR(_xll.qlIndexFixing(Index3M,H2999,TRUE,_xll.ohTrigger(RecalcTrigger,Trigger3M)),NA())</f>
        <v>1.6727635683882108E-2</v>
      </c>
      <c r="M2999" s="52">
        <f>IFERROR(_xll.qlIndexFixing(ONIndex3M,I2999,TRUE,_xll.ohTrigger(RecalcTrigger,Trigger3M)),NA())</f>
        <v>1.6692623312168919E-2</v>
      </c>
      <c r="N2999" s="52">
        <f>IFERROR(_xll.qlIndexFixing(Index6M,$H2999,TRUE,_xll.ohTrigger(RecalcTrigger,Trigger6M)),NA())</f>
        <v>1.864209580482663E-2</v>
      </c>
      <c r="O2999" s="52">
        <f>IFERROR(_xll.qlIndexFixing(ONIndex6M,I2999,TRUE,_xll.ohTrigger(RecalcTrigger,Trigger6M)),NA())</f>
        <v>1.8556269404417236E-2</v>
      </c>
      <c r="P2999" s="52">
        <f>IFERROR(_xll.qlIndexFixing(Index1Y,$H2999,TRUE,_xll.ohTrigger(RecalcTrigger,Trigger1Y)),NA())</f>
        <v>2.0711282739187365E-2</v>
      </c>
      <c r="Q2999" s="52">
        <f>IFERROR(_xll.qlIndexFixing(ONIndex1Y,I2999,TRUE,_xll.ohTrigger(RecalcTrigger,Trigger1Y)),NA())</f>
        <v>2.0501780096964239E-2</v>
      </c>
    </row>
    <row r="3000" spans="2:17" x14ac:dyDescent="0.2">
      <c r="B3000" s="46" t="s">
        <v>51</v>
      </c>
      <c r="D3000" s="49">
        <f>_xll.qlCalendarAdvance(LocalCalendar,$D2999,B3000,"f",FALSE)</f>
        <v>60826</v>
      </c>
      <c r="E3000" s="49">
        <f>_xll.qlInterestRateIndexValueDate(IndexON,D3000)</f>
        <v>60826</v>
      </c>
      <c r="F3000" s="52">
        <f>IFERROR(_xll.qlIndexFixing(IndexON,D3000,TRUE,_xll.ohTrigger(RecalcTrigger,TriggerON)),NA())</f>
        <v>1.2123170367823732E-2</v>
      </c>
      <c r="H3000" s="49">
        <f>_xll.qlCalendarAdvance(IborCalendar,$H2999,B3000,"f",FALSE)</f>
        <v>60798</v>
      </c>
      <c r="I3000" s="49">
        <f>_xll.qlInterestRateIndexValueDate(Index1M,$H3000)</f>
        <v>60800</v>
      </c>
      <c r="J3000" s="52">
        <f>IFERROR(_xll.qlIndexFixing(Index1M,$H3000,TRUE,_xll.ohTrigger(RecalcTrigger,Trigger1M)),NA())</f>
        <v>1.5205550110765631E-2</v>
      </c>
      <c r="K3000" s="52">
        <f>IFERROR(_xll.qlIndexFixing(ONIndex1M,I3000,TRUE,_xll.ohTrigger(RecalcTrigger,Trigger1M)),NA())</f>
        <v>1.5195745563376661E-2</v>
      </c>
      <c r="L3000" s="52">
        <f>IFERROR(_xll.qlIndexFixing(Index3M,H3000,TRUE,_xll.ohTrigger(RecalcTrigger,Trigger3M)),NA())</f>
        <v>1.6727605516220698E-2</v>
      </c>
      <c r="M3000" s="52">
        <f>IFERROR(_xll.qlIndexFixing(ONIndex3M,I3000,TRUE,_xll.ohTrigger(RecalcTrigger,Trigger3M)),NA())</f>
        <v>1.6692571401852874E-2</v>
      </c>
      <c r="N3000" s="52">
        <f>IFERROR(_xll.qlIndexFixing(Index6M,$H3000,TRUE,_xll.ohTrigger(RecalcTrigger,Trigger6M)),NA())</f>
        <v>1.8641990981257354E-2</v>
      </c>
      <c r="O3000" s="52">
        <f>IFERROR(_xll.qlIndexFixing(ONIndex6M,I3000,TRUE,_xll.ohTrigger(RecalcTrigger,Trigger6M)),NA())</f>
        <v>1.8556134112159839E-2</v>
      </c>
      <c r="P3000" s="52">
        <f>IFERROR(_xll.qlIndexFixing(Index1Y,$H3000,TRUE,_xll.ohTrigger(RecalcTrigger,Trigger1Y)),NA())</f>
        <v>2.0711117970271049E-2</v>
      </c>
      <c r="Q3000" s="52">
        <f>IFERROR(_xll.qlIndexFixing(ONIndex1Y,I3000,TRUE,_xll.ohTrigger(RecalcTrigger,Trigger1Y)),NA())</f>
        <v>2.0501585097907338E-2</v>
      </c>
    </row>
    <row r="3001" spans="2:17" x14ac:dyDescent="0.2">
      <c r="B3001" s="46" t="s">
        <v>51</v>
      </c>
      <c r="D3001" s="49">
        <f>_xll.qlCalendarAdvance(LocalCalendar,$D3000,B3001,"f",FALSE)</f>
        <v>60833</v>
      </c>
      <c r="E3001" s="49">
        <f>_xll.qlInterestRateIndexValueDate(IndexON,D3001)</f>
        <v>60833</v>
      </c>
      <c r="F3001" s="52">
        <f>IFERROR(_xll.qlIndexFixing(IndexON,D3001,TRUE,_xll.ohTrigger(RecalcTrigger,TriggerON)),NA())</f>
        <v>1.2123104080448144E-2</v>
      </c>
      <c r="H3001" s="49">
        <f>_xll.qlCalendarAdvance(IborCalendar,$H3000,B3001,"f",FALSE)</f>
        <v>60805</v>
      </c>
      <c r="I3001" s="49">
        <f>_xll.qlInterestRateIndexValueDate(Index1M,$H3001)</f>
        <v>60807</v>
      </c>
      <c r="J3001" s="52">
        <f>IFERROR(_xll.qlIndexFixing(Index1M,$H3001,TRUE,_xll.ohTrigger(RecalcTrigger,Trigger1M)),NA())</f>
        <v>1.5205491929258519E-2</v>
      </c>
      <c r="K3001" s="52">
        <f>IFERROR(_xll.qlIndexFixing(ONIndex1M,I3001,TRUE,_xll.ohTrigger(RecalcTrigger,Trigger1M)),NA())</f>
        <v>1.5195676924202317E-2</v>
      </c>
      <c r="L3001" s="52">
        <f>IFERROR(_xll.qlIndexFixing(Index3M,H3001,TRUE,_xll.ohTrigger(RecalcTrigger,Trigger3M)),NA())</f>
        <v>1.6727578727339147E-2</v>
      </c>
      <c r="M3001" s="52">
        <f>IFERROR(_xll.qlIndexFixing(ONIndex3M,I3001,TRUE,_xll.ohTrigger(RecalcTrigger,Trigger3M)),NA())</f>
        <v>1.6692522856205372E-2</v>
      </c>
      <c r="N3001" s="52">
        <f>IFERROR(_xll.qlIndexFixing(Index6M,$H3001,TRUE,_xll.ohTrigger(RecalcTrigger,Trigger6M)),NA())</f>
        <v>1.8644259983216137E-2</v>
      </c>
      <c r="O3001" s="52">
        <f>IFERROR(_xll.qlIndexFixing(ONIndex6M,I3001,TRUE,_xll.ohTrigger(RecalcTrigger,Trigger6M)),NA())</f>
        <v>1.8556001688088131E-2</v>
      </c>
      <c r="P3001" s="52">
        <f>IFERROR(_xll.qlIndexFixing(Index1Y,$H3001,TRUE,_xll.ohTrigger(RecalcTrigger,Trigger1Y)),NA())</f>
        <v>2.0710954088254706E-2</v>
      </c>
      <c r="Q3001" s="52">
        <f>IFERROR(_xll.qlIndexFixing(ONIndex1Y,I3001,TRUE,_xll.ohTrigger(RecalcTrigger,Trigger1Y)),NA())</f>
        <v>2.0501392358722725E-2</v>
      </c>
    </row>
    <row r="3002" spans="2:17" x14ac:dyDescent="0.2">
      <c r="B3002" s="46" t="s">
        <v>51</v>
      </c>
      <c r="D3002" s="49">
        <f>_xll.qlCalendarAdvance(LocalCalendar,$D3001,B3002,"f",FALSE)</f>
        <v>60840</v>
      </c>
      <c r="E3002" s="49">
        <f>_xll.qlInterestRateIndexValueDate(IndexON,D3002)</f>
        <v>60840</v>
      </c>
      <c r="F3002" s="52">
        <f>IFERROR(_xll.qlIndexFixing(IndexON,D3002,TRUE,_xll.ohTrigger(RecalcTrigger,TriggerON)),NA())</f>
        <v>1.2123043979883619E-2</v>
      </c>
      <c r="H3002" s="49">
        <f>_xll.qlCalendarAdvance(IborCalendar,$H3001,B3002,"f",FALSE)</f>
        <v>60812</v>
      </c>
      <c r="I3002" s="49">
        <f>_xll.qlInterestRateIndexValueDate(Index1M,$H3002)</f>
        <v>60814</v>
      </c>
      <c r="J3002" s="52">
        <f>IFERROR(_xll.qlIndexFixing(Index1M,$H3002,TRUE,_xll.ohTrigger(RecalcTrigger,Trigger1M)),NA())</f>
        <v>1.5205438511143587E-2</v>
      </c>
      <c r="K3002" s="52">
        <f>IFERROR(_xll.qlIndexFixing(ONIndex1M,I3002,TRUE,_xll.ohTrigger(RecalcTrigger,Trigger1M)),NA())</f>
        <v>1.5195613042182643E-2</v>
      </c>
      <c r="L3002" s="52">
        <f>IFERROR(_xll.qlIndexFixing(Index3M,H3002,TRUE,_xll.ohTrigger(RecalcTrigger,Trigger3M)),NA())</f>
        <v>1.6727555317109739E-2</v>
      </c>
      <c r="M3002" s="52">
        <f>IFERROR(_xll.qlIndexFixing(ONIndex3M,I3002,TRUE,_xll.ohTrigger(RecalcTrigger,Trigger3M)),NA())</f>
        <v>1.6692477675066542E-2</v>
      </c>
      <c r="N3002" s="52">
        <f>IFERROR(_xll.qlIndexFixing(Index6M,$H3002,TRUE,_xll.ohTrigger(RecalcTrigger,Trigger6M)),NA())</f>
        <v>1.8643684303171624E-2</v>
      </c>
      <c r="O3002" s="52">
        <f>IFERROR(_xll.qlIndexFixing(ONIndex6M,I3002,TRUE,_xll.ohTrigger(RecalcTrigger,Trigger6M)),NA())</f>
        <v>1.8555872132202111E-2</v>
      </c>
      <c r="P3002" s="52">
        <f>IFERROR(_xll.qlIndexFixing(Index1Y,$H3002,TRUE,_xll.ohTrigger(RecalcTrigger,Trigger1Y)),NA())</f>
        <v>2.0710791054898467E-2</v>
      </c>
      <c r="Q3002" s="52">
        <f>IFERROR(_xll.qlIndexFixing(ONIndex1Y,I3002,TRUE,_xll.ohTrigger(RecalcTrigger,Trigger1Y)),NA())</f>
        <v>2.050120187925053E-2</v>
      </c>
    </row>
    <row r="3003" spans="2:17" x14ac:dyDescent="0.2">
      <c r="B3003" s="46" t="s">
        <v>51</v>
      </c>
      <c r="D3003" s="49">
        <f>_xll.qlCalendarAdvance(LocalCalendar,$D3002,B3003,"f",FALSE)</f>
        <v>60847</v>
      </c>
      <c r="E3003" s="49">
        <f>_xll.qlInterestRateIndexValueDate(IndexON,D3003)</f>
        <v>60847</v>
      </c>
      <c r="F3003" s="52">
        <f>IFERROR(_xll.qlIndexFixing(IndexON,D3003,TRUE,_xll.ohTrigger(RecalcTrigger,TriggerON)),NA())</f>
        <v>1.2122990066210093E-2</v>
      </c>
      <c r="H3003" s="49">
        <f>_xll.qlCalendarAdvance(IborCalendar,$H3002,B3003,"f",FALSE)</f>
        <v>60819</v>
      </c>
      <c r="I3003" s="49">
        <f>_xll.qlInterestRateIndexValueDate(Index1M,$H3003)</f>
        <v>60821</v>
      </c>
      <c r="J3003" s="52">
        <f>IFERROR(_xll.qlIndexFixing(Index1M,$H3003,TRUE,_xll.ohTrigger(RecalcTrigger,Trigger1M)),NA())</f>
        <v>1.5205389856433327E-2</v>
      </c>
      <c r="K3003" s="52">
        <f>IFERROR(_xll.qlIndexFixing(ONIndex1M,I3003,TRUE,_xll.ohTrigger(RecalcTrigger,Trigger1M)),NA())</f>
        <v>1.5195553917397575E-2</v>
      </c>
      <c r="L3003" s="52">
        <f>IFERROR(_xll.qlIndexFixing(Index3M,H3003,TRUE,_xll.ohTrigger(RecalcTrigger,Trigger3M)),NA())</f>
        <v>1.6727535221950293E-2</v>
      </c>
      <c r="M3003" s="52">
        <f>IFERROR(_xll.qlIndexFixing(ONIndex3M,I3003,TRUE,_xll.ohTrigger(RecalcTrigger,Trigger3M)),NA())</f>
        <v>1.6692435858596255E-2</v>
      </c>
      <c r="N3003" s="52">
        <f>IFERROR(_xll.qlIndexFixing(Index6M,$H3003,TRUE,_xll.ohTrigger(RecalcTrigger,Trigger6M)),NA())</f>
        <v>1.8643110035013837E-2</v>
      </c>
      <c r="O3003" s="52">
        <f>IFERROR(_xll.qlIndexFixing(ONIndex6M,I3003,TRUE,_xll.ohTrigger(RecalcTrigger,Trigger6M)),NA())</f>
        <v>1.8555745444741589E-2</v>
      </c>
      <c r="P3003" s="52">
        <f>IFERROR(_xll.qlIndexFixing(Index1Y,$H3003,TRUE,_xll.ohTrigger(RecalcTrigger,Trigger1Y)),NA())</f>
        <v>2.0710628831962234E-2</v>
      </c>
      <c r="Q3003" s="52">
        <f>IFERROR(_xll.qlIndexFixing(ONIndex1Y,I3003,TRUE,_xll.ohTrigger(RecalcTrigger,Trigger1Y)),NA())</f>
        <v>2.0501013659970369E-2</v>
      </c>
    </row>
    <row r="3004" spans="2:17" x14ac:dyDescent="0.2">
      <c r="B3004" s="46" t="s">
        <v>51</v>
      </c>
      <c r="D3004" s="49">
        <f>_xll.qlCalendarAdvance(LocalCalendar,$D3003,B3004,"f",FALSE)</f>
        <v>60854</v>
      </c>
      <c r="E3004" s="49">
        <f>_xll.qlInterestRateIndexValueDate(IndexON,D3004)</f>
        <v>60854</v>
      </c>
      <c r="F3004" s="52">
        <f>IFERROR(_xll.qlIndexFixing(IndexON,D3004,TRUE,_xll.ohTrigger(RecalcTrigger,TriggerON)),NA())</f>
        <v>1.2122942339267695E-2</v>
      </c>
      <c r="H3004" s="49">
        <f>_xll.qlCalendarAdvance(IborCalendar,$H3003,B3004,"f",FALSE)</f>
        <v>60826</v>
      </c>
      <c r="I3004" s="49">
        <f>_xll.qlInterestRateIndexValueDate(Index1M,$H3004)</f>
        <v>60828</v>
      </c>
      <c r="J3004" s="52">
        <f>IFERROR(_xll.qlIndexFixing(Index1M,$H3004,TRUE,_xll.ohTrigger(RecalcTrigger,Trigger1M)),NA())</f>
        <v>1.5205345965117745E-2</v>
      </c>
      <c r="K3004" s="52">
        <f>IFERROR(_xll.qlIndexFixing(ONIndex1M,I3004,TRUE,_xll.ohTrigger(RecalcTrigger,Trigger1M)),NA())</f>
        <v>1.5195499549687241E-2</v>
      </c>
      <c r="L3004" s="52">
        <f>IFERROR(_xll.qlIndexFixing(Index3M,H3004,TRUE,_xll.ohTrigger(RecalcTrigger,Trigger3M)),NA())</f>
        <v>1.672751821176225E-2</v>
      </c>
      <c r="M3004" s="52">
        <f>IFERROR(_xll.qlIndexFixing(ONIndex3M,I3004,TRUE,_xll.ohTrigger(RecalcTrigger,Trigger3M)),NA())</f>
        <v>1.6692397406554704E-2</v>
      </c>
      <c r="N3004" s="52">
        <f>IFERROR(_xll.qlIndexFixing(Index6M,$H3004,TRUE,_xll.ohTrigger(RecalcTrigger,Trigger6M)),NA())</f>
        <v>1.8643486254964058E-2</v>
      </c>
      <c r="O3004" s="52">
        <f>IFERROR(_xll.qlIndexFixing(ONIndex6M,I3004,TRUE,_xll.ohTrigger(RecalcTrigger,Trigger6M)),NA())</f>
        <v>1.8555621625546692E-2</v>
      </c>
      <c r="P3004" s="52">
        <f>IFERROR(_xll.qlIndexFixing(Index1Y,$H3004,TRUE,_xll.ohTrigger(RecalcTrigger,Trigger1Y)),NA())</f>
        <v>2.071046738120547E-2</v>
      </c>
      <c r="Q3004" s="52">
        <f>IFERROR(_xll.qlIndexFixing(ONIndex1Y,I3004,TRUE,_xll.ohTrigger(RecalcTrigger,Trigger1Y)),NA())</f>
        <v>2.050082770048256E-2</v>
      </c>
    </row>
    <row r="3005" spans="2:17" x14ac:dyDescent="0.2">
      <c r="B3005" s="46" t="s">
        <v>51</v>
      </c>
      <c r="D3005" s="49">
        <f>_xll.qlCalendarAdvance(LocalCalendar,$D3004,B3005,"f",FALSE)</f>
        <v>60861</v>
      </c>
      <c r="E3005" s="49">
        <f>_xll.qlInterestRateIndexValueDate(IndexON,D3005)</f>
        <v>60861</v>
      </c>
      <c r="F3005" s="52">
        <f>IFERROR(_xll.qlIndexFixing(IndexON,D3005,TRUE,_xll.ohTrigger(RecalcTrigger,TriggerON)),NA())</f>
        <v>1.212290079913636E-2</v>
      </c>
      <c r="H3005" s="49">
        <f>_xll.qlCalendarAdvance(IborCalendar,$H3004,B3005,"f",FALSE)</f>
        <v>60833</v>
      </c>
      <c r="I3005" s="49">
        <f>_xll.qlInterestRateIndexValueDate(Index1M,$H3005)</f>
        <v>60835</v>
      </c>
      <c r="J3005" s="52">
        <f>IFERROR(_xll.qlIndexFixing(Index1M,$H3005,TRUE,_xll.ohTrigger(RecalcTrigger,Trigger1M)),NA())</f>
        <v>1.5205306837204335E-2</v>
      </c>
      <c r="K3005" s="52">
        <f>IFERROR(_xll.qlIndexFixing(ONIndex1M,I3005,TRUE,_xll.ohTrigger(RecalcTrigger,Trigger1M)),NA())</f>
        <v>1.5195449939211514E-2</v>
      </c>
      <c r="L3005" s="52">
        <f>IFERROR(_xll.qlIndexFixing(Index3M,H3005,TRUE,_xll.ohTrigger(RecalcTrigger,Trigger3M)),NA())</f>
        <v>1.6727504029464307E-2</v>
      </c>
      <c r="M3005" s="52">
        <f>IFERROR(_xll.qlIndexFixing(ONIndex3M,I3005,TRUE,_xll.ohTrigger(RecalcTrigger,Trigger3M)),NA())</f>
        <v>1.6692362319021825E-2</v>
      </c>
      <c r="N3005" s="52">
        <f>IFERROR(_xll.qlIndexFixing(Index6M,$H3005,TRUE,_xll.ohTrigger(RecalcTrigger,Trigger6M)),NA())</f>
        <v>1.864291459919663E-2</v>
      </c>
      <c r="O3005" s="52">
        <f>IFERROR(_xll.qlIndexFixing(ONIndex6M,I3005,TRUE,_xll.ohTrigger(RecalcTrigger,Trigger6M)),NA())</f>
        <v>1.8555500674537484E-2</v>
      </c>
      <c r="P3005" s="52">
        <f>IFERROR(_xll.qlIndexFixing(Index1Y,$H3005,TRUE,_xll.ohTrigger(RecalcTrigger,Trigger1Y)),NA())</f>
        <v>2.0710306664388518E-2</v>
      </c>
      <c r="Q3005" s="52">
        <f>IFERROR(_xll.qlIndexFixing(ONIndex1Y,I3005,TRUE,_xll.ohTrigger(RecalcTrigger,Trigger1Y)),NA())</f>
        <v>2.0500644000787105E-2</v>
      </c>
    </row>
    <row r="3006" spans="2:17" x14ac:dyDescent="0.2">
      <c r="B3006" s="46" t="s">
        <v>51</v>
      </c>
      <c r="D3006" s="49">
        <f>_xll.qlCalendarAdvance(LocalCalendar,$D3005,B3006,"f",FALSE)</f>
        <v>60868</v>
      </c>
      <c r="E3006" s="49">
        <f>_xll.qlInterestRateIndexValueDate(IndexON,D3006)</f>
        <v>60868</v>
      </c>
      <c r="F3006" s="52">
        <f>IFERROR(_xll.qlIndexFixing(IndexON,D3006,TRUE,_xll.ohTrigger(RecalcTrigger,TriggerON)),NA())</f>
        <v>1.2122865445896025E-2</v>
      </c>
      <c r="H3006" s="49">
        <f>_xll.qlCalendarAdvance(IborCalendar,$H3005,B3006,"f",FALSE)</f>
        <v>60840</v>
      </c>
      <c r="I3006" s="49">
        <f>_xll.qlInterestRateIndexValueDate(Index1M,$H3006)</f>
        <v>60842</v>
      </c>
      <c r="J3006" s="52">
        <f>IFERROR(_xll.qlIndexFixing(Index1M,$H3006,TRUE,_xll.ohTrigger(RecalcTrigger,Trigger1M)),NA())</f>
        <v>1.5205591435036456E-2</v>
      </c>
      <c r="K3006" s="52">
        <f>IFERROR(_xll.qlIndexFixing(ONIndex1M,I3006,TRUE,_xll.ohTrigger(RecalcTrigger,Trigger1M)),NA())</f>
        <v>1.5195405085890457E-2</v>
      </c>
      <c r="L3006" s="52">
        <f>IFERROR(_xll.qlIndexFixing(Index3M,H3006,TRUE,_xll.ohTrigger(RecalcTrigger,Trigger3M)),NA())</f>
        <v>1.6727492417976015E-2</v>
      </c>
      <c r="M3006" s="52">
        <f>IFERROR(_xll.qlIndexFixing(ONIndex3M,I3006,TRUE,_xll.ohTrigger(RecalcTrigger,Trigger3M)),NA())</f>
        <v>1.6692330596077554E-2</v>
      </c>
      <c r="N3006" s="52">
        <f>IFERROR(_xll.qlIndexFixing(Index6M,$H3006,TRUE,_xll.ohTrigger(RecalcTrigger,Trigger6M)),NA())</f>
        <v>1.8642818731929817E-2</v>
      </c>
      <c r="O3006" s="52">
        <f>IFERROR(_xll.qlIndexFixing(ONIndex6M,I3006,TRUE,_xll.ohTrigger(RecalcTrigger,Trigger6M)),NA())</f>
        <v>1.8555382591793901E-2</v>
      </c>
      <c r="P3006" s="52">
        <f>IFERROR(_xll.qlIndexFixing(Index1Y,$H3006,TRUE,_xll.ohTrigger(RecalcTrigger,Trigger1Y)),NA())</f>
        <v>2.0710146643270845E-2</v>
      </c>
      <c r="Q3006" s="52">
        <f>IFERROR(_xll.qlIndexFixing(ONIndex1Y,I3006,TRUE,_xll.ohTrigger(RecalcTrigger,Trigger1Y)),NA())</f>
        <v>2.0500462561043875E-2</v>
      </c>
    </row>
    <row r="3007" spans="2:17" x14ac:dyDescent="0.2">
      <c r="B3007" s="46" t="s">
        <v>51</v>
      </c>
      <c r="D3007" s="49">
        <f>_xll.qlCalendarAdvance(LocalCalendar,$D3006,B3007,"f",FALSE)</f>
        <v>60875</v>
      </c>
      <c r="E3007" s="49">
        <f>_xll.qlInterestRateIndexValueDate(IndexON,D3007)</f>
        <v>60875</v>
      </c>
      <c r="F3007" s="52">
        <f>IFERROR(_xll.qlIndexFixing(IndexON,D3007,TRUE,_xll.ohTrigger(RecalcTrigger,TriggerON)),NA())</f>
        <v>1.2122836279466753E-2</v>
      </c>
      <c r="H3007" s="49">
        <f>_xll.qlCalendarAdvance(IborCalendar,$H3006,B3007,"f",FALSE)</f>
        <v>60847</v>
      </c>
      <c r="I3007" s="49">
        <f>_xll.qlInterestRateIndexValueDate(Index1M,$H3007)</f>
        <v>60849</v>
      </c>
      <c r="J3007" s="52">
        <f>IFERROR(_xll.qlIndexFixing(Index1M,$H3007,TRUE,_xll.ohTrigger(RecalcTrigger,Trigger1M)),NA())</f>
        <v>1.5205562172928568E-2</v>
      </c>
      <c r="K3007" s="52">
        <f>IFERROR(_xll.qlIndexFixing(ONIndex1M,I3007,TRUE,_xll.ohTrigger(RecalcTrigger,Trigger1M)),NA())</f>
        <v>1.5195364989804006E-2</v>
      </c>
      <c r="L3007" s="52">
        <f>IFERROR(_xll.qlIndexFixing(Index3M,H3007,TRUE,_xll.ohTrigger(RecalcTrigger,Trigger3M)),NA())</f>
        <v>1.672748312021519E-2</v>
      </c>
      <c r="M3007" s="52">
        <f>IFERROR(_xll.qlIndexFixing(ONIndex3M,I3007,TRUE,_xll.ohTrigger(RecalcTrigger,Trigger3M)),NA())</f>
        <v>1.669230223772189E-2</v>
      </c>
      <c r="N3007" s="52">
        <f>IFERROR(_xll.qlIndexFixing(Index6M,$H3007,TRUE,_xll.ohTrigger(RecalcTrigger,Trigger6M)),NA())</f>
        <v>1.8642723961956445E-2</v>
      </c>
      <c r="O3007" s="52">
        <f>IFERROR(_xll.qlIndexFixing(ONIndex6M,I3007,TRUE,_xll.ohTrigger(RecalcTrigger,Trigger6M)),NA())</f>
        <v>1.8555267377475815E-2</v>
      </c>
      <c r="P3007" s="52">
        <f>IFERROR(_xll.qlIndexFixing(Index1Y,$H3007,TRUE,_xll.ohTrigger(RecalcTrigger,Trigger1Y)),NA())</f>
        <v>2.0709987279612138E-2</v>
      </c>
      <c r="Q3007" s="52">
        <f>IFERROR(_xll.qlIndexFixing(ONIndex1Y,I3007,TRUE,_xll.ohTrigger(RecalcTrigger,Trigger1Y)),NA())</f>
        <v>2.0500283381172935E-2</v>
      </c>
    </row>
    <row r="3008" spans="2:17" x14ac:dyDescent="0.2">
      <c r="B3008" s="46" t="s">
        <v>51</v>
      </c>
      <c r="D3008" s="49">
        <f>_xll.qlCalendarAdvance(LocalCalendar,$D3007,B3008,"f",FALSE)</f>
        <v>60882</v>
      </c>
      <c r="E3008" s="49">
        <f>_xll.qlInterestRateIndexValueDate(IndexON,D3008)</f>
        <v>60882</v>
      </c>
      <c r="F3008" s="52">
        <f>IFERROR(_xll.qlIndexFixing(IndexON,D3008,TRUE,_xll.ohTrigger(RecalcTrigger,TriggerON)),NA())</f>
        <v>1.2122813299768609E-2</v>
      </c>
      <c r="H3008" s="49">
        <f>_xll.qlCalendarAdvance(IborCalendar,$H3007,B3008,"f",FALSE)</f>
        <v>60854</v>
      </c>
      <c r="I3008" s="49">
        <f>_xll.qlInterestRateIndexValueDate(Index1M,$H3008)</f>
        <v>60856</v>
      </c>
      <c r="J3008" s="52">
        <f>IFERROR(_xll.qlIndexFixing(Index1M,$H3008,TRUE,_xll.ohTrigger(RecalcTrigger,Trigger1M)),NA())</f>
        <v>1.5205218033849666E-2</v>
      </c>
      <c r="K3008" s="52">
        <f>IFERROR(_xll.qlIndexFixing(ONIndex1M,I3008,TRUE,_xll.ohTrigger(RecalcTrigger,Trigger1M)),NA())</f>
        <v>1.5195329650792289E-2</v>
      </c>
      <c r="L3008" s="52">
        <f>IFERROR(_xll.qlIndexFixing(Index3M,H3008,TRUE,_xll.ohTrigger(RecalcTrigger,Trigger3M)),NA())</f>
        <v>1.6727475879103133E-2</v>
      </c>
      <c r="M3008" s="52">
        <f>IFERROR(_xll.qlIndexFixing(ONIndex3M,I3008,TRUE,_xll.ohTrigger(RecalcTrigger,Trigger3M)),NA())</f>
        <v>1.6692277243954834E-2</v>
      </c>
      <c r="N3008" s="52">
        <f>IFERROR(_xll.qlIndexFixing(Index6M,$H3008,TRUE,_xll.ohTrigger(RecalcTrigger,Trigger6M)),NA())</f>
        <v>1.8642630186923113E-2</v>
      </c>
      <c r="O3008" s="52">
        <f>IFERROR(_xll.qlIndexFixing(ONIndex6M,I3008,TRUE,_xll.ohTrigger(RecalcTrigger,Trigger6M)),NA())</f>
        <v>1.8555155031263482E-2</v>
      </c>
      <c r="P3008" s="52">
        <f>IFERROR(_xll.qlIndexFixing(Index1Y,$H3008,TRUE,_xll.ohTrigger(RecalcTrigger,Trigger1Y)),NA())</f>
        <v>2.0709828535172954E-2</v>
      </c>
      <c r="Q3008" s="52">
        <f>IFERROR(_xll.qlIndexFixing(ONIndex1Y,I3008,TRUE,_xll.ohTrigger(RecalcTrigger,Trigger1Y)),NA())</f>
        <v>2.0500106461094347E-2</v>
      </c>
    </row>
    <row r="3009" spans="2:17" x14ac:dyDescent="0.2">
      <c r="B3009" s="46" t="s">
        <v>51</v>
      </c>
      <c r="D3009" s="49">
        <f>_xll.qlCalendarAdvance(LocalCalendar,$D3008,B3009,"f",FALSE)</f>
        <v>60889</v>
      </c>
      <c r="E3009" s="49">
        <f>_xll.qlInterestRateIndexValueDate(IndexON,D3009)</f>
        <v>60889</v>
      </c>
      <c r="F3009" s="52">
        <f>IFERROR(_xll.qlIndexFixing(IndexON,D3009,TRUE,_xll.ohTrigger(RecalcTrigger,TriggerON)),NA())</f>
        <v>1.21227965070414E-2</v>
      </c>
      <c r="H3009" s="49">
        <f>_xll.qlCalendarAdvance(IborCalendar,$H3008,B3009,"f",FALSE)</f>
        <v>60861</v>
      </c>
      <c r="I3009" s="49">
        <f>_xll.qlInterestRateIndexValueDate(Index1M,$H3009)</f>
        <v>60863</v>
      </c>
      <c r="J3009" s="52">
        <f>IFERROR(_xll.qlIndexFixing(Index1M,$H3009,TRUE,_xll.ohTrigger(RecalcTrigger,Trigger1M)),NA())</f>
        <v>1.5205197959527461E-2</v>
      </c>
      <c r="K3009" s="52">
        <f>IFERROR(_xll.qlIndexFixing(ONIndex1M,I3009,TRUE,_xll.ohTrigger(RecalcTrigger,Trigger1M)),NA())</f>
        <v>1.5195299069015178E-2</v>
      </c>
      <c r="L3009" s="52">
        <f>IFERROR(_xll.qlIndexFixing(Index3M,H3009,TRUE,_xll.ohTrigger(RecalcTrigger,Trigger3M)),NA())</f>
        <v>1.6727470437556791E-2</v>
      </c>
      <c r="M3009" s="52">
        <f>IFERROR(_xll.qlIndexFixing(ONIndex3M,I3009,TRUE,_xll.ohTrigger(RecalcTrigger,Trigger3M)),NA())</f>
        <v>1.6692255614616514E-2</v>
      </c>
      <c r="N3009" s="52">
        <f>IFERROR(_xll.qlIndexFixing(Index6M,$H3009,TRUE,_xll.ohTrigger(RecalcTrigger,Trigger6M)),NA())</f>
        <v>1.8643012033510934E-2</v>
      </c>
      <c r="O3009" s="52">
        <f>IFERROR(_xll.qlIndexFixing(ONIndex6M,I3009,TRUE,_xll.ohTrigger(RecalcTrigger,Trigger6M)),NA())</f>
        <v>1.8555045553316774E-2</v>
      </c>
      <c r="P3009" s="52">
        <f>IFERROR(_xll.qlIndexFixing(Index1Y,$H3009,TRUE,_xll.ohTrigger(RecalcTrigger,Trigger1Y)),NA())</f>
        <v>2.0709670371713201E-2</v>
      </c>
      <c r="Q3009" s="52">
        <f>IFERROR(_xll.qlIndexFixing(ONIndex1Y,I3009,TRUE,_xll.ohTrigger(RecalcTrigger,Trigger1Y)),NA())</f>
        <v>2.0499931801047921E-2</v>
      </c>
    </row>
    <row r="3010" spans="2:17" x14ac:dyDescent="0.2">
      <c r="B3010" s="46" t="s">
        <v>51</v>
      </c>
      <c r="D3010" s="49">
        <f>_xll.qlCalendarAdvance(LocalCalendar,$D3009,B3010,"f",FALSE)</f>
        <v>60896</v>
      </c>
      <c r="E3010" s="49">
        <f>_xll.qlInterestRateIndexValueDate(IndexON,D3010)</f>
        <v>60896</v>
      </c>
      <c r="F3010" s="52">
        <f>IFERROR(_xll.qlIndexFixing(IndexON,D3010,TRUE,_xll.ohTrigger(RecalcTrigger,TriggerON)),NA())</f>
        <v>1.2122785901205191E-2</v>
      </c>
      <c r="H3010" s="49">
        <f>_xll.qlCalendarAdvance(IborCalendar,$H3009,B3010,"f",FALSE)</f>
        <v>60868</v>
      </c>
      <c r="I3010" s="49">
        <f>_xll.qlInterestRateIndexValueDate(Index1M,$H3010)</f>
        <v>60870</v>
      </c>
      <c r="J3010" s="52">
        <f>IFERROR(_xll.qlIndexFixing(Index1M,$H3010,TRUE,_xll.ohTrigger(RecalcTrigger,Trigger1M)),NA())</f>
        <v>1.5205182648604931E-2</v>
      </c>
      <c r="K3010" s="52">
        <f>IFERROR(_xll.qlIndexFixing(ONIndex1M,I3010,TRUE,_xll.ohTrigger(RecalcTrigger,Trigger1M)),NA())</f>
        <v>1.5195273244392737E-2</v>
      </c>
      <c r="L3010" s="52">
        <f>IFERROR(_xll.qlIndexFixing(Index3M,H3010,TRUE,_xll.ohTrigger(RecalcTrigger,Trigger3M)),NA())</f>
        <v>1.6727466538495717E-2</v>
      </c>
      <c r="M3010" s="52">
        <f>IFERROR(_xll.qlIndexFixing(ONIndex3M,I3010,TRUE,_xll.ohTrigger(RecalcTrigger,Trigger3M)),NA())</f>
        <v>1.6692237349946737E-2</v>
      </c>
      <c r="N3010" s="52">
        <f>IFERROR(_xll.qlIndexFixing(Index6M,$H3010,TRUE,_xll.ohTrigger(RecalcTrigger,Trigger6M)),NA())</f>
        <v>1.8642445212271173E-2</v>
      </c>
      <c r="O3010" s="52">
        <f>IFERROR(_xll.qlIndexFixing(ONIndex6M,I3010,TRUE,_xll.ohTrigger(RecalcTrigger,Trigger6M)),NA())</f>
        <v>1.8554938943795563E-2</v>
      </c>
      <c r="P3010" s="52">
        <f>IFERROR(_xll.qlIndexFixing(Index1Y,$H3010,TRUE,_xll.ohTrigger(RecalcTrigger,Trigger1Y)),NA())</f>
        <v>2.0709512750992563E-2</v>
      </c>
      <c r="Q3010" s="52">
        <f>IFERROR(_xll.qlIndexFixing(ONIndex1Y,I3010,TRUE,_xll.ohTrigger(RecalcTrigger,Trigger1Y)),NA())</f>
        <v>2.0499759400953721E-2</v>
      </c>
    </row>
    <row r="3011" spans="2:17" x14ac:dyDescent="0.2">
      <c r="B3011" s="46" t="s">
        <v>51</v>
      </c>
      <c r="D3011" s="49">
        <f>_xll.qlCalendarAdvance(LocalCalendar,$D3010,B3011,"f",FALSE)</f>
        <v>60903</v>
      </c>
      <c r="E3011" s="49">
        <f>_xll.qlInterestRateIndexValueDate(IndexON,D3011)</f>
        <v>60903</v>
      </c>
      <c r="F3011" s="52">
        <f>IFERROR(_xll.qlIndexFixing(IndexON,D3011,TRUE,_xll.ohTrigger(RecalcTrigger,TriggerON)),NA())</f>
        <v>1.2122781482020173E-2</v>
      </c>
      <c r="H3011" s="49">
        <f>_xll.qlCalendarAdvance(IborCalendar,$H3010,B3011,"f",FALSE)</f>
        <v>60875</v>
      </c>
      <c r="I3011" s="49">
        <f>_xll.qlInterestRateIndexValueDate(Index1M,$H3011)</f>
        <v>60877</v>
      </c>
      <c r="J3011" s="52">
        <f>IFERROR(_xll.qlIndexFixing(Index1M,$H3011,TRUE,_xll.ohTrigger(RecalcTrigger,Trigger1M)),NA())</f>
        <v>1.5205172068675499E-2</v>
      </c>
      <c r="K3011" s="52">
        <f>IFERROR(_xll.qlIndexFixing(ONIndex1M,I3011,TRUE,_xll.ohTrigger(RecalcTrigger,Trigger1M)),NA())</f>
        <v>1.5195252176924967E-2</v>
      </c>
      <c r="L3011" s="52">
        <f>IFERROR(_xll.qlIndexFixing(Index3M,H3011,TRUE,_xll.ohTrigger(RecalcTrigger,Trigger3M)),NA())</f>
        <v>1.6727075891261843E-2</v>
      </c>
      <c r="M3011" s="52">
        <f>IFERROR(_xll.qlIndexFixing(ONIndex3M,I3011,TRUE,_xll.ohTrigger(RecalcTrigger,Trigger3M)),NA())</f>
        <v>1.6692222449865568E-2</v>
      </c>
      <c r="N3011" s="52">
        <f>IFERROR(_xll.qlIndexFixing(Index6M,$H3011,TRUE,_xll.ohTrigger(RecalcTrigger,Trigger6M)),NA())</f>
        <v>1.8639980272123609E-2</v>
      </c>
      <c r="O3011" s="52">
        <f>IFERROR(_xll.qlIndexFixing(ONIndex6M,I3011,TRUE,_xll.ohTrigger(RecalcTrigger,Trigger6M)),NA())</f>
        <v>1.855483520246004E-2</v>
      </c>
      <c r="P3011" s="52">
        <f>IFERROR(_xll.qlIndexFixing(Index1Y,$H3011,TRUE,_xll.ohTrigger(RecalcTrigger,Trigger1Y)),NA())</f>
        <v>2.0709355634770721E-2</v>
      </c>
      <c r="Q3011" s="52">
        <f>IFERROR(_xll.qlIndexFixing(ONIndex1Y,I3011,TRUE,_xll.ohTrigger(RecalcTrigger,Trigger1Y)),NA())</f>
        <v>2.0499589260492002E-2</v>
      </c>
    </row>
    <row r="3012" spans="2:17" x14ac:dyDescent="0.2">
      <c r="B3012" s="46" t="s">
        <v>51</v>
      </c>
      <c r="D3012" s="49">
        <f>_xll.qlCalendarAdvance(LocalCalendar,$D3011,B3012,"f",FALSE)</f>
        <v>60910</v>
      </c>
      <c r="E3012" s="49">
        <f>_xll.qlInterestRateIndexValueDate(IndexON,D3012)</f>
        <v>60910</v>
      </c>
      <c r="F3012" s="52">
        <f>IFERROR(_xll.qlIndexFixing(IndexON,D3012,TRUE,_xll.ohTrigger(RecalcTrigger,TriggerON)),NA())</f>
        <v>1.2122781334618082E-2</v>
      </c>
      <c r="H3012" s="49">
        <f>_xll.qlCalendarAdvance(IborCalendar,$H3011,B3012,"f",FALSE)</f>
        <v>60882</v>
      </c>
      <c r="I3012" s="49">
        <f>_xll.qlInterestRateIndexValueDate(Index1M,$H3012)</f>
        <v>60884</v>
      </c>
      <c r="J3012" s="52">
        <f>IFERROR(_xll.qlIndexFixing(Index1M,$H3012,TRUE,_xll.ohTrigger(RecalcTrigger,Trigger1M)),NA())</f>
        <v>1.5205486467929933E-2</v>
      </c>
      <c r="K3012" s="52">
        <f>IFERROR(_xll.qlIndexFixing(ONIndex1M,I3012,TRUE,_xll.ohTrigger(RecalcTrigger,Trigger1M)),NA())</f>
        <v>1.5195235866531931E-2</v>
      </c>
      <c r="L3012" s="52">
        <f>IFERROR(_xll.qlIndexFixing(Index3M,H3012,TRUE,_xll.ohTrigger(RecalcTrigger,Trigger3M)),NA())</f>
        <v>1.6727074288581657E-2</v>
      </c>
      <c r="M3012" s="52">
        <f>IFERROR(_xll.qlIndexFixing(ONIndex3M,I3012,TRUE,_xll.ohTrigger(RecalcTrigger,Trigger3M)),NA())</f>
        <v>1.6692210914213135E-2</v>
      </c>
      <c r="N3012" s="52">
        <f>IFERROR(_xll.qlIndexFixing(Index6M,$H3012,TRUE,_xll.ohTrigger(RecalcTrigger,Trigger6M)),NA())</f>
        <v>1.863988939641709E-2</v>
      </c>
      <c r="O3012" s="52">
        <f>IFERROR(_xll.qlIndexFixing(ONIndex6M,I3012,TRUE,_xll.ohTrigger(RecalcTrigger,Trigger6M)),NA())</f>
        <v>1.8554734329390143E-2</v>
      </c>
      <c r="P3012" s="52">
        <f>IFERROR(_xll.qlIndexFixing(Index1Y,$H3012,TRUE,_xll.ohTrigger(RecalcTrigger,Trigger1Y)),NA())</f>
        <v>2.0709198984808459E-2</v>
      </c>
      <c r="Q3012" s="52">
        <f>IFERROR(_xll.qlIndexFixing(ONIndex1Y,I3012,TRUE,_xll.ohTrigger(RecalcTrigger,Trigger1Y)),NA())</f>
        <v>2.0499421380062444E-2</v>
      </c>
    </row>
    <row r="3013" spans="2:17" x14ac:dyDescent="0.2">
      <c r="B3013" s="46" t="s">
        <v>51</v>
      </c>
      <c r="D3013" s="49">
        <f>_xll.qlCalendarAdvance(LocalCalendar,$D3012,B3013,"f",FALSE)</f>
        <v>60917</v>
      </c>
      <c r="E3013" s="49">
        <f>_xll.qlInterestRateIndexValueDate(IndexON,D3013)</f>
        <v>60917</v>
      </c>
      <c r="F3013" s="52">
        <f>IFERROR(_xll.qlIndexFixing(IndexON,D3013,TRUE,_xll.ohTrigger(RecalcTrigger,TriggerON)),NA())</f>
        <v>1.2122781334698018E-2</v>
      </c>
      <c r="H3013" s="49">
        <f>_xll.qlCalendarAdvance(IborCalendar,$H3012,B3013,"f",FALSE)</f>
        <v>60889</v>
      </c>
      <c r="I3013" s="49">
        <f>_xll.qlInterestRateIndexValueDate(Index1M,$H3013)</f>
        <v>60891</v>
      </c>
      <c r="J3013" s="52">
        <f>IFERROR(_xll.qlIndexFixing(Index1M,$H3013,TRUE,_xll.ohTrigger(RecalcTrigger,Trigger1M)),NA())</f>
        <v>1.5205162343402412E-2</v>
      </c>
      <c r="K3013" s="52">
        <f>IFERROR(_xll.qlIndexFixing(ONIndex1M,I3013,TRUE,_xll.ohTrigger(RecalcTrigger,Trigger1M)),NA())</f>
        <v>1.5195224313453437E-2</v>
      </c>
      <c r="L3013" s="52">
        <f>IFERROR(_xll.qlIndexFixing(Index3M,H3013,TRUE,_xll.ohTrigger(RecalcTrigger,Trigger3M)),NA())</f>
        <v>1.6727073465584601E-2</v>
      </c>
      <c r="M3013" s="52">
        <f>IFERROR(_xll.qlIndexFixing(ONIndex3M,I3013,TRUE,_xll.ohTrigger(RecalcTrigger,Trigger3M)),NA())</f>
        <v>1.6692202743149309E-2</v>
      </c>
      <c r="N3013" s="52">
        <f>IFERROR(_xll.qlIndexFixing(Index6M,$H3013,TRUE,_xll.ohTrigger(RecalcTrigger,Trigger6M)),NA())</f>
        <v>1.8639799012248433E-2</v>
      </c>
      <c r="O3013" s="52">
        <f>IFERROR(_xll.qlIndexFixing(ONIndex6M,I3013,TRUE,_xll.ohTrigger(RecalcTrigger,Trigger6M)),NA())</f>
        <v>1.8554636324665807E-2</v>
      </c>
      <c r="P3013" s="52">
        <f>IFERROR(_xll.qlIndexFixing(Index1Y,$H3013,TRUE,_xll.ohTrigger(RecalcTrigger,Trigger1Y)),NA())</f>
        <v>2.0709042762865899E-2</v>
      </c>
      <c r="Q3013" s="52">
        <f>IFERROR(_xll.qlIndexFixing(ONIndex1Y,I3013,TRUE,_xll.ohTrigger(RecalcTrigger,Trigger1Y)),NA())</f>
        <v>2.0499255759585111E-2</v>
      </c>
    </row>
    <row r="3014" spans="2:17" x14ac:dyDescent="0.2">
      <c r="B3014" s="46" t="s">
        <v>51</v>
      </c>
      <c r="D3014" s="49">
        <f>_xll.qlCalendarAdvance(LocalCalendar,$D3013,B3014,"f",FALSE)</f>
        <v>60924</v>
      </c>
      <c r="E3014" s="49">
        <f>_xll.qlInterestRateIndexValueDate(IndexON,D3014)</f>
        <v>60924</v>
      </c>
      <c r="F3014" s="52">
        <f>IFERROR(_xll.qlIndexFixing(IndexON,D3014,TRUE,_xll.ohTrigger(RecalcTrigger,TriggerON)),NA())</f>
        <v>1.2122781334698018E-2</v>
      </c>
      <c r="H3014" s="49">
        <f>_xll.qlCalendarAdvance(IborCalendar,$H3013,B3014,"f",FALSE)</f>
        <v>60896</v>
      </c>
      <c r="I3014" s="49">
        <f>_xll.qlInterestRateIndexValueDate(Index1M,$H3014)</f>
        <v>60898</v>
      </c>
      <c r="J3014" s="52">
        <f>IFERROR(_xll.qlIndexFixing(Index1M,$H3014,TRUE,_xll.ohTrigger(RecalcTrigger,Trigger1M)),NA())</f>
        <v>1.5205161127747335E-2</v>
      </c>
      <c r="K3014" s="52">
        <f>IFERROR(_xll.qlIndexFixing(ONIndex1M,I3014,TRUE,_xll.ohTrigger(RecalcTrigger,Trigger1M)),NA())</f>
        <v>1.5195217517529613E-2</v>
      </c>
      <c r="L3014" s="52">
        <f>IFERROR(_xll.qlIndexFixing(Index3M,H3014,TRUE,_xll.ohTrigger(RecalcTrigger,Trigger3M)),NA())</f>
        <v>1.6727073162375712E-2</v>
      </c>
      <c r="M3014" s="52">
        <f>IFERROR(_xll.qlIndexFixing(ONIndex3M,I3014,TRUE,_xll.ohTrigger(RecalcTrigger,Trigger3M)),NA())</f>
        <v>1.6692197936674091E-2</v>
      </c>
      <c r="N3014" s="52">
        <f>IFERROR(_xll.qlIndexFixing(Index6M,$H3014,TRUE,_xll.ohTrigger(RecalcTrigger,Trigger6M)),NA())</f>
        <v>1.8639709014465506E-2</v>
      </c>
      <c r="O3014" s="52">
        <f>IFERROR(_xll.qlIndexFixing(ONIndex6M,I3014,TRUE,_xll.ohTrigger(RecalcTrigger,Trigger6M)),NA())</f>
        <v>1.8554541188207097E-2</v>
      </c>
      <c r="P3014" s="52">
        <f>IFERROR(_xll.qlIndexFixing(Index1Y,$H3014,TRUE,_xll.ohTrigger(RecalcTrigger,Trigger1Y)),NA())</f>
        <v>2.0708886930701848E-2</v>
      </c>
      <c r="Q3014" s="52">
        <f>IFERROR(_xll.qlIndexFixing(ONIndex1Y,I3014,TRUE,_xll.ohTrigger(RecalcTrigger,Trigger1Y)),NA())</f>
        <v>2.0499092398900132E-2</v>
      </c>
    </row>
    <row r="3015" spans="2:17" x14ac:dyDescent="0.2">
      <c r="B3015" s="46" t="s">
        <v>51</v>
      </c>
      <c r="D3015" s="49">
        <f>_xll.qlCalendarAdvance(LocalCalendar,$D3014,B3015,"f",FALSE)</f>
        <v>60931</v>
      </c>
      <c r="E3015" s="49">
        <f>_xll.qlInterestRateIndexValueDate(IndexON,D3015)</f>
        <v>60931</v>
      </c>
      <c r="F3015" s="52">
        <f>IFERROR(_xll.qlIndexFixing(IndexON,D3015,TRUE,_xll.ohTrigger(RecalcTrigger,TriggerON)),NA())</f>
        <v>1.2122781334618082E-2</v>
      </c>
      <c r="H3015" s="49">
        <f>_xll.qlCalendarAdvance(IborCalendar,$H3014,B3015,"f",FALSE)</f>
        <v>60903</v>
      </c>
      <c r="I3015" s="49">
        <f>_xll.qlInterestRateIndexValueDate(Index1M,$H3015)</f>
        <v>60905</v>
      </c>
      <c r="J3015" s="52">
        <f>IFERROR(_xll.qlIndexFixing(Index1M,$H3015,TRUE,_xll.ohTrigger(RecalcTrigger,Trigger1M)),NA())</f>
        <v>1.5204198107933355E-2</v>
      </c>
      <c r="K3015" s="52">
        <f>IFERROR(_xll.qlIndexFixing(ONIndex1M,I3015,TRUE,_xll.ohTrigger(RecalcTrigger,Trigger1M)),NA())</f>
        <v>1.5195215462613376E-2</v>
      </c>
      <c r="L3015" s="52">
        <f>IFERROR(_xll.qlIndexFixing(Index3M,H3015,TRUE,_xll.ohTrigger(RecalcTrigger,Trigger3M)),NA())</f>
        <v>1.6727073119060035E-2</v>
      </c>
      <c r="M3015" s="52">
        <f>IFERROR(_xll.qlIndexFixing(ONIndex3M,I3015,TRUE,_xll.ohTrigger(RecalcTrigger,Trigger3M)),NA())</f>
        <v>1.6692196483356625E-2</v>
      </c>
      <c r="N3015" s="52">
        <f>IFERROR(_xll.qlIndexFixing(Index6M,$H3015,TRUE,_xll.ohTrigger(RecalcTrigger,Trigger6M)),NA())</f>
        <v>1.8640094008658806E-2</v>
      </c>
      <c r="O3015" s="52">
        <f>IFERROR(_xll.qlIndexFixing(ONIndex6M,I3015,TRUE,_xll.ohTrigger(RecalcTrigger,Trigger6M)),NA())</f>
        <v>1.8554448910741428E-2</v>
      </c>
      <c r="P3015" s="52">
        <f>IFERROR(_xll.qlIndexFixing(Index1Y,$H3015,TRUE,_xll.ohTrigger(RecalcTrigger,Trigger1Y)),NA())</f>
        <v>2.0708731450077747E-2</v>
      </c>
      <c r="Q3015" s="52">
        <f>IFERROR(_xll.qlIndexFixing(ONIndex1Y,I3015,TRUE,_xll.ohTrigger(RecalcTrigger,Trigger1Y)),NA())</f>
        <v>2.0498931291452749E-2</v>
      </c>
    </row>
    <row r="3016" spans="2:17" x14ac:dyDescent="0.2">
      <c r="B3016" s="46" t="s">
        <v>51</v>
      </c>
      <c r="D3016" s="49">
        <f>_xll.qlCalendarAdvance(LocalCalendar,$D3015,B3016,"f",FALSE)</f>
        <v>60938</v>
      </c>
      <c r="E3016" s="49">
        <f>_xll.qlInterestRateIndexValueDate(IndexON,D3016)</f>
        <v>60938</v>
      </c>
      <c r="F3016" s="52">
        <f>IFERROR(_xll.qlIndexFixing(IndexON,D3016,TRUE,_xll.ohTrigger(RecalcTrigger,TriggerON)),NA())</f>
        <v>1.2122781334618082E-2</v>
      </c>
      <c r="H3016" s="49">
        <f>_xll.qlCalendarAdvance(IborCalendar,$H3015,B3016,"f",FALSE)</f>
        <v>60910</v>
      </c>
      <c r="I3016" s="49">
        <f>_xll.qlInterestRateIndexValueDate(Index1M,$H3016)</f>
        <v>60912</v>
      </c>
      <c r="J3016" s="52">
        <f>IFERROR(_xll.qlIndexFixing(Index1M,$H3016,TRUE,_xll.ohTrigger(RecalcTrigger,Trigger1M)),NA())</f>
        <v>1.5205160954078756E-2</v>
      </c>
      <c r="K3016" s="52">
        <f>IFERROR(_xll.qlIndexFixing(ONIndex1M,I3016,TRUE,_xll.ohTrigger(RecalcTrigger,Trigger1M)),NA())</f>
        <v>1.519521546253344E-2</v>
      </c>
      <c r="L3016" s="52">
        <f>IFERROR(_xll.qlIndexFixing(Index3M,H3016,TRUE,_xll.ohTrigger(RecalcTrigger,Trigger3M)),NA())</f>
        <v>1.6727461182642563E-2</v>
      </c>
      <c r="M3016" s="52">
        <f>IFERROR(_xll.qlIndexFixing(ONIndex3M,I3016,TRUE,_xll.ohTrigger(RecalcTrigger,Trigger3M)),NA())</f>
        <v>1.6692196483196753E-2</v>
      </c>
      <c r="N3016" s="52">
        <f>IFERROR(_xll.qlIndexFixing(Index6M,$H3016,TRUE,_xll.ohTrigger(RecalcTrigger,Trigger6M)),NA())</f>
        <v>1.8640004493680081E-2</v>
      </c>
      <c r="O3016" s="52">
        <f>IFERROR(_xll.qlIndexFixing(ONIndex6M,I3016,TRUE,_xll.ohTrigger(RecalcTrigger,Trigger6M)),NA())</f>
        <v>1.8554357971405366E-2</v>
      </c>
      <c r="P3016" s="52">
        <f>IFERROR(_xll.qlIndexFixing(Index1Y,$H3016,TRUE,_xll.ohTrigger(RecalcTrigger,Trigger1Y)),NA())</f>
        <v>2.0708576289126701E-2</v>
      </c>
      <c r="Q3016" s="52">
        <f>IFERROR(_xll.qlIndexFixing(ONIndex1Y,I3016,TRUE,_xll.ohTrigger(RecalcTrigger,Trigger1Y)),NA())</f>
        <v>2.0498771334525046E-2</v>
      </c>
    </row>
    <row r="3017" spans="2:17" x14ac:dyDescent="0.2">
      <c r="B3017" s="46" t="s">
        <v>51</v>
      </c>
      <c r="D3017" s="49">
        <f>_xll.qlCalendarAdvance(LocalCalendar,$D3016,B3017,"f",FALSE)</f>
        <v>60945</v>
      </c>
      <c r="E3017" s="49">
        <f>_xll.qlInterestRateIndexValueDate(IndexON,D3017)</f>
        <v>60945</v>
      </c>
      <c r="F3017" s="52">
        <f>IFERROR(_xll.qlIndexFixing(IndexON,D3017,TRUE,_xll.ohTrigger(RecalcTrigger,TriggerON)),NA())</f>
        <v>1.2122781334698018E-2</v>
      </c>
      <c r="H3017" s="49">
        <f>_xll.qlCalendarAdvance(IborCalendar,$H3016,B3017,"f",FALSE)</f>
        <v>60917</v>
      </c>
      <c r="I3017" s="49">
        <f>_xll.qlInterestRateIndexValueDate(Index1M,$H3017)</f>
        <v>60919</v>
      </c>
      <c r="J3017" s="52">
        <f>IFERROR(_xll.qlIndexFixing(Index1M,$H3017,TRUE,_xll.ohTrigger(RecalcTrigger,Trigger1M)),NA())</f>
        <v>1.5205160954078756E-2</v>
      </c>
      <c r="K3017" s="52">
        <f>IFERROR(_xll.qlIndexFixing(ONIndex1M,I3017,TRUE,_xll.ohTrigger(RecalcTrigger,Trigger1M)),NA())</f>
        <v>1.519521546253344E-2</v>
      </c>
      <c r="L3017" s="52">
        <f>IFERROR(_xll.qlIndexFixing(Index3M,H3017,TRUE,_xll.ohTrigger(RecalcTrigger,Trigger3M)),NA())</f>
        <v>1.6727461182643431E-2</v>
      </c>
      <c r="M3017" s="52">
        <f>IFERROR(_xll.qlIndexFixing(ONIndex3M,I3017,TRUE,_xll.ohTrigger(RecalcTrigger,Trigger3M)),NA())</f>
        <v>1.6692196483276689E-2</v>
      </c>
      <c r="N3017" s="52">
        <f>IFERROR(_xll.qlIndexFixing(Index6M,$H3017,TRUE,_xll.ohTrigger(RecalcTrigger,Trigger6M)),NA())</f>
        <v>1.8639915154793022E-2</v>
      </c>
      <c r="O3017" s="52">
        <f>IFERROR(_xll.qlIndexFixing(ONIndex6M,I3017,TRUE,_xll.ohTrigger(RecalcTrigger,Trigger6M)),NA())</f>
        <v>1.8554267206569719E-2</v>
      </c>
      <c r="P3017" s="52">
        <f>IFERROR(_xll.qlIndexFixing(Index1Y,$H3017,TRUE,_xll.ohTrigger(RecalcTrigger,Trigger1Y)),NA())</f>
        <v>2.0708421441475069E-2</v>
      </c>
      <c r="Q3017" s="52">
        <f>IFERROR(_xll.qlIndexFixing(ONIndex1Y,I3017,TRUE,_xll.ohTrigger(RecalcTrigger,Trigger1Y)),NA())</f>
        <v>2.0498611684471868E-2</v>
      </c>
    </row>
    <row r="3018" spans="2:17" x14ac:dyDescent="0.2">
      <c r="B3018" s="46" t="s">
        <v>51</v>
      </c>
      <c r="D3018" s="49">
        <f>_xll.qlCalendarAdvance(LocalCalendar,$D3017,B3018,"f",FALSE)</f>
        <v>60952</v>
      </c>
      <c r="E3018" s="49">
        <f>_xll.qlInterestRateIndexValueDate(IndexON,D3018)</f>
        <v>60952</v>
      </c>
      <c r="F3018" s="52">
        <f>IFERROR(_xll.qlIndexFixing(IndexON,D3018,TRUE,_xll.ohTrigger(RecalcTrigger,TriggerON)),NA())</f>
        <v>1.2122781334618082E-2</v>
      </c>
      <c r="H3018" s="49">
        <f>_xll.qlCalendarAdvance(IborCalendar,$H3017,B3018,"f",FALSE)</f>
        <v>60924</v>
      </c>
      <c r="I3018" s="49">
        <f>_xll.qlInterestRateIndexValueDate(Index1M,$H3018)</f>
        <v>60926</v>
      </c>
      <c r="J3018" s="52">
        <f>IFERROR(_xll.qlIndexFixing(Index1M,$H3018,TRUE,_xll.ohTrigger(RecalcTrigger,Trigger1M)),NA())</f>
        <v>1.5205160954081254E-2</v>
      </c>
      <c r="K3018" s="52">
        <f>IFERROR(_xll.qlIndexFixing(ONIndex1M,I3018,TRUE,_xll.ohTrigger(RecalcTrigger,Trigger1M)),NA())</f>
        <v>1.519521546253344E-2</v>
      </c>
      <c r="L3018" s="52">
        <f>IFERROR(_xll.qlIndexFixing(Index3M,H3018,TRUE,_xll.ohTrigger(RecalcTrigger,Trigger3M)),NA())</f>
        <v>1.6727461182643431E-2</v>
      </c>
      <c r="M3018" s="52">
        <f>IFERROR(_xll.qlIndexFixing(ONIndex3M,I3018,TRUE,_xll.ohTrigger(RecalcTrigger,Trigger3M)),NA())</f>
        <v>1.6692196483276689E-2</v>
      </c>
      <c r="N3018" s="52">
        <f>IFERROR(_xll.qlIndexFixing(Index6M,$H3018,TRUE,_xll.ohTrigger(RecalcTrigger,Trigger6M)),NA())</f>
        <v>1.8639825991995877E-2</v>
      </c>
      <c r="O3018" s="52">
        <f>IFERROR(_xll.qlIndexFixing(ONIndex6M,I3018,TRUE,_xll.ohTrigger(RecalcTrigger,Trigger6M)),NA())</f>
        <v>1.8554176616234486E-2</v>
      </c>
      <c r="P3018" s="52">
        <f>IFERROR(_xll.qlIndexFixing(Index1Y,$H3018,TRUE,_xll.ohTrigger(RecalcTrigger,Trigger1Y)),NA())</f>
        <v>2.0708266907122411E-2</v>
      </c>
      <c r="Q3018" s="52">
        <f>IFERROR(_xll.qlIndexFixing(ONIndex1Y,I3018,TRUE,_xll.ohTrigger(RecalcTrigger,Trigger1Y)),NA())</f>
        <v>2.0498452341293216E-2</v>
      </c>
    </row>
    <row r="3019" spans="2:17" x14ac:dyDescent="0.2">
      <c r="B3019" s="46" t="s">
        <v>51</v>
      </c>
      <c r="D3019" s="49">
        <f>_xll.qlCalendarAdvance(LocalCalendar,$D3018,B3019,"f",FALSE)</f>
        <v>60959</v>
      </c>
      <c r="E3019" s="49">
        <f>_xll.qlInterestRateIndexValueDate(IndexON,D3019)</f>
        <v>60959</v>
      </c>
      <c r="F3019" s="52">
        <f>IFERROR(_xll.qlIndexFixing(IndexON,D3019,TRUE,_xll.ohTrigger(RecalcTrigger,TriggerON)),NA())</f>
        <v>1.2122781334698018E-2</v>
      </c>
      <c r="H3019" s="49">
        <f>_xll.qlCalendarAdvance(IborCalendar,$H3018,B3019,"f",FALSE)</f>
        <v>60931</v>
      </c>
      <c r="I3019" s="49">
        <f>_xll.qlInterestRateIndexValueDate(Index1M,$H3019)</f>
        <v>60933</v>
      </c>
      <c r="J3019" s="52">
        <f>IFERROR(_xll.qlIndexFixing(Index1M,$H3019,TRUE,_xll.ohTrigger(RecalcTrigger,Trigger1M)),NA())</f>
        <v>1.5205160954078756E-2</v>
      </c>
      <c r="K3019" s="52">
        <f>IFERROR(_xll.qlIndexFixing(ONIndex1M,I3019,TRUE,_xll.ohTrigger(RecalcTrigger,Trigger1M)),NA())</f>
        <v>1.519521546253344E-2</v>
      </c>
      <c r="L3019" s="52">
        <f>IFERROR(_xll.qlIndexFixing(Index3M,H3019,TRUE,_xll.ohTrigger(RecalcTrigger,Trigger3M)),NA())</f>
        <v>1.6727461182643431E-2</v>
      </c>
      <c r="M3019" s="52">
        <f>IFERROR(_xll.qlIndexFixing(ONIndex3M,I3019,TRUE,_xll.ohTrigger(RecalcTrigger,Trigger3M)),NA())</f>
        <v>1.6692196483276689E-2</v>
      </c>
      <c r="N3019" s="52">
        <f>IFERROR(_xll.qlIndexFixing(Index6M,$H3019,TRUE,_xll.ohTrigger(RecalcTrigger,Trigger6M)),NA())</f>
        <v>1.86397370052904E-2</v>
      </c>
      <c r="O3019" s="52">
        <f>IFERROR(_xll.qlIndexFixing(ONIndex6M,I3019,TRUE,_xll.ohTrigger(RecalcTrigger,Trigger6M)),NA())</f>
        <v>1.8554086200239794E-2</v>
      </c>
      <c r="P3019" s="52">
        <f>IFERROR(_xll.qlIndexFixing(Index1Y,$H3019,TRUE,_xll.ohTrigger(RecalcTrigger,Trigger1Y)),NA())</f>
        <v>2.0708112686069167E-2</v>
      </c>
      <c r="Q3019" s="52">
        <f>IFERROR(_xll.qlIndexFixing(ONIndex1Y,I3019,TRUE,_xll.ohTrigger(RecalcTrigger,Trigger1Y)),NA())</f>
        <v>2.0498293304909154E-2</v>
      </c>
    </row>
    <row r="3020" spans="2:17" x14ac:dyDescent="0.2">
      <c r="B3020" s="46" t="s">
        <v>51</v>
      </c>
      <c r="D3020" s="49">
        <f>_xll.qlCalendarAdvance(LocalCalendar,$D3019,B3020,"f",FALSE)</f>
        <v>60966</v>
      </c>
      <c r="E3020" s="49">
        <f>_xll.qlInterestRateIndexValueDate(IndexON,D3020)</f>
        <v>60966</v>
      </c>
      <c r="F3020" s="52">
        <f>IFERROR(_xll.qlIndexFixing(IndexON,D3020,TRUE,_xll.ohTrigger(RecalcTrigger,TriggerON)),NA())</f>
        <v>1.2122781334618082E-2</v>
      </c>
      <c r="H3020" s="49">
        <f>_xll.qlCalendarAdvance(IborCalendar,$H3019,B3020,"f",FALSE)</f>
        <v>60938</v>
      </c>
      <c r="I3020" s="49">
        <f>_xll.qlInterestRateIndexValueDate(Index1M,$H3020)</f>
        <v>60940</v>
      </c>
      <c r="J3020" s="52">
        <f>IFERROR(_xll.qlIndexFixing(Index1M,$H3020,TRUE,_xll.ohTrigger(RecalcTrigger,Trigger1M)),NA())</f>
        <v>1.5205160954078756E-2</v>
      </c>
      <c r="K3020" s="52">
        <f>IFERROR(_xll.qlIndexFixing(ONIndex1M,I3020,TRUE,_xll.ohTrigger(RecalcTrigger,Trigger1M)),NA())</f>
        <v>1.519521546253344E-2</v>
      </c>
      <c r="L3020" s="52">
        <f>IFERROR(_xll.qlIndexFixing(Index3M,H3020,TRUE,_xll.ohTrigger(RecalcTrigger,Trigger3M)),NA())</f>
        <v>1.6727461182642563E-2</v>
      </c>
      <c r="M3020" s="52">
        <f>IFERROR(_xll.qlIndexFixing(ONIndex3M,I3020,TRUE,_xll.ohTrigger(RecalcTrigger,Trigger3M)),NA())</f>
        <v>1.6692196483196753E-2</v>
      </c>
      <c r="N3020" s="52">
        <f>IFERROR(_xll.qlIndexFixing(Index6M,$H3020,TRUE,_xll.ohTrigger(RecalcTrigger,Trigger6M)),NA())</f>
        <v>1.8639173444020937E-2</v>
      </c>
      <c r="O3020" s="52">
        <f>IFERROR(_xll.qlIndexFixing(ONIndex6M,I3020,TRUE,_xll.ohTrigger(RecalcTrigger,Trigger6M)),NA())</f>
        <v>1.8553995958825453E-2</v>
      </c>
      <c r="P3020" s="52">
        <f>IFERROR(_xll.qlIndexFixing(Index1Y,$H3020,TRUE,_xll.ohTrigger(RecalcTrigger,Trigger1Y)),NA())</f>
        <v>2.0707958778315119E-2</v>
      </c>
      <c r="Q3020" s="52">
        <f>IFERROR(_xll.qlIndexFixing(ONIndex1Y,I3020,TRUE,_xll.ohTrigger(RecalcTrigger,Trigger1Y)),NA())</f>
        <v>2.0498134575319682E-2</v>
      </c>
    </row>
    <row r="3021" spans="2:17" x14ac:dyDescent="0.2">
      <c r="B3021" s="46" t="s">
        <v>51</v>
      </c>
      <c r="D3021" s="49">
        <f>_xll.qlCalendarAdvance(LocalCalendar,$D3020,B3021,"f",FALSE)</f>
        <v>60973</v>
      </c>
      <c r="E3021" s="49">
        <f>_xll.qlInterestRateIndexValueDate(IndexON,D3021)</f>
        <v>60973</v>
      </c>
      <c r="F3021" s="52">
        <f>IFERROR(_xll.qlIndexFixing(IndexON,D3021,TRUE,_xll.ohTrigger(RecalcTrigger,TriggerON)),NA())</f>
        <v>1.2122781334618082E-2</v>
      </c>
      <c r="H3021" s="49">
        <f>_xll.qlCalendarAdvance(IborCalendar,$H3020,B3021,"f",FALSE)</f>
        <v>60945</v>
      </c>
      <c r="I3021" s="49">
        <f>_xll.qlInterestRateIndexValueDate(Index1M,$H3021)</f>
        <v>60948</v>
      </c>
      <c r="J3021" s="52">
        <f>IFERROR(_xll.qlIndexFixing(Index1M,$H3021,TRUE,_xll.ohTrigger(RecalcTrigger,Trigger1M)),NA())</f>
        <v>1.5204839996333052E-2</v>
      </c>
      <c r="K3021" s="52">
        <f>IFERROR(_xll.qlIndexFixing(ONIndex1M,I3021,TRUE,_xll.ohTrigger(RecalcTrigger,Trigger1M)),NA())</f>
        <v>1.5195856845400257E-2</v>
      </c>
      <c r="L3021" s="52">
        <f>IFERROR(_xll.qlIndexFixing(Index3M,H3021,TRUE,_xll.ohTrigger(RecalcTrigger,Trigger3M)),NA())</f>
        <v>1.6728237345811081E-2</v>
      </c>
      <c r="M3021" s="52">
        <f>IFERROR(_xll.qlIndexFixing(ONIndex3M,I3021,TRUE,_xll.ohTrigger(RecalcTrigger,Trigger3M)),NA())</f>
        <v>1.6692970465834733E-2</v>
      </c>
      <c r="N3021" s="52">
        <f>IFERROR(_xll.qlIndexFixing(Index6M,$H3021,TRUE,_xll.ohTrigger(RecalcTrigger,Trigger6M)),NA())</f>
        <v>1.8639072152641236E-2</v>
      </c>
      <c r="O3021" s="52">
        <f>IFERROR(_xll.qlIndexFixing(ONIndex6M,I3021,TRUE,_xll.ohTrigger(RecalcTrigger,Trigger6M)),NA())</f>
        <v>1.855483644821021E-2</v>
      </c>
      <c r="P3021" s="52">
        <f>IFERROR(_xll.qlIndexFixing(Index1Y,$H3021,TRUE,_xll.ohTrigger(RecalcTrigger,Trigger1Y)),NA())</f>
        <v>2.0708944685271506E-2</v>
      </c>
      <c r="Q3021" s="52">
        <f>IFERROR(_xll.qlIndexFixing(ONIndex1Y,I3021,TRUE,_xll.ohTrigger(RecalcTrigger,Trigger1Y)),NA())</f>
        <v>2.0499098095170254E-2</v>
      </c>
    </row>
    <row r="3022" spans="2:17" x14ac:dyDescent="0.2">
      <c r="B3022" s="46" t="s">
        <v>51</v>
      </c>
      <c r="D3022" s="49">
        <f>_xll.qlCalendarAdvance(LocalCalendar,$D3021,B3022,"f",FALSE)</f>
        <v>60980</v>
      </c>
      <c r="E3022" s="49">
        <f>_xll.qlInterestRateIndexValueDate(IndexON,D3022)</f>
        <v>60980</v>
      </c>
      <c r="F3022" s="52">
        <f>IFERROR(_xll.qlIndexFixing(IndexON,D3022,TRUE,_xll.ohTrigger(RecalcTrigger,TriggerON)),NA())</f>
        <v>1.2122781334618082E-2</v>
      </c>
      <c r="H3022" s="49">
        <f>_xll.qlCalendarAdvance(IborCalendar,$H3021,B3022,"f",FALSE)</f>
        <v>60952</v>
      </c>
      <c r="I3022" s="49">
        <f>_xll.qlInterestRateIndexValueDate(Index1M,$H3022)</f>
        <v>60954</v>
      </c>
      <c r="J3022" s="52">
        <f>IFERROR(_xll.qlIndexFixing(Index1M,$H3022,TRUE,_xll.ohTrigger(RecalcTrigger,Trigger1M)),NA())</f>
        <v>1.5205160954078756E-2</v>
      </c>
      <c r="K3022" s="52">
        <f>IFERROR(_xll.qlIndexFixing(ONIndex1M,I3022,TRUE,_xll.ohTrigger(RecalcTrigger,Trigger1M)),NA())</f>
        <v>1.519521546253344E-2</v>
      </c>
      <c r="L3022" s="52">
        <f>IFERROR(_xll.qlIndexFixing(Index3M,H3022,TRUE,_xll.ohTrigger(RecalcTrigger,Trigger3M)),NA())</f>
        <v>1.6727461182642563E-2</v>
      </c>
      <c r="M3022" s="52">
        <f>IFERROR(_xll.qlIndexFixing(ONIndex3M,I3022,TRUE,_xll.ohTrigger(RecalcTrigger,Trigger3M)),NA())</f>
        <v>1.6692196483276689E-2</v>
      </c>
      <c r="N3022" s="52">
        <f>IFERROR(_xll.qlIndexFixing(Index6M,$H3022,TRUE,_xll.ohTrigger(RecalcTrigger,Trigger6M)),NA())</f>
        <v>1.8638996335034016E-2</v>
      </c>
      <c r="O3022" s="52">
        <f>IFERROR(_xll.qlIndexFixing(ONIndex6M,I3022,TRUE,_xll.ohTrigger(RecalcTrigger,Trigger6M)),NA())</f>
        <v>1.8553815999258205E-2</v>
      </c>
      <c r="P3022" s="52">
        <f>IFERROR(_xll.qlIndexFixing(Index1Y,$H3022,TRUE,_xll.ohTrigger(RecalcTrigger,Trigger1Y)),NA())</f>
        <v>2.0707651902703295E-2</v>
      </c>
      <c r="Q3022" s="52">
        <f>IFERROR(_xll.qlIndexFixing(ONIndex1Y,I3022,TRUE,_xll.ohTrigger(RecalcTrigger,Trigger1Y)),NA())</f>
        <v>2.0497818036924187E-2</v>
      </c>
    </row>
    <row r="3023" spans="2:17" x14ac:dyDescent="0.2">
      <c r="B3023" s="46" t="s">
        <v>51</v>
      </c>
      <c r="D3023" s="49">
        <f>_xll.qlCalendarAdvance(LocalCalendar,$D3022,B3023,"f",FALSE)</f>
        <v>60987</v>
      </c>
      <c r="E3023" s="49">
        <f>_xll.qlInterestRateIndexValueDate(IndexON,D3023)</f>
        <v>60987</v>
      </c>
      <c r="F3023" s="52">
        <f>IFERROR(_xll.qlIndexFixing(IndexON,D3023,TRUE,_xll.ohTrigger(RecalcTrigger,TriggerON)),NA())</f>
        <v>1.2122781334618082E-2</v>
      </c>
      <c r="H3023" s="49">
        <f>_xll.qlCalendarAdvance(IborCalendar,$H3022,B3023,"f",FALSE)</f>
        <v>60959</v>
      </c>
      <c r="I3023" s="49">
        <f>_xll.qlInterestRateIndexValueDate(Index1M,$H3023)</f>
        <v>60962</v>
      </c>
      <c r="J3023" s="52">
        <f>IFERROR(_xll.qlIndexFixing(Index1M,$H3023,TRUE,_xll.ohTrigger(RecalcTrigger,Trigger1M)),NA())</f>
        <v>1.5205481920861756E-2</v>
      </c>
      <c r="K3023" s="52">
        <f>IFERROR(_xll.qlIndexFixing(ONIndex1M,I3023,TRUE,_xll.ohTrigger(RecalcTrigger,Trigger1M)),NA())</f>
        <v>1.5195856845426903E-2</v>
      </c>
      <c r="L3023" s="52">
        <f>IFERROR(_xll.qlIndexFixing(Index3M,H3023,TRUE,_xll.ohTrigger(RecalcTrigger,Trigger3M)),NA())</f>
        <v>1.6728237345811081E-2</v>
      </c>
      <c r="M3023" s="52">
        <f>IFERROR(_xll.qlIndexFixing(ONIndex3M,I3023,TRUE,_xll.ohTrigger(RecalcTrigger,Trigger3M)),NA())</f>
        <v>1.6692970465861379E-2</v>
      </c>
      <c r="N3023" s="52">
        <f>IFERROR(_xll.qlIndexFixing(Index6M,$H3023,TRUE,_xll.ohTrigger(RecalcTrigger,Trigger6M)),NA())</f>
        <v>1.8638895446127061E-2</v>
      </c>
      <c r="O3023" s="52">
        <f>IFERROR(_xll.qlIndexFixing(ONIndex6M,I3023,TRUE,_xll.ohTrigger(RecalcTrigger,Trigger6M)),NA())</f>
        <v>1.8554656918698953E-2</v>
      </c>
      <c r="P3023" s="52">
        <f>IFERROR(_xll.qlIndexFixing(Index1Y,$H3023,TRUE,_xll.ohTrigger(RecalcTrigger,Trigger1Y)),NA())</f>
        <v>2.0708638580436076E-2</v>
      </c>
      <c r="Q3023" s="52">
        <f>IFERROR(_xll.qlIndexFixing(ONIndex1Y,I3023,TRUE,_xll.ohTrigger(RecalcTrigger,Trigger1Y)),NA())</f>
        <v>2.0498782309772423E-2</v>
      </c>
    </row>
    <row r="3024" spans="2:17" x14ac:dyDescent="0.2">
      <c r="B3024" s="46" t="s">
        <v>51</v>
      </c>
      <c r="D3024" s="49">
        <f>_xll.qlCalendarAdvance(LocalCalendar,$D3023,B3024,"f",FALSE)</f>
        <v>60994</v>
      </c>
      <c r="E3024" s="49">
        <f>_xll.qlInterestRateIndexValueDate(IndexON,D3024)</f>
        <v>60994</v>
      </c>
      <c r="F3024" s="52">
        <f>IFERROR(_xll.qlIndexFixing(IndexON,D3024,TRUE,_xll.ohTrigger(RecalcTrigger,TriggerON)),NA())</f>
        <v>1.2122781334618082E-2</v>
      </c>
      <c r="H3024" s="49">
        <f>_xll.qlCalendarAdvance(IborCalendar,$H3023,B3024,"f",FALSE)</f>
        <v>60966</v>
      </c>
      <c r="I3024" s="49">
        <f>_xll.qlInterestRateIndexValueDate(Index1M,$H3024)</f>
        <v>60968</v>
      </c>
      <c r="J3024" s="52">
        <f>IFERROR(_xll.qlIndexFixing(Index1M,$H3024,TRUE,_xll.ohTrigger(RecalcTrigger,Trigger1M)),NA())</f>
        <v>1.5205481920861756E-2</v>
      </c>
      <c r="K3024" s="52">
        <f>IFERROR(_xll.qlIndexFixing(ONIndex1M,I3024,TRUE,_xll.ohTrigger(RecalcTrigger,Trigger1M)),NA())</f>
        <v>1.519521546253344E-2</v>
      </c>
      <c r="L3024" s="52">
        <f>IFERROR(_xll.qlIndexFixing(Index3M,H3024,TRUE,_xll.ohTrigger(RecalcTrigger,Trigger3M)),NA())</f>
        <v>1.6726685067474989E-2</v>
      </c>
      <c r="M3024" s="52">
        <f>IFERROR(_xll.qlIndexFixing(ONIndex3M,I3024,TRUE,_xll.ohTrigger(RecalcTrigger,Trigger3M)),NA())</f>
        <v>1.6692196483276689E-2</v>
      </c>
      <c r="N3024" s="52">
        <f>IFERROR(_xll.qlIndexFixing(Index6M,$H3024,TRUE,_xll.ohTrigger(RecalcTrigger,Trigger6M)),NA())</f>
        <v>1.8639294713120917E-2</v>
      </c>
      <c r="O3024" s="52">
        <f>IFERROR(_xll.qlIndexFixing(ONIndex6M,I3024,TRUE,_xll.ohTrigger(RecalcTrigger,Trigger6M)),NA())</f>
        <v>1.8553636737372869E-2</v>
      </c>
      <c r="P3024" s="52">
        <f>IFERROR(_xll.qlIndexFixing(Index1Y,$H3024,TRUE,_xll.ohTrigger(RecalcTrigger,Trigger1Y)),NA())</f>
        <v>2.0707346280285838E-2</v>
      </c>
      <c r="Q3024" s="52">
        <f>IFERROR(_xll.qlIndexFixing(ONIndex1Y,I3024,TRUE,_xll.ohTrigger(RecalcTrigger,Trigger1Y)),NA())</f>
        <v>2.0497502725786987E-2</v>
      </c>
    </row>
    <row r="3025" spans="2:17" x14ac:dyDescent="0.2">
      <c r="B3025" s="46" t="s">
        <v>51</v>
      </c>
      <c r="D3025" s="49">
        <f>_xll.qlCalendarAdvance(LocalCalendar,$D3024,B3025,"f",FALSE)</f>
        <v>61001</v>
      </c>
      <c r="E3025" s="49">
        <f>_xll.qlInterestRateIndexValueDate(IndexON,D3025)</f>
        <v>61001</v>
      </c>
      <c r="F3025" s="52">
        <f>IFERROR(_xll.qlIndexFixing(IndexON,D3025,TRUE,_xll.ohTrigger(RecalcTrigger,TriggerON)),NA())</f>
        <v>1.2122781334618082E-2</v>
      </c>
      <c r="H3025" s="49">
        <f>_xll.qlCalendarAdvance(IborCalendar,$H3024,B3025,"f",FALSE)</f>
        <v>60973</v>
      </c>
      <c r="I3025" s="49">
        <f>_xll.qlInterestRateIndexValueDate(Index1M,$H3025)</f>
        <v>60975</v>
      </c>
      <c r="J3025" s="52">
        <f>IFERROR(_xll.qlIndexFixing(Index1M,$H3025,TRUE,_xll.ohTrigger(RecalcTrigger,Trigger1M)),NA())</f>
        <v>1.5205160954081254E-2</v>
      </c>
      <c r="K3025" s="52">
        <f>IFERROR(_xll.qlIndexFixing(ONIndex1M,I3025,TRUE,_xll.ohTrigger(RecalcTrigger,Trigger1M)),NA())</f>
        <v>1.5195215462613376E-2</v>
      </c>
      <c r="L3025" s="52">
        <f>IFERROR(_xll.qlIndexFixing(Index3M,H3025,TRUE,_xll.ohTrigger(RecalcTrigger,Trigger3M)),NA())</f>
        <v>1.6726685067474989E-2</v>
      </c>
      <c r="M3025" s="52">
        <f>IFERROR(_xll.qlIndexFixing(ONIndex3M,I3025,TRUE,_xll.ohTrigger(RecalcTrigger,Trigger3M)),NA())</f>
        <v>1.6692196483276689E-2</v>
      </c>
      <c r="N3025" s="52">
        <f>IFERROR(_xll.qlIndexFixing(Index6M,$H3025,TRUE,_xll.ohTrigger(RecalcTrigger,Trigger6M)),NA())</f>
        <v>1.8639206782959303E-2</v>
      </c>
      <c r="O3025" s="52">
        <f>IFERROR(_xll.qlIndexFixing(ONIndex6M,I3025,TRUE,_xll.ohTrigger(RecalcTrigger,Trigger6M)),NA())</f>
        <v>1.8553547368220791E-2</v>
      </c>
      <c r="P3025" s="52">
        <f>IFERROR(_xll.qlIndexFixing(Index1Y,$H3025,TRUE,_xll.ohTrigger(RecalcTrigger,Trigger1Y)),NA())</f>
        <v>2.0707193939024916E-2</v>
      </c>
      <c r="Q3025" s="52">
        <f>IFERROR(_xll.qlIndexFixing(ONIndex1Y,I3025,TRUE,_xll.ohTrigger(RecalcTrigger,Trigger1Y)),NA())</f>
        <v>2.0497345530570144E-2</v>
      </c>
    </row>
    <row r="3026" spans="2:17" x14ac:dyDescent="0.2">
      <c r="B3026" s="46" t="s">
        <v>51</v>
      </c>
      <c r="D3026" s="49">
        <f>_xll.qlCalendarAdvance(LocalCalendar,$D3025,B3026,"f",FALSE)</f>
        <v>61008</v>
      </c>
      <c r="E3026" s="49">
        <f>_xll.qlInterestRateIndexValueDate(IndexON,D3026)</f>
        <v>61008</v>
      </c>
      <c r="F3026" s="52">
        <f>IFERROR(_xll.qlIndexFixing(IndexON,D3026,TRUE,_xll.ohTrigger(RecalcTrigger,TriggerON)),NA())</f>
        <v>1.2122781334618082E-2</v>
      </c>
      <c r="H3026" s="49">
        <f>_xll.qlCalendarAdvance(IborCalendar,$H3025,B3026,"f",FALSE)</f>
        <v>60980</v>
      </c>
      <c r="I3026" s="49">
        <f>_xll.qlInterestRateIndexValueDate(Index1M,$H3026)</f>
        <v>60982</v>
      </c>
      <c r="J3026" s="52">
        <f>IFERROR(_xll.qlIndexFixing(Index1M,$H3026,TRUE,_xll.ohTrigger(RecalcTrigger,Trigger1M)),NA())</f>
        <v>1.5205481920859335E-2</v>
      </c>
      <c r="K3026" s="52">
        <f>IFERROR(_xll.qlIndexFixing(ONIndex1M,I3026,TRUE,_xll.ohTrigger(RecalcTrigger,Trigger1M)),NA())</f>
        <v>1.519521546253344E-2</v>
      </c>
      <c r="L3026" s="52">
        <f>IFERROR(_xll.qlIndexFixing(Index3M,H3026,TRUE,_xll.ohTrigger(RecalcTrigger,Trigger3M)),NA())</f>
        <v>1.6726685067474989E-2</v>
      </c>
      <c r="M3026" s="52">
        <f>IFERROR(_xll.qlIndexFixing(ONIndex3M,I3026,TRUE,_xll.ohTrigger(RecalcTrigger,Trigger3M)),NA())</f>
        <v>1.6692196483276689E-2</v>
      </c>
      <c r="N3026" s="52">
        <f>IFERROR(_xll.qlIndexFixing(Index6M,$H3026,TRUE,_xll.ohTrigger(RecalcTrigger,Trigger6M)),NA())</f>
        <v>1.8639119028887603E-2</v>
      </c>
      <c r="O3026" s="52">
        <f>IFERROR(_xll.qlIndexFixing(ONIndex6M,I3026,TRUE,_xll.ohTrigger(RecalcTrigger,Trigger6M)),NA())</f>
        <v>1.8553458173409254E-2</v>
      </c>
      <c r="P3026" s="52">
        <f>IFERROR(_xll.qlIndexFixing(Index1Y,$H3026,TRUE,_xll.ohTrigger(RecalcTrigger,Trigger1Y)),NA())</f>
        <v>2.0707041911061878E-2</v>
      </c>
      <c r="Q3026" s="52">
        <f>IFERROR(_xll.qlIndexFixing(ONIndex1Y,I3026,TRUE,_xll.ohTrigger(RecalcTrigger,Trigger1Y)),NA())</f>
        <v>2.0497188642067954E-2</v>
      </c>
    </row>
    <row r="3027" spans="2:17" x14ac:dyDescent="0.2">
      <c r="B3027" s="46" t="s">
        <v>51</v>
      </c>
      <c r="D3027" s="49">
        <f>_xll.qlCalendarAdvance(LocalCalendar,$D3026,B3027,"f",FALSE)</f>
        <v>61015</v>
      </c>
      <c r="E3027" s="49">
        <f>_xll.qlInterestRateIndexValueDate(IndexON,D3027)</f>
        <v>61015</v>
      </c>
      <c r="F3027" s="52">
        <f>IFERROR(_xll.qlIndexFixing(IndexON,D3027,TRUE,_xll.ohTrigger(RecalcTrigger,TriggerON)),NA())</f>
        <v>1.2122781334618082E-2</v>
      </c>
      <c r="H3027" s="49">
        <f>_xll.qlCalendarAdvance(IborCalendar,$H3026,B3027,"f",FALSE)</f>
        <v>60987</v>
      </c>
      <c r="I3027" s="49">
        <f>_xll.qlInterestRateIndexValueDate(Index1M,$H3027)</f>
        <v>60989</v>
      </c>
      <c r="J3027" s="52">
        <f>IFERROR(_xll.qlIndexFixing(Index1M,$H3027,TRUE,_xll.ohTrigger(RecalcTrigger,Trigger1M)),NA())</f>
        <v>1.5205160954078756E-2</v>
      </c>
      <c r="K3027" s="52">
        <f>IFERROR(_xll.qlIndexFixing(ONIndex1M,I3027,TRUE,_xll.ohTrigger(RecalcTrigger,Trigger1M)),NA())</f>
        <v>1.5196818987339711E-2</v>
      </c>
      <c r="L3027" s="52">
        <f>IFERROR(_xll.qlIndexFixing(Index3M,H3027,TRUE,_xll.ohTrigger(RecalcTrigger,Trigger3M)),NA())</f>
        <v>1.6726685067474101E-2</v>
      </c>
      <c r="M3027" s="52">
        <f>IFERROR(_xll.qlIndexFixing(ONIndex3M,I3027,TRUE,_xll.ohTrigger(RecalcTrigger,Trigger3M)),NA())</f>
        <v>1.6694131529439993E-2</v>
      </c>
      <c r="N3027" s="52">
        <f>IFERROR(_xll.qlIndexFixing(Index6M,$H3027,TRUE,_xll.ohTrigger(RecalcTrigger,Trigger6M)),NA())</f>
        <v>1.8639031450906691E-2</v>
      </c>
      <c r="O3027" s="52">
        <f>IFERROR(_xll.qlIndexFixing(ONIndex6M,I3027,TRUE,_xll.ohTrigger(RecalcTrigger,Trigger6M)),NA())</f>
        <v>1.8555728032509933E-2</v>
      </c>
      <c r="P3027" s="52">
        <f>IFERROR(_xll.qlIndexFixing(Index1Y,$H3027,TRUE,_xll.ohTrigger(RecalcTrigger,Trigger1Y)),NA())</f>
        <v>2.0706890196396936E-2</v>
      </c>
      <c r="Q3027" s="52">
        <f>IFERROR(_xll.qlIndexFixing(ONIndex1Y,I3027,TRUE,_xll.ohTrigger(RecalcTrigger,Trigger1Y)),NA())</f>
        <v>2.0499893985483908E-2</v>
      </c>
    </row>
    <row r="3028" spans="2:17" x14ac:dyDescent="0.2">
      <c r="B3028" s="46" t="s">
        <v>51</v>
      </c>
      <c r="D3028" s="49">
        <f>_xll.qlCalendarAdvance(LocalCalendar,$D3027,B3028,"f",FALSE)</f>
        <v>61022</v>
      </c>
      <c r="E3028" s="49">
        <f>_xll.qlInterestRateIndexValueDate(IndexON,D3028)</f>
        <v>61022</v>
      </c>
      <c r="F3028" s="52">
        <f>IFERROR(_xll.qlIndexFixing(IndexON,D3028,TRUE,_xll.ohTrigger(RecalcTrigger,TriggerON)),NA())</f>
        <v>1.2122781334618082E-2</v>
      </c>
      <c r="H3028" s="49">
        <f>_xll.qlCalendarAdvance(IborCalendar,$H3027,B3028,"f",FALSE)</f>
        <v>60995</v>
      </c>
      <c r="I3028" s="49">
        <f>_xll.qlInterestRateIndexValueDate(Index1M,$H3028)</f>
        <v>61001</v>
      </c>
      <c r="J3028" s="52">
        <f>IFERROR(_xll.qlIndexFixing(Index1M,$H3028,TRUE,_xll.ohTrigger(RecalcTrigger,Trigger1M)),NA())</f>
        <v>1.5204839996333052E-2</v>
      </c>
      <c r="K3028" s="52">
        <f>IFERROR(_xll.qlIndexFixing(ONIndex1M,I3028,TRUE,_xll.ohTrigger(RecalcTrigger,Trigger1M)),NA())</f>
        <v>1.5195215462613376E-2</v>
      </c>
      <c r="L3028" s="52">
        <f>IFERROR(_xll.qlIndexFixing(Index3M,H3028,TRUE,_xll.ohTrigger(RecalcTrigger,Trigger3M)),NA())</f>
        <v>1.6727073119060035E-2</v>
      </c>
      <c r="M3028" s="52">
        <f>IFERROR(_xll.qlIndexFixing(ONIndex3M,I3028,TRUE,_xll.ohTrigger(RecalcTrigger,Trigger3M)),NA())</f>
        <v>1.6692196483356625E-2</v>
      </c>
      <c r="N3028" s="52">
        <f>IFERROR(_xll.qlIndexFixing(Index6M,$H3028,TRUE,_xll.ohTrigger(RecalcTrigger,Trigger6M)),NA())</f>
        <v>1.8638881726905143E-2</v>
      </c>
      <c r="O3028" s="52">
        <f>IFERROR(_xll.qlIndexFixing(ONIndex6M,I3028,TRUE,_xll.ohTrigger(RecalcTrigger,Trigger6M)),NA())</f>
        <v>1.8553216952685858E-2</v>
      </c>
      <c r="P3028" s="52">
        <f>IFERROR(_xll.qlIndexFixing(Index1Y,$H3028,TRUE,_xll.ohTrigger(RecalcTrigger,Trigger1Y)),NA())</f>
        <v>2.0706630843011484E-2</v>
      </c>
      <c r="Q3028" s="52">
        <f>IFERROR(_xll.qlIndexFixing(ONIndex1Y,I3028,TRUE,_xll.ohTrigger(RecalcTrigger,Trigger1Y)),NA())</f>
        <v>2.0496764348907348E-2</v>
      </c>
    </row>
    <row r="3029" spans="2:17" x14ac:dyDescent="0.2">
      <c r="B3029" s="46" t="s">
        <v>51</v>
      </c>
      <c r="D3029" s="49">
        <f>_xll.qlCalendarAdvance(LocalCalendar,$D3028,B3029,"f",FALSE)</f>
        <v>61029</v>
      </c>
      <c r="E3029" s="49">
        <f>_xll.qlInterestRateIndexValueDate(IndexON,D3029)</f>
        <v>61029</v>
      </c>
      <c r="F3029" s="52">
        <f>IFERROR(_xll.qlIndexFixing(IndexON,D3029,TRUE,_xll.ohTrigger(RecalcTrigger,TriggerON)),NA())</f>
        <v>1.2122781334698018E-2</v>
      </c>
      <c r="H3029" s="49">
        <f>_xll.qlCalendarAdvance(IborCalendar,$H3028,B3029,"f",FALSE)</f>
        <v>61002</v>
      </c>
      <c r="I3029" s="49">
        <f>_xll.qlInterestRateIndexValueDate(Index1M,$H3029)</f>
        <v>61004</v>
      </c>
      <c r="J3029" s="52">
        <f>IFERROR(_xll.qlIndexFixing(Index1M,$H3029,TRUE,_xll.ohTrigger(RecalcTrigger,Trigger1M)),NA())</f>
        <v>1.5204839996330474E-2</v>
      </c>
      <c r="K3029" s="52">
        <f>IFERROR(_xll.qlIndexFixing(ONIndex1M,I3029,TRUE,_xll.ohTrigger(RecalcTrigger,Trigger1M)),NA())</f>
        <v>1.5195856845400257E-2</v>
      </c>
      <c r="L3029" s="52">
        <f>IFERROR(_xll.qlIndexFixing(Index3M,H3029,TRUE,_xll.ohTrigger(RecalcTrigger,Trigger3M)),NA())</f>
        <v>1.6726685067474101E-2</v>
      </c>
      <c r="M3029" s="52">
        <f>IFERROR(_xll.qlIndexFixing(ONIndex3M,I3029,TRUE,_xll.ohTrigger(RecalcTrigger,Trigger3M)),NA())</f>
        <v>1.6692970465834733E-2</v>
      </c>
      <c r="N3029" s="52">
        <f>IFERROR(_xll.qlIndexFixing(Index6M,$H3029,TRUE,_xll.ohTrigger(RecalcTrigger,Trigger6M)),NA())</f>
        <v>1.8638369552538496E-2</v>
      </c>
      <c r="O3029" s="52">
        <f>IFERROR(_xll.qlIndexFixing(ONIndex6M,I3029,TRUE,_xll.ohTrigger(RecalcTrigger,Trigger6M)),NA())</f>
        <v>1.855412251742905E-2</v>
      </c>
      <c r="P3029" s="52">
        <f>IFERROR(_xll.qlIndexFixing(Index1Y,$H3029,TRUE,_xll.ohTrigger(RecalcTrigger,Trigger1Y)),NA())</f>
        <v>2.0707727785947528E-2</v>
      </c>
      <c r="Q3029" s="52">
        <f>IFERROR(_xll.qlIndexFixing(ONIndex1Y,I3029,TRUE,_xll.ohTrigger(RecalcTrigger,Trigger1Y)),NA())</f>
        <v>2.0497842318887294E-2</v>
      </c>
    </row>
    <row r="3030" spans="2:17" x14ac:dyDescent="0.2">
      <c r="B3030" s="46" t="s">
        <v>51</v>
      </c>
      <c r="D3030" s="49">
        <f>_xll.qlCalendarAdvance(LocalCalendar,$D3029,B3030,"f",FALSE)</f>
        <v>61036</v>
      </c>
      <c r="E3030" s="49">
        <f>_xll.qlInterestRateIndexValueDate(IndexON,D3030)</f>
        <v>61036</v>
      </c>
      <c r="F3030" s="52">
        <f>IFERROR(_xll.qlIndexFixing(IndexON,D3030,TRUE,_xll.ohTrigger(RecalcTrigger,TriggerON)),NA())</f>
        <v>1.2122781334618082E-2</v>
      </c>
      <c r="H3030" s="49">
        <f>_xll.qlCalendarAdvance(IborCalendar,$H3029,B3030,"f",FALSE)</f>
        <v>61009</v>
      </c>
      <c r="I3030" s="49">
        <f>_xll.qlInterestRateIndexValueDate(Index1M,$H3030)</f>
        <v>61011</v>
      </c>
      <c r="J3030" s="52">
        <f>IFERROR(_xll.qlIndexFixing(Index1M,$H3030,TRUE,_xll.ohTrigger(RecalcTrigger,Trigger1M)),NA())</f>
        <v>1.5204839996333052E-2</v>
      </c>
      <c r="K3030" s="52">
        <f>IFERROR(_xll.qlIndexFixing(ONIndex1M,I3030,TRUE,_xll.ohTrigger(RecalcTrigger,Trigger1M)),NA())</f>
        <v>1.5196177550362844E-2</v>
      </c>
      <c r="L3030" s="52">
        <f>IFERROR(_xll.qlIndexFixing(Index3M,H3030,TRUE,_xll.ohTrigger(RecalcTrigger,Trigger3M)),NA())</f>
        <v>1.6726685067474989E-2</v>
      </c>
      <c r="M3030" s="52">
        <f>IFERROR(_xll.qlIndexFixing(ONIndex3M,I3030,TRUE,_xll.ohTrigger(RecalcTrigger,Trigger3M)),NA())</f>
        <v>1.6693357475079384E-2</v>
      </c>
      <c r="N3030" s="52">
        <f>IFERROR(_xll.qlIndexFixing(Index6M,$H3030,TRUE,_xll.ohTrigger(RecalcTrigger,Trigger6M)),NA())</f>
        <v>1.8638282519892656E-2</v>
      </c>
      <c r="O3030" s="52">
        <f>IFERROR(_xll.qlIndexFixing(ONIndex6M,I3030,TRUE,_xll.ohTrigger(RecalcTrigger,Trigger6M)),NA())</f>
        <v>1.8554505861885229E-2</v>
      </c>
      <c r="P3030" s="52">
        <f>IFERROR(_xll.qlIndexFixing(Index1Y,$H3030,TRUE,_xll.ohTrigger(RecalcTrigger,Trigger1Y)),NA())</f>
        <v>2.0708157951161626E-2</v>
      </c>
      <c r="Q3030" s="52">
        <f>IFERROR(_xll.qlIndexFixing(ONIndex1Y,I3030,TRUE,_xll.ohTrigger(RecalcTrigger,Trigger1Y)),NA())</f>
        <v>2.0498259153787224E-2</v>
      </c>
    </row>
    <row r="3031" spans="2:17" x14ac:dyDescent="0.2">
      <c r="B3031" s="46" t="s">
        <v>51</v>
      </c>
      <c r="D3031" s="49">
        <f>_xll.qlCalendarAdvance(LocalCalendar,$D3030,B3031,"f",FALSE)</f>
        <v>61043</v>
      </c>
      <c r="E3031" s="49">
        <f>_xll.qlInterestRateIndexValueDate(IndexON,D3031)</f>
        <v>61043</v>
      </c>
      <c r="F3031" s="52">
        <f>IFERROR(_xll.qlIndexFixing(IndexON,D3031,TRUE,_xll.ohTrigger(RecalcTrigger,TriggerON)),NA())</f>
        <v>1.2122781334618082E-2</v>
      </c>
      <c r="H3031" s="49">
        <f>_xll.qlCalendarAdvance(IborCalendar,$H3030,B3031,"f",FALSE)</f>
        <v>61016</v>
      </c>
      <c r="I3031" s="49">
        <f>_xll.qlInterestRateIndexValueDate(Index1M,$H3031)</f>
        <v>61018</v>
      </c>
      <c r="J3031" s="52">
        <f>IFERROR(_xll.qlIndexFixing(Index1M,$H3031,TRUE,_xll.ohTrigger(RecalcTrigger,Trigger1M)),NA())</f>
        <v>1.5205160954081254E-2</v>
      </c>
      <c r="K3031" s="52">
        <f>IFERROR(_xll.qlIndexFixing(ONIndex1M,I3031,TRUE,_xll.ohTrigger(RecalcTrigger,Trigger1M)),NA())</f>
        <v>1.5195856845400257E-2</v>
      </c>
      <c r="L3031" s="52">
        <f>IFERROR(_xll.qlIndexFixing(Index3M,H3031,TRUE,_xll.ohTrigger(RecalcTrigger,Trigger3M)),NA())</f>
        <v>1.6726685067474101E-2</v>
      </c>
      <c r="M3031" s="52">
        <f>IFERROR(_xll.qlIndexFixing(ONIndex3M,I3031,TRUE,_xll.ohTrigger(RecalcTrigger,Trigger3M)),NA())</f>
        <v>1.6692970465834733E-2</v>
      </c>
      <c r="N3031" s="52">
        <f>IFERROR(_xll.qlIndexFixing(Index6M,$H3031,TRUE,_xll.ohTrigger(RecalcTrigger,Trigger6M)),NA())</f>
        <v>1.863819566332784E-2</v>
      </c>
      <c r="O3031" s="52">
        <f>IFERROR(_xll.qlIndexFixing(ONIndex6M,I3031,TRUE,_xll.ohTrigger(RecalcTrigger,Trigger6M)),NA())</f>
        <v>1.8553945779418157E-2</v>
      </c>
      <c r="P3031" s="52">
        <f>IFERROR(_xll.qlIndexFixing(Index1Y,$H3031,TRUE,_xll.ohTrigger(RecalcTrigger,Trigger1Y)),NA())</f>
        <v>2.0707426694453555E-2</v>
      </c>
      <c r="Q3031" s="52">
        <f>IFERROR(_xll.qlIndexFixing(ONIndex1Y,I3031,TRUE,_xll.ohTrigger(RecalcTrigger,Trigger1Y)),NA())</f>
        <v>2.0497531443695038E-2</v>
      </c>
    </row>
    <row r="3032" spans="2:17" x14ac:dyDescent="0.2">
      <c r="B3032" s="46" t="s">
        <v>51</v>
      </c>
      <c r="D3032" s="49">
        <f>_xll.qlCalendarAdvance(LocalCalendar,$D3031,B3032,"f",FALSE)</f>
        <v>61050</v>
      </c>
      <c r="E3032" s="49">
        <f>_xll.qlInterestRateIndexValueDate(IndexON,D3032)</f>
        <v>61050</v>
      </c>
      <c r="F3032" s="52">
        <f>IFERROR(_xll.qlIndexFixing(IndexON,D3032,TRUE,_xll.ohTrigger(RecalcTrigger,TriggerON)),NA())</f>
        <v>1.2122781334618082E-2</v>
      </c>
      <c r="H3032" s="49">
        <f>_xll.qlCalendarAdvance(IborCalendar,$H3031,B3032,"f",FALSE)</f>
        <v>61023</v>
      </c>
      <c r="I3032" s="49">
        <f>_xll.qlInterestRateIndexValueDate(Index1M,$H3032)</f>
        <v>61025</v>
      </c>
      <c r="J3032" s="52">
        <f>IFERROR(_xll.qlIndexFixing(Index1M,$H3032,TRUE,_xll.ohTrigger(RecalcTrigger,Trigger1M)),NA())</f>
        <v>1.5204839996330474E-2</v>
      </c>
      <c r="K3032" s="52">
        <f>IFERROR(_xll.qlIndexFixing(ONIndex1M,I3032,TRUE,_xll.ohTrigger(RecalcTrigger,Trigger1M)),NA())</f>
        <v>1.5195856845373612E-2</v>
      </c>
      <c r="L3032" s="52">
        <f>IFERROR(_xll.qlIndexFixing(Index3M,H3032,TRUE,_xll.ohTrigger(RecalcTrigger,Trigger3M)),NA())</f>
        <v>1.6726685067474101E-2</v>
      </c>
      <c r="M3032" s="52">
        <f>IFERROR(_xll.qlIndexFixing(ONIndex3M,I3032,TRUE,_xll.ohTrigger(RecalcTrigger,Trigger3M)),NA())</f>
        <v>1.6692970465808088E-2</v>
      </c>
      <c r="N3032" s="52">
        <f>IFERROR(_xll.qlIndexFixing(Index6M,$H3032,TRUE,_xll.ohTrigger(RecalcTrigger,Trigger6M)),NA())</f>
        <v>1.8638108982844057E-2</v>
      </c>
      <c r="O3032" s="52">
        <f>IFERROR(_xll.qlIndexFixing(ONIndex6M,I3032,TRUE,_xll.ohTrigger(RecalcTrigger,Trigger6M)),NA())</f>
        <v>1.8553857672136687E-2</v>
      </c>
      <c r="P3032" s="52">
        <f>IFERROR(_xll.qlIndexFixing(Index1Y,$H3032,TRUE,_xll.ohTrigger(RecalcTrigger,Trigger1Y)),NA())</f>
        <v>2.070727661870576E-2</v>
      </c>
      <c r="Q3032" s="52">
        <f>IFERROR(_xll.qlIndexFixing(ONIndex1Y,I3032,TRUE,_xll.ohTrigger(RecalcTrigger,Trigger1Y)),NA())</f>
        <v>2.0497376466357409E-2</v>
      </c>
    </row>
    <row r="3033" spans="2:17" x14ac:dyDescent="0.2">
      <c r="B3033" s="46" t="s">
        <v>51</v>
      </c>
      <c r="D3033" s="49">
        <f>_xll.qlCalendarAdvance(LocalCalendar,$D3032,B3033,"f",FALSE)</f>
        <v>61057</v>
      </c>
      <c r="E3033" s="49">
        <f>_xll.qlInterestRateIndexValueDate(IndexON,D3033)</f>
        <v>61057</v>
      </c>
      <c r="F3033" s="52">
        <f>IFERROR(_xll.qlIndexFixing(IndexON,D3033,TRUE,_xll.ohTrigger(RecalcTrigger,TriggerON)),NA())</f>
        <v>1.2122781334618082E-2</v>
      </c>
      <c r="H3033" s="49">
        <f>_xll.qlCalendarAdvance(IborCalendar,$H3032,B3033,"f",FALSE)</f>
        <v>61030</v>
      </c>
      <c r="I3033" s="49">
        <f>_xll.qlInterestRateIndexValueDate(Index1M,$H3033)</f>
        <v>61032</v>
      </c>
      <c r="J3033" s="52">
        <f>IFERROR(_xll.qlIndexFixing(Index1M,$H3033,TRUE,_xll.ohTrigger(RecalcTrigger,Trigger1M)),NA())</f>
        <v>1.5203877177278891E-2</v>
      </c>
      <c r="K3033" s="52">
        <f>IFERROR(_xll.qlIndexFixing(ONIndex1M,I3033,TRUE,_xll.ohTrigger(RecalcTrigger,Trigger1M)),NA())</f>
        <v>1.5195856845400257E-2</v>
      </c>
      <c r="L3033" s="52">
        <f>IFERROR(_xll.qlIndexFixing(Index3M,H3033,TRUE,_xll.ohTrigger(RecalcTrigger,Trigger3M)),NA())</f>
        <v>1.6726297027888568E-2</v>
      </c>
      <c r="M3033" s="52">
        <f>IFERROR(_xll.qlIndexFixing(ONIndex3M,I3033,TRUE,_xll.ohTrigger(RecalcTrigger,Trigger3M)),NA())</f>
        <v>1.6692970465861379E-2</v>
      </c>
      <c r="N3033" s="52">
        <f>IFERROR(_xll.qlIndexFixing(Index6M,$H3033,TRUE,_xll.ohTrigger(RecalcTrigger,Trigger6M)),NA())</f>
        <v>1.8638022478442182E-2</v>
      </c>
      <c r="O3033" s="52">
        <f>IFERROR(_xll.qlIndexFixing(ONIndex6M,I3033,TRUE,_xll.ohTrigger(RecalcTrigger,Trigger6M)),NA())</f>
        <v>1.8553769739328985E-2</v>
      </c>
      <c r="P3033" s="52">
        <f>IFERROR(_xll.qlIndexFixing(Index1Y,$H3033,TRUE,_xll.ohTrigger(RecalcTrigger,Trigger1Y)),NA())</f>
        <v>2.070712685629119E-2</v>
      </c>
      <c r="Q3033" s="52">
        <f>IFERROR(_xll.qlIndexFixing(ONIndex1Y,I3033,TRUE,_xll.ohTrigger(RecalcTrigger,Trigger1Y)),NA())</f>
        <v>2.0497221796027532E-2</v>
      </c>
    </row>
    <row r="3034" spans="2:17" x14ac:dyDescent="0.2">
      <c r="B3034" s="46" t="s">
        <v>51</v>
      </c>
      <c r="D3034" s="49">
        <f>_xll.qlCalendarAdvance(LocalCalendar,$D3033,B3034,"f",FALSE)</f>
        <v>61064</v>
      </c>
      <c r="E3034" s="49">
        <f>_xll.qlInterestRateIndexValueDate(IndexON,D3034)</f>
        <v>61064</v>
      </c>
      <c r="F3034" s="52">
        <f>IFERROR(_xll.qlIndexFixing(IndexON,D3034,TRUE,_xll.ohTrigger(RecalcTrigger,TriggerON)),NA())</f>
        <v>1.2122781334538146E-2</v>
      </c>
      <c r="H3034" s="49">
        <f>_xll.qlCalendarAdvance(IborCalendar,$H3033,B3034,"f",FALSE)</f>
        <v>61037</v>
      </c>
      <c r="I3034" s="49">
        <f>_xll.qlInterestRateIndexValueDate(Index1M,$H3034)</f>
        <v>61039</v>
      </c>
      <c r="J3034" s="52">
        <f>IFERROR(_xll.qlIndexFixing(Index1M,$H3034,TRUE,_xll.ohTrigger(RecalcTrigger,Trigger1M)),NA())</f>
        <v>1.5203877177278891E-2</v>
      </c>
      <c r="K3034" s="52">
        <f>IFERROR(_xll.qlIndexFixing(ONIndex1M,I3034,TRUE,_xll.ohTrigger(RecalcTrigger,Trigger1M)),NA())</f>
        <v>1.5195856845400257E-2</v>
      </c>
      <c r="L3034" s="52">
        <f>IFERROR(_xll.qlIndexFixing(Index3M,H3034,TRUE,_xll.ohTrigger(RecalcTrigger,Trigger3M)),NA())</f>
        <v>1.6726297027888568E-2</v>
      </c>
      <c r="M3034" s="52">
        <f>IFERROR(_xll.qlIndexFixing(ONIndex3M,I3034,TRUE,_xll.ohTrigger(RecalcTrigger,Trigger3M)),NA())</f>
        <v>1.6692970465834733E-2</v>
      </c>
      <c r="N3034" s="52">
        <f>IFERROR(_xll.qlIndexFixing(Index6M,$H3034,TRUE,_xll.ohTrigger(RecalcTrigger,Trigger6M)),NA())</f>
        <v>1.8637936150121336E-2</v>
      </c>
      <c r="O3034" s="52">
        <f>IFERROR(_xll.qlIndexFixing(ONIndex6M,I3034,TRUE,_xll.ohTrigger(RecalcTrigger,Trigger6M)),NA())</f>
        <v>1.8553681980968406E-2</v>
      </c>
      <c r="P3034" s="52">
        <f>IFERROR(_xll.qlIndexFixing(Index1Y,$H3034,TRUE,_xll.ohTrigger(RecalcTrigger,Trigger1Y)),NA())</f>
        <v>2.0706977407209635E-2</v>
      </c>
      <c r="Q3034" s="52">
        <f>IFERROR(_xll.qlIndexFixing(ONIndex1Y,I3034,TRUE,_xll.ohTrigger(RecalcTrigger,Trigger1Y)),NA())</f>
        <v>2.0497067432492244E-2</v>
      </c>
    </row>
    <row r="3035" spans="2:17" x14ac:dyDescent="0.2">
      <c r="B3035" s="46" t="s">
        <v>51</v>
      </c>
      <c r="D3035" s="49">
        <f>_xll.qlCalendarAdvance(LocalCalendar,$D3034,B3035,"f",FALSE)</f>
        <v>61071</v>
      </c>
      <c r="E3035" s="49">
        <f>_xll.qlInterestRateIndexValueDate(IndexON,D3035)</f>
        <v>61071</v>
      </c>
      <c r="F3035" s="52">
        <f>IFERROR(_xll.qlIndexFixing(IndexON,D3035,TRUE,_xll.ohTrigger(RecalcTrigger,TriggerON)),NA())</f>
        <v>1.2122781334618082E-2</v>
      </c>
      <c r="H3035" s="49">
        <f>_xll.qlCalendarAdvance(IborCalendar,$H3034,B3035,"f",FALSE)</f>
        <v>61044</v>
      </c>
      <c r="I3035" s="49">
        <f>_xll.qlInterestRateIndexValueDate(Index1M,$H3035)</f>
        <v>61046</v>
      </c>
      <c r="J3035" s="52">
        <f>IFERROR(_xll.qlIndexFixing(Index1M,$H3035,TRUE,_xll.ohTrigger(RecalcTrigger,Trigger1M)),NA())</f>
        <v>1.5203877177278891E-2</v>
      </c>
      <c r="K3035" s="52">
        <f>IFERROR(_xll.qlIndexFixing(ONIndex1M,I3035,TRUE,_xll.ohTrigger(RecalcTrigger,Trigger1M)),NA())</f>
        <v>1.5196177550362844E-2</v>
      </c>
      <c r="L3035" s="52">
        <f>IFERROR(_xll.qlIndexFixing(Index3M,H3035,TRUE,_xll.ohTrigger(RecalcTrigger,Trigger3M)),NA())</f>
        <v>1.6726297027889466E-2</v>
      </c>
      <c r="M3035" s="52">
        <f>IFERROR(_xll.qlIndexFixing(ONIndex3M,I3035,TRUE,_xll.ohTrigger(RecalcTrigger,Trigger3M)),NA())</f>
        <v>1.6693357475099369E-2</v>
      </c>
      <c r="N3035" s="52">
        <f>IFERROR(_xll.qlIndexFixing(Index6M,$H3035,TRUE,_xll.ohTrigger(RecalcTrigger,Trigger6M)),NA())</f>
        <v>1.8637849997881518E-2</v>
      </c>
      <c r="O3035" s="52">
        <f>IFERROR(_xll.qlIndexFixing(ONIndex6M,I3035,TRUE,_xll.ohTrigger(RecalcTrigger,Trigger6M)),NA())</f>
        <v>1.8554066237448374E-2</v>
      </c>
      <c r="P3035" s="52">
        <f>IFERROR(_xll.qlIndexFixing(Index1Y,$H3035,TRUE,_xll.ohTrigger(RecalcTrigger,Trigger1Y)),NA())</f>
        <v>2.0707409208374942E-2</v>
      </c>
      <c r="Q3035" s="52">
        <f>IFERROR(_xll.qlIndexFixing(ONIndex1Y,I3035,TRUE,_xll.ohTrigger(RecalcTrigger,Trigger1Y)),NA())</f>
        <v>2.0497485867432275E-2</v>
      </c>
    </row>
    <row r="3036" spans="2:17" x14ac:dyDescent="0.2">
      <c r="B3036" s="46" t="s">
        <v>51</v>
      </c>
      <c r="D3036" s="49">
        <f>_xll.qlCalendarAdvance(LocalCalendar,$D3035,B3036,"f",FALSE)</f>
        <v>61078</v>
      </c>
      <c r="E3036" s="49">
        <f>_xll.qlInterestRateIndexValueDate(IndexON,D3036)</f>
        <v>61078</v>
      </c>
      <c r="F3036" s="52">
        <f>IFERROR(_xll.qlIndexFixing(IndexON,D3036,TRUE,_xll.ohTrigger(RecalcTrigger,TriggerON)),NA())</f>
        <v>1.2122781334698018E-2</v>
      </c>
      <c r="H3036" s="49">
        <f>_xll.qlCalendarAdvance(IborCalendar,$H3035,B3036,"f",FALSE)</f>
        <v>61051</v>
      </c>
      <c r="I3036" s="49">
        <f>_xll.qlInterestRateIndexValueDate(Index1M,$H3036)</f>
        <v>61053</v>
      </c>
      <c r="J3036" s="52">
        <f>IFERROR(_xll.qlIndexFixing(Index1M,$H3036,TRUE,_xll.ohTrigger(RecalcTrigger,Trigger1M)),NA())</f>
        <v>1.5203877177278891E-2</v>
      </c>
      <c r="K3036" s="52">
        <f>IFERROR(_xll.qlIndexFixing(ONIndex1M,I3036,TRUE,_xll.ohTrigger(RecalcTrigger,Trigger1M)),NA())</f>
        <v>1.5195856845400257E-2</v>
      </c>
      <c r="L3036" s="52">
        <f>IFERROR(_xll.qlIndexFixing(Index3M,H3036,TRUE,_xll.ohTrigger(RecalcTrigger,Trigger3M)),NA())</f>
        <v>1.6726297027888568E-2</v>
      </c>
      <c r="M3036" s="52">
        <f>IFERROR(_xll.qlIndexFixing(ONIndex3M,I3036,TRUE,_xll.ohTrigger(RecalcTrigger,Trigger3M)),NA())</f>
        <v>1.6692970465834733E-2</v>
      </c>
      <c r="N3036" s="52">
        <f>IFERROR(_xll.qlIndexFixing(Index6M,$H3036,TRUE,_xll.ohTrigger(RecalcTrigger,Trigger6M)),NA())</f>
        <v>1.8637764021722729E-2</v>
      </c>
      <c r="O3036" s="52">
        <f>IFERROR(_xll.qlIndexFixing(ONIndex6M,I3036,TRUE,_xll.ohTrigger(RecalcTrigger,Trigger6M)),NA())</f>
        <v>1.855350698764191E-2</v>
      </c>
      <c r="P3036" s="52">
        <f>IFERROR(_xll.qlIndexFixing(Index1Y,$H3036,TRUE,_xll.ohTrigger(RecalcTrigger,Trigger1Y)),NA())</f>
        <v>2.070667944904403E-2</v>
      </c>
      <c r="Q3036" s="52">
        <f>IFERROR(_xll.qlIndexFixing(ONIndex1Y,I3036,TRUE,_xll.ohTrigger(RecalcTrigger,Trigger1Y)),NA())</f>
        <v>2.0496759626125183E-2</v>
      </c>
    </row>
    <row r="3037" spans="2:17" x14ac:dyDescent="0.2">
      <c r="B3037" s="46" t="s">
        <v>51</v>
      </c>
      <c r="D3037" s="49">
        <f>_xll.qlCalendarAdvance(LocalCalendar,$D3036,B3037,"f",FALSE)</f>
        <v>61085</v>
      </c>
      <c r="E3037" s="49">
        <f>_xll.qlInterestRateIndexValueDate(IndexON,D3037)</f>
        <v>61085</v>
      </c>
      <c r="F3037" s="52">
        <f>IFERROR(_xll.qlIndexFixing(IndexON,D3037,TRUE,_xll.ohTrigger(RecalcTrigger,TriggerON)),NA())</f>
        <v>1.2122781334618082E-2</v>
      </c>
      <c r="H3037" s="49">
        <f>_xll.qlCalendarAdvance(IborCalendar,$H3036,B3037,"f",FALSE)</f>
        <v>61058</v>
      </c>
      <c r="I3037" s="49">
        <f>_xll.qlInterestRateIndexValueDate(Index1M,$H3037)</f>
        <v>61060</v>
      </c>
      <c r="J3037" s="52">
        <f>IFERROR(_xll.qlIndexFixing(Index1M,$H3037,TRUE,_xll.ohTrigger(RecalcTrigger,Trigger1M)),NA())</f>
        <v>1.5205160954078756E-2</v>
      </c>
      <c r="K3037" s="52">
        <f>IFERROR(_xll.qlIndexFixing(ONIndex1M,I3037,TRUE,_xll.ohTrigger(RecalcTrigger,Trigger1M)),NA())</f>
        <v>1.5195856845426903E-2</v>
      </c>
      <c r="L3037" s="52">
        <f>IFERROR(_xll.qlIndexFixing(Index3M,H3037,TRUE,_xll.ohTrigger(RecalcTrigger,Trigger3M)),NA())</f>
        <v>1.6728237345810231E-2</v>
      </c>
      <c r="M3037" s="52">
        <f>IFERROR(_xll.qlIndexFixing(ONIndex3M,I3037,TRUE,_xll.ohTrigger(RecalcTrigger,Trigger3M)),NA())</f>
        <v>1.6692970465861379E-2</v>
      </c>
      <c r="N3037" s="52">
        <f>IFERROR(_xll.qlIndexFixing(Index6M,$H3037,TRUE,_xll.ohTrigger(RecalcTrigger,Trigger6M)),NA())</f>
        <v>1.864005283884192E-2</v>
      </c>
      <c r="O3037" s="52">
        <f>IFERROR(_xll.qlIndexFixing(ONIndex6M,I3037,TRUE,_xll.ohTrigger(RecalcTrigger,Trigger6M)),NA())</f>
        <v>1.8553419752729283E-2</v>
      </c>
      <c r="P3037" s="52">
        <f>IFERROR(_xll.qlIndexFixing(Index1Y,$H3037,TRUE,_xll.ohTrigger(RecalcTrigger,Trigger1Y)),NA())</f>
        <v>2.070653093995976E-2</v>
      </c>
      <c r="Q3037" s="52">
        <f>IFERROR(_xll.qlIndexFixing(ONIndex1Y,I3037,TRUE,_xll.ohTrigger(RecalcTrigger,Trigger1Y)),NA())</f>
        <v>2.0496606183266763E-2</v>
      </c>
    </row>
    <row r="3038" spans="2:17" x14ac:dyDescent="0.2">
      <c r="B3038" s="46" t="s">
        <v>51</v>
      </c>
      <c r="D3038" s="49">
        <f>_xll.qlCalendarAdvance(LocalCalendar,$D3037,B3038,"f",FALSE)</f>
        <v>61092</v>
      </c>
      <c r="E3038" s="49">
        <f>_xll.qlInterestRateIndexValueDate(IndexON,D3038)</f>
        <v>61092</v>
      </c>
      <c r="F3038" s="52">
        <f>IFERROR(_xll.qlIndexFixing(IndexON,D3038,TRUE,_xll.ohTrigger(RecalcTrigger,TriggerON)),NA())</f>
        <v>1.2122781334618082E-2</v>
      </c>
      <c r="H3038" s="49">
        <f>_xll.qlCalendarAdvance(IborCalendar,$H3037,B3038,"f",FALSE)</f>
        <v>61065</v>
      </c>
      <c r="I3038" s="49">
        <f>_xll.qlInterestRateIndexValueDate(Index1M,$H3038)</f>
        <v>61067</v>
      </c>
      <c r="J3038" s="52">
        <f>IFERROR(_xll.qlIndexFixing(Index1M,$H3038,TRUE,_xll.ohTrigger(RecalcTrigger,Trigger1M)),NA())</f>
        <v>1.5204839996330474E-2</v>
      </c>
      <c r="K3038" s="52">
        <f>IFERROR(_xll.qlIndexFixing(ONIndex1M,I3038,TRUE,_xll.ohTrigger(RecalcTrigger,Trigger1M)),NA())</f>
        <v>1.5195856845400257E-2</v>
      </c>
      <c r="L3038" s="52">
        <f>IFERROR(_xll.qlIndexFixing(Index3M,H3038,TRUE,_xll.ohTrigger(RecalcTrigger,Trigger3M)),NA())</f>
        <v>1.6728237345811081E-2</v>
      </c>
      <c r="M3038" s="52">
        <f>IFERROR(_xll.qlIndexFixing(ONIndex3M,I3038,TRUE,_xll.ohTrigger(RecalcTrigger,Trigger3M)),NA())</f>
        <v>1.6692970465834733E-2</v>
      </c>
      <c r="N3038" s="52">
        <f>IFERROR(_xll.qlIndexFixing(Index6M,$H3038,TRUE,_xll.ohTrigger(RecalcTrigger,Trigger6M)),NA())</f>
        <v>1.863949228985564E-2</v>
      </c>
      <c r="O3038" s="52">
        <f>IFERROR(_xll.qlIndexFixing(ONIndex6M,I3038,TRUE,_xll.ohTrigger(RecalcTrigger,Trigger6M)),NA())</f>
        <v>1.855333269226378E-2</v>
      </c>
      <c r="P3038" s="52">
        <f>IFERROR(_xll.qlIndexFixing(Index1Y,$H3038,TRUE,_xll.ohTrigger(RecalcTrigger,Trigger1Y)),NA())</f>
        <v>2.0706382744208506E-2</v>
      </c>
      <c r="Q3038" s="52">
        <f>IFERROR(_xll.qlIndexFixing(ONIndex1Y,I3038,TRUE,_xll.ohTrigger(RecalcTrigger,Trigger1Y)),NA())</f>
        <v>2.0496453047336161E-2</v>
      </c>
    </row>
    <row r="3039" spans="2:17" x14ac:dyDescent="0.2">
      <c r="B3039" s="46" t="s">
        <v>51</v>
      </c>
      <c r="D3039" s="49">
        <f>_xll.qlCalendarAdvance(LocalCalendar,$D3038,B3039,"f",FALSE)</f>
        <v>61099</v>
      </c>
      <c r="E3039" s="49">
        <f>_xll.qlInterestRateIndexValueDate(IndexON,D3039)</f>
        <v>61099</v>
      </c>
      <c r="F3039" s="52">
        <f>IFERROR(_xll.qlIndexFixing(IndexON,D3039,TRUE,_xll.ohTrigger(RecalcTrigger,TriggerON)),NA())</f>
        <v>1.2122781334618082E-2</v>
      </c>
      <c r="H3039" s="49">
        <f>_xll.qlCalendarAdvance(IborCalendar,$H3038,B3039,"f",FALSE)</f>
        <v>61072</v>
      </c>
      <c r="I3039" s="49">
        <f>_xll.qlInterestRateIndexValueDate(Index1M,$H3039)</f>
        <v>61074</v>
      </c>
      <c r="J3039" s="52">
        <f>IFERROR(_xll.qlIndexFixing(Index1M,$H3039,TRUE,_xll.ohTrigger(RecalcTrigger,Trigger1M)),NA())</f>
        <v>1.5204839996330474E-2</v>
      </c>
      <c r="K3039" s="52">
        <f>IFERROR(_xll.qlIndexFixing(ONIndex1M,I3039,TRUE,_xll.ohTrigger(RecalcTrigger,Trigger1M)),NA())</f>
        <v>1.5195856845400257E-2</v>
      </c>
      <c r="L3039" s="52">
        <f>IFERROR(_xll.qlIndexFixing(Index3M,H3039,TRUE,_xll.ohTrigger(RecalcTrigger,Trigger3M)),NA())</f>
        <v>1.6728237345811081E-2</v>
      </c>
      <c r="M3039" s="52">
        <f>IFERROR(_xll.qlIndexFixing(ONIndex3M,I3039,TRUE,_xll.ohTrigger(RecalcTrigger,Trigger3M)),NA())</f>
        <v>1.6692970465834733E-2</v>
      </c>
      <c r="N3039" s="52">
        <f>IFERROR(_xll.qlIndexFixing(Index6M,$H3039,TRUE,_xll.ohTrigger(RecalcTrigger,Trigger6M)),NA())</f>
        <v>1.86394068746456E-2</v>
      </c>
      <c r="O3039" s="52">
        <f>IFERROR(_xll.qlIndexFixing(ONIndex6M,I3039,TRUE,_xll.ohTrigger(RecalcTrigger,Trigger6M)),NA())</f>
        <v>1.85532458062454E-2</v>
      </c>
      <c r="P3039" s="52">
        <f>IFERROR(_xll.qlIndexFixing(Index1Y,$H3039,TRUE,_xll.ohTrigger(RecalcTrigger,Trigger1Y)),NA())</f>
        <v>2.0706234861788297E-2</v>
      </c>
      <c r="Q3039" s="52">
        <f>IFERROR(_xll.qlIndexFixing(ONIndex1Y,I3039,TRUE,_xll.ohTrigger(RecalcTrigger,Trigger1Y)),NA())</f>
        <v>2.0496300218200147E-2</v>
      </c>
    </row>
    <row r="3040" spans="2:17" x14ac:dyDescent="0.2">
      <c r="B3040" s="46" t="s">
        <v>51</v>
      </c>
      <c r="D3040" s="49">
        <f>_xll.qlCalendarAdvance(LocalCalendar,$D3039,B3040,"f",FALSE)</f>
        <v>61106</v>
      </c>
      <c r="E3040" s="49">
        <f>_xll.qlInterestRateIndexValueDate(IndexON,D3040)</f>
        <v>61106</v>
      </c>
      <c r="F3040" s="52">
        <f>IFERROR(_xll.qlIndexFixing(IndexON,D3040,TRUE,_xll.ohTrigger(RecalcTrigger,TriggerON)),NA())</f>
        <v>1.2122781334618082E-2</v>
      </c>
      <c r="H3040" s="49">
        <f>_xll.qlCalendarAdvance(IborCalendar,$H3039,B3040,"f",FALSE)</f>
        <v>61079</v>
      </c>
      <c r="I3040" s="49">
        <f>_xll.qlInterestRateIndexValueDate(Index1M,$H3040)</f>
        <v>61081</v>
      </c>
      <c r="J3040" s="52">
        <f>IFERROR(_xll.qlIndexFixing(Index1M,$H3040,TRUE,_xll.ohTrigger(RecalcTrigger,Trigger1M)),NA())</f>
        <v>1.5204839996330474E-2</v>
      </c>
      <c r="K3040" s="52">
        <f>IFERROR(_xll.qlIndexFixing(ONIndex1M,I3040,TRUE,_xll.ohTrigger(RecalcTrigger,Trigger1M)),NA())</f>
        <v>1.5195856845400257E-2</v>
      </c>
      <c r="L3040" s="52">
        <f>IFERROR(_xll.qlIndexFixing(Index3M,H3040,TRUE,_xll.ohTrigger(RecalcTrigger,Trigger3M)),NA())</f>
        <v>1.6728237345810231E-2</v>
      </c>
      <c r="M3040" s="52">
        <f>IFERROR(_xll.qlIndexFixing(ONIndex3M,I3040,TRUE,_xll.ohTrigger(RecalcTrigger,Trigger3M)),NA())</f>
        <v>1.6692970465834733E-2</v>
      </c>
      <c r="N3040" s="52">
        <f>IFERROR(_xll.qlIndexFixing(Index6M,$H3040,TRUE,_xll.ohTrigger(RecalcTrigger,Trigger6M)),NA())</f>
        <v>1.8639321635553707E-2</v>
      </c>
      <c r="O3040" s="52">
        <f>IFERROR(_xll.qlIndexFixing(ONIndex6M,I3040,TRUE,_xll.ohTrigger(RecalcTrigger,Trigger6M)),NA())</f>
        <v>1.8553159094727434E-2</v>
      </c>
      <c r="P3040" s="52">
        <f>IFERROR(_xll.qlIndexFixing(Index1Y,$H3040,TRUE,_xll.ohTrigger(RecalcTrigger,Trigger1Y)),NA())</f>
        <v>2.0706087292700667E-2</v>
      </c>
      <c r="Q3040" s="52">
        <f>IFERROR(_xll.qlIndexFixing(ONIndex1Y,I3040,TRUE,_xll.ohTrigger(RecalcTrigger,Trigger1Y)),NA())</f>
        <v>2.0496147696071887E-2</v>
      </c>
    </row>
    <row r="3041" spans="2:17" x14ac:dyDescent="0.2">
      <c r="B3041" s="46" t="s">
        <v>51</v>
      </c>
      <c r="D3041" s="49">
        <f>_xll.qlCalendarAdvance(LocalCalendar,$D3040,B3041,"f",FALSE)</f>
        <v>61113</v>
      </c>
      <c r="E3041" s="49">
        <f>_xll.qlInterestRateIndexValueDate(IndexON,D3041)</f>
        <v>61113</v>
      </c>
      <c r="F3041" s="52">
        <f>IFERROR(_xll.qlIndexFixing(IndexON,D3041,TRUE,_xll.ohTrigger(RecalcTrigger,TriggerON)),NA())</f>
        <v>1.2122781334618082E-2</v>
      </c>
      <c r="H3041" s="49">
        <f>_xll.qlCalendarAdvance(IborCalendar,$H3040,B3041,"f",FALSE)</f>
        <v>61086</v>
      </c>
      <c r="I3041" s="49">
        <f>_xll.qlInterestRateIndexValueDate(Index1M,$H3041)</f>
        <v>61092</v>
      </c>
      <c r="J3041" s="52">
        <f>IFERROR(_xll.qlIndexFixing(Index1M,$H3041,TRUE,_xll.ohTrigger(RecalcTrigger,Trigger1M)),NA())</f>
        <v>1.520451904761444E-2</v>
      </c>
      <c r="K3041" s="52">
        <f>IFERROR(_xll.qlIndexFixing(ONIndex1M,I3041,TRUE,_xll.ohTrigger(RecalcTrigger,Trigger1M)),NA())</f>
        <v>1.519521546253344E-2</v>
      </c>
      <c r="L3041" s="52">
        <f>IFERROR(_xll.qlIndexFixing(Index3M,H3041,TRUE,_xll.ohTrigger(RecalcTrigger,Trigger3M)),NA())</f>
        <v>1.6727073119059153E-2</v>
      </c>
      <c r="M3041" s="52">
        <f>IFERROR(_xll.qlIndexFixing(ONIndex3M,I3041,TRUE,_xll.ohTrigger(RecalcTrigger,Trigger3M)),NA())</f>
        <v>1.6692196483196753E-2</v>
      </c>
      <c r="N3041" s="52">
        <f>IFERROR(_xll.qlIndexFixing(Index6M,$H3041,TRUE,_xll.ohTrigger(RecalcTrigger,Trigger6M)),NA())</f>
        <v>1.8638238105421246E-2</v>
      </c>
      <c r="O3041" s="52">
        <f>IFERROR(_xll.qlIndexFixing(ONIndex6M,I3041,TRUE,_xll.ohTrigger(RecalcTrigger,Trigger6M)),NA())</f>
        <v>1.8552079451472636E-2</v>
      </c>
      <c r="P3041" s="52">
        <f>IFERROR(_xll.qlIndexFixing(Index1Y,$H3041,TRUE,_xll.ohTrigger(RecalcTrigger,Trigger1Y)),NA())</f>
        <v>2.070527502625753E-2</v>
      </c>
      <c r="Q3041" s="52">
        <f>IFERROR(_xll.qlIndexFixing(ONIndex1Y,I3041,TRUE,_xll.ohTrigger(RecalcTrigger,Trigger1Y)),NA())</f>
        <v>2.0494763550500394E-2</v>
      </c>
    </row>
    <row r="3042" spans="2:17" x14ac:dyDescent="0.2">
      <c r="B3042" s="46" t="s">
        <v>51</v>
      </c>
      <c r="D3042" s="49">
        <f>_xll.qlCalendarAdvance(LocalCalendar,$D3041,B3042,"f",FALSE)</f>
        <v>61120</v>
      </c>
      <c r="E3042" s="49">
        <f>_xll.qlInterestRateIndexValueDate(IndexON,D3042)</f>
        <v>61120</v>
      </c>
      <c r="F3042" s="52">
        <f>IFERROR(_xll.qlIndexFixing(IndexON,D3042,TRUE,_xll.ohTrigger(RecalcTrigger,TriggerON)),NA())</f>
        <v>1.2122781334618082E-2</v>
      </c>
      <c r="H3042" s="49">
        <f>_xll.qlCalendarAdvance(IborCalendar,$H3041,B3042,"f",FALSE)</f>
        <v>61093</v>
      </c>
      <c r="I3042" s="49">
        <f>_xll.qlInterestRateIndexValueDate(Index1M,$H3042)</f>
        <v>61095</v>
      </c>
      <c r="J3042" s="52">
        <f>IFERROR(_xll.qlIndexFixing(Index1M,$H3042,TRUE,_xll.ohTrigger(RecalcTrigger,Trigger1M)),NA())</f>
        <v>1.5204839996330474E-2</v>
      </c>
      <c r="K3042" s="52">
        <f>IFERROR(_xll.qlIndexFixing(ONIndex1M,I3042,TRUE,_xll.ohTrigger(RecalcTrigger,Trigger1M)),NA())</f>
        <v>1.5195856845400257E-2</v>
      </c>
      <c r="L3042" s="52">
        <f>IFERROR(_xll.qlIndexFixing(Index3M,H3042,TRUE,_xll.ohTrigger(RecalcTrigger,Trigger3M)),NA())</f>
        <v>1.6727073119059153E-2</v>
      </c>
      <c r="M3042" s="52">
        <f>IFERROR(_xll.qlIndexFixing(ONIndex3M,I3042,TRUE,_xll.ohTrigger(RecalcTrigger,Trigger3M)),NA())</f>
        <v>1.6692970465834733E-2</v>
      </c>
      <c r="N3042" s="52">
        <f>IFERROR(_xll.qlIndexFixing(Index6M,$H3042,TRUE,_xll.ohTrigger(RecalcTrigger,Trigger6M)),NA())</f>
        <v>1.8639626684320357E-2</v>
      </c>
      <c r="O3042" s="52">
        <f>IFERROR(_xll.qlIndexFixing(ONIndex6M,I3042,TRUE,_xll.ohTrigger(RecalcTrigger,Trigger6M)),NA())</f>
        <v>1.8552986195086163E-2</v>
      </c>
      <c r="P3042" s="52">
        <f>IFERROR(_xll.qlIndexFixing(Index1Y,$H3042,TRUE,_xll.ohTrigger(RecalcTrigger,Trigger1Y)),NA())</f>
        <v>2.0705793094520735E-2</v>
      </c>
      <c r="Q3042" s="52">
        <f>IFERROR(_xll.qlIndexFixing(ONIndex1Y,I3042,TRUE,_xll.ohTrigger(RecalcTrigger,Trigger1Y)),NA())</f>
        <v>2.0495843572332362E-2</v>
      </c>
    </row>
    <row r="3043" spans="2:17" x14ac:dyDescent="0.2">
      <c r="B3043" s="46" t="s">
        <v>51</v>
      </c>
      <c r="D3043" s="49">
        <f>_xll.qlCalendarAdvance(LocalCalendar,$D3042,B3043,"f",FALSE)</f>
        <v>61127</v>
      </c>
      <c r="E3043" s="49">
        <f>_xll.qlInterestRateIndexValueDate(IndexON,D3043)</f>
        <v>61127</v>
      </c>
      <c r="F3043" s="52">
        <f>IFERROR(_xll.qlIndexFixing(IndexON,D3043,TRUE,_xll.ohTrigger(RecalcTrigger,TriggerON)),NA())</f>
        <v>1.2122781334618082E-2</v>
      </c>
      <c r="H3043" s="49">
        <f>_xll.qlCalendarAdvance(IborCalendar,$H3042,B3043,"f",FALSE)</f>
        <v>61100</v>
      </c>
      <c r="I3043" s="49">
        <f>_xll.qlInterestRateIndexValueDate(Index1M,$H3043)</f>
        <v>61102</v>
      </c>
      <c r="J3043" s="52">
        <f>IFERROR(_xll.qlIndexFixing(Index1M,$H3043,TRUE,_xll.ohTrigger(RecalcTrigger,Trigger1M)),NA())</f>
        <v>1.5204839996333052E-2</v>
      </c>
      <c r="K3043" s="52">
        <f>IFERROR(_xll.qlIndexFixing(ONIndex1M,I3043,TRUE,_xll.ohTrigger(RecalcTrigger,Trigger1M)),NA())</f>
        <v>1.5195856845400257E-2</v>
      </c>
      <c r="L3043" s="52">
        <f>IFERROR(_xll.qlIndexFixing(Index3M,H3043,TRUE,_xll.ohTrigger(RecalcTrigger,Trigger3M)),NA())</f>
        <v>1.6727073119058276E-2</v>
      </c>
      <c r="M3043" s="52">
        <f>IFERROR(_xll.qlIndexFixing(ONIndex3M,I3043,TRUE,_xll.ohTrigger(RecalcTrigger,Trigger3M)),NA())</f>
        <v>1.6692970465861379E-2</v>
      </c>
      <c r="N3043" s="52">
        <f>IFERROR(_xll.qlIndexFixing(Index6M,$H3043,TRUE,_xll.ohTrigger(RecalcTrigger,Trigger6M)),NA())</f>
        <v>1.8639066974981293E-2</v>
      </c>
      <c r="O3043" s="52">
        <f>IFERROR(_xll.qlIndexFixing(ONIndex6M,I3043,TRUE,_xll.ohTrigger(RecalcTrigger,Trigger6M)),NA())</f>
        <v>1.8552900006936213E-2</v>
      </c>
      <c r="P3043" s="52">
        <f>IFERROR(_xll.qlIndexFixing(Index1Y,$H3043,TRUE,_xll.ohTrigger(RecalcTrigger,Trigger1Y)),NA())</f>
        <v>2.0705646465427562E-2</v>
      </c>
      <c r="Q3043" s="52">
        <f>IFERROR(_xll.qlIndexFixing(ONIndex1Y,I3043,TRUE,_xll.ohTrigger(RecalcTrigger,Trigger1Y)),NA())</f>
        <v>2.0495691970774388E-2</v>
      </c>
    </row>
    <row r="3044" spans="2:17" x14ac:dyDescent="0.2">
      <c r="B3044" s="46" t="s">
        <v>51</v>
      </c>
      <c r="D3044" s="49">
        <f>_xll.qlCalendarAdvance(LocalCalendar,$D3043,B3044,"f",FALSE)</f>
        <v>61134</v>
      </c>
      <c r="E3044" s="49">
        <f>_xll.qlInterestRateIndexValueDate(IndexON,D3044)</f>
        <v>61134</v>
      </c>
      <c r="F3044" s="52">
        <f>IFERROR(_xll.qlIndexFixing(IndexON,D3044,TRUE,_xll.ohTrigger(RecalcTrigger,TriggerON)),NA())</f>
        <v>1.2122781334698018E-2</v>
      </c>
      <c r="H3044" s="49">
        <f>_xll.qlCalendarAdvance(IborCalendar,$H3043,B3044,"f",FALSE)</f>
        <v>61107</v>
      </c>
      <c r="I3044" s="49">
        <f>_xll.qlInterestRateIndexValueDate(Index1M,$H3044)</f>
        <v>61109</v>
      </c>
      <c r="J3044" s="52">
        <f>IFERROR(_xll.qlIndexFixing(Index1M,$H3044,TRUE,_xll.ohTrigger(RecalcTrigger,Trigger1M)),NA())</f>
        <v>1.5204839996333052E-2</v>
      </c>
      <c r="K3044" s="52">
        <f>IFERROR(_xll.qlIndexFixing(ONIndex1M,I3044,TRUE,_xll.ohTrigger(RecalcTrigger,Trigger1M)),NA())</f>
        <v>1.5195856845426903E-2</v>
      </c>
      <c r="L3044" s="52">
        <f>IFERROR(_xll.qlIndexFixing(Index3M,H3044,TRUE,_xll.ohTrigger(RecalcTrigger,Trigger3M)),NA())</f>
        <v>1.6727073119059153E-2</v>
      </c>
      <c r="M3044" s="52">
        <f>IFERROR(_xll.qlIndexFixing(ONIndex3M,I3044,TRUE,_xll.ohTrigger(RecalcTrigger,Trigger3M)),NA())</f>
        <v>1.6692970465834733E-2</v>
      </c>
      <c r="N3044" s="52">
        <f>IFERROR(_xll.qlIndexFixing(Index6M,$H3044,TRUE,_xll.ohTrigger(RecalcTrigger,Trigger6M)),NA())</f>
        <v>1.8638982440358963E-2</v>
      </c>
      <c r="O3044" s="52">
        <f>IFERROR(_xll.qlIndexFixing(ONIndex6M,I3044,TRUE,_xll.ohTrigger(RecalcTrigger,Trigger6M)),NA())</f>
        <v>1.8552813993286676E-2</v>
      </c>
      <c r="P3044" s="52">
        <f>IFERROR(_xll.qlIndexFixing(Index1Y,$H3044,TRUE,_xll.ohTrigger(RecalcTrigger,Trigger1Y)),NA())</f>
        <v>2.0706081212422608E-2</v>
      </c>
      <c r="Q3044" s="52">
        <f>IFERROR(_xll.qlIndexFixing(ONIndex1Y,I3044,TRUE,_xll.ohTrigger(RecalcTrigger,Trigger1Y)),NA())</f>
        <v>2.049554067614423E-2</v>
      </c>
    </row>
    <row r="3045" spans="2:17" x14ac:dyDescent="0.2">
      <c r="B3045" s="46" t="s">
        <v>51</v>
      </c>
      <c r="D3045" s="49">
        <f>_xll.qlCalendarAdvance(LocalCalendar,$D3044,B3045,"f",FALSE)</f>
        <v>61141</v>
      </c>
      <c r="E3045" s="49">
        <f>_xll.qlInterestRateIndexValueDate(IndexON,D3045)</f>
        <v>61141</v>
      </c>
      <c r="F3045" s="52">
        <f>IFERROR(_xll.qlIndexFixing(IndexON,D3045,TRUE,_xll.ohTrigger(RecalcTrigger,TriggerON)),NA())</f>
        <v>1.2122781334618082E-2</v>
      </c>
      <c r="H3045" s="49">
        <f>_xll.qlCalendarAdvance(IborCalendar,$H3044,B3045,"f",FALSE)</f>
        <v>61114</v>
      </c>
      <c r="I3045" s="49">
        <f>_xll.qlInterestRateIndexValueDate(Index1M,$H3045)</f>
        <v>61116</v>
      </c>
      <c r="J3045" s="52">
        <f>IFERROR(_xll.qlIndexFixing(Index1M,$H3045,TRUE,_xll.ohTrigger(RecalcTrigger,Trigger1M)),NA())</f>
        <v>1.5205160954081254E-2</v>
      </c>
      <c r="K3045" s="52">
        <f>IFERROR(_xll.qlIndexFixing(ONIndex1M,I3045,TRUE,_xll.ohTrigger(RecalcTrigger,Trigger1M)),NA())</f>
        <v>1.5196177550382828E-2</v>
      </c>
      <c r="L3045" s="52">
        <f>IFERROR(_xll.qlIndexFixing(Index3M,H3045,TRUE,_xll.ohTrigger(RecalcTrigger,Trigger3M)),NA())</f>
        <v>1.6727073119059153E-2</v>
      </c>
      <c r="M3045" s="52">
        <f>IFERROR(_xll.qlIndexFixing(ONIndex3M,I3045,TRUE,_xll.ohTrigger(RecalcTrigger,Trigger3M)),NA())</f>
        <v>1.6693357475079384E-2</v>
      </c>
      <c r="N3045" s="52">
        <f>IFERROR(_xll.qlIndexFixing(Index6M,$H3045,TRUE,_xll.ohTrigger(RecalcTrigger,Trigger6M)),NA())</f>
        <v>1.8638898081854351E-2</v>
      </c>
      <c r="O3045" s="52">
        <f>IFERROR(_xll.qlIndexFixing(ONIndex6M,I3045,TRUE,_xll.ohTrigger(RecalcTrigger,Trigger6M)),NA())</f>
        <v>1.8553200074447052E-2</v>
      </c>
      <c r="P3045" s="52">
        <f>IFERROR(_xll.qlIndexFixing(Index1Y,$H3045,TRUE,_xll.ohTrigger(RecalcTrigger,Trigger1Y)),NA())</f>
        <v>2.0705354147236548E-2</v>
      </c>
      <c r="Q3045" s="52">
        <f>IFERROR(_xll.qlIndexFixing(ONIndex1Y,I3045,TRUE,_xll.ohTrigger(RecalcTrigger,Trigger1Y)),NA())</f>
        <v>2.0495962312410132E-2</v>
      </c>
    </row>
    <row r="3046" spans="2:17" x14ac:dyDescent="0.2">
      <c r="B3046" s="46" t="s">
        <v>51</v>
      </c>
      <c r="D3046" s="49">
        <f>_xll.qlCalendarAdvance(LocalCalendar,$D3045,B3046,"f",FALSE)</f>
        <v>61148</v>
      </c>
      <c r="E3046" s="49">
        <f>_xll.qlInterestRateIndexValueDate(IndexON,D3046)</f>
        <v>61148</v>
      </c>
      <c r="F3046" s="52">
        <f>IFERROR(_xll.qlIndexFixing(IndexON,D3046,TRUE,_xll.ohTrigger(RecalcTrigger,TriggerON)),NA())</f>
        <v>1.2122781334618082E-2</v>
      </c>
      <c r="H3046" s="49">
        <f>_xll.qlCalendarAdvance(IborCalendar,$H3045,B3046,"f",FALSE)</f>
        <v>61121</v>
      </c>
      <c r="I3046" s="49">
        <f>_xll.qlInterestRateIndexValueDate(Index1M,$H3046)</f>
        <v>61123</v>
      </c>
      <c r="J3046" s="52">
        <f>IFERROR(_xll.qlIndexFixing(Index1M,$H3046,TRUE,_xll.ohTrigger(RecalcTrigger,Trigger1M)),NA())</f>
        <v>1.5204839996330474E-2</v>
      </c>
      <c r="K3046" s="52">
        <f>IFERROR(_xll.qlIndexFixing(ONIndex1M,I3046,TRUE,_xll.ohTrigger(RecalcTrigger,Trigger1M)),NA())</f>
        <v>1.5195856845400257E-2</v>
      </c>
      <c r="L3046" s="52">
        <f>IFERROR(_xll.qlIndexFixing(Index3M,H3046,TRUE,_xll.ohTrigger(RecalcTrigger,Trigger3M)),NA())</f>
        <v>1.6728237345811081E-2</v>
      </c>
      <c r="M3046" s="52">
        <f>IFERROR(_xll.qlIndexFixing(ONIndex3M,I3046,TRUE,_xll.ohTrigger(RecalcTrigger,Trigger3M)),NA())</f>
        <v>1.6692970465834733E-2</v>
      </c>
      <c r="N3046" s="52">
        <f>IFERROR(_xll.qlIndexFixing(Index6M,$H3046,TRUE,_xll.ohTrigger(RecalcTrigger,Trigger6M)),NA())</f>
        <v>1.8638813899467019E-2</v>
      </c>
      <c r="O3046" s="52">
        <f>IFERROR(_xll.qlIndexFixing(ONIndex6M,I3046,TRUE,_xll.ohTrigger(RecalcTrigger,Trigger6M)),NA())</f>
        <v>1.8552642489382265E-2</v>
      </c>
      <c r="P3046" s="52">
        <f>IFERROR(_xll.qlIndexFixing(Index1Y,$H3046,TRUE,_xll.ohTrigger(RecalcTrigger,Trigger1Y)),NA())</f>
        <v>2.0705789549055671E-2</v>
      </c>
      <c r="Q3046" s="52">
        <f>IFERROR(_xll.qlIndexFixing(ONIndex1Y,I3046,TRUE,_xll.ohTrigger(RecalcTrigger,Trigger1Y)),NA())</f>
        <v>2.0495239007480848E-2</v>
      </c>
    </row>
    <row r="3047" spans="2:17" x14ac:dyDescent="0.2">
      <c r="B3047" s="46" t="s">
        <v>51</v>
      </c>
      <c r="D3047" s="49">
        <f>_xll.qlCalendarAdvance(LocalCalendar,$D3046,B3047,"f",FALSE)</f>
        <v>61155</v>
      </c>
      <c r="E3047" s="49">
        <f>_xll.qlInterestRateIndexValueDate(IndexON,D3047)</f>
        <v>61155</v>
      </c>
      <c r="F3047" s="52">
        <f>IFERROR(_xll.qlIndexFixing(IndexON,D3047,TRUE,_xll.ohTrigger(RecalcTrigger,TriggerON)),NA())</f>
        <v>1.2122781334698018E-2</v>
      </c>
      <c r="H3047" s="49">
        <f>_xll.qlCalendarAdvance(IborCalendar,$H3046,B3047,"f",FALSE)</f>
        <v>61128</v>
      </c>
      <c r="I3047" s="49">
        <f>_xll.qlInterestRateIndexValueDate(Index1M,$H3047)</f>
        <v>61130</v>
      </c>
      <c r="J3047" s="52">
        <f>IFERROR(_xll.qlIndexFixing(Index1M,$H3047,TRUE,_xll.ohTrigger(RecalcTrigger,Trigger1M)),NA())</f>
        <v>1.5204839996330474E-2</v>
      </c>
      <c r="K3047" s="52">
        <f>IFERROR(_xll.qlIndexFixing(ONIndex1M,I3047,TRUE,_xll.ohTrigger(RecalcTrigger,Trigger1M)),NA())</f>
        <v>1.5195856845400257E-2</v>
      </c>
      <c r="L3047" s="52">
        <f>IFERROR(_xll.qlIndexFixing(Index3M,H3047,TRUE,_xll.ohTrigger(RecalcTrigger,Trigger3M)),NA())</f>
        <v>1.6728237345810231E-2</v>
      </c>
      <c r="M3047" s="52">
        <f>IFERROR(_xll.qlIndexFixing(ONIndex3M,I3047,TRUE,_xll.ohTrigger(RecalcTrigger,Trigger3M)),NA())</f>
        <v>1.6692970465861379E-2</v>
      </c>
      <c r="N3047" s="52">
        <f>IFERROR(_xll.qlIndexFixing(Index6M,$H3047,TRUE,_xll.ohTrigger(RecalcTrigger,Trigger6M)),NA())</f>
        <v>1.8638729893196537E-2</v>
      </c>
      <c r="O3047" s="52">
        <f>IFERROR(_xll.qlIndexFixing(ONIndex6M,I3047,TRUE,_xll.ohTrigger(RecalcTrigger,Trigger6M)),NA())</f>
        <v>1.855255699912739E-2</v>
      </c>
      <c r="P3047" s="52">
        <f>IFERROR(_xll.qlIndexFixing(Index1Y,$H3047,TRUE,_xll.ohTrigger(RecalcTrigger,Trigger1Y)),NA())</f>
        <v>2.0705063082369954E-2</v>
      </c>
      <c r="Q3047" s="52">
        <f>IFERROR(_xll.qlIndexFixing(ONIndex1Y,I3047,TRUE,_xll.ohTrigger(RecalcTrigger,Trigger1Y)),NA())</f>
        <v>2.0495088633500913E-2</v>
      </c>
    </row>
    <row r="3048" spans="2:17" x14ac:dyDescent="0.2">
      <c r="B3048" s="46" t="s">
        <v>51</v>
      </c>
      <c r="D3048" s="49">
        <f>_xll.qlCalendarAdvance(LocalCalendar,$D3047,B3048,"f",FALSE)</f>
        <v>61162</v>
      </c>
      <c r="E3048" s="49">
        <f>_xll.qlInterestRateIndexValueDate(IndexON,D3048)</f>
        <v>61162</v>
      </c>
      <c r="F3048" s="52">
        <f>IFERROR(_xll.qlIndexFixing(IndexON,D3048,TRUE,_xll.ohTrigger(RecalcTrigger,TriggerON)),NA())</f>
        <v>1.2122781334618082E-2</v>
      </c>
      <c r="H3048" s="49">
        <f>_xll.qlCalendarAdvance(IborCalendar,$H3047,B3048,"f",FALSE)</f>
        <v>61135</v>
      </c>
      <c r="I3048" s="49">
        <f>_xll.qlInterestRateIndexValueDate(Index1M,$H3048)</f>
        <v>61137</v>
      </c>
      <c r="J3048" s="52">
        <f>IFERROR(_xll.qlIndexFixing(Index1M,$H3048,TRUE,_xll.ohTrigger(RecalcTrigger,Trigger1M)),NA())</f>
        <v>1.5204839996330474E-2</v>
      </c>
      <c r="K3048" s="52">
        <f>IFERROR(_xll.qlIndexFixing(ONIndex1M,I3048,TRUE,_xll.ohTrigger(RecalcTrigger,Trigger1M)),NA())</f>
        <v>1.5195856845400257E-2</v>
      </c>
      <c r="L3048" s="52">
        <f>IFERROR(_xll.qlIndexFixing(Index3M,H3048,TRUE,_xll.ohTrigger(RecalcTrigger,Trigger3M)),NA())</f>
        <v>1.6728237345811081E-2</v>
      </c>
      <c r="M3048" s="52">
        <f>IFERROR(_xll.qlIndexFixing(ONIndex3M,I3048,TRUE,_xll.ohTrigger(RecalcTrigger,Trigger3M)),NA())</f>
        <v>1.6692970465834733E-2</v>
      </c>
      <c r="N3048" s="52">
        <f>IFERROR(_xll.qlIndexFixing(Index6M,$H3048,TRUE,_xll.ohTrigger(RecalcTrigger,Trigger6M)),NA())</f>
        <v>1.8638646063043773E-2</v>
      </c>
      <c r="O3048" s="52">
        <f>IFERROR(_xll.qlIndexFixing(ONIndex6M,I3048,TRUE,_xll.ohTrigger(RecalcTrigger,Trigger6M)),NA())</f>
        <v>1.8552471683372929E-2</v>
      </c>
      <c r="P3048" s="52">
        <f>IFERROR(_xll.qlIndexFixing(Index1Y,$H3048,TRUE,_xll.ohTrigger(RecalcTrigger,Trigger1Y)),NA())</f>
        <v>2.0704918019933339E-2</v>
      </c>
      <c r="Q3048" s="52">
        <f>IFERROR(_xll.qlIndexFixing(ONIndex1Y,I3048,TRUE,_xll.ohTrigger(RecalcTrigger,Trigger1Y)),NA())</f>
        <v>2.049493856642215E-2</v>
      </c>
    </row>
    <row r="3049" spans="2:17" x14ac:dyDescent="0.2">
      <c r="B3049" s="46" t="s">
        <v>51</v>
      </c>
      <c r="D3049" s="49">
        <f>_xll.qlCalendarAdvance(LocalCalendar,$D3048,B3049,"f",FALSE)</f>
        <v>61169</v>
      </c>
      <c r="E3049" s="49">
        <f>_xll.qlInterestRateIndexValueDate(IndexON,D3049)</f>
        <v>61169</v>
      </c>
      <c r="F3049" s="52">
        <f>IFERROR(_xll.qlIndexFixing(IndexON,D3049,TRUE,_xll.ohTrigger(RecalcTrigger,TriggerON)),NA())</f>
        <v>1.2122781334618082E-2</v>
      </c>
      <c r="H3049" s="49">
        <f>_xll.qlCalendarAdvance(IborCalendar,$H3048,B3049,"f",FALSE)</f>
        <v>61142</v>
      </c>
      <c r="I3049" s="49">
        <f>_xll.qlInterestRateIndexValueDate(Index1M,$H3049)</f>
        <v>61144</v>
      </c>
      <c r="J3049" s="52">
        <f>IFERROR(_xll.qlIndexFixing(Index1M,$H3049,TRUE,_xll.ohTrigger(RecalcTrigger,Trigger1M)),NA())</f>
        <v>1.5204839996330474E-2</v>
      </c>
      <c r="K3049" s="52">
        <f>IFERROR(_xll.qlIndexFixing(ONIndex1M,I3049,TRUE,_xll.ohTrigger(RecalcTrigger,Trigger1M)),NA())</f>
        <v>1.5196177550362844E-2</v>
      </c>
      <c r="L3049" s="52">
        <f>IFERROR(_xll.qlIndexFixing(Index3M,H3049,TRUE,_xll.ohTrigger(RecalcTrigger,Trigger3M)),NA())</f>
        <v>1.6728625445395551E-2</v>
      </c>
      <c r="M3049" s="52">
        <f>IFERROR(_xll.qlIndexFixing(ONIndex3M,I3049,TRUE,_xll.ohTrigger(RecalcTrigger,Trigger3M)),NA())</f>
        <v>1.6693357475079384E-2</v>
      </c>
      <c r="N3049" s="52">
        <f>IFERROR(_xll.qlIndexFixing(Index6M,$H3049,TRUE,_xll.ohTrigger(RecalcTrigger,Trigger6M)),NA())</f>
        <v>1.863856240900829E-2</v>
      </c>
      <c r="O3049" s="52">
        <f>IFERROR(_xll.qlIndexFixing(ONIndex6M,I3049,TRUE,_xll.ohTrigger(RecalcTrigger,Trigger6M)),NA())</f>
        <v>1.855285849464261E-2</v>
      </c>
      <c r="P3049" s="52">
        <f>IFERROR(_xll.qlIndexFixing(Index1Y,$H3049,TRUE,_xll.ohTrigger(RecalcTrigger,Trigger1Y)),NA())</f>
        <v>2.0705354404121672E-2</v>
      </c>
      <c r="Q3049" s="52">
        <f>IFERROR(_xll.qlIndexFixing(ONIndex1Y,I3049,TRUE,_xll.ohTrigger(RecalcTrigger,Trigger1Y)),NA())</f>
        <v>2.0495361483723329E-2</v>
      </c>
    </row>
    <row r="3050" spans="2:17" x14ac:dyDescent="0.2">
      <c r="B3050" s="46" t="s">
        <v>51</v>
      </c>
      <c r="D3050" s="49">
        <f>_xll.qlCalendarAdvance(LocalCalendar,$D3049,B3050,"f",FALSE)</f>
        <v>61176</v>
      </c>
      <c r="E3050" s="49">
        <f>_xll.qlInterestRateIndexValueDate(IndexON,D3050)</f>
        <v>61176</v>
      </c>
      <c r="F3050" s="52">
        <f>IFERROR(_xll.qlIndexFixing(IndexON,D3050,TRUE,_xll.ohTrigger(RecalcTrigger,TriggerON)),NA())</f>
        <v>1.2122781334618082E-2</v>
      </c>
      <c r="H3050" s="49">
        <f>_xll.qlCalendarAdvance(IborCalendar,$H3049,B3050,"f",FALSE)</f>
        <v>61149</v>
      </c>
      <c r="I3050" s="49">
        <f>_xll.qlInterestRateIndexValueDate(Index1M,$H3050)</f>
        <v>61151</v>
      </c>
      <c r="J3050" s="52">
        <f>IFERROR(_xll.qlIndexFixing(Index1M,$H3050,TRUE,_xll.ohTrigger(RecalcTrigger,Trigger1M)),NA())</f>
        <v>1.5205160954078756E-2</v>
      </c>
      <c r="K3050" s="52">
        <f>IFERROR(_xll.qlIndexFixing(ONIndex1M,I3050,TRUE,_xll.ohTrigger(RecalcTrigger,Trigger1M)),NA())</f>
        <v>1.5195856845373612E-2</v>
      </c>
      <c r="L3050" s="52">
        <f>IFERROR(_xll.qlIndexFixing(Index3M,H3050,TRUE,_xll.ohTrigger(RecalcTrigger,Trigger3M)),NA())</f>
        <v>1.6728625445395551E-2</v>
      </c>
      <c r="M3050" s="52">
        <f>IFERROR(_xll.qlIndexFixing(ONIndex3M,I3050,TRUE,_xll.ohTrigger(RecalcTrigger,Trigger3M)),NA())</f>
        <v>1.6692970465834733E-2</v>
      </c>
      <c r="N3050" s="52">
        <f>IFERROR(_xll.qlIndexFixing(Index6M,$H3050,TRUE,_xll.ohTrigger(RecalcTrigger,Trigger6M)),NA())</f>
        <v>1.863847893109009E-2</v>
      </c>
      <c r="O3050" s="52">
        <f>IFERROR(_xll.qlIndexFixing(ONIndex6M,I3050,TRUE,_xll.ohTrigger(RecalcTrigger,Trigger6M)),NA())</f>
        <v>1.8552301575232022E-2</v>
      </c>
      <c r="P3050" s="52">
        <f>IFERROR(_xll.qlIndexFixing(Index1Y,$H3050,TRUE,_xll.ohTrigger(RecalcTrigger,Trigger1Y)),NA())</f>
        <v>2.0704628835051739E-2</v>
      </c>
      <c r="Q3050" s="52">
        <f>IFERROR(_xll.qlIndexFixing(ONIndex1Y,I3050,TRUE,_xll.ohTrigger(RecalcTrigger,Trigger1Y)),NA())</f>
        <v>2.0494639352861554E-2</v>
      </c>
    </row>
    <row r="3051" spans="2:17" x14ac:dyDescent="0.2">
      <c r="B3051" s="46" t="s">
        <v>51</v>
      </c>
      <c r="D3051" s="49">
        <f>_xll.qlCalendarAdvance(LocalCalendar,$D3050,B3051,"f",FALSE)</f>
        <v>61183</v>
      </c>
      <c r="E3051" s="49">
        <f>_xll.qlInterestRateIndexValueDate(IndexON,D3051)</f>
        <v>61183</v>
      </c>
      <c r="F3051" s="52">
        <f>IFERROR(_xll.qlIndexFixing(IndexON,D3051,TRUE,_xll.ohTrigger(RecalcTrigger,TriggerON)),NA())</f>
        <v>1.2122781334618082E-2</v>
      </c>
      <c r="H3051" s="49">
        <f>_xll.qlCalendarAdvance(IborCalendar,$H3050,B3051,"f",FALSE)</f>
        <v>61156</v>
      </c>
      <c r="I3051" s="49">
        <f>_xll.qlInterestRateIndexValueDate(Index1M,$H3051)</f>
        <v>61158</v>
      </c>
      <c r="J3051" s="52">
        <f>IFERROR(_xll.qlIndexFixing(Index1M,$H3051,TRUE,_xll.ohTrigger(RecalcTrigger,Trigger1M)),NA())</f>
        <v>1.5204839996330474E-2</v>
      </c>
      <c r="K3051" s="52">
        <f>IFERROR(_xll.qlIndexFixing(ONIndex1M,I3051,TRUE,_xll.ohTrigger(RecalcTrigger,Trigger1M)),NA())</f>
        <v>1.5195856845400257E-2</v>
      </c>
      <c r="L3051" s="52">
        <f>IFERROR(_xll.qlIndexFixing(Index3M,H3051,TRUE,_xll.ohTrigger(RecalcTrigger,Trigger3M)),NA())</f>
        <v>1.6728237345810231E-2</v>
      </c>
      <c r="M3051" s="52">
        <f>IFERROR(_xll.qlIndexFixing(ONIndex3M,I3051,TRUE,_xll.ohTrigger(RecalcTrigger,Trigger3M)),NA())</f>
        <v>1.6692970465834733E-2</v>
      </c>
      <c r="N3051" s="52">
        <f>IFERROR(_xll.qlIndexFixing(Index6M,$H3051,TRUE,_xll.ohTrigger(RecalcTrigger,Trigger6M)),NA())</f>
        <v>1.8638395629289175E-2</v>
      </c>
      <c r="O3051" s="52">
        <f>IFERROR(_xll.qlIndexFixing(ONIndex6M,I3051,TRUE,_xll.ohTrigger(RecalcTrigger,Trigger6M)),NA())</f>
        <v>1.8552216782872222E-2</v>
      </c>
      <c r="P3051" s="52">
        <f>IFERROR(_xll.qlIndexFixing(Index1Y,$H3051,TRUE,_xll.ohTrigger(RecalcTrigger,Trigger1Y)),NA())</f>
        <v>2.0704484712606316E-2</v>
      </c>
      <c r="Q3051" s="52">
        <f>IFERROR(_xll.qlIndexFixing(ONIndex1Y,I3051,TRUE,_xll.ohTrigger(RecalcTrigger,Trigger1Y)),NA())</f>
        <v>2.0494490206406368E-2</v>
      </c>
    </row>
    <row r="3052" spans="2:17" x14ac:dyDescent="0.2">
      <c r="B3052" s="46" t="s">
        <v>51</v>
      </c>
      <c r="D3052" s="49">
        <f>_xll.qlCalendarAdvance(LocalCalendar,$D3051,B3052,"f",FALSE)</f>
        <v>61190</v>
      </c>
      <c r="E3052" s="49">
        <f>_xll.qlInterestRateIndexValueDate(IndexON,D3052)</f>
        <v>61190</v>
      </c>
      <c r="F3052" s="52">
        <f>IFERROR(_xll.qlIndexFixing(IndexON,D3052,TRUE,_xll.ohTrigger(RecalcTrigger,TriggerON)),NA())</f>
        <v>1.2122781334618082E-2</v>
      </c>
      <c r="H3052" s="49">
        <f>_xll.qlCalendarAdvance(IborCalendar,$H3051,B3052,"f",FALSE)</f>
        <v>61163</v>
      </c>
      <c r="I3052" s="49">
        <f>_xll.qlInterestRateIndexValueDate(Index1M,$H3052)</f>
        <v>61165</v>
      </c>
      <c r="J3052" s="52">
        <f>IFERROR(_xll.qlIndexFixing(Index1M,$H3052,TRUE,_xll.ohTrigger(RecalcTrigger,Trigger1M)),NA())</f>
        <v>1.5204839996330474E-2</v>
      </c>
      <c r="K3052" s="52">
        <f>IFERROR(_xll.qlIndexFixing(ONIndex1M,I3052,TRUE,_xll.ohTrigger(RecalcTrigger,Trigger1M)),NA())</f>
        <v>1.5195856845400257E-2</v>
      </c>
      <c r="L3052" s="52">
        <f>IFERROR(_xll.qlIndexFixing(Index3M,H3052,TRUE,_xll.ohTrigger(RecalcTrigger,Trigger3M)),NA())</f>
        <v>1.6728237345811081E-2</v>
      </c>
      <c r="M3052" s="52">
        <f>IFERROR(_xll.qlIndexFixing(ONIndex3M,I3052,TRUE,_xll.ohTrigger(RecalcTrigger,Trigger3M)),NA())</f>
        <v>1.6692970465861379E-2</v>
      </c>
      <c r="N3052" s="52">
        <f>IFERROR(_xll.qlIndexFixing(Index6M,$H3052,TRUE,_xll.ohTrigger(RecalcTrigger,Trigger6M)),NA())</f>
        <v>1.863831250360597E-2</v>
      </c>
      <c r="O3052" s="52">
        <f>IFERROR(_xll.qlIndexFixing(ONIndex6M,I3052,TRUE,_xll.ohTrigger(RecalcTrigger,Trigger6M)),NA())</f>
        <v>1.855213216498619E-2</v>
      </c>
      <c r="P3052" s="52">
        <f>IFERROR(_xll.qlIndexFixing(Index1Y,$H3052,TRUE,_xll.ohTrigger(RecalcTrigger,Trigger1Y)),NA())</f>
        <v>2.0704340903491509E-2</v>
      </c>
      <c r="Q3052" s="52">
        <f>IFERROR(_xll.qlIndexFixing(ONIndex1Y,I3052,TRUE,_xll.ohTrigger(RecalcTrigger,Trigger1Y)),NA())</f>
        <v>2.0494341366852353E-2</v>
      </c>
    </row>
    <row r="3053" spans="2:17" x14ac:dyDescent="0.2">
      <c r="B3053" s="46" t="s">
        <v>51</v>
      </c>
      <c r="D3053" s="49">
        <f>_xll.qlCalendarAdvance(LocalCalendar,$D3052,B3053,"f",FALSE)</f>
        <v>61197</v>
      </c>
      <c r="E3053" s="49">
        <f>_xll.qlInterestRateIndexValueDate(IndexON,D3053)</f>
        <v>61197</v>
      </c>
      <c r="F3053" s="52">
        <f>IFERROR(_xll.qlIndexFixing(IndexON,D3053,TRUE,_xll.ohTrigger(RecalcTrigger,TriggerON)),NA())</f>
        <v>1.2122781334618082E-2</v>
      </c>
      <c r="H3053" s="49">
        <f>_xll.qlCalendarAdvance(IborCalendar,$H3052,B3053,"f",FALSE)</f>
        <v>61170</v>
      </c>
      <c r="I3053" s="49">
        <f>_xll.qlInterestRateIndexValueDate(Index1M,$H3053)</f>
        <v>61172</v>
      </c>
      <c r="J3053" s="52">
        <f>IFERROR(_xll.qlIndexFixing(Index1M,$H3053,TRUE,_xll.ohTrigger(RecalcTrigger,Trigger1M)),NA())</f>
        <v>1.5204839996330474E-2</v>
      </c>
      <c r="K3053" s="52">
        <f>IFERROR(_xll.qlIndexFixing(ONIndex1M,I3053,TRUE,_xll.ohTrigger(RecalcTrigger,Trigger1M)),NA())</f>
        <v>1.5195856845400257E-2</v>
      </c>
      <c r="L3053" s="52">
        <f>IFERROR(_xll.qlIndexFixing(Index3M,H3053,TRUE,_xll.ohTrigger(RecalcTrigger,Trigger3M)),NA())</f>
        <v>1.6728237345811081E-2</v>
      </c>
      <c r="M3053" s="52">
        <f>IFERROR(_xll.qlIndexFixing(ONIndex3M,I3053,TRUE,_xll.ohTrigger(RecalcTrigger,Trigger3M)),NA())</f>
        <v>1.6692970465834733E-2</v>
      </c>
      <c r="N3053" s="52">
        <f>IFERROR(_xll.qlIndexFixing(Index6M,$H3053,TRUE,_xll.ohTrigger(RecalcTrigger,Trigger6M)),NA())</f>
        <v>1.8639179750103103E-2</v>
      </c>
      <c r="O3053" s="52">
        <f>IFERROR(_xll.qlIndexFixing(ONIndex6M,I3053,TRUE,_xll.ohTrigger(RecalcTrigger,Trigger6M)),NA())</f>
        <v>1.8552047721547282E-2</v>
      </c>
      <c r="P3053" s="52">
        <f>IFERROR(_xll.qlIndexFixing(Index1Y,$H3053,TRUE,_xll.ohTrigger(RecalcTrigger,Trigger1Y)),NA())</f>
        <v>2.0704197407707101E-2</v>
      </c>
      <c r="Q3053" s="52">
        <f>IFERROR(_xll.qlIndexFixing(ONIndex1Y,I3053,TRUE,_xll.ohTrigger(RecalcTrigger,Trigger1Y)),NA())</f>
        <v>2.0494192834199509E-2</v>
      </c>
    </row>
    <row r="3054" spans="2:17" x14ac:dyDescent="0.2">
      <c r="B3054" s="46" t="s">
        <v>51</v>
      </c>
      <c r="D3054" s="49">
        <f>_xll.qlCalendarAdvance(LocalCalendar,$D3053,B3054,"f",FALSE)</f>
        <v>61204</v>
      </c>
      <c r="E3054" s="49">
        <f>_xll.qlInterestRateIndexValueDate(IndexON,D3054)</f>
        <v>61204</v>
      </c>
      <c r="F3054" s="52">
        <f>IFERROR(_xll.qlIndexFixing(IndexON,D3054,TRUE,_xll.ohTrigger(RecalcTrigger,TriggerON)),NA())</f>
        <v>1.2122781334618082E-2</v>
      </c>
      <c r="H3054" s="49">
        <f>_xll.qlCalendarAdvance(IborCalendar,$H3053,B3054,"f",FALSE)</f>
        <v>61177</v>
      </c>
      <c r="I3054" s="49">
        <f>_xll.qlInterestRateIndexValueDate(Index1M,$H3054)</f>
        <v>61179</v>
      </c>
      <c r="J3054" s="52">
        <f>IFERROR(_xll.qlIndexFixing(Index1M,$H3054,TRUE,_xll.ohTrigger(RecalcTrigger,Trigger1M)),NA())</f>
        <v>1.5204839996333052E-2</v>
      </c>
      <c r="K3054" s="52">
        <f>IFERROR(_xll.qlIndexFixing(ONIndex1M,I3054,TRUE,_xll.ohTrigger(RecalcTrigger,Trigger1M)),NA())</f>
        <v>1.5196177550362844E-2</v>
      </c>
      <c r="L3054" s="52">
        <f>IFERROR(_xll.qlIndexFixing(Index3M,H3054,TRUE,_xll.ohTrigger(RecalcTrigger,Trigger3M)),NA())</f>
        <v>1.6728237345811081E-2</v>
      </c>
      <c r="M3054" s="52">
        <f>IFERROR(_xll.qlIndexFixing(ONIndex3M,I3054,TRUE,_xll.ohTrigger(RecalcTrigger,Trigger3M)),NA())</f>
        <v>1.6693357475079384E-2</v>
      </c>
      <c r="N3054" s="52">
        <f>IFERROR(_xll.qlIndexFixing(Index6M,$H3054,TRUE,_xll.ohTrigger(RecalcTrigger,Trigger6M)),NA())</f>
        <v>1.8638621878372664E-2</v>
      </c>
      <c r="O3054" s="52">
        <f>IFERROR(_xll.qlIndexFixing(ONIndex6M,I3054,TRUE,_xll.ohTrigger(RecalcTrigger,Trigger6M)),NA())</f>
        <v>1.855243544566676E-2</v>
      </c>
      <c r="P3054" s="52">
        <f>IFERROR(_xll.qlIndexFixing(Index1Y,$H3054,TRUE,_xll.ohTrigger(RecalcTrigger,Trigger1Y)),NA())</f>
        <v>2.0704054225252434E-2</v>
      </c>
      <c r="Q3054" s="52">
        <f>IFERROR(_xll.qlIndexFixing(ONIndex1Y,I3054,TRUE,_xll.ohTrigger(RecalcTrigger,Trigger1Y)),NA())</f>
        <v>2.0494617353146172E-2</v>
      </c>
    </row>
    <row r="3055" spans="2:17" x14ac:dyDescent="0.2">
      <c r="B3055" s="46" t="s">
        <v>51</v>
      </c>
      <c r="D3055" s="49">
        <f>_xll.qlCalendarAdvance(LocalCalendar,$D3054,B3055,"f",FALSE)</f>
        <v>61211</v>
      </c>
      <c r="E3055" s="49">
        <f>_xll.qlInterestRateIndexValueDate(IndexON,D3055)</f>
        <v>61211</v>
      </c>
      <c r="F3055" s="52">
        <f>IFERROR(_xll.qlIndexFixing(IndexON,D3055,TRUE,_xll.ohTrigger(RecalcTrigger,TriggerON)),NA())</f>
        <v>1.2122781334698018E-2</v>
      </c>
      <c r="H3055" s="49">
        <f>_xll.qlCalendarAdvance(IborCalendar,$H3054,B3055,"f",FALSE)</f>
        <v>61184</v>
      </c>
      <c r="I3055" s="49">
        <f>_xll.qlInterestRateIndexValueDate(Index1M,$H3055)</f>
        <v>61186</v>
      </c>
      <c r="J3055" s="52">
        <f>IFERROR(_xll.qlIndexFixing(Index1M,$H3055,TRUE,_xll.ohTrigger(RecalcTrigger,Trigger1M)),NA())</f>
        <v>1.5204839996330474E-2</v>
      </c>
      <c r="K3055" s="52">
        <f>IFERROR(_xll.qlIndexFixing(ONIndex1M,I3055,TRUE,_xll.ohTrigger(RecalcTrigger,Trigger1M)),NA())</f>
        <v>1.5195856845400257E-2</v>
      </c>
      <c r="L3055" s="52">
        <f>IFERROR(_xll.qlIndexFixing(Index3M,H3055,TRUE,_xll.ohTrigger(RecalcTrigger,Trigger3M)),NA())</f>
        <v>1.6728625445395551E-2</v>
      </c>
      <c r="M3055" s="52">
        <f>IFERROR(_xll.qlIndexFixing(ONIndex3M,I3055,TRUE,_xll.ohTrigger(RecalcTrigger,Trigger3M)),NA())</f>
        <v>1.6692970465834733E-2</v>
      </c>
      <c r="N3055" s="52">
        <f>IFERROR(_xll.qlIndexFixing(Index6M,$H3055,TRUE,_xll.ohTrigger(RecalcTrigger,Trigger6M)),NA())</f>
        <v>1.8638064183258335E-2</v>
      </c>
      <c r="O3055" s="52">
        <f>IFERROR(_xll.qlIndexFixing(ONIndex6M,I3055,TRUE,_xll.ohTrigger(RecalcTrigger,Trigger6M)),NA())</f>
        <v>1.8551879358117418E-2</v>
      </c>
      <c r="P3055" s="52">
        <f>IFERROR(_xll.qlIndexFixing(Index1Y,$H3055,TRUE,_xll.ohTrigger(RecalcTrigger,Trigger1Y)),NA())</f>
        <v>2.0703911356127945E-2</v>
      </c>
      <c r="Q3055" s="52">
        <f>IFERROR(_xll.qlIndexFixing(ONIndex1Y,I3055,TRUE,_xll.ohTrigger(RecalcTrigger,Trigger1Y)),NA())</f>
        <v>2.0493896689517399E-2</v>
      </c>
    </row>
    <row r="3056" spans="2:17" x14ac:dyDescent="0.2">
      <c r="B3056" s="46" t="s">
        <v>51</v>
      </c>
      <c r="D3056" s="49">
        <f>_xll.qlCalendarAdvance(LocalCalendar,$D3055,B3056,"f",FALSE)</f>
        <v>61218</v>
      </c>
      <c r="E3056" s="49">
        <f>_xll.qlInterestRateIndexValueDate(IndexON,D3056)</f>
        <v>61218</v>
      </c>
      <c r="F3056" s="52">
        <f>IFERROR(_xll.qlIndexFixing(IndexON,D3056,TRUE,_xll.ohTrigger(RecalcTrigger,TriggerON)),NA())</f>
        <v>1.2122781334618082E-2</v>
      </c>
      <c r="H3056" s="49">
        <f>_xll.qlCalendarAdvance(IborCalendar,$H3055,B3056,"f",FALSE)</f>
        <v>61191</v>
      </c>
      <c r="I3056" s="49">
        <f>_xll.qlInterestRateIndexValueDate(Index1M,$H3056)</f>
        <v>61193</v>
      </c>
      <c r="J3056" s="52">
        <f>IFERROR(_xll.qlIndexFixing(Index1M,$H3056,TRUE,_xll.ohTrigger(RecalcTrigger,Trigger1M)),NA())</f>
        <v>1.5204839996333052E-2</v>
      </c>
      <c r="K3056" s="52">
        <f>IFERROR(_xll.qlIndexFixing(ONIndex1M,I3056,TRUE,_xll.ohTrigger(RecalcTrigger,Trigger1M)),NA())</f>
        <v>1.5195856845426903E-2</v>
      </c>
      <c r="L3056" s="52">
        <f>IFERROR(_xll.qlIndexFixing(Index3M,H3056,TRUE,_xll.ohTrigger(RecalcTrigger,Trigger3M)),NA())</f>
        <v>1.6728237345811081E-2</v>
      </c>
      <c r="M3056" s="52">
        <f>IFERROR(_xll.qlIndexFixing(ONIndex3M,I3056,TRUE,_xll.ohTrigger(RecalcTrigger,Trigger3M)),NA())</f>
        <v>1.6692970465834733E-2</v>
      </c>
      <c r="N3056" s="52">
        <f>IFERROR(_xll.qlIndexFixing(Index6M,$H3056,TRUE,_xll.ohTrigger(RecalcTrigger,Trigger6M)),NA())</f>
        <v>1.8638456876483953E-2</v>
      </c>
      <c r="O3056" s="52">
        <f>IFERROR(_xll.qlIndexFixing(ONIndex6M,I3056,TRUE,_xll.ohTrigger(RecalcTrigger,Trigger6M)),NA())</f>
        <v>1.8551795438073171E-2</v>
      </c>
      <c r="P3056" s="52">
        <f>IFERROR(_xll.qlIndexFixing(Index1Y,$H3056,TRUE,_xll.ohTrigger(RecalcTrigger,Trigger1Y)),NA())</f>
        <v>2.0703768800333418E-2</v>
      </c>
      <c r="Q3056" s="52">
        <f>IFERROR(_xll.qlIndexFixing(ONIndex1Y,I3056,TRUE,_xll.ohTrigger(RecalcTrigger,Trigger1Y)),NA())</f>
        <v>2.0493749077488133E-2</v>
      </c>
    </row>
    <row r="3057" spans="2:17" x14ac:dyDescent="0.2">
      <c r="B3057" s="46" t="s">
        <v>51</v>
      </c>
      <c r="D3057" s="49">
        <f>_xll.qlCalendarAdvance(LocalCalendar,$D3056,B3057,"f",FALSE)</f>
        <v>61225</v>
      </c>
      <c r="E3057" s="49">
        <f>_xll.qlInterestRateIndexValueDate(IndexON,D3057)</f>
        <v>61225</v>
      </c>
      <c r="F3057" s="52">
        <f>IFERROR(_xll.qlIndexFixing(IndexON,D3057,TRUE,_xll.ohTrigger(RecalcTrigger,TriggerON)),NA())</f>
        <v>1.2122781334538146E-2</v>
      </c>
      <c r="H3057" s="49">
        <f>_xll.qlCalendarAdvance(IborCalendar,$H3056,B3057,"f",FALSE)</f>
        <v>61198</v>
      </c>
      <c r="I3057" s="49">
        <f>_xll.qlInterestRateIndexValueDate(Index1M,$H3057)</f>
        <v>61200</v>
      </c>
      <c r="J3057" s="52">
        <f>IFERROR(_xll.qlIndexFixing(Index1M,$H3057,TRUE,_xll.ohTrigger(RecalcTrigger,Trigger1M)),NA())</f>
        <v>1.5204839996330474E-2</v>
      </c>
      <c r="K3057" s="52">
        <f>IFERROR(_xll.qlIndexFixing(ONIndex1M,I3057,TRUE,_xll.ohTrigger(RecalcTrigger,Trigger1M)),NA())</f>
        <v>1.5195856845373612E-2</v>
      </c>
      <c r="L3057" s="52">
        <f>IFERROR(_xll.qlIndexFixing(Index3M,H3057,TRUE,_xll.ohTrigger(RecalcTrigger,Trigger3M)),NA())</f>
        <v>1.6728237345811081E-2</v>
      </c>
      <c r="M3057" s="52">
        <f>IFERROR(_xll.qlIndexFixing(ONIndex3M,I3057,TRUE,_xll.ohTrigger(RecalcTrigger,Trigger3M)),NA())</f>
        <v>1.6692970465834733E-2</v>
      </c>
      <c r="N3057" s="52">
        <f>IFERROR(_xll.qlIndexFixing(Index6M,$H3057,TRUE,_xll.ohTrigger(RecalcTrigger,Trigger6M)),NA())</f>
        <v>1.863789951694575E-2</v>
      </c>
      <c r="O3057" s="52">
        <f>IFERROR(_xll.qlIndexFixing(ONIndex6M,I3057,TRUE,_xll.ohTrigger(RecalcTrigger,Trigger6M)),NA())</f>
        <v>1.8551711692555983E-2</v>
      </c>
      <c r="P3057" s="52">
        <f>IFERROR(_xll.qlIndexFixing(Index1Y,$H3057,TRUE,_xll.ohTrigger(RecalcTrigger,Trigger1Y)),NA())</f>
        <v>2.0703626557867984E-2</v>
      </c>
      <c r="Q3057" s="52">
        <f>IFERROR(_xll.qlIndexFixing(ONIndex1Y,I3057,TRUE,_xll.ohTrigger(RecalcTrigger,Trigger1Y)),NA())</f>
        <v>2.0493601772333392E-2</v>
      </c>
    </row>
    <row r="3058" spans="2:17" x14ac:dyDescent="0.2">
      <c r="B3058" s="46" t="s">
        <v>51</v>
      </c>
      <c r="D3058" s="49">
        <f>_xll.qlCalendarAdvance(LocalCalendar,$D3057,B3058,"f",FALSE)</f>
        <v>61232</v>
      </c>
      <c r="E3058" s="49">
        <f>_xll.qlInterestRateIndexValueDate(IndexON,D3058)</f>
        <v>61232</v>
      </c>
      <c r="F3058" s="52">
        <f>IFERROR(_xll.qlIndexFixing(IndexON,D3058,TRUE,_xll.ohTrigger(RecalcTrigger,TriggerON)),NA())</f>
        <v>1.2122781334698018E-2</v>
      </c>
      <c r="H3058" s="49">
        <f>_xll.qlCalendarAdvance(IborCalendar,$H3057,B3058,"f",FALSE)</f>
        <v>61205</v>
      </c>
      <c r="I3058" s="49">
        <f>_xll.qlInterestRateIndexValueDate(Index1M,$H3058)</f>
        <v>61207</v>
      </c>
      <c r="J3058" s="52">
        <f>IFERROR(_xll.qlIndexFixing(Index1M,$H3058,TRUE,_xll.ohTrigger(RecalcTrigger,Trigger1M)),NA())</f>
        <v>1.5205481920859335E-2</v>
      </c>
      <c r="K3058" s="52">
        <f>IFERROR(_xll.qlIndexFixing(ONIndex1M,I3058,TRUE,_xll.ohTrigger(RecalcTrigger,Trigger1M)),NA())</f>
        <v>1.5195856845400257E-2</v>
      </c>
      <c r="L3058" s="52">
        <f>IFERROR(_xll.qlIndexFixing(Index3M,H3058,TRUE,_xll.ohTrigger(RecalcTrigger,Trigger3M)),NA())</f>
        <v>1.6728237345811081E-2</v>
      </c>
      <c r="M3058" s="52">
        <f>IFERROR(_xll.qlIndexFixing(ONIndex3M,I3058,TRUE,_xll.ohTrigger(RecalcTrigger,Trigger3M)),NA())</f>
        <v>1.6692970465834733E-2</v>
      </c>
      <c r="N3058" s="52">
        <f>IFERROR(_xll.qlIndexFixing(Index6M,$H3058,TRUE,_xll.ohTrigger(RecalcTrigger,Trigger6M)),NA())</f>
        <v>1.8638292579100081E-2</v>
      </c>
      <c r="O3058" s="52">
        <f>IFERROR(_xll.qlIndexFixing(ONIndex6M,I3058,TRUE,_xll.ohTrigger(RecalcTrigger,Trigger6M)),NA())</f>
        <v>1.8551628121485919E-2</v>
      </c>
      <c r="P3058" s="52">
        <f>IFERROR(_xll.qlIndexFixing(Index1Y,$H3058,TRUE,_xll.ohTrigger(RecalcTrigger,Trigger1Y)),NA())</f>
        <v>2.0704065890122043E-2</v>
      </c>
      <c r="Q3058" s="52">
        <f>IFERROR(_xll.qlIndexFixing(ONIndex1Y,I3058,TRUE,_xll.ohTrigger(RecalcTrigger,Trigger1Y)),NA())</f>
        <v>2.0493454774106468E-2</v>
      </c>
    </row>
    <row r="3059" spans="2:17" x14ac:dyDescent="0.2">
      <c r="B3059" s="46" t="s">
        <v>51</v>
      </c>
      <c r="D3059" s="49">
        <f>_xll.qlCalendarAdvance(LocalCalendar,$D3058,B3059,"f",FALSE)</f>
        <v>61239</v>
      </c>
      <c r="E3059" s="49">
        <f>_xll.qlInterestRateIndexValueDate(IndexON,D3059)</f>
        <v>61239</v>
      </c>
      <c r="F3059" s="52">
        <f>IFERROR(_xll.qlIndexFixing(IndexON,D3059,TRUE,_xll.ohTrigger(RecalcTrigger,TriggerON)),NA())</f>
        <v>1.2122781334618082E-2</v>
      </c>
      <c r="H3059" s="49">
        <f>_xll.qlCalendarAdvance(IborCalendar,$H3058,B3059,"f",FALSE)</f>
        <v>61212</v>
      </c>
      <c r="I3059" s="49">
        <f>_xll.qlInterestRateIndexValueDate(Index1M,$H3059)</f>
        <v>61214</v>
      </c>
      <c r="J3059" s="52">
        <f>IFERROR(_xll.qlIndexFixing(Index1M,$H3059,TRUE,_xll.ohTrigger(RecalcTrigger,Trigger1M)),NA())</f>
        <v>1.5205160954081254E-2</v>
      </c>
      <c r="K3059" s="52">
        <f>IFERROR(_xll.qlIndexFixing(ONIndex1M,I3059,TRUE,_xll.ohTrigger(RecalcTrigger,Trigger1M)),NA())</f>
        <v>1.5195856845400257E-2</v>
      </c>
      <c r="L3059" s="52">
        <f>IFERROR(_xll.qlIndexFixing(Index3M,H3059,TRUE,_xll.ohTrigger(RecalcTrigger,Trigger3M)),NA())</f>
        <v>1.6728237345811081E-2</v>
      </c>
      <c r="M3059" s="52">
        <f>IFERROR(_xll.qlIndexFixing(ONIndex3M,I3059,TRUE,_xll.ohTrigger(RecalcTrigger,Trigger3M)),NA())</f>
        <v>1.6692970465834733E-2</v>
      </c>
      <c r="N3059" s="52">
        <f>IFERROR(_xll.qlIndexFixing(Index6M,$H3059,TRUE,_xll.ohTrigger(RecalcTrigger,Trigger6M)),NA())</f>
        <v>1.8637735555101866E-2</v>
      </c>
      <c r="O3059" s="52">
        <f>IFERROR(_xll.qlIndexFixing(ONIndex6M,I3059,TRUE,_xll.ohTrigger(RecalcTrigger,Trigger6M)),NA())</f>
        <v>1.8551544724862978E-2</v>
      </c>
      <c r="P3059" s="52">
        <f>IFERROR(_xll.qlIndexFixing(Index1Y,$H3059,TRUE,_xll.ohTrigger(RecalcTrigger,Trigger1Y)),NA())</f>
        <v>2.0703343012926125E-2</v>
      </c>
      <c r="Q3059" s="52">
        <f>IFERROR(_xll.qlIndexFixing(ONIndex1Y,I3059,TRUE,_xll.ohTrigger(RecalcTrigger,Trigger1Y)),NA())</f>
        <v>2.0493308082754069E-2</v>
      </c>
    </row>
    <row r="3060" spans="2:17" x14ac:dyDescent="0.2">
      <c r="B3060" s="46" t="s">
        <v>51</v>
      </c>
      <c r="D3060" s="49">
        <f>_xll.qlCalendarAdvance(LocalCalendar,$D3059,B3060,"f",FALSE)</f>
        <v>61246</v>
      </c>
      <c r="E3060" s="49">
        <f>_xll.qlInterestRateIndexValueDate(IndexON,D3060)</f>
        <v>61246</v>
      </c>
      <c r="F3060" s="52">
        <f>IFERROR(_xll.qlIndexFixing(IndexON,D3060,TRUE,_xll.ohTrigger(RecalcTrigger,TriggerON)),NA())</f>
        <v>1.2122781334618082E-2</v>
      </c>
      <c r="H3060" s="49">
        <f>_xll.qlCalendarAdvance(IborCalendar,$H3059,B3060,"f",FALSE)</f>
        <v>61219</v>
      </c>
      <c r="I3060" s="49">
        <f>_xll.qlInterestRateIndexValueDate(Index1M,$H3060)</f>
        <v>61221</v>
      </c>
      <c r="J3060" s="52">
        <f>IFERROR(_xll.qlIndexFixing(Index1M,$H3060,TRUE,_xll.ohTrigger(RecalcTrigger,Trigger1M)),NA())</f>
        <v>1.5204839996330474E-2</v>
      </c>
      <c r="K3060" s="52">
        <f>IFERROR(_xll.qlIndexFixing(ONIndex1M,I3060,TRUE,_xll.ohTrigger(RecalcTrigger,Trigger1M)),NA())</f>
        <v>1.5195856845400257E-2</v>
      </c>
      <c r="L3060" s="52">
        <f>IFERROR(_xll.qlIndexFixing(Index3M,H3060,TRUE,_xll.ohTrigger(RecalcTrigger,Trigger3M)),NA())</f>
        <v>1.6728237345811081E-2</v>
      </c>
      <c r="M3060" s="52">
        <f>IFERROR(_xll.qlIndexFixing(ONIndex3M,I3060,TRUE,_xll.ohTrigger(RecalcTrigger,Trigger3M)),NA())</f>
        <v>1.6692970465834733E-2</v>
      </c>
      <c r="N3060" s="52">
        <f>IFERROR(_xll.qlIndexFixing(Index6M,$H3060,TRUE,_xll.ohTrigger(RecalcTrigger,Trigger6M)),NA())</f>
        <v>1.8637653838355629E-2</v>
      </c>
      <c r="O3060" s="52">
        <f>IFERROR(_xll.qlIndexFixing(ONIndex6M,I3060,TRUE,_xll.ohTrigger(RecalcTrigger,Trigger6M)),NA())</f>
        <v>1.8551461502740452E-2</v>
      </c>
      <c r="P3060" s="52">
        <f>IFERROR(_xll.qlIndexFixing(Index1Y,$H3060,TRUE,_xll.ohTrigger(RecalcTrigger,Trigger1Y)),NA())</f>
        <v>2.0703201710449703E-2</v>
      </c>
      <c r="Q3060" s="52">
        <f>IFERROR(_xll.qlIndexFixing(ONIndex1Y,I3060,TRUE,_xll.ohTrigger(RecalcTrigger,Trigger1Y)),NA())</f>
        <v>2.0493161698276197E-2</v>
      </c>
    </row>
    <row r="3061" spans="2:17" x14ac:dyDescent="0.2">
      <c r="B3061" s="46" t="s">
        <v>51</v>
      </c>
      <c r="D3061" s="49">
        <f>_xll.qlCalendarAdvance(LocalCalendar,$D3060,B3061,"f",FALSE)</f>
        <v>61253</v>
      </c>
      <c r="E3061" s="49">
        <f>_xll.qlInterestRateIndexValueDate(IndexON,D3061)</f>
        <v>61253</v>
      </c>
      <c r="F3061" s="52">
        <f>IFERROR(_xll.qlIndexFixing(IndexON,D3061,TRUE,_xll.ohTrigger(RecalcTrigger,TriggerON)),NA())</f>
        <v>1.2122781334618082E-2</v>
      </c>
      <c r="H3061" s="49">
        <f>_xll.qlCalendarAdvance(IborCalendar,$H3060,B3061,"f",FALSE)</f>
        <v>61226</v>
      </c>
      <c r="I3061" s="49">
        <f>_xll.qlInterestRateIndexValueDate(Index1M,$H3061)</f>
        <v>61228</v>
      </c>
      <c r="J3061" s="52">
        <f>IFERROR(_xll.qlIndexFixing(Index1M,$H3061,TRUE,_xll.ohTrigger(RecalcTrigger,Trigger1M)),NA())</f>
        <v>1.5204839996330474E-2</v>
      </c>
      <c r="K3061" s="52">
        <f>IFERROR(_xll.qlIndexFixing(ONIndex1M,I3061,TRUE,_xll.ohTrigger(RecalcTrigger,Trigger1M)),NA())</f>
        <v>1.5195856845400257E-2</v>
      </c>
      <c r="L3061" s="52">
        <f>IFERROR(_xll.qlIndexFixing(Index3M,H3061,TRUE,_xll.ohTrigger(RecalcTrigger,Trigger3M)),NA())</f>
        <v>1.6728237345810231E-2</v>
      </c>
      <c r="M3061" s="52">
        <f>IFERROR(_xll.qlIndexFixing(ONIndex3M,I3061,TRUE,_xll.ohTrigger(RecalcTrigger,Trigger3M)),NA())</f>
        <v>1.6692970465834733E-2</v>
      </c>
      <c r="N3061" s="52">
        <f>IFERROR(_xll.qlIndexFixing(Index6M,$H3061,TRUE,_xll.ohTrigger(RecalcTrigger,Trigger6M)),NA())</f>
        <v>1.8638047453970855E-2</v>
      </c>
      <c r="O3061" s="52">
        <f>IFERROR(_xll.qlIndexFixing(ONIndex6M,I3061,TRUE,_xll.ohTrigger(RecalcTrigger,Trigger6M)),NA())</f>
        <v>1.8551378455065048E-2</v>
      </c>
      <c r="P3061" s="52">
        <f>IFERROR(_xll.qlIndexFixing(Index1Y,$H3061,TRUE,_xll.ohTrigger(RecalcTrigger,Trigger1Y)),NA())</f>
        <v>2.0703060721301719E-2</v>
      </c>
      <c r="Q3061" s="52">
        <f>IFERROR(_xll.qlIndexFixing(ONIndex1Y,I3061,TRUE,_xll.ohTrigger(RecalcTrigger,Trigger1Y)),NA())</f>
        <v>2.0493015620699495E-2</v>
      </c>
    </row>
    <row r="3062" spans="2:17" x14ac:dyDescent="0.2">
      <c r="B3062" s="46" t="s">
        <v>51</v>
      </c>
      <c r="D3062" s="49">
        <f>_xll.qlCalendarAdvance(LocalCalendar,$D3061,B3062,"f",FALSE)</f>
        <v>61260</v>
      </c>
      <c r="E3062" s="49">
        <f>_xll.qlInterestRateIndexValueDate(IndexON,D3062)</f>
        <v>61260</v>
      </c>
      <c r="F3062" s="52">
        <f>IFERROR(_xll.qlIndexFixing(IndexON,D3062,TRUE,_xll.ohTrigger(RecalcTrigger,TriggerON)),NA())</f>
        <v>1.2122781334618082E-2</v>
      </c>
      <c r="H3062" s="49">
        <f>_xll.qlCalendarAdvance(IborCalendar,$H3061,B3062,"f",FALSE)</f>
        <v>61233</v>
      </c>
      <c r="I3062" s="49">
        <f>_xll.qlInterestRateIndexValueDate(Index1M,$H3062)</f>
        <v>61235</v>
      </c>
      <c r="J3062" s="52">
        <f>IFERROR(_xll.qlIndexFixing(Index1M,$H3062,TRUE,_xll.ohTrigger(RecalcTrigger,Trigger1M)),NA())</f>
        <v>1.5204839996330474E-2</v>
      </c>
      <c r="K3062" s="52">
        <f>IFERROR(_xll.qlIndexFixing(ONIndex1M,I3062,TRUE,_xll.ohTrigger(RecalcTrigger,Trigger1M)),NA())</f>
        <v>1.5196177550362844E-2</v>
      </c>
      <c r="L3062" s="52">
        <f>IFERROR(_xll.qlIndexFixing(Index3M,H3062,TRUE,_xll.ohTrigger(RecalcTrigger,Trigger3M)),NA())</f>
        <v>1.6728237345810231E-2</v>
      </c>
      <c r="M3062" s="52">
        <f>IFERROR(_xll.qlIndexFixing(ONIndex3M,I3062,TRUE,_xll.ohTrigger(RecalcTrigger,Trigger3M)),NA())</f>
        <v>1.6693357475079384E-2</v>
      </c>
      <c r="N3062" s="52">
        <f>IFERROR(_xll.qlIndexFixing(Index6M,$H3062,TRUE,_xll.ohTrigger(RecalcTrigger,Trigger6M)),NA())</f>
        <v>1.8637490933214144E-2</v>
      </c>
      <c r="O3062" s="52">
        <f>IFERROR(_xll.qlIndexFixing(ONIndex6M,I3062,TRUE,_xll.ohTrigger(RecalcTrigger,Trigger6M)),NA())</f>
        <v>1.855176764025579E-2</v>
      </c>
      <c r="P3062" s="52">
        <f>IFERROR(_xll.qlIndexFixing(Index1Y,$H3062,TRUE,_xll.ohTrigger(RecalcTrigger,Trigger1Y)),NA())</f>
        <v>2.070350136426859E-2</v>
      </c>
      <c r="Q3062" s="52">
        <f>IFERROR(_xll.qlIndexFixing(ONIndex1Y,I3062,TRUE,_xll.ohTrigger(RecalcTrigger,Trigger1Y)),NA())</f>
        <v>2.0493442703228837E-2</v>
      </c>
    </row>
    <row r="3063" spans="2:17" x14ac:dyDescent="0.2">
      <c r="B3063" s="46" t="s">
        <v>51</v>
      </c>
      <c r="D3063" s="49">
        <f>_xll.qlCalendarAdvance(LocalCalendar,$D3062,B3063,"f",FALSE)</f>
        <v>61267</v>
      </c>
      <c r="E3063" s="49">
        <f>_xll.qlInterestRateIndexValueDate(IndexON,D3063)</f>
        <v>61267</v>
      </c>
      <c r="F3063" s="52">
        <f>IFERROR(_xll.qlIndexFixing(IndexON,D3063,TRUE,_xll.ohTrigger(RecalcTrigger,TriggerON)),NA())</f>
        <v>1.2122781334538146E-2</v>
      </c>
      <c r="H3063" s="49">
        <f>_xll.qlCalendarAdvance(IborCalendar,$H3062,B3063,"f",FALSE)</f>
        <v>61240</v>
      </c>
      <c r="I3063" s="49">
        <f>_xll.qlInterestRateIndexValueDate(Index1M,$H3063)</f>
        <v>61242</v>
      </c>
      <c r="J3063" s="52">
        <f>IFERROR(_xll.qlIndexFixing(Index1M,$H3063,TRUE,_xll.ohTrigger(RecalcTrigger,Trigger1M)),NA())</f>
        <v>1.5204839996330474E-2</v>
      </c>
      <c r="K3063" s="52">
        <f>IFERROR(_xll.qlIndexFixing(ONIndex1M,I3063,TRUE,_xll.ohTrigger(RecalcTrigger,Trigger1M)),NA())</f>
        <v>1.5196177550362844E-2</v>
      </c>
      <c r="L3063" s="52">
        <f>IFERROR(_xll.qlIndexFixing(Index3M,H3063,TRUE,_xll.ohTrigger(RecalcTrigger,Trigger3M)),NA())</f>
        <v>1.6727073119059153E-2</v>
      </c>
      <c r="M3063" s="52">
        <f>IFERROR(_xll.qlIndexFixing(ONIndex3M,I3063,TRUE,_xll.ohTrigger(RecalcTrigger,Trigger3M)),NA())</f>
        <v>1.6693357475079384E-2</v>
      </c>
      <c r="N3063" s="52">
        <f>IFERROR(_xll.qlIndexFixing(Index6M,$H3063,TRUE,_xll.ohTrigger(RecalcTrigger,Trigger6M)),NA())</f>
        <v>1.8635984328558841E-2</v>
      </c>
      <c r="O3063" s="52">
        <f>IFERROR(_xll.qlIndexFixing(ONIndex6M,I3063,TRUE,_xll.ohTrigger(RecalcTrigger,Trigger6M)),NA())</f>
        <v>1.8551684949761338E-2</v>
      </c>
      <c r="P3063" s="52">
        <f>IFERROR(_xll.qlIndexFixing(Index1Y,$H3063,TRUE,_xll.ohTrigger(RecalcTrigger,Trigger1Y)),NA())</f>
        <v>2.0703361016171967E-2</v>
      </c>
      <c r="Q3063" s="52">
        <f>IFERROR(_xll.qlIndexFixing(ONIndex1Y,I3063,TRUE,_xll.ohTrigger(RecalcTrigger,Trigger1Y)),NA())</f>
        <v>2.049329725305693E-2</v>
      </c>
    </row>
    <row r="3064" spans="2:17" x14ac:dyDescent="0.2">
      <c r="B3064" s="46" t="s">
        <v>51</v>
      </c>
      <c r="D3064" s="49">
        <f>_xll.qlCalendarAdvance(LocalCalendar,$D3063,B3064,"f",FALSE)</f>
        <v>61274</v>
      </c>
      <c r="E3064" s="49">
        <f>_xll.qlInterestRateIndexValueDate(IndexON,D3064)</f>
        <v>61274</v>
      </c>
      <c r="F3064" s="52">
        <f>IFERROR(_xll.qlIndexFixing(IndexON,D3064,TRUE,_xll.ohTrigger(RecalcTrigger,TriggerON)),NA())</f>
        <v>1.2122781334698018E-2</v>
      </c>
      <c r="H3064" s="49">
        <f>_xll.qlCalendarAdvance(IborCalendar,$H3063,B3064,"f",FALSE)</f>
        <v>61247</v>
      </c>
      <c r="I3064" s="49">
        <f>_xll.qlInterestRateIndexValueDate(Index1M,$H3064)</f>
        <v>61249</v>
      </c>
      <c r="J3064" s="52">
        <f>IFERROR(_xll.qlIndexFixing(Index1M,$H3064,TRUE,_xll.ohTrigger(RecalcTrigger,Trigger1M)),NA())</f>
        <v>1.5205160954078756E-2</v>
      </c>
      <c r="K3064" s="52">
        <f>IFERROR(_xll.qlIndexFixing(ONIndex1M,I3064,TRUE,_xll.ohTrigger(RecalcTrigger,Trigger1M)),NA())</f>
        <v>1.5195856845400257E-2</v>
      </c>
      <c r="L3064" s="52">
        <f>IFERROR(_xll.qlIndexFixing(Index3M,H3064,TRUE,_xll.ohTrigger(RecalcTrigger,Trigger3M)),NA())</f>
        <v>1.6727073119059153E-2</v>
      </c>
      <c r="M3064" s="52">
        <f>IFERROR(_xll.qlIndexFixing(ONIndex3M,I3064,TRUE,_xll.ohTrigger(RecalcTrigger,Trigger3M)),NA())</f>
        <v>1.6692970465834733E-2</v>
      </c>
      <c r="N3064" s="52">
        <f>IFERROR(_xll.qlIndexFixing(Index6M,$H3064,TRUE,_xll.ohTrigger(RecalcTrigger,Trigger6M)),NA())</f>
        <v>1.8635903291067839E-2</v>
      </c>
      <c r="O3064" s="52">
        <f>IFERROR(_xll.qlIndexFixing(ONIndex6M,I3064,TRUE,_xll.ohTrigger(RecalcTrigger,Trigger6M)),NA())</f>
        <v>1.8551130358908097E-2</v>
      </c>
      <c r="P3064" s="52">
        <f>IFERROR(_xll.qlIndexFixing(Index1Y,$H3064,TRUE,_xll.ohTrigger(RecalcTrigger,Trigger1Y)),NA())</f>
        <v>2.0702639633831649E-2</v>
      </c>
      <c r="Q3064" s="52">
        <f>IFERROR(_xll.qlIndexFixing(ONIndex1Y,I3064,TRUE,_xll.ohTrigger(RecalcTrigger,Trigger1Y)),NA())</f>
        <v>2.0492579229216545E-2</v>
      </c>
    </row>
    <row r="3065" spans="2:17" x14ac:dyDescent="0.2">
      <c r="B3065" s="46" t="s">
        <v>51</v>
      </c>
      <c r="D3065" s="49">
        <f>_xll.qlCalendarAdvance(LocalCalendar,$D3064,B3065,"f",FALSE)</f>
        <v>61281</v>
      </c>
      <c r="E3065" s="49">
        <f>_xll.qlInterestRateIndexValueDate(IndexON,D3065)</f>
        <v>61281</v>
      </c>
      <c r="F3065" s="52">
        <f>IFERROR(_xll.qlIndexFixing(IndexON,D3065,TRUE,_xll.ohTrigger(RecalcTrigger,TriggerON)),NA())</f>
        <v>1.2122781334698018E-2</v>
      </c>
      <c r="H3065" s="49">
        <f>_xll.qlCalendarAdvance(IborCalendar,$H3064,B3065,"f",FALSE)</f>
        <v>61254</v>
      </c>
      <c r="I3065" s="49">
        <f>_xll.qlInterestRateIndexValueDate(Index1M,$H3065)</f>
        <v>61256</v>
      </c>
      <c r="J3065" s="52">
        <f>IFERROR(_xll.qlIndexFixing(Index1M,$H3065,TRUE,_xll.ohTrigger(RecalcTrigger,Trigger1M)),NA())</f>
        <v>1.5204839996333052E-2</v>
      </c>
      <c r="K3065" s="52">
        <f>IFERROR(_xll.qlIndexFixing(ONIndex1M,I3065,TRUE,_xll.ohTrigger(RecalcTrigger,Trigger1M)),NA())</f>
        <v>1.5195856845426903E-2</v>
      </c>
      <c r="L3065" s="52">
        <f>IFERROR(_xll.qlIndexFixing(Index3M,H3065,TRUE,_xll.ohTrigger(RecalcTrigger,Trigger3M)),NA())</f>
        <v>1.6727073119058276E-2</v>
      </c>
      <c r="M3065" s="52">
        <f>IFERROR(_xll.qlIndexFixing(ONIndex3M,I3065,TRUE,_xll.ohTrigger(RecalcTrigger,Trigger3M)),NA())</f>
        <v>1.6692970465834733E-2</v>
      </c>
      <c r="N3065" s="52">
        <f>IFERROR(_xll.qlIndexFixing(Index6M,$H3065,TRUE,_xll.ohTrigger(RecalcTrigger,Trigger6M)),NA())</f>
        <v>1.8635822429667187E-2</v>
      </c>
      <c r="O3065" s="52">
        <f>IFERROR(_xll.qlIndexFixing(ONIndex6M,I3065,TRUE,_xll.ohTrigger(RecalcTrigger,Trigger6M)),NA())</f>
        <v>1.8551048009127769E-2</v>
      </c>
      <c r="P3065" s="52">
        <f>IFERROR(_xll.qlIndexFixing(Index1Y,$H3065,TRUE,_xll.ohTrigger(RecalcTrigger,Trigger1Y)),NA())</f>
        <v>2.0702499897998716E-2</v>
      </c>
      <c r="Q3065" s="52">
        <f>IFERROR(_xll.qlIndexFixing(ONIndex1Y,I3065,TRUE,_xll.ohTrigger(RecalcTrigger,Trigger1Y)),NA())</f>
        <v>2.0492434379164592E-2</v>
      </c>
    </row>
    <row r="3066" spans="2:17" x14ac:dyDescent="0.2">
      <c r="B3066" s="46" t="s">
        <v>51</v>
      </c>
      <c r="D3066" s="49">
        <f>_xll.qlCalendarAdvance(LocalCalendar,$D3065,B3066,"f",FALSE)</f>
        <v>61288</v>
      </c>
      <c r="E3066" s="49">
        <f>_xll.qlInterestRateIndexValueDate(IndexON,D3066)</f>
        <v>61288</v>
      </c>
      <c r="F3066" s="52">
        <f>IFERROR(_xll.qlIndexFixing(IndexON,D3066,TRUE,_xll.ohTrigger(RecalcTrigger,TriggerON)),NA())</f>
        <v>1.2122781334618082E-2</v>
      </c>
      <c r="H3066" s="49">
        <f>_xll.qlCalendarAdvance(IborCalendar,$H3065,B3066,"f",FALSE)</f>
        <v>61261</v>
      </c>
      <c r="I3066" s="49">
        <f>_xll.qlInterestRateIndexValueDate(Index1M,$H3066)</f>
        <v>61263</v>
      </c>
      <c r="J3066" s="52">
        <f>IFERROR(_xll.qlIndexFixing(Index1M,$H3066,TRUE,_xll.ohTrigger(RecalcTrigger,Trigger1M)),NA())</f>
        <v>1.5204839996330474E-2</v>
      </c>
      <c r="K3066" s="52">
        <f>IFERROR(_xll.qlIndexFixing(ONIndex1M,I3066,TRUE,_xll.ohTrigger(RecalcTrigger,Trigger1M)),NA())</f>
        <v>1.5195856845400257E-2</v>
      </c>
      <c r="L3066" s="52">
        <f>IFERROR(_xll.qlIndexFixing(Index3M,H3066,TRUE,_xll.ohTrigger(RecalcTrigger,Trigger3M)),NA())</f>
        <v>1.6727073119059153E-2</v>
      </c>
      <c r="M3066" s="52">
        <f>IFERROR(_xll.qlIndexFixing(ONIndex3M,I3066,TRUE,_xll.ohTrigger(RecalcTrigger,Trigger3M)),NA())</f>
        <v>1.6692970465861379E-2</v>
      </c>
      <c r="N3066" s="52">
        <f>IFERROR(_xll.qlIndexFixing(Index6M,$H3066,TRUE,_xll.ohTrigger(RecalcTrigger,Trigger6M)),NA())</f>
        <v>1.8635741744356008E-2</v>
      </c>
      <c r="O3066" s="52">
        <f>IFERROR(_xll.qlIndexFixing(ONIndex6M,I3066,TRUE,_xll.ohTrigger(RecalcTrigger,Trigger6M)),NA())</f>
        <v>1.8550965833821209E-2</v>
      </c>
      <c r="P3066" s="52">
        <f>IFERROR(_xll.qlIndexFixing(Index1Y,$H3066,TRUE,_xll.ohTrigger(RecalcTrigger,Trigger1Y)),NA())</f>
        <v>2.0702360475494876E-2</v>
      </c>
      <c r="Q3066" s="52">
        <f>IFERROR(_xll.qlIndexFixing(ONIndex1Y,I3066,TRUE,_xll.ohTrigger(RecalcTrigger,Trigger1Y)),NA())</f>
        <v>2.0492289836040456E-2</v>
      </c>
    </row>
    <row r="3067" spans="2:17" x14ac:dyDescent="0.2">
      <c r="B3067" s="46" t="s">
        <v>51</v>
      </c>
      <c r="D3067" s="49">
        <f>_xll.qlCalendarAdvance(LocalCalendar,$D3066,B3067,"f",FALSE)</f>
        <v>61295</v>
      </c>
      <c r="E3067" s="49">
        <f>_xll.qlInterestRateIndexValueDate(IndexON,D3067)</f>
        <v>61295</v>
      </c>
      <c r="F3067" s="52">
        <f>IFERROR(_xll.qlIndexFixing(IndexON,D3067,TRUE,_xll.ohTrigger(RecalcTrigger,TriggerON)),NA())</f>
        <v>1.2122781334618082E-2</v>
      </c>
      <c r="H3067" s="49">
        <f>_xll.qlCalendarAdvance(IborCalendar,$H3066,B3067,"f",FALSE)</f>
        <v>61268</v>
      </c>
      <c r="I3067" s="49">
        <f>_xll.qlInterestRateIndexValueDate(Index1M,$H3067)</f>
        <v>61270</v>
      </c>
      <c r="J3067" s="52">
        <f>IFERROR(_xll.qlIndexFixing(Index1M,$H3067,TRUE,_xll.ohTrigger(RecalcTrigger,Trigger1M)),NA())</f>
        <v>1.5204839996333052E-2</v>
      </c>
      <c r="K3067" s="52">
        <f>IFERROR(_xll.qlIndexFixing(ONIndex1M,I3067,TRUE,_xll.ohTrigger(RecalcTrigger,Trigger1M)),NA())</f>
        <v>1.5195856845400257E-2</v>
      </c>
      <c r="L3067" s="52">
        <f>IFERROR(_xll.qlIndexFixing(Index3M,H3067,TRUE,_xll.ohTrigger(RecalcTrigger,Trigger3M)),NA())</f>
        <v>1.6727073119059153E-2</v>
      </c>
      <c r="M3067" s="52">
        <f>IFERROR(_xll.qlIndexFixing(ONIndex3M,I3067,TRUE,_xll.ohTrigger(RecalcTrigger,Trigger3M)),NA())</f>
        <v>1.6692970465861379E-2</v>
      </c>
      <c r="N3067" s="52">
        <f>IFERROR(_xll.qlIndexFixing(Index6M,$H3067,TRUE,_xll.ohTrigger(RecalcTrigger,Trigger6M)),NA())</f>
        <v>1.8635661235135177E-2</v>
      </c>
      <c r="O3067" s="52">
        <f>IFERROR(_xll.qlIndexFixing(ONIndex6M,I3067,TRUE,_xll.ohTrigger(RecalcTrigger,Trigger6M)),NA())</f>
        <v>1.8550883832961773E-2</v>
      </c>
      <c r="P3067" s="52">
        <f>IFERROR(_xll.qlIndexFixing(Index1Y,$H3067,TRUE,_xll.ohTrigger(RecalcTrigger,Trigger1Y)),NA())</f>
        <v>2.0700477334448564E-2</v>
      </c>
      <c r="Q3067" s="52">
        <f>IFERROR(_xll.qlIndexFixing(ONIndex1Y,I3067,TRUE,_xll.ohTrigger(RecalcTrigger,Trigger1Y)),NA())</f>
        <v>2.04921455997642E-2</v>
      </c>
    </row>
    <row r="3068" spans="2:17" x14ac:dyDescent="0.2">
      <c r="B3068" s="46" t="s">
        <v>51</v>
      </c>
      <c r="D3068" s="49">
        <f>_xll.qlCalendarAdvance(LocalCalendar,$D3067,B3068,"f",FALSE)</f>
        <v>61302</v>
      </c>
      <c r="E3068" s="49">
        <f>_xll.qlInterestRateIndexValueDate(IndexON,D3068)</f>
        <v>61302</v>
      </c>
      <c r="F3068" s="52">
        <f>IFERROR(_xll.qlIndexFixing(IndexON,D3068,TRUE,_xll.ohTrigger(RecalcTrigger,TriggerON)),NA())</f>
        <v>1.2122781334618082E-2</v>
      </c>
      <c r="H3068" s="49">
        <f>_xll.qlCalendarAdvance(IborCalendar,$H3067,B3068,"f",FALSE)</f>
        <v>61275</v>
      </c>
      <c r="I3068" s="49">
        <f>_xll.qlInterestRateIndexValueDate(Index1M,$H3068)</f>
        <v>61277</v>
      </c>
      <c r="J3068" s="52">
        <f>IFERROR(_xll.qlIndexFixing(Index1M,$H3068,TRUE,_xll.ohTrigger(RecalcTrigger,Trigger1M)),NA())</f>
        <v>1.5204839996333052E-2</v>
      </c>
      <c r="K3068" s="52">
        <f>IFERROR(_xll.qlIndexFixing(ONIndex1M,I3068,TRUE,_xll.ohTrigger(RecalcTrigger,Trigger1M)),NA())</f>
        <v>1.5196177550362844E-2</v>
      </c>
      <c r="L3068" s="52">
        <f>IFERROR(_xll.qlIndexFixing(Index3M,H3068,TRUE,_xll.ohTrigger(RecalcTrigger,Trigger3M)),NA())</f>
        <v>1.6728237345811081E-2</v>
      </c>
      <c r="M3068" s="52">
        <f>IFERROR(_xll.qlIndexFixing(ONIndex3M,I3068,TRUE,_xll.ohTrigger(RecalcTrigger,Trigger3M)),NA())</f>
        <v>1.6693357475079384E-2</v>
      </c>
      <c r="N3068" s="52">
        <f>IFERROR(_xll.qlIndexFixing(Index6M,$H3068,TRUE,_xll.ohTrigger(RecalcTrigger,Trigger6M)),NA())</f>
        <v>1.8637006444597568E-2</v>
      </c>
      <c r="O3068" s="52">
        <f>IFERROR(_xll.qlIndexFixing(ONIndex6M,I3068,TRUE,_xll.ohTrigger(RecalcTrigger,Trigger6M)),NA())</f>
        <v>1.8551274114295691E-2</v>
      </c>
      <c r="P3068" s="52">
        <f>IFERROR(_xll.qlIndexFixing(Index1Y,$H3068,TRUE,_xll.ohTrigger(RecalcTrigger,Trigger1Y)),NA())</f>
        <v>2.0702663975887343E-2</v>
      </c>
      <c r="Q3068" s="52">
        <f>IFERROR(_xll.qlIndexFixing(ONIndex1Y,I3068,TRUE,_xll.ohTrigger(RecalcTrigger,Trigger1Y)),NA())</f>
        <v>2.0492574605754932E-2</v>
      </c>
    </row>
    <row r="3069" spans="2:17" x14ac:dyDescent="0.2">
      <c r="B3069" s="46" t="s">
        <v>51</v>
      </c>
      <c r="D3069" s="49">
        <f>_xll.qlCalendarAdvance(LocalCalendar,$D3068,B3069,"f",FALSE)</f>
        <v>61309</v>
      </c>
      <c r="E3069" s="49">
        <f>_xll.qlInterestRateIndexValueDate(IndexON,D3069)</f>
        <v>61309</v>
      </c>
      <c r="F3069" s="52">
        <f>IFERROR(_xll.qlIndexFixing(IndexON,D3069,TRUE,_xll.ohTrigger(RecalcTrigger,TriggerON)),NA())</f>
        <v>1.2122781334618082E-2</v>
      </c>
      <c r="H3069" s="49">
        <f>_xll.qlCalendarAdvance(IborCalendar,$H3068,B3069,"f",FALSE)</f>
        <v>61282</v>
      </c>
      <c r="I3069" s="49">
        <f>_xll.qlInterestRateIndexValueDate(Index1M,$H3069)</f>
        <v>61284</v>
      </c>
      <c r="J3069" s="52">
        <f>IFERROR(_xll.qlIndexFixing(Index1M,$H3069,TRUE,_xll.ohTrigger(RecalcTrigger,Trigger1M)),NA())</f>
        <v>1.5204839996330474E-2</v>
      </c>
      <c r="K3069" s="52">
        <f>IFERROR(_xll.qlIndexFixing(ONIndex1M,I3069,TRUE,_xll.ohTrigger(RecalcTrigger,Trigger1M)),NA())</f>
        <v>1.5195856845400257E-2</v>
      </c>
      <c r="L3069" s="52">
        <f>IFERROR(_xll.qlIndexFixing(Index3M,H3069,TRUE,_xll.ohTrigger(RecalcTrigger,Trigger3M)),NA())</f>
        <v>1.6728625445395551E-2</v>
      </c>
      <c r="M3069" s="52">
        <f>IFERROR(_xll.qlIndexFixing(ONIndex3M,I3069,TRUE,_xll.ohTrigger(RecalcTrigger,Trigger3M)),NA())</f>
        <v>1.6692970465861379E-2</v>
      </c>
      <c r="N3069" s="52">
        <f>IFERROR(_xll.qlIndexFixing(Index6M,$H3069,TRUE,_xll.ohTrigger(RecalcTrigger,Trigger6M)),NA())</f>
        <v>1.8636926312904721E-2</v>
      </c>
      <c r="O3069" s="52">
        <f>IFERROR(_xll.qlIndexFixing(ONIndex6M,I3069,TRUE,_xll.ohTrigger(RecalcTrigger,Trigger6M)),NA())</f>
        <v>1.8550720354690853E-2</v>
      </c>
      <c r="P3069" s="52">
        <f>IFERROR(_xll.qlIndexFixing(Index1Y,$H3069,TRUE,_xll.ohTrigger(RecalcTrigger,Trigger1Y)),NA())</f>
        <v>2.0701944087951792E-2</v>
      </c>
      <c r="Q3069" s="52">
        <f>IFERROR(_xll.qlIndexFixing(ONIndex1Y,I3069,TRUE,_xll.ohTrigger(RecalcTrigger,Trigger1Y)),NA())</f>
        <v>2.0491858047861911E-2</v>
      </c>
    </row>
    <row r="3070" spans="2:17" x14ac:dyDescent="0.2">
      <c r="B3070" s="46" t="s">
        <v>51</v>
      </c>
      <c r="D3070" s="49">
        <f>_xll.qlCalendarAdvance(LocalCalendar,$D3069,B3070,"f",FALSE)</f>
        <v>61316</v>
      </c>
      <c r="E3070" s="49">
        <f>_xll.qlInterestRateIndexValueDate(IndexON,D3070)</f>
        <v>61316</v>
      </c>
      <c r="F3070" s="52">
        <f>IFERROR(_xll.qlIndexFixing(IndexON,D3070,TRUE,_xll.ohTrigger(RecalcTrigger,TriggerON)),NA())</f>
        <v>1.2122781334618082E-2</v>
      </c>
      <c r="H3070" s="49">
        <f>_xll.qlCalendarAdvance(IborCalendar,$H3069,B3070,"f",FALSE)</f>
        <v>61289</v>
      </c>
      <c r="I3070" s="49">
        <f>_xll.qlInterestRateIndexValueDate(Index1M,$H3070)</f>
        <v>61291</v>
      </c>
      <c r="J3070" s="52">
        <f>IFERROR(_xll.qlIndexFixing(Index1M,$H3070,TRUE,_xll.ohTrigger(RecalcTrigger,Trigger1M)),NA())</f>
        <v>1.5204839996330474E-2</v>
      </c>
      <c r="K3070" s="52">
        <f>IFERROR(_xll.qlIndexFixing(ONIndex1M,I3070,TRUE,_xll.ohTrigger(RecalcTrigger,Trigger1M)),NA())</f>
        <v>1.5195856845400257E-2</v>
      </c>
      <c r="L3070" s="52">
        <f>IFERROR(_xll.qlIndexFixing(Index3M,H3070,TRUE,_xll.ohTrigger(RecalcTrigger,Trigger3M)),NA())</f>
        <v>1.6728237345811081E-2</v>
      </c>
      <c r="M3070" s="52">
        <f>IFERROR(_xll.qlIndexFixing(ONIndex3M,I3070,TRUE,_xll.ohTrigger(RecalcTrigger,Trigger3M)),NA())</f>
        <v>1.6692970465861379E-2</v>
      </c>
      <c r="N3070" s="52">
        <f>IFERROR(_xll.qlIndexFixing(Index6M,$H3070,TRUE,_xll.ohTrigger(RecalcTrigger,Trigger6M)),NA())</f>
        <v>1.8637321589392089E-2</v>
      </c>
      <c r="O3070" s="52">
        <f>IFERROR(_xll.qlIndexFixing(ONIndex6M,I3070,TRUE,_xll.ohTrigger(RecalcTrigger,Trigger6M)),NA())</f>
        <v>1.8550638877252723E-2</v>
      </c>
      <c r="P3070" s="52">
        <f>IFERROR(_xll.qlIndexFixing(Index1Y,$H3070,TRUE,_xll.ohTrigger(RecalcTrigger,Trigger1Y)),NA())</f>
        <v>2.0701805918760391E-2</v>
      </c>
      <c r="Q3070" s="52">
        <f>IFERROR(_xll.qlIndexFixing(ONIndex1Y,I3070,TRUE,_xll.ohTrigger(RecalcTrigger,Trigger1Y)),NA())</f>
        <v>2.0491714732235877E-2</v>
      </c>
    </row>
    <row r="3071" spans="2:17" x14ac:dyDescent="0.2">
      <c r="B3071" s="46" t="s">
        <v>51</v>
      </c>
      <c r="D3071" s="49">
        <f>_xll.qlCalendarAdvance(LocalCalendar,$D3070,B3071,"f",FALSE)</f>
        <v>61323</v>
      </c>
      <c r="E3071" s="49">
        <f>_xll.qlInterestRateIndexValueDate(IndexON,D3071)</f>
        <v>61323</v>
      </c>
      <c r="F3071" s="52">
        <f>IFERROR(_xll.qlIndexFixing(IndexON,D3071,TRUE,_xll.ohTrigger(RecalcTrigger,TriggerON)),NA())</f>
        <v>1.2122781334618082E-2</v>
      </c>
      <c r="H3071" s="49">
        <f>_xll.qlCalendarAdvance(IborCalendar,$H3070,B3071,"f",FALSE)</f>
        <v>61296</v>
      </c>
      <c r="I3071" s="49">
        <f>_xll.qlInterestRateIndexValueDate(Index1M,$H3071)</f>
        <v>61298</v>
      </c>
      <c r="J3071" s="52">
        <f>IFERROR(_xll.qlIndexFixing(Index1M,$H3071,TRUE,_xll.ohTrigger(RecalcTrigger,Trigger1M)),NA())</f>
        <v>1.5204839996333052E-2</v>
      </c>
      <c r="K3071" s="52">
        <f>IFERROR(_xll.qlIndexFixing(ONIndex1M,I3071,TRUE,_xll.ohTrigger(RecalcTrigger,Trigger1M)),NA())</f>
        <v>1.5195856845426903E-2</v>
      </c>
      <c r="L3071" s="52">
        <f>IFERROR(_xll.qlIndexFixing(Index3M,H3071,TRUE,_xll.ohTrigger(RecalcTrigger,Trigger3M)),NA())</f>
        <v>1.6728237345811081E-2</v>
      </c>
      <c r="M3071" s="52">
        <f>IFERROR(_xll.qlIndexFixing(ONIndex3M,I3071,TRUE,_xll.ohTrigger(RecalcTrigger,Trigger3M)),NA())</f>
        <v>1.6692970465834733E-2</v>
      </c>
      <c r="N3071" s="52">
        <f>IFERROR(_xll.qlIndexFixing(Index6M,$H3071,TRUE,_xll.ohTrigger(RecalcTrigger,Trigger6M)),NA())</f>
        <v>1.863676657786828E-2</v>
      </c>
      <c r="O3071" s="52">
        <f>IFERROR(_xll.qlIndexFixing(ONIndex6M,I3071,TRUE,_xll.ohTrigger(RecalcTrigger,Trigger6M)),NA())</f>
        <v>1.8550557574315008E-2</v>
      </c>
      <c r="P3071" s="52">
        <f>IFERROR(_xll.qlIndexFixing(Index1Y,$H3071,TRUE,_xll.ohTrigger(RecalcTrigger,Trigger1Y)),NA())</f>
        <v>2.0701668062896771E-2</v>
      </c>
      <c r="Q3071" s="52">
        <f>IFERROR(_xll.qlIndexFixing(ONIndex1Y,I3071,TRUE,_xll.ohTrigger(RecalcTrigger,Trigger1Y)),NA())</f>
        <v>2.0491571723511015E-2</v>
      </c>
    </row>
    <row r="3072" spans="2:17" x14ac:dyDescent="0.2">
      <c r="B3072" s="46" t="s">
        <v>51</v>
      </c>
      <c r="D3072" s="49">
        <f>_xll.qlCalendarAdvance(LocalCalendar,$D3071,B3072,"f",FALSE)</f>
        <v>61330</v>
      </c>
      <c r="E3072" s="49">
        <f>_xll.qlInterestRateIndexValueDate(IndexON,D3072)</f>
        <v>61330</v>
      </c>
      <c r="F3072" s="52">
        <f>IFERROR(_xll.qlIndexFixing(IndexON,D3072,TRUE,_xll.ohTrigger(RecalcTrigger,TriggerON)),NA())</f>
        <v>1.2122781334698018E-2</v>
      </c>
      <c r="H3072" s="49">
        <f>_xll.qlCalendarAdvance(IborCalendar,$H3071,B3072,"f",FALSE)</f>
        <v>61303</v>
      </c>
      <c r="I3072" s="49">
        <f>_xll.qlInterestRateIndexValueDate(Index1M,$H3072)</f>
        <v>61305</v>
      </c>
      <c r="J3072" s="52">
        <f>IFERROR(_xll.qlIndexFixing(Index1M,$H3072,TRUE,_xll.ohTrigger(RecalcTrigger,Trigger1M)),NA())</f>
        <v>1.5204839996333052E-2</v>
      </c>
      <c r="K3072" s="52">
        <f>IFERROR(_xll.qlIndexFixing(ONIndex1M,I3072,TRUE,_xll.ohTrigger(RecalcTrigger,Trigger1M)),NA())</f>
        <v>1.5195856845400257E-2</v>
      </c>
      <c r="L3072" s="52">
        <f>IFERROR(_xll.qlIndexFixing(Index3M,H3072,TRUE,_xll.ohTrigger(RecalcTrigger,Trigger3M)),NA())</f>
        <v>1.6728237345810231E-2</v>
      </c>
      <c r="M3072" s="52">
        <f>IFERROR(_xll.qlIndexFixing(ONIndex3M,I3072,TRUE,_xll.ohTrigger(RecalcTrigger,Trigger3M)),NA())</f>
        <v>1.6692970465834733E-2</v>
      </c>
      <c r="N3072" s="52">
        <f>IFERROR(_xll.qlIndexFixing(Index6M,$H3072,TRUE,_xll.ohTrigger(RecalcTrigger,Trigger6M)),NA())</f>
        <v>1.8635261330372688E-2</v>
      </c>
      <c r="O3072" s="52">
        <f>IFERROR(_xll.qlIndexFixing(ONIndex6M,I3072,TRUE,_xll.ohTrigger(RecalcTrigger,Trigger6M)),NA())</f>
        <v>1.855047644579777E-2</v>
      </c>
      <c r="P3072" s="52">
        <f>IFERROR(_xll.qlIndexFixing(Index1Y,$H3072,TRUE,_xll.ohTrigger(RecalcTrigger,Trigger1Y)),NA())</f>
        <v>2.07015305203605E-2</v>
      </c>
      <c r="Q3072" s="52">
        <f>IFERROR(_xll.qlIndexFixing(ONIndex1Y,I3072,TRUE,_xll.ohTrigger(RecalcTrigger,Trigger1Y)),NA())</f>
        <v>2.0491429021687324E-2</v>
      </c>
    </row>
    <row r="3073" spans="2:17" x14ac:dyDescent="0.2">
      <c r="B3073" s="46" t="s">
        <v>51</v>
      </c>
      <c r="D3073" s="49">
        <f>_xll.qlCalendarAdvance(LocalCalendar,$D3072,B3073,"f",FALSE)</f>
        <v>61337</v>
      </c>
      <c r="E3073" s="49">
        <f>_xll.qlInterestRateIndexValueDate(IndexON,D3073)</f>
        <v>61337</v>
      </c>
      <c r="F3073" s="52">
        <f>IFERROR(_xll.qlIndexFixing(IndexON,D3073,TRUE,_xll.ohTrigger(RecalcTrigger,TriggerON)),NA())</f>
        <v>1.2122781334698018E-2</v>
      </c>
      <c r="H3073" s="49">
        <f>_xll.qlCalendarAdvance(IborCalendar,$H3072,B3073,"f",FALSE)</f>
        <v>61310</v>
      </c>
      <c r="I3073" s="49">
        <f>_xll.qlInterestRateIndexValueDate(Index1M,$H3073)</f>
        <v>61315</v>
      </c>
      <c r="J3073" s="52">
        <f>IFERROR(_xll.qlIndexFixing(Index1M,$H3073,TRUE,_xll.ohTrigger(RecalcTrigger,Trigger1M)),NA())</f>
        <v>1.5204519047617104E-2</v>
      </c>
      <c r="K3073" s="52">
        <f>IFERROR(_xll.qlIndexFixing(ONIndex1M,I3073,TRUE,_xll.ohTrigger(RecalcTrigger,Trigger1M)),NA())</f>
        <v>1.519521546253344E-2</v>
      </c>
      <c r="L3073" s="52">
        <f>IFERROR(_xll.qlIndexFixing(Index3M,H3073,TRUE,_xll.ohTrigger(RecalcTrigger,Trigger3M)),NA())</f>
        <v>1.6727461182643431E-2</v>
      </c>
      <c r="M3073" s="52">
        <f>IFERROR(_xll.qlIndexFixing(ONIndex3M,I3073,TRUE,_xll.ohTrigger(RecalcTrigger,Trigger3M)),NA())</f>
        <v>1.6692196483276689E-2</v>
      </c>
      <c r="N3073" s="52">
        <f>IFERROR(_xll.qlIndexFixing(Index6M,$H3073,TRUE,_xll.ohTrigger(RecalcTrigger,Trigger6M)),NA())</f>
        <v>1.8635147880443237E-2</v>
      </c>
      <c r="O3073" s="52">
        <f>IFERROR(_xll.qlIndexFixing(ONIndex6M,I3073,TRUE,_xll.ohTrigger(RecalcTrigger,Trigger6M)),NA())</f>
        <v>1.8549416596256307E-2</v>
      </c>
      <c r="P3073" s="52">
        <f>IFERROR(_xll.qlIndexFixing(Index1Y,$H3073,TRUE,_xll.ohTrigger(RecalcTrigger,Trigger1Y)),NA())</f>
        <v>2.0700753113702747E-2</v>
      </c>
      <c r="Q3073" s="52">
        <f>IFERROR(_xll.qlIndexFixing(ONIndex1Y,I3073,TRUE,_xll.ohTrigger(RecalcTrigger,Trigger1Y)),NA())</f>
        <v>2.0490079742998546E-2</v>
      </c>
    </row>
    <row r="3074" spans="2:17" x14ac:dyDescent="0.2">
      <c r="B3074" s="46" t="s">
        <v>51</v>
      </c>
      <c r="D3074" s="49">
        <f>_xll.qlCalendarAdvance(LocalCalendar,$D3073,B3074,"f",FALSE)</f>
        <v>61344</v>
      </c>
      <c r="E3074" s="49">
        <f>_xll.qlInterestRateIndexValueDate(IndexON,D3074)</f>
        <v>61344</v>
      </c>
      <c r="F3074" s="52">
        <f>IFERROR(_xll.qlIndexFixing(IndexON,D3074,TRUE,_xll.ohTrigger(RecalcTrigger,TriggerON)),NA())</f>
        <v>1.2122781334698018E-2</v>
      </c>
      <c r="H3074" s="49">
        <f>_xll.qlCalendarAdvance(IborCalendar,$H3073,B3074,"f",FALSE)</f>
        <v>61317</v>
      </c>
      <c r="I3074" s="49">
        <f>_xll.qlInterestRateIndexValueDate(Index1M,$H3074)</f>
        <v>61319</v>
      </c>
      <c r="J3074" s="52">
        <f>IFERROR(_xll.qlIndexFixing(Index1M,$H3074,TRUE,_xll.ohTrigger(RecalcTrigger,Trigger1M)),NA())</f>
        <v>1.5204839996333052E-2</v>
      </c>
      <c r="K3074" s="52">
        <f>IFERROR(_xll.qlIndexFixing(ONIndex1M,I3074,TRUE,_xll.ohTrigger(RecalcTrigger,Trigger1M)),NA())</f>
        <v>1.5195856845400257E-2</v>
      </c>
      <c r="L3074" s="52">
        <f>IFERROR(_xll.qlIndexFixing(Index3M,H3074,TRUE,_xll.ohTrigger(RecalcTrigger,Trigger3M)),NA())</f>
        <v>1.6728625445395551E-2</v>
      </c>
      <c r="M3074" s="52">
        <f>IFERROR(_xll.qlIndexFixing(ONIndex3M,I3074,TRUE,_xll.ohTrigger(RecalcTrigger,Trigger3M)),NA())</f>
        <v>1.6692970465834733E-2</v>
      </c>
      <c r="N3074" s="52">
        <f>IFERROR(_xll.qlIndexFixing(Index6M,$H3074,TRUE,_xll.ohTrigger(RecalcTrigger,Trigger6M)),NA())</f>
        <v>1.8635102601095053E-2</v>
      </c>
      <c r="O3074" s="52">
        <f>IFERROR(_xll.qlIndexFixing(ONIndex6M,I3074,TRUE,_xll.ohTrigger(RecalcTrigger,Trigger6M)),NA())</f>
        <v>1.8550314712237892E-2</v>
      </c>
      <c r="P3074" s="52">
        <f>IFERROR(_xll.qlIndexFixing(Index1Y,$H3074,TRUE,_xll.ohTrigger(RecalcTrigger,Trigger1Y)),NA())</f>
        <v>2.0701256375271093E-2</v>
      </c>
      <c r="Q3074" s="52">
        <f>IFERROR(_xll.qlIndexFixing(ONIndex1Y,I3074,TRUE,_xll.ohTrigger(RecalcTrigger,Trigger1Y)),NA())</f>
        <v>2.0491144538663519E-2</v>
      </c>
    </row>
    <row r="3075" spans="2:17" x14ac:dyDescent="0.2">
      <c r="B3075" s="46" t="s">
        <v>51</v>
      </c>
      <c r="D3075" s="49">
        <f>_xll.qlCalendarAdvance(LocalCalendar,$D3074,B3075,"f",FALSE)</f>
        <v>61351</v>
      </c>
      <c r="E3075" s="49">
        <f>_xll.qlInterestRateIndexValueDate(IndexON,D3075)</f>
        <v>61351</v>
      </c>
      <c r="F3075" s="52">
        <f>IFERROR(_xll.qlIndexFixing(IndexON,D3075,TRUE,_xll.ohTrigger(RecalcTrigger,TriggerON)),NA())</f>
        <v>1.2122781334618082E-2</v>
      </c>
      <c r="H3075" s="49">
        <f>_xll.qlCalendarAdvance(IborCalendar,$H3074,B3075,"f",FALSE)</f>
        <v>61324</v>
      </c>
      <c r="I3075" s="49">
        <f>_xll.qlInterestRateIndexValueDate(Index1M,$H3075)</f>
        <v>61326</v>
      </c>
      <c r="J3075" s="52">
        <f>IFERROR(_xll.qlIndexFixing(Index1M,$H3075,TRUE,_xll.ohTrigger(RecalcTrigger,Trigger1M)),NA())</f>
        <v>1.5205481920861756E-2</v>
      </c>
      <c r="K3075" s="52">
        <f>IFERROR(_xll.qlIndexFixing(ONIndex1M,I3075,TRUE,_xll.ohTrigger(RecalcTrigger,Trigger1M)),NA())</f>
        <v>1.5195856845400257E-2</v>
      </c>
      <c r="L3075" s="52">
        <f>IFERROR(_xll.qlIndexFixing(Index3M,H3075,TRUE,_xll.ohTrigger(RecalcTrigger,Trigger3M)),NA())</f>
        <v>1.6728237345810231E-2</v>
      </c>
      <c r="M3075" s="52">
        <f>IFERROR(_xll.qlIndexFixing(ONIndex3M,I3075,TRUE,_xll.ohTrigger(RecalcTrigger,Trigger3M)),NA())</f>
        <v>1.6692970465834733E-2</v>
      </c>
      <c r="N3075" s="52">
        <f>IFERROR(_xll.qlIndexFixing(Index6M,$H3075,TRUE,_xll.ohTrigger(RecalcTrigger,Trigger6M)),NA())</f>
        <v>1.8635023500590004E-2</v>
      </c>
      <c r="O3075" s="52">
        <f>IFERROR(_xll.qlIndexFixing(ONIndex6M,I3075,TRUE,_xll.ohTrigger(RecalcTrigger,Trigger6M)),NA())</f>
        <v>1.855023410708867E-2</v>
      </c>
      <c r="P3075" s="52">
        <f>IFERROR(_xll.qlIndexFixing(Index1Y,$H3075,TRUE,_xll.ohTrigger(RecalcTrigger,Trigger1Y)),NA())</f>
        <v>2.0701119772717082E-2</v>
      </c>
      <c r="Q3075" s="52">
        <f>IFERROR(_xll.qlIndexFixing(ONIndex1Y,I3075,TRUE,_xll.ohTrigger(RecalcTrigger,Trigger1Y)),NA())</f>
        <v>2.049100275743676E-2</v>
      </c>
    </row>
    <row r="3076" spans="2:17" x14ac:dyDescent="0.2">
      <c r="B3076" s="46" t="s">
        <v>51</v>
      </c>
      <c r="D3076" s="49">
        <f>_xll.qlCalendarAdvance(LocalCalendar,$D3075,B3076,"f",FALSE)</f>
        <v>61358</v>
      </c>
      <c r="E3076" s="49">
        <f>_xll.qlInterestRateIndexValueDate(IndexON,D3076)</f>
        <v>61358</v>
      </c>
      <c r="F3076" s="52">
        <f>IFERROR(_xll.qlIndexFixing(IndexON,D3076,TRUE,_xll.ohTrigger(RecalcTrigger,TriggerON)),NA())</f>
        <v>1.2122781334698018E-2</v>
      </c>
      <c r="H3076" s="49">
        <f>_xll.qlCalendarAdvance(IborCalendar,$H3075,B3076,"f",FALSE)</f>
        <v>61331</v>
      </c>
      <c r="I3076" s="49">
        <f>_xll.qlInterestRateIndexValueDate(Index1M,$H3076)</f>
        <v>61333</v>
      </c>
      <c r="J3076" s="52">
        <f>IFERROR(_xll.qlIndexFixing(Index1M,$H3076,TRUE,_xll.ohTrigger(RecalcTrigger,Trigger1M)),NA())</f>
        <v>1.5205160954078756E-2</v>
      </c>
      <c r="K3076" s="52">
        <f>IFERROR(_xll.qlIndexFixing(ONIndex1M,I3076,TRUE,_xll.ohTrigger(RecalcTrigger,Trigger1M)),NA())</f>
        <v>1.5195856845426903E-2</v>
      </c>
      <c r="L3076" s="52">
        <f>IFERROR(_xll.qlIndexFixing(Index3M,H3076,TRUE,_xll.ohTrigger(RecalcTrigger,Trigger3M)),NA())</f>
        <v>1.6727073119059153E-2</v>
      </c>
      <c r="M3076" s="52">
        <f>IFERROR(_xll.qlIndexFixing(ONIndex3M,I3076,TRUE,_xll.ohTrigger(RecalcTrigger,Trigger3M)),NA())</f>
        <v>1.6692970465834733E-2</v>
      </c>
      <c r="N3076" s="52">
        <f>IFERROR(_xll.qlIndexFixing(Index6M,$H3076,TRUE,_xll.ohTrigger(RecalcTrigger,Trigger6M)),NA())</f>
        <v>1.8636370322320985E-2</v>
      </c>
      <c r="O3076" s="52">
        <f>IFERROR(_xll.qlIndexFixing(ONIndex6M,I3076,TRUE,_xll.ohTrigger(RecalcTrigger,Trigger6M)),NA())</f>
        <v>1.8550153676519798E-2</v>
      </c>
      <c r="P3076" s="52">
        <f>IFERROR(_xll.qlIndexFixing(Index1Y,$H3076,TRUE,_xll.ohTrigger(RecalcTrigger,Trigger1Y)),NA())</f>
        <v>2.0700983483490639E-2</v>
      </c>
      <c r="Q3076" s="52">
        <f>IFERROR(_xll.qlIndexFixing(ONIndex1Y,I3076,TRUE,_xll.ohTrigger(RecalcTrigger,Trigger1Y)),NA())</f>
        <v>2.0490861283217754E-2</v>
      </c>
    </row>
    <row r="3077" spans="2:17" x14ac:dyDescent="0.2">
      <c r="B3077" s="46" t="s">
        <v>51</v>
      </c>
      <c r="D3077" s="49">
        <f>_xll.qlCalendarAdvance(LocalCalendar,$D3076,B3077,"f",FALSE)</f>
        <v>61365</v>
      </c>
      <c r="E3077" s="49">
        <f>_xll.qlInterestRateIndexValueDate(IndexON,D3077)</f>
        <v>61365</v>
      </c>
      <c r="F3077" s="52">
        <f>IFERROR(_xll.qlIndexFixing(IndexON,D3077,TRUE,_xll.ohTrigger(RecalcTrigger,TriggerON)),NA())</f>
        <v>1.2122781334618082E-2</v>
      </c>
      <c r="H3077" s="49">
        <f>_xll.qlCalendarAdvance(IborCalendar,$H3076,B3077,"f",FALSE)</f>
        <v>61338</v>
      </c>
      <c r="I3077" s="49">
        <f>_xll.qlInterestRateIndexValueDate(Index1M,$H3077)</f>
        <v>61340</v>
      </c>
      <c r="J3077" s="52">
        <f>IFERROR(_xll.qlIndexFixing(Index1M,$H3077,TRUE,_xll.ohTrigger(RecalcTrigger,Trigger1M)),NA())</f>
        <v>1.5204839996330474E-2</v>
      </c>
      <c r="K3077" s="52">
        <f>IFERROR(_xll.qlIndexFixing(ONIndex1M,I3077,TRUE,_xll.ohTrigger(RecalcTrigger,Trigger1M)),NA())</f>
        <v>1.5195856845400257E-2</v>
      </c>
      <c r="L3077" s="52">
        <f>IFERROR(_xll.qlIndexFixing(Index3M,H3077,TRUE,_xll.ohTrigger(RecalcTrigger,Trigger3M)),NA())</f>
        <v>1.6727073119059153E-2</v>
      </c>
      <c r="M3077" s="52">
        <f>IFERROR(_xll.qlIndexFixing(ONIndex3M,I3077,TRUE,_xll.ohTrigger(RecalcTrigger,Trigger3M)),NA())</f>
        <v>1.6692970465834733E-2</v>
      </c>
      <c r="N3077" s="52">
        <f>IFERROR(_xll.qlIndexFixing(Index6M,$H3077,TRUE,_xll.ohTrigger(RecalcTrigger,Trigger6M)),NA())</f>
        <v>1.863629159956208E-2</v>
      </c>
      <c r="O3077" s="52">
        <f>IFERROR(_xll.qlIndexFixing(ONIndex6M,I3077,TRUE,_xll.ohTrigger(RecalcTrigger,Trigger6M)),NA())</f>
        <v>1.8550073420371405E-2</v>
      </c>
      <c r="P3077" s="52">
        <f>IFERROR(_xll.qlIndexFixing(Index1Y,$H3077,TRUE,_xll.ohTrigger(RecalcTrigger,Trigger1Y)),NA())</f>
        <v>2.0700847507591106E-2</v>
      </c>
      <c r="Q3077" s="52">
        <f>IFERROR(_xll.qlIndexFixing(ONIndex1Y,I3077,TRUE,_xll.ohTrigger(RecalcTrigger,Trigger1Y)),NA())</f>
        <v>2.0490720115766692E-2</v>
      </c>
    </row>
    <row r="3078" spans="2:17" x14ac:dyDescent="0.2">
      <c r="B3078" s="46" t="s">
        <v>51</v>
      </c>
      <c r="D3078" s="49">
        <f>_xll.qlCalendarAdvance(LocalCalendar,$D3077,B3078,"f",FALSE)</f>
        <v>61372</v>
      </c>
      <c r="E3078" s="49">
        <f>_xll.qlInterestRateIndexValueDate(IndexON,D3078)</f>
        <v>61372</v>
      </c>
      <c r="F3078" s="52">
        <f>IFERROR(_xll.qlIndexFixing(IndexON,D3078,TRUE,_xll.ohTrigger(RecalcTrigger,TriggerON)),NA())</f>
        <v>1.2122781334618082E-2</v>
      </c>
      <c r="H3078" s="49">
        <f>_xll.qlCalendarAdvance(IborCalendar,$H3077,B3078,"f",FALSE)</f>
        <v>61345</v>
      </c>
      <c r="I3078" s="49">
        <f>_xll.qlInterestRateIndexValueDate(Index1M,$H3078)</f>
        <v>61347</v>
      </c>
      <c r="J3078" s="52">
        <f>IFERROR(_xll.qlIndexFixing(Index1M,$H3078,TRUE,_xll.ohTrigger(RecalcTrigger,Trigger1M)),NA())</f>
        <v>1.5205160954078756E-2</v>
      </c>
      <c r="K3078" s="52">
        <f>IFERROR(_xll.qlIndexFixing(ONIndex1M,I3078,TRUE,_xll.ohTrigger(RecalcTrigger,Trigger1M)),NA())</f>
        <v>1.5195856845400257E-2</v>
      </c>
      <c r="L3078" s="52">
        <f>IFERROR(_xll.qlIndexFixing(Index3M,H3078,TRUE,_xll.ohTrigger(RecalcTrigger,Trigger3M)),NA())</f>
        <v>1.6727073119059153E-2</v>
      </c>
      <c r="M3078" s="52">
        <f>IFERROR(_xll.qlIndexFixing(ONIndex3M,I3078,TRUE,_xll.ohTrigger(RecalcTrigger,Trigger3M)),NA())</f>
        <v>1.6692970465861379E-2</v>
      </c>
      <c r="N3078" s="52">
        <f>IFERROR(_xll.qlIndexFixing(Index6M,$H3078,TRUE,_xll.ohTrigger(RecalcTrigger,Trigger6M)),NA())</f>
        <v>1.8636213052920025E-2</v>
      </c>
      <c r="O3078" s="52">
        <f>IFERROR(_xll.qlIndexFixing(ONIndex6M,I3078,TRUE,_xll.ohTrigger(RecalcTrigger,Trigger6M)),NA())</f>
        <v>1.854999333869678E-2</v>
      </c>
      <c r="P3078" s="52">
        <f>IFERROR(_xll.qlIndexFixing(Index1Y,$H3078,TRUE,_xll.ohTrigger(RecalcTrigger,Trigger1Y)),NA())</f>
        <v>2.0700711845018704E-2</v>
      </c>
      <c r="Q3078" s="52">
        <f>IFERROR(_xll.qlIndexFixing(ONIndex1Y,I3078,TRUE,_xll.ohTrigger(RecalcTrigger,Trigger1Y)),NA())</f>
        <v>2.0490579255216801E-2</v>
      </c>
    </row>
    <row r="3079" spans="2:17" x14ac:dyDescent="0.2">
      <c r="B3079" s="46" t="s">
        <v>51</v>
      </c>
      <c r="D3079" s="49">
        <f>_xll.qlCalendarAdvance(LocalCalendar,$D3078,B3079,"f",FALSE)</f>
        <v>61379</v>
      </c>
      <c r="E3079" s="49">
        <f>_xll.qlInterestRateIndexValueDate(IndexON,D3079)</f>
        <v>61379</v>
      </c>
      <c r="F3079" s="52">
        <f>IFERROR(_xll.qlIndexFixing(IndexON,D3079,TRUE,_xll.ohTrigger(RecalcTrigger,TriggerON)),NA())</f>
        <v>1.2122781334618082E-2</v>
      </c>
      <c r="H3079" s="49">
        <f>_xll.qlCalendarAdvance(IborCalendar,$H3078,B3079,"f",FALSE)</f>
        <v>61352</v>
      </c>
      <c r="I3079" s="49">
        <f>_xll.qlInterestRateIndexValueDate(Index1M,$H3079)</f>
        <v>61354</v>
      </c>
      <c r="J3079" s="52">
        <f>IFERROR(_xll.qlIndexFixing(Index1M,$H3079,TRUE,_xll.ohTrigger(RecalcTrigger,Trigger1M)),NA())</f>
        <v>1.5204839996330474E-2</v>
      </c>
      <c r="K3079" s="52">
        <f>IFERROR(_xll.qlIndexFixing(ONIndex1M,I3079,TRUE,_xll.ohTrigger(RecalcTrigger,Trigger1M)),NA())</f>
        <v>1.5196498264334224E-2</v>
      </c>
      <c r="L3079" s="52">
        <f>IFERROR(_xll.qlIndexFixing(Index3M,H3079,TRUE,_xll.ohTrigger(RecalcTrigger,Trigger3M)),NA())</f>
        <v>1.6727073119058276E-2</v>
      </c>
      <c r="M3079" s="52">
        <f>IFERROR(_xll.qlIndexFixing(ONIndex3M,I3079,TRUE,_xll.ohTrigger(RecalcTrigger,Trigger3M)),NA())</f>
        <v>1.6693744496274476E-2</v>
      </c>
      <c r="N3079" s="52">
        <f>IFERROR(_xll.qlIndexFixing(Index6M,$H3079,TRUE,_xll.ohTrigger(RecalcTrigger,Trigger6M)),NA())</f>
        <v>1.8636134682393956E-2</v>
      </c>
      <c r="O3079" s="52">
        <f>IFERROR(_xll.qlIndexFixing(ONIndex6M,I3079,TRUE,_xll.ohTrigger(RecalcTrigger,Trigger6M)),NA())</f>
        <v>1.855085784655941E-2</v>
      </c>
      <c r="P3079" s="52">
        <f>IFERROR(_xll.qlIndexFixing(Index1Y,$H3079,TRUE,_xll.ohTrigger(RecalcTrigger,Trigger1Y)),NA())</f>
        <v>2.070057649577256E-2</v>
      </c>
      <c r="Q3079" s="52">
        <f>IFERROR(_xll.qlIndexFixing(ONIndex1Y,I3079,TRUE,_xll.ohTrigger(RecalcTrigger,Trigger1Y)),NA())</f>
        <v>2.0491584899765769E-2</v>
      </c>
    </row>
    <row r="3080" spans="2:17" x14ac:dyDescent="0.2">
      <c r="B3080" s="46" t="s">
        <v>51</v>
      </c>
      <c r="D3080" s="49">
        <f>_xll.qlCalendarAdvance(LocalCalendar,$D3079,B3080,"f",FALSE)</f>
        <v>61386</v>
      </c>
      <c r="E3080" s="49">
        <f>_xll.qlInterestRateIndexValueDate(IndexON,D3080)</f>
        <v>61386</v>
      </c>
      <c r="F3080" s="52">
        <f>IFERROR(_xll.qlIndexFixing(IndexON,D3080,TRUE,_xll.ohTrigger(RecalcTrigger,TriggerON)),NA())</f>
        <v>1.2122781334618082E-2</v>
      </c>
      <c r="H3080" s="49">
        <f>_xll.qlCalendarAdvance(IborCalendar,$H3079,B3080,"f",FALSE)</f>
        <v>61359</v>
      </c>
      <c r="I3080" s="49">
        <f>_xll.qlInterestRateIndexValueDate(Index1M,$H3080)</f>
        <v>61361</v>
      </c>
      <c r="J3080" s="52">
        <f>IFERROR(_xll.qlIndexFixing(Index1M,$H3080,TRUE,_xll.ohTrigger(RecalcTrigger,Trigger1M)),NA())</f>
        <v>1.5205160954078756E-2</v>
      </c>
      <c r="K3080" s="52">
        <f>IFERROR(_xll.qlIndexFixing(ONIndex1M,I3080,TRUE,_xll.ohTrigger(RecalcTrigger,Trigger1M)),NA())</f>
        <v>1.5196177550362844E-2</v>
      </c>
      <c r="L3080" s="52">
        <f>IFERROR(_xll.qlIndexFixing(Index3M,H3080,TRUE,_xll.ohTrigger(RecalcTrigger,Trigger3M)),NA())</f>
        <v>1.6727073119060035E-2</v>
      </c>
      <c r="M3080" s="52">
        <f>IFERROR(_xll.qlIndexFixing(ONIndex3M,I3080,TRUE,_xll.ohTrigger(RecalcTrigger,Trigger3M)),NA())</f>
        <v>1.6693357475079384E-2</v>
      </c>
      <c r="N3080" s="52">
        <f>IFERROR(_xll.qlIndexFixing(Index6M,$H3080,TRUE,_xll.ohTrigger(RecalcTrigger,Trigger6M)),NA())</f>
        <v>1.8634630639407738E-2</v>
      </c>
      <c r="O3080" s="52">
        <f>IFERROR(_xll.qlIndexFixing(ONIndex6M,I3080,TRUE,_xll.ohTrigger(RecalcTrigger,Trigger6M)),NA())</f>
        <v>1.8550305906122055E-2</v>
      </c>
      <c r="P3080" s="52">
        <f>IFERROR(_xll.qlIndexFixing(Index1Y,$H3080,TRUE,_xll.ohTrigger(RecalcTrigger,Trigger1Y)),NA())</f>
        <v>2.0700441459853548E-2</v>
      </c>
      <c r="Q3080" s="52">
        <f>IFERROR(_xll.qlIndexFixing(ONIndex1Y,I3080,TRUE,_xll.ohTrigger(RecalcTrigger,Trigger1Y)),NA())</f>
        <v>2.0490871556293477E-2</v>
      </c>
    </row>
    <row r="3081" spans="2:17" x14ac:dyDescent="0.2">
      <c r="B3081" s="46" t="s">
        <v>51</v>
      </c>
      <c r="D3081" s="49">
        <f>_xll.qlCalendarAdvance(LocalCalendar,$D3080,B3081,"f",FALSE)</f>
        <v>61393</v>
      </c>
      <c r="E3081" s="49">
        <f>_xll.qlInterestRateIndexValueDate(IndexON,D3081)</f>
        <v>61393</v>
      </c>
      <c r="F3081" s="52">
        <f>IFERROR(_xll.qlIndexFixing(IndexON,D3081,TRUE,_xll.ohTrigger(RecalcTrigger,TriggerON)),NA())</f>
        <v>1.2122781334618082E-2</v>
      </c>
      <c r="H3081" s="49">
        <f>_xll.qlCalendarAdvance(IborCalendar,$H3080,B3081,"f",FALSE)</f>
        <v>61366</v>
      </c>
      <c r="I3081" s="49">
        <f>_xll.qlInterestRateIndexValueDate(Index1M,$H3081)</f>
        <v>61368</v>
      </c>
      <c r="J3081" s="52">
        <f>IFERROR(_xll.qlIndexFixing(Index1M,$H3081,TRUE,_xll.ohTrigger(RecalcTrigger,Trigger1M)),NA())</f>
        <v>1.5204839996330474E-2</v>
      </c>
      <c r="K3081" s="52">
        <f>IFERROR(_xll.qlIndexFixing(ONIndex1M,I3081,TRUE,_xll.ohTrigger(RecalcTrigger,Trigger1M)),NA())</f>
        <v>1.5195856845400257E-2</v>
      </c>
      <c r="L3081" s="52">
        <f>IFERROR(_xll.qlIndexFixing(Index3M,H3081,TRUE,_xll.ohTrigger(RecalcTrigger,Trigger3M)),NA())</f>
        <v>1.6727073119059153E-2</v>
      </c>
      <c r="M3081" s="52">
        <f>IFERROR(_xll.qlIndexFixing(ONIndex3M,I3081,TRUE,_xll.ohTrigger(RecalcTrigger,Trigger3M)),NA())</f>
        <v>1.6692970465834733E-2</v>
      </c>
      <c r="N3081" s="52">
        <f>IFERROR(_xll.qlIndexFixing(Index6M,$H3081,TRUE,_xll.ohTrigger(RecalcTrigger,Trigger6M)),NA())</f>
        <v>1.8634552595439526E-2</v>
      </c>
      <c r="O3081" s="52">
        <f>IFERROR(_xll.qlIndexFixing(ONIndex6M,I3081,TRUE,_xll.ohTrigger(RecalcTrigger,Trigger6M)),NA())</f>
        <v>1.8549754140488872E-2</v>
      </c>
      <c r="P3081" s="52">
        <f>IFERROR(_xll.qlIndexFixing(Index1Y,$H3081,TRUE,_xll.ohTrigger(RecalcTrigger,Trigger1Y)),NA())</f>
        <v>2.0700306737261011E-2</v>
      </c>
      <c r="Q3081" s="52">
        <f>IFERROR(_xll.qlIndexFixing(ONIndex1Y,I3081,TRUE,_xll.ohTrigger(RecalcTrigger,Trigger1Y)),NA())</f>
        <v>2.0490158514974155E-2</v>
      </c>
    </row>
    <row r="3082" spans="2:17" x14ac:dyDescent="0.2">
      <c r="B3082" s="46" t="s">
        <v>51</v>
      </c>
      <c r="D3082" s="49">
        <f>_xll.qlCalendarAdvance(LocalCalendar,$D3081,B3082,"f",FALSE)</f>
        <v>61400</v>
      </c>
      <c r="E3082" s="49">
        <f>_xll.qlInterestRateIndexValueDate(IndexON,D3082)</f>
        <v>61400</v>
      </c>
      <c r="F3082" s="52">
        <f>IFERROR(_xll.qlIndexFixing(IndexON,D3082,TRUE,_xll.ohTrigger(RecalcTrigger,TriggerON)),NA())</f>
        <v>1.2122781334618082E-2</v>
      </c>
      <c r="H3082" s="49">
        <f>_xll.qlCalendarAdvance(IborCalendar,$H3081,B3082,"f",FALSE)</f>
        <v>61373</v>
      </c>
      <c r="I3082" s="49">
        <f>_xll.qlInterestRateIndexValueDate(Index1M,$H3082)</f>
        <v>61375</v>
      </c>
      <c r="J3082" s="52">
        <f>IFERROR(_xll.qlIndexFixing(Index1M,$H3082,TRUE,_xll.ohTrigger(RecalcTrigger,Trigger1M)),NA())</f>
        <v>1.5204839996333052E-2</v>
      </c>
      <c r="K3082" s="52">
        <f>IFERROR(_xll.qlIndexFixing(ONIndex1M,I3082,TRUE,_xll.ohTrigger(RecalcTrigger,Trigger1M)),NA())</f>
        <v>1.5196177550362844E-2</v>
      </c>
      <c r="L3082" s="52">
        <f>IFERROR(_xll.qlIndexFixing(Index3M,H3082,TRUE,_xll.ohTrigger(RecalcTrigger,Trigger3M)),NA())</f>
        <v>1.6727073119060035E-2</v>
      </c>
      <c r="M3082" s="52">
        <f>IFERROR(_xll.qlIndexFixing(ONIndex3M,I3082,TRUE,_xll.ohTrigger(RecalcTrigger,Trigger3M)),NA())</f>
        <v>1.6693357475079384E-2</v>
      </c>
      <c r="N3082" s="52">
        <f>IFERROR(_xll.qlIndexFixing(Index6M,$H3082,TRUE,_xll.ohTrigger(RecalcTrigger,Trigger6M)),NA())</f>
        <v>1.8634474727561228E-2</v>
      </c>
      <c r="O3082" s="52">
        <f>IFERROR(_xll.qlIndexFixing(ONIndex6M,I3082,TRUE,_xll.ohTrigger(RecalcTrigger,Trigger6M)),NA())</f>
        <v>1.8550146980809146E-2</v>
      </c>
      <c r="P3082" s="52">
        <f>IFERROR(_xll.qlIndexFixing(Index1Y,$H3082,TRUE,_xll.ohTrigger(RecalcTrigger,Trigger1Y)),NA())</f>
        <v>2.070017232799495E-2</v>
      </c>
      <c r="Q3082" s="52">
        <f>IFERROR(_xll.qlIndexFixing(ONIndex1Y,I3082,TRUE,_xll.ohTrigger(RecalcTrigger,Trigger1Y)),NA())</f>
        <v>2.0490592011406239E-2</v>
      </c>
    </row>
    <row r="3083" spans="2:17" x14ac:dyDescent="0.2">
      <c r="B3083" s="46" t="s">
        <v>51</v>
      </c>
      <c r="D3083" s="49">
        <f>_xll.qlCalendarAdvance(LocalCalendar,$D3082,B3083,"f",FALSE)</f>
        <v>61407</v>
      </c>
      <c r="E3083" s="49">
        <f>_xll.qlInterestRateIndexValueDate(IndexON,D3083)</f>
        <v>61407</v>
      </c>
      <c r="F3083" s="52">
        <f>IFERROR(_xll.qlIndexFixing(IndexON,D3083,TRUE,_xll.ohTrigger(RecalcTrigger,TriggerON)),NA())</f>
        <v>1.2122781334698018E-2</v>
      </c>
      <c r="H3083" s="49">
        <f>_xll.qlCalendarAdvance(IborCalendar,$H3082,B3083,"f",FALSE)</f>
        <v>61380</v>
      </c>
      <c r="I3083" s="49">
        <f>_xll.qlInterestRateIndexValueDate(Index1M,$H3083)</f>
        <v>61382</v>
      </c>
      <c r="J3083" s="52">
        <f>IFERROR(_xll.qlIndexFixing(Index1M,$H3083,TRUE,_xll.ohTrigger(RecalcTrigger,Trigger1M)),NA())</f>
        <v>1.5205160954078756E-2</v>
      </c>
      <c r="K3083" s="52">
        <f>IFERROR(_xll.qlIndexFixing(ONIndex1M,I3083,TRUE,_xll.ohTrigger(RecalcTrigger,Trigger1M)),NA())</f>
        <v>1.5195856845400257E-2</v>
      </c>
      <c r="L3083" s="52">
        <f>IFERROR(_xll.qlIndexFixing(Index3M,H3083,TRUE,_xll.ohTrigger(RecalcTrigger,Trigger3M)),NA())</f>
        <v>1.6728625445395551E-2</v>
      </c>
      <c r="M3083" s="52">
        <f>IFERROR(_xll.qlIndexFixing(ONIndex3M,I3083,TRUE,_xll.ohTrigger(RecalcTrigger,Trigger3M)),NA())</f>
        <v>1.6692970465861379E-2</v>
      </c>
      <c r="N3083" s="52">
        <f>IFERROR(_xll.qlIndexFixing(Index6M,$H3083,TRUE,_xll.ohTrigger(RecalcTrigger,Trigger6M)),NA())</f>
        <v>1.8634397035771525E-2</v>
      </c>
      <c r="O3083" s="52">
        <f>IFERROR(_xll.qlIndexFixing(ONIndex6M,I3083,TRUE,_xll.ohTrigger(RecalcTrigger,Trigger6M)),NA())</f>
        <v>1.8549595547376896E-2</v>
      </c>
      <c r="P3083" s="52">
        <f>IFERROR(_xll.qlIndexFixing(Index1Y,$H3083,TRUE,_xll.ohTrigger(RecalcTrigger,Trigger1Y)),NA())</f>
        <v>2.0700619856861557E-2</v>
      </c>
      <c r="Q3083" s="52">
        <f>IFERROR(_xll.qlIndexFixing(ONIndex1Y,I3083,TRUE,_xll.ohTrigger(RecalcTrigger,Trigger1Y)),NA())</f>
        <v>2.0489879555878332E-2</v>
      </c>
    </row>
    <row r="3084" spans="2:17" x14ac:dyDescent="0.2">
      <c r="B3084" s="46" t="s">
        <v>51</v>
      </c>
      <c r="D3084" s="49">
        <f>_xll.qlCalendarAdvance(LocalCalendar,$D3083,B3084,"f",FALSE)</f>
        <v>61414</v>
      </c>
      <c r="E3084" s="49">
        <f>_xll.qlInterestRateIndexValueDate(IndexON,D3084)</f>
        <v>61414</v>
      </c>
      <c r="F3084" s="52">
        <f>IFERROR(_xll.qlIndexFixing(IndexON,D3084,TRUE,_xll.ohTrigger(RecalcTrigger,TriggerON)),NA())</f>
        <v>1.2122781334618082E-2</v>
      </c>
      <c r="H3084" s="49">
        <f>_xll.qlCalendarAdvance(IborCalendar,$H3083,B3084,"f",FALSE)</f>
        <v>61387</v>
      </c>
      <c r="I3084" s="49">
        <f>_xll.qlInterestRateIndexValueDate(Index1M,$H3084)</f>
        <v>61389</v>
      </c>
      <c r="J3084" s="52">
        <f>IFERROR(_xll.qlIndexFixing(Index1M,$H3084,TRUE,_xll.ohTrigger(RecalcTrigger,Trigger1M)),NA())</f>
        <v>1.5204839996330474E-2</v>
      </c>
      <c r="K3084" s="52">
        <f>IFERROR(_xll.qlIndexFixing(ONIndex1M,I3084,TRUE,_xll.ohTrigger(RecalcTrigger,Trigger1M)),NA())</f>
        <v>1.5195856845426903E-2</v>
      </c>
      <c r="L3084" s="52">
        <f>IFERROR(_xll.qlIndexFixing(Index3M,H3084,TRUE,_xll.ohTrigger(RecalcTrigger,Trigger3M)),NA())</f>
        <v>1.6727073119059153E-2</v>
      </c>
      <c r="M3084" s="52">
        <f>IFERROR(_xll.qlIndexFixing(ONIndex3M,I3084,TRUE,_xll.ohTrigger(RecalcTrigger,Trigger3M)),NA())</f>
        <v>1.6692970465834733E-2</v>
      </c>
      <c r="N3084" s="52">
        <f>IFERROR(_xll.qlIndexFixing(Index6M,$H3084,TRUE,_xll.ohTrigger(RecalcTrigger,Trigger6M)),NA())</f>
        <v>1.8634319520071291E-2</v>
      </c>
      <c r="O3084" s="52">
        <f>IFERROR(_xll.qlIndexFixing(ONIndex6M,I3084,TRUE,_xll.ohTrigger(RecalcTrigger,Trigger6M)),NA())</f>
        <v>1.8549516512491593E-2</v>
      </c>
      <c r="P3084" s="52">
        <f>IFERROR(_xll.qlIndexFixing(Index1Y,$H3084,TRUE,_xll.ohTrigger(RecalcTrigger,Trigger1Y)),NA())</f>
        <v>2.069990444944117E-2</v>
      </c>
      <c r="Q3084" s="52">
        <f>IFERROR(_xll.qlIndexFixing(ONIndex1Y,I3084,TRUE,_xll.ohTrigger(RecalcTrigger,Trigger1Y)),NA())</f>
        <v>2.0489740536655532E-2</v>
      </c>
    </row>
    <row r="3085" spans="2:17" x14ac:dyDescent="0.2">
      <c r="B3085" s="46" t="s">
        <v>51</v>
      </c>
      <c r="D3085" s="49">
        <f>_xll.qlCalendarAdvance(LocalCalendar,$D3084,B3085,"f",FALSE)</f>
        <v>61421</v>
      </c>
      <c r="E3085" s="49">
        <f>_xll.qlInterestRateIndexValueDate(IndexON,D3085)</f>
        <v>61421</v>
      </c>
      <c r="F3085" s="52">
        <f>IFERROR(_xll.qlIndexFixing(IndexON,D3085,TRUE,_xll.ohTrigger(RecalcTrigger,TriggerON)),NA())</f>
        <v>1.2122781334538146E-2</v>
      </c>
      <c r="H3085" s="49">
        <f>_xll.qlCalendarAdvance(IborCalendar,$H3084,B3085,"f",FALSE)</f>
        <v>61394</v>
      </c>
      <c r="I3085" s="49">
        <f>_xll.qlInterestRateIndexValueDate(Index1M,$H3085)</f>
        <v>61396</v>
      </c>
      <c r="J3085" s="52">
        <f>IFERROR(_xll.qlIndexFixing(Index1M,$H3085,TRUE,_xll.ohTrigger(RecalcTrigger,Trigger1M)),NA())</f>
        <v>1.5204839996330474E-2</v>
      </c>
      <c r="K3085" s="52">
        <f>IFERROR(_xll.qlIndexFixing(ONIndex1M,I3085,TRUE,_xll.ohTrigger(RecalcTrigger,Trigger1M)),NA())</f>
        <v>1.5195856845400257E-2</v>
      </c>
      <c r="L3085" s="52">
        <f>IFERROR(_xll.qlIndexFixing(Index3M,H3085,TRUE,_xll.ohTrigger(RecalcTrigger,Trigger3M)),NA())</f>
        <v>1.6726685067474989E-2</v>
      </c>
      <c r="M3085" s="52">
        <f>IFERROR(_xll.qlIndexFixing(ONIndex3M,I3085,TRUE,_xll.ohTrigger(RecalcTrigger,Trigger3M)),NA())</f>
        <v>1.6692970465834733E-2</v>
      </c>
      <c r="N3085" s="52">
        <f>IFERROR(_xll.qlIndexFixing(Index6M,$H3085,TRUE,_xll.ohTrigger(RecalcTrigger,Trigger6M)),NA())</f>
        <v>1.8634242180460531E-2</v>
      </c>
      <c r="O3085" s="52">
        <f>IFERROR(_xll.qlIndexFixing(ONIndex6M,I3085,TRUE,_xll.ohTrigger(RecalcTrigger,Trigger6M)),NA())</f>
        <v>1.8549437652133349E-2</v>
      </c>
      <c r="P3085" s="52">
        <f>IFERROR(_xll.qlIndexFixing(Index1Y,$H3085,TRUE,_xll.ohTrigger(RecalcTrigger,Trigger1Y)),NA())</f>
        <v>2.0699770980153451E-2</v>
      </c>
      <c r="Q3085" s="52">
        <f>IFERROR(_xll.qlIndexFixing(ONIndex1Y,I3085,TRUE,_xll.ohTrigger(RecalcTrigger,Trigger1Y)),NA())</f>
        <v>2.0489601824333903E-2</v>
      </c>
    </row>
    <row r="3086" spans="2:17" x14ac:dyDescent="0.2">
      <c r="B3086" s="46" t="s">
        <v>51</v>
      </c>
      <c r="D3086" s="49">
        <f>_xll.qlCalendarAdvance(LocalCalendar,$D3085,B3086,"f",FALSE)</f>
        <v>61428</v>
      </c>
      <c r="E3086" s="49">
        <f>_xll.qlInterestRateIndexValueDate(IndexON,D3086)</f>
        <v>61428</v>
      </c>
      <c r="F3086" s="52">
        <f>IFERROR(_xll.qlIndexFixing(IndexON,D3086,TRUE,_xll.ohTrigger(RecalcTrigger,TriggerON)),NA())</f>
        <v>1.2122781334698018E-2</v>
      </c>
      <c r="H3086" s="49">
        <f>_xll.qlCalendarAdvance(IborCalendar,$H3085,B3086,"f",FALSE)</f>
        <v>61401</v>
      </c>
      <c r="I3086" s="49">
        <f>_xll.qlInterestRateIndexValueDate(Index1M,$H3086)</f>
        <v>61403</v>
      </c>
      <c r="J3086" s="52">
        <f>IFERROR(_xll.qlIndexFixing(Index1M,$H3086,TRUE,_xll.ohTrigger(RecalcTrigger,Trigger1M)),NA())</f>
        <v>1.5204839996330474E-2</v>
      </c>
      <c r="K3086" s="52">
        <f>IFERROR(_xll.qlIndexFixing(ONIndex1M,I3086,TRUE,_xll.ohTrigger(RecalcTrigger,Trigger1M)),NA())</f>
        <v>1.5195856845400257E-2</v>
      </c>
      <c r="L3086" s="52">
        <f>IFERROR(_xll.qlIndexFixing(Index3M,H3086,TRUE,_xll.ohTrigger(RecalcTrigger,Trigger3M)),NA())</f>
        <v>1.6726685067474101E-2</v>
      </c>
      <c r="M3086" s="52">
        <f>IFERROR(_xll.qlIndexFixing(ONIndex3M,I3086,TRUE,_xll.ohTrigger(RecalcTrigger,Trigger3M)),NA())</f>
        <v>1.6692970465834733E-2</v>
      </c>
      <c r="N3086" s="52">
        <f>IFERROR(_xll.qlIndexFixing(Index6M,$H3086,TRUE,_xll.ohTrigger(RecalcTrigger,Trigger6M)),NA())</f>
        <v>1.8634165016938365E-2</v>
      </c>
      <c r="O3086" s="52">
        <f>IFERROR(_xll.qlIndexFixing(ONIndex6M,I3086,TRUE,_xll.ohTrigger(RecalcTrigger,Trigger6M)),NA())</f>
        <v>1.8549358966195584E-2</v>
      </c>
      <c r="P3086" s="52">
        <f>IFERROR(_xll.qlIndexFixing(Index1Y,$H3086,TRUE,_xll.ohTrigger(RecalcTrigger,Trigger1Y)),NA())</f>
        <v>2.0699637824191337E-2</v>
      </c>
      <c r="Q3086" s="52">
        <f>IFERROR(_xll.qlIndexFixing(ONIndex1Y,I3086,TRUE,_xll.ohTrigger(RecalcTrigger,Trigger1Y)),NA())</f>
        <v>2.04894634188868E-2</v>
      </c>
    </row>
    <row r="3087" spans="2:17" x14ac:dyDescent="0.2">
      <c r="B3087" s="46" t="s">
        <v>51</v>
      </c>
      <c r="D3087" s="49">
        <f>_xll.qlCalendarAdvance(LocalCalendar,$D3086,B3087,"f",FALSE)</f>
        <v>61435</v>
      </c>
      <c r="E3087" s="49">
        <f>_xll.qlInterestRateIndexValueDate(IndexON,D3087)</f>
        <v>61435</v>
      </c>
      <c r="F3087" s="52">
        <f>IFERROR(_xll.qlIndexFixing(IndexON,D3087,TRUE,_xll.ohTrigger(RecalcTrigger,TriggerON)),NA())</f>
        <v>1.2122781334618082E-2</v>
      </c>
      <c r="H3087" s="49">
        <f>_xll.qlCalendarAdvance(IborCalendar,$H3086,B3087,"f",FALSE)</f>
        <v>61408</v>
      </c>
      <c r="I3087" s="49">
        <f>_xll.qlInterestRateIndexValueDate(Index1M,$H3087)</f>
        <v>61410</v>
      </c>
      <c r="J3087" s="52">
        <f>IFERROR(_xll.qlIndexFixing(Index1M,$H3087,TRUE,_xll.ohTrigger(RecalcTrigger,Trigger1M)),NA())</f>
        <v>1.5204839996330474E-2</v>
      </c>
      <c r="K3087" s="52">
        <f>IFERROR(_xll.qlIndexFixing(ONIndex1M,I3087,TRUE,_xll.ohTrigger(RecalcTrigger,Trigger1M)),NA())</f>
        <v>1.519617755034286E-2</v>
      </c>
      <c r="L3087" s="52">
        <f>IFERROR(_xll.qlIndexFixing(Index3M,H3087,TRUE,_xll.ohTrigger(RecalcTrigger,Trigger3M)),NA())</f>
        <v>1.6726685067474989E-2</v>
      </c>
      <c r="M3087" s="52">
        <f>IFERROR(_xll.qlIndexFixing(ONIndex3M,I3087,TRUE,_xll.ohTrigger(RecalcTrigger,Trigger3M)),NA())</f>
        <v>1.6693357475079384E-2</v>
      </c>
      <c r="N3087" s="52">
        <f>IFERROR(_xll.qlIndexFixing(Index6M,$H3087,TRUE,_xll.ohTrigger(RecalcTrigger,Trigger6M)),NA())</f>
        <v>1.8634088029505672E-2</v>
      </c>
      <c r="O3087" s="52">
        <f>IFERROR(_xll.qlIndexFixing(ONIndex6M,I3087,TRUE,_xll.ohTrigger(RecalcTrigger,Trigger6M)),NA())</f>
        <v>1.854975272084447E-2</v>
      </c>
      <c r="P3087" s="52">
        <f>IFERROR(_xll.qlIndexFixing(Index1Y,$H3087,TRUE,_xll.ohTrigger(RecalcTrigger,Trigger1Y)),NA())</f>
        <v>2.0700086665545677E-2</v>
      </c>
      <c r="Q3087" s="52">
        <f>IFERROR(_xll.qlIndexFixing(ONIndex1Y,I3087,TRUE,_xll.ohTrigger(RecalcTrigger,Trigger1Y)),NA())</f>
        <v>2.0489898519882033E-2</v>
      </c>
    </row>
    <row r="3088" spans="2:17" x14ac:dyDescent="0.2">
      <c r="B3088" s="46" t="s">
        <v>51</v>
      </c>
      <c r="D3088" s="49">
        <f>_xll.qlCalendarAdvance(LocalCalendar,$D3087,B3088,"f",FALSE)</f>
        <v>61442</v>
      </c>
      <c r="E3088" s="49">
        <f>_xll.qlInterestRateIndexValueDate(IndexON,D3088)</f>
        <v>61442</v>
      </c>
      <c r="F3088" s="52">
        <f>IFERROR(_xll.qlIndexFixing(IndexON,D3088,TRUE,_xll.ohTrigger(RecalcTrigger,TriggerON)),NA())</f>
        <v>1.2122781334618082E-2</v>
      </c>
      <c r="H3088" s="49">
        <f>_xll.qlCalendarAdvance(IborCalendar,$H3087,B3088,"f",FALSE)</f>
        <v>61415</v>
      </c>
      <c r="I3088" s="49">
        <f>_xll.qlInterestRateIndexValueDate(Index1M,$H3088)</f>
        <v>61417</v>
      </c>
      <c r="J3088" s="52">
        <f>IFERROR(_xll.qlIndexFixing(Index1M,$H3088,TRUE,_xll.ohTrigger(RecalcTrigger,Trigger1M)),NA())</f>
        <v>1.5204839996330474E-2</v>
      </c>
      <c r="K3088" s="52">
        <f>IFERROR(_xll.qlIndexFixing(ONIndex1M,I3088,TRUE,_xll.ohTrigger(RecalcTrigger,Trigger1M)),NA())</f>
        <v>1.5195856845400257E-2</v>
      </c>
      <c r="L3088" s="52">
        <f>IFERROR(_xll.qlIndexFixing(Index3M,H3088,TRUE,_xll.ohTrigger(RecalcTrigger,Trigger3M)),NA())</f>
        <v>1.6726685067474989E-2</v>
      </c>
      <c r="M3088" s="52">
        <f>IFERROR(_xll.qlIndexFixing(ONIndex3M,I3088,TRUE,_xll.ohTrigger(RecalcTrigger,Trigger3M)),NA())</f>
        <v>1.6692970465834733E-2</v>
      </c>
      <c r="N3088" s="52">
        <f>IFERROR(_xll.qlIndexFixing(Index6M,$H3088,TRUE,_xll.ohTrigger(RecalcTrigger,Trigger6M)),NA())</f>
        <v>1.8634011218162893E-2</v>
      </c>
      <c r="O3088" s="52">
        <f>IFERROR(_xll.qlIndexFixing(ONIndex6M,I3088,TRUE,_xll.ohTrigger(RecalcTrigger,Trigger6M)),NA())</f>
        <v>1.854920211779465E-2</v>
      </c>
      <c r="P3088" s="52">
        <f>IFERROR(_xll.qlIndexFixing(Index1Y,$H3088,TRUE,_xll.ohTrigger(RecalcTrigger,Trigger1Y)),NA())</f>
        <v>2.0699372452245009E-2</v>
      </c>
      <c r="Q3088" s="52">
        <f>IFERROR(_xll.qlIndexFixing(ONIndex1Y,I3088,TRUE,_xll.ohTrigger(RecalcTrigger,Trigger1Y)),NA())</f>
        <v>2.0489187528669461E-2</v>
      </c>
    </row>
    <row r="3089" spans="2:17" x14ac:dyDescent="0.2">
      <c r="B3089" s="46" t="s">
        <v>51</v>
      </c>
      <c r="D3089" s="49">
        <f>_xll.qlCalendarAdvance(LocalCalendar,$D3088,B3089,"f",FALSE)</f>
        <v>61449</v>
      </c>
      <c r="E3089" s="49">
        <f>_xll.qlInterestRateIndexValueDate(IndexON,D3089)</f>
        <v>61449</v>
      </c>
      <c r="F3089" s="52">
        <f>IFERROR(_xll.qlIndexFixing(IndexON,D3089,TRUE,_xll.ohTrigger(RecalcTrigger,TriggerON)),NA())</f>
        <v>1.2122781334698018E-2</v>
      </c>
      <c r="H3089" s="49">
        <f>_xll.qlCalendarAdvance(IborCalendar,$H3088,B3089,"f",FALSE)</f>
        <v>61422</v>
      </c>
      <c r="I3089" s="49">
        <f>_xll.qlInterestRateIndexValueDate(Index1M,$H3089)</f>
        <v>61424</v>
      </c>
      <c r="J3089" s="52">
        <f>IFERROR(_xll.qlIndexFixing(Index1M,$H3089,TRUE,_xll.ohTrigger(RecalcTrigger,Trigger1M)),NA())</f>
        <v>1.5204839996330474E-2</v>
      </c>
      <c r="K3089" s="52">
        <f>IFERROR(_xll.qlIndexFixing(ONIndex1M,I3089,TRUE,_xll.ohTrigger(RecalcTrigger,Trigger1M)),NA())</f>
        <v>1.5195856845400257E-2</v>
      </c>
      <c r="L3089" s="52">
        <f>IFERROR(_xll.qlIndexFixing(Index3M,H3089,TRUE,_xll.ohTrigger(RecalcTrigger,Trigger3M)),NA())</f>
        <v>1.6728237345811081E-2</v>
      </c>
      <c r="M3089" s="52">
        <f>IFERROR(_xll.qlIndexFixing(ONIndex3M,I3089,TRUE,_xll.ohTrigger(RecalcTrigger,Trigger3M)),NA())</f>
        <v>1.6692970465861379E-2</v>
      </c>
      <c r="N3089" s="52">
        <f>IFERROR(_xll.qlIndexFixing(Index6M,$H3089,TRUE,_xll.ohTrigger(RecalcTrigger,Trigger6M)),NA())</f>
        <v>1.8635836058095406E-2</v>
      </c>
      <c r="O3089" s="52">
        <f>IFERROR(_xll.qlIndexFixing(ONIndex6M,I3089,TRUE,_xll.ohTrigger(RecalcTrigger,Trigger6M)),NA())</f>
        <v>1.8549123955278191E-2</v>
      </c>
      <c r="P3089" s="52">
        <f>IFERROR(_xll.qlIndexFixing(Index1Y,$H3089,TRUE,_xll.ohTrigger(RecalcTrigger,Trigger1Y)),NA())</f>
        <v>2.0699240236260366E-2</v>
      </c>
      <c r="Q3089" s="52">
        <f>IFERROR(_xll.qlIndexFixing(ONIndex1Y,I3089,TRUE,_xll.ohTrigger(RecalcTrigger,Trigger1Y)),NA())</f>
        <v>2.0489050043872581E-2</v>
      </c>
    </row>
    <row r="3090" spans="2:17" x14ac:dyDescent="0.2">
      <c r="B3090" s="46" t="s">
        <v>51</v>
      </c>
      <c r="D3090" s="49">
        <f>_xll.qlCalendarAdvance(LocalCalendar,$D3089,B3090,"f",FALSE)</f>
        <v>61456</v>
      </c>
      <c r="E3090" s="49">
        <f>_xll.qlInterestRateIndexValueDate(IndexON,D3090)</f>
        <v>61456</v>
      </c>
      <c r="F3090" s="52">
        <f>IFERROR(_xll.qlIndexFixing(IndexON,D3090,TRUE,_xll.ohTrigger(RecalcTrigger,TriggerON)),NA())</f>
        <v>1.2122781334618082E-2</v>
      </c>
      <c r="H3090" s="49">
        <f>_xll.qlCalendarAdvance(IborCalendar,$H3089,B3090,"f",FALSE)</f>
        <v>61429</v>
      </c>
      <c r="I3090" s="49">
        <f>_xll.qlInterestRateIndexValueDate(Index1M,$H3090)</f>
        <v>61431</v>
      </c>
      <c r="J3090" s="52">
        <f>IFERROR(_xll.qlIndexFixing(Index1M,$H3090,TRUE,_xll.ohTrigger(RecalcTrigger,Trigger1M)),NA())</f>
        <v>1.5204839996330474E-2</v>
      </c>
      <c r="K3090" s="52">
        <f>IFERROR(_xll.qlIndexFixing(ONIndex1M,I3090,TRUE,_xll.ohTrigger(RecalcTrigger,Trigger1M)),NA())</f>
        <v>1.5195856845400257E-2</v>
      </c>
      <c r="L3090" s="52">
        <f>IFERROR(_xll.qlIndexFixing(Index3M,H3090,TRUE,_xll.ohTrigger(RecalcTrigger,Trigger3M)),NA())</f>
        <v>1.6728237345811081E-2</v>
      </c>
      <c r="M3090" s="52">
        <f>IFERROR(_xll.qlIndexFixing(ONIndex3M,I3090,TRUE,_xll.ohTrigger(RecalcTrigger,Trigger3M)),NA())</f>
        <v>1.6692970465834733E-2</v>
      </c>
      <c r="N3090" s="52">
        <f>IFERROR(_xll.qlIndexFixing(Index6M,$H3090,TRUE,_xll.ohTrigger(RecalcTrigger,Trigger6M)),NA())</f>
        <v>1.8635284230305527E-2</v>
      </c>
      <c r="O3090" s="52">
        <f>IFERROR(_xll.qlIndexFixing(ONIndex6M,I3090,TRUE,_xll.ohTrigger(RecalcTrigger,Trigger6M)),NA())</f>
        <v>1.8549045967262145E-2</v>
      </c>
      <c r="P3090" s="52">
        <f>IFERROR(_xll.qlIndexFixing(Index1Y,$H3090,TRUE,_xll.ohTrigger(RecalcTrigger,Trigger1Y)),NA())</f>
        <v>2.0699108333600887E-2</v>
      </c>
      <c r="Q3090" s="52">
        <f>IFERROR(_xll.qlIndexFixing(ONIndex1Y,I3090,TRUE,_xll.ohTrigger(RecalcTrigger,Trigger1Y)),NA())</f>
        <v>2.0488912866003517E-2</v>
      </c>
    </row>
    <row r="3091" spans="2:17" x14ac:dyDescent="0.2">
      <c r="B3091" s="46" t="s">
        <v>51</v>
      </c>
      <c r="D3091" s="49">
        <f>_xll.qlCalendarAdvance(LocalCalendar,$D3090,B3091,"f",FALSE)</f>
        <v>61463</v>
      </c>
      <c r="E3091" s="49">
        <f>_xll.qlInterestRateIndexValueDate(IndexON,D3091)</f>
        <v>61463</v>
      </c>
      <c r="F3091" s="52">
        <f>IFERROR(_xll.qlIndexFixing(IndexON,D3091,TRUE,_xll.ohTrigger(RecalcTrigger,TriggerON)),NA())</f>
        <v>1.2122781334698018E-2</v>
      </c>
      <c r="H3091" s="49">
        <f>_xll.qlCalendarAdvance(IborCalendar,$H3090,B3091,"f",FALSE)</f>
        <v>61436</v>
      </c>
      <c r="I3091" s="49">
        <f>_xll.qlInterestRateIndexValueDate(Index1M,$H3091)</f>
        <v>61438</v>
      </c>
      <c r="J3091" s="52">
        <f>IFERROR(_xll.qlIndexFixing(Index1M,$H3091,TRUE,_xll.ohTrigger(RecalcTrigger,Trigger1M)),NA())</f>
        <v>1.5204839996330474E-2</v>
      </c>
      <c r="K3091" s="52">
        <f>IFERROR(_xll.qlIndexFixing(ONIndex1M,I3091,TRUE,_xll.ohTrigger(RecalcTrigger,Trigger1M)),NA())</f>
        <v>1.5195856845400257E-2</v>
      </c>
      <c r="L3091" s="52">
        <f>IFERROR(_xll.qlIndexFixing(Index3M,H3091,TRUE,_xll.ohTrigger(RecalcTrigger,Trigger3M)),NA())</f>
        <v>1.6728237345811081E-2</v>
      </c>
      <c r="M3091" s="52">
        <f>IFERROR(_xll.qlIndexFixing(ONIndex3M,I3091,TRUE,_xll.ohTrigger(RecalcTrigger,Trigger3M)),NA())</f>
        <v>1.6692970465861379E-2</v>
      </c>
      <c r="N3091" s="52">
        <f>IFERROR(_xll.qlIndexFixing(Index6M,$H3091,TRUE,_xll.ohTrigger(RecalcTrigger,Trigger6M)),NA())</f>
        <v>1.8635207973178212E-2</v>
      </c>
      <c r="O3091" s="52">
        <f>IFERROR(_xll.qlIndexFixing(ONIndex6M,I3091,TRUE,_xll.ohTrigger(RecalcTrigger,Trigger6M)),NA())</f>
        <v>1.8548968153666578E-2</v>
      </c>
      <c r="P3091" s="52">
        <f>IFERROR(_xll.qlIndexFixing(Index1Y,$H3091,TRUE,_xll.ohTrigger(RecalcTrigger,Trigger1Y)),NA())</f>
        <v>2.0698976744266802E-2</v>
      </c>
      <c r="Q3091" s="52">
        <f>IFERROR(_xll.qlIndexFixing(ONIndex1Y,I3091,TRUE,_xll.ohTrigger(RecalcTrigger,Trigger1Y)),NA())</f>
        <v>2.0488775994982333E-2</v>
      </c>
    </row>
    <row r="3092" spans="2:17" x14ac:dyDescent="0.2">
      <c r="B3092" s="46" t="s">
        <v>51</v>
      </c>
      <c r="D3092" s="49">
        <f>_xll.qlCalendarAdvance(LocalCalendar,$D3091,B3092,"f",FALSE)</f>
        <v>61470</v>
      </c>
      <c r="E3092" s="49">
        <f>_xll.qlInterestRateIndexValueDate(IndexON,D3092)</f>
        <v>61470</v>
      </c>
      <c r="F3092" s="52">
        <f>IFERROR(_xll.qlIndexFixing(IndexON,D3092,TRUE,_xll.ohTrigger(RecalcTrigger,TriggerON)),NA())</f>
        <v>1.2122781334618082E-2</v>
      </c>
      <c r="H3092" s="49">
        <f>_xll.qlCalendarAdvance(IborCalendar,$H3091,B3092,"f",FALSE)</f>
        <v>61443</v>
      </c>
      <c r="I3092" s="49">
        <f>_xll.qlInterestRateIndexValueDate(Index1M,$H3092)</f>
        <v>61445</v>
      </c>
      <c r="J3092" s="52">
        <f>IFERROR(_xll.qlIndexFixing(Index1M,$H3092,TRUE,_xll.ohTrigger(RecalcTrigger,Trigger1M)),NA())</f>
        <v>1.5205160954081254E-2</v>
      </c>
      <c r="K3092" s="52">
        <f>IFERROR(_xll.qlIndexFixing(ONIndex1M,I3092,TRUE,_xll.ohTrigger(RecalcTrigger,Trigger1M)),NA())</f>
        <v>1.5195856845400257E-2</v>
      </c>
      <c r="L3092" s="52">
        <f>IFERROR(_xll.qlIndexFixing(Index3M,H3092,TRUE,_xll.ohTrigger(RecalcTrigger,Trigger3M)),NA())</f>
        <v>1.6728237345811081E-2</v>
      </c>
      <c r="M3092" s="52">
        <f>IFERROR(_xll.qlIndexFixing(ONIndex3M,I3092,TRUE,_xll.ohTrigger(RecalcTrigger,Trigger3M)),NA())</f>
        <v>1.6692970465861379E-2</v>
      </c>
      <c r="N3092" s="52">
        <f>IFERROR(_xll.qlIndexFixing(Index6M,$H3092,TRUE,_xll.ohTrigger(RecalcTrigger,Trigger6M)),NA())</f>
        <v>1.8635131892167745E-2</v>
      </c>
      <c r="O3092" s="52">
        <f>IFERROR(_xll.qlIndexFixing(ONIndex6M,I3092,TRUE,_xll.ohTrigger(RecalcTrigger,Trigger6M)),NA())</f>
        <v>1.8548890514598071E-2</v>
      </c>
      <c r="P3092" s="52">
        <f>IFERROR(_xll.qlIndexFixing(Index1Y,$H3092,TRUE,_xll.ohTrigger(RecalcTrigger,Trigger1Y)),NA())</f>
        <v>2.0698845468257662E-2</v>
      </c>
      <c r="Q3092" s="52">
        <f>IFERROR(_xll.qlIndexFixing(ONIndex1Y,I3092,TRUE,_xll.ohTrigger(RecalcTrigger,Trigger1Y)),NA())</f>
        <v>2.0488639430835676E-2</v>
      </c>
    </row>
    <row r="3093" spans="2:17" x14ac:dyDescent="0.2">
      <c r="B3093" s="46" t="s">
        <v>51</v>
      </c>
      <c r="D3093" s="49">
        <f>_xll.qlCalendarAdvance(LocalCalendar,$D3092,B3093,"f",FALSE)</f>
        <v>61477</v>
      </c>
      <c r="E3093" s="49">
        <f>_xll.qlInterestRateIndexValueDate(IndexON,D3093)</f>
        <v>61477</v>
      </c>
      <c r="F3093" s="52">
        <f>IFERROR(_xll.qlIndexFixing(IndexON,D3093,TRUE,_xll.ohTrigger(RecalcTrigger,TriggerON)),NA())</f>
        <v>1.2122781334618082E-2</v>
      </c>
      <c r="H3093" s="49">
        <f>_xll.qlCalendarAdvance(IborCalendar,$H3092,B3093,"f",FALSE)</f>
        <v>61450</v>
      </c>
      <c r="I3093" s="49">
        <f>_xll.qlInterestRateIndexValueDate(Index1M,$H3093)</f>
        <v>61452</v>
      </c>
      <c r="J3093" s="52">
        <f>IFERROR(_xll.qlIndexFixing(Index1M,$H3093,TRUE,_xll.ohTrigger(RecalcTrigger,Trigger1M)),NA())</f>
        <v>1.5204839996330474E-2</v>
      </c>
      <c r="K3093" s="52">
        <f>IFERROR(_xll.qlIndexFixing(ONIndex1M,I3093,TRUE,_xll.ohTrigger(RecalcTrigger,Trigger1M)),NA())</f>
        <v>1.5195856845400257E-2</v>
      </c>
      <c r="L3093" s="52">
        <f>IFERROR(_xll.qlIndexFixing(Index3M,H3093,TRUE,_xll.ohTrigger(RecalcTrigger,Trigger3M)),NA())</f>
        <v>1.6727073119058276E-2</v>
      </c>
      <c r="M3093" s="52">
        <f>IFERROR(_xll.qlIndexFixing(ONIndex3M,I3093,TRUE,_xll.ohTrigger(RecalcTrigger,Trigger3M)),NA())</f>
        <v>1.6692970465834733E-2</v>
      </c>
      <c r="N3093" s="52">
        <f>IFERROR(_xll.qlIndexFixing(Index6M,$H3093,TRUE,_xll.ohTrigger(RecalcTrigger,Trigger6M)),NA())</f>
        <v>1.8633629802784931E-2</v>
      </c>
      <c r="O3093" s="52">
        <f>IFERROR(_xll.qlIndexFixing(ONIndex6M,I3093,TRUE,_xll.ohTrigger(RecalcTrigger,Trigger6M)),NA())</f>
        <v>1.8548813049950041E-2</v>
      </c>
      <c r="P3093" s="52">
        <f>IFERROR(_xll.qlIndexFixing(Index1Y,$H3093,TRUE,_xll.ohTrigger(RecalcTrigger,Trigger1Y)),NA())</f>
        <v>2.0696969326928712E-2</v>
      </c>
      <c r="Q3093" s="52">
        <f>IFERROR(_xll.qlIndexFixing(ONIndex1Y,I3093,TRUE,_xll.ohTrigger(RecalcTrigger,Trigger1Y)),NA())</f>
        <v>2.0488503173616834E-2</v>
      </c>
    </row>
    <row r="3094" spans="2:17" x14ac:dyDescent="0.2">
      <c r="B3094" s="46" t="s">
        <v>51</v>
      </c>
      <c r="D3094" s="49">
        <f>_xll.qlCalendarAdvance(LocalCalendar,$D3093,B3094,"f",FALSE)</f>
        <v>61484</v>
      </c>
      <c r="E3094" s="49">
        <f>_xll.qlInterestRateIndexValueDate(IndexON,D3094)</f>
        <v>61484</v>
      </c>
      <c r="F3094" s="52">
        <f>IFERROR(_xll.qlIndexFixing(IndexON,D3094,TRUE,_xll.ohTrigger(RecalcTrigger,TriggerON)),NA())</f>
        <v>1.2122781334618082E-2</v>
      </c>
      <c r="H3094" s="49">
        <f>_xll.qlCalendarAdvance(IborCalendar,$H3093,B3094,"f",FALSE)</f>
        <v>61457</v>
      </c>
      <c r="I3094" s="49">
        <f>_xll.qlInterestRateIndexValueDate(Index1M,$H3094)</f>
        <v>61459</v>
      </c>
      <c r="J3094" s="52">
        <f>IFERROR(_xll.qlIndexFixing(Index1M,$H3094,TRUE,_xll.ohTrigger(RecalcTrigger,Trigger1M)),NA())</f>
        <v>1.5205160954078756E-2</v>
      </c>
      <c r="K3094" s="52">
        <f>IFERROR(_xll.qlIndexFixing(ONIndex1M,I3094,TRUE,_xll.ohTrigger(RecalcTrigger,Trigger1M)),NA())</f>
        <v>1.5195856845400257E-2</v>
      </c>
      <c r="L3094" s="52">
        <f>IFERROR(_xll.qlIndexFixing(Index3M,H3094,TRUE,_xll.ohTrigger(RecalcTrigger,Trigger3M)),NA())</f>
        <v>1.6727073119059153E-2</v>
      </c>
      <c r="M3094" s="52">
        <f>IFERROR(_xll.qlIndexFixing(ONIndex3M,I3094,TRUE,_xll.ohTrigger(RecalcTrigger,Trigger3M)),NA())</f>
        <v>1.6692970465861379E-2</v>
      </c>
      <c r="N3094" s="52">
        <f>IFERROR(_xll.qlIndexFixing(Index6M,$H3094,TRUE,_xll.ohTrigger(RecalcTrigger,Trigger6M)),NA())</f>
        <v>1.8635455696344706E-2</v>
      </c>
      <c r="O3094" s="52">
        <f>IFERROR(_xll.qlIndexFixing(ONIndex6M,I3094,TRUE,_xll.ohTrigger(RecalcTrigger,Trigger6M)),NA())</f>
        <v>1.8548735759775781E-2</v>
      </c>
      <c r="P3094" s="52">
        <f>IFERROR(_xll.qlIndexFixing(Index1Y,$H3094,TRUE,_xll.ohTrigger(RecalcTrigger,Trigger1Y)),NA())</f>
        <v>2.0698583856214897E-2</v>
      </c>
      <c r="Q3094" s="52">
        <f>IFERROR(_xll.qlIndexFixing(ONIndex1Y,I3094,TRUE,_xll.ohTrigger(RecalcTrigger,Trigger1Y)),NA())</f>
        <v>2.0488367223272519E-2</v>
      </c>
    </row>
    <row r="3095" spans="2:17" x14ac:dyDescent="0.2">
      <c r="B3095" s="46" t="s">
        <v>51</v>
      </c>
      <c r="D3095" s="49">
        <f>_xll.qlCalendarAdvance(LocalCalendar,$D3094,B3095,"f",FALSE)</f>
        <v>61491</v>
      </c>
      <c r="E3095" s="49">
        <f>_xll.qlInterestRateIndexValueDate(IndexON,D3095)</f>
        <v>61491</v>
      </c>
      <c r="F3095" s="52">
        <f>IFERROR(_xll.qlIndexFixing(IndexON,D3095,TRUE,_xll.ohTrigger(RecalcTrigger,TriggerON)),NA())</f>
        <v>1.2122781334538146E-2</v>
      </c>
      <c r="H3095" s="49">
        <f>_xll.qlCalendarAdvance(IborCalendar,$H3094,B3095,"f",FALSE)</f>
        <v>61464</v>
      </c>
      <c r="I3095" s="49">
        <f>_xll.qlInterestRateIndexValueDate(Index1M,$H3095)</f>
        <v>61466</v>
      </c>
      <c r="J3095" s="52">
        <f>IFERROR(_xll.qlIndexFixing(Index1M,$H3095,TRUE,_xll.ohTrigger(RecalcTrigger,Trigger1M)),NA())</f>
        <v>1.5204839996330474E-2</v>
      </c>
      <c r="K3095" s="52">
        <f>IFERROR(_xll.qlIndexFixing(ONIndex1M,I3095,TRUE,_xll.ohTrigger(RecalcTrigger,Trigger1M)),NA())</f>
        <v>1.5195856845400257E-2</v>
      </c>
      <c r="L3095" s="52">
        <f>IFERROR(_xll.qlIndexFixing(Index3M,H3095,TRUE,_xll.ohTrigger(RecalcTrigger,Trigger3M)),NA())</f>
        <v>1.6727073119059153E-2</v>
      </c>
      <c r="M3095" s="52">
        <f>IFERROR(_xll.qlIndexFixing(ONIndex3M,I3095,TRUE,_xll.ohTrigger(RecalcTrigger,Trigger3M)),NA())</f>
        <v>1.6692970465834733E-2</v>
      </c>
      <c r="N3095" s="52">
        <f>IFERROR(_xll.qlIndexFixing(Index6M,$H3095,TRUE,_xll.ohTrigger(RecalcTrigger,Trigger6M)),NA())</f>
        <v>1.8634904705833136E-2</v>
      </c>
      <c r="O3095" s="52">
        <f>IFERROR(_xll.qlIndexFixing(ONIndex6M,I3095,TRUE,_xll.ohTrigger(RecalcTrigger,Trigger6M)),NA())</f>
        <v>1.8548658644128579E-2</v>
      </c>
      <c r="P3095" s="52">
        <f>IFERROR(_xll.qlIndexFixing(Index1Y,$H3095,TRUE,_xll.ohTrigger(RecalcTrigger,Trigger1Y)),NA())</f>
        <v>2.0699035323395166E-2</v>
      </c>
      <c r="Q3095" s="52">
        <f>IFERROR(_xll.qlIndexFixing(ONIndex1Y,I3095,TRUE,_xll.ohTrigger(RecalcTrigger,Trigger1Y)),NA())</f>
        <v>2.0488231579776084E-2</v>
      </c>
    </row>
    <row r="3096" spans="2:17" x14ac:dyDescent="0.2">
      <c r="B3096" s="46" t="s">
        <v>51</v>
      </c>
      <c r="D3096" s="49">
        <f>_xll.qlCalendarAdvance(LocalCalendar,$D3095,B3096,"f",FALSE)</f>
        <v>61498</v>
      </c>
      <c r="E3096" s="49">
        <f>_xll.qlInterestRateIndexValueDate(IndexON,D3096)</f>
        <v>61498</v>
      </c>
      <c r="F3096" s="52">
        <f>IFERROR(_xll.qlIndexFixing(IndexON,D3096,TRUE,_xll.ohTrigger(RecalcTrigger,TriggerON)),NA())</f>
        <v>1.2122781334538146E-2</v>
      </c>
      <c r="H3096" s="49">
        <f>_xll.qlCalendarAdvance(IborCalendar,$H3095,B3096,"f",FALSE)</f>
        <v>61471</v>
      </c>
      <c r="I3096" s="49">
        <f>_xll.qlInterestRateIndexValueDate(Index1M,$H3096)</f>
        <v>61477</v>
      </c>
      <c r="J3096" s="52">
        <f>IFERROR(_xll.qlIndexFixing(Index1M,$H3096,TRUE,_xll.ohTrigger(RecalcTrigger,Trigger1M)),NA())</f>
        <v>1.520451904761444E-2</v>
      </c>
      <c r="K3096" s="52">
        <f>IFERROR(_xll.qlIndexFixing(ONIndex1M,I3096,TRUE,_xll.ohTrigger(RecalcTrigger,Trigger1M)),NA())</f>
        <v>1.519521546253344E-2</v>
      </c>
      <c r="L3096" s="52">
        <f>IFERROR(_xll.qlIndexFixing(Index3M,H3096,TRUE,_xll.ohTrigger(RecalcTrigger,Trigger3M)),NA())</f>
        <v>1.6727073119058276E-2</v>
      </c>
      <c r="M3096" s="52">
        <f>IFERROR(_xll.qlIndexFixing(ONIndex3M,I3096,TRUE,_xll.ohTrigger(RecalcTrigger,Trigger3M)),NA())</f>
        <v>1.6692196483196753E-2</v>
      </c>
      <c r="N3096" s="52">
        <f>IFERROR(_xll.qlIndexFixing(Index6M,$H3096,TRUE,_xll.ohTrigger(RecalcTrigger,Trigger6M)),NA())</f>
        <v>1.8633835467155926E-2</v>
      </c>
      <c r="O3096" s="52">
        <f>IFERROR(_xll.qlIndexFixing(ONIndex6M,I3096,TRUE,_xll.ohTrigger(RecalcTrigger,Trigger6M)),NA())</f>
        <v>1.8547593171645005E-2</v>
      </c>
      <c r="P3096" s="52">
        <f>IFERROR(_xll.qlIndexFixing(Index1Y,$H3096,TRUE,_xll.ohTrigger(RecalcTrigger,Trigger1Y)),NA())</f>
        <v>2.0697085756574075E-2</v>
      </c>
      <c r="Q3096" s="52">
        <f>IFERROR(_xll.qlIndexFixing(ONIndex1Y,I3096,TRUE,_xll.ohTrigger(RecalcTrigger,Trigger1Y)),NA())</f>
        <v>2.0486872445051318E-2</v>
      </c>
    </row>
    <row r="3097" spans="2:17" x14ac:dyDescent="0.2">
      <c r="B3097" s="46" t="s">
        <v>51</v>
      </c>
      <c r="D3097" s="49">
        <f>_xll.qlCalendarAdvance(LocalCalendar,$D3096,B3097,"f",FALSE)</f>
        <v>61505</v>
      </c>
      <c r="E3097" s="49">
        <f>_xll.qlInterestRateIndexValueDate(IndexON,D3097)</f>
        <v>61505</v>
      </c>
      <c r="F3097" s="52">
        <f>IFERROR(_xll.qlIndexFixing(IndexON,D3097,TRUE,_xll.ohTrigger(RecalcTrigger,TriggerON)),NA())</f>
        <v>1.2122781334698018E-2</v>
      </c>
      <c r="H3097" s="49">
        <f>_xll.qlCalendarAdvance(IborCalendar,$H3096,B3097,"f",FALSE)</f>
        <v>61478</v>
      </c>
      <c r="I3097" s="49">
        <f>_xll.qlInterestRateIndexValueDate(Index1M,$H3097)</f>
        <v>61480</v>
      </c>
      <c r="J3097" s="52">
        <f>IFERROR(_xll.qlIndexFixing(Index1M,$H3097,TRUE,_xll.ohTrigger(RecalcTrigger,Trigger1M)),NA())</f>
        <v>1.5205160954078756E-2</v>
      </c>
      <c r="K3097" s="52">
        <f>IFERROR(_xll.qlIndexFixing(ONIndex1M,I3097,TRUE,_xll.ohTrigger(RecalcTrigger,Trigger1M)),NA())</f>
        <v>1.5195856845400257E-2</v>
      </c>
      <c r="L3097" s="52">
        <f>IFERROR(_xll.qlIndexFixing(Index3M,H3097,TRUE,_xll.ohTrigger(RecalcTrigger,Trigger3M)),NA())</f>
        <v>1.6727073119059153E-2</v>
      </c>
      <c r="M3097" s="52">
        <f>IFERROR(_xll.qlIndexFixing(ONIndex3M,I3097,TRUE,_xll.ohTrigger(RecalcTrigger,Trigger3M)),NA())</f>
        <v>1.6692970465834733E-2</v>
      </c>
      <c r="N3097" s="52">
        <f>IFERROR(_xll.qlIndexFixing(Index6M,$H3097,TRUE,_xll.ohTrigger(RecalcTrigger,Trigger6M)),NA())</f>
        <v>1.8634754128858247E-2</v>
      </c>
      <c r="O3097" s="52">
        <f>IFERROR(_xll.qlIndexFixing(ONIndex6M,I3097,TRUE,_xll.ohTrigger(RecalcTrigger,Trigger6M)),NA())</f>
        <v>1.8548504936122256E-2</v>
      </c>
      <c r="P3097" s="52">
        <f>IFERROR(_xll.qlIndexFixing(Index1Y,$H3097,TRUE,_xll.ohTrigger(RecalcTrigger,Trigger1Y)),NA())</f>
        <v>2.0698193788086038E-2</v>
      </c>
      <c r="Q3097" s="52">
        <f>IFERROR(_xll.qlIndexFixing(ONIndex1Y,I3097,TRUE,_xll.ohTrigger(RecalcTrigger,Trigger1Y)),NA())</f>
        <v>2.0487961213486727E-2</v>
      </c>
    </row>
    <row r="3098" spans="2:17" x14ac:dyDescent="0.2">
      <c r="B3098" s="46" t="s">
        <v>51</v>
      </c>
      <c r="D3098" s="49">
        <f>_xll.qlCalendarAdvance(LocalCalendar,$D3097,B3098,"f",FALSE)</f>
        <v>61512</v>
      </c>
      <c r="E3098" s="49">
        <f>_xll.qlInterestRateIndexValueDate(IndexON,D3098)</f>
        <v>61512</v>
      </c>
      <c r="F3098" s="52">
        <f>IFERROR(_xll.qlIndexFixing(IndexON,D3098,TRUE,_xll.ohTrigger(RecalcTrigger,TriggerON)),NA())</f>
        <v>1.2122781334698018E-2</v>
      </c>
      <c r="H3098" s="49">
        <f>_xll.qlCalendarAdvance(IborCalendar,$H3097,B3098,"f",FALSE)</f>
        <v>61485</v>
      </c>
      <c r="I3098" s="49">
        <f>_xll.qlInterestRateIndexValueDate(Index1M,$H3098)</f>
        <v>61487</v>
      </c>
      <c r="J3098" s="52">
        <f>IFERROR(_xll.qlIndexFixing(Index1M,$H3098,TRUE,_xll.ohTrigger(RecalcTrigger,Trigger1M)),NA())</f>
        <v>1.5204839996333052E-2</v>
      </c>
      <c r="K3098" s="52">
        <f>IFERROR(_xll.qlIndexFixing(ONIndex1M,I3098,TRUE,_xll.ohTrigger(RecalcTrigger,Trigger1M)),NA())</f>
        <v>1.5196177550362844E-2</v>
      </c>
      <c r="L3098" s="52">
        <f>IFERROR(_xll.qlIndexFixing(Index3M,H3098,TRUE,_xll.ohTrigger(RecalcTrigger,Trigger3M)),NA())</f>
        <v>1.6728237345811081E-2</v>
      </c>
      <c r="M3098" s="52">
        <f>IFERROR(_xll.qlIndexFixing(ONIndex3M,I3098,TRUE,_xll.ohTrigger(RecalcTrigger,Trigger3M)),NA())</f>
        <v>1.6693357475079384E-2</v>
      </c>
      <c r="N3098" s="52">
        <f>IFERROR(_xll.qlIndexFixing(Index6M,$H3098,TRUE,_xll.ohTrigger(RecalcTrigger,Trigger6M)),NA())</f>
        <v>1.8634679104545863E-2</v>
      </c>
      <c r="O3098" s="52">
        <f>IFERROR(_xll.qlIndexFixing(ONIndex6M,I3098,TRUE,_xll.ohTrigger(RecalcTrigger,Trigger6M)),NA())</f>
        <v>1.8548900703168059E-2</v>
      </c>
      <c r="P3098" s="52">
        <f>IFERROR(_xll.qlIndexFixing(Index1Y,$H3098,TRUE,_xll.ohTrigger(RecalcTrigger,Trigger1Y)),NA())</f>
        <v>2.06986462402436E-2</v>
      </c>
      <c r="Q3098" s="52">
        <f>IFERROR(_xll.qlIndexFixing(ONIndex1Y,I3098,TRUE,_xll.ohTrigger(RecalcTrigger,Trigger1Y)),NA())</f>
        <v>2.0488399846076977E-2</v>
      </c>
    </row>
    <row r="3099" spans="2:17" x14ac:dyDescent="0.2">
      <c r="B3099" s="46" t="s">
        <v>51</v>
      </c>
      <c r="D3099" s="49">
        <f>_xll.qlCalendarAdvance(LocalCalendar,$D3098,B3099,"f",FALSE)</f>
        <v>61519</v>
      </c>
      <c r="E3099" s="49">
        <f>_xll.qlInterestRateIndexValueDate(IndexON,D3099)</f>
        <v>61519</v>
      </c>
      <c r="F3099" s="52">
        <f>IFERROR(_xll.qlIndexFixing(IndexON,D3099,TRUE,_xll.ohTrigger(RecalcTrigger,TriggerON)),NA())</f>
        <v>1.2122781334618082E-2</v>
      </c>
      <c r="H3099" s="49">
        <f>_xll.qlCalendarAdvance(IborCalendar,$H3098,B3099,"f",FALSE)</f>
        <v>61492</v>
      </c>
      <c r="I3099" s="49">
        <f>_xll.qlInterestRateIndexValueDate(Index1M,$H3099)</f>
        <v>61494</v>
      </c>
      <c r="J3099" s="52">
        <f>IFERROR(_xll.qlIndexFixing(Index1M,$H3099,TRUE,_xll.ohTrigger(RecalcTrigger,Trigger1M)),NA())</f>
        <v>1.5204839996333052E-2</v>
      </c>
      <c r="K3099" s="52">
        <f>IFERROR(_xll.qlIndexFixing(ONIndex1M,I3099,TRUE,_xll.ohTrigger(RecalcTrigger,Trigger1M)),NA())</f>
        <v>1.5195856845426903E-2</v>
      </c>
      <c r="L3099" s="52">
        <f>IFERROR(_xll.qlIndexFixing(Index3M,H3099,TRUE,_xll.ohTrigger(RecalcTrigger,Trigger3M)),NA())</f>
        <v>1.6728237345811081E-2</v>
      </c>
      <c r="M3099" s="52">
        <f>IFERROR(_xll.qlIndexFixing(ONIndex3M,I3099,TRUE,_xll.ohTrigger(RecalcTrigger,Trigger3M)),NA())</f>
        <v>1.6692970465834733E-2</v>
      </c>
      <c r="N3099" s="52">
        <f>IFERROR(_xll.qlIndexFixing(Index6M,$H3099,TRUE,_xll.ohTrigger(RecalcTrigger,Trigger6M)),NA())</f>
        <v>1.8635079737729928E-2</v>
      </c>
      <c r="O3099" s="52">
        <f>IFERROR(_xll.qlIndexFixing(ONIndex6M,I3099,TRUE,_xll.ohTrigger(RecalcTrigger,Trigger6M)),NA())</f>
        <v>1.8548351926064299E-2</v>
      </c>
      <c r="P3099" s="52">
        <f>IFERROR(_xll.qlIndexFixing(Index1Y,$H3099,TRUE,_xll.ohTrigger(RecalcTrigger,Trigger1Y)),NA())</f>
        <v>2.0697935309289307E-2</v>
      </c>
      <c r="Q3099" s="52">
        <f>IFERROR(_xll.qlIndexFixing(ONIndex1Y,I3099,TRUE,_xll.ohTrigger(RecalcTrigger,Trigger1Y)),NA())</f>
        <v>2.048769207477541E-2</v>
      </c>
    </row>
    <row r="3100" spans="2:17" x14ac:dyDescent="0.2">
      <c r="B3100" s="46" t="s">
        <v>51</v>
      </c>
      <c r="D3100" s="49">
        <f>_xll.qlCalendarAdvance(LocalCalendar,$D3099,B3100,"f",FALSE)</f>
        <v>61526</v>
      </c>
      <c r="E3100" s="49">
        <f>_xll.qlInterestRateIndexValueDate(IndexON,D3100)</f>
        <v>61526</v>
      </c>
      <c r="F3100" s="52">
        <f>IFERROR(_xll.qlIndexFixing(IndexON,D3100,TRUE,_xll.ohTrigger(RecalcTrigger,TriggerON)),NA())</f>
        <v>1.2122781334698018E-2</v>
      </c>
      <c r="H3100" s="49">
        <f>_xll.qlCalendarAdvance(IborCalendar,$H3099,B3100,"f",FALSE)</f>
        <v>61499</v>
      </c>
      <c r="I3100" s="49">
        <f>_xll.qlInterestRateIndexValueDate(Index1M,$H3100)</f>
        <v>61501</v>
      </c>
      <c r="J3100" s="52">
        <f>IFERROR(_xll.qlIndexFixing(Index1M,$H3100,TRUE,_xll.ohTrigger(RecalcTrigger,Trigger1M)),NA())</f>
        <v>1.5204839996333052E-2</v>
      </c>
      <c r="K3100" s="52">
        <f>IFERROR(_xll.qlIndexFixing(ONIndex1M,I3100,TRUE,_xll.ohTrigger(RecalcTrigger,Trigger1M)),NA())</f>
        <v>1.5195856845400257E-2</v>
      </c>
      <c r="L3100" s="52">
        <f>IFERROR(_xll.qlIndexFixing(Index3M,H3100,TRUE,_xll.ohTrigger(RecalcTrigger,Trigger3M)),NA())</f>
        <v>1.6728237345811081E-2</v>
      </c>
      <c r="M3100" s="52">
        <f>IFERROR(_xll.qlIndexFixing(ONIndex3M,I3100,TRUE,_xll.ohTrigger(RecalcTrigger,Trigger3M)),NA())</f>
        <v>1.6692970465861379E-2</v>
      </c>
      <c r="N3100" s="52">
        <f>IFERROR(_xll.qlIndexFixing(Index6M,$H3100,TRUE,_xll.ohTrigger(RecalcTrigger,Trigger6M)),NA())</f>
        <v>1.8634529584269057E-2</v>
      </c>
      <c r="O3100" s="52">
        <f>IFERROR(_xll.qlIndexFixing(ONIndex6M,I3100,TRUE,_xll.ohTrigger(RecalcTrigger,Trigger6M)),NA())</f>
        <v>1.8548275682732651E-2</v>
      </c>
      <c r="P3100" s="52">
        <f>IFERROR(_xll.qlIndexFixing(Index1Y,$H3100,TRUE,_xll.ohTrigger(RecalcTrigger,Trigger1Y)),NA())</f>
        <v>2.0697806539877607E-2</v>
      </c>
      <c r="Q3100" s="52">
        <f>IFERROR(_xll.qlIndexFixing(ONIndex1Y,I3100,TRUE,_xll.ohTrigger(RecalcTrigger,Trigger1Y)),NA())</f>
        <v>2.0487557965758185E-2</v>
      </c>
    </row>
    <row r="3101" spans="2:17" x14ac:dyDescent="0.2">
      <c r="B3101" s="46" t="s">
        <v>51</v>
      </c>
      <c r="D3101" s="49">
        <f>_xll.qlCalendarAdvance(LocalCalendar,$D3100,B3101,"f",FALSE)</f>
        <v>61533</v>
      </c>
      <c r="E3101" s="49">
        <f>_xll.qlInterestRateIndexValueDate(IndexON,D3101)</f>
        <v>61533</v>
      </c>
      <c r="F3101" s="52">
        <f>IFERROR(_xll.qlIndexFixing(IndexON,D3101,TRUE,_xll.ohTrigger(RecalcTrigger,TriggerON)),NA())</f>
        <v>1.2122781334698018E-2</v>
      </c>
      <c r="H3101" s="49">
        <f>_xll.qlCalendarAdvance(IborCalendar,$H3100,B3101,"f",FALSE)</f>
        <v>61506</v>
      </c>
      <c r="I3101" s="49">
        <f>_xll.qlInterestRateIndexValueDate(Index1M,$H3101)</f>
        <v>61508</v>
      </c>
      <c r="J3101" s="52">
        <f>IFERROR(_xll.qlIndexFixing(Index1M,$H3101,TRUE,_xll.ohTrigger(RecalcTrigger,Trigger1M)),NA())</f>
        <v>1.5204839996330474E-2</v>
      </c>
      <c r="K3101" s="52">
        <f>IFERROR(_xll.qlIndexFixing(ONIndex1M,I3101,TRUE,_xll.ohTrigger(RecalcTrigger,Trigger1M)),NA())</f>
        <v>1.519617755034286E-2</v>
      </c>
      <c r="L3101" s="52">
        <f>IFERROR(_xll.qlIndexFixing(Index3M,H3101,TRUE,_xll.ohTrigger(RecalcTrigger,Trigger3M)),NA())</f>
        <v>1.6728625445395551E-2</v>
      </c>
      <c r="M3101" s="52">
        <f>IFERROR(_xll.qlIndexFixing(ONIndex3M,I3101,TRUE,_xll.ohTrigger(RecalcTrigger,Trigger3M)),NA())</f>
        <v>1.6693357475079384E-2</v>
      </c>
      <c r="N3101" s="52">
        <f>IFERROR(_xll.qlIndexFixing(Index6M,$H3101,TRUE,_xll.ohTrigger(RecalcTrigger,Trigger6M)),NA())</f>
        <v>1.8634455088304632E-2</v>
      </c>
      <c r="O3101" s="52">
        <f>IFERROR(_xll.qlIndexFixing(ONIndex6M,I3101,TRUE,_xll.ohTrigger(RecalcTrigger,Trigger6M)),NA())</f>
        <v>1.8548671998752653E-2</v>
      </c>
      <c r="P3101" s="52">
        <f>IFERROR(_xll.qlIndexFixing(Index1Y,$H3101,TRUE,_xll.ohTrigger(RecalcTrigger,Trigger1Y)),NA())</f>
        <v>2.0698259977172288E-2</v>
      </c>
      <c r="Q3101" s="52">
        <f>IFERROR(_xll.qlIndexFixing(ONIndex1Y,I3101,TRUE,_xll.ohTrigger(RecalcTrigger,Trigger1Y)),NA())</f>
        <v>2.0487997561851046E-2</v>
      </c>
    </row>
    <row r="3102" spans="2:17" x14ac:dyDescent="0.2">
      <c r="B3102" s="46" t="s">
        <v>51</v>
      </c>
      <c r="D3102" s="49">
        <f>_xll.qlCalendarAdvance(LocalCalendar,$D3101,B3102,"f",FALSE)</f>
        <v>61540</v>
      </c>
      <c r="E3102" s="49">
        <f>_xll.qlInterestRateIndexValueDate(IndexON,D3102)</f>
        <v>61540</v>
      </c>
      <c r="F3102" s="52">
        <f>IFERROR(_xll.qlIndexFixing(IndexON,D3102,TRUE,_xll.ohTrigger(RecalcTrigger,TriggerON)),NA())</f>
        <v>1.2122781334618082E-2</v>
      </c>
      <c r="H3102" s="49">
        <f>_xll.qlCalendarAdvance(IborCalendar,$H3101,B3102,"f",FALSE)</f>
        <v>61513</v>
      </c>
      <c r="I3102" s="49">
        <f>_xll.qlInterestRateIndexValueDate(Index1M,$H3102)</f>
        <v>61515</v>
      </c>
      <c r="J3102" s="52">
        <f>IFERROR(_xll.qlIndexFixing(Index1M,$H3102,TRUE,_xll.ohTrigger(RecalcTrigger,Trigger1M)),NA())</f>
        <v>1.5204839996330474E-2</v>
      </c>
      <c r="K3102" s="52">
        <f>IFERROR(_xll.qlIndexFixing(ONIndex1M,I3102,TRUE,_xll.ohTrigger(RecalcTrigger,Trigger1M)),NA())</f>
        <v>1.5195856845426903E-2</v>
      </c>
      <c r="L3102" s="52">
        <f>IFERROR(_xll.qlIndexFixing(Index3M,H3102,TRUE,_xll.ohTrigger(RecalcTrigger,Trigger3M)),NA())</f>
        <v>1.6728625445395551E-2</v>
      </c>
      <c r="M3102" s="52">
        <f>IFERROR(_xll.qlIndexFixing(ONIndex3M,I3102,TRUE,_xll.ohTrigger(RecalcTrigger,Trigger3M)),NA())</f>
        <v>1.6692970465834733E-2</v>
      </c>
      <c r="N3102" s="52">
        <f>IFERROR(_xll.qlIndexFixing(Index6M,$H3102,TRUE,_xll.ohTrigger(RecalcTrigger,Trigger6M)),NA())</f>
        <v>1.8634380768457057E-2</v>
      </c>
      <c r="O3102" s="52">
        <f>IFERROR(_xll.qlIndexFixing(ONIndex6M,I3102,TRUE,_xll.ohTrigger(RecalcTrigger,Trigger6M)),NA())</f>
        <v>1.8548123719464016E-2</v>
      </c>
      <c r="P3102" s="52">
        <f>IFERROR(_xll.qlIndexFixing(Index1Y,$H3102,TRUE,_xll.ohTrigger(RecalcTrigger,Trigger1Y)),NA())</f>
        <v>2.0697549941025142E-2</v>
      </c>
      <c r="Q3102" s="52">
        <f>IFERROR(_xll.qlIndexFixing(ONIndex1Y,I3102,TRUE,_xll.ohTrigger(RecalcTrigger,Trigger1Y)),NA())</f>
        <v>2.0487290668320668E-2</v>
      </c>
    </row>
    <row r="3103" spans="2:17" x14ac:dyDescent="0.2">
      <c r="B3103" s="46" t="s">
        <v>51</v>
      </c>
      <c r="D3103" s="49">
        <f>_xll.qlCalendarAdvance(LocalCalendar,$D3102,B3103,"f",FALSE)</f>
        <v>61547</v>
      </c>
      <c r="E3103" s="49">
        <f>_xll.qlInterestRateIndexValueDate(IndexON,D3103)</f>
        <v>61547</v>
      </c>
      <c r="F3103" s="52">
        <f>IFERROR(_xll.qlIndexFixing(IndexON,D3103,TRUE,_xll.ohTrigger(RecalcTrigger,TriggerON)),NA())</f>
        <v>1.2122985448264068E-2</v>
      </c>
      <c r="H3103" s="49">
        <f>_xll.qlCalendarAdvance(IborCalendar,$H3102,B3103,"f",FALSE)</f>
        <v>61520</v>
      </c>
      <c r="I3103" s="49">
        <f>_xll.qlInterestRateIndexValueDate(Index1M,$H3103)</f>
        <v>61522</v>
      </c>
      <c r="J3103" s="52">
        <f>IFERROR(_xll.qlIndexFixing(Index1M,$H3103,TRUE,_xll.ohTrigger(RecalcTrigger,Trigger1M)),NA())</f>
        <v>1.5204839996333052E-2</v>
      </c>
      <c r="K3103" s="52">
        <f>IFERROR(_xll.qlIndexFixing(ONIndex1M,I3103,TRUE,_xll.ohTrigger(RecalcTrigger,Trigger1M)),NA())</f>
        <v>1.5195856845426903E-2</v>
      </c>
      <c r="L3103" s="52">
        <f>IFERROR(_xll.qlIndexFixing(Index3M,H3103,TRUE,_xll.ohTrigger(RecalcTrigger,Trigger3M)),NA())</f>
        <v>1.6728237345811931E-2</v>
      </c>
      <c r="M3103" s="52">
        <f>IFERROR(_xll.qlIndexFixing(ONIndex3M,I3103,TRUE,_xll.ohTrigger(RecalcTrigger,Trigger3M)),NA())</f>
        <v>1.6692970465861379E-2</v>
      </c>
      <c r="N3103" s="52">
        <f>IFERROR(_xll.qlIndexFixing(Index6M,$H3103,TRUE,_xll.ohTrigger(RecalcTrigger,Trigger6M)),NA())</f>
        <v>1.8634306624725039E-2</v>
      </c>
      <c r="O3103" s="52">
        <f>IFERROR(_xll.qlIndexFixing(ONIndex6M,I3103,TRUE,_xll.ohTrigger(RecalcTrigger,Trigger6M)),NA())</f>
        <v>1.8548047999553674E-2</v>
      </c>
      <c r="P3103" s="52">
        <f>IFERROR(_xll.qlIndexFixing(Index1Y,$H3103,TRUE,_xll.ohTrigger(RecalcTrigger,Trigger1Y)),NA())</f>
        <v>2.0697422111585248E-2</v>
      </c>
      <c r="Q3103" s="52">
        <f>IFERROR(_xll.qlIndexFixing(ONIndex1Y,I3103,TRUE,_xll.ohTrigger(RecalcTrigger,Trigger1Y)),NA())</f>
        <v>2.0487157479927021E-2</v>
      </c>
    </row>
    <row r="3104" spans="2:17" x14ac:dyDescent="0.2">
      <c r="B3104" s="46" t="s">
        <v>51</v>
      </c>
      <c r="D3104" s="49">
        <f>_xll.qlCalendarAdvance(LocalCalendar,$D3103,B3104,"f",FALSE)</f>
        <v>61554</v>
      </c>
      <c r="E3104" s="49">
        <f>_xll.qlInterestRateIndexValueDate(IndexON,D3104)</f>
        <v>61554</v>
      </c>
      <c r="F3104" s="52">
        <f>IFERROR(_xll.qlIndexFixing(IndexON,D3104,TRUE,_xll.ohTrigger(RecalcTrigger,TriggerON)),NA())</f>
        <v>1.2122781334698018E-2</v>
      </c>
      <c r="H3104" s="49">
        <f>_xll.qlCalendarAdvance(IborCalendar,$H3103,B3104,"f",FALSE)</f>
        <v>61527</v>
      </c>
      <c r="I3104" s="49">
        <f>_xll.qlInterestRateIndexValueDate(Index1M,$H3104)</f>
        <v>61529</v>
      </c>
      <c r="J3104" s="52">
        <f>IFERROR(_xll.qlIndexFixing(Index1M,$H3104,TRUE,_xll.ohTrigger(RecalcTrigger,Trigger1M)),NA())</f>
        <v>1.5204839996333052E-2</v>
      </c>
      <c r="K3104" s="52">
        <f>IFERROR(_xll.qlIndexFixing(ONIndex1M,I3104,TRUE,_xll.ohTrigger(RecalcTrigger,Trigger1M)),NA())</f>
        <v>1.5195856845400257E-2</v>
      </c>
      <c r="L3104" s="52">
        <f>IFERROR(_xll.qlIndexFixing(Index3M,H3104,TRUE,_xll.ohTrigger(RecalcTrigger,Trigger3M)),NA())</f>
        <v>1.6728237345811081E-2</v>
      </c>
      <c r="M3104" s="52">
        <f>IFERROR(_xll.qlIndexFixing(ONIndex3M,I3104,TRUE,_xll.ohTrigger(RecalcTrigger,Trigger3M)),NA())</f>
        <v>1.6692970465834733E-2</v>
      </c>
      <c r="N3104" s="52">
        <f>IFERROR(_xll.qlIndexFixing(Index6M,$H3104,TRUE,_xll.ohTrigger(RecalcTrigger,Trigger6M)),NA())</f>
        <v>1.863423265710944E-2</v>
      </c>
      <c r="O3104" s="52">
        <f>IFERROR(_xll.qlIndexFixing(ONIndex6M,I3104,TRUE,_xll.ohTrigger(RecalcTrigger,Trigger6M)),NA())</f>
        <v>1.854797245406381E-2</v>
      </c>
      <c r="P3104" s="52">
        <f>IFERROR(_xll.qlIndexFixing(Index1Y,$H3104,TRUE,_xll.ohTrigger(RecalcTrigger,Trigger1Y)),NA())</f>
        <v>2.0697294595468561E-2</v>
      </c>
      <c r="Q3104" s="52">
        <f>IFERROR(_xll.qlIndexFixing(ONIndex1Y,I3104,TRUE,_xll.ohTrigger(RecalcTrigger,Trigger1Y)),NA())</f>
        <v>2.0487024598407899E-2</v>
      </c>
    </row>
    <row r="3105" spans="2:17" x14ac:dyDescent="0.2">
      <c r="B3105" s="46" t="s">
        <v>51</v>
      </c>
      <c r="D3105" s="49">
        <f>_xll.qlCalendarAdvance(LocalCalendar,$D3104,B3105,"f",FALSE)</f>
        <v>61561</v>
      </c>
      <c r="E3105" s="49">
        <f>_xll.qlInterestRateIndexValueDate(IndexON,D3105)</f>
        <v>61561</v>
      </c>
      <c r="F3105" s="52">
        <f>IFERROR(_xll.qlIndexFixing(IndexON,D3105,TRUE,_xll.ohTrigger(RecalcTrigger,TriggerON)),NA())</f>
        <v>1.2122781334618082E-2</v>
      </c>
      <c r="H3105" s="49">
        <f>_xll.qlCalendarAdvance(IborCalendar,$H3104,B3105,"f",FALSE)</f>
        <v>61534</v>
      </c>
      <c r="I3105" s="49">
        <f>_xll.qlInterestRateIndexValueDate(Index1M,$H3105)</f>
        <v>61536</v>
      </c>
      <c r="J3105" s="52">
        <f>IFERROR(_xll.qlIndexFixing(Index1M,$H3105,TRUE,_xll.ohTrigger(RecalcTrigger,Trigger1M)),NA())</f>
        <v>1.5204839996333052E-2</v>
      </c>
      <c r="K3105" s="52">
        <f>IFERROR(_xll.qlIndexFixing(ONIndex1M,I3105,TRUE,_xll.ohTrigger(RecalcTrigger,Trigger1M)),NA())</f>
        <v>1.5195856845400257E-2</v>
      </c>
      <c r="L3105" s="52">
        <f>IFERROR(_xll.qlIndexFixing(Index3M,H3105,TRUE,_xll.ohTrigger(RecalcTrigger,Trigger3M)),NA())</f>
        <v>1.6728237345811081E-2</v>
      </c>
      <c r="M3105" s="52">
        <f>IFERROR(_xll.qlIndexFixing(ONIndex3M,I3105,TRUE,_xll.ohTrigger(RecalcTrigger,Trigger3M)),NA())</f>
        <v>1.6692970465834733E-2</v>
      </c>
      <c r="N3105" s="52">
        <f>IFERROR(_xll.qlIndexFixing(Index6M,$H3105,TRUE,_xll.ohTrigger(RecalcTrigger,Trigger6M)),NA())</f>
        <v>1.8634158865610689E-2</v>
      </c>
      <c r="O3105" s="52">
        <f>IFERROR(_xll.qlIndexFixing(ONIndex6M,I3105,TRUE,_xll.ohTrigger(RecalcTrigger,Trigger6M)),NA())</f>
        <v>1.8547897083101006E-2</v>
      </c>
      <c r="P3105" s="52">
        <f>IFERROR(_xll.qlIndexFixing(Index1Y,$H3105,TRUE,_xll.ohTrigger(RecalcTrigger,Trigger1Y)),NA())</f>
        <v>2.0697167392675523E-2</v>
      </c>
      <c r="Q3105" s="52">
        <f>IFERROR(_xll.qlIndexFixing(ONIndex1Y,I3105,TRUE,_xll.ohTrigger(RecalcTrigger,Trigger1Y)),NA())</f>
        <v>2.0486892023816594E-2</v>
      </c>
    </row>
    <row r="3106" spans="2:17" x14ac:dyDescent="0.2">
      <c r="B3106" s="46" t="s">
        <v>51</v>
      </c>
      <c r="D3106" s="49">
        <f>_xll.qlCalendarAdvance(LocalCalendar,$D3105,B3106,"f",FALSE)</f>
        <v>61568</v>
      </c>
      <c r="E3106" s="49">
        <f>_xll.qlInterestRateIndexValueDate(IndexON,D3106)</f>
        <v>61568</v>
      </c>
      <c r="F3106" s="52">
        <f>IFERROR(_xll.qlIndexFixing(IndexON,D3106,TRUE,_xll.ohTrigger(RecalcTrigger,TriggerON)),NA())</f>
        <v>1.2122781334618082E-2</v>
      </c>
      <c r="H3106" s="49">
        <f>_xll.qlCalendarAdvance(IborCalendar,$H3105,B3106,"f",FALSE)</f>
        <v>61541</v>
      </c>
      <c r="I3106" s="49">
        <f>_xll.qlInterestRateIndexValueDate(Index1M,$H3106)</f>
        <v>61543</v>
      </c>
      <c r="J3106" s="52">
        <f>IFERROR(_xll.qlIndexFixing(Index1M,$H3106,TRUE,_xll.ohTrigger(RecalcTrigger,Trigger1M)),NA())</f>
        <v>1.5205160954078756E-2</v>
      </c>
      <c r="K3106" s="52">
        <f>IFERROR(_xll.qlIndexFixing(ONIndex1M,I3106,TRUE,_xll.ohTrigger(RecalcTrigger,Trigger1M)),NA())</f>
        <v>1.5195856845400257E-2</v>
      </c>
      <c r="L3106" s="52">
        <f>IFERROR(_xll.qlIndexFixing(Index3M,H3106,TRUE,_xll.ohTrigger(RecalcTrigger,Trigger3M)),NA())</f>
        <v>1.6727073119059153E-2</v>
      </c>
      <c r="M3106" s="52">
        <f>IFERROR(_xll.qlIndexFixing(ONIndex3M,I3106,TRUE,_xll.ohTrigger(RecalcTrigger,Trigger3M)),NA())</f>
        <v>1.6692970465834733E-2</v>
      </c>
      <c r="N3106" s="52">
        <f>IFERROR(_xll.qlIndexFixing(Index6M,$H3106,TRUE,_xll.ohTrigger(RecalcTrigger,Trigger6M)),NA())</f>
        <v>1.8634085250227063E-2</v>
      </c>
      <c r="O3106" s="52">
        <f>IFERROR(_xll.qlIndexFixing(ONIndex6M,I3106,TRUE,_xll.ohTrigger(RecalcTrigger,Trigger6M)),NA())</f>
        <v>1.8547821886585325E-2</v>
      </c>
      <c r="P3106" s="52">
        <f>IFERROR(_xll.qlIndexFixing(Index1Y,$H3106,TRUE,_xll.ohTrigger(RecalcTrigger,Trigger1Y)),NA())</f>
        <v>2.0695294737587452E-2</v>
      </c>
      <c r="Q3106" s="52">
        <f>IFERROR(_xll.qlIndexFixing(ONIndex1Y,I3106,TRUE,_xll.ohTrigger(RecalcTrigger,Trigger1Y)),NA())</f>
        <v>2.0486759756099815E-2</v>
      </c>
    </row>
    <row r="3107" spans="2:17" x14ac:dyDescent="0.2">
      <c r="B3107" s="46" t="s">
        <v>51</v>
      </c>
      <c r="D3107" s="49">
        <f>_xll.qlCalendarAdvance(LocalCalendar,$D3106,B3107,"f",FALSE)</f>
        <v>61575</v>
      </c>
      <c r="E3107" s="49">
        <f>_xll.qlInterestRateIndexValueDate(IndexON,D3107)</f>
        <v>61575</v>
      </c>
      <c r="F3107" s="52">
        <f>IFERROR(_xll.qlIndexFixing(IndexON,D3107,TRUE,_xll.ohTrigger(RecalcTrigger,TriggerON)),NA())</f>
        <v>1.2122781334618082E-2</v>
      </c>
      <c r="H3107" s="49">
        <f>_xll.qlCalendarAdvance(IborCalendar,$H3106,B3107,"f",FALSE)</f>
        <v>61548</v>
      </c>
      <c r="I3107" s="49">
        <f>_xll.qlInterestRateIndexValueDate(Index1M,$H3107)</f>
        <v>61550</v>
      </c>
      <c r="J3107" s="52">
        <f>IFERROR(_xll.qlIndexFixing(Index1M,$H3107,TRUE,_xll.ohTrigger(RecalcTrigger,Trigger1M)),NA())</f>
        <v>1.5204839996333052E-2</v>
      </c>
      <c r="K3107" s="52">
        <f>IFERROR(_xll.qlIndexFixing(ONIndex1M,I3107,TRUE,_xll.ohTrigger(RecalcTrigger,Trigger1M)),NA())</f>
        <v>1.5195856845426903E-2</v>
      </c>
      <c r="L3107" s="52">
        <f>IFERROR(_xll.qlIndexFixing(Index3M,H3107,TRUE,_xll.ohTrigger(RecalcTrigger,Trigger3M)),NA())</f>
        <v>1.6728625445395551E-2</v>
      </c>
      <c r="M3107" s="52">
        <f>IFERROR(_xll.qlIndexFixing(ONIndex3M,I3107,TRUE,_xll.ohTrigger(RecalcTrigger,Trigger3M)),NA())</f>
        <v>1.6692970465834733E-2</v>
      </c>
      <c r="N3107" s="52">
        <f>IFERROR(_xll.qlIndexFixing(Index6M,$H3107,TRUE,_xll.ohTrigger(RecalcTrigger,Trigger6M)),NA())</f>
        <v>1.8634011810959854E-2</v>
      </c>
      <c r="O3107" s="52">
        <f>IFERROR(_xll.qlIndexFixing(ONIndex6M,I3107,TRUE,_xll.ohTrigger(RecalcTrigger,Trigger6M)),NA())</f>
        <v>1.8547746864543413E-2</v>
      </c>
      <c r="P3107" s="52">
        <f>IFERROR(_xll.qlIndexFixing(Index1Y,$H3107,TRUE,_xll.ohTrigger(RecalcTrigger,Trigger1Y)),NA())</f>
        <v>2.0696913927060377E-2</v>
      </c>
      <c r="Q3107" s="52">
        <f>IFERROR(_xll.qlIndexFixing(ONIndex1Y,I3107,TRUE,_xll.ohTrigger(RecalcTrigger,Trigger1Y)),NA())</f>
        <v>2.0486627795257562E-2</v>
      </c>
    </row>
    <row r="3108" spans="2:17" x14ac:dyDescent="0.2">
      <c r="B3108" s="46" t="s">
        <v>51</v>
      </c>
      <c r="D3108" s="49">
        <f>_xll.qlCalendarAdvance(LocalCalendar,$D3107,B3108,"f",FALSE)</f>
        <v>61582</v>
      </c>
      <c r="E3108" s="49">
        <f>_xll.qlInterestRateIndexValueDate(IndexON,D3108)</f>
        <v>61582</v>
      </c>
      <c r="F3108" s="52">
        <f>IFERROR(_xll.qlIndexFixing(IndexON,D3108,TRUE,_xll.ohTrigger(RecalcTrigger,TriggerON)),NA())</f>
        <v>1.2122781334698018E-2</v>
      </c>
      <c r="H3108" s="49">
        <f>_xll.qlCalendarAdvance(IborCalendar,$H3107,B3108,"f",FALSE)</f>
        <v>61555</v>
      </c>
      <c r="I3108" s="49">
        <f>_xll.qlInterestRateIndexValueDate(Index1M,$H3108)</f>
        <v>61557</v>
      </c>
      <c r="J3108" s="52">
        <f>IFERROR(_xll.qlIndexFixing(Index1M,$H3108,TRUE,_xll.ohTrigger(RecalcTrigger,Trigger1M)),NA())</f>
        <v>1.5204839996333052E-2</v>
      </c>
      <c r="K3108" s="52">
        <f>IFERROR(_xll.qlIndexFixing(ONIndex1M,I3108,TRUE,_xll.ohTrigger(RecalcTrigger,Trigger1M)),NA())</f>
        <v>1.5195856845426903E-2</v>
      </c>
      <c r="L3108" s="52">
        <f>IFERROR(_xll.qlIndexFixing(Index3M,H3108,TRUE,_xll.ohTrigger(RecalcTrigger,Trigger3M)),NA())</f>
        <v>1.6728237345811081E-2</v>
      </c>
      <c r="M3108" s="52">
        <f>IFERROR(_xll.qlIndexFixing(ONIndex3M,I3108,TRUE,_xll.ohTrigger(RecalcTrigger,Trigger3M)),NA())</f>
        <v>1.6692970465861379E-2</v>
      </c>
      <c r="N3108" s="52">
        <f>IFERROR(_xll.qlIndexFixing(Index6M,$H3108,TRUE,_xll.ohTrigger(RecalcTrigger,Trigger6M)),NA())</f>
        <v>1.8633938547808634E-2</v>
      </c>
      <c r="O3108" s="52">
        <f>IFERROR(_xll.qlIndexFixing(ONIndex6M,I3108,TRUE,_xll.ohTrigger(RecalcTrigger,Trigger6M)),NA())</f>
        <v>1.8547672016948624E-2</v>
      </c>
      <c r="P3108" s="52">
        <f>IFERROR(_xll.qlIndexFixing(Index1Y,$H3108,TRUE,_xll.ohTrigger(RecalcTrigger,Trigger1Y)),NA())</f>
        <v>2.0696787664237184E-2</v>
      </c>
      <c r="Q3108" s="52">
        <f>IFERROR(_xll.qlIndexFixing(ONIndex1Y,I3108,TRUE,_xll.ohTrigger(RecalcTrigger,Trigger1Y)),NA())</f>
        <v>2.0486496141316479E-2</v>
      </c>
    </row>
    <row r="3109" spans="2:17" x14ac:dyDescent="0.2">
      <c r="B3109" s="46" t="s">
        <v>51</v>
      </c>
      <c r="D3109" s="49">
        <f>_xll.qlCalendarAdvance(LocalCalendar,$D3108,B3109,"f",FALSE)</f>
        <v>61589</v>
      </c>
      <c r="E3109" s="49">
        <f>_xll.qlInterestRateIndexValueDate(IndexON,D3109)</f>
        <v>61589</v>
      </c>
      <c r="F3109" s="52">
        <f>IFERROR(_xll.qlIndexFixing(IndexON,D3109,TRUE,_xll.ohTrigger(RecalcTrigger,TriggerON)),NA())</f>
        <v>1.2122781334618082E-2</v>
      </c>
      <c r="H3109" s="49">
        <f>_xll.qlCalendarAdvance(IborCalendar,$H3108,B3109,"f",FALSE)</f>
        <v>61562</v>
      </c>
      <c r="I3109" s="49">
        <f>_xll.qlInterestRateIndexValueDate(Index1M,$H3109)</f>
        <v>61564</v>
      </c>
      <c r="J3109" s="52">
        <f>IFERROR(_xll.qlIndexFixing(Index1M,$H3109,TRUE,_xll.ohTrigger(RecalcTrigger,Trigger1M)),NA())</f>
        <v>1.5204839996330474E-2</v>
      </c>
      <c r="K3109" s="52">
        <f>IFERROR(_xll.qlIndexFixing(ONIndex1M,I3109,TRUE,_xll.ohTrigger(RecalcTrigger,Trigger1M)),NA())</f>
        <v>1.5195856845400257E-2</v>
      </c>
      <c r="L3109" s="52">
        <f>IFERROR(_xll.qlIndexFixing(Index3M,H3109,TRUE,_xll.ohTrigger(RecalcTrigger,Trigger3M)),NA())</f>
        <v>1.6728237345811081E-2</v>
      </c>
      <c r="M3109" s="52">
        <f>IFERROR(_xll.qlIndexFixing(ONIndex3M,I3109,TRUE,_xll.ohTrigger(RecalcTrigger,Trigger3M)),NA())</f>
        <v>1.6692970465861379E-2</v>
      </c>
      <c r="N3109" s="52">
        <f>IFERROR(_xll.qlIndexFixing(Index6M,$H3109,TRUE,_xll.ohTrigger(RecalcTrigger,Trigger6M)),NA())</f>
        <v>1.8634341029897823E-2</v>
      </c>
      <c r="O3109" s="52">
        <f>IFERROR(_xll.qlIndexFixing(ONIndex6M,I3109,TRUE,_xll.ohTrigger(RecalcTrigger,Trigger6M)),NA())</f>
        <v>1.8547597343827604E-2</v>
      </c>
      <c r="P3109" s="52">
        <f>IFERROR(_xll.qlIndexFixing(Index1Y,$H3109,TRUE,_xll.ohTrigger(RecalcTrigger,Trigger1Y)),NA())</f>
        <v>2.0696661714737417E-2</v>
      </c>
      <c r="Q3109" s="52">
        <f>IFERROR(_xll.qlIndexFixing(ONIndex1Y,I3109,TRUE,_xll.ohTrigger(RecalcTrigger,Trigger1Y)),NA())</f>
        <v>2.0486364794249923E-2</v>
      </c>
    </row>
    <row r="3110" spans="2:17" x14ac:dyDescent="0.2">
      <c r="B3110" s="46" t="s">
        <v>51</v>
      </c>
      <c r="D3110" s="49">
        <f>_xll.qlCalendarAdvance(LocalCalendar,$D3109,B3110,"f",FALSE)</f>
        <v>61596</v>
      </c>
      <c r="E3110" s="49">
        <f>_xll.qlInterestRateIndexValueDate(IndexON,D3110)</f>
        <v>61596</v>
      </c>
      <c r="F3110" s="52">
        <f>IFERROR(_xll.qlIndexFixing(IndexON,D3110,TRUE,_xll.ohTrigger(RecalcTrigger,TriggerON)),NA())</f>
        <v>1.2122781334618082E-2</v>
      </c>
      <c r="H3110" s="49">
        <f>_xll.qlCalendarAdvance(IborCalendar,$H3109,B3110,"f",FALSE)</f>
        <v>61569</v>
      </c>
      <c r="I3110" s="49">
        <f>_xll.qlInterestRateIndexValueDate(Index1M,$H3110)</f>
        <v>61571</v>
      </c>
      <c r="J3110" s="52">
        <f>IFERROR(_xll.qlIndexFixing(Index1M,$H3110,TRUE,_xll.ohTrigger(RecalcTrigger,Trigger1M)),NA())</f>
        <v>1.5205160954081254E-2</v>
      </c>
      <c r="K3110" s="52">
        <f>IFERROR(_xll.qlIndexFixing(ONIndex1M,I3110,TRUE,_xll.ohTrigger(RecalcTrigger,Trigger1M)),NA())</f>
        <v>1.5195856845400257E-2</v>
      </c>
      <c r="L3110" s="52">
        <f>IFERROR(_xll.qlIndexFixing(Index3M,H3110,TRUE,_xll.ohTrigger(RecalcTrigger,Trigger3M)),NA())</f>
        <v>1.6728237345811081E-2</v>
      </c>
      <c r="M3110" s="52">
        <f>IFERROR(_xll.qlIndexFixing(ONIndex3M,I3110,TRUE,_xll.ohTrigger(RecalcTrigger,Trigger3M)),NA())</f>
        <v>1.6692970465834733E-2</v>
      </c>
      <c r="N3110" s="52">
        <f>IFERROR(_xll.qlIndexFixing(Index6M,$H3110,TRUE,_xll.ohTrigger(RecalcTrigger,Trigger6M)),NA())</f>
        <v>1.8633792549854582E-2</v>
      </c>
      <c r="O3110" s="52">
        <f>IFERROR(_xll.qlIndexFixing(ONIndex6M,I3110,TRUE,_xll.ohTrigger(RecalcTrigger,Trigger6M)),NA())</f>
        <v>1.8547522845206998E-2</v>
      </c>
      <c r="P3110" s="52">
        <f>IFERROR(_xll.qlIndexFixing(Index1Y,$H3110,TRUE,_xll.ohTrigger(RecalcTrigger,Trigger1Y)),NA())</f>
        <v>2.0696536078560424E-2</v>
      </c>
      <c r="Q3110" s="52">
        <f>IFERROR(_xll.qlIndexFixing(ONIndex1Y,I3110,TRUE,_xll.ohTrigger(RecalcTrigger,Trigger1Y)),NA())</f>
        <v>2.0486233754057892E-2</v>
      </c>
    </row>
    <row r="3111" spans="2:17" x14ac:dyDescent="0.2">
      <c r="B3111" s="46" t="s">
        <v>51</v>
      </c>
      <c r="D3111" s="49">
        <f>_xll.qlCalendarAdvance(LocalCalendar,$D3110,B3111,"f",FALSE)</f>
        <v>61603</v>
      </c>
      <c r="E3111" s="49">
        <f>_xll.qlInterestRateIndexValueDate(IndexON,D3111)</f>
        <v>61603</v>
      </c>
      <c r="F3111" s="52">
        <f>IFERROR(_xll.qlIndexFixing(IndexON,D3111,TRUE,_xll.ohTrigger(RecalcTrigger,TriggerON)),NA())</f>
        <v>1.2122781334698018E-2</v>
      </c>
      <c r="H3111" s="49">
        <f>_xll.qlCalendarAdvance(IborCalendar,$H3110,B3111,"f",FALSE)</f>
        <v>61576</v>
      </c>
      <c r="I3111" s="49">
        <f>_xll.qlInterestRateIndexValueDate(Index1M,$H3111)</f>
        <v>61578</v>
      </c>
      <c r="J3111" s="52">
        <f>IFERROR(_xll.qlIndexFixing(Index1M,$H3111,TRUE,_xll.ohTrigger(RecalcTrigger,Trigger1M)),NA())</f>
        <v>1.5205160954078756E-2</v>
      </c>
      <c r="K3111" s="52">
        <f>IFERROR(_xll.qlIndexFixing(ONIndex1M,I3111,TRUE,_xll.ohTrigger(RecalcTrigger,Trigger1M)),NA())</f>
        <v>1.5195856845400257E-2</v>
      </c>
      <c r="L3111" s="52">
        <f>IFERROR(_xll.qlIndexFixing(Index3M,H3111,TRUE,_xll.ohTrigger(RecalcTrigger,Trigger3M)),NA())</f>
        <v>1.6728237345811081E-2</v>
      </c>
      <c r="M3111" s="52">
        <f>IFERROR(_xll.qlIndexFixing(ONIndex3M,I3111,TRUE,_xll.ohTrigger(RecalcTrigger,Trigger3M)),NA())</f>
        <v>1.6692970465834733E-2</v>
      </c>
      <c r="N3111" s="52">
        <f>IFERROR(_xll.qlIndexFixing(Index6M,$H3111,TRUE,_xll.ohTrigger(RecalcTrigger,Trigger6M)),NA())</f>
        <v>1.8633719815051755E-2</v>
      </c>
      <c r="O3111" s="52">
        <f>IFERROR(_xll.qlIndexFixing(ONIndex6M,I3111,TRUE,_xll.ohTrigger(RecalcTrigger,Trigger6M)),NA())</f>
        <v>1.8547448521033516E-2</v>
      </c>
      <c r="P3111" s="52">
        <f>IFERROR(_xll.qlIndexFixing(Index1Y,$H3111,TRUE,_xll.ohTrigger(RecalcTrigger,Trigger1Y)),NA())</f>
        <v>2.0696410755706423E-2</v>
      </c>
      <c r="Q3111" s="52">
        <f>IFERROR(_xll.qlIndexFixing(ONIndex1Y,I3111,TRUE,_xll.ohTrigger(RecalcTrigger,Trigger1Y)),NA())</f>
        <v>2.0486103020713742E-2</v>
      </c>
    </row>
    <row r="3112" spans="2:17" x14ac:dyDescent="0.2">
      <c r="B3112" s="46" t="s">
        <v>51</v>
      </c>
      <c r="D3112" s="49">
        <f>_xll.qlCalendarAdvance(LocalCalendar,$D3111,B3112,"f",FALSE)</f>
        <v>61610</v>
      </c>
      <c r="E3112" s="49">
        <f>_xll.qlInterestRateIndexValueDate(IndexON,D3112)</f>
        <v>61610</v>
      </c>
      <c r="F3112" s="52">
        <f>IFERROR(_xll.qlIndexFixing(IndexON,D3112,TRUE,_xll.ohTrigger(RecalcTrigger,TriggerON)),NA())</f>
        <v>1.2122781334618082E-2</v>
      </c>
      <c r="H3112" s="49">
        <f>_xll.qlCalendarAdvance(IborCalendar,$H3111,B3112,"f",FALSE)</f>
        <v>61583</v>
      </c>
      <c r="I3112" s="49">
        <f>_xll.qlInterestRateIndexValueDate(Index1M,$H3112)</f>
        <v>61585</v>
      </c>
      <c r="J3112" s="52">
        <f>IFERROR(_xll.qlIndexFixing(Index1M,$H3112,TRUE,_xll.ohTrigger(RecalcTrigger,Trigger1M)),NA())</f>
        <v>1.5204839996333052E-2</v>
      </c>
      <c r="K3112" s="52">
        <f>IFERROR(_xll.qlIndexFixing(ONIndex1M,I3112,TRUE,_xll.ohTrigger(RecalcTrigger,Trigger1M)),NA())</f>
        <v>1.5195856845426903E-2</v>
      </c>
      <c r="L3112" s="52">
        <f>IFERROR(_xll.qlIndexFixing(Index3M,H3112,TRUE,_xll.ohTrigger(RecalcTrigger,Trigger3M)),NA())</f>
        <v>1.6728625445395551E-2</v>
      </c>
      <c r="M3112" s="52">
        <f>IFERROR(_xll.qlIndexFixing(ONIndex3M,I3112,TRUE,_xll.ohTrigger(RecalcTrigger,Trigger3M)),NA())</f>
        <v>1.6692970465834733E-2</v>
      </c>
      <c r="N3112" s="52">
        <f>IFERROR(_xll.qlIndexFixing(Index6M,$H3112,TRUE,_xll.ohTrigger(RecalcTrigger,Trigger6M)),NA())</f>
        <v>1.8633647256365342E-2</v>
      </c>
      <c r="O3112" s="52">
        <f>IFERROR(_xll.qlIndexFixing(ONIndex6M,I3112,TRUE,_xll.ohTrigger(RecalcTrigger,Trigger6M)),NA())</f>
        <v>1.8547374371360448E-2</v>
      </c>
      <c r="P3112" s="52">
        <f>IFERROR(_xll.qlIndexFixing(Index1Y,$H3112,TRUE,_xll.ohTrigger(RecalcTrigger,Trigger1Y)),NA())</f>
        <v>2.0696285746175193E-2</v>
      </c>
      <c r="Q3112" s="52">
        <f>IFERROR(_xll.qlIndexFixing(ONIndex1Y,I3112,TRUE,_xll.ohTrigger(RecalcTrigger,Trigger1Y)),NA())</f>
        <v>2.0485972594350699E-2</v>
      </c>
    </row>
    <row r="3113" spans="2:17" x14ac:dyDescent="0.2">
      <c r="B3113" s="46" t="s">
        <v>51</v>
      </c>
      <c r="D3113" s="49">
        <f>_xll.qlCalendarAdvance(LocalCalendar,$D3112,B3113,"f",FALSE)</f>
        <v>61617</v>
      </c>
      <c r="E3113" s="49">
        <f>_xll.qlInterestRateIndexValueDate(IndexON,D3113)</f>
        <v>61617</v>
      </c>
      <c r="F3113" s="52">
        <f>IFERROR(_xll.qlIndexFixing(IndexON,D3113,TRUE,_xll.ohTrigger(RecalcTrigger,TriggerON)),NA())</f>
        <v>1.2122781334618082E-2</v>
      </c>
      <c r="H3113" s="49">
        <f>_xll.qlCalendarAdvance(IborCalendar,$H3112,B3113,"f",FALSE)</f>
        <v>61590</v>
      </c>
      <c r="I3113" s="49">
        <f>_xll.qlInterestRateIndexValueDate(Index1M,$H3113)</f>
        <v>61592</v>
      </c>
      <c r="J3113" s="52">
        <f>IFERROR(_xll.qlIndexFixing(Index1M,$H3113,TRUE,_xll.ohTrigger(RecalcTrigger,Trigger1M)),NA())</f>
        <v>1.5204839996333052E-2</v>
      </c>
      <c r="K3113" s="52">
        <f>IFERROR(_xll.qlIndexFixing(ONIndex1M,I3113,TRUE,_xll.ohTrigger(RecalcTrigger,Trigger1M)),NA())</f>
        <v>1.5195856845400257E-2</v>
      </c>
      <c r="L3113" s="52">
        <f>IFERROR(_xll.qlIndexFixing(Index3M,H3113,TRUE,_xll.ohTrigger(RecalcTrigger,Trigger3M)),NA())</f>
        <v>1.6728237345811081E-2</v>
      </c>
      <c r="M3113" s="52">
        <f>IFERROR(_xll.qlIndexFixing(ONIndex3M,I3113,TRUE,_xll.ohTrigger(RecalcTrigger,Trigger3M)),NA())</f>
        <v>1.6692970465834733E-2</v>
      </c>
      <c r="N3113" s="52">
        <f>IFERROR(_xll.qlIndexFixing(Index6M,$H3113,TRUE,_xll.ohTrigger(RecalcTrigger,Trigger6M)),NA())</f>
        <v>1.8634050478270332E-2</v>
      </c>
      <c r="O3113" s="52">
        <f>IFERROR(_xll.qlIndexFixing(ONIndex6M,I3113,TRUE,_xll.ohTrigger(RecalcTrigger,Trigger6M)),NA())</f>
        <v>1.8547300396134503E-2</v>
      </c>
      <c r="P3113" s="52">
        <f>IFERROR(_xll.qlIndexFixing(Index1Y,$H3113,TRUE,_xll.ohTrigger(RecalcTrigger,Trigger1Y)),NA())</f>
        <v>2.0696161049966955E-2</v>
      </c>
      <c r="Q3113" s="52">
        <f>IFERROR(_xll.qlIndexFixing(ONIndex1Y,I3113,TRUE,_xll.ohTrigger(RecalcTrigger,Trigger1Y)),NA())</f>
        <v>2.0485842474835536E-2</v>
      </c>
    </row>
    <row r="3114" spans="2:17" x14ac:dyDescent="0.2">
      <c r="B3114" s="46" t="s">
        <v>51</v>
      </c>
      <c r="D3114" s="49">
        <f>_xll.qlCalendarAdvance(LocalCalendar,$D3113,B3114,"f",FALSE)</f>
        <v>61624</v>
      </c>
      <c r="E3114" s="49">
        <f>_xll.qlInterestRateIndexValueDate(IndexON,D3114)</f>
        <v>61624</v>
      </c>
      <c r="F3114" s="52">
        <f>IFERROR(_xll.qlIndexFixing(IndexON,D3114,TRUE,_xll.ohTrigger(RecalcTrigger,TriggerON)),NA())</f>
        <v>1.2122781334618082E-2</v>
      </c>
      <c r="H3114" s="49">
        <f>_xll.qlCalendarAdvance(IborCalendar,$H3113,B3114,"f",FALSE)</f>
        <v>61597</v>
      </c>
      <c r="I3114" s="49">
        <f>_xll.qlInterestRateIndexValueDate(Index1M,$H3114)</f>
        <v>61599</v>
      </c>
      <c r="J3114" s="52">
        <f>IFERROR(_xll.qlIndexFixing(Index1M,$H3114,TRUE,_xll.ohTrigger(RecalcTrigger,Trigger1M)),NA())</f>
        <v>1.5204839996330474E-2</v>
      </c>
      <c r="K3114" s="52">
        <f>IFERROR(_xll.qlIndexFixing(ONIndex1M,I3114,TRUE,_xll.ohTrigger(RecalcTrigger,Trigger1M)),NA())</f>
        <v>1.5196177550362844E-2</v>
      </c>
      <c r="L3114" s="52">
        <f>IFERROR(_xll.qlIndexFixing(Index3M,H3114,TRUE,_xll.ohTrigger(RecalcTrigger,Trigger3M)),NA())</f>
        <v>1.6728237345811081E-2</v>
      </c>
      <c r="M3114" s="52">
        <f>IFERROR(_xll.qlIndexFixing(ONIndex3M,I3114,TRUE,_xll.ohTrigger(RecalcTrigger,Trigger3M)),NA())</f>
        <v>1.6693357475079384E-2</v>
      </c>
      <c r="N3114" s="52">
        <f>IFERROR(_xll.qlIndexFixing(Index6M,$H3114,TRUE,_xll.ohTrigger(RecalcTrigger,Trigger6M)),NA())</f>
        <v>1.8633502667339187E-2</v>
      </c>
      <c r="O3114" s="52">
        <f>IFERROR(_xll.qlIndexFixing(ONIndex6M,I3114,TRUE,_xll.ohTrigger(RecalcTrigger,Trigger6M)),NA())</f>
        <v>1.8547699092157366E-2</v>
      </c>
      <c r="P3114" s="52">
        <f>IFERROR(_xll.qlIndexFixing(Index1Y,$H3114,TRUE,_xll.ohTrigger(RecalcTrigger,Trigger1Y)),NA())</f>
        <v>2.0696618758034954E-2</v>
      </c>
      <c r="Q3114" s="52">
        <f>IFERROR(_xll.qlIndexFixing(ONIndex1Y,I3114,TRUE,_xll.ohTrigger(RecalcTrigger,Trigger1Y)),NA())</f>
        <v>2.0486286248080354E-2</v>
      </c>
    </row>
    <row r="3115" spans="2:17" x14ac:dyDescent="0.2">
      <c r="B3115" s="46" t="s">
        <v>51</v>
      </c>
      <c r="D3115" s="49">
        <f>_xll.qlCalendarAdvance(LocalCalendar,$D3114,B3115,"f",FALSE)</f>
        <v>61631</v>
      </c>
      <c r="E3115" s="49">
        <f>_xll.qlInterestRateIndexValueDate(IndexON,D3115)</f>
        <v>61631</v>
      </c>
      <c r="F3115" s="52">
        <f>IFERROR(_xll.qlIndexFixing(IndexON,D3115,TRUE,_xll.ohTrigger(RecalcTrigger,TriggerON)),NA())</f>
        <v>1.2122781334618082E-2</v>
      </c>
      <c r="H3115" s="49">
        <f>_xll.qlCalendarAdvance(IborCalendar,$H3114,B3115,"f",FALSE)</f>
        <v>61604</v>
      </c>
      <c r="I3115" s="49">
        <f>_xll.qlInterestRateIndexValueDate(Index1M,$H3115)</f>
        <v>61606</v>
      </c>
      <c r="J3115" s="52">
        <f>IFERROR(_xll.qlIndexFixing(Index1M,$H3115,TRUE,_xll.ohTrigger(RecalcTrigger,Trigger1M)),NA())</f>
        <v>1.5203877177278891E-2</v>
      </c>
      <c r="K3115" s="52">
        <f>IFERROR(_xll.qlIndexFixing(ONIndex1M,I3115,TRUE,_xll.ohTrigger(RecalcTrigger,Trigger1M)),NA())</f>
        <v>1.5196177550362844E-2</v>
      </c>
      <c r="L3115" s="52">
        <f>IFERROR(_xll.qlIndexFixing(Index3M,H3115,TRUE,_xll.ohTrigger(RecalcTrigger,Trigger3M)),NA())</f>
        <v>1.6727073119059153E-2</v>
      </c>
      <c r="M3115" s="52">
        <f>IFERROR(_xll.qlIndexFixing(ONIndex3M,I3115,TRUE,_xll.ohTrigger(RecalcTrigger,Trigger3M)),NA())</f>
        <v>1.6693357475079384E-2</v>
      </c>
      <c r="N3115" s="52">
        <f>IFERROR(_xll.qlIndexFixing(Index6M,$H3115,TRUE,_xll.ohTrigger(RecalcTrigger,Trigger6M)),NA())</f>
        <v>1.8631528320123013E-2</v>
      </c>
      <c r="O3115" s="52">
        <f>IFERROR(_xll.qlIndexFixing(ONIndex6M,I3115,TRUE,_xll.ohTrigger(RecalcTrigger,Trigger6M)),NA())</f>
        <v>1.8547625474545359E-2</v>
      </c>
      <c r="P3115" s="52">
        <f>IFERROR(_xll.qlIndexFixing(Index1Y,$H3115,TRUE,_xll.ohTrigger(RecalcTrigger,Trigger1Y)),NA())</f>
        <v>2.0694166420227467E-2</v>
      </c>
      <c r="Q3115" s="52">
        <f>IFERROR(_xll.qlIndexFixing(ONIndex1Y,I3115,TRUE,_xll.ohTrigger(RecalcTrigger,Trigger1Y)),NA())</f>
        <v>2.0486156756842622E-2</v>
      </c>
    </row>
    <row r="3116" spans="2:17" x14ac:dyDescent="0.2">
      <c r="B3116" s="46" t="s">
        <v>51</v>
      </c>
      <c r="D3116" s="49">
        <f>_xll.qlCalendarAdvance(LocalCalendar,$D3115,B3116,"f",FALSE)</f>
        <v>61638</v>
      </c>
      <c r="E3116" s="49">
        <f>_xll.qlInterestRateIndexValueDate(IndexON,D3116)</f>
        <v>61638</v>
      </c>
      <c r="F3116" s="52">
        <f>IFERROR(_xll.qlIndexFixing(IndexON,D3116,TRUE,_xll.ohTrigger(RecalcTrigger,TriggerON)),NA())</f>
        <v>1.2122781334698018E-2</v>
      </c>
      <c r="H3116" s="49">
        <f>_xll.qlCalendarAdvance(IborCalendar,$H3115,B3116,"f",FALSE)</f>
        <v>61611</v>
      </c>
      <c r="I3116" s="49">
        <f>_xll.qlInterestRateIndexValueDate(Index1M,$H3116)</f>
        <v>61613</v>
      </c>
      <c r="J3116" s="52">
        <f>IFERROR(_xll.qlIndexFixing(Index1M,$H3116,TRUE,_xll.ohTrigger(RecalcTrigger,Trigger1M)),NA())</f>
        <v>1.5205160954078756E-2</v>
      </c>
      <c r="K3116" s="52">
        <f>IFERROR(_xll.qlIndexFixing(ONIndex1M,I3116,TRUE,_xll.ohTrigger(RecalcTrigger,Trigger1M)),NA())</f>
        <v>1.5195856845426903E-2</v>
      </c>
      <c r="L3116" s="52">
        <f>IFERROR(_xll.qlIndexFixing(Index3M,H3116,TRUE,_xll.ohTrigger(RecalcTrigger,Trigger3M)),NA())</f>
        <v>1.6727073119058276E-2</v>
      </c>
      <c r="M3116" s="52">
        <f>IFERROR(_xll.qlIndexFixing(ONIndex3M,I3116,TRUE,_xll.ohTrigger(RecalcTrigger,Trigger3M)),NA())</f>
        <v>1.6692970465861379E-2</v>
      </c>
      <c r="N3116" s="52">
        <f>IFERROR(_xll.qlIndexFixing(Index6M,$H3116,TRUE,_xll.ohTrigger(RecalcTrigger,Trigger6M)),NA())</f>
        <v>1.8631456430396133E-2</v>
      </c>
      <c r="O3116" s="52">
        <f>IFERROR(_xll.qlIndexFixing(ONIndex6M,I3116,TRUE,_xll.ohTrigger(RecalcTrigger,Trigger6M)),NA())</f>
        <v>1.8547079517272635E-2</v>
      </c>
      <c r="P3116" s="52">
        <f>IFERROR(_xll.qlIndexFixing(Index1Y,$H3116,TRUE,_xll.ohTrigger(RecalcTrigger,Trigger1Y)),NA())</f>
        <v>2.0695788841276059E-2</v>
      </c>
      <c r="Q3116" s="52">
        <f>IFERROR(_xll.qlIndexFixing(ONIndex1Y,I3116,TRUE,_xll.ohTrigger(RecalcTrigger,Trigger1Y)),NA())</f>
        <v>2.0485453957590494E-2</v>
      </c>
    </row>
    <row r="3117" spans="2:17" x14ac:dyDescent="0.2">
      <c r="B3117" s="46" t="s">
        <v>51</v>
      </c>
      <c r="D3117" s="49">
        <f>_xll.qlCalendarAdvance(LocalCalendar,$D3116,B3117,"f",FALSE)</f>
        <v>61645</v>
      </c>
      <c r="E3117" s="49">
        <f>_xll.qlInterestRateIndexValueDate(IndexON,D3117)</f>
        <v>61645</v>
      </c>
      <c r="F3117" s="52">
        <f>IFERROR(_xll.qlIndexFixing(IndexON,D3117,TRUE,_xll.ohTrigger(RecalcTrigger,TriggerON)),NA())</f>
        <v>1.2122781334538146E-2</v>
      </c>
      <c r="H3117" s="49">
        <f>_xll.qlCalendarAdvance(IborCalendar,$H3116,B3117,"f",FALSE)</f>
        <v>61618</v>
      </c>
      <c r="I3117" s="49">
        <f>_xll.qlInterestRateIndexValueDate(Index1M,$H3117)</f>
        <v>61620</v>
      </c>
      <c r="J3117" s="52">
        <f>IFERROR(_xll.qlIndexFixing(Index1M,$H3117,TRUE,_xll.ohTrigger(RecalcTrigger,Trigger1M)),NA())</f>
        <v>1.5204839996333052E-2</v>
      </c>
      <c r="K3117" s="52">
        <f>IFERROR(_xll.qlIndexFixing(ONIndex1M,I3117,TRUE,_xll.ohTrigger(RecalcTrigger,Trigger1M)),NA())</f>
        <v>1.5195856845426903E-2</v>
      </c>
      <c r="L3117" s="52">
        <f>IFERROR(_xll.qlIndexFixing(Index3M,H3117,TRUE,_xll.ohTrigger(RecalcTrigger,Trigger3M)),NA())</f>
        <v>1.6727073119059153E-2</v>
      </c>
      <c r="M3117" s="52">
        <f>IFERROR(_xll.qlIndexFixing(ONIndex3M,I3117,TRUE,_xll.ohTrigger(RecalcTrigger,Trigger3M)),NA())</f>
        <v>1.6692970465861379E-2</v>
      </c>
      <c r="N3117" s="52">
        <f>IFERROR(_xll.qlIndexFixing(Index6M,$H3117,TRUE,_xll.ohTrigger(RecalcTrigger,Trigger6M)),NA())</f>
        <v>1.8631384716748516E-2</v>
      </c>
      <c r="O3117" s="52">
        <f>IFERROR(_xll.qlIndexFixing(ONIndex6M,I3117,TRUE,_xll.ohTrigger(RecalcTrigger,Trigger6M)),NA())</f>
        <v>1.854700623991512E-2</v>
      </c>
      <c r="P3117" s="52">
        <f>IFERROR(_xll.qlIndexFixing(Index1Y,$H3117,TRUE,_xll.ohTrigger(RecalcTrigger,Trigger1Y)),NA())</f>
        <v>2.0695665398356957E-2</v>
      </c>
      <c r="Q3117" s="52">
        <f>IFERROR(_xll.qlIndexFixing(ONIndex1Y,I3117,TRUE,_xll.ohTrigger(RecalcTrigger,Trigger1Y)),NA())</f>
        <v>2.048532506560008E-2</v>
      </c>
    </row>
    <row r="3118" spans="2:17" x14ac:dyDescent="0.2">
      <c r="B3118" s="46" t="s">
        <v>51</v>
      </c>
      <c r="D3118" s="49">
        <f>_xll.qlCalendarAdvance(LocalCalendar,$D3117,B3118,"f",FALSE)</f>
        <v>61652</v>
      </c>
      <c r="E3118" s="49">
        <f>_xll.qlInterestRateIndexValueDate(IndexON,D3118)</f>
        <v>61652</v>
      </c>
      <c r="F3118" s="52">
        <f>IFERROR(_xll.qlIndexFixing(IndexON,D3118,TRUE,_xll.ohTrigger(RecalcTrigger,TriggerON)),NA())</f>
        <v>1.2122781334618082E-2</v>
      </c>
      <c r="H3118" s="49">
        <f>_xll.qlCalendarAdvance(IborCalendar,$H3117,B3118,"f",FALSE)</f>
        <v>61625</v>
      </c>
      <c r="I3118" s="49">
        <f>_xll.qlInterestRateIndexValueDate(Index1M,$H3118)</f>
        <v>61627</v>
      </c>
      <c r="J3118" s="52">
        <f>IFERROR(_xll.qlIndexFixing(Index1M,$H3118,TRUE,_xll.ohTrigger(RecalcTrigger,Trigger1M)),NA())</f>
        <v>1.5204839996333052E-2</v>
      </c>
      <c r="K3118" s="52">
        <f>IFERROR(_xll.qlIndexFixing(ONIndex1M,I3118,TRUE,_xll.ohTrigger(RecalcTrigger,Trigger1M)),NA())</f>
        <v>1.5195856845400257E-2</v>
      </c>
      <c r="L3118" s="52">
        <f>IFERROR(_xll.qlIndexFixing(Index3M,H3118,TRUE,_xll.ohTrigger(RecalcTrigger,Trigger3M)),NA())</f>
        <v>1.6727073119059153E-2</v>
      </c>
      <c r="M3118" s="52">
        <f>IFERROR(_xll.qlIndexFixing(ONIndex3M,I3118,TRUE,_xll.ohTrigger(RecalcTrigger,Trigger3M)),NA())</f>
        <v>1.6692970465834733E-2</v>
      </c>
      <c r="N3118" s="52">
        <f>IFERROR(_xll.qlIndexFixing(Index6M,$H3118,TRUE,_xll.ohTrigger(RecalcTrigger,Trigger6M)),NA())</f>
        <v>1.863131317918016E-2</v>
      </c>
      <c r="O3118" s="52">
        <f>IFERROR(_xll.qlIndexFixing(ONIndex6M,I3118,TRUE,_xll.ohTrigger(RecalcTrigger,Trigger6M)),NA())</f>
        <v>1.8546933137031374E-2</v>
      </c>
      <c r="P3118" s="52">
        <f>IFERROR(_xll.qlIndexFixing(Index1Y,$H3118,TRUE,_xll.ohTrigger(RecalcTrigger,Trigger1Y)),NA())</f>
        <v>2.0695542268759758E-2</v>
      </c>
      <c r="Q3118" s="52">
        <f>IFERROR(_xll.qlIndexFixing(ONIndex1Y,I3118,TRUE,_xll.ohTrigger(RecalcTrigger,Trigger1Y)),NA())</f>
        <v>2.0485196480484191E-2</v>
      </c>
    </row>
    <row r="3119" spans="2:17" x14ac:dyDescent="0.2">
      <c r="B3119" s="46" t="s">
        <v>51</v>
      </c>
      <c r="D3119" s="49">
        <f>_xll.qlCalendarAdvance(LocalCalendar,$D3118,B3119,"f",FALSE)</f>
        <v>61659</v>
      </c>
      <c r="E3119" s="49">
        <f>_xll.qlInterestRateIndexValueDate(IndexON,D3119)</f>
        <v>61659</v>
      </c>
      <c r="F3119" s="52">
        <f>IFERROR(_xll.qlIndexFixing(IndexON,D3119,TRUE,_xll.ohTrigger(RecalcTrigger,TriggerON)),NA())</f>
        <v>1.2122781334698018E-2</v>
      </c>
      <c r="H3119" s="49">
        <f>_xll.qlCalendarAdvance(IborCalendar,$H3118,B3119,"f",FALSE)</f>
        <v>61632</v>
      </c>
      <c r="I3119" s="49">
        <f>_xll.qlInterestRateIndexValueDate(Index1M,$H3119)</f>
        <v>61634</v>
      </c>
      <c r="J3119" s="52">
        <f>IFERROR(_xll.qlIndexFixing(Index1M,$H3119,TRUE,_xll.ohTrigger(RecalcTrigger,Trigger1M)),NA())</f>
        <v>1.5205481920859335E-2</v>
      </c>
      <c r="K3119" s="52">
        <f>IFERROR(_xll.qlIndexFixing(ONIndex1M,I3119,TRUE,_xll.ohTrigger(RecalcTrigger,Trigger1M)),NA())</f>
        <v>1.5195856845400257E-2</v>
      </c>
      <c r="L3119" s="52">
        <f>IFERROR(_xll.qlIndexFixing(Index3M,H3119,TRUE,_xll.ohTrigger(RecalcTrigger,Trigger3M)),NA())</f>
        <v>1.6728237345811081E-2</v>
      </c>
      <c r="M3119" s="52">
        <f>IFERROR(_xll.qlIndexFixing(ONIndex3M,I3119,TRUE,_xll.ohTrigger(RecalcTrigger,Trigger3M)),NA())</f>
        <v>1.6692970465834733E-2</v>
      </c>
      <c r="N3119" s="52">
        <f>IFERROR(_xll.qlIndexFixing(Index6M,$H3119,TRUE,_xll.ohTrigger(RecalcTrigger,Trigger6M)),NA())</f>
        <v>1.8631717406671813E-2</v>
      </c>
      <c r="O3119" s="52">
        <f>IFERROR(_xll.qlIndexFixing(ONIndex6M,I3119,TRUE,_xll.ohTrigger(RecalcTrigger,Trigger6M)),NA())</f>
        <v>1.8546860208621396E-2</v>
      </c>
      <c r="P3119" s="52">
        <f>IFERROR(_xll.qlIndexFixing(Index1Y,$H3119,TRUE,_xll.ohTrigger(RecalcTrigger,Trigger1Y)),NA())</f>
        <v>2.0695419452484459E-2</v>
      </c>
      <c r="Q3119" s="52">
        <f>IFERROR(_xll.qlIndexFixing(ONIndex1Y,I3119,TRUE,_xll.ohTrigger(RecalcTrigger,Trigger1Y)),NA())</f>
        <v>2.0485068202296119E-2</v>
      </c>
    </row>
    <row r="3120" spans="2:17" x14ac:dyDescent="0.2">
      <c r="B3120" s="46" t="s">
        <v>51</v>
      </c>
      <c r="D3120" s="49">
        <f>_xll.qlCalendarAdvance(LocalCalendar,$D3119,B3120,"f",FALSE)</f>
        <v>61666</v>
      </c>
      <c r="E3120" s="49">
        <f>_xll.qlInterestRateIndexValueDate(IndexON,D3120)</f>
        <v>61666</v>
      </c>
      <c r="F3120" s="52">
        <f>IFERROR(_xll.qlIndexFixing(IndexON,D3120,TRUE,_xll.ohTrigger(RecalcTrigger,TriggerON)),NA())</f>
        <v>1.2122781334618082E-2</v>
      </c>
      <c r="H3120" s="49">
        <f>_xll.qlCalendarAdvance(IborCalendar,$H3119,B3120,"f",FALSE)</f>
        <v>61639</v>
      </c>
      <c r="I3120" s="49">
        <f>_xll.qlInterestRateIndexValueDate(Index1M,$H3120)</f>
        <v>61641</v>
      </c>
      <c r="J3120" s="52">
        <f>IFERROR(_xll.qlIndexFixing(Index1M,$H3120,TRUE,_xll.ohTrigger(RecalcTrigger,Trigger1M)),NA())</f>
        <v>1.5204839996330474E-2</v>
      </c>
      <c r="K3120" s="52">
        <f>IFERROR(_xll.qlIndexFixing(ONIndex1M,I3120,TRUE,_xll.ohTrigger(RecalcTrigger,Trigger1M)),NA())</f>
        <v>1.5196177550362844E-2</v>
      </c>
      <c r="L3120" s="52">
        <f>IFERROR(_xll.qlIndexFixing(Index3M,H3120,TRUE,_xll.ohTrigger(RecalcTrigger,Trigger3M)),NA())</f>
        <v>1.6728237345810231E-2</v>
      </c>
      <c r="M3120" s="52">
        <f>IFERROR(_xll.qlIndexFixing(ONIndex3M,I3120,TRUE,_xll.ohTrigger(RecalcTrigger,Trigger3M)),NA())</f>
        <v>1.66933574750594E-2</v>
      </c>
      <c r="N3120" s="52">
        <f>IFERROR(_xll.qlIndexFixing(Index6M,$H3120,TRUE,_xll.ohTrigger(RecalcTrigger,Trigger6M)),NA())</f>
        <v>1.8631646230173712E-2</v>
      </c>
      <c r="O3120" s="52">
        <f>IFERROR(_xll.qlIndexFixing(ONIndex6M,I3120,TRUE,_xll.ohTrigger(RecalcTrigger,Trigger6M)),NA())</f>
        <v>1.8547260003631827E-2</v>
      </c>
      <c r="P3120" s="52">
        <f>IFERROR(_xll.qlIndexFixing(Index1Y,$H3120,TRUE,_xll.ohTrigger(RecalcTrigger,Trigger1Y)),NA())</f>
        <v>2.06952969495315E-2</v>
      </c>
      <c r="Q3120" s="52">
        <f>IFERROR(_xll.qlIndexFixing(ONIndex1Y,I3120,TRUE,_xll.ohTrigger(RecalcTrigger,Trigger1Y)),NA())</f>
        <v>2.0485513904371366E-2</v>
      </c>
    </row>
    <row r="3121" spans="2:17" x14ac:dyDescent="0.2">
      <c r="B3121" s="46" t="s">
        <v>51</v>
      </c>
      <c r="D3121" s="49">
        <f>_xll.qlCalendarAdvance(LocalCalendar,$D3120,B3121,"f",FALSE)</f>
        <v>61673</v>
      </c>
      <c r="E3121" s="49">
        <f>_xll.qlInterestRateIndexValueDate(IndexON,D3121)</f>
        <v>61673</v>
      </c>
      <c r="F3121" s="52">
        <f>IFERROR(_xll.qlIndexFixing(IndexON,D3121,TRUE,_xll.ohTrigger(RecalcTrigger,TriggerON)),NA())</f>
        <v>1.2122781334618082E-2</v>
      </c>
      <c r="H3121" s="49">
        <f>_xll.qlCalendarAdvance(IborCalendar,$H3120,B3121,"f",FALSE)</f>
        <v>61646</v>
      </c>
      <c r="I3121" s="49">
        <f>_xll.qlInterestRateIndexValueDate(Index1M,$H3121)</f>
        <v>61648</v>
      </c>
      <c r="J3121" s="52">
        <f>IFERROR(_xll.qlIndexFixing(Index1M,$H3121,TRUE,_xll.ohTrigger(RecalcTrigger,Trigger1M)),NA())</f>
        <v>1.5205160954081254E-2</v>
      </c>
      <c r="K3121" s="52">
        <f>IFERROR(_xll.qlIndexFixing(ONIndex1M,I3121,TRUE,_xll.ohTrigger(RecalcTrigger,Trigger1M)),NA())</f>
        <v>1.5195856845426903E-2</v>
      </c>
      <c r="L3121" s="52">
        <f>IFERROR(_xll.qlIndexFixing(Index3M,H3121,TRUE,_xll.ohTrigger(RecalcTrigger,Trigger3M)),NA())</f>
        <v>1.6728237345811081E-2</v>
      </c>
      <c r="M3121" s="52">
        <f>IFERROR(_xll.qlIndexFixing(ONIndex3M,I3121,TRUE,_xll.ohTrigger(RecalcTrigger,Trigger3M)),NA())</f>
        <v>1.6692970465834733E-2</v>
      </c>
      <c r="N3121" s="52">
        <f>IFERROR(_xll.qlIndexFixing(Index6M,$H3121,TRUE,_xll.ohTrigger(RecalcTrigger,Trigger6M)),NA())</f>
        <v>1.8633477829015005E-2</v>
      </c>
      <c r="O3121" s="52">
        <f>IFERROR(_xll.qlIndexFixing(ONIndex6M,I3121,TRUE,_xll.ohTrigger(RecalcTrigger,Trigger6M)),NA())</f>
        <v>1.8546714875196102E-2</v>
      </c>
      <c r="P3121" s="52">
        <f>IFERROR(_xll.qlIndexFixing(Index1Y,$H3121,TRUE,_xll.ohTrigger(RecalcTrigger,Trigger1Y)),NA())</f>
        <v>2.0695756958488448E-2</v>
      </c>
      <c r="Q3121" s="52">
        <f>IFERROR(_xll.qlIndexFixing(ONIndex1Y,I3121,TRUE,_xll.ohTrigger(RecalcTrigger,Trigger1Y)),NA())</f>
        <v>2.0484812566516908E-2</v>
      </c>
    </row>
    <row r="3122" spans="2:17" x14ac:dyDescent="0.2">
      <c r="B3122" s="46" t="s">
        <v>51</v>
      </c>
      <c r="D3122" s="49">
        <f>_xll.qlCalendarAdvance(LocalCalendar,$D3121,B3122,"f",FALSE)</f>
        <v>61680</v>
      </c>
      <c r="E3122" s="49">
        <f>_xll.qlInterestRateIndexValueDate(IndexON,D3122)</f>
        <v>61680</v>
      </c>
      <c r="F3122" s="52">
        <f>IFERROR(_xll.qlIndexFixing(IndexON,D3122,TRUE,_xll.ohTrigger(RecalcTrigger,TriggerON)),NA())</f>
        <v>1.2122781334618082E-2</v>
      </c>
      <c r="H3122" s="49">
        <f>_xll.qlCalendarAdvance(IborCalendar,$H3121,B3122,"f",FALSE)</f>
        <v>61653</v>
      </c>
      <c r="I3122" s="49">
        <f>_xll.qlInterestRateIndexValueDate(Index1M,$H3122)</f>
        <v>61655</v>
      </c>
      <c r="J3122" s="52">
        <f>IFERROR(_xll.qlIndexFixing(Index1M,$H3122,TRUE,_xll.ohTrigger(RecalcTrigger,Trigger1M)),NA())</f>
        <v>1.5204839996330474E-2</v>
      </c>
      <c r="K3122" s="52">
        <f>IFERROR(_xll.qlIndexFixing(ONIndex1M,I3122,TRUE,_xll.ohTrigger(RecalcTrigger,Trigger1M)),NA())</f>
        <v>1.5195856845400257E-2</v>
      </c>
      <c r="L3122" s="52">
        <f>IFERROR(_xll.qlIndexFixing(Index3M,H3122,TRUE,_xll.ohTrigger(RecalcTrigger,Trigger3M)),NA())</f>
        <v>1.6728625445395551E-2</v>
      </c>
      <c r="M3122" s="52">
        <f>IFERROR(_xll.qlIndexFixing(ONIndex3M,I3122,TRUE,_xll.ohTrigger(RecalcTrigger,Trigger3M)),NA())</f>
        <v>1.6692970465834733E-2</v>
      </c>
      <c r="N3122" s="52">
        <f>IFERROR(_xll.qlIndexFixing(Index6M,$H3122,TRUE,_xll.ohTrigger(RecalcTrigger,Trigger6M)),NA())</f>
        <v>1.8631504405442412E-2</v>
      </c>
      <c r="O3122" s="52">
        <f>IFERROR(_xll.qlIndexFixing(ONIndex6M,I3122,TRUE,_xll.ohTrigger(RecalcTrigger,Trigger6M)),NA())</f>
        <v>1.8546642470180785E-2</v>
      </c>
      <c r="P3122" s="52">
        <f>IFERROR(_xll.qlIndexFixing(Index1Y,$H3122,TRUE,_xll.ohTrigger(RecalcTrigger,Trigger1Y)),NA())</f>
        <v>2.0695052883589984E-2</v>
      </c>
      <c r="Q3122" s="52">
        <f>IFERROR(_xll.qlIndexFixing(ONIndex1Y,I3122,TRUE,_xll.ohTrigger(RecalcTrigger,Trigger1Y)),NA())</f>
        <v>2.0484685208952413E-2</v>
      </c>
    </row>
    <row r="3123" spans="2:17" x14ac:dyDescent="0.2">
      <c r="B3123" s="46" t="s">
        <v>51</v>
      </c>
      <c r="D3123" s="49">
        <f>_xll.qlCalendarAdvance(LocalCalendar,$D3122,B3123,"f",FALSE)</f>
        <v>61687</v>
      </c>
      <c r="E3123" s="49">
        <f>_xll.qlInterestRateIndexValueDate(IndexON,D3123)</f>
        <v>61687</v>
      </c>
      <c r="F3123" s="52">
        <f>IFERROR(_xll.qlIndexFixing(IndexON,D3123,TRUE,_xll.ohTrigger(RecalcTrigger,TriggerON)),NA())</f>
        <v>1.2122781334698018E-2</v>
      </c>
      <c r="H3123" s="49">
        <f>_xll.qlCalendarAdvance(IborCalendar,$H3122,B3123,"f",FALSE)</f>
        <v>61660</v>
      </c>
      <c r="I3123" s="49">
        <f>_xll.qlInterestRateIndexValueDate(Index1M,$H3123)</f>
        <v>61662</v>
      </c>
      <c r="J3123" s="52">
        <f>IFERROR(_xll.qlIndexFixing(Index1M,$H3123,TRUE,_xll.ohTrigger(RecalcTrigger,Trigger1M)),NA())</f>
        <v>1.5204839996333052E-2</v>
      </c>
      <c r="K3123" s="52">
        <f>IFERROR(_xll.qlIndexFixing(ONIndex1M,I3123,TRUE,_xll.ohTrigger(RecalcTrigger,Trigger1M)),NA())</f>
        <v>1.5195856845426903E-2</v>
      </c>
      <c r="L3123" s="52">
        <f>IFERROR(_xll.qlIndexFixing(Index3M,H3123,TRUE,_xll.ohTrigger(RecalcTrigger,Trigger3M)),NA())</f>
        <v>1.6728237345810231E-2</v>
      </c>
      <c r="M3123" s="52">
        <f>IFERROR(_xll.qlIndexFixing(ONIndex3M,I3123,TRUE,_xll.ohTrigger(RecalcTrigger,Trigger3M)),NA())</f>
        <v>1.6692970465861379E-2</v>
      </c>
      <c r="N3123" s="52">
        <f>IFERROR(_xll.qlIndexFixing(Index6M,$H3123,TRUE,_xll.ohTrigger(RecalcTrigger,Trigger6M)),NA())</f>
        <v>1.8631433757209652E-2</v>
      </c>
      <c r="O3123" s="52">
        <f>IFERROR(_xll.qlIndexFixing(ONIndex6M,I3123,TRUE,_xll.ohTrigger(RecalcTrigger,Trigger6M)),NA())</f>
        <v>1.8546570239692528E-2</v>
      </c>
      <c r="P3123" s="52">
        <f>IFERROR(_xll.qlIndexFixing(Index1Y,$H3123,TRUE,_xll.ohTrigger(RecalcTrigger,Trigger1Y)),NA())</f>
        <v>2.069493132060099E-2</v>
      </c>
      <c r="Q3123" s="52">
        <f>IFERROR(_xll.qlIndexFixing(ONIndex1Y,I3123,TRUE,_xll.ohTrigger(RecalcTrigger,Trigger1Y)),NA())</f>
        <v>2.048455815828909E-2</v>
      </c>
    </row>
    <row r="3124" spans="2:17" x14ac:dyDescent="0.2">
      <c r="B3124" s="46" t="s">
        <v>51</v>
      </c>
      <c r="D3124" s="49">
        <f>_xll.qlCalendarAdvance(LocalCalendar,$D3123,B3124,"f",FALSE)</f>
        <v>61694</v>
      </c>
      <c r="E3124" s="49">
        <f>_xll.qlInterestRateIndexValueDate(IndexON,D3124)</f>
        <v>61694</v>
      </c>
      <c r="F3124" s="52">
        <f>IFERROR(_xll.qlIndexFixing(IndexON,D3124,TRUE,_xll.ohTrigger(RecalcTrigger,TriggerON)),NA())</f>
        <v>1.2122781334618082E-2</v>
      </c>
      <c r="H3124" s="49">
        <f>_xll.qlCalendarAdvance(IborCalendar,$H3123,B3124,"f",FALSE)</f>
        <v>61667</v>
      </c>
      <c r="I3124" s="49">
        <f>_xll.qlInterestRateIndexValueDate(Index1M,$H3124)</f>
        <v>61669</v>
      </c>
      <c r="J3124" s="52">
        <f>IFERROR(_xll.qlIndexFixing(Index1M,$H3124,TRUE,_xll.ohTrigger(RecalcTrigger,Trigger1M)),NA())</f>
        <v>1.5204839996330474E-2</v>
      </c>
      <c r="K3124" s="52">
        <f>IFERROR(_xll.qlIndexFixing(ONIndex1M,I3124,TRUE,_xll.ohTrigger(RecalcTrigger,Trigger1M)),NA())</f>
        <v>1.5195856845400257E-2</v>
      </c>
      <c r="L3124" s="52">
        <f>IFERROR(_xll.qlIndexFixing(Index3M,H3124,TRUE,_xll.ohTrigger(RecalcTrigger,Trigger3M)),NA())</f>
        <v>1.6728237345811081E-2</v>
      </c>
      <c r="M3124" s="52">
        <f>IFERROR(_xll.qlIndexFixing(ONIndex3M,I3124,TRUE,_xll.ohTrigger(RecalcTrigger,Trigger3M)),NA())</f>
        <v>1.6692970465861379E-2</v>
      </c>
      <c r="N3124" s="52">
        <f>IFERROR(_xll.qlIndexFixing(Index6M,$H3124,TRUE,_xll.ohTrigger(RecalcTrigger,Trigger6M)),NA())</f>
        <v>1.8630887651440709E-2</v>
      </c>
      <c r="O3124" s="52">
        <f>IFERROR(_xll.qlIndexFixing(ONIndex6M,I3124,TRUE,_xll.ohTrigger(RecalcTrigger,Trigger6M)),NA())</f>
        <v>1.8546498183651394E-2</v>
      </c>
      <c r="P3124" s="52">
        <f>IFERROR(_xll.qlIndexFixing(Index1Y,$H3124,TRUE,_xll.ohTrigger(RecalcTrigger,Trigger1Y)),NA())</f>
        <v>2.0694810070934117E-2</v>
      </c>
      <c r="Q3124" s="52">
        <f>IFERROR(_xll.qlIndexFixing(ONIndex1Y,I3124,TRUE,_xll.ohTrigger(RecalcTrigger,Trigger1Y)),NA())</f>
        <v>2.0484431414526938E-2</v>
      </c>
    </row>
    <row r="3125" spans="2:17" x14ac:dyDescent="0.2">
      <c r="B3125" s="46" t="s">
        <v>51</v>
      </c>
      <c r="D3125" s="49">
        <f>_xll.qlCalendarAdvance(LocalCalendar,$D3124,B3125,"f",FALSE)</f>
        <v>61701</v>
      </c>
      <c r="E3125" s="49">
        <f>_xll.qlInterestRateIndexValueDate(IndexON,D3125)</f>
        <v>61701</v>
      </c>
      <c r="F3125" s="52">
        <f>IFERROR(_xll.qlIndexFixing(IndexON,D3125,TRUE,_xll.ohTrigger(RecalcTrigger,TriggerON)),NA())</f>
        <v>1.2122781334618082E-2</v>
      </c>
      <c r="H3125" s="49">
        <f>_xll.qlCalendarAdvance(IborCalendar,$H3124,B3125,"f",FALSE)</f>
        <v>61674</v>
      </c>
      <c r="I3125" s="49">
        <f>_xll.qlInterestRateIndexValueDate(Index1M,$H3125)</f>
        <v>61676</v>
      </c>
      <c r="J3125" s="52">
        <f>IFERROR(_xll.qlIndexFixing(Index1M,$H3125,TRUE,_xll.ohTrigger(RecalcTrigger,Trigger1M)),NA())</f>
        <v>1.5204839996333052E-2</v>
      </c>
      <c r="K3125" s="52">
        <f>IFERROR(_xll.qlIndexFixing(ONIndex1M,I3125,TRUE,_xll.ohTrigger(RecalcTrigger,Trigger1M)),NA())</f>
        <v>1.5196177550362844E-2</v>
      </c>
      <c r="L3125" s="52">
        <f>IFERROR(_xll.qlIndexFixing(Index3M,H3125,TRUE,_xll.ohTrigger(RecalcTrigger,Trigger3M)),NA())</f>
        <v>1.6728237345811081E-2</v>
      </c>
      <c r="M3125" s="52">
        <f>IFERROR(_xll.qlIndexFixing(ONIndex3M,I3125,TRUE,_xll.ohTrigger(RecalcTrigger,Trigger3M)),NA())</f>
        <v>1.6693357475079384E-2</v>
      </c>
      <c r="N3125" s="52">
        <f>IFERROR(_xll.qlIndexFixing(Index6M,$H3125,TRUE,_xll.ohTrigger(RecalcTrigger,Trigger6M)),NA())</f>
        <v>1.8630817346428508E-2</v>
      </c>
      <c r="O3125" s="52">
        <f>IFERROR(_xll.qlIndexFixing(ONIndex6M,I3125,TRUE,_xll.ohTrigger(RecalcTrigger,Trigger6M)),NA())</f>
        <v>1.8546898894689079E-2</v>
      </c>
      <c r="P3125" s="52">
        <f>IFERROR(_xll.qlIndexFixing(Index1Y,$H3125,TRUE,_xll.ohTrigger(RecalcTrigger,Trigger1Y)),NA())</f>
        <v>2.0695271395075276E-2</v>
      </c>
      <c r="Q3125" s="52">
        <f>IFERROR(_xll.qlIndexFixing(ONIndex1Y,I3125,TRUE,_xll.ohTrigger(RecalcTrigger,Trigger1Y)),NA())</f>
        <v>2.0484878724542632E-2</v>
      </c>
    </row>
    <row r="3126" spans="2:17" x14ac:dyDescent="0.2">
      <c r="B3126" s="46" t="s">
        <v>51</v>
      </c>
      <c r="D3126" s="49">
        <f>_xll.qlCalendarAdvance(LocalCalendar,$D3125,B3126,"f",FALSE)</f>
        <v>61708</v>
      </c>
      <c r="E3126" s="49">
        <f>_xll.qlInterestRateIndexValueDate(IndexON,D3126)</f>
        <v>61708</v>
      </c>
      <c r="F3126" s="52">
        <f>IFERROR(_xll.qlIndexFixing(IndexON,D3126,TRUE,_xll.ohTrigger(RecalcTrigger,TriggerON)),NA())</f>
        <v>1.2122781334618082E-2</v>
      </c>
      <c r="H3126" s="49">
        <f>_xll.qlCalendarAdvance(IborCalendar,$H3125,B3126,"f",FALSE)</f>
        <v>61681</v>
      </c>
      <c r="I3126" s="49">
        <f>_xll.qlInterestRateIndexValueDate(Index1M,$H3126)</f>
        <v>61683</v>
      </c>
      <c r="J3126" s="52">
        <f>IFERROR(_xll.qlIndexFixing(Index1M,$H3126,TRUE,_xll.ohTrigger(RecalcTrigger,Trigger1M)),NA())</f>
        <v>1.5204839996333052E-2</v>
      </c>
      <c r="K3126" s="52">
        <f>IFERROR(_xll.qlIndexFixing(ONIndex1M,I3126,TRUE,_xll.ohTrigger(RecalcTrigger,Trigger1M)),NA())</f>
        <v>1.5195856845400257E-2</v>
      </c>
      <c r="L3126" s="52">
        <f>IFERROR(_xll.qlIndexFixing(Index3M,H3126,TRUE,_xll.ohTrigger(RecalcTrigger,Trigger3M)),NA())</f>
        <v>1.6728625445395551E-2</v>
      </c>
      <c r="M3126" s="52">
        <f>IFERROR(_xll.qlIndexFixing(ONIndex3M,I3126,TRUE,_xll.ohTrigger(RecalcTrigger,Trigger3M)),NA())</f>
        <v>1.6692970465834733E-2</v>
      </c>
      <c r="N3126" s="52">
        <f>IFERROR(_xll.qlIndexFixing(Index6M,$H3126,TRUE,_xll.ohTrigger(RecalcTrigger,Trigger6M)),NA())</f>
        <v>1.8630747217496014E-2</v>
      </c>
      <c r="O3126" s="52">
        <f>IFERROR(_xll.qlIndexFixing(ONIndex6M,I3126,TRUE,_xll.ohTrigger(RecalcTrigger,Trigger6M)),NA())</f>
        <v>1.8546354594910497E-2</v>
      </c>
      <c r="P3126" s="52">
        <f>IFERROR(_xll.qlIndexFixing(Index1Y,$H3126,TRUE,_xll.ohTrigger(RecalcTrigger,Trigger1Y)),NA())</f>
        <v>2.0694568511563465E-2</v>
      </c>
      <c r="Q3126" s="52">
        <f>IFERROR(_xll.qlIndexFixing(ONIndex1Y,I3126,TRUE,_xll.ohTrigger(RecalcTrigger,Trigger1Y)),NA())</f>
        <v>2.0484178847626211E-2</v>
      </c>
    </row>
    <row r="3127" spans="2:17" x14ac:dyDescent="0.2">
      <c r="B3127" s="46" t="s">
        <v>51</v>
      </c>
      <c r="D3127" s="49">
        <f>_xll.qlCalendarAdvance(LocalCalendar,$D3126,B3127,"f",FALSE)</f>
        <v>61715</v>
      </c>
      <c r="E3127" s="49">
        <f>_xll.qlInterestRateIndexValueDate(IndexON,D3127)</f>
        <v>61715</v>
      </c>
      <c r="F3127" s="52">
        <f>IFERROR(_xll.qlIndexFixing(IndexON,D3127,TRUE,_xll.ohTrigger(RecalcTrigger,TriggerON)),NA())</f>
        <v>1.2122781334618082E-2</v>
      </c>
      <c r="H3127" s="49">
        <f>_xll.qlCalendarAdvance(IborCalendar,$H3126,B3127,"f",FALSE)</f>
        <v>61688</v>
      </c>
      <c r="I3127" s="49">
        <f>_xll.qlInterestRateIndexValueDate(Index1M,$H3127)</f>
        <v>61690</v>
      </c>
      <c r="J3127" s="52">
        <f>IFERROR(_xll.qlIndexFixing(Index1M,$H3127,TRUE,_xll.ohTrigger(RecalcTrigger,Trigger1M)),NA())</f>
        <v>1.5204839996330474E-2</v>
      </c>
      <c r="K3127" s="52">
        <f>IFERROR(_xll.qlIndexFixing(ONIndex1M,I3127,TRUE,_xll.ohTrigger(RecalcTrigger,Trigger1M)),NA())</f>
        <v>1.5195856845400257E-2</v>
      </c>
      <c r="L3127" s="52">
        <f>IFERROR(_xll.qlIndexFixing(Index3M,H3127,TRUE,_xll.ohTrigger(RecalcTrigger,Trigger3M)),NA())</f>
        <v>1.6728237345810231E-2</v>
      </c>
      <c r="M3127" s="52">
        <f>IFERROR(_xll.qlIndexFixing(ONIndex3M,I3127,TRUE,_xll.ohTrigger(RecalcTrigger,Trigger3M)),NA())</f>
        <v>1.6692970465861379E-2</v>
      </c>
      <c r="N3127" s="52">
        <f>IFERROR(_xll.qlIndexFixing(Index6M,$H3127,TRUE,_xll.ohTrigger(RecalcTrigger,Trigger6M)),NA())</f>
        <v>1.8630677264643663E-2</v>
      </c>
      <c r="O3127" s="52">
        <f>IFERROR(_xll.qlIndexFixing(ONIndex6M,I3127,TRUE,_xll.ohTrigger(RecalcTrigger,Trigger6M)),NA())</f>
        <v>1.8546283062290669E-2</v>
      </c>
      <c r="P3127" s="52">
        <f>IFERROR(_xll.qlIndexFixing(Index1Y,$H3127,TRUE,_xll.ohTrigger(RecalcTrigger,Trigger1Y)),NA())</f>
        <v>2.0694448201859682E-2</v>
      </c>
      <c r="Q3127" s="52">
        <f>IFERROR(_xll.qlIndexFixing(ONIndex1Y,I3127,TRUE,_xll.ohTrigger(RecalcTrigger,Trigger1Y)),NA())</f>
        <v>2.0484053024487636E-2</v>
      </c>
    </row>
    <row r="3128" spans="2:17" x14ac:dyDescent="0.2">
      <c r="B3128" s="46" t="s">
        <v>51</v>
      </c>
      <c r="D3128" s="49">
        <f>_xll.qlCalendarAdvance(LocalCalendar,$D3127,B3128,"f",FALSE)</f>
        <v>61723</v>
      </c>
      <c r="E3128" s="49">
        <f>_xll.qlInterestRateIndexValueDate(IndexON,D3128)</f>
        <v>61723</v>
      </c>
      <c r="F3128" s="52">
        <f>IFERROR(_xll.qlIndexFixing(IndexON,D3128,TRUE,_xll.ohTrigger(RecalcTrigger,TriggerON)),NA())</f>
        <v>1.2122781334698018E-2</v>
      </c>
      <c r="H3128" s="49">
        <f>_xll.qlCalendarAdvance(IborCalendar,$H3127,B3128,"f",FALSE)</f>
        <v>61695</v>
      </c>
      <c r="I3128" s="49">
        <f>_xll.qlInterestRateIndexValueDate(Index1M,$H3128)</f>
        <v>61697</v>
      </c>
      <c r="J3128" s="52">
        <f>IFERROR(_xll.qlIndexFixing(Index1M,$H3128,TRUE,_xll.ohTrigger(RecalcTrigger,Trigger1M)),NA())</f>
        <v>1.5204839996333052E-2</v>
      </c>
      <c r="K3128" s="52">
        <f>IFERROR(_xll.qlIndexFixing(ONIndex1M,I3128,TRUE,_xll.ohTrigger(RecalcTrigger,Trigger1M)),NA())</f>
        <v>1.5195856845400257E-2</v>
      </c>
      <c r="L3128" s="52">
        <f>IFERROR(_xll.qlIndexFixing(Index3M,H3128,TRUE,_xll.ohTrigger(RecalcTrigger,Trigger3M)),NA())</f>
        <v>1.6726685067474101E-2</v>
      </c>
      <c r="M3128" s="52">
        <f>IFERROR(_xll.qlIndexFixing(ONIndex3M,I3128,TRUE,_xll.ohTrigger(RecalcTrigger,Trigger3M)),NA())</f>
        <v>1.6692970465834733E-2</v>
      </c>
      <c r="N3128" s="52">
        <f>IFERROR(_xll.qlIndexFixing(Index6M,$H3128,TRUE,_xll.ohTrigger(RecalcTrigger,Trigger6M)),NA())</f>
        <v>1.8631083157373458E-2</v>
      </c>
      <c r="O3128" s="52">
        <f>IFERROR(_xll.qlIndexFixing(ONIndex6M,I3128,TRUE,_xll.ohTrigger(RecalcTrigger,Trigger6M)),NA())</f>
        <v>1.8546211704064675E-2</v>
      </c>
      <c r="P3128" s="52">
        <f>IFERROR(_xll.qlIndexFixing(Index1Y,$H3128,TRUE,_xll.ohTrigger(RecalcTrigger,Trigger1Y)),NA())</f>
        <v>2.0692581425890592E-2</v>
      </c>
      <c r="Q3128" s="52">
        <f>IFERROR(_xll.qlIndexFixing(ONIndex1Y,I3128,TRUE,_xll.ohTrigger(RecalcTrigger,Trigger1Y)),NA())</f>
        <v>2.0483927508276878E-2</v>
      </c>
    </row>
    <row r="3129" spans="2:17" x14ac:dyDescent="0.2">
      <c r="B3129" s="46" t="s">
        <v>51</v>
      </c>
      <c r="D3129" s="49">
        <f>_xll.qlCalendarAdvance(LocalCalendar,$D3128,B3129,"f",FALSE)</f>
        <v>61730</v>
      </c>
      <c r="E3129" s="49">
        <f>_xll.qlInterestRateIndexValueDate(IndexON,D3129)</f>
        <v>61730</v>
      </c>
      <c r="F3129" s="52">
        <f>IFERROR(_xll.qlIndexFixing(IndexON,D3129,TRUE,_xll.ohTrigger(RecalcTrigger,TriggerON)),NA())</f>
        <v>1.2122781334618082E-2</v>
      </c>
      <c r="H3129" s="49">
        <f>_xll.qlCalendarAdvance(IborCalendar,$H3128,B3129,"f",FALSE)</f>
        <v>61702</v>
      </c>
      <c r="I3129" s="49">
        <f>_xll.qlInterestRateIndexValueDate(Index1M,$H3129)</f>
        <v>61704</v>
      </c>
      <c r="J3129" s="52">
        <f>IFERROR(_xll.qlIndexFixing(Index1M,$H3129,TRUE,_xll.ohTrigger(RecalcTrigger,Trigger1M)),NA())</f>
        <v>1.5204839996330474E-2</v>
      </c>
      <c r="K3129" s="52">
        <f>IFERROR(_xll.qlIndexFixing(ONIndex1M,I3129,TRUE,_xll.ohTrigger(RecalcTrigger,Trigger1M)),NA())</f>
        <v>1.5195856845400257E-2</v>
      </c>
      <c r="L3129" s="52">
        <f>IFERROR(_xll.qlIndexFixing(Index3M,H3129,TRUE,_xll.ohTrigger(RecalcTrigger,Trigger3M)),NA())</f>
        <v>1.6726685067474989E-2</v>
      </c>
      <c r="M3129" s="52">
        <f>IFERROR(_xll.qlIndexFixing(ONIndex3M,I3129,TRUE,_xll.ohTrigger(RecalcTrigger,Trigger3M)),NA())</f>
        <v>1.6692970465861379E-2</v>
      </c>
      <c r="N3129" s="52">
        <f>IFERROR(_xll.qlIndexFixing(Index6M,$H3129,TRUE,_xll.ohTrigger(RecalcTrigger,Trigger6M)),NA())</f>
        <v>1.8631013565672264E-2</v>
      </c>
      <c r="O3129" s="52">
        <f>IFERROR(_xll.qlIndexFixing(ONIndex6M,I3129,TRUE,_xll.ohTrigger(RecalcTrigger,Trigger6M)),NA())</f>
        <v>1.8546140520365739E-2</v>
      </c>
      <c r="P3129" s="52">
        <f>IFERROR(_xll.qlIndexFixing(Index1Y,$H3129,TRUE,_xll.ohTrigger(RecalcTrigger,Trigger1Y)),NA())</f>
        <v>2.0694208522414999E-2</v>
      </c>
      <c r="Q3129" s="52">
        <f>IFERROR(_xll.qlIndexFixing(ONIndex1Y,I3129,TRUE,_xll.ohTrigger(RecalcTrigger,Trigger1Y)),NA())</f>
        <v>2.0483802298914E-2</v>
      </c>
    </row>
    <row r="3130" spans="2:17" x14ac:dyDescent="0.2">
      <c r="B3130" s="46" t="s">
        <v>51</v>
      </c>
      <c r="D3130" s="49">
        <f>_xll.qlCalendarAdvance(LocalCalendar,$D3129,B3130,"f",FALSE)</f>
        <v>61737</v>
      </c>
      <c r="E3130" s="49">
        <f>_xll.qlInterestRateIndexValueDate(IndexON,D3130)</f>
        <v>61737</v>
      </c>
      <c r="F3130" s="52">
        <f>IFERROR(_xll.qlIndexFixing(IndexON,D3130,TRUE,_xll.ohTrigger(RecalcTrigger,TriggerON)),NA())</f>
        <v>1.2122781334618082E-2</v>
      </c>
      <c r="H3130" s="49">
        <f>_xll.qlCalendarAdvance(IborCalendar,$H3129,B3130,"f",FALSE)</f>
        <v>61709</v>
      </c>
      <c r="I3130" s="49">
        <f>_xll.qlInterestRateIndexValueDate(Index1M,$H3130)</f>
        <v>61711</v>
      </c>
      <c r="J3130" s="52">
        <f>IFERROR(_xll.qlIndexFixing(Index1M,$H3130,TRUE,_xll.ohTrigger(RecalcTrigger,Trigger1M)),NA())</f>
        <v>1.5204839996333052E-2</v>
      </c>
      <c r="K3130" s="52">
        <f>IFERROR(_xll.qlIndexFixing(ONIndex1M,I3130,TRUE,_xll.ohTrigger(RecalcTrigger,Trigger1M)),NA())</f>
        <v>1.5195856845426903E-2</v>
      </c>
      <c r="L3130" s="52">
        <f>IFERROR(_xll.qlIndexFixing(Index3M,H3130,TRUE,_xll.ohTrigger(RecalcTrigger,Trigger3M)),NA())</f>
        <v>1.6726685067474989E-2</v>
      </c>
      <c r="M3130" s="52">
        <f>IFERROR(_xll.qlIndexFixing(ONIndex3M,I3130,TRUE,_xll.ohTrigger(RecalcTrigger,Trigger3M)),NA())</f>
        <v>1.6692970465834733E-2</v>
      </c>
      <c r="N3130" s="52">
        <f>IFERROR(_xll.qlIndexFixing(Index6M,$H3130,TRUE,_xll.ohTrigger(RecalcTrigger,Trigger6M)),NA())</f>
        <v>1.8630944150058348E-2</v>
      </c>
      <c r="O3130" s="52">
        <f>IFERROR(_xll.qlIndexFixing(ONIndex6M,I3130,TRUE,_xll.ohTrigger(RecalcTrigger,Trigger6M)),NA())</f>
        <v>1.8546069511167218E-2</v>
      </c>
      <c r="P3130" s="52">
        <f>IFERROR(_xll.qlIndexFixing(Index1Y,$H3130,TRUE,_xll.ohTrigger(RecalcTrigger,Trigger1Y)),NA())</f>
        <v>2.0694089152673442E-2</v>
      </c>
      <c r="Q3130" s="52">
        <f>IFERROR(_xll.qlIndexFixing(ONIndex1Y,I3130,TRUE,_xll.ohTrigger(RecalcTrigger,Trigger1Y)),NA())</f>
        <v>2.0483677396452293E-2</v>
      </c>
    </row>
    <row r="3131" spans="2:17" x14ac:dyDescent="0.2">
      <c r="B3131" s="46" t="s">
        <v>51</v>
      </c>
      <c r="D3131" s="49">
        <f>_xll.qlCalendarAdvance(LocalCalendar,$D3130,B3131,"f",FALSE)</f>
        <v>61744</v>
      </c>
      <c r="E3131" s="49">
        <f>_xll.qlInterestRateIndexValueDate(IndexON,D3131)</f>
        <v>61744</v>
      </c>
      <c r="F3131" s="52">
        <f>IFERROR(_xll.qlIndexFixing(IndexON,D3131,TRUE,_xll.ohTrigger(RecalcTrigger,TriggerON)),NA())</f>
        <v>1.2122781334698018E-2</v>
      </c>
      <c r="H3131" s="49">
        <f>_xll.qlCalendarAdvance(IborCalendar,$H3130,B3131,"f",FALSE)</f>
        <v>61716</v>
      </c>
      <c r="I3131" s="49">
        <f>_xll.qlInterestRateIndexValueDate(Index1M,$H3131)</f>
        <v>61718</v>
      </c>
      <c r="J3131" s="52">
        <f>IFERROR(_xll.qlIndexFixing(Index1M,$H3131,TRUE,_xll.ohTrigger(RecalcTrigger,Trigger1M)),NA())</f>
        <v>1.5205160954081254E-2</v>
      </c>
      <c r="K3131" s="52">
        <f>IFERROR(_xll.qlIndexFixing(ONIndex1M,I3131,TRUE,_xll.ohTrigger(RecalcTrigger,Trigger1M)),NA())</f>
        <v>1.5195856845400257E-2</v>
      </c>
      <c r="L3131" s="52">
        <f>IFERROR(_xll.qlIndexFixing(Index3M,H3131,TRUE,_xll.ohTrigger(RecalcTrigger,Trigger3M)),NA())</f>
        <v>1.6726685067474989E-2</v>
      </c>
      <c r="M3131" s="52">
        <f>IFERROR(_xll.qlIndexFixing(ONIndex3M,I3131,TRUE,_xll.ohTrigger(RecalcTrigger,Trigger3M)),NA())</f>
        <v>1.6692970465861379E-2</v>
      </c>
      <c r="N3131" s="52">
        <f>IFERROR(_xll.qlIndexFixing(Index6M,$H3131,TRUE,_xll.ohTrigger(RecalcTrigger,Trigger6M)),NA())</f>
        <v>1.8630874910533904E-2</v>
      </c>
      <c r="O3131" s="52">
        <f>IFERROR(_xll.qlIndexFixing(ONIndex6M,I3131,TRUE,_xll.ohTrigger(RecalcTrigger,Trigger6M)),NA())</f>
        <v>1.8545998676389175E-2</v>
      </c>
      <c r="P3131" s="52">
        <f>IFERROR(_xll.qlIndexFixing(Index1Y,$H3131,TRUE,_xll.ohTrigger(RecalcTrigger,Trigger1Y)),NA())</f>
        <v>2.0693970096252918E-2</v>
      </c>
      <c r="Q3131" s="52">
        <f>IFERROR(_xll.qlIndexFixing(ONIndex1Y,I3131,TRUE,_xll.ohTrigger(RecalcTrigger,Trigger1Y)),NA())</f>
        <v>2.0483552800838467E-2</v>
      </c>
    </row>
    <row r="3132" spans="2:17" x14ac:dyDescent="0.2">
      <c r="B3132" s="46" t="s">
        <v>51</v>
      </c>
      <c r="D3132" s="49">
        <f>_xll.qlCalendarAdvance(LocalCalendar,$D3131,B3132,"f",FALSE)</f>
        <v>61751</v>
      </c>
      <c r="E3132" s="49">
        <f>_xll.qlInterestRateIndexValueDate(IndexON,D3132)</f>
        <v>61751</v>
      </c>
      <c r="F3132" s="52">
        <f>IFERROR(_xll.qlIndexFixing(IndexON,D3132,TRUE,_xll.ohTrigger(RecalcTrigger,TriggerON)),NA())</f>
        <v>1.2122781334618082E-2</v>
      </c>
      <c r="H3132" s="49">
        <f>_xll.qlCalendarAdvance(IborCalendar,$H3131,B3132,"f",FALSE)</f>
        <v>61724</v>
      </c>
      <c r="I3132" s="49">
        <f>_xll.qlInterestRateIndexValueDate(Index1M,$H3132)</f>
        <v>61728</v>
      </c>
      <c r="J3132" s="52">
        <f>IFERROR(_xll.qlIndexFixing(Index1M,$H3132,TRUE,_xll.ohTrigger(RecalcTrigger,Trigger1M)),NA())</f>
        <v>1.5204839996333052E-2</v>
      </c>
      <c r="K3132" s="52">
        <f>IFERROR(_xll.qlIndexFixing(ONIndex1M,I3132,TRUE,_xll.ohTrigger(RecalcTrigger,Trigger1M)),NA())</f>
        <v>1.519553614949043E-2</v>
      </c>
      <c r="L3132" s="52">
        <f>IFERROR(_xll.qlIndexFixing(Index3M,H3132,TRUE,_xll.ohTrigger(RecalcTrigger,Trigger3M)),NA())</f>
        <v>1.672590900030196E-2</v>
      </c>
      <c r="M3132" s="52">
        <f>IFERROR(_xll.qlIndexFixing(ONIndex3M,I3132,TRUE,_xll.ohTrigger(RecalcTrigger,Trigger3M)),NA())</f>
        <v>1.6692583468560507E-2</v>
      </c>
      <c r="N3132" s="52">
        <f>IFERROR(_xll.qlIndexFixing(Index6M,$H3132,TRUE,_xll.ohTrigger(RecalcTrigger,Trigger6M)),NA())</f>
        <v>1.8629349225830365E-2</v>
      </c>
      <c r="O3132" s="52">
        <f>IFERROR(_xll.qlIndexFixing(ONIndex6M,I3132,TRUE,_xll.ohTrigger(RecalcTrigger,Trigger6M)),NA())</f>
        <v>1.8545425145566341E-2</v>
      </c>
      <c r="P3132" s="52">
        <f>IFERROR(_xll.qlIndexFixing(Index1Y,$H3132,TRUE,_xll.ohTrigger(RecalcTrigger,Trigger1Y)),NA())</f>
        <v>2.069263587765284E-2</v>
      </c>
      <c r="Q3132" s="52">
        <f>IFERROR(_xll.qlIndexFixing(ONIndex1Y,I3132,TRUE,_xll.ohTrigger(RecalcTrigger,Trigger1Y)),NA())</f>
        <v>2.0482801505865567E-2</v>
      </c>
    </row>
    <row r="3133" spans="2:17" x14ac:dyDescent="0.2">
      <c r="B3133" s="46" t="s">
        <v>51</v>
      </c>
      <c r="D3133" s="49">
        <f>_xll.qlCalendarAdvance(LocalCalendar,$D3132,B3133,"f",FALSE)</f>
        <v>61758</v>
      </c>
      <c r="E3133" s="49">
        <f>_xll.qlInterestRateIndexValueDate(IndexON,D3133)</f>
        <v>61758</v>
      </c>
      <c r="F3133" s="52">
        <f>IFERROR(_xll.qlIndexFixing(IndexON,D3133,TRUE,_xll.ohTrigger(RecalcTrigger,TriggerON)),NA())</f>
        <v>1.2122781334618082E-2</v>
      </c>
      <c r="H3133" s="49">
        <f>_xll.qlCalendarAdvance(IborCalendar,$H3132,B3133,"f",FALSE)</f>
        <v>61731</v>
      </c>
      <c r="I3133" s="49">
        <f>_xll.qlInterestRateIndexValueDate(Index1M,$H3133)</f>
        <v>61735</v>
      </c>
      <c r="J3133" s="52">
        <f>IFERROR(_xll.qlIndexFixing(Index1M,$H3133,TRUE,_xll.ohTrigger(RecalcTrigger,Trigger1M)),NA())</f>
        <v>1.5204839996330474E-2</v>
      </c>
      <c r="K3133" s="52">
        <f>IFERROR(_xll.qlIndexFixing(ONIndex1M,I3133,TRUE,_xll.ohTrigger(RecalcTrigger,Trigger1M)),NA())</f>
        <v>1.519521546253344E-2</v>
      </c>
      <c r="L3133" s="52">
        <f>IFERROR(_xll.qlIndexFixing(Index3M,H3133,TRUE,_xll.ohTrigger(RecalcTrigger,Trigger3M)),NA())</f>
        <v>1.6727073119060035E-2</v>
      </c>
      <c r="M3133" s="52">
        <f>IFERROR(_xll.qlIndexFixing(ONIndex3M,I3133,TRUE,_xll.ohTrigger(RecalcTrigger,Trigger3M)),NA())</f>
        <v>1.6692196483276689E-2</v>
      </c>
      <c r="N3133" s="52">
        <f>IFERROR(_xll.qlIndexFixing(Index6M,$H3133,TRUE,_xll.ohTrigger(RecalcTrigger,Trigger6M)),NA())</f>
        <v>1.8630707490503978E-2</v>
      </c>
      <c r="O3133" s="52">
        <f>IFERROR(_xll.qlIndexFixing(ONIndex6M,I3133,TRUE,_xll.ohTrigger(RecalcTrigger,Trigger6M)),NA())</f>
        <v>1.8544882093003423E-2</v>
      </c>
      <c r="P3133" s="52">
        <f>IFERROR(_xll.qlIndexFixing(Index1Y,$H3133,TRUE,_xll.ohTrigger(RecalcTrigger,Trigger1Y)),NA())</f>
        <v>2.0692517550855712E-2</v>
      </c>
      <c r="Q3133" s="52">
        <f>IFERROR(_xll.qlIndexFixing(ONIndex1Y,I3133,TRUE,_xll.ohTrigger(RecalcTrigger,Trigger1Y)),NA())</f>
        <v>2.0482103815400166E-2</v>
      </c>
    </row>
    <row r="3134" spans="2:17" x14ac:dyDescent="0.2">
      <c r="B3134" s="46" t="s">
        <v>51</v>
      </c>
      <c r="D3134" s="49">
        <f>_xll.qlCalendarAdvance(LocalCalendar,$D3133,B3134,"f",FALSE)</f>
        <v>61765</v>
      </c>
      <c r="E3134" s="49">
        <f>_xll.qlInterestRateIndexValueDate(IndexON,D3134)</f>
        <v>61765</v>
      </c>
      <c r="F3134" s="52">
        <f>IFERROR(_xll.qlIndexFixing(IndexON,D3134,TRUE,_xll.ohTrigger(RecalcTrigger,TriggerON)),NA())</f>
        <v>1.2122781334618082E-2</v>
      </c>
      <c r="H3134" s="49">
        <f>_xll.qlCalendarAdvance(IborCalendar,$H3133,B3134,"f",FALSE)</f>
        <v>61738</v>
      </c>
      <c r="I3134" s="49">
        <f>_xll.qlInterestRateIndexValueDate(Index1M,$H3134)</f>
        <v>61742</v>
      </c>
      <c r="J3134" s="52">
        <f>IFERROR(_xll.qlIndexFixing(Index1M,$H3134,TRUE,_xll.ohTrigger(RecalcTrigger,Trigger1M)),NA())</f>
        <v>1.5204839996330474E-2</v>
      </c>
      <c r="K3134" s="52">
        <f>IFERROR(_xll.qlIndexFixing(ONIndex1M,I3134,TRUE,_xll.ohTrigger(RecalcTrigger,Trigger1M)),NA())</f>
        <v>1.519521546253344E-2</v>
      </c>
      <c r="L3134" s="52">
        <f>IFERROR(_xll.qlIndexFixing(Index3M,H3134,TRUE,_xll.ohTrigger(RecalcTrigger,Trigger3M)),NA())</f>
        <v>1.6727461182643431E-2</v>
      </c>
      <c r="M3134" s="52">
        <f>IFERROR(_xll.qlIndexFixing(ONIndex3M,I3134,TRUE,_xll.ohTrigger(RecalcTrigger,Trigger3M)),NA())</f>
        <v>1.6692196483276689E-2</v>
      </c>
      <c r="N3134" s="52">
        <f>IFERROR(_xll.qlIndexFixing(Index6M,$H3134,TRUE,_xll.ohTrigger(RecalcTrigger,Trigger6M)),NA())</f>
        <v>1.8630638854710224E-2</v>
      </c>
      <c r="O3134" s="52">
        <f>IFERROR(_xll.qlIndexFixing(ONIndex6M,I3134,TRUE,_xll.ohTrigger(RecalcTrigger,Trigger6M)),NA())</f>
        <v>1.8544811838641095E-2</v>
      </c>
      <c r="P3134" s="52">
        <f>IFERROR(_xll.qlIndexFixing(Index1Y,$H3134,TRUE,_xll.ohTrigger(RecalcTrigger,Trigger1Y)),NA())</f>
        <v>2.0692399537343326E-2</v>
      </c>
      <c r="Q3134" s="52">
        <f>IFERROR(_xll.qlIndexFixing(ONIndex1Y,I3134,TRUE,_xll.ohTrigger(RecalcTrigger,Trigger1Y)),NA())</f>
        <v>2.0481980242168518E-2</v>
      </c>
    </row>
    <row r="3135" spans="2:17" x14ac:dyDescent="0.2">
      <c r="B3135" s="46" t="s">
        <v>51</v>
      </c>
      <c r="D3135" s="49">
        <f>_xll.qlCalendarAdvance(LocalCalendar,$D3134,B3135,"f",FALSE)</f>
        <v>61772</v>
      </c>
      <c r="E3135" s="49">
        <f>_xll.qlInterestRateIndexValueDate(IndexON,D3135)</f>
        <v>61772</v>
      </c>
      <c r="F3135" s="52">
        <f>IFERROR(_xll.qlIndexFixing(IndexON,D3135,TRUE,_xll.ohTrigger(RecalcTrigger,TriggerON)),NA())</f>
        <v>1.2122781334618082E-2</v>
      </c>
      <c r="H3135" s="49">
        <f>_xll.qlCalendarAdvance(IborCalendar,$H3134,B3135,"f",FALSE)</f>
        <v>61745</v>
      </c>
      <c r="I3135" s="49">
        <f>_xll.qlInterestRateIndexValueDate(Index1M,$H3135)</f>
        <v>61750</v>
      </c>
      <c r="J3135" s="52">
        <f>IFERROR(_xll.qlIndexFixing(Index1M,$H3135,TRUE,_xll.ohTrigger(RecalcTrigger,Trigger1M)),NA())</f>
        <v>1.5204839996330474E-2</v>
      </c>
      <c r="K3135" s="52">
        <f>IFERROR(_xll.qlIndexFixing(ONIndex1M,I3135,TRUE,_xll.ohTrigger(RecalcTrigger,Trigger1M)),NA())</f>
        <v>1.5195215462453504E-2</v>
      </c>
      <c r="L3135" s="52">
        <f>IFERROR(_xll.qlIndexFixing(Index3M,H3135,TRUE,_xll.ohTrigger(RecalcTrigger,Trigger3M)),NA())</f>
        <v>1.6726685067474101E-2</v>
      </c>
      <c r="M3135" s="52">
        <f>IFERROR(_xll.qlIndexFixing(ONIndex3M,I3135,TRUE,_xll.ohTrigger(RecalcTrigger,Trigger3M)),NA())</f>
        <v>1.6692196483276689E-2</v>
      </c>
      <c r="N3135" s="52">
        <f>IFERROR(_xll.qlIndexFixing(Index6M,$H3135,TRUE,_xll.ohTrigger(RecalcTrigger,Trigger6M)),NA())</f>
        <v>1.8630084891605968E-2</v>
      </c>
      <c r="O3135" s="52">
        <f>IFERROR(_xll.qlIndexFixing(ONIndex6M,I3135,TRUE,_xll.ohTrigger(RecalcTrigger,Trigger6M)),NA())</f>
        <v>1.8544731761735989E-2</v>
      </c>
      <c r="P3135" s="52">
        <f>IFERROR(_xll.qlIndexFixing(Index1Y,$H3135,TRUE,_xll.ohTrigger(RecalcTrigger,Trigger1Y)),NA())</f>
        <v>2.0692265048371038E-2</v>
      </c>
      <c r="Q3135" s="52">
        <f>IFERROR(_xll.qlIndexFixing(ONIndex1Y,I3135,TRUE,_xll.ohTrigger(RecalcTrigger,Trigger1Y)),NA())</f>
        <v>2.0481839391397472E-2</v>
      </c>
    </row>
    <row r="3136" spans="2:17" x14ac:dyDescent="0.2">
      <c r="B3136" s="46" t="s">
        <v>51</v>
      </c>
      <c r="D3136" s="49">
        <f>_xll.qlCalendarAdvance(LocalCalendar,$D3135,B3136,"f",FALSE)</f>
        <v>61779</v>
      </c>
      <c r="E3136" s="49">
        <f>_xll.qlInterestRateIndexValueDate(IndexON,D3136)</f>
        <v>61779</v>
      </c>
      <c r="F3136" s="52">
        <f>IFERROR(_xll.qlIndexFixing(IndexON,D3136,TRUE,_xll.ohTrigger(RecalcTrigger,TriggerON)),NA())</f>
        <v>1.2122781334618082E-2</v>
      </c>
      <c r="H3136" s="49">
        <f>_xll.qlCalendarAdvance(IborCalendar,$H3135,B3136,"f",FALSE)</f>
        <v>61752</v>
      </c>
      <c r="I3136" s="49">
        <f>_xll.qlInterestRateIndexValueDate(Index1M,$H3136)</f>
        <v>61756</v>
      </c>
      <c r="J3136" s="52">
        <f>IFERROR(_xll.qlIndexFixing(Index1M,$H3136,TRUE,_xll.ohTrigger(RecalcTrigger,Trigger1M)),NA())</f>
        <v>1.5204839996333052E-2</v>
      </c>
      <c r="K3136" s="52">
        <f>IFERROR(_xll.qlIndexFixing(ONIndex1M,I3136,TRUE,_xll.ohTrigger(RecalcTrigger,Trigger1M)),NA())</f>
        <v>1.5195215462613376E-2</v>
      </c>
      <c r="L3136" s="52">
        <f>IFERROR(_xll.qlIndexFixing(Index3M,H3136,TRUE,_xll.ohTrigger(RecalcTrigger,Trigger3M)),NA())</f>
        <v>1.6727073119060035E-2</v>
      </c>
      <c r="M3136" s="52">
        <f>IFERROR(_xll.qlIndexFixing(ONIndex3M,I3136,TRUE,_xll.ohTrigger(RecalcTrigger,Trigger3M)),NA())</f>
        <v>1.6692196483276689E-2</v>
      </c>
      <c r="N3136" s="52">
        <f>IFERROR(_xll.qlIndexFixing(Index6M,$H3136,TRUE,_xll.ohTrigger(RecalcTrigger,Trigger6M)),NA())</f>
        <v>1.8630502111388506E-2</v>
      </c>
      <c r="O3136" s="52">
        <f>IFERROR(_xll.qlIndexFixing(ONIndex6M,I3136,TRUE,_xll.ohTrigger(RecalcTrigger,Trigger6M)),NA())</f>
        <v>1.8544671853497618E-2</v>
      </c>
      <c r="P3136" s="52">
        <f>IFERROR(_xll.qlIndexFixing(Index1Y,$H3136,TRUE,_xll.ohTrigger(RecalcTrigger,Trigger1Y)),NA())</f>
        <v>2.0692164450171021E-2</v>
      </c>
      <c r="Q3136" s="52">
        <f>IFERROR(_xll.qlIndexFixing(ONIndex1Y,I3136,TRUE,_xll.ohTrigger(RecalcTrigger,Trigger1Y)),NA())</f>
        <v>2.0481734016408737E-2</v>
      </c>
    </row>
    <row r="3137" spans="2:17" x14ac:dyDescent="0.2">
      <c r="B3137" s="46" t="s">
        <v>51</v>
      </c>
      <c r="D3137" s="49">
        <f>_xll.qlCalendarAdvance(LocalCalendar,$D3136,B3137,"f",FALSE)</f>
        <v>61786</v>
      </c>
      <c r="E3137" s="49">
        <f>_xll.qlInterestRateIndexValueDate(IndexON,D3137)</f>
        <v>61786</v>
      </c>
      <c r="F3137" s="52">
        <f>IFERROR(_xll.qlIndexFixing(IndexON,D3137,TRUE,_xll.ohTrigger(RecalcTrigger,TriggerON)),NA())</f>
        <v>1.2122781334618082E-2</v>
      </c>
      <c r="H3137" s="49">
        <f>_xll.qlCalendarAdvance(IborCalendar,$H3136,B3137,"f",FALSE)</f>
        <v>61759</v>
      </c>
      <c r="I3137" s="49">
        <f>_xll.qlInterestRateIndexValueDate(Index1M,$H3137)</f>
        <v>61763</v>
      </c>
      <c r="J3137" s="52">
        <f>IFERROR(_xll.qlIndexFixing(Index1M,$H3137,TRUE,_xll.ohTrigger(RecalcTrigger,Trigger1M)),NA())</f>
        <v>1.5203877177278891E-2</v>
      </c>
      <c r="K3137" s="52">
        <f>IFERROR(_xll.qlIndexFixing(ONIndex1M,I3137,TRUE,_xll.ohTrigger(RecalcTrigger,Trigger1M)),NA())</f>
        <v>1.519521546253344E-2</v>
      </c>
      <c r="L3137" s="52">
        <f>IFERROR(_xll.qlIndexFixing(Index3M,H3137,TRUE,_xll.ohTrigger(RecalcTrigger,Trigger3M)),NA())</f>
        <v>1.6727461182642563E-2</v>
      </c>
      <c r="M3137" s="52">
        <f>IFERROR(_xll.qlIndexFixing(ONIndex3M,I3137,TRUE,_xll.ohTrigger(RecalcTrigger,Trigger3M)),NA())</f>
        <v>1.6692196483276689E-2</v>
      </c>
      <c r="N3137" s="52">
        <f>IFERROR(_xll.qlIndexFixing(Index6M,$H3137,TRUE,_xll.ohTrigger(RecalcTrigger,Trigger6M)),NA())</f>
        <v>1.8630434003859657E-2</v>
      </c>
      <c r="O3137" s="52">
        <f>IFERROR(_xll.qlIndexFixing(ONIndex6M,I3137,TRUE,_xll.ohTrigger(RecalcTrigger,Trigger6M)),NA())</f>
        <v>1.8544602122556597E-2</v>
      </c>
      <c r="P3137" s="52">
        <f>IFERROR(_xll.qlIndexFixing(Index1Y,$H3137,TRUE,_xll.ohTrigger(RecalcTrigger,Trigger1Y)),NA())</f>
        <v>2.0692047376511324E-2</v>
      </c>
      <c r="Q3137" s="52">
        <f>IFERROR(_xll.qlIndexFixing(ONIndex1Y,I3137,TRUE,_xll.ohTrigger(RecalcTrigger,Trigger1Y)),NA())</f>
        <v>2.0481611363720731E-2</v>
      </c>
    </row>
    <row r="3138" spans="2:17" x14ac:dyDescent="0.2">
      <c r="B3138" s="46" t="s">
        <v>51</v>
      </c>
      <c r="D3138" s="49">
        <f>_xll.qlCalendarAdvance(LocalCalendar,$D3137,B3138,"f",FALSE)</f>
        <v>61793</v>
      </c>
      <c r="E3138" s="49">
        <f>_xll.qlInterestRateIndexValueDate(IndexON,D3138)</f>
        <v>61793</v>
      </c>
      <c r="F3138" s="52">
        <f>IFERROR(_xll.qlIndexFixing(IndexON,D3138,TRUE,_xll.ohTrigger(RecalcTrigger,TriggerON)),NA())</f>
        <v>1.2122781334618082E-2</v>
      </c>
      <c r="H3138" s="49">
        <f>_xll.qlCalendarAdvance(IborCalendar,$H3137,B3138,"f",FALSE)</f>
        <v>61766</v>
      </c>
      <c r="I3138" s="49">
        <f>_xll.qlInterestRateIndexValueDate(Index1M,$H3138)</f>
        <v>61770</v>
      </c>
      <c r="J3138" s="52">
        <f>IFERROR(_xll.qlIndexFixing(Index1M,$H3138,TRUE,_xll.ohTrigger(RecalcTrigger,Trigger1M)),NA())</f>
        <v>1.5203877177278891E-2</v>
      </c>
      <c r="K3138" s="52">
        <f>IFERROR(_xll.qlIndexFixing(ONIndex1M,I3138,TRUE,_xll.ohTrigger(RecalcTrigger,Trigger1M)),NA())</f>
        <v>1.519521546253344E-2</v>
      </c>
      <c r="L3138" s="52">
        <f>IFERROR(_xll.qlIndexFixing(Index3M,H3138,TRUE,_xll.ohTrigger(RecalcTrigger,Trigger3M)),NA())</f>
        <v>1.6727073119058276E-2</v>
      </c>
      <c r="M3138" s="52">
        <f>IFERROR(_xll.qlIndexFixing(ONIndex3M,I3138,TRUE,_xll.ohTrigger(RecalcTrigger,Trigger3M)),NA())</f>
        <v>1.6692196483276689E-2</v>
      </c>
      <c r="N3138" s="52">
        <f>IFERROR(_xll.qlIndexFixing(Index6M,$H3138,TRUE,_xll.ohTrigger(RecalcTrigger,Trigger6M)),NA())</f>
        <v>1.8630366072418966E-2</v>
      </c>
      <c r="O3138" s="52">
        <f>IFERROR(_xll.qlIndexFixing(ONIndex6M,I3138,TRUE,_xll.ohTrigger(RecalcTrigger,Trigger6M)),NA())</f>
        <v>1.8544532566036054E-2</v>
      </c>
      <c r="P3138" s="52">
        <f>IFERROR(_xll.qlIndexFixing(Index1Y,$H3138,TRUE,_xll.ohTrigger(RecalcTrigger,Trigger1Y)),NA())</f>
        <v>2.0691930616135709E-2</v>
      </c>
      <c r="Q3138" s="52">
        <f>IFERROR(_xll.qlIndexFixing(ONIndex1Y,I3138,TRUE,_xll.ohTrigger(RecalcTrigger,Trigger1Y)),NA())</f>
        <v>2.0481489017987187E-2</v>
      </c>
    </row>
    <row r="3139" spans="2:17" x14ac:dyDescent="0.2">
      <c r="B3139" s="46" t="s">
        <v>51</v>
      </c>
      <c r="D3139" s="49">
        <f>_xll.qlCalendarAdvance(LocalCalendar,$D3138,B3139,"f",FALSE)</f>
        <v>61800</v>
      </c>
      <c r="E3139" s="49">
        <f>_xll.qlInterestRateIndexValueDate(IndexON,D3139)</f>
        <v>61800</v>
      </c>
      <c r="F3139" s="52">
        <f>IFERROR(_xll.qlIndexFixing(IndexON,D3139,TRUE,_xll.ohTrigger(RecalcTrigger,TriggerON)),NA())</f>
        <v>1.2122781334618082E-2</v>
      </c>
      <c r="H3139" s="49">
        <f>_xll.qlCalendarAdvance(IborCalendar,$H3138,B3139,"f",FALSE)</f>
        <v>61773</v>
      </c>
      <c r="I3139" s="49">
        <f>_xll.qlInterestRateIndexValueDate(Index1M,$H3139)</f>
        <v>61778</v>
      </c>
      <c r="J3139" s="52">
        <f>IFERROR(_xll.qlIndexFixing(Index1M,$H3139,TRUE,_xll.ohTrigger(RecalcTrigger,Trigger1M)),NA())</f>
        <v>1.5203877177278891E-2</v>
      </c>
      <c r="K3139" s="52">
        <f>IFERROR(_xll.qlIndexFixing(ONIndex1M,I3139,TRUE,_xll.ohTrigger(RecalcTrigger,Trigger1M)),NA())</f>
        <v>1.519521546253344E-2</v>
      </c>
      <c r="L3139" s="52">
        <f>IFERROR(_xll.qlIndexFixing(Index3M,H3139,TRUE,_xll.ohTrigger(RecalcTrigger,Trigger3M)),NA())</f>
        <v>1.6726685067474101E-2</v>
      </c>
      <c r="M3139" s="52">
        <f>IFERROR(_xll.qlIndexFixing(ONIndex3M,I3139,TRUE,_xll.ohTrigger(RecalcTrigger,Trigger3M)),NA())</f>
        <v>1.6692196483196753E-2</v>
      </c>
      <c r="N3139" s="52">
        <f>IFERROR(_xll.qlIndexFixing(Index6M,$H3139,TRUE,_xll.ohTrigger(RecalcTrigger,Trigger6M)),NA())</f>
        <v>1.862981287799036E-2</v>
      </c>
      <c r="O3139" s="52">
        <f>IFERROR(_xll.qlIndexFixing(ONIndex6M,I3139,TRUE,_xll.ohTrigger(RecalcTrigger,Trigger6M)),NA())</f>
        <v>1.8544453286573059E-2</v>
      </c>
      <c r="P3139" s="52">
        <f>IFERROR(_xll.qlIndexFixing(Index1Y,$H3139,TRUE,_xll.ohTrigger(RecalcTrigger,Trigger1Y)),NA())</f>
        <v>2.0691797559319294E-2</v>
      </c>
      <c r="Q3139" s="52">
        <f>IFERROR(_xll.qlIndexFixing(ONIndex1Y,I3139,TRUE,_xll.ohTrigger(RecalcTrigger,Trigger1Y)),NA())</f>
        <v>2.0481349569854146E-2</v>
      </c>
    </row>
    <row r="3140" spans="2:17" x14ac:dyDescent="0.2">
      <c r="B3140" s="46" t="s">
        <v>51</v>
      </c>
      <c r="D3140" s="49">
        <f>_xll.qlCalendarAdvance(LocalCalendar,$D3139,B3140,"f",FALSE)</f>
        <v>61807</v>
      </c>
      <c r="E3140" s="49">
        <f>_xll.qlInterestRateIndexValueDate(IndexON,D3140)</f>
        <v>61807</v>
      </c>
      <c r="F3140" s="52">
        <f>IFERROR(_xll.qlIndexFixing(IndexON,D3140,TRUE,_xll.ohTrigger(RecalcTrigger,TriggerON)),NA())</f>
        <v>1.2122781334618082E-2</v>
      </c>
      <c r="H3140" s="49">
        <f>_xll.qlCalendarAdvance(IborCalendar,$H3139,B3140,"f",FALSE)</f>
        <v>61780</v>
      </c>
      <c r="I3140" s="49">
        <f>_xll.qlInterestRateIndexValueDate(Index1M,$H3140)</f>
        <v>61784</v>
      </c>
      <c r="J3140" s="52">
        <f>IFERROR(_xll.qlIndexFixing(Index1M,$H3140,TRUE,_xll.ohTrigger(RecalcTrigger,Trigger1M)),NA())</f>
        <v>1.5203877177278891E-2</v>
      </c>
      <c r="K3140" s="52">
        <f>IFERROR(_xll.qlIndexFixing(ONIndex1M,I3140,TRUE,_xll.ohTrigger(RecalcTrigger,Trigger1M)),NA())</f>
        <v>1.5195215462613376E-2</v>
      </c>
      <c r="L3140" s="52">
        <f>IFERROR(_xll.qlIndexFixing(Index3M,H3140,TRUE,_xll.ohTrigger(RecalcTrigger,Trigger3M)),NA())</f>
        <v>1.6727461182644301E-2</v>
      </c>
      <c r="M3140" s="52">
        <f>IFERROR(_xll.qlIndexFixing(ONIndex3M,I3140,TRUE,_xll.ohTrigger(RecalcTrigger,Trigger3M)),NA())</f>
        <v>1.6692196483356625E-2</v>
      </c>
      <c r="N3140" s="52">
        <f>IFERROR(_xll.qlIndexFixing(Index6M,$H3140,TRUE,_xll.ohTrigger(RecalcTrigger,Trigger6M)),NA())</f>
        <v>1.8630706536937616E-2</v>
      </c>
      <c r="O3140" s="52">
        <f>IFERROR(_xll.qlIndexFixing(ONIndex6M,I3140,TRUE,_xll.ohTrigger(RecalcTrigger,Trigger6M)),NA())</f>
        <v>1.8544393976576146E-2</v>
      </c>
      <c r="P3140" s="52">
        <f>IFERROR(_xll.qlIndexFixing(Index1Y,$H3140,TRUE,_xll.ohTrigger(RecalcTrigger,Trigger1Y)),NA())</f>
        <v>2.0691698035236072E-2</v>
      </c>
      <c r="Q3140" s="52">
        <f>IFERROR(_xll.qlIndexFixing(ONIndex1Y,I3140,TRUE,_xll.ohTrigger(RecalcTrigger,Trigger1Y)),NA())</f>
        <v>2.048124524706374E-2</v>
      </c>
    </row>
    <row r="3141" spans="2:17" x14ac:dyDescent="0.2">
      <c r="B3141" s="46" t="s">
        <v>51</v>
      </c>
      <c r="D3141" s="49">
        <f>_xll.qlCalendarAdvance(LocalCalendar,$D3140,B3141,"f",FALSE)</f>
        <v>61814</v>
      </c>
      <c r="E3141" s="49">
        <f>_xll.qlInterestRateIndexValueDate(IndexON,D3141)</f>
        <v>61814</v>
      </c>
      <c r="F3141" s="52">
        <f>IFERROR(_xll.qlIndexFixing(IndexON,D3141,TRUE,_xll.ohTrigger(RecalcTrigger,TriggerON)),NA())</f>
        <v>1.2122781334618082E-2</v>
      </c>
      <c r="H3141" s="49">
        <f>_xll.qlCalendarAdvance(IborCalendar,$H3140,B3141,"f",FALSE)</f>
        <v>61787</v>
      </c>
      <c r="I3141" s="49">
        <f>_xll.qlInterestRateIndexValueDate(Index1M,$H3141)</f>
        <v>61791</v>
      </c>
      <c r="J3141" s="52">
        <f>IFERROR(_xll.qlIndexFixing(Index1M,$H3141,TRUE,_xll.ohTrigger(RecalcTrigger,Trigger1M)),NA())</f>
        <v>1.5204839996333052E-2</v>
      </c>
      <c r="K3141" s="52">
        <f>IFERROR(_xll.qlIndexFixing(ONIndex1M,I3141,TRUE,_xll.ohTrigger(RecalcTrigger,Trigger1M)),NA())</f>
        <v>1.5195215462613376E-2</v>
      </c>
      <c r="L3141" s="52">
        <f>IFERROR(_xll.qlIndexFixing(Index3M,H3141,TRUE,_xll.ohTrigger(RecalcTrigger,Trigger3M)),NA())</f>
        <v>1.6727461182643431E-2</v>
      </c>
      <c r="M3141" s="52">
        <f>IFERROR(_xll.qlIndexFixing(ONIndex3M,I3141,TRUE,_xll.ohTrigger(RecalcTrigger,Trigger3M)),NA())</f>
        <v>1.6692196483276689E-2</v>
      </c>
      <c r="N3141" s="52">
        <f>IFERROR(_xll.qlIndexFixing(Index6M,$H3141,TRUE,_xll.ohTrigger(RecalcTrigger,Trigger6M)),NA())</f>
        <v>1.8631114968332505E-2</v>
      </c>
      <c r="O3141" s="52">
        <f>IFERROR(_xll.qlIndexFixing(ONIndex6M,I3141,TRUE,_xll.ohTrigger(RecalcTrigger,Trigger6M)),NA())</f>
        <v>1.8544324943396973E-2</v>
      </c>
      <c r="P3141" s="52">
        <f>IFERROR(_xll.qlIndexFixing(Index1Y,$H3141,TRUE,_xll.ohTrigger(RecalcTrigger,Trigger1Y)),NA())</f>
        <v>2.0691582214711835E-2</v>
      </c>
      <c r="Q3141" s="52">
        <f>IFERROR(_xll.qlIndexFixing(ONIndex1Y,I3141,TRUE,_xll.ohTrigger(RecalcTrigger,Trigger1Y)),NA())</f>
        <v>2.0481123821634029E-2</v>
      </c>
    </row>
    <row r="3142" spans="2:17" x14ac:dyDescent="0.2">
      <c r="B3142" s="46" t="s">
        <v>51</v>
      </c>
      <c r="D3142" s="49">
        <f>_xll.qlCalendarAdvance(LocalCalendar,$D3141,B3142,"f",FALSE)</f>
        <v>61821</v>
      </c>
      <c r="E3142" s="49">
        <f>_xll.qlInterestRateIndexValueDate(IndexON,D3142)</f>
        <v>61821</v>
      </c>
      <c r="F3142" s="52">
        <f>IFERROR(_xll.qlIndexFixing(IndexON,D3142,TRUE,_xll.ohTrigger(RecalcTrigger,TriggerON)),NA())</f>
        <v>1.2122781334618082E-2</v>
      </c>
      <c r="H3142" s="49">
        <f>_xll.qlCalendarAdvance(IborCalendar,$H3141,B3142,"f",FALSE)</f>
        <v>61794</v>
      </c>
      <c r="I3142" s="49">
        <f>_xll.qlInterestRateIndexValueDate(Index1M,$H3142)</f>
        <v>61798</v>
      </c>
      <c r="J3142" s="52">
        <f>IFERROR(_xll.qlIndexFixing(Index1M,$H3142,TRUE,_xll.ohTrigger(RecalcTrigger,Trigger1M)),NA())</f>
        <v>1.5204839996330474E-2</v>
      </c>
      <c r="K3142" s="52">
        <f>IFERROR(_xll.qlIndexFixing(ONIndex1M,I3142,TRUE,_xll.ohTrigger(RecalcTrigger,Trigger1M)),NA())</f>
        <v>1.519521546253344E-2</v>
      </c>
      <c r="L3142" s="52">
        <f>IFERROR(_xll.qlIndexFixing(Index3M,H3142,TRUE,_xll.ohTrigger(RecalcTrigger,Trigger3M)),NA())</f>
        <v>1.6727461182643431E-2</v>
      </c>
      <c r="M3142" s="52">
        <f>IFERROR(_xll.qlIndexFixing(ONIndex3M,I3142,TRUE,_xll.ohTrigger(RecalcTrigger,Trigger3M)),NA())</f>
        <v>1.6692196483276689E-2</v>
      </c>
      <c r="N3142" s="52">
        <f>IFERROR(_xll.qlIndexFixing(Index6M,$H3142,TRUE,_xll.ohTrigger(RecalcTrigger,Trigger6M)),NA())</f>
        <v>1.8631047759477066E-2</v>
      </c>
      <c r="O3142" s="52">
        <f>IFERROR(_xll.qlIndexFixing(ONIndex6M,I3142,TRUE,_xll.ohTrigger(RecalcTrigger,Trigger6M)),NA())</f>
        <v>1.854425608479815E-2</v>
      </c>
      <c r="P3142" s="52">
        <f>IFERROR(_xll.qlIndexFixing(Index1Y,$H3142,TRUE,_xll.ohTrigger(RecalcTrigger,Trigger1Y)),NA())</f>
        <v>2.069146670747124E-2</v>
      </c>
      <c r="Q3142" s="52">
        <f>IFERROR(_xll.qlIndexFixing(ONIndex1Y,I3142,TRUE,_xll.ohTrigger(RecalcTrigger,Trigger1Y)),NA())</f>
        <v>2.0481002703318651E-2</v>
      </c>
    </row>
    <row r="3143" spans="2:17" x14ac:dyDescent="0.2">
      <c r="B3143" s="46" t="s">
        <v>51</v>
      </c>
      <c r="D3143" s="49">
        <f>_xll.qlCalendarAdvance(LocalCalendar,$D3142,B3143,"f",FALSE)</f>
        <v>61828</v>
      </c>
      <c r="E3143" s="49">
        <f>_xll.qlInterestRateIndexValueDate(IndexON,D3143)</f>
        <v>61828</v>
      </c>
      <c r="F3143" s="52">
        <f>IFERROR(_xll.qlIndexFixing(IndexON,D3143,TRUE,_xll.ohTrigger(RecalcTrigger,TriggerON)),NA())</f>
        <v>1.2122781334618082E-2</v>
      </c>
      <c r="H3143" s="49">
        <f>_xll.qlCalendarAdvance(IborCalendar,$H3142,B3143,"f",FALSE)</f>
        <v>61801</v>
      </c>
      <c r="I3143" s="49">
        <f>_xll.qlInterestRateIndexValueDate(Index1M,$H3143)</f>
        <v>61805</v>
      </c>
      <c r="J3143" s="52">
        <f>IFERROR(_xll.qlIndexFixing(Index1M,$H3143,TRUE,_xll.ohTrigger(RecalcTrigger,Trigger1M)),NA())</f>
        <v>1.5204839996333052E-2</v>
      </c>
      <c r="K3143" s="52">
        <f>IFERROR(_xll.qlIndexFixing(ONIndex1M,I3143,TRUE,_xll.ohTrigger(RecalcTrigger,Trigger1M)),NA())</f>
        <v>1.5195215462613376E-2</v>
      </c>
      <c r="L3143" s="52">
        <f>IFERROR(_xll.qlIndexFixing(Index3M,H3143,TRUE,_xll.ohTrigger(RecalcTrigger,Trigger3M)),NA())</f>
        <v>1.6727461182642563E-2</v>
      </c>
      <c r="M3143" s="52">
        <f>IFERROR(_xll.qlIndexFixing(ONIndex3M,I3143,TRUE,_xll.ohTrigger(RecalcTrigger,Trigger3M)),NA())</f>
        <v>1.6692196483276689E-2</v>
      </c>
      <c r="N3143" s="52">
        <f>IFERROR(_xll.qlIndexFixing(Index6M,$H3143,TRUE,_xll.ohTrigger(RecalcTrigger,Trigger6M)),NA())</f>
        <v>1.8630980726728585E-2</v>
      </c>
      <c r="O3143" s="52">
        <f>IFERROR(_xll.qlIndexFixing(ONIndex6M,I3143,TRUE,_xll.ohTrigger(RecalcTrigger,Trigger6M)),NA())</f>
        <v>1.8544187400619805E-2</v>
      </c>
      <c r="P3143" s="52">
        <f>IFERROR(_xll.qlIndexFixing(Index1Y,$H3143,TRUE,_xll.ohTrigger(RecalcTrigger,Trigger1Y)),NA())</f>
        <v>2.0691351513514072E-2</v>
      </c>
      <c r="Q3143" s="52">
        <f>IFERROR(_xll.qlIndexFixing(ONIndex1Y,I3143,TRUE,_xll.ohTrigger(RecalcTrigger,Trigger1Y)),NA())</f>
        <v>2.04808818918778E-2</v>
      </c>
    </row>
    <row r="3144" spans="2:17" x14ac:dyDescent="0.2">
      <c r="B3144" s="46" t="s">
        <v>51</v>
      </c>
      <c r="D3144" s="49">
        <f>_xll.qlCalendarAdvance(LocalCalendar,$D3143,B3144,"f",FALSE)</f>
        <v>61835</v>
      </c>
      <c r="E3144" s="49">
        <f>_xll.qlInterestRateIndexValueDate(IndexON,D3144)</f>
        <v>61835</v>
      </c>
      <c r="F3144" s="52">
        <f>IFERROR(_xll.qlIndexFixing(IndexON,D3144,TRUE,_xll.ohTrigger(RecalcTrigger,TriggerON)),NA())</f>
        <v>1.2122781334618082E-2</v>
      </c>
      <c r="H3144" s="49">
        <f>_xll.qlCalendarAdvance(IborCalendar,$H3143,B3144,"f",FALSE)</f>
        <v>61808</v>
      </c>
      <c r="I3144" s="49">
        <f>_xll.qlInterestRateIndexValueDate(Index1M,$H3144)</f>
        <v>61812</v>
      </c>
      <c r="J3144" s="52">
        <f>IFERROR(_xll.qlIndexFixing(Index1M,$H3144,TRUE,_xll.ohTrigger(RecalcTrigger,Trigger1M)),NA())</f>
        <v>1.5204839996330474E-2</v>
      </c>
      <c r="K3144" s="52">
        <f>IFERROR(_xll.qlIndexFixing(ONIndex1M,I3144,TRUE,_xll.ohTrigger(RecalcTrigger,Trigger1M)),NA())</f>
        <v>1.5195215462613376E-2</v>
      </c>
      <c r="L3144" s="52">
        <f>IFERROR(_xll.qlIndexFixing(Index3M,H3144,TRUE,_xll.ohTrigger(RecalcTrigger,Trigger3M)),NA())</f>
        <v>1.6727461182643431E-2</v>
      </c>
      <c r="M3144" s="52">
        <f>IFERROR(_xll.qlIndexFixing(ONIndex3M,I3144,TRUE,_xll.ohTrigger(RecalcTrigger,Trigger3M)),NA())</f>
        <v>1.6692196483276689E-2</v>
      </c>
      <c r="N3144" s="52">
        <f>IFERROR(_xll.qlIndexFixing(Index6M,$H3144,TRUE,_xll.ohTrigger(RecalcTrigger,Trigger6M)),NA())</f>
        <v>1.8630913870085752E-2</v>
      </c>
      <c r="O3144" s="52">
        <f>IFERROR(_xll.qlIndexFixing(ONIndex6M,I3144,TRUE,_xll.ohTrigger(RecalcTrigger,Trigger6M)),NA())</f>
        <v>1.8544118890861938E-2</v>
      </c>
      <c r="P3144" s="52">
        <f>IFERROR(_xll.qlIndexFixing(Index1Y,$H3144,TRUE,_xll.ohTrigger(RecalcTrigger,Trigger1Y)),NA())</f>
        <v>2.0691236632840768E-2</v>
      </c>
      <c r="Q3144" s="52">
        <f>IFERROR(_xll.qlIndexFixing(ONIndex1Y,I3144,TRUE,_xll.ohTrigger(RecalcTrigger,Trigger1Y)),NA())</f>
        <v>2.0480761387231539E-2</v>
      </c>
    </row>
    <row r="3145" spans="2:17" x14ac:dyDescent="0.2">
      <c r="B3145" s="46" t="s">
        <v>51</v>
      </c>
      <c r="D3145" s="49">
        <f>_xll.qlCalendarAdvance(LocalCalendar,$D3144,B3145,"f",FALSE)</f>
        <v>61842</v>
      </c>
      <c r="E3145" s="49">
        <f>_xll.qlInterestRateIndexValueDate(IndexON,D3145)</f>
        <v>61842</v>
      </c>
      <c r="F3145" s="52">
        <f>IFERROR(_xll.qlIndexFixing(IndexON,D3145,TRUE,_xll.ohTrigger(RecalcTrigger,TriggerON)),NA())</f>
        <v>1.2122781334698018E-2</v>
      </c>
      <c r="H3145" s="49">
        <f>_xll.qlCalendarAdvance(IborCalendar,$H3144,B3145,"f",FALSE)</f>
        <v>61815</v>
      </c>
      <c r="I3145" s="49">
        <f>_xll.qlInterestRateIndexValueDate(Index1M,$H3145)</f>
        <v>61819</v>
      </c>
      <c r="J3145" s="52">
        <f>IFERROR(_xll.qlIndexFixing(Index1M,$H3145,TRUE,_xll.ohTrigger(RecalcTrigger,Trigger1M)),NA())</f>
        <v>1.520451904761444E-2</v>
      </c>
      <c r="K3145" s="52">
        <f>IFERROR(_xll.qlIndexFixing(ONIndex1M,I3145,TRUE,_xll.ohTrigger(RecalcTrigger,Trigger1M)),NA())</f>
        <v>1.519521546253344E-2</v>
      </c>
      <c r="L3145" s="52">
        <f>IFERROR(_xll.qlIndexFixing(Index3M,H3145,TRUE,_xll.ohTrigger(RecalcTrigger,Trigger3M)),NA())</f>
        <v>1.6727073119059153E-2</v>
      </c>
      <c r="M3145" s="52">
        <f>IFERROR(_xll.qlIndexFixing(ONIndex3M,I3145,TRUE,_xll.ohTrigger(RecalcTrigger,Trigger3M)),NA())</f>
        <v>1.6692196483276689E-2</v>
      </c>
      <c r="N3145" s="52">
        <f>IFERROR(_xll.qlIndexFixing(Index6M,$H3145,TRUE,_xll.ohTrigger(RecalcTrigger,Trigger6M)),NA())</f>
        <v>1.8630371327563917E-2</v>
      </c>
      <c r="O3145" s="52">
        <f>IFERROR(_xll.qlIndexFixing(ONIndex6M,I3145,TRUE,_xll.ohTrigger(RecalcTrigger,Trigger6M)),NA())</f>
        <v>1.8544050555444613E-2</v>
      </c>
      <c r="P3145" s="52">
        <f>IFERROR(_xll.qlIndexFixing(Index1Y,$H3145,TRUE,_xll.ohTrigger(RecalcTrigger,Trigger1Y)),NA())</f>
        <v>2.0691122065449798E-2</v>
      </c>
      <c r="Q3145" s="52">
        <f>IFERROR(_xll.qlIndexFixing(ONIndex1Y,I3145,TRUE,_xll.ohTrigger(RecalcTrigger,Trigger1Y)),NA())</f>
        <v>2.0480641189219995E-2</v>
      </c>
    </row>
    <row r="3146" spans="2:17" x14ac:dyDescent="0.2">
      <c r="B3146" s="46" t="s">
        <v>51</v>
      </c>
      <c r="D3146" s="49">
        <f>_xll.qlCalendarAdvance(LocalCalendar,$D3145,B3146,"f",FALSE)</f>
        <v>61849</v>
      </c>
      <c r="E3146" s="49">
        <f>_xll.qlInterestRateIndexValueDate(IndexON,D3146)</f>
        <v>61849</v>
      </c>
      <c r="F3146" s="52">
        <f>IFERROR(_xll.qlIndexFixing(IndexON,D3146,TRUE,_xll.ohTrigger(RecalcTrigger,TriggerON)),NA())</f>
        <v>1.2122781334618082E-2</v>
      </c>
      <c r="H3146" s="49">
        <f>_xll.qlCalendarAdvance(IborCalendar,$H3145,B3146,"f",FALSE)</f>
        <v>61822</v>
      </c>
      <c r="I3146" s="49">
        <f>_xll.qlInterestRateIndexValueDate(Index1M,$H3146)</f>
        <v>61826</v>
      </c>
      <c r="J3146" s="52">
        <f>IFERROR(_xll.qlIndexFixing(Index1M,$H3146,TRUE,_xll.ohTrigger(RecalcTrigger,Trigger1M)),NA())</f>
        <v>1.5204519047617104E-2</v>
      </c>
      <c r="K3146" s="52">
        <f>IFERROR(_xll.qlIndexFixing(ONIndex1M,I3146,TRUE,_xll.ohTrigger(RecalcTrigger,Trigger1M)),NA())</f>
        <v>1.5195215462613376E-2</v>
      </c>
      <c r="L3146" s="52">
        <f>IFERROR(_xll.qlIndexFixing(Index3M,H3146,TRUE,_xll.ohTrigger(RecalcTrigger,Trigger3M)),NA())</f>
        <v>1.6727073119059153E-2</v>
      </c>
      <c r="M3146" s="52">
        <f>IFERROR(_xll.qlIndexFixing(ONIndex3M,I3146,TRUE,_xll.ohTrigger(RecalcTrigger,Trigger3M)),NA())</f>
        <v>1.6692196483276689E-2</v>
      </c>
      <c r="N3146" s="52">
        <f>IFERROR(_xll.qlIndexFixing(Index6M,$H3146,TRUE,_xll.ohTrigger(RecalcTrigger,Trigger6M)),NA())</f>
        <v>1.863030481398064E-2</v>
      </c>
      <c r="O3146" s="52">
        <f>IFERROR(_xll.qlIndexFixing(ONIndex6M,I3146,TRUE,_xll.ohTrigger(RecalcTrigger,Trigger6M)),NA())</f>
        <v>1.8543982394687575E-2</v>
      </c>
      <c r="P3146" s="52">
        <f>IFERROR(_xll.qlIndexFixing(Index1Y,$H3146,TRUE,_xll.ohTrigger(RecalcTrigger,Trigger1Y)),NA())</f>
        <v>2.069100781134291E-2</v>
      </c>
      <c r="Q3146" s="52">
        <f>IFERROR(_xll.qlIndexFixing(ONIndex1Y,I3146,TRUE,_xll.ohTrigger(RecalcTrigger,Trigger1Y)),NA())</f>
        <v>2.0480521298402721E-2</v>
      </c>
    </row>
    <row r="3147" spans="2:17" x14ac:dyDescent="0.2">
      <c r="B3147" s="46" t="s">
        <v>51</v>
      </c>
      <c r="D3147" s="49">
        <f>_xll.qlCalendarAdvance(LocalCalendar,$D3146,B3147,"f",FALSE)</f>
        <v>61856</v>
      </c>
      <c r="E3147" s="49">
        <f>_xll.qlInterestRateIndexValueDate(IndexON,D3147)</f>
        <v>61856</v>
      </c>
      <c r="F3147" s="52">
        <f>IFERROR(_xll.qlIndexFixing(IndexON,D3147,TRUE,_xll.ohTrigger(RecalcTrigger,TriggerON)),NA())</f>
        <v>1.2122781334618082E-2</v>
      </c>
      <c r="H3147" s="49">
        <f>_xll.qlCalendarAdvance(IborCalendar,$H3146,B3147,"f",FALSE)</f>
        <v>61829</v>
      </c>
      <c r="I3147" s="49">
        <f>_xll.qlInterestRateIndexValueDate(Index1M,$H3147)</f>
        <v>61835</v>
      </c>
      <c r="J3147" s="52">
        <f>IFERROR(_xll.qlIndexFixing(Index1M,$H3147,TRUE,_xll.ohTrigger(RecalcTrigger,Trigger1M)),NA())</f>
        <v>1.520451904761444E-2</v>
      </c>
      <c r="K3147" s="52">
        <f>IFERROR(_xll.qlIndexFixing(ONIndex1M,I3147,TRUE,_xll.ohTrigger(RecalcTrigger,Trigger1M)),NA())</f>
        <v>1.5195215462613376E-2</v>
      </c>
      <c r="L3147" s="52">
        <f>IFERROR(_xll.qlIndexFixing(Index3M,H3147,TRUE,_xll.ohTrigger(RecalcTrigger,Trigger3M)),NA())</f>
        <v>1.6727073119058276E-2</v>
      </c>
      <c r="M3147" s="52">
        <f>IFERROR(_xll.qlIndexFixing(ONIndex3M,I3147,TRUE,_xll.ohTrigger(RecalcTrigger,Trigger3M)),NA())</f>
        <v>1.6692196483196753E-2</v>
      </c>
      <c r="N3147" s="52">
        <f>IFERROR(_xll.qlIndexFixing(Index6M,$H3147,TRUE,_xll.ohTrigger(RecalcTrigger,Trigger6M)),NA())</f>
        <v>1.8630219555271697E-2</v>
      </c>
      <c r="O3147" s="52">
        <f>IFERROR(_xll.qlIndexFixing(ONIndex6M,I3147,TRUE,_xll.ohTrigger(RecalcTrigger,Trigger6M)),NA())</f>
        <v>1.8543895015543654E-2</v>
      </c>
      <c r="P3147" s="52">
        <f>IFERROR(_xll.qlIndexFixing(Index1Y,$H3147,TRUE,_xll.ohTrigger(RecalcTrigger,Trigger1Y)),NA())</f>
        <v>2.0690861373539437E-2</v>
      </c>
      <c r="Q3147" s="52">
        <f>IFERROR(_xll.qlIndexFixing(ONIndex1Y,I3147,TRUE,_xll.ohTrigger(RecalcTrigger,Trigger1Y)),NA())</f>
        <v>2.0480367603665783E-2</v>
      </c>
    </row>
    <row r="3148" spans="2:17" x14ac:dyDescent="0.2">
      <c r="B3148" s="46" t="s">
        <v>51</v>
      </c>
      <c r="D3148" s="49">
        <f>_xll.qlCalendarAdvance(LocalCalendar,$D3147,B3148,"f",FALSE)</f>
        <v>61863</v>
      </c>
      <c r="E3148" s="49">
        <f>_xll.qlInterestRateIndexValueDate(IndexON,D3148)</f>
        <v>61863</v>
      </c>
      <c r="F3148" s="52">
        <f>IFERROR(_xll.qlIndexFixing(IndexON,D3148,TRUE,_xll.ohTrigger(RecalcTrigger,TriggerON)),NA())</f>
        <v>1.2122781334618082E-2</v>
      </c>
      <c r="H3148" s="49">
        <f>_xll.qlCalendarAdvance(IborCalendar,$H3147,B3148,"f",FALSE)</f>
        <v>61836</v>
      </c>
      <c r="I3148" s="49">
        <f>_xll.qlInterestRateIndexValueDate(Index1M,$H3148)</f>
        <v>61840</v>
      </c>
      <c r="J3148" s="52">
        <f>IFERROR(_xll.qlIndexFixing(Index1M,$H3148,TRUE,_xll.ohTrigger(RecalcTrigger,Trigger1M)),NA())</f>
        <v>1.5204519047617104E-2</v>
      </c>
      <c r="K3148" s="52">
        <f>IFERROR(_xll.qlIndexFixing(ONIndex1M,I3148,TRUE,_xll.ohTrigger(RecalcTrigger,Trigger1M)),NA())</f>
        <v>1.519521546253344E-2</v>
      </c>
      <c r="L3148" s="52">
        <f>IFERROR(_xll.qlIndexFixing(Index3M,H3148,TRUE,_xll.ohTrigger(RecalcTrigger,Trigger3M)),NA())</f>
        <v>1.6727073119058276E-2</v>
      </c>
      <c r="M3148" s="52">
        <f>IFERROR(_xll.qlIndexFixing(ONIndex3M,I3148,TRUE,_xll.ohTrigger(RecalcTrigger,Trigger3M)),NA())</f>
        <v>1.6692196483276689E-2</v>
      </c>
      <c r="N3148" s="52">
        <f>IFERROR(_xll.qlIndexFixing(Index6M,$H3148,TRUE,_xll.ohTrigger(RecalcTrigger,Trigger6M)),NA())</f>
        <v>1.8630172315106254E-2</v>
      </c>
      <c r="O3148" s="52">
        <f>IFERROR(_xll.qlIndexFixing(ONIndex6M,I3148,TRUE,_xll.ohTrigger(RecalcTrigger,Trigger6M)),NA())</f>
        <v>1.854384659627506E-2</v>
      </c>
      <c r="P3148" s="52">
        <f>IFERROR(_xll.qlIndexFixing(Index1Y,$H3148,TRUE,_xll.ohTrigger(RecalcTrigger,Trigger1Y)),NA())</f>
        <v>2.0690780242977661E-2</v>
      </c>
      <c r="Q3148" s="52">
        <f>IFERROR(_xll.qlIndexFixing(ONIndex1Y,I3148,TRUE,_xll.ohTrigger(RecalcTrigger,Trigger1Y)),NA())</f>
        <v>2.048028243699207E-2</v>
      </c>
    </row>
    <row r="3149" spans="2:17" x14ac:dyDescent="0.2">
      <c r="B3149" s="46" t="s">
        <v>51</v>
      </c>
      <c r="D3149" s="49">
        <f>_xll.qlCalendarAdvance(LocalCalendar,$D3148,B3149,"f",FALSE)</f>
        <v>61870</v>
      </c>
      <c r="E3149" s="49">
        <f>_xll.qlInterestRateIndexValueDate(IndexON,D3149)</f>
        <v>61870</v>
      </c>
      <c r="F3149" s="52">
        <f>IFERROR(_xll.qlIndexFixing(IndexON,D3149,TRUE,_xll.ohTrigger(RecalcTrigger,TriggerON)),NA())</f>
        <v>1.2122781334698018E-2</v>
      </c>
      <c r="H3149" s="49">
        <f>_xll.qlCalendarAdvance(IborCalendar,$H3148,B3149,"f",FALSE)</f>
        <v>61843</v>
      </c>
      <c r="I3149" s="49">
        <f>_xll.qlInterestRateIndexValueDate(Index1M,$H3149)</f>
        <v>61847</v>
      </c>
      <c r="J3149" s="52">
        <f>IFERROR(_xll.qlIndexFixing(Index1M,$H3149,TRUE,_xll.ohTrigger(RecalcTrigger,Trigger1M)),NA())</f>
        <v>1.520451904761444E-2</v>
      </c>
      <c r="K3149" s="52">
        <f>IFERROR(_xll.qlIndexFixing(ONIndex1M,I3149,TRUE,_xll.ohTrigger(RecalcTrigger,Trigger1M)),NA())</f>
        <v>1.519521546253344E-2</v>
      </c>
      <c r="L3149" s="52">
        <f>IFERROR(_xll.qlIndexFixing(Index3M,H3149,TRUE,_xll.ohTrigger(RecalcTrigger,Trigger3M)),NA())</f>
        <v>1.6727073119058276E-2</v>
      </c>
      <c r="M3149" s="52">
        <f>IFERROR(_xll.qlIndexFixing(ONIndex3M,I3149,TRUE,_xll.ohTrigger(RecalcTrigger,Trigger3M)),NA())</f>
        <v>1.6692196483196753E-2</v>
      </c>
      <c r="N3149" s="52">
        <f>IFERROR(_xll.qlIndexFixing(Index6M,$H3149,TRUE,_xll.ohTrigger(RecalcTrigger,Trigger6M)),NA())</f>
        <v>1.8630106329815144E-2</v>
      </c>
      <c r="O3149" s="52">
        <f>IFERROR(_xll.qlIndexFixing(ONIndex6M,I3149,TRUE,_xll.ohTrigger(RecalcTrigger,Trigger6M)),NA())</f>
        <v>1.8543778958779455E-2</v>
      </c>
      <c r="P3149" s="52">
        <f>IFERROR(_xll.qlIndexFixing(Index1Y,$H3149,TRUE,_xll.ohTrigger(RecalcTrigger,Trigger1Y)),NA())</f>
        <v>2.069066692871974E-2</v>
      </c>
      <c r="Q3149" s="52">
        <f>IFERROR(_xll.qlIndexFixing(ONIndex1Y,I3149,TRUE,_xll.ohTrigger(RecalcTrigger,Trigger1Y)),NA())</f>
        <v>2.0480163466558565E-2</v>
      </c>
    </row>
    <row r="3150" spans="2:17" x14ac:dyDescent="0.2">
      <c r="B3150" s="46" t="s">
        <v>51</v>
      </c>
      <c r="D3150" s="49">
        <f>_xll.qlCalendarAdvance(LocalCalendar,$D3149,B3150,"f",FALSE)</f>
        <v>61877</v>
      </c>
      <c r="E3150" s="49">
        <f>_xll.qlInterestRateIndexValueDate(IndexON,D3150)</f>
        <v>61877</v>
      </c>
      <c r="F3150" s="52">
        <f>IFERROR(_xll.qlIndexFixing(IndexON,D3150,TRUE,_xll.ohTrigger(RecalcTrigger,TriggerON)),NA())</f>
        <v>1.2122781334618082E-2</v>
      </c>
      <c r="H3150" s="49">
        <f>_xll.qlCalendarAdvance(IborCalendar,$H3149,B3150,"f",FALSE)</f>
        <v>61850</v>
      </c>
      <c r="I3150" s="49">
        <f>_xll.qlInterestRateIndexValueDate(Index1M,$H3150)</f>
        <v>61855</v>
      </c>
      <c r="J3150" s="52">
        <f>IFERROR(_xll.qlIndexFixing(Index1M,$H3150,TRUE,_xll.ohTrigger(RecalcTrigger,Trigger1M)),NA())</f>
        <v>1.5204839996330474E-2</v>
      </c>
      <c r="K3150" s="52">
        <f>IFERROR(_xll.qlIndexFixing(ONIndex1M,I3150,TRUE,_xll.ohTrigger(RecalcTrigger,Trigger1M)),NA())</f>
        <v>1.5195215462613376E-2</v>
      </c>
      <c r="L3150" s="52">
        <f>IFERROR(_xll.qlIndexFixing(Index3M,H3150,TRUE,_xll.ohTrigger(RecalcTrigger,Trigger3M)),NA())</f>
        <v>1.6727461182643431E-2</v>
      </c>
      <c r="M3150" s="52">
        <f>IFERROR(_xll.qlIndexFixing(ONIndex3M,I3150,TRUE,_xll.ohTrigger(RecalcTrigger,Trigger3M)),NA())</f>
        <v>1.6692196483276689E-2</v>
      </c>
      <c r="N3150" s="52">
        <f>IFERROR(_xll.qlIndexFixing(Index6M,$H3150,TRUE,_xll.ohTrigger(RecalcTrigger,Trigger6M)),NA())</f>
        <v>1.8630507042836475E-2</v>
      </c>
      <c r="O3150" s="52">
        <f>IFERROR(_xll.qlIndexFixing(ONIndex6M,I3150,TRUE,_xll.ohTrigger(RecalcTrigger,Trigger6M)),NA())</f>
        <v>1.8543701872362206E-2</v>
      </c>
      <c r="P3150" s="52">
        <f>IFERROR(_xll.qlIndexFixing(Index1Y,$H3150,TRUE,_xll.ohTrigger(RecalcTrigger,Trigger1Y)),NA())</f>
        <v>2.0690537810321794E-2</v>
      </c>
      <c r="Q3150" s="52">
        <f>IFERROR(_xll.qlIndexFixing(ONIndex1Y,I3150,TRUE,_xll.ohTrigger(RecalcTrigger,Trigger1Y)),NA())</f>
        <v>2.0480027876139673E-2</v>
      </c>
    </row>
    <row r="3151" spans="2:17" x14ac:dyDescent="0.2">
      <c r="B3151" s="46" t="s">
        <v>51</v>
      </c>
      <c r="D3151" s="49">
        <f>_xll.qlCalendarAdvance(LocalCalendar,$D3150,B3151,"f",FALSE)</f>
        <v>61884</v>
      </c>
      <c r="E3151" s="49">
        <f>_xll.qlInterestRateIndexValueDate(IndexON,D3151)</f>
        <v>61884</v>
      </c>
      <c r="F3151" s="52">
        <f>IFERROR(_xll.qlIndexFixing(IndexON,D3151,TRUE,_xll.ohTrigger(RecalcTrigger,TriggerON)),NA())</f>
        <v>1.2122781334618082E-2</v>
      </c>
      <c r="H3151" s="49">
        <f>_xll.qlCalendarAdvance(IborCalendar,$H3150,B3151,"f",FALSE)</f>
        <v>61857</v>
      </c>
      <c r="I3151" s="49">
        <f>_xll.qlInterestRateIndexValueDate(Index1M,$H3151)</f>
        <v>61861</v>
      </c>
      <c r="J3151" s="52">
        <f>IFERROR(_xll.qlIndexFixing(Index1M,$H3151,TRUE,_xll.ohTrigger(RecalcTrigger,Trigger1M)),NA())</f>
        <v>1.5204839996333052E-2</v>
      </c>
      <c r="K3151" s="52">
        <f>IFERROR(_xll.qlIndexFixing(ONIndex1M,I3151,TRUE,_xll.ohTrigger(RecalcTrigger,Trigger1M)),NA())</f>
        <v>1.5195215462613376E-2</v>
      </c>
      <c r="L3151" s="52">
        <f>IFERROR(_xll.qlIndexFixing(Index3M,H3151,TRUE,_xll.ohTrigger(RecalcTrigger,Trigger3M)),NA())</f>
        <v>1.6727461182644301E-2</v>
      </c>
      <c r="M3151" s="52">
        <f>IFERROR(_xll.qlIndexFixing(ONIndex3M,I3151,TRUE,_xll.ohTrigger(RecalcTrigger,Trigger3M)),NA())</f>
        <v>1.6692196483276689E-2</v>
      </c>
      <c r="N3151" s="52">
        <f>IFERROR(_xll.qlIndexFixing(Index6M,$H3151,TRUE,_xll.ohTrigger(RecalcTrigger,Trigger6M)),NA())</f>
        <v>1.8630450804562871E-2</v>
      </c>
      <c r="O3151" s="52">
        <f>IFERROR(_xll.qlIndexFixing(ONIndex6M,I3151,TRUE,_xll.ohTrigger(RecalcTrigger,Trigger6M)),NA())</f>
        <v>1.8543644207289489E-2</v>
      </c>
      <c r="P3151" s="52">
        <f>IFERROR(_xll.qlIndexFixing(Index1Y,$H3151,TRUE,_xll.ohTrigger(RecalcTrigger,Trigger1Y)),NA())</f>
        <v>2.069044124005133E-2</v>
      </c>
      <c r="Q3151" s="52">
        <f>IFERROR(_xll.qlIndexFixing(ONIndex1Y,I3151,TRUE,_xll.ohTrigger(RecalcTrigger,Trigger1Y)),NA())</f>
        <v>2.0479926446395069E-2</v>
      </c>
    </row>
    <row r="3152" spans="2:17" x14ac:dyDescent="0.2">
      <c r="B3152" s="46" t="s">
        <v>51</v>
      </c>
      <c r="D3152" s="49">
        <f>_xll.qlCalendarAdvance(LocalCalendar,$D3151,B3152,"f",FALSE)</f>
        <v>61891</v>
      </c>
      <c r="E3152" s="49">
        <f>_xll.qlInterestRateIndexValueDate(IndexON,D3152)</f>
        <v>61891</v>
      </c>
      <c r="F3152" s="52">
        <f>IFERROR(_xll.qlIndexFixing(IndexON,D3152,TRUE,_xll.ohTrigger(RecalcTrigger,TriggerON)),NA())</f>
        <v>1.2122781334618082E-2</v>
      </c>
      <c r="H3152" s="49">
        <f>_xll.qlCalendarAdvance(IborCalendar,$H3151,B3152,"f",FALSE)</f>
        <v>61864</v>
      </c>
      <c r="I3152" s="49">
        <f>_xll.qlInterestRateIndexValueDate(Index1M,$H3152)</f>
        <v>61868</v>
      </c>
      <c r="J3152" s="52">
        <f>IFERROR(_xll.qlIndexFixing(Index1M,$H3152,TRUE,_xll.ohTrigger(RecalcTrigger,Trigger1M)),NA())</f>
        <v>1.5204839996333052E-2</v>
      </c>
      <c r="K3152" s="52">
        <f>IFERROR(_xll.qlIndexFixing(ONIndex1M,I3152,TRUE,_xll.ohTrigger(RecalcTrigger,Trigger1M)),NA())</f>
        <v>1.519521546253344E-2</v>
      </c>
      <c r="L3152" s="52">
        <f>IFERROR(_xll.qlIndexFixing(Index3M,H3152,TRUE,_xll.ohTrigger(RecalcTrigger,Trigger3M)),NA())</f>
        <v>1.6727461182642563E-2</v>
      </c>
      <c r="M3152" s="52">
        <f>IFERROR(_xll.qlIndexFixing(ONIndex3M,I3152,TRUE,_xll.ohTrigger(RecalcTrigger,Trigger3M)),NA())</f>
        <v>1.6692196483276689E-2</v>
      </c>
      <c r="N3152" s="52">
        <f>IFERROR(_xll.qlIndexFixing(Index6M,$H3152,TRUE,_xll.ohTrigger(RecalcTrigger,Trigger6M)),NA())</f>
        <v>1.8630385356769599E-2</v>
      </c>
      <c r="O3152" s="52">
        <f>IFERROR(_xll.qlIndexFixing(ONIndex6M,I3152,TRUE,_xll.ohTrigger(RecalcTrigger,Trigger6M)),NA())</f>
        <v>1.8543577093055319E-2</v>
      </c>
      <c r="P3152" s="52">
        <f>IFERROR(_xll.qlIndexFixing(Index1Y,$H3152,TRUE,_xll.ohTrigger(RecalcTrigger,Trigger1Y)),NA())</f>
        <v>2.0690328865640838E-2</v>
      </c>
      <c r="Q3152" s="52">
        <f>IFERROR(_xll.qlIndexFixing(ONIndex1Y,I3152,TRUE,_xll.ohTrigger(RecalcTrigger,Trigger1Y)),NA())</f>
        <v>2.0479808396345334E-2</v>
      </c>
    </row>
    <row r="3153" spans="2:17" x14ac:dyDescent="0.2">
      <c r="B3153" s="46" t="s">
        <v>51</v>
      </c>
      <c r="D3153" s="49">
        <f>_xll.qlCalendarAdvance(LocalCalendar,$D3152,B3153,"f",FALSE)</f>
        <v>61898</v>
      </c>
      <c r="E3153" s="49">
        <f>_xll.qlInterestRateIndexValueDate(IndexON,D3153)</f>
        <v>61898</v>
      </c>
      <c r="F3153" s="52">
        <f>IFERROR(_xll.qlIndexFixing(IndexON,D3153,TRUE,_xll.ohTrigger(RecalcTrigger,TriggerON)),NA())</f>
        <v>1.2122781334618082E-2</v>
      </c>
      <c r="H3153" s="49">
        <f>_xll.qlCalendarAdvance(IborCalendar,$H3152,B3153,"f",FALSE)</f>
        <v>61871</v>
      </c>
      <c r="I3153" s="49">
        <f>_xll.qlInterestRateIndexValueDate(Index1M,$H3153)</f>
        <v>61876</v>
      </c>
      <c r="J3153" s="52">
        <f>IFERROR(_xll.qlIndexFixing(Index1M,$H3153,TRUE,_xll.ohTrigger(RecalcTrigger,Trigger1M)),NA())</f>
        <v>1.5204839996330474E-2</v>
      </c>
      <c r="K3153" s="52">
        <f>IFERROR(_xll.qlIndexFixing(ONIndex1M,I3153,TRUE,_xll.ohTrigger(RecalcTrigger,Trigger1M)),NA())</f>
        <v>1.519521546253344E-2</v>
      </c>
      <c r="L3153" s="52">
        <f>IFERROR(_xll.qlIndexFixing(Index3M,H3153,TRUE,_xll.ohTrigger(RecalcTrigger,Trigger3M)),NA())</f>
        <v>1.6727461182642563E-2</v>
      </c>
      <c r="M3153" s="52">
        <f>IFERROR(_xll.qlIndexFixing(ONIndex3M,I3153,TRUE,_xll.ohTrigger(RecalcTrigger,Trigger3M)),NA())</f>
        <v>1.6692196483196753E-2</v>
      </c>
      <c r="N3153" s="52">
        <f>IFERROR(_xll.qlIndexFixing(Index6M,$H3153,TRUE,_xll.ohTrigger(RecalcTrigger,Trigger6M)),NA())</f>
        <v>1.8630786728950837E-2</v>
      </c>
      <c r="O3153" s="52">
        <f>IFERROR(_xll.qlIndexFixing(ONIndex6M,I3153,TRUE,_xll.ohTrigger(RecalcTrigger,Trigger6M)),NA())</f>
        <v>1.8543500604719654E-2</v>
      </c>
      <c r="P3153" s="52">
        <f>IFERROR(_xll.qlIndexFixing(Index1Y,$H3153,TRUE,_xll.ohTrigger(RecalcTrigger,Trigger1Y)),NA())</f>
        <v>2.069020082135465E-2</v>
      </c>
      <c r="Q3153" s="52">
        <f>IFERROR(_xll.qlIndexFixing(ONIndex1Y,I3153,TRUE,_xll.ohTrigger(RecalcTrigger,Trigger1Y)),NA())</f>
        <v>2.0479673857964897E-2</v>
      </c>
    </row>
    <row r="3154" spans="2:17" x14ac:dyDescent="0.2">
      <c r="B3154" s="46" t="s">
        <v>51</v>
      </c>
      <c r="D3154" s="49">
        <f>_xll.qlCalendarAdvance(LocalCalendar,$D3153,B3154,"f",FALSE)</f>
        <v>61905</v>
      </c>
      <c r="E3154" s="49">
        <f>_xll.qlInterestRateIndexValueDate(IndexON,D3154)</f>
        <v>61905</v>
      </c>
      <c r="F3154" s="52">
        <f>IFERROR(_xll.qlIndexFixing(IndexON,D3154,TRUE,_xll.ohTrigger(RecalcTrigger,TriggerON)),NA())</f>
        <v>1.2122781334618082E-2</v>
      </c>
      <c r="H3154" s="49">
        <f>_xll.qlCalendarAdvance(IborCalendar,$H3153,B3154,"f",FALSE)</f>
        <v>61878</v>
      </c>
      <c r="I3154" s="49">
        <f>_xll.qlInterestRateIndexValueDate(Index1M,$H3154)</f>
        <v>61882</v>
      </c>
      <c r="J3154" s="52">
        <f>IFERROR(_xll.qlIndexFixing(Index1M,$H3154,TRUE,_xll.ohTrigger(RecalcTrigger,Trigger1M)),NA())</f>
        <v>1.5204519047617104E-2</v>
      </c>
      <c r="K3154" s="52">
        <f>IFERROR(_xll.qlIndexFixing(ONIndex1M,I3154,TRUE,_xll.ohTrigger(RecalcTrigger,Trigger1M)),NA())</f>
        <v>1.5195215462613376E-2</v>
      </c>
      <c r="L3154" s="52">
        <f>IFERROR(_xll.qlIndexFixing(Index3M,H3154,TRUE,_xll.ohTrigger(RecalcTrigger,Trigger3M)),NA())</f>
        <v>1.6727461182643431E-2</v>
      </c>
      <c r="M3154" s="52">
        <f>IFERROR(_xll.qlIndexFixing(ONIndex3M,I3154,TRUE,_xll.ohTrigger(RecalcTrigger,Trigger3M)),NA())</f>
        <v>1.6692196483276689E-2</v>
      </c>
      <c r="N3154" s="52">
        <f>IFERROR(_xll.qlIndexFixing(Index6M,$H3154,TRUE,_xll.ohTrigger(RecalcTrigger,Trigger6M)),NA())</f>
        <v>1.8629779044813419E-2</v>
      </c>
      <c r="O3154" s="52">
        <f>IFERROR(_xll.qlIndexFixing(ONIndex6M,I3154,TRUE,_xll.ohTrigger(RecalcTrigger,Trigger6M)),NA())</f>
        <v>1.8543443388168157E-2</v>
      </c>
      <c r="P3154" s="52">
        <f>IFERROR(_xll.qlIndexFixing(Index1Y,$H3154,TRUE,_xll.ohTrigger(RecalcTrigger,Trigger1Y)),NA())</f>
        <v>2.069010505666773E-2</v>
      </c>
      <c r="Q3154" s="52">
        <f>IFERROR(_xll.qlIndexFixing(ONIndex1Y,I3154,TRUE,_xll.ohTrigger(RecalcTrigger,Trigger1Y)),NA())</f>
        <v>2.0479573217349056E-2</v>
      </c>
    </row>
    <row r="3155" spans="2:17" x14ac:dyDescent="0.2">
      <c r="B3155" s="46" t="s">
        <v>51</v>
      </c>
      <c r="D3155" s="49">
        <f>_xll.qlCalendarAdvance(LocalCalendar,$D3154,B3155,"f",FALSE)</f>
        <v>61912</v>
      </c>
      <c r="E3155" s="49">
        <f>_xll.qlInterestRateIndexValueDate(IndexON,D3155)</f>
        <v>61912</v>
      </c>
      <c r="F3155" s="52">
        <f>IFERROR(_xll.qlIndexFixing(IndexON,D3155,TRUE,_xll.ohTrigger(RecalcTrigger,TriggerON)),NA())</f>
        <v>1.2122985448304036E-2</v>
      </c>
      <c r="H3155" s="49">
        <f>_xll.qlCalendarAdvance(IborCalendar,$H3154,B3155,"f",FALSE)</f>
        <v>61885</v>
      </c>
      <c r="I3155" s="49">
        <f>_xll.qlInterestRateIndexValueDate(Index1M,$H3155)</f>
        <v>61889</v>
      </c>
      <c r="J3155" s="52">
        <f>IFERROR(_xll.qlIndexFixing(Index1M,$H3155,TRUE,_xll.ohTrigger(RecalcTrigger,Trigger1M)),NA())</f>
        <v>1.520451904761444E-2</v>
      </c>
      <c r="K3155" s="52">
        <f>IFERROR(_xll.qlIndexFixing(ONIndex1M,I3155,TRUE,_xll.ohTrigger(RecalcTrigger,Trigger1M)),NA())</f>
        <v>1.519521546253344E-2</v>
      </c>
      <c r="L3155" s="52">
        <f>IFERROR(_xll.qlIndexFixing(Index3M,H3155,TRUE,_xll.ohTrigger(RecalcTrigger,Trigger3M)),NA())</f>
        <v>1.6727461182643431E-2</v>
      </c>
      <c r="M3155" s="52">
        <f>IFERROR(_xll.qlIndexFixing(ONIndex3M,I3155,TRUE,_xll.ohTrigger(RecalcTrigger,Trigger3M)),NA())</f>
        <v>1.6692196483276689E-2</v>
      </c>
      <c r="N3155" s="52">
        <f>IFERROR(_xll.qlIndexFixing(Index6M,$H3155,TRUE,_xll.ohTrigger(RecalcTrigger,Trigger6M)),NA())</f>
        <v>1.8629714116104455E-2</v>
      </c>
      <c r="O3155" s="52">
        <f>IFERROR(_xll.qlIndexFixing(ONIndex6M,I3155,TRUE,_xll.ohTrigger(RecalcTrigger,Trigger6M)),NA())</f>
        <v>1.8543376797355293E-2</v>
      </c>
      <c r="P3155" s="52">
        <f>IFERROR(_xll.qlIndexFixing(Index1Y,$H3155,TRUE,_xll.ohTrigger(RecalcTrigger,Trigger1Y)),NA())</f>
        <v>2.0689993622104455E-2</v>
      </c>
      <c r="Q3155" s="52">
        <f>IFERROR(_xll.qlIndexFixing(ONIndex1Y,I3155,TRUE,_xll.ohTrigger(RecalcTrigger,Trigger1Y)),NA())</f>
        <v>2.0479456087842962E-2</v>
      </c>
    </row>
    <row r="3156" spans="2:17" x14ac:dyDescent="0.2">
      <c r="B3156" s="46" t="s">
        <v>51</v>
      </c>
      <c r="D3156" s="49">
        <f>_xll.qlCalendarAdvance(LocalCalendar,$D3155,B3156,"f",FALSE)</f>
        <v>61919</v>
      </c>
      <c r="E3156" s="49">
        <f>_xll.qlInterestRateIndexValueDate(IndexON,D3156)</f>
        <v>61919</v>
      </c>
      <c r="F3156" s="52">
        <f>IFERROR(_xll.qlIndexFixing(IndexON,D3156,TRUE,_xll.ohTrigger(RecalcTrigger,TriggerON)),NA())</f>
        <v>1.2122781334618082E-2</v>
      </c>
      <c r="H3156" s="49">
        <f>_xll.qlCalendarAdvance(IborCalendar,$H3155,B3156,"f",FALSE)</f>
        <v>61892</v>
      </c>
      <c r="I3156" s="49">
        <f>_xll.qlInterestRateIndexValueDate(Index1M,$H3156)</f>
        <v>61896</v>
      </c>
      <c r="J3156" s="52">
        <f>IFERROR(_xll.qlIndexFixing(Index1M,$H3156,TRUE,_xll.ohTrigger(RecalcTrigger,Trigger1M)),NA())</f>
        <v>1.5204519047617104E-2</v>
      </c>
      <c r="K3156" s="52">
        <f>IFERROR(_xll.qlIndexFixing(ONIndex1M,I3156,TRUE,_xll.ohTrigger(RecalcTrigger,Trigger1M)),NA())</f>
        <v>1.519521546253344E-2</v>
      </c>
      <c r="L3156" s="52">
        <f>IFERROR(_xll.qlIndexFixing(Index3M,H3156,TRUE,_xll.ohTrigger(RecalcTrigger,Trigger3M)),NA())</f>
        <v>1.6727461182643431E-2</v>
      </c>
      <c r="M3156" s="52">
        <f>IFERROR(_xll.qlIndexFixing(ONIndex3M,I3156,TRUE,_xll.ohTrigger(RecalcTrigger,Trigger3M)),NA())</f>
        <v>1.6692196483196753E-2</v>
      </c>
      <c r="N3156" s="52">
        <f>IFERROR(_xll.qlIndexFixing(Index6M,$H3156,TRUE,_xll.ohTrigger(RecalcTrigger,Trigger6M)),NA())</f>
        <v>1.8629649363492439E-2</v>
      </c>
      <c r="O3156" s="52">
        <f>IFERROR(_xll.qlIndexFixing(ONIndex6M,I3156,TRUE,_xll.ohTrigger(RecalcTrigger,Trigger6M)),NA())</f>
        <v>1.8543310380882971E-2</v>
      </c>
      <c r="P3156" s="52">
        <f>IFERROR(_xll.qlIndexFixing(Index1Y,$H3156,TRUE,_xll.ohTrigger(RecalcTrigger,Trigger1Y)),NA())</f>
        <v>2.0689882500823292E-2</v>
      </c>
      <c r="Q3156" s="52">
        <f>IFERROR(_xll.qlIndexFixing(ONIndex1Y,I3156,TRUE,_xll.ohTrigger(RecalcTrigger,Trigger1Y)),NA())</f>
        <v>2.0479339265371266E-2</v>
      </c>
    </row>
    <row r="3157" spans="2:17" x14ac:dyDescent="0.2">
      <c r="B3157" s="46" t="s">
        <v>51</v>
      </c>
      <c r="D3157" s="49">
        <f>_xll.qlCalendarAdvance(LocalCalendar,$D3156,B3157,"f",FALSE)</f>
        <v>61926</v>
      </c>
      <c r="E3157" s="49">
        <f>_xll.qlInterestRateIndexValueDate(IndexON,D3157)</f>
        <v>61926</v>
      </c>
      <c r="F3157" s="52">
        <f>IFERROR(_xll.qlIndexFixing(IndexON,D3157,TRUE,_xll.ohTrigger(RecalcTrigger,TriggerON)),NA())</f>
        <v>1.2122781334618082E-2</v>
      </c>
      <c r="H3157" s="49">
        <f>_xll.qlCalendarAdvance(IborCalendar,$H3156,B3157,"f",FALSE)</f>
        <v>61899</v>
      </c>
      <c r="I3157" s="49">
        <f>_xll.qlInterestRateIndexValueDate(Index1M,$H3157)</f>
        <v>61903</v>
      </c>
      <c r="J3157" s="52">
        <f>IFERROR(_xll.qlIndexFixing(Index1M,$H3157,TRUE,_xll.ohTrigger(RecalcTrigger,Trigger1M)),NA())</f>
        <v>1.520451904761444E-2</v>
      </c>
      <c r="K3157" s="52">
        <f>IFERROR(_xll.qlIndexFixing(ONIndex1M,I3157,TRUE,_xll.ohTrigger(RecalcTrigger,Trigger1M)),NA())</f>
        <v>1.519521546253344E-2</v>
      </c>
      <c r="L3157" s="52">
        <f>IFERROR(_xll.qlIndexFixing(Index3M,H3157,TRUE,_xll.ohTrigger(RecalcTrigger,Trigger3M)),NA())</f>
        <v>1.6727461182643431E-2</v>
      </c>
      <c r="M3157" s="52">
        <f>IFERROR(_xll.qlIndexFixing(ONIndex3M,I3157,TRUE,_xll.ohTrigger(RecalcTrigger,Trigger3M)),NA())</f>
        <v>1.6692196483276689E-2</v>
      </c>
      <c r="N3157" s="52">
        <f>IFERROR(_xll.qlIndexFixing(Index6M,$H3157,TRUE,_xll.ohTrigger(RecalcTrigger,Trigger6M)),NA())</f>
        <v>1.8629584786977373E-2</v>
      </c>
      <c r="O3157" s="52">
        <f>IFERROR(_xll.qlIndexFixing(ONIndex6M,I3157,TRUE,_xll.ohTrigger(RecalcTrigger,Trigger6M)),NA())</f>
        <v>1.8543244139150872E-2</v>
      </c>
      <c r="P3157" s="52">
        <f>IFERROR(_xll.qlIndexFixing(Index1Y,$H3157,TRUE,_xll.ohTrigger(RecalcTrigger,Trigger1Y)),NA())</f>
        <v>2.0689771692824242E-2</v>
      </c>
      <c r="Q3157" s="52">
        <f>IFERROR(_xll.qlIndexFixing(ONIndex1Y,I3157,TRUE,_xll.ohTrigger(RecalcTrigger,Trigger1Y)),NA())</f>
        <v>2.0479222749933967E-2</v>
      </c>
    </row>
    <row r="3158" spans="2:17" x14ac:dyDescent="0.2">
      <c r="B3158" s="46" t="s">
        <v>51</v>
      </c>
      <c r="D3158" s="49">
        <f>_xll.qlCalendarAdvance(LocalCalendar,$D3157,B3158,"f",FALSE)</f>
        <v>61933</v>
      </c>
      <c r="E3158" s="49">
        <f>_xll.qlInterestRateIndexValueDate(IndexON,D3158)</f>
        <v>61933</v>
      </c>
      <c r="F3158" s="52">
        <f>IFERROR(_xll.qlIndexFixing(IndexON,D3158,TRUE,_xll.ohTrigger(RecalcTrigger,TriggerON)),NA())</f>
        <v>1.2122781334618082E-2</v>
      </c>
      <c r="H3158" s="49">
        <f>_xll.qlCalendarAdvance(IborCalendar,$H3157,B3158,"f",FALSE)</f>
        <v>61906</v>
      </c>
      <c r="I3158" s="49">
        <f>_xll.qlInterestRateIndexValueDate(Index1M,$H3158)</f>
        <v>61910</v>
      </c>
      <c r="J3158" s="52">
        <f>IFERROR(_xll.qlIndexFixing(Index1M,$H3158,TRUE,_xll.ohTrigger(RecalcTrigger,Trigger1M)),NA())</f>
        <v>1.5204839996330474E-2</v>
      </c>
      <c r="K3158" s="52">
        <f>IFERROR(_xll.qlIndexFixing(ONIndex1M,I3158,TRUE,_xll.ohTrigger(RecalcTrigger,Trigger1M)),NA())</f>
        <v>1.519521546253344E-2</v>
      </c>
      <c r="L3158" s="52">
        <f>IFERROR(_xll.qlIndexFixing(Index3M,H3158,TRUE,_xll.ohTrigger(RecalcTrigger,Trigger3M)),NA())</f>
        <v>1.6727461182643431E-2</v>
      </c>
      <c r="M3158" s="52">
        <f>IFERROR(_xll.qlIndexFixing(ONIndex3M,I3158,TRUE,_xll.ohTrigger(RecalcTrigger,Trigger3M)),NA())</f>
        <v>1.6692196483276689E-2</v>
      </c>
      <c r="N3158" s="52">
        <f>IFERROR(_xll.qlIndexFixing(Index6M,$H3158,TRUE,_xll.ohTrigger(RecalcTrigger,Trigger6M)),NA())</f>
        <v>1.8630472367167531E-2</v>
      </c>
      <c r="O3158" s="52">
        <f>IFERROR(_xll.qlIndexFixing(ONIndex6M,I3158,TRUE,_xll.ohTrigger(RecalcTrigger,Trigger6M)),NA())</f>
        <v>1.8543178071679378E-2</v>
      </c>
      <c r="P3158" s="52">
        <f>IFERROR(_xll.qlIndexFixing(Index1Y,$H3158,TRUE,_xll.ohTrigger(RecalcTrigger,Trigger1Y)),NA())</f>
        <v>2.0689661198107306E-2</v>
      </c>
      <c r="Q3158" s="52">
        <f>IFERROR(_xll.qlIndexFixing(ONIndex1Y,I3158,TRUE,_xll.ohTrigger(RecalcTrigger,Trigger1Y)),NA())</f>
        <v>2.0479106541131387E-2</v>
      </c>
    </row>
    <row r="3159" spans="2:17" x14ac:dyDescent="0.2">
      <c r="B3159" s="46" t="s">
        <v>51</v>
      </c>
      <c r="D3159" s="49">
        <f>_xll.qlCalendarAdvance(LocalCalendar,$D3158,B3159,"f",FALSE)</f>
        <v>61940</v>
      </c>
      <c r="E3159" s="49">
        <f>_xll.qlInterestRateIndexValueDate(IndexON,D3159)</f>
        <v>61940</v>
      </c>
      <c r="F3159" s="52">
        <f>IFERROR(_xll.qlIndexFixing(IndexON,D3159,TRUE,_xll.ohTrigger(RecalcTrigger,TriggerON)),NA())</f>
        <v>1.2122781334618082E-2</v>
      </c>
      <c r="H3159" s="49">
        <f>_xll.qlCalendarAdvance(IborCalendar,$H3158,B3159,"f",FALSE)</f>
        <v>61913</v>
      </c>
      <c r="I3159" s="49">
        <f>_xll.qlInterestRateIndexValueDate(Index1M,$H3159)</f>
        <v>61917</v>
      </c>
      <c r="J3159" s="52">
        <f>IFERROR(_xll.qlIndexFixing(Index1M,$H3159,TRUE,_xll.ohTrigger(RecalcTrigger,Trigger1M)),NA())</f>
        <v>1.5204839996330474E-2</v>
      </c>
      <c r="K3159" s="52">
        <f>IFERROR(_xll.qlIndexFixing(ONIndex1M,I3159,TRUE,_xll.ohTrigger(RecalcTrigger,Trigger1M)),NA())</f>
        <v>1.519521546253344E-2</v>
      </c>
      <c r="L3159" s="52">
        <f>IFERROR(_xll.qlIndexFixing(Index3M,H3159,TRUE,_xll.ohTrigger(RecalcTrigger,Trigger3M)),NA())</f>
        <v>1.6727461182643431E-2</v>
      </c>
      <c r="M3159" s="52">
        <f>IFERROR(_xll.qlIndexFixing(ONIndex3M,I3159,TRUE,_xll.ohTrigger(RecalcTrigger,Trigger3M)),NA())</f>
        <v>1.6692196483276689E-2</v>
      </c>
      <c r="N3159" s="52">
        <f>IFERROR(_xll.qlIndexFixing(Index6M,$H3159,TRUE,_xll.ohTrigger(RecalcTrigger,Trigger6M)),NA())</f>
        <v>1.8629932153191888E-2</v>
      </c>
      <c r="O3159" s="52">
        <f>IFERROR(_xll.qlIndexFixing(ONIndex6M,I3159,TRUE,_xll.ohTrigger(RecalcTrigger,Trigger6M)),NA())</f>
        <v>1.8543112178708299E-2</v>
      </c>
      <c r="P3159" s="52">
        <f>IFERROR(_xll.qlIndexFixing(Index1Y,$H3159,TRUE,_xll.ohTrigger(RecalcTrigger,Trigger1Y)),NA())</f>
        <v>2.0689551016671602E-2</v>
      </c>
      <c r="Q3159" s="52">
        <f>IFERROR(_xll.qlIndexFixing(ONIndex1Y,I3159,TRUE,_xll.ohTrigger(RecalcTrigger,Trigger1Y)),NA())</f>
        <v>2.047899063904346E-2</v>
      </c>
    </row>
    <row r="3160" spans="2:17" x14ac:dyDescent="0.2">
      <c r="B3160" s="46" t="s">
        <v>51</v>
      </c>
      <c r="D3160" s="49">
        <f>_xll.qlCalendarAdvance(LocalCalendar,$D3159,B3160,"f",FALSE)</f>
        <v>61947</v>
      </c>
      <c r="E3160" s="49">
        <f>_xll.qlInterestRateIndexValueDate(IndexON,D3160)</f>
        <v>61947</v>
      </c>
      <c r="F3160" s="52">
        <f>IFERROR(_xll.qlIndexFixing(IndexON,D3160,TRUE,_xll.ohTrigger(RecalcTrigger,TriggerON)),NA())</f>
        <v>1.2122781334698018E-2</v>
      </c>
      <c r="H3160" s="49">
        <f>_xll.qlCalendarAdvance(IborCalendar,$H3159,B3160,"f",FALSE)</f>
        <v>61920</v>
      </c>
      <c r="I3160" s="49">
        <f>_xll.qlInterestRateIndexValueDate(Index1M,$H3160)</f>
        <v>61924</v>
      </c>
      <c r="J3160" s="52">
        <f>IFERROR(_xll.qlIndexFixing(Index1M,$H3160,TRUE,_xll.ohTrigger(RecalcTrigger,Trigger1M)),NA())</f>
        <v>1.5204839996330474E-2</v>
      </c>
      <c r="K3160" s="52">
        <f>IFERROR(_xll.qlIndexFixing(ONIndex1M,I3160,TRUE,_xll.ohTrigger(RecalcTrigger,Trigger1M)),NA())</f>
        <v>1.5195215462613376E-2</v>
      </c>
      <c r="L3160" s="52">
        <f>IFERROR(_xll.qlIndexFixing(Index3M,H3160,TRUE,_xll.ohTrigger(RecalcTrigger,Trigger3M)),NA())</f>
        <v>1.6727461182642563E-2</v>
      </c>
      <c r="M3160" s="52">
        <f>IFERROR(_xll.qlIndexFixing(ONIndex3M,I3160,TRUE,_xll.ohTrigger(RecalcTrigger,Trigger3M)),NA())</f>
        <v>1.6692196483276689E-2</v>
      </c>
      <c r="N3160" s="52">
        <f>IFERROR(_xll.qlIndexFixing(Index6M,$H3160,TRUE,_xll.ohTrigger(RecalcTrigger,Trigger6M)),NA())</f>
        <v>1.8629868114247741E-2</v>
      </c>
      <c r="O3160" s="52">
        <f>IFERROR(_xll.qlIndexFixing(ONIndex6M,I3160,TRUE,_xll.ohTrigger(RecalcTrigger,Trigger6M)),NA())</f>
        <v>1.8543046460237633E-2</v>
      </c>
      <c r="P3160" s="52">
        <f>IFERROR(_xll.qlIndexFixing(Index1Y,$H3160,TRUE,_xll.ohTrigger(RecalcTrigger,Trigger1Y)),NA())</f>
        <v>2.0689441148518454E-2</v>
      </c>
      <c r="Q3160" s="52">
        <f>IFERROR(_xll.qlIndexFixing(ONIndex1Y,I3160,TRUE,_xll.ohTrigger(RecalcTrigger,Trigger1Y)),NA())</f>
        <v>2.0478875044069866E-2</v>
      </c>
    </row>
    <row r="3161" spans="2:17" x14ac:dyDescent="0.2">
      <c r="B3161" s="46" t="s">
        <v>51</v>
      </c>
      <c r="D3161" s="49">
        <f>_xll.qlCalendarAdvance(LocalCalendar,$D3160,B3161,"f",FALSE)</f>
        <v>61954</v>
      </c>
      <c r="E3161" s="49">
        <f>_xll.qlInterestRateIndexValueDate(IndexON,D3161)</f>
        <v>61954</v>
      </c>
      <c r="F3161" s="52">
        <f>IFERROR(_xll.qlIndexFixing(IndexON,D3161,TRUE,_xll.ohTrigger(RecalcTrigger,TriggerON)),NA())</f>
        <v>1.2122781334618082E-2</v>
      </c>
      <c r="H3161" s="49">
        <f>_xll.qlCalendarAdvance(IborCalendar,$H3160,B3161,"f",FALSE)</f>
        <v>61927</v>
      </c>
      <c r="I3161" s="49">
        <f>_xll.qlInterestRateIndexValueDate(Index1M,$H3161)</f>
        <v>61931</v>
      </c>
      <c r="J3161" s="52">
        <f>IFERROR(_xll.qlIndexFixing(Index1M,$H3161,TRUE,_xll.ohTrigger(RecalcTrigger,Trigger1M)),NA())</f>
        <v>1.5204839996333052E-2</v>
      </c>
      <c r="K3161" s="52">
        <f>IFERROR(_xll.qlIndexFixing(ONIndex1M,I3161,TRUE,_xll.ohTrigger(RecalcTrigger,Trigger1M)),NA())</f>
        <v>1.5195215462613376E-2</v>
      </c>
      <c r="L3161" s="52">
        <f>IFERROR(_xll.qlIndexFixing(Index3M,H3161,TRUE,_xll.ohTrigger(RecalcTrigger,Trigger3M)),NA())</f>
        <v>1.6727461182643431E-2</v>
      </c>
      <c r="M3161" s="52">
        <f>IFERROR(_xll.qlIndexFixing(ONIndex3M,I3161,TRUE,_xll.ohTrigger(RecalcTrigger,Trigger3M)),NA())</f>
        <v>1.6692196483356625E-2</v>
      </c>
      <c r="N3161" s="52">
        <f>IFERROR(_xll.qlIndexFixing(Index6M,$H3161,TRUE,_xll.ohTrigger(RecalcTrigger,Trigger6M)),NA())</f>
        <v>1.8629804251409681E-2</v>
      </c>
      <c r="O3161" s="52">
        <f>IFERROR(_xll.qlIndexFixing(ONIndex6M,I3161,TRUE,_xll.ohTrigger(RecalcTrigger,Trigger6M)),NA())</f>
        <v>1.8542980916187446E-2</v>
      </c>
      <c r="P3161" s="52">
        <f>IFERROR(_xll.qlIndexFixing(Index1Y,$H3161,TRUE,_xll.ohTrigger(RecalcTrigger,Trigger1Y)),NA())</f>
        <v>2.0689331593646321E-2</v>
      </c>
      <c r="Q3161" s="52">
        <f>IFERROR(_xll.qlIndexFixing(ONIndex1Y,I3161,TRUE,_xll.ohTrigger(RecalcTrigger,Trigger1Y)),NA())</f>
        <v>2.0478759755970799E-2</v>
      </c>
    </row>
    <row r="3162" spans="2:17" x14ac:dyDescent="0.2">
      <c r="B3162" s="46" t="s">
        <v>51</v>
      </c>
      <c r="D3162" s="49">
        <f>_xll.qlCalendarAdvance(LocalCalendar,$D3161,B3162,"f",FALSE)</f>
        <v>61961</v>
      </c>
      <c r="E3162" s="49">
        <f>_xll.qlInterestRateIndexValueDate(IndexON,D3162)</f>
        <v>61961</v>
      </c>
      <c r="F3162" s="52">
        <f>IFERROR(_xll.qlIndexFixing(IndexON,D3162,TRUE,_xll.ohTrigger(RecalcTrigger,TriggerON)),NA())</f>
        <v>1.2122781334618082E-2</v>
      </c>
      <c r="H3162" s="49">
        <f>_xll.qlCalendarAdvance(IborCalendar,$H3161,B3162,"f",FALSE)</f>
        <v>61934</v>
      </c>
      <c r="I3162" s="49">
        <f>_xll.qlInterestRateIndexValueDate(Index1M,$H3162)</f>
        <v>61938</v>
      </c>
      <c r="J3162" s="52">
        <f>IFERROR(_xll.qlIndexFixing(Index1M,$H3162,TRUE,_xll.ohTrigger(RecalcTrigger,Trigger1M)),NA())</f>
        <v>1.5204839996330474E-2</v>
      </c>
      <c r="K3162" s="52">
        <f>IFERROR(_xll.qlIndexFixing(ONIndex1M,I3162,TRUE,_xll.ohTrigger(RecalcTrigger,Trigger1M)),NA())</f>
        <v>1.5195215462613376E-2</v>
      </c>
      <c r="L3162" s="52">
        <f>IFERROR(_xll.qlIndexFixing(Index3M,H3162,TRUE,_xll.ohTrigger(RecalcTrigger,Trigger3M)),NA())</f>
        <v>1.6727461182644301E-2</v>
      </c>
      <c r="M3162" s="52">
        <f>IFERROR(_xll.qlIndexFixing(ONIndex3M,I3162,TRUE,_xll.ohTrigger(RecalcTrigger,Trigger3M)),NA())</f>
        <v>1.6692196483276689E-2</v>
      </c>
      <c r="N3162" s="52">
        <f>IFERROR(_xll.qlIndexFixing(Index6M,$H3162,TRUE,_xll.ohTrigger(RecalcTrigger,Trigger6M)),NA())</f>
        <v>1.8629740564677706E-2</v>
      </c>
      <c r="O3162" s="52">
        <f>IFERROR(_xll.qlIndexFixing(ONIndex6M,I3162,TRUE,_xll.ohTrigger(RecalcTrigger,Trigger6M)),NA())</f>
        <v>1.8542915546557737E-2</v>
      </c>
      <c r="P3162" s="52">
        <f>IFERROR(_xll.qlIndexFixing(Index1Y,$H3162,TRUE,_xll.ohTrigger(RecalcTrigger,Trigger1Y)),NA())</f>
        <v>2.0689222352056079E-2</v>
      </c>
      <c r="Q3162" s="52">
        <f>IFERROR(_xll.qlIndexFixing(ONIndex1Y,I3162,TRUE,_xll.ohTrigger(RecalcTrigger,Trigger1Y)),NA())</f>
        <v>2.0478644774586385E-2</v>
      </c>
    </row>
    <row r="3163" spans="2:17" x14ac:dyDescent="0.2">
      <c r="B3163" s="46" t="s">
        <v>51</v>
      </c>
      <c r="D3163" s="49">
        <f>_xll.qlCalendarAdvance(LocalCalendar,$D3162,B3163,"f",FALSE)</f>
        <v>61968</v>
      </c>
      <c r="E3163" s="49">
        <f>_xll.qlInterestRateIndexValueDate(IndexON,D3163)</f>
        <v>61968</v>
      </c>
      <c r="F3163" s="52">
        <f>IFERROR(_xll.qlIndexFixing(IndexON,D3163,TRUE,_xll.ohTrigger(RecalcTrigger,TriggerON)),NA())</f>
        <v>1.2122781334618082E-2</v>
      </c>
      <c r="H3163" s="49">
        <f>_xll.qlCalendarAdvance(IborCalendar,$H3162,B3163,"f",FALSE)</f>
        <v>61941</v>
      </c>
      <c r="I3163" s="49">
        <f>_xll.qlInterestRateIndexValueDate(Index1M,$H3163)</f>
        <v>61945</v>
      </c>
      <c r="J3163" s="52">
        <f>IFERROR(_xll.qlIndexFixing(Index1M,$H3163,TRUE,_xll.ohTrigger(RecalcTrigger,Trigger1M)),NA())</f>
        <v>1.5204839996330474E-2</v>
      </c>
      <c r="K3163" s="52">
        <f>IFERROR(_xll.qlIndexFixing(ONIndex1M,I3163,TRUE,_xll.ohTrigger(RecalcTrigger,Trigger1M)),NA())</f>
        <v>1.519521546253344E-2</v>
      </c>
      <c r="L3163" s="52">
        <f>IFERROR(_xll.qlIndexFixing(Index3M,H3163,TRUE,_xll.ohTrigger(RecalcTrigger,Trigger3M)),NA())</f>
        <v>1.6727461182643431E-2</v>
      </c>
      <c r="M3163" s="52">
        <f>IFERROR(_xll.qlIndexFixing(ONIndex3M,I3163,TRUE,_xll.ohTrigger(RecalcTrigger,Trigger3M)),NA())</f>
        <v>1.6692196483196753E-2</v>
      </c>
      <c r="N3163" s="52">
        <f>IFERROR(_xll.qlIndexFixing(Index6M,$H3163,TRUE,_xll.ohTrigger(RecalcTrigger,Trigger6M)),NA())</f>
        <v>1.862967705405225E-2</v>
      </c>
      <c r="O3163" s="52">
        <f>IFERROR(_xll.qlIndexFixing(ONIndex6M,I3163,TRUE,_xll.ohTrigger(RecalcTrigger,Trigger6M)),NA())</f>
        <v>1.8542850351268569E-2</v>
      </c>
      <c r="P3163" s="52">
        <f>IFERROR(_xll.qlIndexFixing(Index1Y,$H3163,TRUE,_xll.ohTrigger(RecalcTrigger,Trigger1Y)),NA())</f>
        <v>2.0689113423746641E-2</v>
      </c>
      <c r="Q3163" s="52">
        <f>IFERROR(_xll.qlIndexFixing(ONIndex1Y,I3163,TRUE,_xll.ohTrigger(RecalcTrigger,Trigger1Y)),NA())</f>
        <v>2.0478530099996561E-2</v>
      </c>
    </row>
    <row r="3164" spans="2:17" x14ac:dyDescent="0.2">
      <c r="B3164" s="46" t="s">
        <v>51</v>
      </c>
      <c r="D3164" s="49">
        <f>_xll.qlCalendarAdvance(LocalCalendar,$D3163,B3164,"f",FALSE)</f>
        <v>61975</v>
      </c>
      <c r="E3164" s="49">
        <f>_xll.qlInterestRateIndexValueDate(IndexON,D3164)</f>
        <v>61975</v>
      </c>
      <c r="F3164" s="52">
        <f>IFERROR(_xll.qlIndexFixing(IndexON,D3164,TRUE,_xll.ohTrigger(RecalcTrigger,TriggerON)),NA())</f>
        <v>1.2122781334618082E-2</v>
      </c>
      <c r="H3164" s="49">
        <f>_xll.qlCalendarAdvance(IborCalendar,$H3163,B3164,"f",FALSE)</f>
        <v>61948</v>
      </c>
      <c r="I3164" s="49">
        <f>_xll.qlInterestRateIndexValueDate(Index1M,$H3164)</f>
        <v>61952</v>
      </c>
      <c r="J3164" s="52">
        <f>IFERROR(_xll.qlIndexFixing(Index1M,$H3164,TRUE,_xll.ohTrigger(RecalcTrigger,Trigger1M)),NA())</f>
        <v>1.5204839996333052E-2</v>
      </c>
      <c r="K3164" s="52">
        <f>IFERROR(_xll.qlIndexFixing(ONIndex1M,I3164,TRUE,_xll.ohTrigger(RecalcTrigger,Trigger1M)),NA())</f>
        <v>1.5195215462613376E-2</v>
      </c>
      <c r="L3164" s="52">
        <f>IFERROR(_xll.qlIndexFixing(Index3M,H3164,TRUE,_xll.ohTrigger(RecalcTrigger,Trigger3M)),NA())</f>
        <v>1.6727461182643431E-2</v>
      </c>
      <c r="M3164" s="52">
        <f>IFERROR(_xll.qlIndexFixing(ONIndex3M,I3164,TRUE,_xll.ohTrigger(RecalcTrigger,Trigger3M)),NA())</f>
        <v>1.6692196483356625E-2</v>
      </c>
      <c r="N3164" s="52">
        <f>IFERROR(_xll.qlIndexFixing(Index6M,$H3164,TRUE,_xll.ohTrigger(RecalcTrigger,Trigger6M)),NA())</f>
        <v>1.862961371953158E-2</v>
      </c>
      <c r="O3164" s="52">
        <f>IFERROR(_xll.qlIndexFixing(ONIndex6M,I3164,TRUE,_xll.ohTrigger(RecalcTrigger,Trigger6M)),NA())</f>
        <v>1.8542785330639688E-2</v>
      </c>
      <c r="P3164" s="52">
        <f>IFERROR(_xll.qlIndexFixing(Index1Y,$H3164,TRUE,_xll.ohTrigger(RecalcTrigger,Trigger1Y)),NA())</f>
        <v>2.0689004808719092E-2</v>
      </c>
      <c r="Q3164" s="52">
        <f>IFERROR(_xll.qlIndexFixing(ONIndex1Y,I3164,TRUE,_xll.ohTrigger(RecalcTrigger,Trigger1Y)),NA())</f>
        <v>2.0478415732441135E-2</v>
      </c>
    </row>
    <row r="3165" spans="2:17" x14ac:dyDescent="0.2">
      <c r="B3165" s="46" t="s">
        <v>51</v>
      </c>
      <c r="D3165" s="49">
        <f>_xll.qlCalendarAdvance(LocalCalendar,$D3164,B3165,"f",FALSE)</f>
        <v>61982</v>
      </c>
      <c r="E3165" s="49">
        <f>_xll.qlInterestRateIndexValueDate(IndexON,D3165)</f>
        <v>61982</v>
      </c>
      <c r="F3165" s="52">
        <f>IFERROR(_xll.qlIndexFixing(IndexON,D3165,TRUE,_xll.ohTrigger(RecalcTrigger,TriggerON)),NA())</f>
        <v>1.2122781334618082E-2</v>
      </c>
      <c r="H3165" s="49">
        <f>_xll.qlCalendarAdvance(IborCalendar,$H3164,B3165,"f",FALSE)</f>
        <v>61955</v>
      </c>
      <c r="I3165" s="49">
        <f>_xll.qlInterestRateIndexValueDate(Index1M,$H3165)</f>
        <v>61959</v>
      </c>
      <c r="J3165" s="52">
        <f>IFERROR(_xll.qlIndexFixing(Index1M,$H3165,TRUE,_xll.ohTrigger(RecalcTrigger,Trigger1M)),NA())</f>
        <v>1.5204839996333052E-2</v>
      </c>
      <c r="K3165" s="52">
        <f>IFERROR(_xll.qlIndexFixing(ONIndex1M,I3165,TRUE,_xll.ohTrigger(RecalcTrigger,Trigger1M)),NA())</f>
        <v>1.5195215462613376E-2</v>
      </c>
      <c r="L3165" s="52">
        <f>IFERROR(_xll.qlIndexFixing(Index3M,H3165,TRUE,_xll.ohTrigger(RecalcTrigger,Trigger3M)),NA())</f>
        <v>1.6727461182642563E-2</v>
      </c>
      <c r="M3165" s="52">
        <f>IFERROR(_xll.qlIndexFixing(ONIndex3M,I3165,TRUE,_xll.ohTrigger(RecalcTrigger,Trigger3M)),NA())</f>
        <v>1.6692196483196753E-2</v>
      </c>
      <c r="N3165" s="52">
        <f>IFERROR(_xll.qlIndexFixing(Index6M,$H3165,TRUE,_xll.ohTrigger(RecalcTrigger,Trigger6M)),NA())</f>
        <v>1.8629550561118299E-2</v>
      </c>
      <c r="O3165" s="52">
        <f>IFERROR(_xll.qlIndexFixing(ONIndex6M,I3165,TRUE,_xll.ohTrigger(RecalcTrigger,Trigger6M)),NA())</f>
        <v>1.8542720484351349E-2</v>
      </c>
      <c r="P3165" s="52">
        <f>IFERROR(_xll.qlIndexFixing(Index1Y,$H3165,TRUE,_xll.ohTrigger(RecalcTrigger,Trigger1Y)),NA())</f>
        <v>2.0688896506972563E-2</v>
      </c>
      <c r="Q3165" s="52">
        <f>IFERROR(_xll.qlIndexFixing(ONIndex1Y,I3165,TRUE,_xll.ohTrigger(RecalcTrigger,Trigger1Y)),NA())</f>
        <v>2.0478301671600363E-2</v>
      </c>
    </row>
    <row r="3166" spans="2:17" x14ac:dyDescent="0.2">
      <c r="B3166" s="46" t="s">
        <v>51</v>
      </c>
      <c r="D3166" s="49">
        <f>_xll.qlCalendarAdvance(LocalCalendar,$D3165,B3166,"f",FALSE)</f>
        <v>61989</v>
      </c>
      <c r="E3166" s="49">
        <f>_xll.qlInterestRateIndexValueDate(IndexON,D3166)</f>
        <v>61989</v>
      </c>
      <c r="F3166" s="52">
        <f>IFERROR(_xll.qlIndexFixing(IndexON,D3166,TRUE,_xll.ohTrigger(RecalcTrigger,TriggerON)),NA())</f>
        <v>1.2122781334618082E-2</v>
      </c>
      <c r="H3166" s="49">
        <f>_xll.qlCalendarAdvance(IborCalendar,$H3165,B3166,"f",FALSE)</f>
        <v>61962</v>
      </c>
      <c r="I3166" s="49">
        <f>_xll.qlInterestRateIndexValueDate(Index1M,$H3166)</f>
        <v>61967</v>
      </c>
      <c r="J3166" s="52">
        <f>IFERROR(_xll.qlIndexFixing(Index1M,$H3166,TRUE,_xll.ohTrigger(RecalcTrigger,Trigger1M)),NA())</f>
        <v>1.5204839996333052E-2</v>
      </c>
      <c r="K3166" s="52">
        <f>IFERROR(_xll.qlIndexFixing(ONIndex1M,I3166,TRUE,_xll.ohTrigger(RecalcTrigger,Trigger1M)),NA())</f>
        <v>1.5195215462613376E-2</v>
      </c>
      <c r="L3166" s="52">
        <f>IFERROR(_xll.qlIndexFixing(Index3M,H3166,TRUE,_xll.ohTrigger(RecalcTrigger,Trigger3M)),NA())</f>
        <v>1.6727461182642563E-2</v>
      </c>
      <c r="M3166" s="52">
        <f>IFERROR(_xll.qlIndexFixing(ONIndex3M,I3166,TRUE,_xll.ohTrigger(RecalcTrigger,Trigger3M)),NA())</f>
        <v>1.6692196483276689E-2</v>
      </c>
      <c r="N3166" s="52">
        <f>IFERROR(_xll.qlIndexFixing(Index6M,$H3166,TRUE,_xll.ohTrigger(RecalcTrigger,Trigger6M)),NA())</f>
        <v>1.8629478595713359E-2</v>
      </c>
      <c r="O3166" s="52">
        <f>IFERROR(_xll.qlIndexFixing(ONIndex6M,I3166,TRUE,_xll.ohTrigger(RecalcTrigger,Trigger6M)),NA())</f>
        <v>1.8542646587942357E-2</v>
      </c>
      <c r="P3166" s="52">
        <f>IFERROR(_xll.qlIndexFixing(Index1Y,$H3166,TRUE,_xll.ohTrigger(RecalcTrigger,Trigger1Y)),NA())</f>
        <v>2.0688773117157593E-2</v>
      </c>
      <c r="Q3166" s="52">
        <f>IFERROR(_xll.qlIndexFixing(ONIndex1Y,I3166,TRUE,_xll.ohTrigger(RecalcTrigger,Trigger1Y)),NA())</f>
        <v>2.047817169221311E-2</v>
      </c>
    </row>
    <row r="3167" spans="2:17" x14ac:dyDescent="0.2">
      <c r="B3167" s="46" t="s">
        <v>51</v>
      </c>
      <c r="D3167" s="49">
        <f>_xll.qlCalendarAdvance(LocalCalendar,$D3166,B3167,"f",FALSE)</f>
        <v>61996</v>
      </c>
      <c r="E3167" s="49">
        <f>_xll.qlInterestRateIndexValueDate(IndexON,D3167)</f>
        <v>61996</v>
      </c>
      <c r="F3167" s="52">
        <f>IFERROR(_xll.qlIndexFixing(IndexON,D3167,TRUE,_xll.ohTrigger(RecalcTrigger,TriggerON)),NA())</f>
        <v>1.2122781334618082E-2</v>
      </c>
      <c r="H3167" s="49">
        <f>_xll.qlCalendarAdvance(IborCalendar,$H3166,B3167,"f",FALSE)</f>
        <v>61969</v>
      </c>
      <c r="I3167" s="49">
        <f>_xll.qlInterestRateIndexValueDate(Index1M,$H3167)</f>
        <v>61974</v>
      </c>
      <c r="J3167" s="52">
        <f>IFERROR(_xll.qlIndexFixing(Index1M,$H3167,TRUE,_xll.ohTrigger(RecalcTrigger,Trigger1M)),NA())</f>
        <v>1.5204519047617104E-2</v>
      </c>
      <c r="K3167" s="52">
        <f>IFERROR(_xll.qlIndexFixing(ONIndex1M,I3167,TRUE,_xll.ohTrigger(RecalcTrigger,Trigger1M)),NA())</f>
        <v>1.5195215462613376E-2</v>
      </c>
      <c r="L3167" s="52">
        <f>IFERROR(_xll.qlIndexFixing(Index3M,H3167,TRUE,_xll.ohTrigger(RecalcTrigger,Trigger3M)),NA())</f>
        <v>1.6727073119058276E-2</v>
      </c>
      <c r="M3167" s="52">
        <f>IFERROR(_xll.qlIndexFixing(ONIndex3M,I3167,TRUE,_xll.ohTrigger(RecalcTrigger,Trigger3M)),NA())</f>
        <v>1.6692196483276689E-2</v>
      </c>
      <c r="N3167" s="52">
        <f>IFERROR(_xll.qlIndexFixing(Index6M,$H3167,TRUE,_xll.ohTrigger(RecalcTrigger,Trigger6M)),NA())</f>
        <v>1.8627987666074607E-2</v>
      </c>
      <c r="O3167" s="52">
        <f>IFERROR(_xll.qlIndexFixing(ONIndex6M,I3167,TRUE,_xll.ohTrigger(RecalcTrigger,Trigger6M)),NA())</f>
        <v>1.8542582115514961E-2</v>
      </c>
      <c r="P3167" s="52">
        <f>IFERROR(_xll.qlIndexFixing(Index1Y,$H3167,TRUE,_xll.ohTrigger(RecalcTrigger,Trigger1Y)),NA())</f>
        <v>2.0688665486727657E-2</v>
      </c>
      <c r="Q3167" s="52">
        <f>IFERROR(_xll.qlIndexFixing(ONIndex1Y,I3167,TRUE,_xll.ohTrigger(RecalcTrigger,Trigger1Y)),NA())</f>
        <v>2.0478058288926348E-2</v>
      </c>
    </row>
    <row r="3168" spans="2:17" x14ac:dyDescent="0.2">
      <c r="B3168" s="46" t="s">
        <v>51</v>
      </c>
      <c r="D3168" s="49">
        <f>_xll.qlCalendarAdvance(LocalCalendar,$D3167,B3168,"f",FALSE)</f>
        <v>62003</v>
      </c>
      <c r="E3168" s="49">
        <f>_xll.qlInterestRateIndexValueDate(IndexON,D3168)</f>
        <v>62003</v>
      </c>
      <c r="F3168" s="52">
        <f>IFERROR(_xll.qlIndexFixing(IndexON,D3168,TRUE,_xll.ohTrigger(RecalcTrigger,TriggerON)),NA())</f>
        <v>1.2122781334618082E-2</v>
      </c>
      <c r="H3168" s="49">
        <f>_xll.qlCalendarAdvance(IborCalendar,$H3167,B3168,"f",FALSE)</f>
        <v>61976</v>
      </c>
      <c r="I3168" s="49">
        <f>_xll.qlInterestRateIndexValueDate(Index1M,$H3168)</f>
        <v>61980</v>
      </c>
      <c r="J3168" s="52">
        <f>IFERROR(_xll.qlIndexFixing(Index1M,$H3168,TRUE,_xll.ohTrigger(RecalcTrigger,Trigger1M)),NA())</f>
        <v>1.520451904761444E-2</v>
      </c>
      <c r="K3168" s="52">
        <f>IFERROR(_xll.qlIndexFixing(ONIndex1M,I3168,TRUE,_xll.ohTrigger(RecalcTrigger,Trigger1M)),NA())</f>
        <v>1.5195215462613376E-2</v>
      </c>
      <c r="L3168" s="52">
        <f>IFERROR(_xll.qlIndexFixing(Index3M,H3168,TRUE,_xll.ohTrigger(RecalcTrigger,Trigger3M)),NA())</f>
        <v>1.6727073119060035E-2</v>
      </c>
      <c r="M3168" s="52">
        <f>IFERROR(_xll.qlIndexFixing(ONIndex3M,I3168,TRUE,_xll.ohTrigger(RecalcTrigger,Trigger3M)),NA())</f>
        <v>1.6692196483276689E-2</v>
      </c>
      <c r="N3168" s="52">
        <f>IFERROR(_xll.qlIndexFixing(Index6M,$H3168,TRUE,_xll.ohTrigger(RecalcTrigger,Trigger6M)),NA())</f>
        <v>1.8628410010162182E-2</v>
      </c>
      <c r="O3168" s="52">
        <f>IFERROR(_xll.qlIndexFixing(ONIndex6M,I3168,TRUE,_xll.ohTrigger(RecalcTrigger,Trigger6M)),NA())</f>
        <v>1.8542526992328945E-2</v>
      </c>
      <c r="P3168" s="52">
        <f>IFERROR(_xll.qlIndexFixing(Index1Y,$H3168,TRUE,_xll.ohTrigger(RecalcTrigger,Trigger1Y)),NA())</f>
        <v>2.0688573481419299E-2</v>
      </c>
      <c r="Q3168" s="52">
        <f>IFERROR(_xll.qlIndexFixing(ONIndex1Y,I3168,TRUE,_xll.ohTrigger(RecalcTrigger,Trigger1Y)),NA())</f>
        <v>2.0477961330245265E-2</v>
      </c>
    </row>
    <row r="3169" spans="2:17" x14ac:dyDescent="0.2">
      <c r="B3169" s="46" t="s">
        <v>51</v>
      </c>
      <c r="D3169" s="49">
        <f>_xll.qlCalendarAdvance(LocalCalendar,$D3168,B3169,"f",FALSE)</f>
        <v>62010</v>
      </c>
      <c r="E3169" s="49">
        <f>_xll.qlInterestRateIndexValueDate(IndexON,D3169)</f>
        <v>62010</v>
      </c>
      <c r="F3169" s="52">
        <f>IFERROR(_xll.qlIndexFixing(IndexON,D3169,TRUE,_xll.ohTrigger(RecalcTrigger,TriggerON)),NA())</f>
        <v>1.2122781334618082E-2</v>
      </c>
      <c r="H3169" s="49">
        <f>_xll.qlCalendarAdvance(IborCalendar,$H3168,B3169,"f",FALSE)</f>
        <v>61983</v>
      </c>
      <c r="I3169" s="49">
        <f>_xll.qlInterestRateIndexValueDate(Index1M,$H3169)</f>
        <v>61987</v>
      </c>
      <c r="J3169" s="52">
        <f>IFERROR(_xll.qlIndexFixing(Index1M,$H3169,TRUE,_xll.ohTrigger(RecalcTrigger,Trigger1M)),NA())</f>
        <v>1.5204519047617104E-2</v>
      </c>
      <c r="K3169" s="52">
        <f>IFERROR(_xll.qlIndexFixing(ONIndex1M,I3169,TRUE,_xll.ohTrigger(RecalcTrigger,Trigger1M)),NA())</f>
        <v>1.5195215462613376E-2</v>
      </c>
      <c r="L3169" s="52">
        <f>IFERROR(_xll.qlIndexFixing(Index3M,H3169,TRUE,_xll.ohTrigger(RecalcTrigger,Trigger3M)),NA())</f>
        <v>1.6727073119059153E-2</v>
      </c>
      <c r="M3169" s="52">
        <f>IFERROR(_xll.qlIndexFixing(ONIndex3M,I3169,TRUE,_xll.ohTrigger(RecalcTrigger,Trigger3M)),NA())</f>
        <v>1.6692196483276689E-2</v>
      </c>
      <c r="N3169" s="52">
        <f>IFERROR(_xll.qlIndexFixing(Index6M,$H3169,TRUE,_xll.ohTrigger(RecalcTrigger,Trigger6M)),NA())</f>
        <v>1.8628347537449463E-2</v>
      </c>
      <c r="O3169" s="52">
        <f>IFERROR(_xll.qlIndexFixing(ONIndex6M,I3169,TRUE,_xll.ohTrigger(RecalcTrigger,Trigger6M)),NA())</f>
        <v>1.854246284388239E-2</v>
      </c>
      <c r="P3169" s="52">
        <f>IFERROR(_xll.qlIndexFixing(Index1Y,$H3169,TRUE,_xll.ohTrigger(RecalcTrigger,Trigger1Y)),NA())</f>
        <v>2.0688466432796621E-2</v>
      </c>
      <c r="Q3169" s="52">
        <f>IFERROR(_xll.qlIndexFixing(ONIndex1Y,I3169,TRUE,_xll.ohTrigger(RecalcTrigger,Trigger1Y)),NA())</f>
        <v>2.0477848496902595E-2</v>
      </c>
    </row>
    <row r="3170" spans="2:17" x14ac:dyDescent="0.2">
      <c r="B3170" s="46" t="s">
        <v>51</v>
      </c>
      <c r="D3170" s="49">
        <f>_xll.qlCalendarAdvance(LocalCalendar,$D3169,B3170,"f",FALSE)</f>
        <v>62017</v>
      </c>
      <c r="E3170" s="49">
        <f>_xll.qlInterestRateIndexValueDate(IndexON,D3170)</f>
        <v>62017</v>
      </c>
      <c r="F3170" s="52">
        <f>IFERROR(_xll.qlIndexFixing(IndexON,D3170,TRUE,_xll.ohTrigger(RecalcTrigger,TriggerON)),NA())</f>
        <v>1.2122781334618082E-2</v>
      </c>
      <c r="H3170" s="49">
        <f>_xll.qlCalendarAdvance(IborCalendar,$H3169,B3170,"f",FALSE)</f>
        <v>61990</v>
      </c>
      <c r="I3170" s="49">
        <f>_xll.qlInterestRateIndexValueDate(Index1M,$H3170)</f>
        <v>61994</v>
      </c>
      <c r="J3170" s="52">
        <f>IFERROR(_xll.qlIndexFixing(Index1M,$H3170,TRUE,_xll.ohTrigger(RecalcTrigger,Trigger1M)),NA())</f>
        <v>1.520451904761444E-2</v>
      </c>
      <c r="K3170" s="52">
        <f>IFERROR(_xll.qlIndexFixing(ONIndex1M,I3170,TRUE,_xll.ohTrigger(RecalcTrigger,Trigger1M)),NA())</f>
        <v>1.519521546253344E-2</v>
      </c>
      <c r="L3170" s="52">
        <f>IFERROR(_xll.qlIndexFixing(Index3M,H3170,TRUE,_xll.ohTrigger(RecalcTrigger,Trigger3M)),NA())</f>
        <v>1.6727073119060035E-2</v>
      </c>
      <c r="M3170" s="52">
        <f>IFERROR(_xll.qlIndexFixing(ONIndex3M,I3170,TRUE,_xll.ohTrigger(RecalcTrigger,Trigger3M)),NA())</f>
        <v>1.6692196483276689E-2</v>
      </c>
      <c r="N3170" s="52">
        <f>IFERROR(_xll.qlIndexFixing(Index6M,$H3170,TRUE,_xll.ohTrigger(RecalcTrigger,Trigger6M)),NA())</f>
        <v>1.8628285240824022E-2</v>
      </c>
      <c r="O3170" s="52">
        <f>IFERROR(_xll.qlIndexFixing(ONIndex6M,I3170,TRUE,_xll.ohTrigger(RecalcTrigger,Trigger6M)),NA())</f>
        <v>1.8542398869856314E-2</v>
      </c>
      <c r="P3170" s="52">
        <f>IFERROR(_xll.qlIndexFixing(Index1Y,$H3170,TRUE,_xll.ohTrigger(RecalcTrigger,Trigger1Y)),NA())</f>
        <v>2.068835969745474E-2</v>
      </c>
      <c r="Q3170" s="52">
        <f>IFERROR(_xll.qlIndexFixing(ONIndex1Y,I3170,TRUE,_xll.ohTrigger(RecalcTrigger,Trigger1Y)),NA())</f>
        <v>2.0477735970354516E-2</v>
      </c>
    </row>
    <row r="3171" spans="2:17" x14ac:dyDescent="0.2">
      <c r="B3171" s="46" t="s">
        <v>51</v>
      </c>
      <c r="D3171" s="49">
        <f>_xll.qlCalendarAdvance(LocalCalendar,$D3170,B3171,"f",FALSE)</f>
        <v>62024</v>
      </c>
      <c r="E3171" s="49">
        <f>_xll.qlInterestRateIndexValueDate(IndexON,D3171)</f>
        <v>62024</v>
      </c>
      <c r="F3171" s="52">
        <f>IFERROR(_xll.qlIndexFixing(IndexON,D3171,TRUE,_xll.ohTrigger(RecalcTrigger,TriggerON)),NA())</f>
        <v>1.2122781334618082E-2</v>
      </c>
      <c r="H3171" s="49">
        <f>_xll.qlCalendarAdvance(IborCalendar,$H3170,B3171,"f",FALSE)</f>
        <v>61997</v>
      </c>
      <c r="I3171" s="49">
        <f>_xll.qlInterestRateIndexValueDate(Index1M,$H3171)</f>
        <v>62001</v>
      </c>
      <c r="J3171" s="52">
        <f>IFERROR(_xll.qlIndexFixing(Index1M,$H3171,TRUE,_xll.ohTrigger(RecalcTrigger,Trigger1M)),NA())</f>
        <v>1.5204839996330474E-2</v>
      </c>
      <c r="K3171" s="52">
        <f>IFERROR(_xll.qlIndexFixing(ONIndex1M,I3171,TRUE,_xll.ohTrigger(RecalcTrigger,Trigger1M)),NA())</f>
        <v>1.519521546253344E-2</v>
      </c>
      <c r="L3171" s="52">
        <f>IFERROR(_xll.qlIndexFixing(Index3M,H3171,TRUE,_xll.ohTrigger(RecalcTrigger,Trigger3M)),NA())</f>
        <v>1.6727461182643431E-2</v>
      </c>
      <c r="M3171" s="52">
        <f>IFERROR(_xll.qlIndexFixing(ONIndex3M,I3171,TRUE,_xll.ohTrigger(RecalcTrigger,Trigger3M)),NA())</f>
        <v>1.6692196483276689E-2</v>
      </c>
      <c r="N3171" s="52">
        <f>IFERROR(_xll.qlIndexFixing(Index6M,$H3171,TRUE,_xll.ohTrigger(RecalcTrigger,Trigger6M)),NA())</f>
        <v>1.8626318950216214E-2</v>
      </c>
      <c r="O3171" s="52">
        <f>IFERROR(_xll.qlIndexFixing(ONIndex6M,I3171,TRUE,_xll.ohTrigger(RecalcTrigger,Trigger6M)),NA())</f>
        <v>1.8542335070410587E-2</v>
      </c>
      <c r="P3171" s="52">
        <f>IFERROR(_xll.qlIndexFixing(Index1Y,$H3171,TRUE,_xll.ohTrigger(RecalcTrigger,Trigger1Y)),NA())</f>
        <v>2.0688253275393437E-2</v>
      </c>
      <c r="Q3171" s="52">
        <f>IFERROR(_xll.qlIndexFixing(ONIndex1Y,I3171,TRUE,_xll.ohTrigger(RecalcTrigger,Trigger1Y)),NA())</f>
        <v>2.0477623750601026E-2</v>
      </c>
    </row>
    <row r="3172" spans="2:17" x14ac:dyDescent="0.2">
      <c r="B3172" s="46" t="s">
        <v>51</v>
      </c>
      <c r="D3172" s="49">
        <f>_xll.qlCalendarAdvance(LocalCalendar,$D3171,B3172,"f",FALSE)</f>
        <v>62031</v>
      </c>
      <c r="E3172" s="49">
        <f>_xll.qlInterestRateIndexValueDate(IndexON,D3172)</f>
        <v>62031</v>
      </c>
      <c r="F3172" s="52">
        <f>IFERROR(_xll.qlIndexFixing(IndexON,D3172,TRUE,_xll.ohTrigger(RecalcTrigger,TriggerON)),NA())</f>
        <v>1.2122781334698018E-2</v>
      </c>
      <c r="H3172" s="49">
        <f>_xll.qlCalendarAdvance(IborCalendar,$H3171,B3172,"f",FALSE)</f>
        <v>62004</v>
      </c>
      <c r="I3172" s="49">
        <f>_xll.qlInterestRateIndexValueDate(Index1M,$H3172)</f>
        <v>62008</v>
      </c>
      <c r="J3172" s="52">
        <f>IFERROR(_xll.qlIndexFixing(Index1M,$H3172,TRUE,_xll.ohTrigger(RecalcTrigger,Trigger1M)),NA())</f>
        <v>1.5204839996330474E-2</v>
      </c>
      <c r="K3172" s="52">
        <f>IFERROR(_xll.qlIndexFixing(ONIndex1M,I3172,TRUE,_xll.ohTrigger(RecalcTrigger,Trigger1M)),NA())</f>
        <v>1.5195215462613376E-2</v>
      </c>
      <c r="L3172" s="52">
        <f>IFERROR(_xll.qlIndexFixing(Index3M,H3172,TRUE,_xll.ohTrigger(RecalcTrigger,Trigger3M)),NA())</f>
        <v>1.6727461182642563E-2</v>
      </c>
      <c r="M3172" s="52">
        <f>IFERROR(_xll.qlIndexFixing(ONIndex3M,I3172,TRUE,_xll.ohTrigger(RecalcTrigger,Trigger3M)),NA())</f>
        <v>1.6692196483276689E-2</v>
      </c>
      <c r="N3172" s="52">
        <f>IFERROR(_xll.qlIndexFixing(Index6M,$H3172,TRUE,_xll.ohTrigger(RecalcTrigger,Trigger6M)),NA())</f>
        <v>1.8628161175836287E-2</v>
      </c>
      <c r="O3172" s="52">
        <f>IFERROR(_xll.qlIndexFixing(ONIndex6M,I3172,TRUE,_xll.ohTrigger(RecalcTrigger,Trigger6M)),NA())</f>
        <v>1.8542271445145531E-2</v>
      </c>
      <c r="P3172" s="52">
        <f>IFERROR(_xll.qlIndexFixing(Index1Y,$H3172,TRUE,_xll.ohTrigger(RecalcTrigger,Trigger1Y)),NA())</f>
        <v>2.068814716661228E-2</v>
      </c>
      <c r="Q3172" s="52">
        <f>IFERROR(_xll.qlIndexFixing(ONIndex1Y,I3172,TRUE,_xll.ohTrigger(RecalcTrigger,Trigger1Y)),NA())</f>
        <v>2.0477511837801998E-2</v>
      </c>
    </row>
    <row r="3173" spans="2:17" x14ac:dyDescent="0.2">
      <c r="B3173" s="46" t="s">
        <v>51</v>
      </c>
      <c r="D3173" s="49">
        <f>_xll.qlCalendarAdvance(LocalCalendar,$D3172,B3173,"f",FALSE)</f>
        <v>62038</v>
      </c>
      <c r="E3173" s="49">
        <f>_xll.qlInterestRateIndexValueDate(IndexON,D3173)</f>
        <v>62038</v>
      </c>
      <c r="F3173" s="52">
        <f>IFERROR(_xll.qlIndexFixing(IndexON,D3173,TRUE,_xll.ohTrigger(RecalcTrigger,TriggerON)),NA())</f>
        <v>1.2122781334618082E-2</v>
      </c>
      <c r="H3173" s="49">
        <f>_xll.qlCalendarAdvance(IborCalendar,$H3172,B3173,"f",FALSE)</f>
        <v>62011</v>
      </c>
      <c r="I3173" s="49">
        <f>_xll.qlInterestRateIndexValueDate(Index1M,$H3173)</f>
        <v>62016</v>
      </c>
      <c r="J3173" s="52">
        <f>IFERROR(_xll.qlIndexFixing(Index1M,$H3173,TRUE,_xll.ohTrigger(RecalcTrigger,Trigger1M)),NA())</f>
        <v>1.5204839996330474E-2</v>
      </c>
      <c r="K3173" s="52">
        <f>IFERROR(_xll.qlIndexFixing(ONIndex1M,I3173,TRUE,_xll.ohTrigger(RecalcTrigger,Trigger1M)),NA())</f>
        <v>1.519521546253344E-2</v>
      </c>
      <c r="L3173" s="52">
        <f>IFERROR(_xll.qlIndexFixing(Index3M,H3173,TRUE,_xll.ohTrigger(RecalcTrigger,Trigger3M)),NA())</f>
        <v>1.6727461182643431E-2</v>
      </c>
      <c r="M3173" s="52">
        <f>IFERROR(_xll.qlIndexFixing(ONIndex3M,I3173,TRUE,_xll.ohTrigger(RecalcTrigger,Trigger3M)),NA())</f>
        <v>1.6692196483356625E-2</v>
      </c>
      <c r="N3173" s="52">
        <f>IFERROR(_xll.qlIndexFixing(Index6M,$H3173,TRUE,_xll.ohTrigger(RecalcTrigger,Trigger6M)),NA())</f>
        <v>1.8628090597797051E-2</v>
      </c>
      <c r="O3173" s="52">
        <f>IFERROR(_xll.qlIndexFixing(ONIndex6M,I3173,TRUE,_xll.ohTrigger(RecalcTrigger,Trigger6M)),NA())</f>
        <v>1.8542198944500043E-2</v>
      </c>
      <c r="P3173" s="52">
        <f>IFERROR(_xll.qlIndexFixing(Index1Y,$H3173,TRUE,_xll.ohTrigger(RecalcTrigger,Trigger1Y)),NA())</f>
        <v>2.0688026283043261E-2</v>
      </c>
      <c r="Q3173" s="52">
        <f>IFERROR(_xll.qlIndexFixing(ONIndex1Y,I3173,TRUE,_xll.ohTrigger(RecalcTrigger,Trigger1Y)),NA())</f>
        <v>2.0477384313171143E-2</v>
      </c>
    </row>
    <row r="3174" spans="2:17" x14ac:dyDescent="0.2">
      <c r="B3174" s="46" t="s">
        <v>51</v>
      </c>
      <c r="D3174" s="49">
        <f>_xll.qlCalendarAdvance(LocalCalendar,$D3173,B3174,"f",FALSE)</f>
        <v>62045</v>
      </c>
      <c r="E3174" s="49">
        <f>_xll.qlInterestRateIndexValueDate(IndexON,D3174)</f>
        <v>62045</v>
      </c>
      <c r="F3174" s="52">
        <f>IFERROR(_xll.qlIndexFixing(IndexON,D3174,TRUE,_xll.ohTrigger(RecalcTrigger,TriggerON)),NA())</f>
        <v>1.2122781334618082E-2</v>
      </c>
      <c r="H3174" s="49">
        <f>_xll.qlCalendarAdvance(IborCalendar,$H3173,B3174,"f",FALSE)</f>
        <v>62018</v>
      </c>
      <c r="I3174" s="49">
        <f>_xll.qlInterestRateIndexValueDate(Index1M,$H3174)</f>
        <v>62022</v>
      </c>
      <c r="J3174" s="52">
        <f>IFERROR(_xll.qlIndexFixing(Index1M,$H3174,TRUE,_xll.ohTrigger(RecalcTrigger,Trigger1M)),NA())</f>
        <v>1.5204839996333052E-2</v>
      </c>
      <c r="K3174" s="52">
        <f>IFERROR(_xll.qlIndexFixing(ONIndex1M,I3174,TRUE,_xll.ohTrigger(RecalcTrigger,Trigger1M)),NA())</f>
        <v>1.519521546253344E-2</v>
      </c>
      <c r="L3174" s="52">
        <f>IFERROR(_xll.qlIndexFixing(Index3M,H3174,TRUE,_xll.ohTrigger(RecalcTrigger,Trigger3M)),NA())</f>
        <v>1.6727461182643431E-2</v>
      </c>
      <c r="M3174" s="52">
        <f>IFERROR(_xll.qlIndexFixing(ONIndex3M,I3174,TRUE,_xll.ohTrigger(RecalcTrigger,Trigger3M)),NA())</f>
        <v>1.6692196483196753E-2</v>
      </c>
      <c r="N3174" s="52">
        <f>IFERROR(_xll.qlIndexFixing(Index6M,$H3174,TRUE,_xll.ohTrigger(RecalcTrigger,Trigger6M)),NA())</f>
        <v>1.8628037815199418E-2</v>
      </c>
      <c r="O3174" s="52">
        <f>IFERROR(_xll.qlIndexFixing(ONIndex6M,I3174,TRUE,_xll.ohTrigger(RecalcTrigger,Trigger6M)),NA())</f>
        <v>1.8542144718356468E-2</v>
      </c>
      <c r="P3174" s="52">
        <f>IFERROR(_xll.qlIndexFixing(Index1Y,$H3174,TRUE,_xll.ohTrigger(RecalcTrigger,Trigger1Y)),NA())</f>
        <v>2.0687935888891919E-2</v>
      </c>
      <c r="Q3174" s="52">
        <f>IFERROR(_xll.qlIndexFixing(ONIndex1Y,I3174,TRUE,_xll.ohTrigger(RecalcTrigger,Trigger1Y)),NA())</f>
        <v>2.0477288932587712E-2</v>
      </c>
    </row>
    <row r="3175" spans="2:17" x14ac:dyDescent="0.2">
      <c r="B3175" s="46" t="s">
        <v>51</v>
      </c>
      <c r="D3175" s="49">
        <f>_xll.qlCalendarAdvance(LocalCalendar,$D3174,B3175,"f",FALSE)</f>
        <v>62052</v>
      </c>
      <c r="E3175" s="49">
        <f>_xll.qlInterestRateIndexValueDate(IndexON,D3175)</f>
        <v>62052</v>
      </c>
      <c r="F3175" s="52">
        <f>IFERROR(_xll.qlIndexFixing(IndexON,D3175,TRUE,_xll.ohTrigger(RecalcTrigger,TriggerON)),NA())</f>
        <v>1.2122781334698018E-2</v>
      </c>
      <c r="H3175" s="49">
        <f>_xll.qlCalendarAdvance(IborCalendar,$H3174,B3175,"f",FALSE)</f>
        <v>62025</v>
      </c>
      <c r="I3175" s="49">
        <f>_xll.qlInterestRateIndexValueDate(Index1M,$H3175)</f>
        <v>62029</v>
      </c>
      <c r="J3175" s="52">
        <f>IFERROR(_xll.qlIndexFixing(Index1M,$H3175,TRUE,_xll.ohTrigger(RecalcTrigger,Trigger1M)),NA())</f>
        <v>1.5205160954078756E-2</v>
      </c>
      <c r="K3175" s="52">
        <f>IFERROR(_xll.qlIndexFixing(ONIndex1M,I3175,TRUE,_xll.ohTrigger(RecalcTrigger,Trigger1M)),NA())</f>
        <v>1.5195215462613376E-2</v>
      </c>
      <c r="L3175" s="52">
        <f>IFERROR(_xll.qlIndexFixing(Index3M,H3175,TRUE,_xll.ohTrigger(RecalcTrigger,Trigger3M)),NA())</f>
        <v>1.6727461182643431E-2</v>
      </c>
      <c r="M3175" s="52">
        <f>IFERROR(_xll.qlIndexFixing(ONIndex3M,I3175,TRUE,_xll.ohTrigger(RecalcTrigger,Trigger3M)),NA())</f>
        <v>1.6692196483276689E-2</v>
      </c>
      <c r="N3175" s="52">
        <f>IFERROR(_xll.qlIndexFixing(Index6M,$H3175,TRUE,_xll.ohTrigger(RecalcTrigger,Trigger6M)),NA())</f>
        <v>1.8627976399012997E-2</v>
      </c>
      <c r="O3175" s="52">
        <f>IFERROR(_xll.qlIndexFixing(ONIndex6M,I3175,TRUE,_xll.ohTrigger(RecalcTrigger,Trigger6M)),NA())</f>
        <v>1.854208161667259E-2</v>
      </c>
      <c r="P3175" s="52">
        <f>IFERROR(_xll.qlIndexFixing(Index1Y,$H3175,TRUE,_xll.ohTrigger(RecalcTrigger,Trigger1Y)),NA())</f>
        <v>2.0687830719952061E-2</v>
      </c>
      <c r="Q3175" s="52">
        <f>IFERROR(_xll.qlIndexFixing(ONIndex1Y,I3175,TRUE,_xll.ohTrigger(RecalcTrigger,Trigger1Y)),NA())</f>
        <v>2.0477177940412261E-2</v>
      </c>
    </row>
    <row r="3176" spans="2:17" x14ac:dyDescent="0.2">
      <c r="B3176" s="46" t="s">
        <v>51</v>
      </c>
      <c r="D3176" s="49">
        <f>_xll.qlCalendarAdvance(LocalCalendar,$D3175,B3176,"f",FALSE)</f>
        <v>62059</v>
      </c>
      <c r="E3176" s="49">
        <f>_xll.qlInterestRateIndexValueDate(IndexON,D3176)</f>
        <v>62059</v>
      </c>
      <c r="F3176" s="52">
        <f>IFERROR(_xll.qlIndexFixing(IndexON,D3176,TRUE,_xll.ohTrigger(RecalcTrigger,TriggerON)),NA())</f>
        <v>1.2122985448304036E-2</v>
      </c>
      <c r="H3176" s="49">
        <f>_xll.qlCalendarAdvance(IborCalendar,$H3175,B3176,"f",FALSE)</f>
        <v>62032</v>
      </c>
      <c r="I3176" s="49">
        <f>_xll.qlInterestRateIndexValueDate(Index1M,$H3176)</f>
        <v>62036</v>
      </c>
      <c r="J3176" s="52">
        <f>IFERROR(_xll.qlIndexFixing(Index1M,$H3176,TRUE,_xll.ohTrigger(RecalcTrigger,Trigger1M)),NA())</f>
        <v>1.5204519047617104E-2</v>
      </c>
      <c r="K3176" s="52">
        <f>IFERROR(_xll.qlIndexFixing(ONIndex1M,I3176,TRUE,_xll.ohTrigger(RecalcTrigger,Trigger1M)),NA())</f>
        <v>1.5195215462613376E-2</v>
      </c>
      <c r="L3176" s="52">
        <f>IFERROR(_xll.qlIndexFixing(Index3M,H3176,TRUE,_xll.ohTrigger(RecalcTrigger,Trigger3M)),NA())</f>
        <v>1.6727461182644301E-2</v>
      </c>
      <c r="M3176" s="52">
        <f>IFERROR(_xll.qlIndexFixing(ONIndex3M,I3176,TRUE,_xll.ohTrigger(RecalcTrigger,Trigger3M)),NA())</f>
        <v>1.6692196483356625E-2</v>
      </c>
      <c r="N3176" s="52">
        <f>IFERROR(_xll.qlIndexFixing(Index6M,$H3176,TRUE,_xll.ohTrigger(RecalcTrigger,Trigger6M)),NA())</f>
        <v>1.862839129160053E-2</v>
      </c>
      <c r="O3176" s="52">
        <f>IFERROR(_xll.qlIndexFixing(ONIndex6M,I3176,TRUE,_xll.ohTrigger(RecalcTrigger,Trigger6M)),NA())</f>
        <v>1.8542018689249318E-2</v>
      </c>
      <c r="P3176" s="52">
        <f>IFERROR(_xll.qlIndexFixing(Index1Y,$H3176,TRUE,_xll.ohTrigger(RecalcTrigger,Trigger1Y)),NA())</f>
        <v>2.0687725864292565E-2</v>
      </c>
      <c r="Q3176" s="52">
        <f>IFERROR(_xll.qlIndexFixing(ONIndex1Y,I3176,TRUE,_xll.ohTrigger(RecalcTrigger,Trigger1Y)),NA())</f>
        <v>2.0477067254951464E-2</v>
      </c>
    </row>
    <row r="3177" spans="2:17" x14ac:dyDescent="0.2">
      <c r="B3177" s="46" t="s">
        <v>51</v>
      </c>
      <c r="D3177" s="49">
        <f>_xll.qlCalendarAdvance(LocalCalendar,$D3176,B3177,"f",FALSE)</f>
        <v>62066</v>
      </c>
      <c r="E3177" s="49">
        <f>_xll.qlInterestRateIndexValueDate(IndexON,D3177)</f>
        <v>62066</v>
      </c>
      <c r="F3177" s="52">
        <f>IFERROR(_xll.qlIndexFixing(IndexON,D3177,TRUE,_xll.ohTrigger(RecalcTrigger,TriggerON)),NA())</f>
        <v>1.2122781334618082E-2</v>
      </c>
      <c r="H3177" s="49">
        <f>_xll.qlCalendarAdvance(IborCalendar,$H3176,B3177,"f",FALSE)</f>
        <v>62039</v>
      </c>
      <c r="I3177" s="49">
        <f>_xll.qlInterestRateIndexValueDate(Index1M,$H3177)</f>
        <v>62044</v>
      </c>
      <c r="J3177" s="52">
        <f>IFERROR(_xll.qlIndexFixing(Index1M,$H3177,TRUE,_xll.ohTrigger(RecalcTrigger,Trigger1M)),NA())</f>
        <v>1.5204519047617104E-2</v>
      </c>
      <c r="K3177" s="52">
        <f>IFERROR(_xll.qlIndexFixing(ONIndex1M,I3177,TRUE,_xll.ohTrigger(RecalcTrigger,Trigger1M)),NA())</f>
        <v>1.5195215462613376E-2</v>
      </c>
      <c r="L3177" s="52">
        <f>IFERROR(_xll.qlIndexFixing(Index3M,H3177,TRUE,_xll.ohTrigger(RecalcTrigger,Trigger3M)),NA())</f>
        <v>1.6727461182642563E-2</v>
      </c>
      <c r="M3177" s="52">
        <f>IFERROR(_xll.qlIndexFixing(ONIndex3M,I3177,TRUE,_xll.ohTrigger(RecalcTrigger,Trigger3M)),NA())</f>
        <v>1.6692196483196753E-2</v>
      </c>
      <c r="N3177" s="52">
        <f>IFERROR(_xll.qlIndexFixing(Index6M,$H3177,TRUE,_xll.ohTrigger(RecalcTrigger,Trigger6M)),NA())</f>
        <v>1.8627369259640481E-2</v>
      </c>
      <c r="O3177" s="52">
        <f>IFERROR(_xll.qlIndexFixing(ONIndex6M,I3177,TRUE,_xll.ohTrigger(RecalcTrigger,Trigger6M)),NA())</f>
        <v>1.8541946986125879E-2</v>
      </c>
      <c r="P3177" s="52">
        <f>IFERROR(_xll.qlIndexFixing(Index1Y,$H3177,TRUE,_xll.ohTrigger(RecalcTrigger,Trigger1Y)),NA())</f>
        <v>2.0687606412861024E-2</v>
      </c>
      <c r="Q3177" s="52">
        <f>IFERROR(_xll.qlIndexFixing(ONIndex1Y,I3177,TRUE,_xll.ohTrigger(RecalcTrigger,Trigger1Y)),NA())</f>
        <v>2.0476941133038551E-2</v>
      </c>
    </row>
    <row r="3178" spans="2:17" x14ac:dyDescent="0.2">
      <c r="B3178" s="46" t="s">
        <v>51</v>
      </c>
      <c r="D3178" s="49">
        <f>_xll.qlCalendarAdvance(LocalCalendar,$D3177,B3178,"f",FALSE)</f>
        <v>62073</v>
      </c>
      <c r="E3178" s="49">
        <f>_xll.qlInterestRateIndexValueDate(IndexON,D3178)</f>
        <v>62073</v>
      </c>
      <c r="F3178" s="52">
        <f>IFERROR(_xll.qlIndexFixing(IndexON,D3178,TRUE,_xll.ohTrigger(RecalcTrigger,TriggerON)),NA())</f>
        <v>1.2122781334698018E-2</v>
      </c>
      <c r="H3178" s="49">
        <f>_xll.qlCalendarAdvance(IborCalendar,$H3177,B3178,"f",FALSE)</f>
        <v>62046</v>
      </c>
      <c r="I3178" s="49">
        <f>_xll.qlInterestRateIndexValueDate(Index1M,$H3178)</f>
        <v>62050</v>
      </c>
      <c r="J3178" s="52">
        <f>IFERROR(_xll.qlIndexFixing(Index1M,$H3178,TRUE,_xll.ohTrigger(RecalcTrigger,Trigger1M)),NA())</f>
        <v>1.520451904761444E-2</v>
      </c>
      <c r="K3178" s="52">
        <f>IFERROR(_xll.qlIndexFixing(ONIndex1M,I3178,TRUE,_xll.ohTrigger(RecalcTrigger,Trigger1M)),NA())</f>
        <v>1.519521546253344E-2</v>
      </c>
      <c r="L3178" s="52">
        <f>IFERROR(_xll.qlIndexFixing(Index3M,H3178,TRUE,_xll.ohTrigger(RecalcTrigger,Trigger3M)),NA())</f>
        <v>1.6727461182643431E-2</v>
      </c>
      <c r="M3178" s="52">
        <f>IFERROR(_xll.qlIndexFixing(ONIndex3M,I3178,TRUE,_xll.ohTrigger(RecalcTrigger,Trigger3M)),NA())</f>
        <v>1.6692196483276689E-2</v>
      </c>
      <c r="N3178" s="52">
        <f>IFERROR(_xll.qlIndexFixing(Index6M,$H3178,TRUE,_xll.ohTrigger(RecalcTrigger,Trigger6M)),NA())</f>
        <v>1.8627793206977827E-2</v>
      </c>
      <c r="O3178" s="52">
        <f>IFERROR(_xll.qlIndexFixing(ONIndex6M,I3178,TRUE,_xll.ohTrigger(RecalcTrigger,Trigger6M)),NA())</f>
        <v>1.8541893358063888E-2</v>
      </c>
      <c r="P3178" s="52">
        <f>IFERROR(_xll.qlIndexFixing(Index1Y,$H3178,TRUE,_xll.ohTrigger(RecalcTrigger,Trigger1Y)),NA())</f>
        <v>2.0687517092812899E-2</v>
      </c>
      <c r="Q3178" s="52">
        <f>IFERROR(_xll.qlIndexFixing(ONIndex1Y,I3178,TRUE,_xll.ohTrigger(RecalcTrigger,Trigger1Y)),NA())</f>
        <v>2.0476846804493576E-2</v>
      </c>
    </row>
    <row r="3179" spans="2:17" x14ac:dyDescent="0.2">
      <c r="B3179" s="46" t="s">
        <v>51</v>
      </c>
      <c r="D3179" s="49">
        <f>_xll.qlCalendarAdvance(LocalCalendar,$D3178,B3179,"f",FALSE)</f>
        <v>62080</v>
      </c>
      <c r="E3179" s="49">
        <f>_xll.qlInterestRateIndexValueDate(IndexON,D3179)</f>
        <v>62080</v>
      </c>
      <c r="F3179" s="52">
        <f>IFERROR(_xll.qlIndexFixing(IndexON,D3179,TRUE,_xll.ohTrigger(RecalcTrigger,TriggerON)),NA())</f>
        <v>1.2122781334618082E-2</v>
      </c>
      <c r="H3179" s="49">
        <f>_xll.qlCalendarAdvance(IborCalendar,$H3178,B3179,"f",FALSE)</f>
        <v>62053</v>
      </c>
      <c r="I3179" s="49">
        <f>_xll.qlInterestRateIndexValueDate(Index1M,$H3179)</f>
        <v>62057</v>
      </c>
      <c r="J3179" s="52">
        <f>IFERROR(_xll.qlIndexFixing(Index1M,$H3179,TRUE,_xll.ohTrigger(RecalcTrigger,Trigger1M)),NA())</f>
        <v>1.5205160954078756E-2</v>
      </c>
      <c r="K3179" s="52">
        <f>IFERROR(_xll.qlIndexFixing(ONIndex1M,I3179,TRUE,_xll.ohTrigger(RecalcTrigger,Trigger1M)),NA())</f>
        <v>1.5195215462613376E-2</v>
      </c>
      <c r="L3179" s="52">
        <f>IFERROR(_xll.qlIndexFixing(Index3M,H3179,TRUE,_xll.ohTrigger(RecalcTrigger,Trigger3M)),NA())</f>
        <v>1.6727461182643431E-2</v>
      </c>
      <c r="M3179" s="52">
        <f>IFERROR(_xll.qlIndexFixing(ONIndex3M,I3179,TRUE,_xll.ohTrigger(RecalcTrigger,Trigger3M)),NA())</f>
        <v>1.6692196483356625E-2</v>
      </c>
      <c r="N3179" s="52">
        <f>IFERROR(_xll.qlIndexFixing(Index6M,$H3179,TRUE,_xll.ohTrigger(RecalcTrigger,Trigger6M)),NA())</f>
        <v>1.8628208656155838E-2</v>
      </c>
      <c r="O3179" s="52">
        <f>IFERROR(_xll.qlIndexFixing(ONIndex6M,I3179,TRUE,_xll.ohTrigger(RecalcTrigger,Trigger6M)),NA())</f>
        <v>1.8541830954141858E-2</v>
      </c>
      <c r="P3179" s="52">
        <f>IFERROR(_xll.qlIndexFixing(Index1Y,$H3179,TRUE,_xll.ohTrigger(RecalcTrigger,Trigger1Y)),NA())</f>
        <v>2.068741317699295E-2</v>
      </c>
      <c r="Q3179" s="52">
        <f>IFERROR(_xll.qlIndexFixing(ONIndex1Y,I3179,TRUE,_xll.ohTrigger(RecalcTrigger,Trigger1Y)),NA())</f>
        <v>2.0476737039656356E-2</v>
      </c>
    </row>
    <row r="3180" spans="2:17" x14ac:dyDescent="0.2">
      <c r="B3180" s="46" t="s">
        <v>51</v>
      </c>
      <c r="D3180" s="49">
        <f>_xll.qlCalendarAdvance(LocalCalendar,$D3179,B3180,"f",FALSE)</f>
        <v>62088</v>
      </c>
      <c r="E3180" s="49">
        <f>_xll.qlInterestRateIndexValueDate(IndexON,D3180)</f>
        <v>62088</v>
      </c>
      <c r="F3180" s="52">
        <f>IFERROR(_xll.qlIndexFixing(IndexON,D3180,TRUE,_xll.ohTrigger(RecalcTrigger,TriggerON)),NA())</f>
        <v>1.2122781334618082E-2</v>
      </c>
      <c r="H3180" s="49">
        <f>_xll.qlCalendarAdvance(IborCalendar,$H3179,B3180,"f",FALSE)</f>
        <v>62060</v>
      </c>
      <c r="I3180" s="49">
        <f>_xll.qlInterestRateIndexValueDate(Index1M,$H3180)</f>
        <v>62064</v>
      </c>
      <c r="J3180" s="52">
        <f>IFERROR(_xll.qlIndexFixing(Index1M,$H3180,TRUE,_xll.ohTrigger(RecalcTrigger,Trigger1M)),NA())</f>
        <v>1.5204839996333052E-2</v>
      </c>
      <c r="K3180" s="52">
        <f>IFERROR(_xll.qlIndexFixing(ONIndex1M,I3180,TRUE,_xll.ohTrigger(RecalcTrigger,Trigger1M)),NA())</f>
        <v>1.5195215462613376E-2</v>
      </c>
      <c r="L3180" s="52">
        <f>IFERROR(_xll.qlIndexFixing(Index3M,H3180,TRUE,_xll.ohTrigger(RecalcTrigger,Trigger3M)),NA())</f>
        <v>1.6727073119059153E-2</v>
      </c>
      <c r="M3180" s="52">
        <f>IFERROR(_xll.qlIndexFixing(ONIndex3M,I3180,TRUE,_xll.ohTrigger(RecalcTrigger,Trigger3M)),NA())</f>
        <v>1.6692196483276689E-2</v>
      </c>
      <c r="N3180" s="52">
        <f>IFERROR(_xll.qlIndexFixing(Index6M,$H3180,TRUE,_xll.ohTrigger(RecalcTrigger,Trigger6M)),NA())</f>
        <v>1.8627671959392231E-2</v>
      </c>
      <c r="O3180" s="52">
        <f>IFERROR(_xll.qlIndexFixing(ONIndex6M,I3180,TRUE,_xll.ohTrigger(RecalcTrigger,Trigger6M)),NA())</f>
        <v>1.8541768724720242E-2</v>
      </c>
      <c r="P3180" s="52">
        <f>IFERROR(_xll.qlIndexFixing(Index1Y,$H3180,TRUE,_xll.ohTrigger(RecalcTrigger,Trigger1Y)),NA())</f>
        <v>2.0687309574452705E-2</v>
      </c>
      <c r="Q3180" s="52">
        <f>IFERROR(_xll.qlIndexFixing(ONIndex1Y,I3180,TRUE,_xll.ohTrigger(RecalcTrigger,Trigger1Y)),NA())</f>
        <v>2.0476627581613727E-2</v>
      </c>
    </row>
    <row r="3181" spans="2:17" x14ac:dyDescent="0.2">
      <c r="B3181" s="46" t="s">
        <v>51</v>
      </c>
      <c r="D3181" s="49">
        <f>_xll.qlCalendarAdvance(LocalCalendar,$D3180,B3181,"f",FALSE)</f>
        <v>62095</v>
      </c>
      <c r="E3181" s="49">
        <f>_xll.qlInterestRateIndexValueDate(IndexON,D3181)</f>
        <v>62095</v>
      </c>
      <c r="F3181" s="52">
        <f>IFERROR(_xll.qlIndexFixing(IndexON,D3181,TRUE,_xll.ohTrigger(RecalcTrigger,TriggerON)),NA())</f>
        <v>1.2122781334538146E-2</v>
      </c>
      <c r="H3181" s="49">
        <f>_xll.qlCalendarAdvance(IborCalendar,$H3180,B3181,"f",FALSE)</f>
        <v>62067</v>
      </c>
      <c r="I3181" s="49">
        <f>_xll.qlInterestRateIndexValueDate(Index1M,$H3181)</f>
        <v>62071</v>
      </c>
      <c r="J3181" s="52">
        <f>IFERROR(_xll.qlIndexFixing(Index1M,$H3181,TRUE,_xll.ohTrigger(RecalcTrigger,Trigger1M)),NA())</f>
        <v>1.5204839996330474E-2</v>
      </c>
      <c r="K3181" s="52">
        <f>IFERROR(_xll.qlIndexFixing(ONIndex1M,I3181,TRUE,_xll.ohTrigger(RecalcTrigger,Trigger1M)),NA())</f>
        <v>1.519521546253344E-2</v>
      </c>
      <c r="L3181" s="52">
        <f>IFERROR(_xll.qlIndexFixing(Index3M,H3181,TRUE,_xll.ohTrigger(RecalcTrigger,Trigger3M)),NA())</f>
        <v>1.6727073119058276E-2</v>
      </c>
      <c r="M3181" s="52">
        <f>IFERROR(_xll.qlIndexFixing(ONIndex3M,I3181,TRUE,_xll.ohTrigger(RecalcTrigger,Trigger3M)),NA())</f>
        <v>1.6692196483196753E-2</v>
      </c>
      <c r="N3181" s="52">
        <f>IFERROR(_xll.qlIndexFixing(Index6M,$H3181,TRUE,_xll.ohTrigger(RecalcTrigger,Trigger6M)),NA())</f>
        <v>1.8627611599730347E-2</v>
      </c>
      <c r="O3181" s="52">
        <f>IFERROR(_xll.qlIndexFixing(ONIndex6M,I3181,TRUE,_xll.ohTrigger(RecalcTrigger,Trigger6M)),NA())</f>
        <v>1.8541706669639169E-2</v>
      </c>
      <c r="P3181" s="52">
        <f>IFERROR(_xll.qlIndexFixing(Index1Y,$H3181,TRUE,_xll.ohTrigger(RecalcTrigger,Trigger1Y)),NA())</f>
        <v>2.0687206285191943E-2</v>
      </c>
      <c r="Q3181" s="52">
        <f>IFERROR(_xll.qlIndexFixing(ONIndex1Y,I3181,TRUE,_xll.ohTrigger(RecalcTrigger,Trigger1Y)),NA())</f>
        <v>2.0476518430445623E-2</v>
      </c>
    </row>
    <row r="3182" spans="2:17" x14ac:dyDescent="0.2">
      <c r="B3182" s="46" t="s">
        <v>51</v>
      </c>
      <c r="D3182" s="49">
        <f>_xll.qlCalendarAdvance(LocalCalendar,$D3181,B3182,"f",FALSE)</f>
        <v>62102</v>
      </c>
      <c r="E3182" s="49">
        <f>_xll.qlInterestRateIndexValueDate(IndexON,D3182)</f>
        <v>62102</v>
      </c>
      <c r="F3182" s="52">
        <f>IFERROR(_xll.qlIndexFixing(IndexON,D3182,TRUE,_xll.ohTrigger(RecalcTrigger,TriggerON)),NA())</f>
        <v>1.2122781334618082E-2</v>
      </c>
      <c r="H3182" s="49">
        <f>_xll.qlCalendarAdvance(IborCalendar,$H3181,B3182,"f",FALSE)</f>
        <v>62074</v>
      </c>
      <c r="I3182" s="49">
        <f>_xll.qlInterestRateIndexValueDate(Index1M,$H3182)</f>
        <v>62078</v>
      </c>
      <c r="J3182" s="52">
        <f>IFERROR(_xll.qlIndexFixing(Index1M,$H3182,TRUE,_xll.ohTrigger(RecalcTrigger,Trigger1M)),NA())</f>
        <v>1.5204839996333052E-2</v>
      </c>
      <c r="K3182" s="52">
        <f>IFERROR(_xll.qlIndexFixing(ONIndex1M,I3182,TRUE,_xll.ohTrigger(RecalcTrigger,Trigger1M)),NA())</f>
        <v>1.5195215462613376E-2</v>
      </c>
      <c r="L3182" s="52">
        <f>IFERROR(_xll.qlIndexFixing(Index3M,H3182,TRUE,_xll.ohTrigger(RecalcTrigger,Trigger3M)),NA())</f>
        <v>1.6727073119059153E-2</v>
      </c>
      <c r="M3182" s="52">
        <f>IFERROR(_xll.qlIndexFixing(ONIndex3M,I3182,TRUE,_xll.ohTrigger(RecalcTrigger,Trigger3M)),NA())</f>
        <v>1.6692196483276689E-2</v>
      </c>
      <c r="N3182" s="52">
        <f>IFERROR(_xll.qlIndexFixing(Index6M,$H3182,TRUE,_xll.ohTrigger(RecalcTrigger,Trigger6M)),NA())</f>
        <v>1.8627551416156619E-2</v>
      </c>
      <c r="O3182" s="52">
        <f>IFERROR(_xll.qlIndexFixing(ONIndex6M,I3182,TRUE,_xll.ohTrigger(RecalcTrigger,Trigger6M)),NA())</f>
        <v>1.8541644789138445E-2</v>
      </c>
      <c r="P3182" s="52">
        <f>IFERROR(_xll.qlIndexFixing(Index1Y,$H3182,TRUE,_xll.ohTrigger(RecalcTrigger,Trigger1Y)),NA())</f>
        <v>2.0687103309211106E-2</v>
      </c>
      <c r="Q3182" s="52">
        <f>IFERROR(_xll.qlIndexFixing(ONIndex1Y,I3182,TRUE,_xll.ohTrigger(RecalcTrigger,Trigger1Y)),NA())</f>
        <v>2.0476409586231981E-2</v>
      </c>
    </row>
    <row r="3183" spans="2:17" x14ac:dyDescent="0.2">
      <c r="B3183" s="46" t="s">
        <v>51</v>
      </c>
      <c r="D3183" s="49">
        <f>_xll.qlCalendarAdvance(LocalCalendar,$D3182,B3183,"f",FALSE)</f>
        <v>62109</v>
      </c>
      <c r="E3183" s="49">
        <f>_xll.qlInterestRateIndexValueDate(IndexON,D3183)</f>
        <v>62109</v>
      </c>
      <c r="F3183" s="52">
        <f>IFERROR(_xll.qlIndexFixing(IndexON,D3183,TRUE,_xll.ohTrigger(RecalcTrigger,TriggerON)),NA())</f>
        <v>1.2122781334618082E-2</v>
      </c>
      <c r="H3183" s="49">
        <f>_xll.qlCalendarAdvance(IborCalendar,$H3182,B3183,"f",FALSE)</f>
        <v>62081</v>
      </c>
      <c r="I3183" s="49">
        <f>_xll.qlInterestRateIndexValueDate(Index1M,$H3183)</f>
        <v>62085</v>
      </c>
      <c r="J3183" s="52">
        <f>IFERROR(_xll.qlIndexFixing(Index1M,$H3183,TRUE,_xll.ohTrigger(RecalcTrigger,Trigger1M)),NA())</f>
        <v>1.5204839996333052E-2</v>
      </c>
      <c r="K3183" s="52">
        <f>IFERROR(_xll.qlIndexFixing(ONIndex1M,I3183,TRUE,_xll.ohTrigger(RecalcTrigger,Trigger1M)),NA())</f>
        <v>1.5195215462613376E-2</v>
      </c>
      <c r="L3183" s="52">
        <f>IFERROR(_xll.qlIndexFixing(Index3M,H3183,TRUE,_xll.ohTrigger(RecalcTrigger,Trigger3M)),NA())</f>
        <v>1.6727073119059153E-2</v>
      </c>
      <c r="M3183" s="52">
        <f>IFERROR(_xll.qlIndexFixing(ONIndex3M,I3183,TRUE,_xll.ohTrigger(RecalcTrigger,Trigger3M)),NA())</f>
        <v>1.6692196483196753E-2</v>
      </c>
      <c r="N3183" s="52">
        <f>IFERROR(_xll.qlIndexFixing(Index6M,$H3183,TRUE,_xll.ohTrigger(RecalcTrigger,Trigger6M)),NA())</f>
        <v>1.8627491408669726E-2</v>
      </c>
      <c r="O3183" s="52">
        <f>IFERROR(_xll.qlIndexFixing(ONIndex6M,I3183,TRUE,_xll.ohTrigger(RecalcTrigger,Trigger6M)),NA())</f>
        <v>1.8541583082898327E-2</v>
      </c>
      <c r="P3183" s="52">
        <f>IFERROR(_xll.qlIndexFixing(Index1Y,$H3183,TRUE,_xll.ohTrigger(RecalcTrigger,Trigger1Y)),NA())</f>
        <v>2.0687000646509093E-2</v>
      </c>
      <c r="Q3183" s="52">
        <f>IFERROR(_xll.qlIndexFixing(ONIndex1Y,I3183,TRUE,_xll.ohTrigger(RecalcTrigger,Trigger1Y)),NA())</f>
        <v>2.047630104857312E-2</v>
      </c>
    </row>
    <row r="3184" spans="2:17" x14ac:dyDescent="0.2">
      <c r="B3184" s="46" t="s">
        <v>51</v>
      </c>
      <c r="D3184" s="49">
        <f>_xll.qlCalendarAdvance(LocalCalendar,$D3183,B3184,"f",FALSE)</f>
        <v>62116</v>
      </c>
      <c r="E3184" s="49">
        <f>_xll.qlInterestRateIndexValueDate(IndexON,D3184)</f>
        <v>62116</v>
      </c>
      <c r="F3184" s="52">
        <f>IFERROR(_xll.qlIndexFixing(IndexON,D3184,TRUE,_xll.ohTrigger(RecalcTrigger,TriggerON)),NA())</f>
        <v>1.2122781334698018E-2</v>
      </c>
      <c r="H3184" s="49">
        <f>_xll.qlCalendarAdvance(IborCalendar,$H3183,B3184,"f",FALSE)</f>
        <v>62089</v>
      </c>
      <c r="I3184" s="49">
        <f>_xll.qlInterestRateIndexValueDate(Index1M,$H3184)</f>
        <v>62093</v>
      </c>
      <c r="J3184" s="52">
        <f>IFERROR(_xll.qlIndexFixing(Index1M,$H3184,TRUE,_xll.ohTrigger(RecalcTrigger,Trigger1M)),NA())</f>
        <v>1.5204839996330474E-2</v>
      </c>
      <c r="K3184" s="52">
        <f>IFERROR(_xll.qlIndexFixing(ONIndex1M,I3184,TRUE,_xll.ohTrigger(RecalcTrigger,Trigger1M)),NA())</f>
        <v>1.519553614949043E-2</v>
      </c>
      <c r="L3184" s="52">
        <f>IFERROR(_xll.qlIndexFixing(Index3M,H3184,TRUE,_xll.ohTrigger(RecalcTrigger,Trigger3M)),NA())</f>
        <v>1.6725132981122048E-2</v>
      </c>
      <c r="M3184" s="52">
        <f>IFERROR(_xll.qlIndexFixing(ONIndex3M,I3184,TRUE,_xll.ohTrigger(RecalcTrigger,Trigger3M)),NA())</f>
        <v>1.6692583468560507E-2</v>
      </c>
      <c r="N3184" s="52">
        <f>IFERROR(_xll.qlIndexFixing(Index6M,$H3184,TRUE,_xll.ohTrigger(RecalcTrigger,Trigger6M)),NA())</f>
        <v>1.8626946851808455E-2</v>
      </c>
      <c r="O3184" s="52">
        <f>IFERROR(_xll.qlIndexFixing(ONIndex6M,I3184,TRUE,_xll.ohTrigger(RecalcTrigger,Trigger6M)),NA())</f>
        <v>1.8541985871740607E-2</v>
      </c>
      <c r="P3184" s="52">
        <f>IFERROR(_xll.qlIndexFixing(Index1Y,$H3184,TRUE,_xll.ohTrigger(RecalcTrigger,Trigger1Y)),NA())</f>
        <v>2.0686883701314523E-2</v>
      </c>
      <c r="Q3184" s="52">
        <f>IFERROR(_xll.qlIndexFixing(ONIndex1Y,I3184,TRUE,_xll.ohTrigger(RecalcTrigger,Trigger1Y)),NA())</f>
        <v>2.0476751990696762E-2</v>
      </c>
    </row>
    <row r="3185" spans="2:17" x14ac:dyDescent="0.2">
      <c r="B3185" s="46" t="s">
        <v>51</v>
      </c>
      <c r="D3185" s="49">
        <f>_xll.qlCalendarAdvance(LocalCalendar,$D3184,B3185,"f",FALSE)</f>
        <v>62123</v>
      </c>
      <c r="E3185" s="49">
        <f>_xll.qlInterestRateIndexValueDate(IndexON,D3185)</f>
        <v>62123</v>
      </c>
      <c r="F3185" s="52">
        <f>IFERROR(_xll.qlIndexFixing(IndexON,D3185,TRUE,_xll.ohTrigger(RecalcTrigger,TriggerON)),NA())</f>
        <v>1.2122781334618082E-2</v>
      </c>
      <c r="H3185" s="49">
        <f>_xll.qlCalendarAdvance(IborCalendar,$H3184,B3185,"f",FALSE)</f>
        <v>62096</v>
      </c>
      <c r="I3185" s="49">
        <f>_xll.qlInterestRateIndexValueDate(Index1M,$H3185)</f>
        <v>62100</v>
      </c>
      <c r="J3185" s="52">
        <f>IFERROR(_xll.qlIndexFixing(Index1M,$H3185,TRUE,_xll.ohTrigger(RecalcTrigger,Trigger1M)),NA())</f>
        <v>1.5204839996333052E-2</v>
      </c>
      <c r="K3185" s="52">
        <f>IFERROR(_xll.qlIndexFixing(ONIndex1M,I3185,TRUE,_xll.ohTrigger(RecalcTrigger,Trigger1M)),NA())</f>
        <v>1.5195215462613376E-2</v>
      </c>
      <c r="L3185" s="52">
        <f>IFERROR(_xll.qlIndexFixing(Index3M,H3185,TRUE,_xll.ohTrigger(RecalcTrigger,Trigger3M)),NA())</f>
        <v>1.6726685067474101E-2</v>
      </c>
      <c r="M3185" s="52">
        <f>IFERROR(_xll.qlIndexFixing(ONIndex3M,I3185,TRUE,_xll.ohTrigger(RecalcTrigger,Trigger3M)),NA())</f>
        <v>1.6692196483276689E-2</v>
      </c>
      <c r="N3185" s="52">
        <f>IFERROR(_xll.qlIndexFixing(Index6M,$H3185,TRUE,_xll.ohTrigger(RecalcTrigger,Trigger6M)),NA())</f>
        <v>1.8626887212145962E-2</v>
      </c>
      <c r="O3185" s="52">
        <f>IFERROR(_xll.qlIndexFixing(ONIndex6M,I3185,TRUE,_xll.ohTrigger(RecalcTrigger,Trigger6M)),NA())</f>
        <v>1.854145144291941E-2</v>
      </c>
      <c r="P3185" s="52">
        <f>IFERROR(_xll.qlIndexFixing(Index1Y,$H3185,TRUE,_xll.ohTrigger(RecalcTrigger,Trigger1Y)),NA())</f>
        <v>2.0686781709925821E-2</v>
      </c>
      <c r="Q3185" s="52">
        <f>IFERROR(_xll.qlIndexFixing(ONIndex1Y,I3185,TRUE,_xll.ohTrigger(RecalcTrigger,Trigger1Y)),NA())</f>
        <v>2.0476069501551564E-2</v>
      </c>
    </row>
    <row r="3186" spans="2:17" x14ac:dyDescent="0.2">
      <c r="B3186" s="46" t="s">
        <v>51</v>
      </c>
      <c r="D3186" s="49">
        <f>_xll.qlCalendarAdvance(LocalCalendar,$D3185,B3186,"f",FALSE)</f>
        <v>62130</v>
      </c>
      <c r="E3186" s="49">
        <f>_xll.qlInterestRateIndexValueDate(IndexON,D3186)</f>
        <v>62130</v>
      </c>
      <c r="F3186" s="52">
        <f>IFERROR(_xll.qlIndexFixing(IndexON,D3186,TRUE,_xll.ohTrigger(RecalcTrigger,TriggerON)),NA())</f>
        <v>1.2122781334618082E-2</v>
      </c>
      <c r="H3186" s="49">
        <f>_xll.qlCalendarAdvance(IborCalendar,$H3185,B3186,"f",FALSE)</f>
        <v>62103</v>
      </c>
      <c r="I3186" s="49">
        <f>_xll.qlInterestRateIndexValueDate(Index1M,$H3186)</f>
        <v>62107</v>
      </c>
      <c r="J3186" s="52">
        <f>IFERROR(_xll.qlIndexFixing(Index1M,$H3186,TRUE,_xll.ohTrigger(RecalcTrigger,Trigger1M)),NA())</f>
        <v>1.5204839996330474E-2</v>
      </c>
      <c r="K3186" s="52">
        <f>IFERROR(_xll.qlIndexFixing(ONIndex1M,I3186,TRUE,_xll.ohTrigger(RecalcTrigger,Trigger1M)),NA())</f>
        <v>1.519521546253344E-2</v>
      </c>
      <c r="L3186" s="52">
        <f>IFERROR(_xll.qlIndexFixing(Index3M,H3186,TRUE,_xll.ohTrigger(RecalcTrigger,Trigger3M)),NA())</f>
        <v>1.6726685067474989E-2</v>
      </c>
      <c r="M3186" s="52">
        <f>IFERROR(_xll.qlIndexFixing(ONIndex3M,I3186,TRUE,_xll.ohTrigger(RecalcTrigger,Trigger3M)),NA())</f>
        <v>1.6692196483276689E-2</v>
      </c>
      <c r="N3186" s="52">
        <f>IFERROR(_xll.qlIndexFixing(Index6M,$H3186,TRUE,_xll.ohTrigger(RecalcTrigger,Trigger6M)),NA())</f>
        <v>1.8626827748562294E-2</v>
      </c>
      <c r="O3186" s="52">
        <f>IFERROR(_xll.qlIndexFixing(ONIndex6M,I3186,TRUE,_xll.ohTrigger(RecalcTrigger,Trigger6M)),NA())</f>
        <v>1.8541390285120585E-2</v>
      </c>
      <c r="P3186" s="52">
        <f>IFERROR(_xll.qlIndexFixing(Index1Y,$H3186,TRUE,_xll.ohTrigger(RecalcTrigger,Trigger1Y)),NA())</f>
        <v>2.0686680031815726E-2</v>
      </c>
      <c r="Q3186" s="52">
        <f>IFERROR(_xll.qlIndexFixing(ONIndex1Y,I3186,TRUE,_xll.ohTrigger(RecalcTrigger,Trigger1Y)),NA())</f>
        <v>2.0475961928401176E-2</v>
      </c>
    </row>
    <row r="3187" spans="2:17" x14ac:dyDescent="0.2">
      <c r="B3187" s="46" t="s">
        <v>51</v>
      </c>
      <c r="D3187" s="49">
        <f>_xll.qlCalendarAdvance(LocalCalendar,$D3186,B3187,"f",FALSE)</f>
        <v>62137</v>
      </c>
      <c r="E3187" s="49">
        <f>_xll.qlInterestRateIndexValueDate(IndexON,D3187)</f>
        <v>62137</v>
      </c>
      <c r="F3187" s="52">
        <f>IFERROR(_xll.qlIndexFixing(IndexON,D3187,TRUE,_xll.ohTrigger(RecalcTrigger,TriggerON)),NA())</f>
        <v>1.2122781334618082E-2</v>
      </c>
      <c r="H3187" s="49">
        <f>_xll.qlCalendarAdvance(IborCalendar,$H3186,B3187,"f",FALSE)</f>
        <v>62110</v>
      </c>
      <c r="I3187" s="49">
        <f>_xll.qlInterestRateIndexValueDate(Index1M,$H3187)</f>
        <v>62114</v>
      </c>
      <c r="J3187" s="52">
        <f>IFERROR(_xll.qlIndexFixing(Index1M,$H3187,TRUE,_xll.ohTrigger(RecalcTrigger,Trigger1M)),NA())</f>
        <v>1.5204839996330474E-2</v>
      </c>
      <c r="K3187" s="52">
        <f>IFERROR(_xll.qlIndexFixing(ONIndex1M,I3187,TRUE,_xll.ohTrigger(RecalcTrigger,Trigger1M)),NA())</f>
        <v>1.5195215462613376E-2</v>
      </c>
      <c r="L3187" s="52">
        <f>IFERROR(_xll.qlIndexFixing(Index3M,H3187,TRUE,_xll.ohTrigger(RecalcTrigger,Trigger3M)),NA())</f>
        <v>1.6726685067474101E-2</v>
      </c>
      <c r="M3187" s="52">
        <f>IFERROR(_xll.qlIndexFixing(ONIndex3M,I3187,TRUE,_xll.ohTrigger(RecalcTrigger,Trigger3M)),NA())</f>
        <v>1.6692196483196753E-2</v>
      </c>
      <c r="N3187" s="52">
        <f>IFERROR(_xll.qlIndexFixing(Index6M,$H3187,TRUE,_xll.ohTrigger(RecalcTrigger,Trigger6M)),NA())</f>
        <v>1.8626768461056559E-2</v>
      </c>
      <c r="O3187" s="52">
        <f>IFERROR(_xll.qlIndexFixing(ONIndex6M,I3187,TRUE,_xll.ohTrigger(RecalcTrigger,Trigger6M)),NA())</f>
        <v>1.8541329301662302E-2</v>
      </c>
      <c r="P3187" s="52">
        <f>IFERROR(_xll.qlIndexFixing(Index1Y,$H3187,TRUE,_xll.ohTrigger(RecalcTrigger,Trigger1Y)),NA())</f>
        <v>2.0686578666985332E-2</v>
      </c>
      <c r="Q3187" s="52">
        <f>IFERROR(_xll.qlIndexFixing(ONIndex1Y,I3187,TRUE,_xll.ohTrigger(RecalcTrigger,Trigger1Y)),NA())</f>
        <v>2.0475854662205251E-2</v>
      </c>
    </row>
    <row r="3188" spans="2:17" x14ac:dyDescent="0.2">
      <c r="B3188" s="46" t="s">
        <v>51</v>
      </c>
      <c r="D3188" s="49">
        <f>_xll.qlCalendarAdvance(LocalCalendar,$D3187,B3188,"f",FALSE)</f>
        <v>62144</v>
      </c>
      <c r="E3188" s="49">
        <f>_xll.qlInterestRateIndexValueDate(IndexON,D3188)</f>
        <v>62144</v>
      </c>
      <c r="F3188" s="52">
        <f>IFERROR(_xll.qlIndexFixing(IndexON,D3188,TRUE,_xll.ohTrigger(RecalcTrigger,TriggerON)),NA())</f>
        <v>1.2122781334618082E-2</v>
      </c>
      <c r="H3188" s="49">
        <f>_xll.qlCalendarAdvance(IborCalendar,$H3187,B3188,"f",FALSE)</f>
        <v>62117</v>
      </c>
      <c r="I3188" s="49">
        <f>_xll.qlInterestRateIndexValueDate(Index1M,$H3188)</f>
        <v>62121</v>
      </c>
      <c r="J3188" s="52">
        <f>IFERROR(_xll.qlIndexFixing(Index1M,$H3188,TRUE,_xll.ohTrigger(RecalcTrigger,Trigger1M)),NA())</f>
        <v>1.5204839996330474E-2</v>
      </c>
      <c r="K3188" s="52">
        <f>IFERROR(_xll.qlIndexFixing(ONIndex1M,I3188,TRUE,_xll.ohTrigger(RecalcTrigger,Trigger1M)),NA())</f>
        <v>1.519521546253344E-2</v>
      </c>
      <c r="L3188" s="52">
        <f>IFERROR(_xll.qlIndexFixing(Index3M,H3188,TRUE,_xll.ohTrigger(RecalcTrigger,Trigger3M)),NA())</f>
        <v>1.6726685067474101E-2</v>
      </c>
      <c r="M3188" s="52">
        <f>IFERROR(_xll.qlIndexFixing(ONIndex3M,I3188,TRUE,_xll.ohTrigger(RecalcTrigger,Trigger3M)),NA())</f>
        <v>1.6692196483276689E-2</v>
      </c>
      <c r="N3188" s="52">
        <f>IFERROR(_xll.qlIndexFixing(Index6M,$H3188,TRUE,_xll.ohTrigger(RecalcTrigger,Trigger6M)),NA())</f>
        <v>1.8626709349629206E-2</v>
      </c>
      <c r="O3188" s="52">
        <f>IFERROR(_xll.qlIndexFixing(ONIndex6M,I3188,TRUE,_xll.ohTrigger(RecalcTrigger,Trigger6M)),NA())</f>
        <v>1.8541268492704432E-2</v>
      </c>
      <c r="P3188" s="52">
        <f>IFERROR(_xll.qlIndexFixing(Index1Y,$H3188,TRUE,_xll.ohTrigger(RecalcTrigger,Trigger1Y)),NA())</f>
        <v>2.068647761543355E-2</v>
      </c>
      <c r="Q3188" s="52">
        <f>IFERROR(_xll.qlIndexFixing(ONIndex1Y,I3188,TRUE,_xll.ohTrigger(RecalcTrigger,Trigger1Y)),NA())</f>
        <v>2.0475747702883851E-2</v>
      </c>
    </row>
    <row r="3189" spans="2:17" x14ac:dyDescent="0.2">
      <c r="B3189" s="46" t="s">
        <v>51</v>
      </c>
      <c r="D3189" s="49">
        <f>_xll.qlCalendarAdvance(LocalCalendar,$D3188,B3189,"f",FALSE)</f>
        <v>62151</v>
      </c>
      <c r="E3189" s="49">
        <f>_xll.qlInterestRateIndexValueDate(IndexON,D3189)</f>
        <v>62151</v>
      </c>
      <c r="F3189" s="52">
        <f>IFERROR(_xll.qlIndexFixing(IndexON,D3189,TRUE,_xll.ohTrigger(RecalcTrigger,TriggerON)),NA())</f>
        <v>1.2122781334618082E-2</v>
      </c>
      <c r="H3189" s="49">
        <f>_xll.qlCalendarAdvance(IborCalendar,$H3188,B3189,"f",FALSE)</f>
        <v>62124</v>
      </c>
      <c r="I3189" s="49">
        <f>_xll.qlInterestRateIndexValueDate(Index1M,$H3189)</f>
        <v>62128</v>
      </c>
      <c r="J3189" s="52">
        <f>IFERROR(_xll.qlIndexFixing(Index1M,$H3189,TRUE,_xll.ohTrigger(RecalcTrigger,Trigger1M)),NA())</f>
        <v>1.5203877177278891E-2</v>
      </c>
      <c r="K3189" s="52">
        <f>IFERROR(_xll.qlIndexFixing(ONIndex1M,I3189,TRUE,_xll.ohTrigger(RecalcTrigger,Trigger1M)),NA())</f>
        <v>1.5195215462613376E-2</v>
      </c>
      <c r="L3189" s="52">
        <f>IFERROR(_xll.qlIndexFixing(Index3M,H3189,TRUE,_xll.ohTrigger(RecalcTrigger,Trigger3M)),NA())</f>
        <v>1.6727073119059153E-2</v>
      </c>
      <c r="M3189" s="52">
        <f>IFERROR(_xll.qlIndexFixing(ONIndex3M,I3189,TRUE,_xll.ohTrigger(RecalcTrigger,Trigger3M)),NA())</f>
        <v>1.6692196483196753E-2</v>
      </c>
      <c r="N3189" s="52">
        <f>IFERROR(_xll.qlIndexFixing(Index6M,$H3189,TRUE,_xll.ohTrigger(RecalcTrigger,Trigger6M)),NA())</f>
        <v>1.8626650414279786E-2</v>
      </c>
      <c r="O3189" s="52">
        <f>IFERROR(_xll.qlIndexFixing(ONIndex6M,I3189,TRUE,_xll.ohTrigger(RecalcTrigger,Trigger6M)),NA())</f>
        <v>1.8541207858246977E-2</v>
      </c>
      <c r="P3189" s="52">
        <f>IFERROR(_xll.qlIndexFixing(Index1Y,$H3189,TRUE,_xll.ohTrigger(RecalcTrigger,Trigger1Y)),NA())</f>
        <v>2.0686376877160594E-2</v>
      </c>
      <c r="Q3189" s="52">
        <f>IFERROR(_xll.qlIndexFixing(ONIndex1Y,I3189,TRUE,_xll.ohTrigger(RecalcTrigger,Trigger1Y)),NA())</f>
        <v>2.0475641050197169E-2</v>
      </c>
    </row>
    <row r="3190" spans="2:17" x14ac:dyDescent="0.2">
      <c r="B3190" s="46" t="s">
        <v>51</v>
      </c>
      <c r="D3190" s="49">
        <f>_xll.qlCalendarAdvance(LocalCalendar,$D3189,B3190,"f",FALSE)</f>
        <v>62158</v>
      </c>
      <c r="E3190" s="49">
        <f>_xll.qlInterestRateIndexValueDate(IndexON,D3190)</f>
        <v>62158</v>
      </c>
      <c r="F3190" s="52">
        <f>IFERROR(_xll.qlIndexFixing(IndexON,D3190,TRUE,_xll.ohTrigger(RecalcTrigger,TriggerON)),NA())</f>
        <v>1.2122781334618082E-2</v>
      </c>
      <c r="H3190" s="49">
        <f>_xll.qlCalendarAdvance(IborCalendar,$H3189,B3190,"f",FALSE)</f>
        <v>62131</v>
      </c>
      <c r="I3190" s="49">
        <f>_xll.qlInterestRateIndexValueDate(Index1M,$H3190)</f>
        <v>62135</v>
      </c>
      <c r="J3190" s="52">
        <f>IFERROR(_xll.qlIndexFixing(Index1M,$H3190,TRUE,_xll.ohTrigger(RecalcTrigger,Trigger1M)),NA())</f>
        <v>1.5203877177278891E-2</v>
      </c>
      <c r="K3190" s="52">
        <f>IFERROR(_xll.qlIndexFixing(ONIndex1M,I3190,TRUE,_xll.ohTrigger(RecalcTrigger,Trigger1M)),NA())</f>
        <v>1.519521546253344E-2</v>
      </c>
      <c r="L3190" s="52">
        <f>IFERROR(_xll.qlIndexFixing(Index3M,H3190,TRUE,_xll.ohTrigger(RecalcTrigger,Trigger3M)),NA())</f>
        <v>1.6726685067474101E-2</v>
      </c>
      <c r="M3190" s="52">
        <f>IFERROR(_xll.qlIndexFixing(ONIndex3M,I3190,TRUE,_xll.ohTrigger(RecalcTrigger,Trigger3M)),NA())</f>
        <v>1.6692196483196753E-2</v>
      </c>
      <c r="N3190" s="52">
        <f>IFERROR(_xll.qlIndexFixing(Index6M,$H3190,TRUE,_xll.ohTrigger(RecalcTrigger,Trigger6M)),NA())</f>
        <v>1.8626591655009631E-2</v>
      </c>
      <c r="O3190" s="52">
        <f>IFERROR(_xll.qlIndexFixing(ONIndex6M,I3190,TRUE,_xll.ohTrigger(RecalcTrigger,Trigger6M)),NA())</f>
        <v>1.8541147398130065E-2</v>
      </c>
      <c r="P3190" s="52">
        <f>IFERROR(_xll.qlIndexFixing(Index1Y,$H3190,TRUE,_xll.ohTrigger(RecalcTrigger,Trigger1Y)),NA())</f>
        <v>2.0686276452166464E-2</v>
      </c>
      <c r="Q3190" s="52">
        <f>IFERROR(_xll.qlIndexFixing(ONIndex1Y,I3190,TRUE,_xll.ohTrigger(RecalcTrigger,Trigger1Y)),NA())</f>
        <v>2.0475534704544884E-2</v>
      </c>
    </row>
    <row r="3191" spans="2:17" x14ac:dyDescent="0.2">
      <c r="B3191" s="46" t="s">
        <v>51</v>
      </c>
      <c r="D3191" s="49">
        <f>_xll.qlCalendarAdvance(LocalCalendar,$D3190,B3191,"f",FALSE)</f>
        <v>62165</v>
      </c>
      <c r="E3191" s="49">
        <f>_xll.qlInterestRateIndexValueDate(IndexON,D3191)</f>
        <v>62165</v>
      </c>
      <c r="F3191" s="52">
        <f>IFERROR(_xll.qlIndexFixing(IndexON,D3191,TRUE,_xll.ohTrigger(RecalcTrigger,TriggerON)),NA())</f>
        <v>1.2122781334618082E-2</v>
      </c>
      <c r="H3191" s="49">
        <f>_xll.qlCalendarAdvance(IborCalendar,$H3190,B3191,"f",FALSE)</f>
        <v>62138</v>
      </c>
      <c r="I3191" s="49">
        <f>_xll.qlInterestRateIndexValueDate(Index1M,$H3191)</f>
        <v>62142</v>
      </c>
      <c r="J3191" s="52">
        <f>IFERROR(_xll.qlIndexFixing(Index1M,$H3191,TRUE,_xll.ohTrigger(RecalcTrigger,Trigger1M)),NA())</f>
        <v>1.5203877177278891E-2</v>
      </c>
      <c r="K3191" s="52">
        <f>IFERROR(_xll.qlIndexFixing(ONIndex1M,I3191,TRUE,_xll.ohTrigger(RecalcTrigger,Trigger1M)),NA())</f>
        <v>1.519521546253344E-2</v>
      </c>
      <c r="L3191" s="52">
        <f>IFERROR(_xll.qlIndexFixing(Index3M,H3191,TRUE,_xll.ohTrigger(RecalcTrigger,Trigger3M)),NA())</f>
        <v>1.6726685067474101E-2</v>
      </c>
      <c r="M3191" s="52">
        <f>IFERROR(_xll.qlIndexFixing(ONIndex3M,I3191,TRUE,_xll.ohTrigger(RecalcTrigger,Trigger3M)),NA())</f>
        <v>1.6692196483276689E-2</v>
      </c>
      <c r="N3191" s="52">
        <f>IFERROR(_xll.qlIndexFixing(Index6M,$H3191,TRUE,_xll.ohTrigger(RecalcTrigger,Trigger6M)),NA())</f>
        <v>1.862653307181741E-2</v>
      </c>
      <c r="O3191" s="52">
        <f>IFERROR(_xll.qlIndexFixing(ONIndex6M,I3191,TRUE,_xll.ohTrigger(RecalcTrigger,Trigger6M)),NA())</f>
        <v>1.8541087112673438E-2</v>
      </c>
      <c r="P3191" s="52">
        <f>IFERROR(_xll.qlIndexFixing(Index1Y,$H3191,TRUE,_xll.ohTrigger(RecalcTrigger,Trigger1Y)),NA())</f>
        <v>2.0686176340450724E-2</v>
      </c>
      <c r="Q3191" s="52">
        <f>IFERROR(_xll.qlIndexFixing(ONIndex1Y,I3191,TRUE,_xll.ohTrigger(RecalcTrigger,Trigger1Y)),NA())</f>
        <v>2.047542866568719E-2</v>
      </c>
    </row>
    <row r="3192" spans="2:17" x14ac:dyDescent="0.2">
      <c r="B3192" s="46" t="s">
        <v>51</v>
      </c>
      <c r="D3192" s="49">
        <f>_xll.qlCalendarAdvance(LocalCalendar,$D3191,B3192,"f",FALSE)</f>
        <v>62172</v>
      </c>
      <c r="E3192" s="49">
        <f>_xll.qlInterestRateIndexValueDate(IndexON,D3192)</f>
        <v>62172</v>
      </c>
      <c r="F3192" s="52">
        <f>IFERROR(_xll.qlIndexFixing(IndexON,D3192,TRUE,_xll.ohTrigger(RecalcTrigger,TriggerON)),NA())</f>
        <v>1.2122781334618082E-2</v>
      </c>
      <c r="H3192" s="49">
        <f>_xll.qlCalendarAdvance(IborCalendar,$H3191,B3192,"f",FALSE)</f>
        <v>62145</v>
      </c>
      <c r="I3192" s="49">
        <f>_xll.qlInterestRateIndexValueDate(Index1M,$H3192)</f>
        <v>62149</v>
      </c>
      <c r="J3192" s="52">
        <f>IFERROR(_xll.qlIndexFixing(Index1M,$H3192,TRUE,_xll.ohTrigger(RecalcTrigger,Trigger1M)),NA())</f>
        <v>1.5203877177278891E-2</v>
      </c>
      <c r="K3192" s="52">
        <f>IFERROR(_xll.qlIndexFixing(ONIndex1M,I3192,TRUE,_xll.ohTrigger(RecalcTrigger,Trigger1M)),NA())</f>
        <v>1.5195215462613376E-2</v>
      </c>
      <c r="L3192" s="52">
        <f>IFERROR(_xll.qlIndexFixing(Index3M,H3192,TRUE,_xll.ohTrigger(RecalcTrigger,Trigger3M)),NA())</f>
        <v>1.6727073119059153E-2</v>
      </c>
      <c r="M3192" s="52">
        <f>IFERROR(_xll.qlIndexFixing(ONIndex3M,I3192,TRUE,_xll.ohTrigger(RecalcTrigger,Trigger3M)),NA())</f>
        <v>1.6692196483276689E-2</v>
      </c>
      <c r="N3192" s="52">
        <f>IFERROR(_xll.qlIndexFixing(Index6M,$H3192,TRUE,_xll.ohTrigger(RecalcTrigger,Trigger6M)),NA())</f>
        <v>1.8626950933500929E-2</v>
      </c>
      <c r="O3192" s="52">
        <f>IFERROR(_xll.qlIndexFixing(ONIndex6M,I3192,TRUE,_xll.ohTrigger(RecalcTrigger,Trigger6M)),NA())</f>
        <v>1.8541027001557353E-2</v>
      </c>
      <c r="P3192" s="52">
        <f>IFERROR(_xll.qlIndexFixing(Index1Y,$H3192,TRUE,_xll.ohTrigger(RecalcTrigger,Trigger1Y)),NA())</f>
        <v>2.0686076542014032E-2</v>
      </c>
      <c r="Q3192" s="52">
        <f>IFERROR(_xll.qlIndexFixing(ONIndex1Y,I3192,TRUE,_xll.ohTrigger(RecalcTrigger,Trigger1Y)),NA())</f>
        <v>2.0475322933783957E-2</v>
      </c>
    </row>
    <row r="3193" spans="2:17" x14ac:dyDescent="0.2">
      <c r="B3193" s="46" t="s">
        <v>51</v>
      </c>
      <c r="D3193" s="49">
        <f>_xll.qlCalendarAdvance(LocalCalendar,$D3192,B3193,"f",FALSE)</f>
        <v>62179</v>
      </c>
      <c r="E3193" s="49">
        <f>_xll.qlInterestRateIndexValueDate(IndexON,D3193)</f>
        <v>62179</v>
      </c>
      <c r="F3193" s="52">
        <f>IFERROR(_xll.qlIndexFixing(IndexON,D3193,TRUE,_xll.ohTrigger(RecalcTrigger,TriggerON)),NA())</f>
        <v>1.2122781334698018E-2</v>
      </c>
      <c r="H3193" s="49">
        <f>_xll.qlCalendarAdvance(IborCalendar,$H3192,B3193,"f",FALSE)</f>
        <v>62152</v>
      </c>
      <c r="I3193" s="49">
        <f>_xll.qlInterestRateIndexValueDate(Index1M,$H3193)</f>
        <v>62156</v>
      </c>
      <c r="J3193" s="52">
        <f>IFERROR(_xll.qlIndexFixing(Index1M,$H3193,TRUE,_xll.ohTrigger(RecalcTrigger,Trigger1M)),NA())</f>
        <v>1.5204839996333052E-2</v>
      </c>
      <c r="K3193" s="52">
        <f>IFERROR(_xll.qlIndexFixing(ONIndex1M,I3193,TRUE,_xll.ohTrigger(RecalcTrigger,Trigger1M)),NA())</f>
        <v>1.519521546253344E-2</v>
      </c>
      <c r="L3193" s="52">
        <f>IFERROR(_xll.qlIndexFixing(Index3M,H3193,TRUE,_xll.ohTrigger(RecalcTrigger,Trigger3M)),NA())</f>
        <v>1.6727461182643431E-2</v>
      </c>
      <c r="M3193" s="52">
        <f>IFERROR(_xll.qlIndexFixing(ONIndex3M,I3193,TRUE,_xll.ohTrigger(RecalcTrigger,Trigger3M)),NA())</f>
        <v>1.6692196483276689E-2</v>
      </c>
      <c r="N3193" s="52">
        <f>IFERROR(_xll.qlIndexFixing(Index6M,$H3193,TRUE,_xll.ohTrigger(RecalcTrigger,Trigger6M)),NA())</f>
        <v>1.8627845320641649E-2</v>
      </c>
      <c r="O3193" s="52">
        <f>IFERROR(_xll.qlIndexFixing(ONIndex6M,I3193,TRUE,_xll.ohTrigger(RecalcTrigger,Trigger6M)),NA())</f>
        <v>1.854096706478181E-2</v>
      </c>
      <c r="P3193" s="52">
        <f>IFERROR(_xll.qlIndexFixing(Index1Y,$H3193,TRUE,_xll.ohTrigger(RecalcTrigger,Trigger1Y)),NA())</f>
        <v>2.0685977056855508E-2</v>
      </c>
      <c r="Q3193" s="52">
        <f>IFERROR(_xll.qlIndexFixing(ONIndex1Y,I3193,TRUE,_xll.ohTrigger(RecalcTrigger,Trigger1Y)),NA())</f>
        <v>2.0475217508515442E-2</v>
      </c>
    </row>
    <row r="3194" spans="2:17" x14ac:dyDescent="0.2">
      <c r="B3194" s="46" t="s">
        <v>51</v>
      </c>
      <c r="D3194" s="49">
        <f>_xll.qlCalendarAdvance(LocalCalendar,$D3193,B3194,"f",FALSE)</f>
        <v>62186</v>
      </c>
      <c r="E3194" s="49">
        <f>_xll.qlInterestRateIndexValueDate(IndexON,D3194)</f>
        <v>62186</v>
      </c>
      <c r="F3194" s="52">
        <f>IFERROR(_xll.qlIndexFixing(IndexON,D3194,TRUE,_xll.ohTrigger(RecalcTrigger,TriggerON)),NA())</f>
        <v>1.2122781334698018E-2</v>
      </c>
      <c r="H3194" s="49">
        <f>_xll.qlCalendarAdvance(IborCalendar,$H3193,B3194,"f",FALSE)</f>
        <v>62159</v>
      </c>
      <c r="I3194" s="49">
        <f>_xll.qlInterestRateIndexValueDate(Index1M,$H3194)</f>
        <v>62163</v>
      </c>
      <c r="J3194" s="52">
        <f>IFERROR(_xll.qlIndexFixing(Index1M,$H3194,TRUE,_xll.ohTrigger(RecalcTrigger,Trigger1M)),NA())</f>
        <v>1.5204839996333052E-2</v>
      </c>
      <c r="K3194" s="52">
        <f>IFERROR(_xll.qlIndexFixing(ONIndex1M,I3194,TRUE,_xll.ohTrigger(RecalcTrigger,Trigger1M)),NA())</f>
        <v>1.5195215462613376E-2</v>
      </c>
      <c r="L3194" s="52">
        <f>IFERROR(_xll.qlIndexFixing(Index3M,H3194,TRUE,_xll.ohTrigger(RecalcTrigger,Trigger3M)),NA())</f>
        <v>1.6727461182642563E-2</v>
      </c>
      <c r="M3194" s="52">
        <f>IFERROR(_xll.qlIndexFixing(ONIndex3M,I3194,TRUE,_xll.ohTrigger(RecalcTrigger,Trigger3M)),NA())</f>
        <v>1.6692196483276689E-2</v>
      </c>
      <c r="N3194" s="52">
        <f>IFERROR(_xll.qlIndexFixing(Index6M,$H3194,TRUE,_xll.ohTrigger(RecalcTrigger,Trigger6M)),NA())</f>
        <v>1.8627787294450839E-2</v>
      </c>
      <c r="O3194" s="52">
        <f>IFERROR(_xll.qlIndexFixing(ONIndex6M,I3194,TRUE,_xll.ohTrigger(RecalcTrigger,Trigger6M)),NA())</f>
        <v>1.8540907302666554E-2</v>
      </c>
      <c r="P3194" s="52">
        <f>IFERROR(_xll.qlIndexFixing(Index1Y,$H3194,TRUE,_xll.ohTrigger(RecalcTrigger,Trigger1Y)),NA())</f>
        <v>2.0685877884975376E-2</v>
      </c>
      <c r="Q3194" s="52">
        <f>IFERROR(_xll.qlIndexFixing(ONIndex1Y,I3194,TRUE,_xll.ohTrigger(RecalcTrigger,Trigger1Y)),NA())</f>
        <v>2.0475112390201389E-2</v>
      </c>
    </row>
    <row r="3195" spans="2:17" x14ac:dyDescent="0.2">
      <c r="B3195" s="46" t="s">
        <v>51</v>
      </c>
      <c r="D3195" s="49">
        <f>_xll.qlCalendarAdvance(LocalCalendar,$D3194,B3195,"f",FALSE)</f>
        <v>62193</v>
      </c>
      <c r="E3195" s="49">
        <f>_xll.qlInterestRateIndexValueDate(IndexON,D3195)</f>
        <v>62193</v>
      </c>
      <c r="F3195" s="52">
        <f>IFERROR(_xll.qlIndexFixing(IndexON,D3195,TRUE,_xll.ohTrigger(RecalcTrigger,TriggerON)),NA())</f>
        <v>1.2122781334698018E-2</v>
      </c>
      <c r="H3195" s="49">
        <f>_xll.qlCalendarAdvance(IborCalendar,$H3194,B3195,"f",FALSE)</f>
        <v>62166</v>
      </c>
      <c r="I3195" s="49">
        <f>_xll.qlInterestRateIndexValueDate(Index1M,$H3195)</f>
        <v>62170</v>
      </c>
      <c r="J3195" s="52">
        <f>IFERROR(_xll.qlIndexFixing(Index1M,$H3195,TRUE,_xll.ohTrigger(RecalcTrigger,Trigger1M)),NA())</f>
        <v>1.5204839996333052E-2</v>
      </c>
      <c r="K3195" s="52">
        <f>IFERROR(_xll.qlIndexFixing(ONIndex1M,I3195,TRUE,_xll.ohTrigger(RecalcTrigger,Trigger1M)),NA())</f>
        <v>1.519521546253344E-2</v>
      </c>
      <c r="L3195" s="52">
        <f>IFERROR(_xll.qlIndexFixing(Index3M,H3195,TRUE,_xll.ohTrigger(RecalcTrigger,Trigger3M)),NA())</f>
        <v>1.6727461182643431E-2</v>
      </c>
      <c r="M3195" s="52">
        <f>IFERROR(_xll.qlIndexFixing(ONIndex3M,I3195,TRUE,_xll.ohTrigger(RecalcTrigger,Trigger3M)),NA())</f>
        <v>1.6692196483276689E-2</v>
      </c>
      <c r="N3195" s="52">
        <f>IFERROR(_xll.qlIndexFixing(Index6M,$H3195,TRUE,_xll.ohTrigger(RecalcTrigger,Trigger6M)),NA())</f>
        <v>1.8627729444366116E-2</v>
      </c>
      <c r="O3195" s="52">
        <f>IFERROR(_xll.qlIndexFixing(ONIndex6M,I3195,TRUE,_xll.ohTrigger(RecalcTrigger,Trigger6M)),NA())</f>
        <v>1.8540847714811903E-2</v>
      </c>
      <c r="P3195" s="52">
        <f>IFERROR(_xll.qlIndexFixing(Index1Y,$H3195,TRUE,_xll.ohTrigger(RecalcTrigger,Trigger1Y)),NA())</f>
        <v>2.0685779026373634E-2</v>
      </c>
      <c r="Q3195" s="52">
        <f>IFERROR(_xll.qlIndexFixing(ONIndex1Y,I3195,TRUE,_xll.ohTrigger(RecalcTrigger,Trigger1Y)),NA())</f>
        <v>2.0475007578761861E-2</v>
      </c>
    </row>
    <row r="3196" spans="2:17" x14ac:dyDescent="0.2">
      <c r="B3196" s="46" t="s">
        <v>51</v>
      </c>
      <c r="D3196" s="49">
        <f>_xll.qlCalendarAdvance(LocalCalendar,$D3195,B3196,"f",FALSE)</f>
        <v>62200</v>
      </c>
      <c r="E3196" s="49">
        <f>_xll.qlInterestRateIndexValueDate(IndexON,D3196)</f>
        <v>62200</v>
      </c>
      <c r="F3196" s="52">
        <f>IFERROR(_xll.qlIndexFixing(IndexON,D3196,TRUE,_xll.ohTrigger(RecalcTrigger,TriggerON)),NA())</f>
        <v>1.2122781334618082E-2</v>
      </c>
      <c r="H3196" s="49">
        <f>_xll.qlCalendarAdvance(IborCalendar,$H3195,B3196,"f",FALSE)</f>
        <v>62173</v>
      </c>
      <c r="I3196" s="49">
        <f>_xll.qlInterestRateIndexValueDate(Index1M,$H3196)</f>
        <v>62177</v>
      </c>
      <c r="J3196" s="52">
        <f>IFERROR(_xll.qlIndexFixing(Index1M,$H3196,TRUE,_xll.ohTrigger(RecalcTrigger,Trigger1M)),NA())</f>
        <v>1.5204839996333052E-2</v>
      </c>
      <c r="K3196" s="52">
        <f>IFERROR(_xll.qlIndexFixing(ONIndex1M,I3196,TRUE,_xll.ohTrigger(RecalcTrigger,Trigger1M)),NA())</f>
        <v>1.519521546253344E-2</v>
      </c>
      <c r="L3196" s="52">
        <f>IFERROR(_xll.qlIndexFixing(Index3M,H3196,TRUE,_xll.ohTrigger(RecalcTrigger,Trigger3M)),NA())</f>
        <v>1.6727461182644301E-2</v>
      </c>
      <c r="M3196" s="52">
        <f>IFERROR(_xll.qlIndexFixing(ONIndex3M,I3196,TRUE,_xll.ohTrigger(RecalcTrigger,Trigger3M)),NA())</f>
        <v>1.6692196483276689E-2</v>
      </c>
      <c r="N3196" s="52">
        <f>IFERROR(_xll.qlIndexFixing(Index6M,$H3196,TRUE,_xll.ohTrigger(RecalcTrigger,Trigger6M)),NA())</f>
        <v>1.862767177038531E-2</v>
      </c>
      <c r="O3196" s="52">
        <f>IFERROR(_xll.qlIndexFixing(ONIndex6M,I3196,TRUE,_xll.ohTrigger(RecalcTrigger,Trigger6M)),NA())</f>
        <v>1.8540788301457667E-2</v>
      </c>
      <c r="P3196" s="52">
        <f>IFERROR(_xll.qlIndexFixing(Index1Y,$H3196,TRUE,_xll.ohTrigger(RecalcTrigger,Trigger1Y)),NA())</f>
        <v>2.0685680481050062E-2</v>
      </c>
      <c r="Q3196" s="52">
        <f>IFERROR(_xll.qlIndexFixing(ONIndex1Y,I3196,TRUE,_xll.ohTrigger(RecalcTrigger,Trigger1Y)),NA())</f>
        <v>2.0474903074276796E-2</v>
      </c>
    </row>
    <row r="3197" spans="2:17" x14ac:dyDescent="0.2">
      <c r="B3197" s="46" t="s">
        <v>51</v>
      </c>
      <c r="D3197" s="49">
        <f>_xll.qlCalendarAdvance(LocalCalendar,$D3196,B3197,"f",FALSE)</f>
        <v>62207</v>
      </c>
      <c r="E3197" s="49">
        <f>_xll.qlInterestRateIndexValueDate(IndexON,D3197)</f>
        <v>62207</v>
      </c>
      <c r="F3197" s="52">
        <f>IFERROR(_xll.qlIndexFixing(IndexON,D3197,TRUE,_xll.ohTrigger(RecalcTrigger,TriggerON)),NA())</f>
        <v>1.2122781334698018E-2</v>
      </c>
      <c r="H3197" s="49">
        <f>_xll.qlCalendarAdvance(IborCalendar,$H3196,B3197,"f",FALSE)</f>
        <v>62184</v>
      </c>
      <c r="I3197" s="49">
        <f>_xll.qlInterestRateIndexValueDate(Index1M,$H3197)</f>
        <v>62186</v>
      </c>
      <c r="J3197" s="52">
        <f>IFERROR(_xll.qlIndexFixing(Index1M,$H3197,TRUE,_xll.ohTrigger(RecalcTrigger,Trigger1M)),NA())</f>
        <v>1.5205481920861756E-2</v>
      </c>
      <c r="K3197" s="52">
        <f>IFERROR(_xll.qlIndexFixing(ONIndex1M,I3197,TRUE,_xll.ohTrigger(RecalcTrigger,Trigger1M)),NA())</f>
        <v>1.5195215462613376E-2</v>
      </c>
      <c r="L3197" s="52">
        <f>IFERROR(_xll.qlIndexFixing(Index3M,H3197,TRUE,_xll.ohTrigger(RecalcTrigger,Trigger3M)),NA())</f>
        <v>1.6727073119060035E-2</v>
      </c>
      <c r="M3197" s="52">
        <f>IFERROR(_xll.qlIndexFixing(ONIndex3M,I3197,TRUE,_xll.ohTrigger(RecalcTrigger,Trigger3M)),NA())</f>
        <v>1.6692196483276689E-2</v>
      </c>
      <c r="N3197" s="52">
        <f>IFERROR(_xll.qlIndexFixing(Index6M,$H3197,TRUE,_xll.ohTrigger(RecalcTrigger,Trigger6M)),NA())</f>
        <v>1.8627121522788902E-2</v>
      </c>
      <c r="O3197" s="52">
        <f>IFERROR(_xll.qlIndexFixing(ONIndex6M,I3197,TRUE,_xll.ohTrigger(RecalcTrigger,Trigger6M)),NA())</f>
        <v>1.8540712169237139E-2</v>
      </c>
      <c r="P3197" s="52">
        <f>IFERROR(_xll.qlIndexFixing(Index1Y,$H3197,TRUE,_xll.ohTrigger(RecalcTrigger,Trigger1Y)),NA())</f>
        <v>2.0685554240246824E-2</v>
      </c>
      <c r="Q3197" s="52">
        <f>IFERROR(_xll.qlIndexFixing(ONIndex1Y,I3197,TRUE,_xll.ohTrigger(RecalcTrigger,Trigger1Y)),NA())</f>
        <v>2.0474769162115436E-2</v>
      </c>
    </row>
    <row r="3198" spans="2:17" x14ac:dyDescent="0.2">
      <c r="B3198" s="46" t="s">
        <v>51</v>
      </c>
      <c r="D3198" s="49">
        <f>_xll.qlCalendarAdvance(LocalCalendar,$D3197,B3198,"f",FALSE)</f>
        <v>62214</v>
      </c>
      <c r="E3198" s="49">
        <f>_xll.qlInterestRateIndexValueDate(IndexON,D3198)</f>
        <v>62214</v>
      </c>
      <c r="F3198" s="52">
        <f>IFERROR(_xll.qlIndexFixing(IndexON,D3198,TRUE,_xll.ohTrigger(RecalcTrigger,TriggerON)),NA())</f>
        <v>1.2122781334698018E-2</v>
      </c>
      <c r="H3198" s="49">
        <f>_xll.qlCalendarAdvance(IborCalendar,$H3197,B3198,"f",FALSE)</f>
        <v>62191</v>
      </c>
      <c r="I3198" s="49">
        <f>_xll.qlInterestRateIndexValueDate(Index1M,$H3198)</f>
        <v>62193</v>
      </c>
      <c r="J3198" s="52">
        <f>IFERROR(_xll.qlIndexFixing(Index1M,$H3198,TRUE,_xll.ohTrigger(RecalcTrigger,Trigger1M)),NA())</f>
        <v>1.5205160954081254E-2</v>
      </c>
      <c r="K3198" s="52">
        <f>IFERROR(_xll.qlIndexFixing(ONIndex1M,I3198,TRUE,_xll.ohTrigger(RecalcTrigger,Trigger1M)),NA())</f>
        <v>1.5195215462613376E-2</v>
      </c>
      <c r="L3198" s="52">
        <f>IFERROR(_xll.qlIndexFixing(Index3M,H3198,TRUE,_xll.ohTrigger(RecalcTrigger,Trigger3M)),NA())</f>
        <v>1.6727073119059153E-2</v>
      </c>
      <c r="M3198" s="52">
        <f>IFERROR(_xll.qlIndexFixing(ONIndex3M,I3198,TRUE,_xll.ohTrigger(RecalcTrigger,Trigger3M)),NA())</f>
        <v>1.6692196483276689E-2</v>
      </c>
      <c r="N3198" s="52">
        <f>IFERROR(_xll.qlIndexFixing(Index6M,$H3198,TRUE,_xll.ohTrigger(RecalcTrigger,Trigger6M)),NA())</f>
        <v>1.8627064241706296E-2</v>
      </c>
      <c r="O3198" s="52">
        <f>IFERROR(_xll.qlIndexFixing(ONIndex6M,I3198,TRUE,_xll.ohTrigger(RecalcTrigger,Trigger6M)),NA())</f>
        <v>1.8540653154683895E-2</v>
      </c>
      <c r="P3198" s="52">
        <f>IFERROR(_xll.qlIndexFixing(Index1Y,$H3198,TRUE,_xll.ohTrigger(RecalcTrigger,Trigger1Y)),NA())</f>
        <v>2.0685456410987391E-2</v>
      </c>
      <c r="Q3198" s="52">
        <f>IFERROR(_xll.qlIndexFixing(ONIndex1Y,I3198,TRUE,_xll.ohTrigger(RecalcTrigger,Trigger1Y)),NA())</f>
        <v>2.0474665358829469E-2</v>
      </c>
    </row>
    <row r="3199" spans="2:17" x14ac:dyDescent="0.2">
      <c r="B3199" s="46" t="s">
        <v>51</v>
      </c>
      <c r="D3199" s="49">
        <f>_xll.qlCalendarAdvance(LocalCalendar,$D3198,B3199,"f",FALSE)</f>
        <v>62221</v>
      </c>
      <c r="E3199" s="49">
        <f>_xll.qlInterestRateIndexValueDate(IndexON,D3199)</f>
        <v>62221</v>
      </c>
      <c r="F3199" s="52">
        <f>IFERROR(_xll.qlIndexFixing(IndexON,D3199,TRUE,_xll.ohTrigger(RecalcTrigger,TriggerON)),NA())</f>
        <v>1.2122781334618082E-2</v>
      </c>
      <c r="H3199" s="49">
        <f>_xll.qlCalendarAdvance(IborCalendar,$H3198,B3199,"f",FALSE)</f>
        <v>62198</v>
      </c>
      <c r="I3199" s="49">
        <f>_xll.qlInterestRateIndexValueDate(Index1M,$H3199)</f>
        <v>62200</v>
      </c>
      <c r="J3199" s="52">
        <f>IFERROR(_xll.qlIndexFixing(Index1M,$H3199,TRUE,_xll.ohTrigger(RecalcTrigger,Trigger1M)),NA())</f>
        <v>1.5205160954078756E-2</v>
      </c>
      <c r="K3199" s="52">
        <f>IFERROR(_xll.qlIndexFixing(ONIndex1M,I3199,TRUE,_xll.ohTrigger(RecalcTrigger,Trigger1M)),NA())</f>
        <v>1.519521546253344E-2</v>
      </c>
      <c r="L3199" s="52">
        <f>IFERROR(_xll.qlIndexFixing(Index3M,H3199,TRUE,_xll.ohTrigger(RecalcTrigger,Trigger3M)),NA())</f>
        <v>1.6727073119059153E-2</v>
      </c>
      <c r="M3199" s="52">
        <f>IFERROR(_xll.qlIndexFixing(ONIndex3M,I3199,TRUE,_xll.ohTrigger(RecalcTrigger,Trigger3M)),NA())</f>
        <v>1.6692196483276689E-2</v>
      </c>
      <c r="N3199" s="52">
        <f>IFERROR(_xll.qlIndexFixing(Index6M,$H3199,TRUE,_xll.ohTrigger(RecalcTrigger,Trigger6M)),NA())</f>
        <v>1.8627007136720199E-2</v>
      </c>
      <c r="O3199" s="52">
        <f>IFERROR(_xll.qlIndexFixing(ONIndex6M,I3199,TRUE,_xll.ohTrigger(RecalcTrigger,Trigger6M)),NA())</f>
        <v>1.8540594314471193E-2</v>
      </c>
      <c r="P3199" s="52">
        <f>IFERROR(_xll.qlIndexFixing(Index1Y,$H3199,TRUE,_xll.ohTrigger(RecalcTrigger,Trigger1Y)),NA())</f>
        <v>2.0687692733672533E-2</v>
      </c>
      <c r="Q3199" s="52">
        <f>IFERROR(_xll.qlIndexFixing(ONIndex1Y,I3199,TRUE,_xll.ohTrigger(RecalcTrigger,Trigger1Y)),NA())</f>
        <v>2.0474561862418028E-2</v>
      </c>
    </row>
    <row r="3200" spans="2:17" x14ac:dyDescent="0.2">
      <c r="B3200" s="46" t="s">
        <v>51</v>
      </c>
      <c r="D3200" s="49">
        <f>_xll.qlCalendarAdvance(LocalCalendar,$D3199,B3200,"f",FALSE)</f>
        <v>62228</v>
      </c>
      <c r="E3200" s="49">
        <f>_xll.qlInterestRateIndexValueDate(IndexON,D3200)</f>
        <v>62228</v>
      </c>
      <c r="F3200" s="52">
        <f>IFERROR(_xll.qlIndexFixing(IndexON,D3200,TRUE,_xll.ohTrigger(RecalcTrigger,TriggerON)),NA())</f>
        <v>1.2122781334618082E-2</v>
      </c>
      <c r="H3200" s="49">
        <f>_xll.qlCalendarAdvance(IborCalendar,$H3199,B3200,"f",FALSE)</f>
        <v>62205</v>
      </c>
      <c r="I3200" s="49">
        <f>_xll.qlInterestRateIndexValueDate(Index1M,$H3200)</f>
        <v>62207</v>
      </c>
      <c r="J3200" s="52">
        <f>IFERROR(_xll.qlIndexFixing(Index1M,$H3200,TRUE,_xll.ohTrigger(RecalcTrigger,Trigger1M)),NA())</f>
        <v>1.5205481920861756E-2</v>
      </c>
      <c r="K3200" s="52">
        <f>IFERROR(_xll.qlIndexFixing(ONIndex1M,I3200,TRUE,_xll.ohTrigger(RecalcTrigger,Trigger1M)),NA())</f>
        <v>1.519521546253344E-2</v>
      </c>
      <c r="L3200" s="52">
        <f>IFERROR(_xll.qlIndexFixing(Index3M,H3200,TRUE,_xll.ohTrigger(RecalcTrigger,Trigger3M)),NA())</f>
        <v>1.6727073119059153E-2</v>
      </c>
      <c r="M3200" s="52">
        <f>IFERROR(_xll.qlIndexFixing(ONIndex3M,I3200,TRUE,_xll.ohTrigger(RecalcTrigger,Trigger3M)),NA())</f>
        <v>1.6692196483276689E-2</v>
      </c>
      <c r="N3200" s="52">
        <f>IFERROR(_xll.qlIndexFixing(Index6M,$H3200,TRUE,_xll.ohTrigger(RecalcTrigger,Trigger6M)),NA())</f>
        <v>1.8626950207831491E-2</v>
      </c>
      <c r="O3200" s="52">
        <f>IFERROR(_xll.qlIndexFixing(ONIndex6M,I3200,TRUE,_xll.ohTrigger(RecalcTrigger,Trigger6M)),NA())</f>
        <v>1.8540535648838841E-2</v>
      </c>
      <c r="P3200" s="52">
        <f>IFERROR(_xll.qlIndexFixing(Index1Y,$H3200,TRUE,_xll.ohTrigger(RecalcTrigger,Trigger1Y)),NA())</f>
        <v>2.0685261692301941E-2</v>
      </c>
      <c r="Q3200" s="52">
        <f>IFERROR(_xll.qlIndexFixing(ONIndex1Y,I3200,TRUE,_xll.ohTrigger(RecalcTrigger,Trigger1Y)),NA())</f>
        <v>2.0474458672801177E-2</v>
      </c>
    </row>
    <row r="3201" spans="2:17" x14ac:dyDescent="0.2">
      <c r="B3201" s="46" t="s">
        <v>51</v>
      </c>
      <c r="D3201" s="49">
        <f>_xll.qlCalendarAdvance(LocalCalendar,$D3200,B3201,"f",FALSE)</f>
        <v>62235</v>
      </c>
      <c r="E3201" s="49">
        <f>_xll.qlInterestRateIndexValueDate(IndexON,D3201)</f>
        <v>62235</v>
      </c>
      <c r="F3201" s="52">
        <f>IFERROR(_xll.qlIndexFixing(IndexON,D3201,TRUE,_xll.ohTrigger(RecalcTrigger,TriggerON)),NA())</f>
        <v>1.2122781334698018E-2</v>
      </c>
      <c r="H3201" s="49">
        <f>_xll.qlCalendarAdvance(IborCalendar,$H3200,B3201,"f",FALSE)</f>
        <v>62212</v>
      </c>
      <c r="I3201" s="49">
        <f>_xll.qlInterestRateIndexValueDate(Index1M,$H3201)</f>
        <v>62214</v>
      </c>
      <c r="J3201" s="52">
        <f>IFERROR(_xll.qlIndexFixing(Index1M,$H3201,TRUE,_xll.ohTrigger(RecalcTrigger,Trigger1M)),NA())</f>
        <v>1.5205160954081254E-2</v>
      </c>
      <c r="K3201" s="52">
        <f>IFERROR(_xll.qlIndexFixing(ONIndex1M,I3201,TRUE,_xll.ohTrigger(RecalcTrigger,Trigger1M)),NA())</f>
        <v>1.5195215462613376E-2</v>
      </c>
      <c r="L3201" s="52">
        <f>IFERROR(_xll.qlIndexFixing(Index3M,H3201,TRUE,_xll.ohTrigger(RecalcTrigger,Trigger3M)),NA())</f>
        <v>1.6727461182643431E-2</v>
      </c>
      <c r="M3201" s="52">
        <f>IFERROR(_xll.qlIndexFixing(ONIndex3M,I3201,TRUE,_xll.ohTrigger(RecalcTrigger,Trigger3M)),NA())</f>
        <v>1.6692196483276689E-2</v>
      </c>
      <c r="N3201" s="52">
        <f>IFERROR(_xll.qlIndexFixing(Index6M,$H3201,TRUE,_xll.ohTrigger(RecalcTrigger,Trigger6M)),NA())</f>
        <v>1.8628322684941235E-2</v>
      </c>
      <c r="O3201" s="52">
        <f>IFERROR(_xll.qlIndexFixing(ONIndex6M,I3201,TRUE,_xll.ohTrigger(RecalcTrigger,Trigger6M)),NA())</f>
        <v>1.8540477157547031E-2</v>
      </c>
      <c r="P3201" s="52">
        <f>IFERROR(_xll.qlIndexFixing(Index1Y,$H3201,TRUE,_xll.ohTrigger(RecalcTrigger,Trigger1Y)),NA())</f>
        <v>2.0685164802876146E-2</v>
      </c>
      <c r="Q3201" s="52">
        <f>IFERROR(_xll.qlIndexFixing(ONIndex1Y,I3201,TRUE,_xll.ohTrigger(RecalcTrigger,Trigger1Y)),NA())</f>
        <v>2.0474355790218723E-2</v>
      </c>
    </row>
    <row r="3202" spans="2:17" x14ac:dyDescent="0.2">
      <c r="B3202" s="46" t="s">
        <v>51</v>
      </c>
      <c r="D3202" s="49">
        <f>_xll.qlCalendarAdvance(LocalCalendar,$D3201,B3202,"f",FALSE)</f>
        <v>62242</v>
      </c>
      <c r="E3202" s="49">
        <f>_xll.qlInterestRateIndexValueDate(IndexON,D3202)</f>
        <v>62242</v>
      </c>
      <c r="F3202" s="52">
        <f>IFERROR(_xll.qlIndexFixing(IndexON,D3202,TRUE,_xll.ohTrigger(RecalcTrigger,TriggerON)),NA())</f>
        <v>1.2122781334618082E-2</v>
      </c>
      <c r="H3202" s="49">
        <f>_xll.qlCalendarAdvance(IborCalendar,$H3201,B3202,"f",FALSE)</f>
        <v>62219</v>
      </c>
      <c r="I3202" s="49">
        <f>_xll.qlInterestRateIndexValueDate(Index1M,$H3202)</f>
        <v>62221</v>
      </c>
      <c r="J3202" s="52">
        <f>IFERROR(_xll.qlIndexFixing(Index1M,$H3202,TRUE,_xll.ohTrigger(RecalcTrigger,Trigger1M)),NA())</f>
        <v>1.5205160954081254E-2</v>
      </c>
      <c r="K3202" s="52">
        <f>IFERROR(_xll.qlIndexFixing(ONIndex1M,I3202,TRUE,_xll.ohTrigger(RecalcTrigger,Trigger1M)),NA())</f>
        <v>1.519521546253344E-2</v>
      </c>
      <c r="L3202" s="52">
        <f>IFERROR(_xll.qlIndexFixing(Index3M,H3202,TRUE,_xll.ohTrigger(RecalcTrigger,Trigger3M)),NA())</f>
        <v>1.6727461182643431E-2</v>
      </c>
      <c r="M3202" s="52">
        <f>IFERROR(_xll.qlIndexFixing(ONIndex3M,I3202,TRUE,_xll.ohTrigger(RecalcTrigger,Trigger3M)),NA())</f>
        <v>1.6692196483276689E-2</v>
      </c>
      <c r="N3202" s="52">
        <f>IFERROR(_xll.qlIndexFixing(Index6M,$H3202,TRUE,_xll.ohTrigger(RecalcTrigger,Trigger6M)),NA())</f>
        <v>1.8628266137243527E-2</v>
      </c>
      <c r="O3202" s="52">
        <f>IFERROR(_xll.qlIndexFixing(ONIndex6M,I3202,TRUE,_xll.ohTrigger(RecalcTrigger,Trigger6M)),NA())</f>
        <v>1.8540418840755635E-2</v>
      </c>
      <c r="P3202" s="52">
        <f>IFERROR(_xll.qlIndexFixing(Index1Y,$H3202,TRUE,_xll.ohTrigger(RecalcTrigger,Trigger1Y)),NA())</f>
        <v>2.068506822672786E-2</v>
      </c>
      <c r="Q3202" s="52">
        <f>IFERROR(_xll.qlIndexFixing(ONIndex1Y,I3202,TRUE,_xll.ohTrigger(RecalcTrigger,Trigger1Y)),NA())</f>
        <v>2.047425321443086E-2</v>
      </c>
    </row>
    <row r="3203" spans="2:17" x14ac:dyDescent="0.2">
      <c r="B3203" s="46" t="s">
        <v>51</v>
      </c>
      <c r="D3203" s="49">
        <f>_xll.qlCalendarAdvance(LocalCalendar,$D3202,B3203,"f",FALSE)</f>
        <v>62249</v>
      </c>
      <c r="E3203" s="49">
        <f>_xll.qlInterestRateIndexValueDate(IndexON,D3203)</f>
        <v>62249</v>
      </c>
      <c r="F3203" s="52">
        <f>IFERROR(_xll.qlIndexFixing(IndexON,D3203,TRUE,_xll.ohTrigger(RecalcTrigger,TriggerON)),NA())</f>
        <v>1.2122781334618082E-2</v>
      </c>
      <c r="H3203" s="49">
        <f>_xll.qlCalendarAdvance(IborCalendar,$H3202,B3203,"f",FALSE)</f>
        <v>62226</v>
      </c>
      <c r="I3203" s="49">
        <f>_xll.qlInterestRateIndexValueDate(Index1M,$H3203)</f>
        <v>62228</v>
      </c>
      <c r="J3203" s="52">
        <f>IFERROR(_xll.qlIndexFixing(Index1M,$H3203,TRUE,_xll.ohTrigger(RecalcTrigger,Trigger1M)),NA())</f>
        <v>1.5205160954076258E-2</v>
      </c>
      <c r="K3203" s="52">
        <f>IFERROR(_xll.qlIndexFixing(ONIndex1M,I3203,TRUE,_xll.ohTrigger(RecalcTrigger,Trigger1M)),NA())</f>
        <v>1.519521546253344E-2</v>
      </c>
      <c r="L3203" s="52">
        <f>IFERROR(_xll.qlIndexFixing(Index3M,H3203,TRUE,_xll.ohTrigger(RecalcTrigger,Trigger3M)),NA())</f>
        <v>1.6727461182642563E-2</v>
      </c>
      <c r="M3203" s="52">
        <f>IFERROR(_xll.qlIndexFixing(ONIndex3M,I3203,TRUE,_xll.ohTrigger(RecalcTrigger,Trigger3M)),NA())</f>
        <v>1.6692196483196753E-2</v>
      </c>
      <c r="N3203" s="52">
        <f>IFERROR(_xll.qlIndexFixing(Index6M,$H3203,TRUE,_xll.ohTrigger(RecalcTrigger,Trigger6M)),NA())</f>
        <v>1.8628209765669021E-2</v>
      </c>
      <c r="O3203" s="52">
        <f>IFERROR(_xll.qlIndexFixing(ONIndex6M,I3203,TRUE,_xll.ohTrigger(RecalcTrigger,Trigger6M)),NA())</f>
        <v>1.8540360698384717E-2</v>
      </c>
      <c r="P3203" s="52">
        <f>IFERROR(_xll.qlIndexFixing(Index1Y,$H3203,TRUE,_xll.ohTrigger(RecalcTrigger,Trigger1Y)),NA())</f>
        <v>2.0684971963856873E-2</v>
      </c>
      <c r="Q3203" s="52">
        <f>IFERROR(_xll.qlIndexFixing(ONIndex1Y,I3203,TRUE,_xll.ohTrigger(RecalcTrigger,Trigger1Y)),NA())</f>
        <v>2.047415094535765E-2</v>
      </c>
    </row>
    <row r="3204" spans="2:17" x14ac:dyDescent="0.2">
      <c r="B3204" s="46" t="s">
        <v>51</v>
      </c>
      <c r="D3204" s="49">
        <f>_xll.qlCalendarAdvance(LocalCalendar,$D3203,B3204,"f",FALSE)</f>
        <v>62256</v>
      </c>
      <c r="E3204" s="49">
        <f>_xll.qlInterestRateIndexValueDate(IndexON,D3204)</f>
        <v>62256</v>
      </c>
      <c r="F3204" s="52">
        <f>IFERROR(_xll.qlIndexFixing(IndexON,D3204,TRUE,_xll.ohTrigger(RecalcTrigger,TriggerON)),NA())</f>
        <v>1.2122781334618082E-2</v>
      </c>
      <c r="H3204" s="49">
        <f>_xll.qlCalendarAdvance(IborCalendar,$H3203,B3204,"f",FALSE)</f>
        <v>62233</v>
      </c>
      <c r="I3204" s="49">
        <f>_xll.qlInterestRateIndexValueDate(Index1M,$H3204)</f>
        <v>62235</v>
      </c>
      <c r="J3204" s="52">
        <f>IFERROR(_xll.qlIndexFixing(Index1M,$H3204,TRUE,_xll.ohTrigger(RecalcTrigger,Trigger1M)),NA())</f>
        <v>1.5205160954078756E-2</v>
      </c>
      <c r="K3204" s="52">
        <f>IFERROR(_xll.qlIndexFixing(ONIndex1M,I3204,TRUE,_xll.ohTrigger(RecalcTrigger,Trigger1M)),NA())</f>
        <v>1.5195215462613376E-2</v>
      </c>
      <c r="L3204" s="52">
        <f>IFERROR(_xll.qlIndexFixing(Index3M,H3204,TRUE,_xll.ohTrigger(RecalcTrigger,Trigger3M)),NA())</f>
        <v>1.6727461182643431E-2</v>
      </c>
      <c r="M3204" s="52">
        <f>IFERROR(_xll.qlIndexFixing(ONIndex3M,I3204,TRUE,_xll.ohTrigger(RecalcTrigger,Trigger3M)),NA())</f>
        <v>1.6692196483196753E-2</v>
      </c>
      <c r="N3204" s="52">
        <f>IFERROR(_xll.qlIndexFixing(Index6M,$H3204,TRUE,_xll.ohTrigger(RecalcTrigger,Trigger6M)),NA())</f>
        <v>1.8628153570219439E-2</v>
      </c>
      <c r="O3204" s="52">
        <f>IFERROR(_xll.qlIndexFixing(ONIndex6M,I3204,TRUE,_xll.ohTrigger(RecalcTrigger,Trigger6M)),NA())</f>
        <v>1.8540302730594149E-2</v>
      </c>
      <c r="P3204" s="52">
        <f>IFERROR(_xll.qlIndexFixing(Index1Y,$H3204,TRUE,_xll.ohTrigger(RecalcTrigger,Trigger1Y)),NA())</f>
        <v>2.0684876014263616E-2</v>
      </c>
      <c r="Q3204" s="52">
        <f>IFERROR(_xll.qlIndexFixing(ONIndex1Y,I3204,TRUE,_xll.ohTrigger(RecalcTrigger,Trigger1Y)),NA())</f>
        <v>2.0474048983398774E-2</v>
      </c>
    </row>
    <row r="3205" spans="2:17" x14ac:dyDescent="0.2">
      <c r="B3205" s="46" t="s">
        <v>51</v>
      </c>
      <c r="D3205" s="49">
        <f>_xll.qlCalendarAdvance(LocalCalendar,$D3204,B3205,"f",FALSE)</f>
        <v>62263</v>
      </c>
      <c r="E3205" s="49">
        <f>_xll.qlInterestRateIndexValueDate(IndexON,D3205)</f>
        <v>62263</v>
      </c>
      <c r="F3205" s="52">
        <f>IFERROR(_xll.qlIndexFixing(IndexON,D3205,TRUE,_xll.ohTrigger(RecalcTrigger,TriggerON)),NA())</f>
        <v>1.2122781334618082E-2</v>
      </c>
      <c r="H3205" s="49">
        <f>_xll.qlCalendarAdvance(IborCalendar,$H3204,B3205,"f",FALSE)</f>
        <v>62240</v>
      </c>
      <c r="I3205" s="49">
        <f>_xll.qlInterestRateIndexValueDate(Index1M,$H3205)</f>
        <v>62242</v>
      </c>
      <c r="J3205" s="52">
        <f>IFERROR(_xll.qlIndexFixing(Index1M,$H3205,TRUE,_xll.ohTrigger(RecalcTrigger,Trigger1M)),NA())</f>
        <v>1.5205160954078756E-2</v>
      </c>
      <c r="K3205" s="52">
        <f>IFERROR(_xll.qlIndexFixing(ONIndex1M,I3205,TRUE,_xll.ohTrigger(RecalcTrigger,Trigger1M)),NA())</f>
        <v>1.5195215462613376E-2</v>
      </c>
      <c r="L3205" s="52">
        <f>IFERROR(_xll.qlIndexFixing(Index3M,H3205,TRUE,_xll.ohTrigger(RecalcTrigger,Trigger3M)),NA())</f>
        <v>1.6727461182642563E-2</v>
      </c>
      <c r="M3205" s="52">
        <f>IFERROR(_xll.qlIndexFixing(ONIndex3M,I3205,TRUE,_xll.ohTrigger(RecalcTrigger,Trigger3M)),NA())</f>
        <v>1.6692196483276689E-2</v>
      </c>
      <c r="N3205" s="52">
        <f>IFERROR(_xll.qlIndexFixing(Index6M,$H3205,TRUE,_xll.ohTrigger(RecalcTrigger,Trigger6M)),NA())</f>
        <v>1.862666820482781E-2</v>
      </c>
      <c r="O3205" s="52">
        <f>IFERROR(_xll.qlIndexFixing(ONIndex6M,I3205,TRUE,_xll.ohTrigger(RecalcTrigger,Trigger6M)),NA())</f>
        <v>1.854024493722406E-2</v>
      </c>
      <c r="P3205" s="52">
        <f>IFERROR(_xll.qlIndexFixing(Index1Y,$H3205,TRUE,_xll.ohTrigger(RecalcTrigger,Trigger1Y)),NA())</f>
        <v>2.0684780377947434E-2</v>
      </c>
      <c r="Q3205" s="52">
        <f>IFERROR(_xll.qlIndexFixing(ONIndex1Y,I3205,TRUE,_xll.ohTrigger(RecalcTrigger,Trigger1Y)),NA())</f>
        <v>2.0473947328074615E-2</v>
      </c>
    </row>
    <row r="3206" spans="2:17" x14ac:dyDescent="0.2">
      <c r="B3206" s="46" t="s">
        <v>51</v>
      </c>
      <c r="D3206" s="49">
        <f>_xll.qlCalendarAdvance(LocalCalendar,$D3205,B3206,"f",FALSE)</f>
        <v>62270</v>
      </c>
      <c r="E3206" s="49">
        <f>_xll.qlInterestRateIndexValueDate(IndexON,D3206)</f>
        <v>62270</v>
      </c>
      <c r="F3206" s="52">
        <f>IFERROR(_xll.qlIndexFixing(IndexON,D3206,TRUE,_xll.ohTrigger(RecalcTrigger,TriggerON)),NA())</f>
        <v>1.2122781334538146E-2</v>
      </c>
      <c r="H3206" s="49">
        <f>_xll.qlCalendarAdvance(IborCalendar,$H3205,B3206,"f",FALSE)</f>
        <v>62247</v>
      </c>
      <c r="I3206" s="49">
        <f>_xll.qlInterestRateIndexValueDate(Index1M,$H3206)</f>
        <v>62249</v>
      </c>
      <c r="J3206" s="52">
        <f>IFERROR(_xll.qlIndexFixing(Index1M,$H3206,TRUE,_xll.ohTrigger(RecalcTrigger,Trigger1M)),NA())</f>
        <v>1.5205160954081254E-2</v>
      </c>
      <c r="K3206" s="52">
        <f>IFERROR(_xll.qlIndexFixing(ONIndex1M,I3206,TRUE,_xll.ohTrigger(RecalcTrigger,Trigger1M)),NA())</f>
        <v>1.5195215462613376E-2</v>
      </c>
      <c r="L3206" s="52">
        <f>IFERROR(_xll.qlIndexFixing(Index3M,H3206,TRUE,_xll.ohTrigger(RecalcTrigger,Trigger3M)),NA())</f>
        <v>1.6727461182643431E-2</v>
      </c>
      <c r="M3206" s="52">
        <f>IFERROR(_xll.qlIndexFixing(ONIndex3M,I3206,TRUE,_xll.ohTrigger(RecalcTrigger,Trigger3M)),NA())</f>
        <v>1.6692196483276689E-2</v>
      </c>
      <c r="N3206" s="52">
        <f>IFERROR(_xll.qlIndexFixing(Index6M,$H3206,TRUE,_xll.ohTrigger(RecalcTrigger,Trigger6M)),NA())</f>
        <v>1.8626612332516446E-2</v>
      </c>
      <c r="O3206" s="52">
        <f>IFERROR(_xll.qlIndexFixing(ONIndex6M,I3206,TRUE,_xll.ohTrigger(RecalcTrigger,Trigger6M)),NA())</f>
        <v>1.8540187318274448E-2</v>
      </c>
      <c r="P3206" s="52">
        <f>IFERROR(_xll.qlIndexFixing(Index1Y,$H3206,TRUE,_xll.ohTrigger(RecalcTrigger,Trigger1Y)),NA())</f>
        <v>2.0684685054908548E-2</v>
      </c>
      <c r="Q3206" s="52">
        <f>IFERROR(_xll.qlIndexFixing(ONIndex1Y,I3206,TRUE,_xll.ohTrigger(RecalcTrigger,Trigger1Y)),NA())</f>
        <v>2.0473845979624983E-2</v>
      </c>
    </row>
    <row r="3207" spans="2:17" x14ac:dyDescent="0.2">
      <c r="B3207" s="46" t="s">
        <v>51</v>
      </c>
      <c r="D3207" s="49">
        <f>_xll.qlCalendarAdvance(LocalCalendar,$D3206,B3207,"f",FALSE)</f>
        <v>62277</v>
      </c>
      <c r="E3207" s="49">
        <f>_xll.qlInterestRateIndexValueDate(IndexON,D3207)</f>
        <v>62277</v>
      </c>
      <c r="F3207" s="52">
        <f>IFERROR(_xll.qlIndexFixing(IndexON,D3207,TRUE,_xll.ohTrigger(RecalcTrigger,TriggerON)),NA())</f>
        <v>1.2123393689325024E-2</v>
      </c>
      <c r="H3207" s="49">
        <f>_xll.qlCalendarAdvance(IborCalendar,$H3206,B3207,"f",FALSE)</f>
        <v>62254</v>
      </c>
      <c r="I3207" s="49">
        <f>_xll.qlInterestRateIndexValueDate(Index1M,$H3207)</f>
        <v>62256</v>
      </c>
      <c r="J3207" s="52">
        <f>IFERROR(_xll.qlIndexFixing(Index1M,$H3207,TRUE,_xll.ohTrigger(RecalcTrigger,Trigger1M)),NA())</f>
        <v>1.5205160954078756E-2</v>
      </c>
      <c r="K3207" s="52">
        <f>IFERROR(_xll.qlIndexFixing(ONIndex1M,I3207,TRUE,_xll.ohTrigger(RecalcTrigger,Trigger1M)),NA())</f>
        <v>1.519521546253344E-2</v>
      </c>
      <c r="L3207" s="52">
        <f>IFERROR(_xll.qlIndexFixing(Index3M,H3207,TRUE,_xll.ohTrigger(RecalcTrigger,Trigger3M)),NA())</f>
        <v>1.6727461182643431E-2</v>
      </c>
      <c r="M3207" s="52">
        <f>IFERROR(_xll.qlIndexFixing(ONIndex3M,I3207,TRUE,_xll.ohTrigger(RecalcTrigger,Trigger3M)),NA())</f>
        <v>1.6692196483196753E-2</v>
      </c>
      <c r="N3207" s="52">
        <f>IFERROR(_xll.qlIndexFixing(Index6M,$H3207,TRUE,_xll.ohTrigger(RecalcTrigger,Trigger6M)),NA())</f>
        <v>1.8626556636299845E-2</v>
      </c>
      <c r="O3207" s="52">
        <f>IFERROR(_xll.qlIndexFixing(ONIndex6M,I3207,TRUE,_xll.ohTrigger(RecalcTrigger,Trigger6M)),NA())</f>
        <v>1.8540129873665379E-2</v>
      </c>
      <c r="P3207" s="52">
        <f>IFERROR(_xll.qlIndexFixing(Index1Y,$H3207,TRUE,_xll.ohTrigger(RecalcTrigger,Trigger1Y)),NA())</f>
        <v>2.0684590045147173E-2</v>
      </c>
      <c r="Q3207" s="52">
        <f>IFERROR(_xll.qlIndexFixing(ONIndex1Y,I3207,TRUE,_xll.ohTrigger(RecalcTrigger,Trigger1Y)),NA())</f>
        <v>2.0473744938129812E-2</v>
      </c>
    </row>
    <row r="3208" spans="2:17" x14ac:dyDescent="0.2">
      <c r="B3208" s="46" t="s">
        <v>51</v>
      </c>
      <c r="D3208" s="49">
        <f>_xll.qlCalendarAdvance(LocalCalendar,$D3207,B3208,"f",FALSE)</f>
        <v>62284</v>
      </c>
      <c r="E3208" s="49">
        <f>_xll.qlInterestRateIndexValueDate(IndexON,D3208)</f>
        <v>62284</v>
      </c>
      <c r="F3208" s="52">
        <f>IFERROR(_xll.qlIndexFixing(IndexON,D3208,TRUE,_xll.ohTrigger(RecalcTrigger,TriggerON)),NA())</f>
        <v>1.2122781334618082E-2</v>
      </c>
      <c r="H3208" s="49">
        <f>_xll.qlCalendarAdvance(IborCalendar,$H3207,B3208,"f",FALSE)</f>
        <v>62261</v>
      </c>
      <c r="I3208" s="49">
        <f>_xll.qlInterestRateIndexValueDate(Index1M,$H3208)</f>
        <v>62263</v>
      </c>
      <c r="J3208" s="52">
        <f>IFERROR(_xll.qlIndexFixing(Index1M,$H3208,TRUE,_xll.ohTrigger(RecalcTrigger,Trigger1M)),NA())</f>
        <v>1.5205160954078756E-2</v>
      </c>
      <c r="K3208" s="52">
        <f>IFERROR(_xll.qlIndexFixing(ONIndex1M,I3208,TRUE,_xll.ohTrigger(RecalcTrigger,Trigger1M)),NA())</f>
        <v>1.5195215462613376E-2</v>
      </c>
      <c r="L3208" s="52">
        <f>IFERROR(_xll.qlIndexFixing(Index3M,H3208,TRUE,_xll.ohTrigger(RecalcTrigger,Trigger3M)),NA())</f>
        <v>1.6727461182643431E-2</v>
      </c>
      <c r="M3208" s="52">
        <f>IFERROR(_xll.qlIndexFixing(ONIndex3M,I3208,TRUE,_xll.ohTrigger(RecalcTrigger,Trigger3M)),NA())</f>
        <v>1.6692196483276689E-2</v>
      </c>
      <c r="N3208" s="52">
        <f>IFERROR(_xll.qlIndexFixing(Index6M,$H3208,TRUE,_xll.ohTrigger(RecalcTrigger,Trigger6M)),NA())</f>
        <v>1.8626501116180631E-2</v>
      </c>
      <c r="O3208" s="52">
        <f>IFERROR(_xll.qlIndexFixing(ONIndex6M,I3208,TRUE,_xll.ohTrigger(RecalcTrigger,Trigger6M)),NA())</f>
        <v>1.8540072603636659E-2</v>
      </c>
      <c r="P3208" s="52">
        <f>IFERROR(_xll.qlIndexFixing(Index1Y,$H3208,TRUE,_xll.ohTrigger(RecalcTrigger,Trigger1Y)),NA())</f>
        <v>2.0684495348662655E-2</v>
      </c>
      <c r="Q3208" s="52">
        <f>IFERROR(_xll.qlIndexFixing(ONIndex1Y,I3208,TRUE,_xll.ohTrigger(RecalcTrigger,Trigger1Y)),NA())</f>
        <v>2.0473644203429231E-2</v>
      </c>
    </row>
    <row r="3209" spans="2:17" x14ac:dyDescent="0.2">
      <c r="B3209" s="46" t="s">
        <v>51</v>
      </c>
      <c r="D3209" s="49">
        <f>_xll.qlCalendarAdvance(LocalCalendar,$D3208,B3209,"f",FALSE)</f>
        <v>62291</v>
      </c>
      <c r="E3209" s="49">
        <f>_xll.qlInterestRateIndexValueDate(IndexON,D3209)</f>
        <v>62291</v>
      </c>
      <c r="F3209" s="52">
        <f>IFERROR(_xll.qlIndexFixing(IndexON,D3209,TRUE,_xll.ohTrigger(RecalcTrigger,TriggerON)),NA())</f>
        <v>1.2122781334618082E-2</v>
      </c>
      <c r="H3209" s="49">
        <f>_xll.qlCalendarAdvance(IborCalendar,$H3208,B3209,"f",FALSE)</f>
        <v>62268</v>
      </c>
      <c r="I3209" s="49">
        <f>_xll.qlInterestRateIndexValueDate(Index1M,$H3209)</f>
        <v>62270</v>
      </c>
      <c r="J3209" s="52">
        <f>IFERROR(_xll.qlIndexFixing(Index1M,$H3209,TRUE,_xll.ohTrigger(RecalcTrigger,Trigger1M)),NA())</f>
        <v>1.5205160954081254E-2</v>
      </c>
      <c r="K3209" s="52">
        <f>IFERROR(_xll.qlIndexFixing(ONIndex1M,I3209,TRUE,_xll.ohTrigger(RecalcTrigger,Trigger1M)),NA())</f>
        <v>1.5195215462613376E-2</v>
      </c>
      <c r="L3209" s="52">
        <f>IFERROR(_xll.qlIndexFixing(Index3M,H3209,TRUE,_xll.ohTrigger(RecalcTrigger,Trigger3M)),NA())</f>
        <v>1.6727461182643431E-2</v>
      </c>
      <c r="M3209" s="52">
        <f>IFERROR(_xll.qlIndexFixing(ONIndex3M,I3209,TRUE,_xll.ohTrigger(RecalcTrigger,Trigger3M)),NA())</f>
        <v>1.6692196483276689E-2</v>
      </c>
      <c r="N3209" s="52">
        <f>IFERROR(_xll.qlIndexFixing(Index6M,$H3209,TRUE,_xll.ohTrigger(RecalcTrigger,Trigger6M)),NA())</f>
        <v>1.86278752348174E-2</v>
      </c>
      <c r="O3209" s="52">
        <f>IFERROR(_xll.qlIndexFixing(ONIndex6M,I3209,TRUE,_xll.ohTrigger(RecalcTrigger,Trigger6M)),NA())</f>
        <v>1.8540015508028418E-2</v>
      </c>
      <c r="P3209" s="52">
        <f>IFERROR(_xll.qlIndexFixing(Index1Y,$H3209,TRUE,_xll.ohTrigger(RecalcTrigger,Trigger1Y)),NA())</f>
        <v>2.0684400965455433E-2</v>
      </c>
      <c r="Q3209" s="52">
        <f>IFERROR(_xll.qlIndexFixing(ONIndex1Y,I3209,TRUE,_xll.ohTrigger(RecalcTrigger,Trigger1Y)),NA())</f>
        <v>2.047354377552324E-2</v>
      </c>
    </row>
    <row r="3210" spans="2:17" x14ac:dyDescent="0.2">
      <c r="B3210" s="46" t="s">
        <v>51</v>
      </c>
      <c r="D3210" s="49">
        <f>_xll.qlCalendarAdvance(LocalCalendar,$D3209,B3210,"f",FALSE)</f>
        <v>62298</v>
      </c>
      <c r="E3210" s="49">
        <f>_xll.qlInterestRateIndexValueDate(IndexON,D3210)</f>
        <v>62298</v>
      </c>
      <c r="F3210" s="52">
        <f>IFERROR(_xll.qlIndexFixing(IndexON,D3210,TRUE,_xll.ohTrigger(RecalcTrigger,TriggerON)),NA())</f>
        <v>1.2122781334618082E-2</v>
      </c>
      <c r="H3210" s="49">
        <f>_xll.qlCalendarAdvance(IborCalendar,$H3209,B3210,"f",FALSE)</f>
        <v>62275</v>
      </c>
      <c r="I3210" s="49">
        <f>_xll.qlInterestRateIndexValueDate(Index1M,$H3210)</f>
        <v>62277</v>
      </c>
      <c r="J3210" s="52">
        <f>IFERROR(_xll.qlIndexFixing(Index1M,$H3210,TRUE,_xll.ohTrigger(RecalcTrigger,Trigger1M)),NA())</f>
        <v>1.5205160954078756E-2</v>
      </c>
      <c r="K3210" s="52">
        <f>IFERROR(_xll.qlIndexFixing(ONIndex1M,I3210,TRUE,_xll.ohTrigger(RecalcTrigger,Trigger1M)),NA())</f>
        <v>1.5196177550362844E-2</v>
      </c>
      <c r="L3210" s="52">
        <f>IFERROR(_xll.qlIndexFixing(Index3M,H3210,TRUE,_xll.ohTrigger(RecalcTrigger,Trigger3M)),NA())</f>
        <v>1.6727461182642563E-2</v>
      </c>
      <c r="M3210" s="52">
        <f>IFERROR(_xll.qlIndexFixing(ONIndex3M,I3210,TRUE,_xll.ohTrigger(RecalcTrigger,Trigger3M)),NA())</f>
        <v>1.6693357475079384E-2</v>
      </c>
      <c r="N3210" s="52">
        <f>IFERROR(_xll.qlIndexFixing(Index6M,$H3210,TRUE,_xll.ohTrigger(RecalcTrigger,Trigger6M)),NA())</f>
        <v>1.8627820096107028E-2</v>
      </c>
      <c r="O3210" s="52">
        <f>IFERROR(_xll.qlIndexFixing(ONIndex6M,I3210,TRUE,_xll.ohTrigger(RecalcTrigger,Trigger6M)),NA())</f>
        <v>1.8541378670271502E-2</v>
      </c>
      <c r="P3210" s="52">
        <f>IFERROR(_xll.qlIndexFixing(Index1Y,$H3210,TRUE,_xll.ohTrigger(RecalcTrigger,Trigger1Y)),NA())</f>
        <v>2.0686057797946553E-2</v>
      </c>
      <c r="Q3210" s="52">
        <f>IFERROR(_xll.qlIndexFixing(ONIndex1Y,I3210,TRUE,_xll.ohTrigger(RecalcTrigger,Trigger1Y)),NA())</f>
        <v>2.0475168814326761E-2</v>
      </c>
    </row>
    <row r="3211" spans="2:17" x14ac:dyDescent="0.2">
      <c r="B3211" s="46" t="s">
        <v>51</v>
      </c>
      <c r="D3211" s="49">
        <f>_xll.qlCalendarAdvance(LocalCalendar,$D3210,B3211,"f",FALSE)</f>
        <v>62305</v>
      </c>
      <c r="E3211" s="49">
        <f>_xll.qlInterestRateIndexValueDate(IndexON,D3211)</f>
        <v>62305</v>
      </c>
      <c r="F3211" s="52">
        <f>IFERROR(_xll.qlIndexFixing(IndexON,D3211,TRUE,_xll.ohTrigger(RecalcTrigger,TriggerON)),NA())</f>
        <v>1.2122781334698018E-2</v>
      </c>
      <c r="H3211" s="49">
        <f>_xll.qlCalendarAdvance(IborCalendar,$H3210,B3211,"f",FALSE)</f>
        <v>62282</v>
      </c>
      <c r="I3211" s="49">
        <f>_xll.qlInterestRateIndexValueDate(Index1M,$H3211)</f>
        <v>62284</v>
      </c>
      <c r="J3211" s="52">
        <f>IFERROR(_xll.qlIndexFixing(Index1M,$H3211,TRUE,_xll.ohTrigger(RecalcTrigger,Trigger1M)),NA())</f>
        <v>1.5205160954078756E-2</v>
      </c>
      <c r="K3211" s="52">
        <f>IFERROR(_xll.qlIndexFixing(ONIndex1M,I3211,TRUE,_xll.ohTrigger(RecalcTrigger,Trigger1M)),NA())</f>
        <v>1.519521546253344E-2</v>
      </c>
      <c r="L3211" s="52">
        <f>IFERROR(_xll.qlIndexFixing(Index3M,H3211,TRUE,_xll.ohTrigger(RecalcTrigger,Trigger3M)),NA())</f>
        <v>1.6727461182642563E-2</v>
      </c>
      <c r="M3211" s="52">
        <f>IFERROR(_xll.qlIndexFixing(ONIndex3M,I3211,TRUE,_xll.ohTrigger(RecalcTrigger,Trigger3M)),NA())</f>
        <v>1.6692196483276689E-2</v>
      </c>
      <c r="N3211" s="52">
        <f>IFERROR(_xll.qlIndexFixing(Index6M,$H3211,TRUE,_xll.ohTrigger(RecalcTrigger,Trigger6M)),NA())</f>
        <v>1.862776513352029E-2</v>
      </c>
      <c r="O3211" s="52">
        <f>IFERROR(_xll.qlIndexFixing(ONIndex6M,I3211,TRUE,_xll.ohTrigger(RecalcTrigger,Trigger6M)),NA())</f>
        <v>1.8539901840153306E-2</v>
      </c>
      <c r="P3211" s="52">
        <f>IFERROR(_xll.qlIndexFixing(Index1Y,$H3211,TRUE,_xll.ohTrigger(RecalcTrigger,Trigger1Y)),NA())</f>
        <v>2.0684213138870682E-2</v>
      </c>
      <c r="Q3211" s="52">
        <f>IFERROR(_xll.qlIndexFixing(ONIndex1Y,I3211,TRUE,_xll.ohTrigger(RecalcTrigger,Trigger1Y)),NA())</f>
        <v>2.0473343840334834E-2</v>
      </c>
    </row>
    <row r="3212" spans="2:17" x14ac:dyDescent="0.2">
      <c r="B3212" s="46" t="s">
        <v>51</v>
      </c>
      <c r="D3212" s="49">
        <f>_xll.qlCalendarAdvance(LocalCalendar,$D3211,B3212,"f",FALSE)</f>
        <v>62312</v>
      </c>
      <c r="E3212" s="49">
        <f>_xll.qlInterestRateIndexValueDate(IndexON,D3212)</f>
        <v>62312</v>
      </c>
      <c r="F3212" s="52">
        <f>IFERROR(_xll.qlIndexFixing(IndexON,D3212,TRUE,_xll.ohTrigger(RecalcTrigger,TriggerON)),NA())</f>
        <v>1.2122781334618082E-2</v>
      </c>
      <c r="H3212" s="49">
        <f>_xll.qlCalendarAdvance(IborCalendar,$H3211,B3212,"f",FALSE)</f>
        <v>62289</v>
      </c>
      <c r="I3212" s="49">
        <f>_xll.qlInterestRateIndexValueDate(Index1M,$H3212)</f>
        <v>62291</v>
      </c>
      <c r="J3212" s="52">
        <f>IFERROR(_xll.qlIndexFixing(Index1M,$H3212,TRUE,_xll.ohTrigger(RecalcTrigger,Trigger1M)),NA())</f>
        <v>1.5205160954081254E-2</v>
      </c>
      <c r="K3212" s="52">
        <f>IFERROR(_xll.qlIndexFixing(ONIndex1M,I3212,TRUE,_xll.ohTrigger(RecalcTrigger,Trigger1M)),NA())</f>
        <v>1.5195215462613376E-2</v>
      </c>
      <c r="L3212" s="52">
        <f>IFERROR(_xll.qlIndexFixing(Index3M,H3212,TRUE,_xll.ohTrigger(RecalcTrigger,Trigger3M)),NA())</f>
        <v>1.6727461182642563E-2</v>
      </c>
      <c r="M3212" s="52">
        <f>IFERROR(_xll.qlIndexFixing(ONIndex3M,I3212,TRUE,_xll.ohTrigger(RecalcTrigger,Trigger3M)),NA())</f>
        <v>1.6692196483276689E-2</v>
      </c>
      <c r="N3212" s="52">
        <f>IFERROR(_xll.qlIndexFixing(Index6M,$H3212,TRUE,_xll.ohTrigger(RecalcTrigger,Trigger6M)),NA())</f>
        <v>1.8628186898468357E-2</v>
      </c>
      <c r="O3212" s="52">
        <f>IFERROR(_xll.qlIndexFixing(ONIndex6M,I3212,TRUE,_xll.ohTrigger(RecalcTrigger,Trigger6M)),NA())</f>
        <v>1.8539845267966371E-2</v>
      </c>
      <c r="P3212" s="52">
        <f>IFERROR(_xll.qlIndexFixing(Index1Y,$H3212,TRUE,_xll.ohTrigger(RecalcTrigger,Trigger1Y)),NA())</f>
        <v>2.0684119695493809E-2</v>
      </c>
      <c r="Q3212" s="52">
        <f>IFERROR(_xll.qlIndexFixing(ONIndex1Y,I3212,TRUE,_xll.ohTrigger(RecalcTrigger,Trigger1Y)),NA())</f>
        <v>2.0473244333132357E-2</v>
      </c>
    </row>
    <row r="3213" spans="2:17" x14ac:dyDescent="0.2">
      <c r="B3213" s="46" t="s">
        <v>51</v>
      </c>
      <c r="D3213" s="49">
        <f>_xll.qlCalendarAdvance(LocalCalendar,$D3212,B3213,"f",FALSE)</f>
        <v>62319</v>
      </c>
      <c r="E3213" s="49">
        <f>_xll.qlInterestRateIndexValueDate(IndexON,D3213)</f>
        <v>62319</v>
      </c>
      <c r="F3213" s="52">
        <f>IFERROR(_xll.qlIndexFixing(IndexON,D3213,TRUE,_xll.ohTrigger(RecalcTrigger,TriggerON)),NA())</f>
        <v>1.2122781334618082E-2</v>
      </c>
      <c r="H3213" s="49">
        <f>_xll.qlCalendarAdvance(IborCalendar,$H3212,B3213,"f",FALSE)</f>
        <v>62296</v>
      </c>
      <c r="I3213" s="49">
        <f>_xll.qlInterestRateIndexValueDate(Index1M,$H3213)</f>
        <v>62298</v>
      </c>
      <c r="J3213" s="52">
        <f>IFERROR(_xll.qlIndexFixing(Index1M,$H3213,TRUE,_xll.ohTrigger(RecalcTrigger,Trigger1M)),NA())</f>
        <v>1.5205481920861756E-2</v>
      </c>
      <c r="K3213" s="52">
        <f>IFERROR(_xll.qlIndexFixing(ONIndex1M,I3213,TRUE,_xll.ohTrigger(RecalcTrigger,Trigger1M)),NA())</f>
        <v>1.519521546253344E-2</v>
      </c>
      <c r="L3213" s="52">
        <f>IFERROR(_xll.qlIndexFixing(Index3M,H3213,TRUE,_xll.ohTrigger(RecalcTrigger,Trigger3M)),NA())</f>
        <v>1.6727461182643431E-2</v>
      </c>
      <c r="M3213" s="52">
        <f>IFERROR(_xll.qlIndexFixing(ONIndex3M,I3213,TRUE,_xll.ohTrigger(RecalcTrigger,Trigger3M)),NA())</f>
        <v>1.6692196483276689E-2</v>
      </c>
      <c r="N3213" s="52">
        <f>IFERROR(_xll.qlIndexFixing(Index6M,$H3213,TRUE,_xll.ohTrigger(RecalcTrigger,Trigger6M)),NA())</f>
        <v>1.8627655736717274E-2</v>
      </c>
      <c r="O3213" s="52">
        <f>IFERROR(_xll.qlIndexFixing(ONIndex6M,I3213,TRUE,_xll.ohTrigger(RecalcTrigger,Trigger6M)),NA())</f>
        <v>1.8539788870040042E-2</v>
      </c>
      <c r="P3213" s="52">
        <f>IFERROR(_xll.qlIndexFixing(Index1Y,$H3213,TRUE,_xll.ohTrigger(RecalcTrigger,Trigger1Y)),NA())</f>
        <v>2.0684026565393795E-2</v>
      </c>
      <c r="Q3213" s="52">
        <f>IFERROR(_xll.qlIndexFixing(ONIndex1Y,I3213,TRUE,_xll.ohTrigger(RecalcTrigger,Trigger1Y)),NA())</f>
        <v>2.0473145132644532E-2</v>
      </c>
    </row>
    <row r="3214" spans="2:17" x14ac:dyDescent="0.2">
      <c r="B3214" s="46" t="s">
        <v>51</v>
      </c>
      <c r="D3214" s="49">
        <f>_xll.qlCalendarAdvance(LocalCalendar,$D3213,B3214,"f",FALSE)</f>
        <v>62326</v>
      </c>
      <c r="E3214" s="49">
        <f>_xll.qlInterestRateIndexValueDate(IndexON,D3214)</f>
        <v>62326</v>
      </c>
      <c r="F3214" s="52">
        <f>IFERROR(_xll.qlIndexFixing(IndexON,D3214,TRUE,_xll.ohTrigger(RecalcTrigger,TriggerON)),NA())</f>
        <v>1.2122781334618082E-2</v>
      </c>
      <c r="H3214" s="49">
        <f>_xll.qlCalendarAdvance(IborCalendar,$H3213,B3214,"f",FALSE)</f>
        <v>62303</v>
      </c>
      <c r="I3214" s="49">
        <f>_xll.qlInterestRateIndexValueDate(Index1M,$H3214)</f>
        <v>62305</v>
      </c>
      <c r="J3214" s="52">
        <f>IFERROR(_xll.qlIndexFixing(Index1M,$H3214,TRUE,_xll.ohTrigger(RecalcTrigger,Trigger1M)),NA())</f>
        <v>1.5204198107930599E-2</v>
      </c>
      <c r="K3214" s="52">
        <f>IFERROR(_xll.qlIndexFixing(ONIndex1M,I3214,TRUE,_xll.ohTrigger(RecalcTrigger,Trigger1M)),NA())</f>
        <v>1.5195215462453504E-2</v>
      </c>
      <c r="L3214" s="52">
        <f>IFERROR(_xll.qlIndexFixing(Index3M,H3214,TRUE,_xll.ohTrigger(RecalcTrigger,Trigger3M)),NA())</f>
        <v>1.6727461182642563E-2</v>
      </c>
      <c r="M3214" s="52">
        <f>IFERROR(_xll.qlIndexFixing(ONIndex3M,I3214,TRUE,_xll.ohTrigger(RecalcTrigger,Trigger3M)),NA())</f>
        <v>1.6692196483276689E-2</v>
      </c>
      <c r="N3214" s="52">
        <f>IFERROR(_xll.qlIndexFixing(Index6M,$H3214,TRUE,_xll.ohTrigger(RecalcTrigger,Trigger6M)),NA())</f>
        <v>1.8626171693481675E-2</v>
      </c>
      <c r="O3214" s="52">
        <f>IFERROR(_xll.qlIndexFixing(ONIndex6M,I3214,TRUE,_xll.ohTrigger(RecalcTrigger,Trigger6M)),NA())</f>
        <v>1.8539732646694063E-2</v>
      </c>
      <c r="P3214" s="52">
        <f>IFERROR(_xll.qlIndexFixing(Index1Y,$H3214,TRUE,_xll.ohTrigger(RecalcTrigger,Trigger1Y)),NA())</f>
        <v>2.068393374856976E-2</v>
      </c>
      <c r="Q3214" s="52">
        <f>IFERROR(_xll.qlIndexFixing(ONIndex1Y,I3214,TRUE,_xll.ohTrigger(RecalcTrigger,Trigger1Y)),NA())</f>
        <v>2.0473046238951298E-2</v>
      </c>
    </row>
    <row r="3215" spans="2:17" x14ac:dyDescent="0.2">
      <c r="B3215" s="46" t="s">
        <v>51</v>
      </c>
      <c r="D3215" s="49">
        <f>_xll.qlCalendarAdvance(LocalCalendar,$D3214,B3215,"f",FALSE)</f>
        <v>62333</v>
      </c>
      <c r="E3215" s="49">
        <f>_xll.qlInterestRateIndexValueDate(IndexON,D3215)</f>
        <v>62333</v>
      </c>
      <c r="F3215" s="52">
        <f>IFERROR(_xll.qlIndexFixing(IndexON,D3215,TRUE,_xll.ohTrigger(RecalcTrigger,TriggerON)),NA())</f>
        <v>1.2122781334618082E-2</v>
      </c>
      <c r="H3215" s="49">
        <f>_xll.qlCalendarAdvance(IborCalendar,$H3214,B3215,"f",FALSE)</f>
        <v>62310</v>
      </c>
      <c r="I3215" s="49">
        <f>_xll.qlInterestRateIndexValueDate(Index1M,$H3215)</f>
        <v>62312</v>
      </c>
      <c r="J3215" s="52">
        <f>IFERROR(_xll.qlIndexFixing(Index1M,$H3215,TRUE,_xll.ohTrigger(RecalcTrigger,Trigger1M)),NA())</f>
        <v>1.5205160954078756E-2</v>
      </c>
      <c r="K3215" s="52">
        <f>IFERROR(_xll.qlIndexFixing(ONIndex1M,I3215,TRUE,_xll.ohTrigger(RecalcTrigger,Trigger1M)),NA())</f>
        <v>1.519521546253344E-2</v>
      </c>
      <c r="L3215" s="52">
        <f>IFERROR(_xll.qlIndexFixing(Index3M,H3215,TRUE,_xll.ohTrigger(RecalcTrigger,Trigger3M)),NA())</f>
        <v>1.6727461182642563E-2</v>
      </c>
      <c r="M3215" s="52">
        <f>IFERROR(_xll.qlIndexFixing(ONIndex3M,I3215,TRUE,_xll.ohTrigger(RecalcTrigger,Trigger3M)),NA())</f>
        <v>1.6692196483276689E-2</v>
      </c>
      <c r="N3215" s="52">
        <f>IFERROR(_xll.qlIndexFixing(Index6M,$H3215,TRUE,_xll.ohTrigger(RecalcTrigger,Trigger6M)),NA())</f>
        <v>1.8627547044407496E-2</v>
      </c>
      <c r="O3215" s="52">
        <f>IFERROR(_xll.qlIndexFixing(ONIndex6M,I3215,TRUE,_xll.ohTrigger(RecalcTrigger,Trigger6M)),NA())</f>
        <v>1.8539676597848498E-2</v>
      </c>
      <c r="P3215" s="52">
        <f>IFERROR(_xll.qlIndexFixing(Index1Y,$H3215,TRUE,_xll.ohTrigger(RecalcTrigger,Trigger1Y)),NA())</f>
        <v>2.0683841245022584E-2</v>
      </c>
      <c r="Q3215" s="52">
        <f>IFERROR(_xll.qlIndexFixing(ONIndex1Y,I3215,TRUE,_xll.ohTrigger(RecalcTrigger,Trigger1Y)),NA())</f>
        <v>2.0472947652212525E-2</v>
      </c>
    </row>
    <row r="3216" spans="2:17" x14ac:dyDescent="0.2">
      <c r="B3216" s="46" t="s">
        <v>51</v>
      </c>
      <c r="D3216" s="49">
        <f>_xll.qlCalendarAdvance(LocalCalendar,$D3215,B3216,"f",FALSE)</f>
        <v>62340</v>
      </c>
      <c r="E3216" s="49">
        <f>_xll.qlInterestRateIndexValueDate(IndexON,D3216)</f>
        <v>62340</v>
      </c>
      <c r="F3216" s="52">
        <f>IFERROR(_xll.qlIndexFixing(IndexON,D3216,TRUE,_xll.ohTrigger(RecalcTrigger,TriggerON)),NA())</f>
        <v>1.2122781334618082E-2</v>
      </c>
      <c r="H3216" s="49">
        <f>_xll.qlCalendarAdvance(IborCalendar,$H3215,B3216,"f",FALSE)</f>
        <v>62317</v>
      </c>
      <c r="I3216" s="49">
        <f>_xll.qlInterestRateIndexValueDate(Index1M,$H3216)</f>
        <v>62319</v>
      </c>
      <c r="J3216" s="52">
        <f>IFERROR(_xll.qlIndexFixing(Index1M,$H3216,TRUE,_xll.ohTrigger(RecalcTrigger,Trigger1M)),NA())</f>
        <v>1.5205160954081254E-2</v>
      </c>
      <c r="K3216" s="52">
        <f>IFERROR(_xll.qlIndexFixing(ONIndex1M,I3216,TRUE,_xll.ohTrigger(RecalcTrigger,Trigger1M)),NA())</f>
        <v>1.5195215462613376E-2</v>
      </c>
      <c r="L3216" s="52">
        <f>IFERROR(_xll.qlIndexFixing(Index3M,H3216,TRUE,_xll.ohTrigger(RecalcTrigger,Trigger3M)),NA())</f>
        <v>1.6727461182642563E-2</v>
      </c>
      <c r="M3216" s="52">
        <f>IFERROR(_xll.qlIndexFixing(ONIndex3M,I3216,TRUE,_xll.ohTrigger(RecalcTrigger,Trigger3M)),NA())</f>
        <v>1.6692196483196753E-2</v>
      </c>
      <c r="N3216" s="52">
        <f>IFERROR(_xll.qlIndexFixing(Index6M,$H3216,TRUE,_xll.ohTrigger(RecalcTrigger,Trigger6M)),NA())</f>
        <v>1.8627969552976593E-2</v>
      </c>
      <c r="O3216" s="52">
        <f>IFERROR(_xll.qlIndexFixing(ONIndex6M,I3216,TRUE,_xll.ohTrigger(RecalcTrigger,Trigger6M)),NA())</f>
        <v>1.8539620723423411E-2</v>
      </c>
      <c r="P3216" s="52">
        <f>IFERROR(_xll.qlIndexFixing(Index1Y,$H3216,TRUE,_xll.ohTrigger(RecalcTrigger,Trigger1Y)),NA())</f>
        <v>2.0683749054751604E-2</v>
      </c>
      <c r="Q3216" s="52">
        <f>IFERROR(_xll.qlIndexFixing(ONIndex1Y,I3216,TRUE,_xll.ohTrigger(RecalcTrigger,Trigger1Y)),NA())</f>
        <v>2.0472849372348279E-2</v>
      </c>
    </row>
    <row r="3217" spans="2:17" x14ac:dyDescent="0.2">
      <c r="B3217" s="46" t="s">
        <v>51</v>
      </c>
      <c r="D3217" s="49">
        <f>_xll.qlCalendarAdvance(LocalCalendar,$D3216,B3217,"f",FALSE)</f>
        <v>62347</v>
      </c>
      <c r="E3217" s="49">
        <f>_xll.qlInterestRateIndexValueDate(IndexON,D3217)</f>
        <v>62347</v>
      </c>
      <c r="F3217" s="52">
        <f>IFERROR(_xll.qlIndexFixing(IndexON,D3217,TRUE,_xll.ohTrigger(RecalcTrigger,TriggerON)),NA())</f>
        <v>1.2122781334618082E-2</v>
      </c>
      <c r="H3217" s="49">
        <f>_xll.qlCalendarAdvance(IborCalendar,$H3216,B3217,"f",FALSE)</f>
        <v>62324</v>
      </c>
      <c r="I3217" s="49">
        <f>_xll.qlInterestRateIndexValueDate(Index1M,$H3217)</f>
        <v>62326</v>
      </c>
      <c r="J3217" s="52">
        <f>IFERROR(_xll.qlIndexFixing(Index1M,$H3217,TRUE,_xll.ohTrigger(RecalcTrigger,Trigger1M)),NA())</f>
        <v>1.5205160954081254E-2</v>
      </c>
      <c r="K3217" s="52">
        <f>IFERROR(_xll.qlIndexFixing(ONIndex1M,I3217,TRUE,_xll.ohTrigger(RecalcTrigger,Trigger1M)),NA())</f>
        <v>1.519521546253344E-2</v>
      </c>
      <c r="L3217" s="52">
        <f>IFERROR(_xll.qlIndexFixing(Index3M,H3217,TRUE,_xll.ohTrigger(RecalcTrigger,Trigger3M)),NA())</f>
        <v>1.6727461182642563E-2</v>
      </c>
      <c r="M3217" s="52">
        <f>IFERROR(_xll.qlIndexFixing(ONIndex3M,I3217,TRUE,_xll.ohTrigger(RecalcTrigger,Trigger3M)),NA())</f>
        <v>1.6692196483196753E-2</v>
      </c>
      <c r="N3217" s="52">
        <f>IFERROR(_xll.qlIndexFixing(Index6M,$H3217,TRUE,_xll.ohTrigger(RecalcTrigger,Trigger6M)),NA())</f>
        <v>1.862743905658967E-2</v>
      </c>
      <c r="O3217" s="52">
        <f>IFERROR(_xll.qlIndexFixing(ONIndex6M,I3217,TRUE,_xll.ohTrigger(RecalcTrigger,Trigger6M)),NA())</f>
        <v>1.8539565023338866E-2</v>
      </c>
      <c r="P3217" s="52">
        <f>IFERROR(_xll.qlIndexFixing(Index1Y,$H3217,TRUE,_xll.ohTrigger(RecalcTrigger,Trigger1Y)),NA())</f>
        <v>2.0683657177757261E-2</v>
      </c>
      <c r="Q3217" s="52">
        <f>IFERROR(_xll.qlIndexFixing(ONIndex1Y,I3217,TRUE,_xll.ohTrigger(RecalcTrigger,Trigger1Y)),NA())</f>
        <v>2.0472751399278621E-2</v>
      </c>
    </row>
    <row r="3218" spans="2:17" x14ac:dyDescent="0.2">
      <c r="B3218" s="46" t="s">
        <v>51</v>
      </c>
      <c r="D3218" s="49">
        <f>_xll.qlCalendarAdvance(LocalCalendar,$D3217,B3218,"f",FALSE)</f>
        <v>62354</v>
      </c>
      <c r="E3218" s="49">
        <f>_xll.qlInterestRateIndexValueDate(IndexON,D3218)</f>
        <v>62354</v>
      </c>
      <c r="F3218" s="52">
        <f>IFERROR(_xll.qlIndexFixing(IndexON,D3218,TRUE,_xll.ohTrigger(RecalcTrigger,TriggerON)),NA())</f>
        <v>1.2122781334618082E-2</v>
      </c>
      <c r="H3218" s="49">
        <f>_xll.qlCalendarAdvance(IborCalendar,$H3217,B3218,"f",FALSE)</f>
        <v>62331</v>
      </c>
      <c r="I3218" s="49">
        <f>_xll.qlInterestRateIndexValueDate(Index1M,$H3218)</f>
        <v>62333</v>
      </c>
      <c r="J3218" s="52">
        <f>IFERROR(_xll.qlIndexFixing(Index1M,$H3218,TRUE,_xll.ohTrigger(RecalcTrigger,Trigger1M)),NA())</f>
        <v>1.5205160954078756E-2</v>
      </c>
      <c r="K3218" s="52">
        <f>IFERROR(_xll.qlIndexFixing(ONIndex1M,I3218,TRUE,_xll.ohTrigger(RecalcTrigger,Trigger1M)),NA())</f>
        <v>1.519521546253344E-2</v>
      </c>
      <c r="L3218" s="52">
        <f>IFERROR(_xll.qlIndexFixing(Index3M,H3218,TRUE,_xll.ohTrigger(RecalcTrigger,Trigger3M)),NA())</f>
        <v>1.6727461182643431E-2</v>
      </c>
      <c r="M3218" s="52">
        <f>IFERROR(_xll.qlIndexFixing(ONIndex3M,I3218,TRUE,_xll.ohTrigger(RecalcTrigger,Trigger3M)),NA())</f>
        <v>1.6692196483276689E-2</v>
      </c>
      <c r="N3218" s="52">
        <f>IFERROR(_xll.qlIndexFixing(Index6M,$H3218,TRUE,_xll.ohTrigger(RecalcTrigger,Trigger6M)),NA())</f>
        <v>1.8625955600271901E-2</v>
      </c>
      <c r="O3218" s="52">
        <f>IFERROR(_xll.qlIndexFixing(ONIndex6M,I3218,TRUE,_xll.ohTrigger(RecalcTrigger,Trigger6M)),NA())</f>
        <v>1.8539509497914608E-2</v>
      </c>
      <c r="P3218" s="52">
        <f>IFERROR(_xll.qlIndexFixing(Index1Y,$H3218,TRUE,_xll.ohTrigger(RecalcTrigger,Trigger1Y)),NA())</f>
        <v>2.0683565614038682E-2</v>
      </c>
      <c r="Q3218" s="52">
        <f>IFERROR(_xll.qlIndexFixing(ONIndex1Y,I3218,TRUE,_xll.ohTrigger(RecalcTrigger,Trigger1Y)),NA())</f>
        <v>2.047265373308349E-2</v>
      </c>
    </row>
    <row r="3219" spans="2:17" x14ac:dyDescent="0.2">
      <c r="B3219" s="46" t="s">
        <v>51</v>
      </c>
      <c r="D3219" s="49">
        <f>_xll.qlCalendarAdvance(LocalCalendar,$D3218,B3219,"f",FALSE)</f>
        <v>62361</v>
      </c>
      <c r="E3219" s="49">
        <f>_xll.qlInterestRateIndexValueDate(IndexON,D3219)</f>
        <v>62361</v>
      </c>
      <c r="F3219" s="52">
        <f>IFERROR(_xll.qlIndexFixing(IndexON,D3219,TRUE,_xll.ohTrigger(RecalcTrigger,TriggerON)),NA())</f>
        <v>1.2122781334618082E-2</v>
      </c>
      <c r="H3219" s="49">
        <f>_xll.qlCalendarAdvance(IborCalendar,$H3218,B3219,"f",FALSE)</f>
        <v>62338</v>
      </c>
      <c r="I3219" s="49">
        <f>_xll.qlInterestRateIndexValueDate(Index1M,$H3219)</f>
        <v>62340</v>
      </c>
      <c r="J3219" s="52">
        <f>IFERROR(_xll.qlIndexFixing(Index1M,$H3219,TRUE,_xll.ohTrigger(RecalcTrigger,Trigger1M)),NA())</f>
        <v>1.5205160954081254E-2</v>
      </c>
      <c r="K3219" s="52">
        <f>IFERROR(_xll.qlIndexFixing(ONIndex1M,I3219,TRUE,_xll.ohTrigger(RecalcTrigger,Trigger1M)),NA())</f>
        <v>1.5195215462613376E-2</v>
      </c>
      <c r="L3219" s="52">
        <f>IFERROR(_xll.qlIndexFixing(Index3M,H3219,TRUE,_xll.ohTrigger(RecalcTrigger,Trigger3M)),NA())</f>
        <v>1.6727073119059153E-2</v>
      </c>
      <c r="M3219" s="52">
        <f>IFERROR(_xll.qlIndexFixing(ONIndex3M,I3219,TRUE,_xll.ohTrigger(RecalcTrigger,Trigger3M)),NA())</f>
        <v>1.6692196483276689E-2</v>
      </c>
      <c r="N3219" s="52">
        <f>IFERROR(_xll.qlIndexFixing(Index6M,$H3219,TRUE,_xll.ohTrigger(RecalcTrigger,Trigger6M)),NA())</f>
        <v>1.8624948933067952E-2</v>
      </c>
      <c r="O3219" s="52">
        <f>IFERROR(_xll.qlIndexFixing(ONIndex6M,I3219,TRUE,_xll.ohTrigger(RecalcTrigger,Trigger6M)),NA())</f>
        <v>1.8539454146671019E-2</v>
      </c>
      <c r="P3219" s="52">
        <f>IFERROR(_xll.qlIndexFixing(Index1Y,$H3219,TRUE,_xll.ohTrigger(RecalcTrigger,Trigger1Y)),NA())</f>
        <v>2.0683474363596521E-2</v>
      </c>
      <c r="Q3219" s="52">
        <f>IFERROR(_xll.qlIndexFixing(ONIndex1Y,I3219,TRUE,_xll.ohTrigger(RecalcTrigger,Trigger1Y)),NA())</f>
        <v>2.0472556373762885E-2</v>
      </c>
    </row>
    <row r="3220" spans="2:17" x14ac:dyDescent="0.2">
      <c r="B3220" s="46" t="s">
        <v>51</v>
      </c>
      <c r="D3220" s="49">
        <f>_xll.qlCalendarAdvance(LocalCalendar,$D3219,B3220,"f",FALSE)</f>
        <v>62368</v>
      </c>
      <c r="E3220" s="49">
        <f>_xll.qlInterestRateIndexValueDate(IndexON,D3220)</f>
        <v>62368</v>
      </c>
      <c r="F3220" s="52">
        <f>IFERROR(_xll.qlIndexFixing(IndexON,D3220,TRUE,_xll.ohTrigger(RecalcTrigger,TriggerON)),NA())</f>
        <v>1.2122781334698018E-2</v>
      </c>
      <c r="H3220" s="49">
        <f>_xll.qlCalendarAdvance(IborCalendar,$H3219,B3220,"f",FALSE)</f>
        <v>62345</v>
      </c>
      <c r="I3220" s="49">
        <f>_xll.qlInterestRateIndexValueDate(Index1M,$H3220)</f>
        <v>62347</v>
      </c>
      <c r="J3220" s="52">
        <f>IFERROR(_xll.qlIndexFixing(Index1M,$H3220,TRUE,_xll.ohTrigger(RecalcTrigger,Trigger1M)),NA())</f>
        <v>1.5205481920859335E-2</v>
      </c>
      <c r="K3220" s="52">
        <f>IFERROR(_xll.qlIndexFixing(ONIndex1M,I3220,TRUE,_xll.ohTrigger(RecalcTrigger,Trigger1M)),NA())</f>
        <v>1.519521546253344E-2</v>
      </c>
      <c r="L3220" s="52">
        <f>IFERROR(_xll.qlIndexFixing(Index3M,H3220,TRUE,_xll.ohTrigger(RecalcTrigger,Trigger3M)),NA())</f>
        <v>1.6727073119059153E-2</v>
      </c>
      <c r="M3220" s="52">
        <f>IFERROR(_xll.qlIndexFixing(ONIndex3M,I3220,TRUE,_xll.ohTrigger(RecalcTrigger,Trigger3M)),NA())</f>
        <v>1.6692196483356625E-2</v>
      </c>
      <c r="N3220" s="52">
        <f>IFERROR(_xll.qlIndexFixing(Index6M,$H3220,TRUE,_xll.ohTrigger(RecalcTrigger,Trigger6M)),NA())</f>
        <v>1.8624895506447917E-2</v>
      </c>
      <c r="O3220" s="52">
        <f>IFERROR(_xll.qlIndexFixing(ONIndex6M,I3220,TRUE,_xll.ohTrigger(RecalcTrigger,Trigger6M)),NA())</f>
        <v>1.8539398970087717E-2</v>
      </c>
      <c r="P3220" s="52">
        <f>IFERROR(_xll.qlIndexFixing(Index1Y,$H3220,TRUE,_xll.ohTrigger(RecalcTrigger,Trigger1Y)),NA())</f>
        <v>2.068338342643012E-2</v>
      </c>
      <c r="Q3220" s="52">
        <f>IFERROR(_xll.qlIndexFixing(ONIndex1Y,I3220,TRUE,_xll.ohTrigger(RecalcTrigger,Trigger1Y)),NA())</f>
        <v>2.0472459321236869E-2</v>
      </c>
    </row>
    <row r="3221" spans="2:17" x14ac:dyDescent="0.2">
      <c r="B3221" s="46" t="s">
        <v>51</v>
      </c>
      <c r="D3221" s="49">
        <f>_xll.qlCalendarAdvance(LocalCalendar,$D3220,B3221,"f",FALSE)</f>
        <v>62375</v>
      </c>
      <c r="E3221" s="49">
        <f>_xll.qlInterestRateIndexValueDate(IndexON,D3221)</f>
        <v>62375</v>
      </c>
      <c r="F3221" s="52">
        <f>IFERROR(_xll.qlIndexFixing(IndexON,D3221,TRUE,_xll.ohTrigger(RecalcTrigger,TriggerON)),NA())</f>
        <v>1.2122781334618082E-2</v>
      </c>
      <c r="H3221" s="49">
        <f>_xll.qlCalendarAdvance(IborCalendar,$H3220,B3221,"f",FALSE)</f>
        <v>62352</v>
      </c>
      <c r="I3221" s="49">
        <f>_xll.qlInterestRateIndexValueDate(Index1M,$H3221)</f>
        <v>62354</v>
      </c>
      <c r="J3221" s="52">
        <f>IFERROR(_xll.qlIndexFixing(Index1M,$H3221,TRUE,_xll.ohTrigger(RecalcTrigger,Trigger1M)),NA())</f>
        <v>1.5205160954078756E-2</v>
      </c>
      <c r="K3221" s="52">
        <f>IFERROR(_xll.qlIndexFixing(ONIndex1M,I3221,TRUE,_xll.ohTrigger(RecalcTrigger,Trigger1M)),NA())</f>
        <v>1.519521546253344E-2</v>
      </c>
      <c r="L3221" s="52">
        <f>IFERROR(_xll.qlIndexFixing(Index3M,H3221,TRUE,_xll.ohTrigger(RecalcTrigger,Trigger3M)),NA())</f>
        <v>1.6727073119059153E-2</v>
      </c>
      <c r="M3221" s="52">
        <f>IFERROR(_xll.qlIndexFixing(ONIndex3M,I3221,TRUE,_xll.ohTrigger(RecalcTrigger,Trigger3M)),NA())</f>
        <v>1.6692196483196753E-2</v>
      </c>
      <c r="N3221" s="52">
        <f>IFERROR(_xll.qlIndexFixing(Index6M,$H3221,TRUE,_xll.ohTrigger(RecalcTrigger,Trigger6M)),NA())</f>
        <v>1.8624842255904935E-2</v>
      </c>
      <c r="O3221" s="52">
        <f>IFERROR(_xll.qlIndexFixing(ONIndex6M,I3221,TRUE,_xll.ohTrigger(RecalcTrigger,Trigger6M)),NA())</f>
        <v>1.8539343967765021E-2</v>
      </c>
      <c r="P3221" s="52">
        <f>IFERROR(_xll.qlIndexFixing(Index1Y,$H3221,TRUE,_xll.ohTrigger(RecalcTrigger,Trigger1Y)),NA())</f>
        <v>2.0683292802540141E-2</v>
      </c>
      <c r="Q3221" s="52">
        <f>IFERROR(_xll.qlIndexFixing(ONIndex1Y,I3221,TRUE,_xll.ohTrigger(RecalcTrigger,Trigger1Y)),NA())</f>
        <v>2.0472362575505443E-2</v>
      </c>
    </row>
    <row r="3222" spans="2:17" x14ac:dyDescent="0.2">
      <c r="B3222" s="46" t="s">
        <v>51</v>
      </c>
      <c r="D3222" s="49">
        <f>_xll.qlCalendarAdvance(LocalCalendar,$D3221,B3222,"f",FALSE)</f>
        <v>62382</v>
      </c>
      <c r="E3222" s="49">
        <f>_xll.qlInterestRateIndexValueDate(IndexON,D3222)</f>
        <v>62382</v>
      </c>
      <c r="F3222" s="52">
        <f>IFERROR(_xll.qlIndexFixing(IndexON,D3222,TRUE,_xll.ohTrigger(RecalcTrigger,TriggerON)),NA())</f>
        <v>1.2122781334618082E-2</v>
      </c>
      <c r="H3222" s="49">
        <f>_xll.qlCalendarAdvance(IborCalendar,$H3221,B3222,"f",FALSE)</f>
        <v>62359</v>
      </c>
      <c r="I3222" s="49">
        <f>_xll.qlInterestRateIndexValueDate(Index1M,$H3222)</f>
        <v>62361</v>
      </c>
      <c r="J3222" s="52">
        <f>IFERROR(_xll.qlIndexFixing(Index1M,$H3222,TRUE,_xll.ohTrigger(RecalcTrigger,Trigger1M)),NA())</f>
        <v>1.5205160954078756E-2</v>
      </c>
      <c r="K3222" s="52">
        <f>IFERROR(_xll.qlIndexFixing(ONIndex1M,I3222,TRUE,_xll.ohTrigger(RecalcTrigger,Trigger1M)),NA())</f>
        <v>1.519521546253344E-2</v>
      </c>
      <c r="L3222" s="52">
        <f>IFERROR(_xll.qlIndexFixing(Index3M,H3222,TRUE,_xll.ohTrigger(RecalcTrigger,Trigger3M)),NA())</f>
        <v>1.672862544539639E-2</v>
      </c>
      <c r="M3222" s="52">
        <f>IFERROR(_xll.qlIndexFixing(ONIndex3M,I3222,TRUE,_xll.ohTrigger(RecalcTrigger,Trigger3M)),NA())</f>
        <v>1.6692196483276689E-2</v>
      </c>
      <c r="N3222" s="52">
        <f>IFERROR(_xll.qlIndexFixing(Index6M,$H3222,TRUE,_xll.ohTrigger(RecalcTrigger,Trigger6M)),NA())</f>
        <v>1.8624789181440334E-2</v>
      </c>
      <c r="O3222" s="52">
        <f>IFERROR(_xll.qlIndexFixing(ONIndex6M,I3222,TRUE,_xll.ohTrigger(RecalcTrigger,Trigger6M)),NA())</f>
        <v>1.8539289140102611E-2</v>
      </c>
      <c r="P3222" s="52">
        <f>IFERROR(_xll.qlIndexFixing(Index1Y,$H3222,TRUE,_xll.ohTrigger(RecalcTrigger,Trigger1Y)),NA())</f>
        <v>2.0683202491925481E-2</v>
      </c>
      <c r="Q3222" s="52">
        <f>IFERROR(_xll.qlIndexFixing(ONIndex1Y,I3222,TRUE,_xll.ohTrigger(RecalcTrigger,Trigger1Y)),NA())</f>
        <v>2.0472266136648543E-2</v>
      </c>
    </row>
    <row r="3223" spans="2:17" x14ac:dyDescent="0.2">
      <c r="B3223" s="46" t="s">
        <v>51</v>
      </c>
      <c r="D3223" s="49">
        <f>_xll.qlCalendarAdvance(LocalCalendar,$D3222,B3223,"f",FALSE)</f>
        <v>62389</v>
      </c>
      <c r="E3223" s="49">
        <f>_xll.qlInterestRateIndexValueDate(IndexON,D3223)</f>
        <v>62389</v>
      </c>
      <c r="F3223" s="52">
        <f>IFERROR(_xll.qlIndexFixing(IndexON,D3223,TRUE,_xll.ohTrigger(RecalcTrigger,TriggerON)),NA())</f>
        <v>1.2122781334698018E-2</v>
      </c>
      <c r="H3223" s="49">
        <f>_xll.qlCalendarAdvance(IborCalendar,$H3222,B3223,"f",FALSE)</f>
        <v>62366</v>
      </c>
      <c r="I3223" s="49">
        <f>_xll.qlInterestRateIndexValueDate(Index1M,$H3223)</f>
        <v>62368</v>
      </c>
      <c r="J3223" s="52">
        <f>IFERROR(_xll.qlIndexFixing(Index1M,$H3223,TRUE,_xll.ohTrigger(RecalcTrigger,Trigger1M)),NA())</f>
        <v>1.5205160954078756E-2</v>
      </c>
      <c r="K3223" s="52">
        <f>IFERROR(_xll.qlIndexFixing(ONIndex1M,I3223,TRUE,_xll.ohTrigger(RecalcTrigger,Trigger1M)),NA())</f>
        <v>1.519521546253344E-2</v>
      </c>
      <c r="L3223" s="52">
        <f>IFERROR(_xll.qlIndexFixing(Index3M,H3223,TRUE,_xll.ohTrigger(RecalcTrigger,Trigger3M)),NA())</f>
        <v>1.6727461182643431E-2</v>
      </c>
      <c r="M3223" s="52">
        <f>IFERROR(_xll.qlIndexFixing(ONIndex3M,I3223,TRUE,_xll.ohTrigger(RecalcTrigger,Trigger3M)),NA())</f>
        <v>1.6692196483196753E-2</v>
      </c>
      <c r="N3223" s="52">
        <f>IFERROR(_xll.qlIndexFixing(Index6M,$H3223,TRUE,_xll.ohTrigger(RecalcTrigger,Trigger6M)),NA())</f>
        <v>1.8625212855827935E-2</v>
      </c>
      <c r="O3223" s="52">
        <f>IFERROR(_xll.qlIndexFixing(ONIndex6M,I3223,TRUE,_xll.ohTrigger(RecalcTrigger,Trigger6M)),NA())</f>
        <v>1.8539234486940614E-2</v>
      </c>
      <c r="P3223" s="52">
        <f>IFERROR(_xll.qlIndexFixing(Index1Y,$H3223,TRUE,_xll.ohTrigger(RecalcTrigger,Trigger1Y)),NA())</f>
        <v>2.0683112494587461E-2</v>
      </c>
      <c r="Q3223" s="52">
        <f>IFERROR(_xll.qlIndexFixing(ONIndex1Y,I3223,TRUE,_xll.ohTrigger(RecalcTrigger,Trigger1Y)),NA())</f>
        <v>2.047217000482604E-2</v>
      </c>
    </row>
    <row r="3224" spans="2:17" x14ac:dyDescent="0.2">
      <c r="B3224" s="46" t="s">
        <v>51</v>
      </c>
      <c r="D3224" s="49">
        <f>_xll.qlCalendarAdvance(LocalCalendar,$D3223,B3224,"f",FALSE)</f>
        <v>62396</v>
      </c>
      <c r="E3224" s="49">
        <f>_xll.qlInterestRateIndexValueDate(IndexON,D3224)</f>
        <v>62396</v>
      </c>
      <c r="F3224" s="52">
        <f>IFERROR(_xll.qlIndexFixing(IndexON,D3224,TRUE,_xll.ohTrigger(RecalcTrigger,TriggerON)),NA())</f>
        <v>1.2122781334698018E-2</v>
      </c>
      <c r="H3224" s="49">
        <f>_xll.qlCalendarAdvance(IborCalendar,$H3223,B3224,"f",FALSE)</f>
        <v>62373</v>
      </c>
      <c r="I3224" s="49">
        <f>_xll.qlInterestRateIndexValueDate(Index1M,$H3224)</f>
        <v>62375</v>
      </c>
      <c r="J3224" s="52">
        <f>IFERROR(_xll.qlIndexFixing(Index1M,$H3224,TRUE,_xll.ohTrigger(RecalcTrigger,Trigger1M)),NA())</f>
        <v>1.5205160954081254E-2</v>
      </c>
      <c r="K3224" s="52">
        <f>IFERROR(_xll.qlIndexFixing(ONIndex1M,I3224,TRUE,_xll.ohTrigger(RecalcTrigger,Trigger1M)),NA())</f>
        <v>1.5195215462613376E-2</v>
      </c>
      <c r="L3224" s="52">
        <f>IFERROR(_xll.qlIndexFixing(Index3M,H3224,TRUE,_xll.ohTrigger(RecalcTrigger,Trigger3M)),NA())</f>
        <v>1.6727461182643431E-2</v>
      </c>
      <c r="M3224" s="52">
        <f>IFERROR(_xll.qlIndexFixing(ONIndex3M,I3224,TRUE,_xll.ohTrigger(RecalcTrigger,Trigger3M)),NA())</f>
        <v>1.6692196483196753E-2</v>
      </c>
      <c r="N3224" s="52">
        <f>IFERROR(_xll.qlIndexFixing(Index6M,$H3224,TRUE,_xll.ohTrigger(RecalcTrigger,Trigger6M)),NA())</f>
        <v>1.86251601433821E-2</v>
      </c>
      <c r="O3224" s="52">
        <f>IFERROR(_xll.qlIndexFixing(ONIndex6M,I3224,TRUE,_xll.ohTrigger(RecalcTrigger,Trigger6M)),NA())</f>
        <v>1.8539180008039224E-2</v>
      </c>
      <c r="P3224" s="52">
        <f>IFERROR(_xll.qlIndexFixing(Index1Y,$H3224,TRUE,_xll.ohTrigger(RecalcTrigger,Trigger1Y)),NA())</f>
        <v>2.0683022810524327E-2</v>
      </c>
      <c r="Q3224" s="52">
        <f>IFERROR(_xll.qlIndexFixing(ONIndex1Y,I3224,TRUE,_xll.ohTrigger(RecalcTrigger,Trigger1Y)),NA())</f>
        <v>2.0472074179718192E-2</v>
      </c>
    </row>
    <row r="3225" spans="2:17" x14ac:dyDescent="0.2">
      <c r="B3225" s="46" t="s">
        <v>51</v>
      </c>
      <c r="D3225" s="49">
        <f>_xll.qlCalendarAdvance(LocalCalendar,$D3224,B3225,"f",FALSE)</f>
        <v>62403</v>
      </c>
      <c r="E3225" s="49">
        <f>_xll.qlInterestRateIndexValueDate(IndexON,D3225)</f>
        <v>62403</v>
      </c>
      <c r="F3225" s="52">
        <f>IFERROR(_xll.qlIndexFixing(IndexON,D3225,TRUE,_xll.ohTrigger(RecalcTrigger,TriggerON)),NA())</f>
        <v>1.2122781334618082E-2</v>
      </c>
      <c r="H3225" s="49">
        <f>_xll.qlCalendarAdvance(IborCalendar,$H3224,B3225,"f",FALSE)</f>
        <v>62380</v>
      </c>
      <c r="I3225" s="49">
        <f>_xll.qlInterestRateIndexValueDate(Index1M,$H3225)</f>
        <v>62382</v>
      </c>
      <c r="J3225" s="52">
        <f>IFERROR(_xll.qlIndexFixing(Index1M,$H3225,TRUE,_xll.ohTrigger(RecalcTrigger,Trigger1M)),NA())</f>
        <v>1.5205160954078756E-2</v>
      </c>
      <c r="K3225" s="52">
        <f>IFERROR(_xll.qlIndexFixing(ONIndex1M,I3225,TRUE,_xll.ohTrigger(RecalcTrigger,Trigger1M)),NA())</f>
        <v>1.519521546253344E-2</v>
      </c>
      <c r="L3225" s="52">
        <f>IFERROR(_xll.qlIndexFixing(Index3M,H3225,TRUE,_xll.ohTrigger(RecalcTrigger,Trigger3M)),NA())</f>
        <v>1.6727461182643431E-2</v>
      </c>
      <c r="M3225" s="52">
        <f>IFERROR(_xll.qlIndexFixing(ONIndex3M,I3225,TRUE,_xll.ohTrigger(RecalcTrigger,Trigger3M)),NA())</f>
        <v>1.6692196483196753E-2</v>
      </c>
      <c r="N3225" s="52">
        <f>IFERROR(_xll.qlIndexFixing(Index6M,$H3225,TRUE,_xll.ohTrigger(RecalcTrigger,Trigger6M)),NA())</f>
        <v>1.8625107607021782E-2</v>
      </c>
      <c r="O3225" s="52">
        <f>IFERROR(_xll.qlIndexFixing(ONIndex6M,I3225,TRUE,_xll.ohTrigger(RecalcTrigger,Trigger6M)),NA())</f>
        <v>1.8539125703558312E-2</v>
      </c>
      <c r="P3225" s="52">
        <f>IFERROR(_xll.qlIndexFixing(Index1Y,$H3225,TRUE,_xll.ohTrigger(RecalcTrigger,Trigger1Y)),NA())</f>
        <v>2.0682933439737171E-2</v>
      </c>
      <c r="Q3225" s="52">
        <f>IFERROR(_xll.qlIndexFixing(ONIndex1Y,I3225,TRUE,_xll.ohTrigger(RecalcTrigger,Trigger1Y)),NA())</f>
        <v>2.0471978661404933E-2</v>
      </c>
    </row>
    <row r="3226" spans="2:17" x14ac:dyDescent="0.2">
      <c r="B3226" s="46" t="s">
        <v>51</v>
      </c>
      <c r="D3226" s="49">
        <f>_xll.qlCalendarAdvance(LocalCalendar,$D3225,B3226,"f",FALSE)</f>
        <v>62410</v>
      </c>
      <c r="E3226" s="49">
        <f>_xll.qlInterestRateIndexValueDate(IndexON,D3226)</f>
        <v>62410</v>
      </c>
      <c r="F3226" s="52">
        <f>IFERROR(_xll.qlIndexFixing(IndexON,D3226,TRUE,_xll.ohTrigger(RecalcTrigger,TriggerON)),NA())</f>
        <v>1.2122781334618082E-2</v>
      </c>
      <c r="H3226" s="49">
        <f>_xll.qlCalendarAdvance(IborCalendar,$H3225,B3226,"f",FALSE)</f>
        <v>62387</v>
      </c>
      <c r="I3226" s="49">
        <f>_xll.qlInterestRateIndexValueDate(Index1M,$H3226)</f>
        <v>62389</v>
      </c>
      <c r="J3226" s="52">
        <f>IFERROR(_xll.qlIndexFixing(Index1M,$H3226,TRUE,_xll.ohTrigger(RecalcTrigger,Trigger1M)),NA())</f>
        <v>1.5205160954081254E-2</v>
      </c>
      <c r="K3226" s="52">
        <f>IFERROR(_xll.qlIndexFixing(ONIndex1M,I3226,TRUE,_xll.ohTrigger(RecalcTrigger,Trigger1M)),NA())</f>
        <v>1.519521546253344E-2</v>
      </c>
      <c r="L3226" s="52">
        <f>IFERROR(_xll.qlIndexFixing(Index3M,H3226,TRUE,_xll.ohTrigger(RecalcTrigger,Trigger3M)),NA())</f>
        <v>1.6727461182642563E-2</v>
      </c>
      <c r="M3226" s="52">
        <f>IFERROR(_xll.qlIndexFixing(ONIndex3M,I3226,TRUE,_xll.ohTrigger(RecalcTrigger,Trigger3M)),NA())</f>
        <v>1.6692196483276689E-2</v>
      </c>
      <c r="N3226" s="52">
        <f>IFERROR(_xll.qlIndexFixing(Index6M,$H3226,TRUE,_xll.ohTrigger(RecalcTrigger,Trigger6M)),NA())</f>
        <v>1.8625055246749182E-2</v>
      </c>
      <c r="O3226" s="52">
        <f>IFERROR(_xll.qlIndexFixing(ONIndex6M,I3226,TRUE,_xll.ohTrigger(RecalcTrigger,Trigger6M)),NA())</f>
        <v>1.8539071573737687E-2</v>
      </c>
      <c r="P3226" s="52">
        <f>IFERROR(_xll.qlIndexFixing(Index1Y,$H3226,TRUE,_xll.ohTrigger(RecalcTrigger,Trigger1Y)),NA())</f>
        <v>2.068284438222534E-2</v>
      </c>
      <c r="Q3226" s="52">
        <f>IFERROR(_xll.qlIndexFixing(ONIndex1Y,I3226,TRUE,_xll.ohTrigger(RecalcTrigger,Trigger1Y)),NA())</f>
        <v>2.0471883449966199E-2</v>
      </c>
    </row>
    <row r="3227" spans="2:17" x14ac:dyDescent="0.2">
      <c r="B3227" s="46" t="s">
        <v>51</v>
      </c>
      <c r="D3227" s="49">
        <f>_xll.qlCalendarAdvance(LocalCalendar,$D3226,B3227,"f",FALSE)</f>
        <v>62417</v>
      </c>
      <c r="E3227" s="49">
        <f>_xll.qlInterestRateIndexValueDate(IndexON,D3227)</f>
        <v>62417</v>
      </c>
      <c r="F3227" s="52">
        <f>IFERROR(_xll.qlIndexFixing(IndexON,D3227,TRUE,_xll.ohTrigger(RecalcTrigger,TriggerON)),NA())</f>
        <v>1.2122781334698018E-2</v>
      </c>
      <c r="H3227" s="49">
        <f>_xll.qlCalendarAdvance(IborCalendar,$H3226,B3227,"f",FALSE)</f>
        <v>62394</v>
      </c>
      <c r="I3227" s="49">
        <f>_xll.qlInterestRateIndexValueDate(Index1M,$H3227)</f>
        <v>62396</v>
      </c>
      <c r="J3227" s="52">
        <f>IFERROR(_xll.qlIndexFixing(Index1M,$H3227,TRUE,_xll.ohTrigger(RecalcTrigger,Trigger1M)),NA())</f>
        <v>1.5204198107930599E-2</v>
      </c>
      <c r="K3227" s="52">
        <f>IFERROR(_xll.qlIndexFixing(ONIndex1M,I3227,TRUE,_xll.ohTrigger(RecalcTrigger,Trigger1M)),NA())</f>
        <v>1.5195215462613376E-2</v>
      </c>
      <c r="L3227" s="52">
        <f>IFERROR(_xll.qlIndexFixing(Index3M,H3227,TRUE,_xll.ohTrigger(RecalcTrigger,Trigger3M)),NA())</f>
        <v>1.6727461182643431E-2</v>
      </c>
      <c r="M3227" s="52">
        <f>IFERROR(_xll.qlIndexFixing(ONIndex3M,I3227,TRUE,_xll.ohTrigger(RecalcTrigger,Trigger3M)),NA())</f>
        <v>1.6692196483276689E-2</v>
      </c>
      <c r="N3227" s="52">
        <f>IFERROR(_xll.qlIndexFixing(Index6M,$H3227,TRUE,_xll.ohTrigger(RecalcTrigger,Trigger6M)),NA())</f>
        <v>1.8625003062563417E-2</v>
      </c>
      <c r="O3227" s="52">
        <f>IFERROR(_xll.qlIndexFixing(ONIndex6M,I3227,TRUE,_xll.ohTrigger(RecalcTrigger,Trigger6M)),NA())</f>
        <v>1.8539017618257603E-2</v>
      </c>
      <c r="P3227" s="52">
        <f>IFERROR(_xll.qlIndexFixing(Index1Y,$H3227,TRUE,_xll.ohTrigger(RecalcTrigger,Trigger1Y)),NA())</f>
        <v>2.0682755637989273E-2</v>
      </c>
      <c r="Q3227" s="52">
        <f>IFERROR(_xll.qlIndexFixing(ONIndex1Y,I3227,TRUE,_xll.ohTrigger(RecalcTrigger,Trigger1Y)),NA())</f>
        <v>2.0471788545481928E-2</v>
      </c>
    </row>
    <row r="3228" spans="2:17" x14ac:dyDescent="0.2">
      <c r="B3228" s="46" t="s">
        <v>51</v>
      </c>
      <c r="D3228" s="49">
        <f>_xll.qlCalendarAdvance(LocalCalendar,$D3227,B3228,"f",FALSE)</f>
        <v>62425</v>
      </c>
      <c r="E3228" s="49">
        <f>_xll.qlInterestRateIndexValueDate(IndexON,D3228)</f>
        <v>62425</v>
      </c>
      <c r="F3228" s="52">
        <f>IFERROR(_xll.qlIndexFixing(IndexON,D3228,TRUE,_xll.ohTrigger(RecalcTrigger,TriggerON)),NA())</f>
        <v>1.2123189566519699E-2</v>
      </c>
      <c r="H3228" s="49">
        <f>_xll.qlCalendarAdvance(IborCalendar,$H3227,B3228,"f",FALSE)</f>
        <v>62401</v>
      </c>
      <c r="I3228" s="49">
        <f>_xll.qlInterestRateIndexValueDate(Index1M,$H3228)</f>
        <v>62403</v>
      </c>
      <c r="J3228" s="52">
        <f>IFERROR(_xll.qlIndexFixing(Index1M,$H3228,TRUE,_xll.ohTrigger(RecalcTrigger,Trigger1M)),NA())</f>
        <v>1.5205160954078756E-2</v>
      </c>
      <c r="K3228" s="52">
        <f>IFERROR(_xll.qlIndexFixing(ONIndex1M,I3228,TRUE,_xll.ohTrigger(RecalcTrigger,Trigger1M)),NA())</f>
        <v>1.519521546253344E-2</v>
      </c>
      <c r="L3228" s="52">
        <f>IFERROR(_xll.qlIndexFixing(Index3M,H3228,TRUE,_xll.ohTrigger(RecalcTrigger,Trigger3M)),NA())</f>
        <v>1.6727461182642563E-2</v>
      </c>
      <c r="M3228" s="52">
        <f>IFERROR(_xll.qlIndexFixing(ONIndex3M,I3228,TRUE,_xll.ohTrigger(RecalcTrigger,Trigger3M)),NA())</f>
        <v>1.6692196483196753E-2</v>
      </c>
      <c r="N3228" s="52">
        <f>IFERROR(_xll.qlIndexFixing(Index6M,$H3228,TRUE,_xll.ohTrigger(RecalcTrigger,Trigger6M)),NA())</f>
        <v>1.8624474432285858E-2</v>
      </c>
      <c r="O3228" s="52">
        <f>IFERROR(_xll.qlIndexFixing(ONIndex6M,I3228,TRUE,_xll.ohTrigger(RecalcTrigger,Trigger6M)),NA())</f>
        <v>1.8538963837197997E-2</v>
      </c>
      <c r="P3228" s="52">
        <f>IFERROR(_xll.qlIndexFixing(Index1Y,$H3228,TRUE,_xll.ohTrigger(RecalcTrigger,Trigger1Y)),NA())</f>
        <v>2.0682667207028747E-2</v>
      </c>
      <c r="Q3228" s="52">
        <f>IFERROR(_xll.qlIndexFixing(ONIndex1Y,I3228,TRUE,_xll.ohTrigger(RecalcTrigger,Trigger1Y)),NA())</f>
        <v>2.0471693947792247E-2</v>
      </c>
    </row>
    <row r="3229" spans="2:17" x14ac:dyDescent="0.2">
      <c r="B3229" s="46" t="s">
        <v>51</v>
      </c>
      <c r="D3229" s="49">
        <f>_xll.qlCalendarAdvance(LocalCalendar,$D3228,B3229,"f",FALSE)</f>
        <v>62432</v>
      </c>
      <c r="E3229" s="49">
        <f>_xll.qlInterestRateIndexValueDate(IndexON,D3229)</f>
        <v>62432</v>
      </c>
      <c r="F3229" s="52">
        <f>IFERROR(_xll.qlIndexFixing(IndexON,D3229,TRUE,_xll.ohTrigger(RecalcTrigger,TriggerON)),NA())</f>
        <v>1.2123189566519699E-2</v>
      </c>
      <c r="H3229" s="49">
        <f>_xll.qlCalendarAdvance(IborCalendar,$H3228,B3229,"f",FALSE)</f>
        <v>62408</v>
      </c>
      <c r="I3229" s="49">
        <f>_xll.qlInterestRateIndexValueDate(Index1M,$H3229)</f>
        <v>62410</v>
      </c>
      <c r="J3229" s="52">
        <f>IFERROR(_xll.qlIndexFixing(Index1M,$H3229,TRUE,_xll.ohTrigger(RecalcTrigger,Trigger1M)),NA())</f>
        <v>1.5205160954078756E-2</v>
      </c>
      <c r="K3229" s="52">
        <f>IFERROR(_xll.qlIndexFixing(ONIndex1M,I3229,TRUE,_xll.ohTrigger(RecalcTrigger,Trigger1M)),NA())</f>
        <v>1.5195215462613376E-2</v>
      </c>
      <c r="L3229" s="52">
        <f>IFERROR(_xll.qlIndexFixing(Index3M,H3229,TRUE,_xll.ohTrigger(RecalcTrigger,Trigger3M)),NA())</f>
        <v>1.6727461182643431E-2</v>
      </c>
      <c r="M3229" s="52">
        <f>IFERROR(_xll.qlIndexFixing(ONIndex3M,I3229,TRUE,_xll.ohTrigger(RecalcTrigger,Trigger3M)),NA())</f>
        <v>1.6692196483276689E-2</v>
      </c>
      <c r="N3229" s="52">
        <f>IFERROR(_xll.qlIndexFixing(Index6M,$H3229,TRUE,_xll.ohTrigger(RecalcTrigger,Trigger6M)),NA())</f>
        <v>1.8624422590365491E-2</v>
      </c>
      <c r="O3229" s="52">
        <f>IFERROR(_xll.qlIndexFixing(ONIndex6M,I3229,TRUE,_xll.ohTrigger(RecalcTrigger,Trigger6M)),NA())</f>
        <v>1.8538910230638805E-2</v>
      </c>
      <c r="P3229" s="52">
        <f>IFERROR(_xll.qlIndexFixing(Index1Y,$H3229,TRUE,_xll.ohTrigger(RecalcTrigger,Trigger1Y)),NA())</f>
        <v>2.0682579089343105E-2</v>
      </c>
      <c r="Q3229" s="52">
        <f>IFERROR(_xll.qlIndexFixing(ONIndex1Y,I3229,TRUE,_xll.ohTrigger(RecalcTrigger,Trigger1Y)),NA())</f>
        <v>2.0471599656897155E-2</v>
      </c>
    </row>
    <row r="3230" spans="2:17" x14ac:dyDescent="0.2">
      <c r="B3230" s="46" t="s">
        <v>51</v>
      </c>
      <c r="D3230" s="49">
        <f>_xll.qlCalendarAdvance(LocalCalendar,$D3229,B3230,"f",FALSE)</f>
        <v>62439</v>
      </c>
      <c r="E3230" s="49">
        <f>_xll.qlInterestRateIndexValueDate(IndexON,D3230)</f>
        <v>62439</v>
      </c>
      <c r="F3230" s="52">
        <f>IFERROR(_xll.qlIndexFixing(IndexON,D3230,TRUE,_xll.ohTrigger(RecalcTrigger,TriggerON)),NA())</f>
        <v>1.2123189566519699E-2</v>
      </c>
      <c r="H3230" s="49">
        <f>_xll.qlCalendarAdvance(IborCalendar,$H3229,B3230,"f",FALSE)</f>
        <v>62415</v>
      </c>
      <c r="I3230" s="49">
        <f>_xll.qlInterestRateIndexValueDate(Index1M,$H3230)</f>
        <v>62417</v>
      </c>
      <c r="J3230" s="52">
        <f>IFERROR(_xll.qlIndexFixing(Index1M,$H3230,TRUE,_xll.ohTrigger(RecalcTrigger,Trigger1M)),NA())</f>
        <v>1.5205160954078756E-2</v>
      </c>
      <c r="K3230" s="52">
        <f>IFERROR(_xll.qlIndexFixing(ONIndex1M,I3230,TRUE,_xll.ohTrigger(RecalcTrigger,Trigger1M)),NA())</f>
        <v>1.5195215462613376E-2</v>
      </c>
      <c r="L3230" s="52">
        <f>IFERROR(_xll.qlIndexFixing(Index3M,H3230,TRUE,_xll.ohTrigger(RecalcTrigger,Trigger3M)),NA())</f>
        <v>1.6727461182643431E-2</v>
      </c>
      <c r="M3230" s="52">
        <f>IFERROR(_xll.qlIndexFixing(ONIndex3M,I3230,TRUE,_xll.ohTrigger(RecalcTrigger,Trigger3M)),NA())</f>
        <v>1.6692196483276689E-2</v>
      </c>
      <c r="N3230" s="52">
        <f>IFERROR(_xll.qlIndexFixing(Index6M,$H3230,TRUE,_xll.ohTrigger(RecalcTrigger,Trigger6M)),NA())</f>
        <v>1.8624370924523057E-2</v>
      </c>
      <c r="O3230" s="52">
        <f>IFERROR(_xll.qlIndexFixing(ONIndex6M,I3230,TRUE,_xll.ohTrigger(RecalcTrigger,Trigger6M)),NA())</f>
        <v>1.8538856798580028E-2</v>
      </c>
      <c r="P3230" s="52">
        <f>IFERROR(_xll.qlIndexFixing(Index1Y,$H3230,TRUE,_xll.ohTrigger(RecalcTrigger,Trigger1Y)),NA())</f>
        <v>2.0682491284932568E-2</v>
      </c>
      <c r="Q3230" s="52">
        <f>IFERROR(_xll.qlIndexFixing(ONIndex1Y,I3230,TRUE,_xll.ohTrigger(RecalcTrigger,Trigger1Y)),NA())</f>
        <v>2.0471505672876589E-2</v>
      </c>
    </row>
    <row r="3231" spans="2:17" x14ac:dyDescent="0.2">
      <c r="B3231" s="46" t="s">
        <v>51</v>
      </c>
      <c r="D3231" s="49">
        <f>_xll.qlCalendarAdvance(LocalCalendar,$D3230,B3231,"f",FALSE)</f>
        <v>62446</v>
      </c>
      <c r="E3231" s="49">
        <f>_xll.qlInterestRateIndexValueDate(IndexON,D3231)</f>
        <v>62446</v>
      </c>
      <c r="F3231" s="52">
        <f>IFERROR(_xll.qlIndexFixing(IndexON,D3231,TRUE,_xll.ohTrigger(RecalcTrigger,TriggerON)),NA())</f>
        <v>1.2123189566519699E-2</v>
      </c>
      <c r="H3231" s="49">
        <f>_xll.qlCalendarAdvance(IborCalendar,$H3230,B3231,"f",FALSE)</f>
        <v>62422</v>
      </c>
      <c r="I3231" s="49">
        <f>_xll.qlInterestRateIndexValueDate(Index1M,$H3231)</f>
        <v>62425</v>
      </c>
      <c r="J3231" s="52">
        <f>IFERROR(_xll.qlIndexFixing(Index1M,$H3231,TRUE,_xll.ohTrigger(RecalcTrigger,Trigger1M)),NA())</f>
        <v>1.5205481920859335E-2</v>
      </c>
      <c r="K3231" s="52">
        <f>IFERROR(_xll.qlIndexFixing(ONIndex1M,I3231,TRUE,_xll.ohTrigger(RecalcTrigger,Trigger1M)),NA())</f>
        <v>1.5195856845400257E-2</v>
      </c>
      <c r="L3231" s="52">
        <f>IFERROR(_xll.qlIndexFixing(Index3M,H3231,TRUE,_xll.ohTrigger(RecalcTrigger,Trigger3M)),NA())</f>
        <v>1.6727073119059153E-2</v>
      </c>
      <c r="M3231" s="52">
        <f>IFERROR(_xll.qlIndexFixing(ONIndex3M,I3231,TRUE,_xll.ohTrigger(RecalcTrigger,Trigger3M)),NA())</f>
        <v>1.6692970465861379E-2</v>
      </c>
      <c r="N3231" s="52">
        <f>IFERROR(_xll.qlIndexFixing(Index6M,$H3231,TRUE,_xll.ohTrigger(RecalcTrigger,Trigger6M)),NA())</f>
        <v>1.8624788746799598E-2</v>
      </c>
      <c r="O3231" s="52">
        <f>IFERROR(_xll.qlIndexFixing(ONIndex6M,I3231,TRUE,_xll.ohTrigger(RecalcTrigger,Trigger6M)),NA())</f>
        <v>1.8539743059164948E-2</v>
      </c>
      <c r="P3231" s="52">
        <f>IFERROR(_xll.qlIndexFixing(Index1Y,$H3231,TRUE,_xll.ohTrigger(RecalcTrigger,Trigger1Y)),NA())</f>
        <v>2.0683559293595683E-2</v>
      </c>
      <c r="Q3231" s="52">
        <f>IFERROR(_xll.qlIndexFixing(ONIndex1Y,I3231,TRUE,_xll.ohTrigger(RecalcTrigger,Trigger1Y)),NA())</f>
        <v>2.0472549415888608E-2</v>
      </c>
    </row>
    <row r="3232" spans="2:17" x14ac:dyDescent="0.2">
      <c r="B3232" s="46" t="s">
        <v>51</v>
      </c>
      <c r="D3232" s="49">
        <f>_xll.qlCalendarAdvance(LocalCalendar,$D3231,B3232,"f",FALSE)</f>
        <v>62453</v>
      </c>
      <c r="E3232" s="49">
        <f>_xll.qlInterestRateIndexValueDate(IndexON,D3232)</f>
        <v>62453</v>
      </c>
      <c r="F3232" s="52">
        <f>IFERROR(_xll.qlIndexFixing(IndexON,D3232,TRUE,_xll.ohTrigger(RecalcTrigger,TriggerON)),NA())</f>
        <v>1.2123189566519699E-2</v>
      </c>
      <c r="H3232" s="49">
        <f>_xll.qlCalendarAdvance(IborCalendar,$H3231,B3232,"f",FALSE)</f>
        <v>62429</v>
      </c>
      <c r="I3232" s="49">
        <f>_xll.qlInterestRateIndexValueDate(Index1M,$H3232)</f>
        <v>62431</v>
      </c>
      <c r="J3232" s="52">
        <f>IFERROR(_xll.qlIndexFixing(Index1M,$H3232,TRUE,_xll.ohTrigger(RecalcTrigger,Trigger1M)),NA())</f>
        <v>1.5205160954078756E-2</v>
      </c>
      <c r="K3232" s="52">
        <f>IFERROR(_xll.qlIndexFixing(ONIndex1M,I3232,TRUE,_xll.ohTrigger(RecalcTrigger,Trigger1M)),NA())</f>
        <v>1.519521546253344E-2</v>
      </c>
      <c r="L3232" s="52">
        <f>IFERROR(_xll.qlIndexFixing(Index3M,H3232,TRUE,_xll.ohTrigger(RecalcTrigger,Trigger3M)),NA())</f>
        <v>1.6726685067474989E-2</v>
      </c>
      <c r="M3232" s="52">
        <f>IFERROR(_xll.qlIndexFixing(ONIndex3M,I3232,TRUE,_xll.ohTrigger(RecalcTrigger,Trigger3M)),NA())</f>
        <v>1.6692196483196753E-2</v>
      </c>
      <c r="N3232" s="52">
        <f>IFERROR(_xll.qlIndexFixing(Index6M,$H3232,TRUE,_xll.ohTrigger(RecalcTrigger,Trigger6M)),NA())</f>
        <v>1.862474478293584E-2</v>
      </c>
      <c r="O3232" s="52">
        <f>IFERROR(_xll.qlIndexFixing(ONIndex6M,I3232,TRUE,_xll.ohTrigger(RecalcTrigger,Trigger6M)),NA())</f>
        <v>1.8538750457643971E-2</v>
      </c>
      <c r="P3232" s="52">
        <f>IFERROR(_xll.qlIndexFixing(Index1Y,$H3232,TRUE,_xll.ohTrigger(RecalcTrigger,Trigger1Y)),NA())</f>
        <v>2.0682316615937463E-2</v>
      </c>
      <c r="Q3232" s="52">
        <f>IFERROR(_xll.qlIndexFixing(ONIndex1Y,I3232,TRUE,_xll.ohTrigger(RecalcTrigger,Trigger1Y)),NA())</f>
        <v>2.047131862553897E-2</v>
      </c>
    </row>
    <row r="3233" spans="2:17" x14ac:dyDescent="0.2">
      <c r="B3233" s="46" t="s">
        <v>51</v>
      </c>
      <c r="D3233" s="49">
        <f>_xll.qlCalendarAdvance(LocalCalendar,$D3232,B3233,"f",FALSE)</f>
        <v>62460</v>
      </c>
      <c r="E3233" s="49">
        <f>_xll.qlInterestRateIndexValueDate(IndexON,D3233)</f>
        <v>62460</v>
      </c>
      <c r="F3233" s="52">
        <f>IFERROR(_xll.qlIndexFixing(IndexON,D3233,TRUE,_xll.ohTrigger(RecalcTrigger,TriggerON)),NA())</f>
        <v>1.2123189566519699E-2</v>
      </c>
      <c r="H3233" s="49">
        <f>_xll.qlCalendarAdvance(IborCalendar,$H3232,B3233,"f",FALSE)</f>
        <v>62436</v>
      </c>
      <c r="I3233" s="49">
        <f>_xll.qlInterestRateIndexValueDate(Index1M,$H3233)</f>
        <v>62438</v>
      </c>
      <c r="J3233" s="52">
        <f>IFERROR(_xll.qlIndexFixing(Index1M,$H3233,TRUE,_xll.ohTrigger(RecalcTrigger,Trigger1M)),NA())</f>
        <v>1.5205160954078756E-2</v>
      </c>
      <c r="K3233" s="52">
        <f>IFERROR(_xll.qlIndexFixing(ONIndex1M,I3233,TRUE,_xll.ohTrigger(RecalcTrigger,Trigger1M)),NA())</f>
        <v>1.5195215462613376E-2</v>
      </c>
      <c r="L3233" s="52">
        <f>IFERROR(_xll.qlIndexFixing(Index3M,H3233,TRUE,_xll.ohTrigger(RecalcTrigger,Trigger3M)),NA())</f>
        <v>1.6726685067474989E-2</v>
      </c>
      <c r="M3233" s="52">
        <f>IFERROR(_xll.qlIndexFixing(ONIndex3M,I3233,TRUE,_xll.ohTrigger(RecalcTrigger,Trigger3M)),NA())</f>
        <v>1.6692196483276689E-2</v>
      </c>
      <c r="N3233" s="52">
        <f>IFERROR(_xll.qlIndexFixing(Index6M,$H3233,TRUE,_xll.ohTrigger(RecalcTrigger,Trigger6M)),NA())</f>
        <v>1.8624693655271102E-2</v>
      </c>
      <c r="O3233" s="52">
        <f>IFERROR(_xll.qlIndexFixing(ONIndex6M,I3233,TRUE,_xll.ohTrigger(RecalcTrigger,Trigger6M)),NA())</f>
        <v>1.8538697548846628E-2</v>
      </c>
      <c r="P3233" s="52">
        <f>IFERROR(_xll.qlIndexFixing(Index1Y,$H3233,TRUE,_xll.ohTrigger(RecalcTrigger,Trigger1Y)),NA())</f>
        <v>2.0682229751352459E-2</v>
      </c>
      <c r="Q3233" s="52">
        <f>IFERROR(_xll.qlIndexFixing(ONIndex1Y,I3233,TRUE,_xll.ohTrigger(RecalcTrigger,Trigger1Y)),NA())</f>
        <v>2.0471225562062045E-2</v>
      </c>
    </row>
    <row r="3234" spans="2:17" x14ac:dyDescent="0.2">
      <c r="B3234" s="46" t="s">
        <v>51</v>
      </c>
      <c r="D3234" s="49">
        <f>_xll.qlCalendarAdvance(LocalCalendar,$D3233,B3234,"f",FALSE)</f>
        <v>62467</v>
      </c>
      <c r="E3234" s="49">
        <f>_xll.qlInterestRateIndexValueDate(IndexON,D3234)</f>
        <v>62467</v>
      </c>
      <c r="F3234" s="52">
        <f>IFERROR(_xll.qlIndexFixing(IndexON,D3234,TRUE,_xll.ohTrigger(RecalcTrigger,TriggerON)),NA())</f>
        <v>1.2123189566519699E-2</v>
      </c>
      <c r="H3234" s="49">
        <f>_xll.qlCalendarAdvance(IborCalendar,$H3233,B3234,"f",FALSE)</f>
        <v>62443</v>
      </c>
      <c r="I3234" s="49">
        <f>_xll.qlInterestRateIndexValueDate(Index1M,$H3234)</f>
        <v>62445</v>
      </c>
      <c r="J3234" s="52">
        <f>IFERROR(_xll.qlIndexFixing(Index1M,$H3234,TRUE,_xll.ohTrigger(RecalcTrigger,Trigger1M)),NA())</f>
        <v>1.5205481920859335E-2</v>
      </c>
      <c r="K3234" s="52">
        <f>IFERROR(_xll.qlIndexFixing(ONIndex1M,I3234,TRUE,_xll.ohTrigger(RecalcTrigger,Trigger1M)),NA())</f>
        <v>1.519521546253344E-2</v>
      </c>
      <c r="L3234" s="52">
        <f>IFERROR(_xll.qlIndexFixing(Index3M,H3234,TRUE,_xll.ohTrigger(RecalcTrigger,Trigger3M)),NA())</f>
        <v>1.6726685067474101E-2</v>
      </c>
      <c r="M3234" s="52">
        <f>IFERROR(_xll.qlIndexFixing(ONIndex3M,I3234,TRUE,_xll.ohTrigger(RecalcTrigger,Trigger3M)),NA())</f>
        <v>1.6692196483196753E-2</v>
      </c>
      <c r="N3234" s="52">
        <f>IFERROR(_xll.qlIndexFixing(Index6M,$H3234,TRUE,_xll.ohTrigger(RecalcTrigger,Trigger6M)),NA())</f>
        <v>1.862464270369232E-2</v>
      </c>
      <c r="O3234" s="52">
        <f>IFERROR(_xll.qlIndexFixing(ONIndex6M,I3234,TRUE,_xll.ohTrigger(RecalcTrigger,Trigger6M)),NA())</f>
        <v>1.8538644814549698E-2</v>
      </c>
      <c r="P3234" s="52">
        <f>IFERROR(_xll.qlIndexFixing(Index1Y,$H3234,TRUE,_xll.ohTrigger(RecalcTrigger,Trigger1Y)),NA())</f>
        <v>2.0682143200042122E-2</v>
      </c>
      <c r="Q3234" s="52">
        <f>IFERROR(_xll.qlIndexFixing(ONIndex1Y,I3234,TRUE,_xll.ohTrigger(RecalcTrigger,Trigger1Y)),NA())</f>
        <v>2.0471132805459646E-2</v>
      </c>
    </row>
    <row r="3235" spans="2:17" x14ac:dyDescent="0.2">
      <c r="B3235" s="46" t="s">
        <v>51</v>
      </c>
      <c r="D3235" s="49">
        <f>_xll.qlCalendarAdvance(LocalCalendar,$D3234,B3235,"f",FALSE)</f>
        <v>62474</v>
      </c>
      <c r="E3235" s="49">
        <f>_xll.qlInterestRateIndexValueDate(IndexON,D3235)</f>
        <v>62474</v>
      </c>
      <c r="F3235" s="52">
        <f>IFERROR(_xll.qlIndexFixing(IndexON,D3235,TRUE,_xll.ohTrigger(RecalcTrigger,TriggerON)),NA())</f>
        <v>1.2123393689325024E-2</v>
      </c>
      <c r="H3235" s="49">
        <f>_xll.qlCalendarAdvance(IborCalendar,$H3234,B3235,"f",FALSE)</f>
        <v>62450</v>
      </c>
      <c r="I3235" s="49">
        <f>_xll.qlInterestRateIndexValueDate(Index1M,$H3235)</f>
        <v>62456</v>
      </c>
      <c r="J3235" s="52">
        <f>IFERROR(_xll.qlIndexFixing(Index1M,$H3235,TRUE,_xll.ohTrigger(RecalcTrigger,Trigger1M)),NA())</f>
        <v>1.5204839996333052E-2</v>
      </c>
      <c r="K3235" s="52">
        <f>IFERROR(_xll.qlIndexFixing(ONIndex1M,I3235,TRUE,_xll.ohTrigger(RecalcTrigger,Trigger1M)),NA())</f>
        <v>1.5195215462613376E-2</v>
      </c>
      <c r="L3235" s="52">
        <f>IFERROR(_xll.qlIndexFixing(Index3M,H3235,TRUE,_xll.ohTrigger(RecalcTrigger,Trigger3M)),NA())</f>
        <v>1.6727073119059153E-2</v>
      </c>
      <c r="M3235" s="52">
        <f>IFERROR(_xll.qlIndexFixing(ONIndex3M,I3235,TRUE,_xll.ohTrigger(RecalcTrigger,Trigger3M)),NA())</f>
        <v>1.6692196483276689E-2</v>
      </c>
      <c r="N3235" s="52">
        <f>IFERROR(_xll.qlIndexFixing(Index6M,$H3235,TRUE,_xll.ohTrigger(RecalcTrigger,Trigger6M)),NA())</f>
        <v>1.862456299269364E-2</v>
      </c>
      <c r="O3235" s="52">
        <f>IFERROR(_xll.qlIndexFixing(ONIndex6M,I3235,TRUE,_xll.ohTrigger(RecalcTrigger,Trigger6M)),NA())</f>
        <v>1.8538562298795469E-2</v>
      </c>
      <c r="P3235" s="52">
        <f>IFERROR(_xll.qlIndexFixing(Index1Y,$H3235,TRUE,_xll.ohTrigger(RecalcTrigger,Trigger1Y)),NA())</f>
        <v>2.0682007823783096E-2</v>
      </c>
      <c r="Q3235" s="52">
        <f>IFERROR(_xll.qlIndexFixing(ONIndex1Y,I3235,TRUE,_xll.ohTrigger(RecalcTrigger,Trigger1Y)),NA())</f>
        <v>2.0470987664999996E-2</v>
      </c>
    </row>
    <row r="3236" spans="2:17" x14ac:dyDescent="0.2">
      <c r="B3236" s="46" t="s">
        <v>51</v>
      </c>
      <c r="D3236" s="49">
        <f>_xll.qlCalendarAdvance(LocalCalendar,$D3235,B3236,"f",FALSE)</f>
        <v>62481</v>
      </c>
      <c r="E3236" s="49">
        <f>_xll.qlInterestRateIndexValueDate(IndexON,D3236)</f>
        <v>62481</v>
      </c>
      <c r="F3236" s="52">
        <f>IFERROR(_xll.qlIndexFixing(IndexON,D3236,TRUE,_xll.ohTrigger(RecalcTrigger,TriggerON)),NA())</f>
        <v>1.2123189566519699E-2</v>
      </c>
      <c r="H3236" s="49">
        <f>_xll.qlCalendarAdvance(IborCalendar,$H3235,B3236,"f",FALSE)</f>
        <v>62457</v>
      </c>
      <c r="I3236" s="49">
        <f>_xll.qlInterestRateIndexValueDate(Index1M,$H3236)</f>
        <v>62460</v>
      </c>
      <c r="J3236" s="52">
        <f>IFERROR(_xll.qlIndexFixing(Index1M,$H3236,TRUE,_xll.ohTrigger(RecalcTrigger,Trigger1M)),NA())</f>
        <v>1.5204839996330474E-2</v>
      </c>
      <c r="K3236" s="52">
        <f>IFERROR(_xll.qlIndexFixing(ONIndex1M,I3236,TRUE,_xll.ohTrigger(RecalcTrigger,Trigger1M)),NA())</f>
        <v>1.5195856845426903E-2</v>
      </c>
      <c r="L3236" s="52">
        <f>IFERROR(_xll.qlIndexFixing(Index3M,H3236,TRUE,_xll.ohTrigger(RecalcTrigger,Trigger3M)),NA())</f>
        <v>1.6726685067474101E-2</v>
      </c>
      <c r="M3236" s="52">
        <f>IFERROR(_xll.qlIndexFixing(ONIndex3M,I3236,TRUE,_xll.ohTrigger(RecalcTrigger,Trigger3M)),NA())</f>
        <v>1.6692970465834733E-2</v>
      </c>
      <c r="N3236" s="52">
        <f>IFERROR(_xll.qlIndexFixing(Index6M,$H3236,TRUE,_xll.ohTrigger(RecalcTrigger,Trigger6M)),NA())</f>
        <v>1.8624057411562051E-2</v>
      </c>
      <c r="O3236" s="52">
        <f>IFERROR(_xll.qlIndexFixing(ONIndex6M,I3236,TRUE,_xll.ohTrigger(RecalcTrigger,Trigger6M)),NA())</f>
        <v>1.8539479609662735E-2</v>
      </c>
      <c r="P3236" s="52">
        <f>IFERROR(_xll.qlIndexFixing(Index1Y,$H3236,TRUE,_xll.ohTrigger(RecalcTrigger,Trigger1Y)),NA())</f>
        <v>2.0683126935417434E-2</v>
      </c>
      <c r="Q3236" s="52">
        <f>IFERROR(_xll.qlIndexFixing(ONIndex1Y,I3236,TRUE,_xll.ohTrigger(RecalcTrigger,Trigger1Y)),NA())</f>
        <v>2.0472086018594737E-2</v>
      </c>
    </row>
    <row r="3237" spans="2:17" x14ac:dyDescent="0.2">
      <c r="B3237" s="46" t="s">
        <v>51</v>
      </c>
      <c r="D3237" s="49">
        <f>_xll.qlCalendarAdvance(LocalCalendar,$D3236,B3237,"f",FALSE)</f>
        <v>62488</v>
      </c>
      <c r="E3237" s="49">
        <f>_xll.qlInterestRateIndexValueDate(IndexON,D3237)</f>
        <v>62488</v>
      </c>
      <c r="F3237" s="52">
        <f>IFERROR(_xll.qlIndexFixing(IndexON,D3237,TRUE,_xll.ohTrigger(RecalcTrigger,TriggerON)),NA())</f>
        <v>1.2123189566519699E-2</v>
      </c>
      <c r="H3237" s="49">
        <f>_xll.qlCalendarAdvance(IborCalendar,$H3236,B3237,"f",FALSE)</f>
        <v>62464</v>
      </c>
      <c r="I3237" s="49">
        <f>_xll.qlInterestRateIndexValueDate(Index1M,$H3237)</f>
        <v>62466</v>
      </c>
      <c r="J3237" s="52">
        <f>IFERROR(_xll.qlIndexFixing(Index1M,$H3237,TRUE,_xll.ohTrigger(RecalcTrigger,Trigger1M)),NA())</f>
        <v>1.5205160954078756E-2</v>
      </c>
      <c r="K3237" s="52">
        <f>IFERROR(_xll.qlIndexFixing(ONIndex1M,I3237,TRUE,_xll.ohTrigger(RecalcTrigger,Trigger1M)),NA())</f>
        <v>1.519521546253344E-2</v>
      </c>
      <c r="L3237" s="52">
        <f>IFERROR(_xll.qlIndexFixing(Index3M,H3237,TRUE,_xll.ohTrigger(RecalcTrigger,Trigger3M)),NA())</f>
        <v>1.6726685067474989E-2</v>
      </c>
      <c r="M3237" s="52">
        <f>IFERROR(_xll.qlIndexFixing(ONIndex3M,I3237,TRUE,_xll.ohTrigger(RecalcTrigger,Trigger3M)),NA())</f>
        <v>1.6692196483276689E-2</v>
      </c>
      <c r="N3237" s="52">
        <f>IFERROR(_xll.qlIndexFixing(Index6M,$H3237,TRUE,_xll.ohTrigger(RecalcTrigger,Trigger6M)),NA())</f>
        <v>1.8624014193800748E-2</v>
      </c>
      <c r="O3237" s="52">
        <f>IFERROR(_xll.qlIndexFixing(ONIndex6M,I3237,TRUE,_xll.ohTrigger(RecalcTrigger,Trigger6M)),NA())</f>
        <v>1.8538487658341651E-2</v>
      </c>
      <c r="P3237" s="52">
        <f>IFERROR(_xll.qlIndexFixing(Index1Y,$H3237,TRUE,_xll.ohTrigger(RecalcTrigger,Trigger1Y)),NA())</f>
        <v>2.0681885425759765E-2</v>
      </c>
      <c r="Q3237" s="52">
        <f>IFERROR(_xll.qlIndexFixing(ONIndex1Y,I3237,TRUE,_xll.ohTrigger(RecalcTrigger,Trigger1Y)),NA())</f>
        <v>2.0470856376739732E-2</v>
      </c>
    </row>
    <row r="3238" spans="2:17" x14ac:dyDescent="0.2">
      <c r="B3238" s="46" t="s">
        <v>51</v>
      </c>
      <c r="D3238" s="49">
        <f>_xll.qlCalendarAdvance(LocalCalendar,$D3237,B3238,"f",FALSE)</f>
        <v>62495</v>
      </c>
      <c r="E3238" s="49">
        <f>_xll.qlInterestRateIndexValueDate(IndexON,D3238)</f>
        <v>62495</v>
      </c>
      <c r="F3238" s="52">
        <f>IFERROR(_xll.qlIndexFixing(IndexON,D3238,TRUE,_xll.ohTrigger(RecalcTrigger,TriggerON)),NA())</f>
        <v>1.2123189566519699E-2</v>
      </c>
      <c r="H3238" s="49">
        <f>_xll.qlCalendarAdvance(IborCalendar,$H3237,B3238,"f",FALSE)</f>
        <v>62471</v>
      </c>
      <c r="I3238" s="49">
        <f>_xll.qlInterestRateIndexValueDate(Index1M,$H3238)</f>
        <v>62473</v>
      </c>
      <c r="J3238" s="52">
        <f>IFERROR(_xll.qlIndexFixing(Index1M,$H3238,TRUE,_xll.ohTrigger(RecalcTrigger,Trigger1M)),NA())</f>
        <v>1.5205481920859335E-2</v>
      </c>
      <c r="K3238" s="52">
        <f>IFERROR(_xll.qlIndexFixing(ONIndex1M,I3238,TRUE,_xll.ohTrigger(RecalcTrigger,Trigger1M)),NA())</f>
        <v>1.5195215462613376E-2</v>
      </c>
      <c r="L3238" s="52">
        <f>IFERROR(_xll.qlIndexFixing(Index3M,H3238,TRUE,_xll.ohTrigger(RecalcTrigger,Trigger3M)),NA())</f>
        <v>1.6726685067474989E-2</v>
      </c>
      <c r="M3238" s="52">
        <f>IFERROR(_xll.qlIndexFixing(ONIndex3M,I3238,TRUE,_xll.ohTrigger(RecalcTrigger,Trigger3M)),NA())</f>
        <v>1.6692196483276689E-2</v>
      </c>
      <c r="N3238" s="52">
        <f>IFERROR(_xll.qlIndexFixing(Index6M,$H3238,TRUE,_xll.ohTrigger(RecalcTrigger,Trigger6M)),NA())</f>
        <v>1.8623963936579599E-2</v>
      </c>
      <c r="O3238" s="52">
        <f>IFERROR(_xll.qlIndexFixing(ONIndex6M,I3238,TRUE,_xll.ohTrigger(RecalcTrigger,Trigger6M)),NA())</f>
        <v>1.8538435621886507E-2</v>
      </c>
      <c r="P3238" s="52">
        <f>IFERROR(_xll.qlIndexFixing(Index1Y,$H3238,TRUE,_xll.ohTrigger(RecalcTrigger,Trigger1Y)),NA())</f>
        <v>2.0681800127548309E-2</v>
      </c>
      <c r="Q3238" s="52">
        <f>IFERROR(_xll.qlIndexFixing(ONIndex1Y,I3238,TRUE,_xll.ohTrigger(RecalcTrigger,Trigger1Y)),NA())</f>
        <v>2.0470764847635436E-2</v>
      </c>
    </row>
    <row r="3239" spans="2:17" x14ac:dyDescent="0.2">
      <c r="B3239" s="46" t="s">
        <v>51</v>
      </c>
      <c r="D3239" s="49">
        <f>_xll.qlCalendarAdvance(LocalCalendar,$D3238,B3239,"f",FALSE)</f>
        <v>62502</v>
      </c>
      <c r="E3239" s="49">
        <f>_xll.qlInterestRateIndexValueDate(IndexON,D3239)</f>
        <v>62502</v>
      </c>
      <c r="F3239" s="52">
        <f>IFERROR(_xll.qlIndexFixing(IndexON,D3239,TRUE,_xll.ohTrigger(RecalcTrigger,TriggerON)),NA())</f>
        <v>1.2123393689345008E-2</v>
      </c>
      <c r="H3239" s="49">
        <f>_xll.qlCalendarAdvance(IborCalendar,$H3238,B3239,"f",FALSE)</f>
        <v>62478</v>
      </c>
      <c r="I3239" s="49">
        <f>_xll.qlInterestRateIndexValueDate(Index1M,$H3239)</f>
        <v>62480</v>
      </c>
      <c r="J3239" s="52">
        <f>IFERROR(_xll.qlIndexFixing(Index1M,$H3239,TRUE,_xll.ohTrigger(RecalcTrigger,Trigger1M)),NA())</f>
        <v>1.5205160954078756E-2</v>
      </c>
      <c r="K3239" s="52">
        <f>IFERROR(_xll.qlIndexFixing(ONIndex1M,I3239,TRUE,_xll.ohTrigger(RecalcTrigger,Trigger1M)),NA())</f>
        <v>1.519521546253344E-2</v>
      </c>
      <c r="L3239" s="52">
        <f>IFERROR(_xll.qlIndexFixing(Index3M,H3239,TRUE,_xll.ohTrigger(RecalcTrigger,Trigger3M)),NA())</f>
        <v>1.6726685067474101E-2</v>
      </c>
      <c r="M3239" s="52">
        <f>IFERROR(_xll.qlIndexFixing(ONIndex3M,I3239,TRUE,_xll.ohTrigger(RecalcTrigger,Trigger3M)),NA())</f>
        <v>1.6692196483196753E-2</v>
      </c>
      <c r="N3239" s="52">
        <f>IFERROR(_xll.qlIndexFixing(Index6M,$H3239,TRUE,_xll.ohTrigger(RecalcTrigger,Trigger6M)),NA())</f>
        <v>1.8623913855435506E-2</v>
      </c>
      <c r="O3239" s="52">
        <f>IFERROR(_xll.qlIndexFixing(ONIndex6M,I3239,TRUE,_xll.ohTrigger(RecalcTrigger,Trigger6M)),NA())</f>
        <v>1.8538383759771904E-2</v>
      </c>
      <c r="P3239" s="52">
        <f>IFERROR(_xll.qlIndexFixing(Index1Y,$H3239,TRUE,_xll.ohTrigger(RecalcTrigger,Trigger1Y)),NA())</f>
        <v>2.0681715142611523E-2</v>
      </c>
      <c r="Q3239" s="52">
        <f>IFERROR(_xll.qlIndexFixing(ONIndex1Y,I3239,TRUE,_xll.ohTrigger(RecalcTrigger,Trigger1Y)),NA())</f>
        <v>2.0470673625245794E-2</v>
      </c>
    </row>
    <row r="3240" spans="2:17" x14ac:dyDescent="0.2">
      <c r="B3240" s="46" t="s">
        <v>51</v>
      </c>
      <c r="D3240" s="49">
        <f>_xll.qlCalendarAdvance(LocalCalendar,$D3239,B3240,"f",FALSE)</f>
        <v>62509</v>
      </c>
      <c r="E3240" s="49">
        <f>_xll.qlInterestRateIndexValueDate(IndexON,D3240)</f>
        <v>62509</v>
      </c>
      <c r="F3240" s="52">
        <f>IFERROR(_xll.qlIndexFixing(IndexON,D3240,TRUE,_xll.ohTrigger(RecalcTrigger,TriggerON)),NA())</f>
        <v>1.2123189566519699E-2</v>
      </c>
      <c r="H3240" s="49">
        <f>_xll.qlCalendarAdvance(IborCalendar,$H3239,B3240,"f",FALSE)</f>
        <v>62485</v>
      </c>
      <c r="I3240" s="49">
        <f>_xll.qlInterestRateIndexValueDate(Index1M,$H3240)</f>
        <v>62487</v>
      </c>
      <c r="J3240" s="52">
        <f>IFERROR(_xll.qlIndexFixing(Index1M,$H3240,TRUE,_xll.ohTrigger(RecalcTrigger,Trigger1M)),NA())</f>
        <v>1.5204198107933355E-2</v>
      </c>
      <c r="K3240" s="52">
        <f>IFERROR(_xll.qlIndexFixing(ONIndex1M,I3240,TRUE,_xll.ohTrigger(RecalcTrigger,Trigger1M)),NA())</f>
        <v>1.519521546253344E-2</v>
      </c>
      <c r="L3240" s="52">
        <f>IFERROR(_xll.qlIndexFixing(Index3M,H3240,TRUE,_xll.ohTrigger(RecalcTrigger,Trigger3M)),NA())</f>
        <v>1.6726685067474101E-2</v>
      </c>
      <c r="M3240" s="52">
        <f>IFERROR(_xll.qlIndexFixing(ONIndex3M,I3240,TRUE,_xll.ohTrigger(RecalcTrigger,Trigger3M)),NA())</f>
        <v>1.6692196483276689E-2</v>
      </c>
      <c r="N3240" s="52">
        <f>IFERROR(_xll.qlIndexFixing(Index6M,$H3240,TRUE,_xll.ohTrigger(RecalcTrigger,Trigger6M)),NA())</f>
        <v>1.8623863950369791E-2</v>
      </c>
      <c r="O3240" s="52">
        <f>IFERROR(_xll.qlIndexFixing(ONIndex6M,I3240,TRUE,_xll.ohTrigger(RecalcTrigger,Trigger6M)),NA())</f>
        <v>1.8538332072157715E-2</v>
      </c>
      <c r="P3240" s="52">
        <f>IFERROR(_xll.qlIndexFixing(Index1Y,$H3240,TRUE,_xll.ohTrigger(RecalcTrigger,Trigger1Y)),NA())</f>
        <v>2.0681630470948748E-2</v>
      </c>
      <c r="Q3240" s="52">
        <f>IFERROR(_xll.qlIndexFixing(ONIndex1Y,I3240,TRUE,_xll.ohTrigger(RecalcTrigger,Trigger1Y)),NA())</f>
        <v>2.0470582709730678E-2</v>
      </c>
    </row>
    <row r="3241" spans="2:17" x14ac:dyDescent="0.2">
      <c r="B3241" s="46" t="s">
        <v>51</v>
      </c>
      <c r="D3241" s="49">
        <f>_xll.qlCalendarAdvance(LocalCalendar,$D3240,B3241,"f",FALSE)</f>
        <v>62516</v>
      </c>
      <c r="E3241" s="49">
        <f>_xll.qlInterestRateIndexValueDate(IndexON,D3241)</f>
        <v>62516</v>
      </c>
      <c r="F3241" s="52">
        <f>IFERROR(_xll.qlIndexFixing(IndexON,D3241,TRUE,_xll.ohTrigger(RecalcTrigger,TriggerON)),NA())</f>
        <v>1.2123189566519699E-2</v>
      </c>
      <c r="H3241" s="49">
        <f>_xll.qlCalendarAdvance(IborCalendar,$H3240,B3241,"f",FALSE)</f>
        <v>62492</v>
      </c>
      <c r="I3241" s="49">
        <f>_xll.qlInterestRateIndexValueDate(Index1M,$H3241)</f>
        <v>62494</v>
      </c>
      <c r="J3241" s="52">
        <f>IFERROR(_xll.qlIndexFixing(Index1M,$H3241,TRUE,_xll.ohTrigger(RecalcTrigger,Trigger1M)),NA())</f>
        <v>1.5203877177278891E-2</v>
      </c>
      <c r="K3241" s="52">
        <f>IFERROR(_xll.qlIndexFixing(ONIndex1M,I3241,TRUE,_xll.ohTrigger(RecalcTrigger,Trigger1M)),NA())</f>
        <v>1.5195215462613376E-2</v>
      </c>
      <c r="L3241" s="52">
        <f>IFERROR(_xll.qlIndexFixing(Index3M,H3241,TRUE,_xll.ohTrigger(RecalcTrigger,Trigger3M)),NA())</f>
        <v>1.6726297027888568E-2</v>
      </c>
      <c r="M3241" s="52">
        <f>IFERROR(_xll.qlIndexFixing(ONIndex3M,I3241,TRUE,_xll.ohTrigger(RecalcTrigger,Trigger3M)),NA())</f>
        <v>1.6692196483276689E-2</v>
      </c>
      <c r="N3241" s="52">
        <f>IFERROR(_xll.qlIndexFixing(Index6M,$H3241,TRUE,_xll.ohTrigger(RecalcTrigger,Trigger6M)),NA())</f>
        <v>1.8623814221381572E-2</v>
      </c>
      <c r="O3241" s="52">
        <f>IFERROR(_xll.qlIndexFixing(ONIndex6M,I3241,TRUE,_xll.ohTrigger(RecalcTrigger,Trigger6M)),NA())</f>
        <v>1.853828055904394E-2</v>
      </c>
      <c r="P3241" s="52">
        <f>IFERROR(_xll.qlIndexFixing(Index1Y,$H3241,TRUE,_xll.ohTrigger(RecalcTrigger,Trigger1Y)),NA())</f>
        <v>2.0681546112560636E-2</v>
      </c>
      <c r="Q3241" s="52">
        <f>IFERROR(_xll.qlIndexFixing(ONIndex1Y,I3241,TRUE,_xll.ohTrigger(RecalcTrigger,Trigger1Y)),NA())</f>
        <v>2.0470492101170024E-2</v>
      </c>
    </row>
    <row r="3242" spans="2:17" x14ac:dyDescent="0.2">
      <c r="B3242" s="46" t="s">
        <v>51</v>
      </c>
      <c r="D3242" s="49">
        <f>_xll.qlCalendarAdvance(LocalCalendar,$D3241,B3242,"f",FALSE)</f>
        <v>62523</v>
      </c>
      <c r="E3242" s="49">
        <f>_xll.qlInterestRateIndexValueDate(IndexON,D3242)</f>
        <v>62523</v>
      </c>
      <c r="F3242" s="52">
        <f>IFERROR(_xll.qlIndexFixing(IndexON,D3242,TRUE,_xll.ohTrigger(RecalcTrigger,TriggerON)),NA())</f>
        <v>1.2123189566519699E-2</v>
      </c>
      <c r="H3242" s="49">
        <f>_xll.qlCalendarAdvance(IborCalendar,$H3241,B3242,"f",FALSE)</f>
        <v>62499</v>
      </c>
      <c r="I3242" s="49">
        <f>_xll.qlInterestRateIndexValueDate(Index1M,$H3242)</f>
        <v>62501</v>
      </c>
      <c r="J3242" s="52">
        <f>IFERROR(_xll.qlIndexFixing(Index1M,$H3242,TRUE,_xll.ohTrigger(RecalcTrigger,Trigger1M)),NA())</f>
        <v>1.5203877177281746E-2</v>
      </c>
      <c r="K3242" s="52">
        <f>IFERROR(_xll.qlIndexFixing(ONIndex1M,I3242,TRUE,_xll.ohTrigger(RecalcTrigger,Trigger1M)),NA())</f>
        <v>1.5195215462613376E-2</v>
      </c>
      <c r="L3242" s="52">
        <f>IFERROR(_xll.qlIndexFixing(Index3M,H3242,TRUE,_xll.ohTrigger(RecalcTrigger,Trigger3M)),NA())</f>
        <v>1.6726297027889466E-2</v>
      </c>
      <c r="M3242" s="52">
        <f>IFERROR(_xll.qlIndexFixing(ONIndex3M,I3242,TRUE,_xll.ohTrigger(RecalcTrigger,Trigger3M)),NA())</f>
        <v>1.6692196483196753E-2</v>
      </c>
      <c r="N3242" s="52">
        <f>IFERROR(_xll.qlIndexFixing(Index6M,$H3242,TRUE,_xll.ohTrigger(RecalcTrigger,Trigger6M)),NA())</f>
        <v>1.8623764668470405E-2</v>
      </c>
      <c r="O3242" s="52">
        <f>IFERROR(_xll.qlIndexFixing(ONIndex6M,I3242,TRUE,_xll.ohTrigger(RecalcTrigger,Trigger6M)),NA())</f>
        <v>1.8538229220270708E-2</v>
      </c>
      <c r="P3242" s="52">
        <f>IFERROR(_xll.qlIndexFixing(Index1Y,$H3242,TRUE,_xll.ohTrigger(RecalcTrigger,Trigger1Y)),NA())</f>
        <v>2.0681462067446754E-2</v>
      </c>
      <c r="Q3242" s="52">
        <f>IFERROR(_xll.qlIndexFixing(ONIndex1Y,I3242,TRUE,_xll.ohTrigger(RecalcTrigger,Trigger1Y)),NA())</f>
        <v>2.0470401799403959E-2</v>
      </c>
    </row>
    <row r="3243" spans="2:17" x14ac:dyDescent="0.2">
      <c r="B3243" s="46" t="s">
        <v>51</v>
      </c>
      <c r="D3243" s="49">
        <f>_xll.qlCalendarAdvance(LocalCalendar,$D3242,B3243,"f",FALSE)</f>
        <v>62530</v>
      </c>
      <c r="E3243" s="49">
        <f>_xll.qlInterestRateIndexValueDate(IndexON,D3243)</f>
        <v>62530</v>
      </c>
      <c r="F3243" s="52">
        <f>IFERROR(_xll.qlIndexFixing(IndexON,D3243,TRUE,_xll.ohTrigger(RecalcTrigger,TriggerON)),NA())</f>
        <v>1.2123189566519699E-2</v>
      </c>
      <c r="H3243" s="49">
        <f>_xll.qlCalendarAdvance(IborCalendar,$H3242,B3243,"f",FALSE)</f>
        <v>62506</v>
      </c>
      <c r="I3243" s="49">
        <f>_xll.qlInterestRateIndexValueDate(Index1M,$H3243)</f>
        <v>62508</v>
      </c>
      <c r="J3243" s="52">
        <f>IFERROR(_xll.qlIndexFixing(Index1M,$H3243,TRUE,_xll.ohTrigger(RecalcTrigger,Trigger1M)),NA())</f>
        <v>1.5203877177278891E-2</v>
      </c>
      <c r="K3243" s="52">
        <f>IFERROR(_xll.qlIndexFixing(ONIndex1M,I3243,TRUE,_xll.ohTrigger(RecalcTrigger,Trigger1M)),NA())</f>
        <v>1.5195215462613376E-2</v>
      </c>
      <c r="L3243" s="52">
        <f>IFERROR(_xll.qlIndexFixing(Index3M,H3243,TRUE,_xll.ohTrigger(RecalcTrigger,Trigger3M)),NA())</f>
        <v>1.6726297027888568E-2</v>
      </c>
      <c r="M3243" s="52">
        <f>IFERROR(_xll.qlIndexFixing(ONIndex3M,I3243,TRUE,_xll.ohTrigger(RecalcTrigger,Trigger3M)),NA())</f>
        <v>1.6692196483196753E-2</v>
      </c>
      <c r="N3243" s="52">
        <f>IFERROR(_xll.qlIndexFixing(Index6M,$H3243,TRUE,_xll.ohTrigger(RecalcTrigger,Trigger6M)),NA())</f>
        <v>1.8623715291637175E-2</v>
      </c>
      <c r="O3243" s="52">
        <f>IFERROR(_xll.qlIndexFixing(ONIndex6M,I3243,TRUE,_xll.ohTrigger(RecalcTrigger,Trigger6M)),NA())</f>
        <v>1.8538178055997889E-2</v>
      </c>
      <c r="P3243" s="52">
        <f>IFERROR(_xll.qlIndexFixing(Index1Y,$H3243,TRUE,_xll.ohTrigger(RecalcTrigger,Trigger1Y)),NA())</f>
        <v>2.0681378335606664E-2</v>
      </c>
      <c r="Q3243" s="52">
        <f>IFERROR(_xll.qlIndexFixing(ONIndex1Y,I3243,TRUE,_xll.ohTrigger(RecalcTrigger,Trigger1Y)),NA())</f>
        <v>2.0470311804352548E-2</v>
      </c>
    </row>
    <row r="3244" spans="2:17" x14ac:dyDescent="0.2">
      <c r="B3244" s="46" t="s">
        <v>51</v>
      </c>
      <c r="D3244" s="49">
        <f>_xll.qlCalendarAdvance(LocalCalendar,$D3243,B3244,"f",FALSE)</f>
        <v>62537</v>
      </c>
      <c r="E3244" s="49">
        <f>_xll.qlInterestRateIndexValueDate(IndexON,D3244)</f>
        <v>62537</v>
      </c>
      <c r="F3244" s="52">
        <f>IFERROR(_xll.qlIndexFixing(IndexON,D3244,TRUE,_xll.ohTrigger(RecalcTrigger,TriggerON)),NA())</f>
        <v>1.2123189566519699E-2</v>
      </c>
      <c r="H3244" s="49">
        <f>_xll.qlCalendarAdvance(IborCalendar,$H3243,B3244,"f",FALSE)</f>
        <v>62513</v>
      </c>
      <c r="I3244" s="49">
        <f>_xll.qlInterestRateIndexValueDate(Index1M,$H3244)</f>
        <v>62515</v>
      </c>
      <c r="J3244" s="52">
        <f>IFERROR(_xll.qlIndexFixing(Index1M,$H3244,TRUE,_xll.ohTrigger(RecalcTrigger,Trigger1M)),NA())</f>
        <v>1.5203877177278891E-2</v>
      </c>
      <c r="K3244" s="52">
        <f>IFERROR(_xll.qlIndexFixing(ONIndex1M,I3244,TRUE,_xll.ohTrigger(RecalcTrigger,Trigger1M)),NA())</f>
        <v>1.5195215462613376E-2</v>
      </c>
      <c r="L3244" s="52">
        <f>IFERROR(_xll.qlIndexFixing(Index3M,H3244,TRUE,_xll.ohTrigger(RecalcTrigger,Trigger3M)),NA())</f>
        <v>1.6726297027888568E-2</v>
      </c>
      <c r="M3244" s="52">
        <f>IFERROR(_xll.qlIndexFixing(ONIndex3M,I3244,TRUE,_xll.ohTrigger(RecalcTrigger,Trigger3M)),NA())</f>
        <v>1.6692196483276689E-2</v>
      </c>
      <c r="N3244" s="52">
        <f>IFERROR(_xll.qlIndexFixing(Index6M,$H3244,TRUE,_xll.ohTrigger(RecalcTrigger,Trigger6M)),NA())</f>
        <v>1.8623666090881438E-2</v>
      </c>
      <c r="O3244" s="52">
        <f>IFERROR(_xll.qlIndexFixing(ONIndex6M,I3244,TRUE,_xll.ohTrigger(RecalcTrigger,Trigger6M)),NA())</f>
        <v>1.8538127066305421E-2</v>
      </c>
      <c r="P3244" s="52">
        <f>IFERROR(_xll.qlIndexFixing(Index1Y,$H3244,TRUE,_xll.ohTrigger(RecalcTrigger,Trigger1Y)),NA())</f>
        <v>2.0681294917041237E-2</v>
      </c>
      <c r="Q3244" s="52">
        <f>IFERROR(_xll.qlIndexFixing(ONIndex1Y,I3244,TRUE,_xll.ohTrigger(RecalcTrigger,Trigger1Y)),NA())</f>
        <v>2.0470222116335535E-2</v>
      </c>
    </row>
    <row r="3245" spans="2:17" x14ac:dyDescent="0.2">
      <c r="B3245" s="46" t="s">
        <v>51</v>
      </c>
      <c r="D3245" s="49">
        <f>_xll.qlCalendarAdvance(LocalCalendar,$D3244,B3245,"f",FALSE)</f>
        <v>62544</v>
      </c>
      <c r="E3245" s="49">
        <f>_xll.qlInterestRateIndexValueDate(IndexON,D3245)</f>
        <v>62544</v>
      </c>
      <c r="F3245" s="52">
        <f>IFERROR(_xll.qlIndexFixing(IndexON,D3245,TRUE,_xll.ohTrigger(RecalcTrigger,TriggerON)),NA())</f>
        <v>1.2123189566519699E-2</v>
      </c>
      <c r="H3245" s="49">
        <f>_xll.qlCalendarAdvance(IborCalendar,$H3244,B3245,"f",FALSE)</f>
        <v>62520</v>
      </c>
      <c r="I3245" s="49">
        <f>_xll.qlInterestRateIndexValueDate(Index1M,$H3245)</f>
        <v>62522</v>
      </c>
      <c r="J3245" s="52">
        <f>IFERROR(_xll.qlIndexFixing(Index1M,$H3245,TRUE,_xll.ohTrigger(RecalcTrigger,Trigger1M)),NA())</f>
        <v>1.5205160954078756E-2</v>
      </c>
      <c r="K3245" s="52">
        <f>IFERROR(_xll.qlIndexFixing(ONIndex1M,I3245,TRUE,_xll.ohTrigger(RecalcTrigger,Trigger1M)),NA())</f>
        <v>1.5195215462613376E-2</v>
      </c>
      <c r="L3245" s="52">
        <f>IFERROR(_xll.qlIndexFixing(Index3M,H3245,TRUE,_xll.ohTrigger(RecalcTrigger,Trigger3M)),NA())</f>
        <v>1.6727461182643431E-2</v>
      </c>
      <c r="M3245" s="52">
        <f>IFERROR(_xll.qlIndexFixing(ONIndex3M,I3245,TRUE,_xll.ohTrigger(RecalcTrigger,Trigger3M)),NA())</f>
        <v>1.6692196483276689E-2</v>
      </c>
      <c r="N3245" s="52">
        <f>IFERROR(_xll.qlIndexFixing(Index6M,$H3245,TRUE,_xll.ohTrigger(RecalcTrigger,Trigger6M)),NA())</f>
        <v>1.862647807744015E-2</v>
      </c>
      <c r="O3245" s="52">
        <f>IFERROR(_xll.qlIndexFixing(ONIndex6M,I3245,TRUE,_xll.ohTrigger(RecalcTrigger,Trigger6M)),NA())</f>
        <v>1.8538076250873559E-2</v>
      </c>
      <c r="P3245" s="52">
        <f>IFERROR(_xll.qlIndexFixing(Index1Y,$H3245,TRUE,_xll.ohTrigger(RecalcTrigger,Trigger1Y)),NA())</f>
        <v>2.0682964536149848E-2</v>
      </c>
      <c r="Q3245" s="52">
        <f>IFERROR(_xll.qlIndexFixing(ONIndex1Y,I3245,TRUE,_xll.ohTrigger(RecalcTrigger,Trigger1Y)),NA())</f>
        <v>2.0470132735033175E-2</v>
      </c>
    </row>
    <row r="3246" spans="2:17" x14ac:dyDescent="0.2">
      <c r="B3246" s="46" t="s">
        <v>51</v>
      </c>
      <c r="D3246" s="49">
        <f>_xll.qlCalendarAdvance(LocalCalendar,$D3245,B3246,"f",FALSE)</f>
        <v>62551</v>
      </c>
      <c r="E3246" s="49">
        <f>_xll.qlInterestRateIndexValueDate(IndexON,D3246)</f>
        <v>62551</v>
      </c>
      <c r="F3246" s="52">
        <f>IFERROR(_xll.qlIndexFixing(IndexON,D3246,TRUE,_xll.ohTrigger(RecalcTrigger,TriggerON)),NA())</f>
        <v>1.2123189566519699E-2</v>
      </c>
      <c r="H3246" s="49">
        <f>_xll.qlCalendarAdvance(IborCalendar,$H3245,B3246,"f",FALSE)</f>
        <v>62527</v>
      </c>
      <c r="I3246" s="49">
        <f>_xll.qlInterestRateIndexValueDate(Index1M,$H3246)</f>
        <v>62529</v>
      </c>
      <c r="J3246" s="52">
        <f>IFERROR(_xll.qlIndexFixing(Index1M,$H3246,TRUE,_xll.ohTrigger(RecalcTrigger,Trigger1M)),NA())</f>
        <v>1.5205160954078756E-2</v>
      </c>
      <c r="K3246" s="52">
        <f>IFERROR(_xll.qlIndexFixing(ONIndex1M,I3246,TRUE,_xll.ohTrigger(RecalcTrigger,Trigger1M)),NA())</f>
        <v>1.519521546253344E-2</v>
      </c>
      <c r="L3246" s="52">
        <f>IFERROR(_xll.qlIndexFixing(Index3M,H3246,TRUE,_xll.ohTrigger(RecalcTrigger,Trigger3M)),NA())</f>
        <v>1.6727461182643431E-2</v>
      </c>
      <c r="M3246" s="52">
        <f>IFERROR(_xll.qlIndexFixing(ONIndex3M,I3246,TRUE,_xll.ohTrigger(RecalcTrigger,Trigger3M)),NA())</f>
        <v>1.6692196483196753E-2</v>
      </c>
      <c r="N3246" s="52">
        <f>IFERROR(_xll.qlIndexFixing(Index6M,$H3246,TRUE,_xll.ohTrigger(RecalcTrigger,Trigger6M)),NA())</f>
        <v>1.8625952400594802E-2</v>
      </c>
      <c r="O3246" s="52">
        <f>IFERROR(_xll.qlIndexFixing(ONIndex6M,I3246,TRUE,_xll.ohTrigger(RecalcTrigger,Trigger6M)),NA())</f>
        <v>1.853802560994211E-2</v>
      </c>
      <c r="P3246" s="52">
        <f>IFERROR(_xll.qlIndexFixing(Index1Y,$H3246,TRUE,_xll.ohTrigger(RecalcTrigger,Trigger1Y)),NA())</f>
        <v>2.0682881797151369E-2</v>
      </c>
      <c r="Q3246" s="52">
        <f>IFERROR(_xll.qlIndexFixing(ONIndex1Y,I3246,TRUE,_xll.ohTrigger(RecalcTrigger,Trigger1Y)),NA())</f>
        <v>2.0470043660685278E-2</v>
      </c>
    </row>
    <row r="3247" spans="2:17" x14ac:dyDescent="0.2">
      <c r="B3247" s="46" t="s">
        <v>51</v>
      </c>
      <c r="D3247" s="49">
        <f>_xll.qlCalendarAdvance(LocalCalendar,$D3246,B3247,"f",FALSE)</f>
        <v>62558</v>
      </c>
      <c r="E3247" s="49">
        <f>_xll.qlInterestRateIndexValueDate(IndexON,D3247)</f>
        <v>62558</v>
      </c>
      <c r="F3247" s="52">
        <f>IFERROR(_xll.qlIndexFixing(IndexON,D3247,TRUE,_xll.ohTrigger(RecalcTrigger,TriggerON)),NA())</f>
        <v>1.2123189566519699E-2</v>
      </c>
      <c r="H3247" s="49">
        <f>_xll.qlCalendarAdvance(IborCalendar,$H3246,B3247,"f",FALSE)</f>
        <v>62534</v>
      </c>
      <c r="I3247" s="49">
        <f>_xll.qlInterestRateIndexValueDate(Index1M,$H3247)</f>
        <v>62536</v>
      </c>
      <c r="J3247" s="52">
        <f>IFERROR(_xll.qlIndexFixing(Index1M,$H3247,TRUE,_xll.ohTrigger(RecalcTrigger,Trigger1M)),NA())</f>
        <v>1.5205481920859335E-2</v>
      </c>
      <c r="K3247" s="52">
        <f>IFERROR(_xll.qlIndexFixing(ONIndex1M,I3247,TRUE,_xll.ohTrigger(RecalcTrigger,Trigger1M)),NA())</f>
        <v>1.519521546253344E-2</v>
      </c>
      <c r="L3247" s="52">
        <f>IFERROR(_xll.qlIndexFixing(Index3M,H3247,TRUE,_xll.ohTrigger(RecalcTrigger,Trigger3M)),NA())</f>
        <v>1.6727461182643431E-2</v>
      </c>
      <c r="M3247" s="52">
        <f>IFERROR(_xll.qlIndexFixing(ONIndex3M,I3247,TRUE,_xll.ohTrigger(RecalcTrigger,Trigger3M)),NA())</f>
        <v>1.6692196483276689E-2</v>
      </c>
      <c r="N3247" s="52">
        <f>IFERROR(_xll.qlIndexFixing(Index6M,$H3247,TRUE,_xll.ohTrigger(RecalcTrigger,Trigger6M)),NA())</f>
        <v>1.8625903778440329E-2</v>
      </c>
      <c r="O3247" s="52">
        <f>IFERROR(_xll.qlIndexFixing(ONIndex6M,I3247,TRUE,_xll.ohTrigger(RecalcTrigger,Trigger6M)),NA())</f>
        <v>1.8537975143511076E-2</v>
      </c>
      <c r="P3247" s="52">
        <f>IFERROR(_xll.qlIndexFixing(Index1Y,$H3247,TRUE,_xll.ohTrigger(RecalcTrigger,Trigger1Y)),NA())</f>
        <v>2.06827993714803E-2</v>
      </c>
      <c r="Q3247" s="52">
        <f>IFERROR(_xll.qlIndexFixing(ONIndex1Y,I3247,TRUE,_xll.ohTrigger(RecalcTrigger,Trigger1Y)),NA())</f>
        <v>2.0469954893052034E-2</v>
      </c>
    </row>
    <row r="3248" spans="2:17" x14ac:dyDescent="0.2">
      <c r="B3248" s="46" t="s">
        <v>51</v>
      </c>
      <c r="D3248" s="49">
        <f>_xll.qlCalendarAdvance(LocalCalendar,$D3247,B3248,"f",FALSE)</f>
        <v>62565</v>
      </c>
      <c r="E3248" s="49">
        <f>_xll.qlInterestRateIndexValueDate(IndexON,D3248)</f>
        <v>62565</v>
      </c>
      <c r="F3248" s="52">
        <f>IFERROR(_xll.qlIndexFixing(IndexON,D3248,TRUE,_xll.ohTrigger(RecalcTrigger,TriggerON)),NA())</f>
        <v>1.2123189566519699E-2</v>
      </c>
      <c r="H3248" s="49">
        <f>_xll.qlCalendarAdvance(IborCalendar,$H3247,B3248,"f",FALSE)</f>
        <v>62541</v>
      </c>
      <c r="I3248" s="49">
        <f>_xll.qlInterestRateIndexValueDate(Index1M,$H3248)</f>
        <v>62543</v>
      </c>
      <c r="J3248" s="52">
        <f>IFERROR(_xll.qlIndexFixing(Index1M,$H3248,TRUE,_xll.ohTrigger(RecalcTrigger,Trigger1M)),NA())</f>
        <v>1.5205160954081254E-2</v>
      </c>
      <c r="K3248" s="52">
        <f>IFERROR(_xll.qlIndexFixing(ONIndex1M,I3248,TRUE,_xll.ohTrigger(RecalcTrigger,Trigger1M)),NA())</f>
        <v>1.5195215462613376E-2</v>
      </c>
      <c r="L3248" s="52">
        <f>IFERROR(_xll.qlIndexFixing(Index3M,H3248,TRUE,_xll.ohTrigger(RecalcTrigger,Trigger3M)),NA())</f>
        <v>1.6727461182643431E-2</v>
      </c>
      <c r="M3248" s="52">
        <f>IFERROR(_xll.qlIndexFixing(ONIndex3M,I3248,TRUE,_xll.ohTrigger(RecalcTrigger,Trigger3M)),NA())</f>
        <v>1.6692196483276689E-2</v>
      </c>
      <c r="N3248" s="52">
        <f>IFERROR(_xll.qlIndexFixing(Index6M,$H3248,TRUE,_xll.ohTrigger(RecalcTrigger,Trigger6M)),NA())</f>
        <v>1.8625855332408195E-2</v>
      </c>
      <c r="O3248" s="52">
        <f>IFERROR(_xll.qlIndexFixing(ONIndex6M,I3248,TRUE,_xll.ohTrigger(RecalcTrigger,Trigger6M)),NA())</f>
        <v>1.8537924851580456E-2</v>
      </c>
      <c r="P3248" s="52">
        <f>IFERROR(_xll.qlIndexFixing(Index1Y,$H3248,TRUE,_xll.ohTrigger(RecalcTrigger,Trigger1Y)),NA())</f>
        <v>2.0682717259136198E-2</v>
      </c>
      <c r="Q3248" s="52">
        <f>IFERROR(_xll.qlIndexFixing(ONIndex1Y,I3248,TRUE,_xll.ohTrigger(RecalcTrigger,Trigger1Y)),NA())</f>
        <v>2.0469866432453188E-2</v>
      </c>
    </row>
    <row r="3249" spans="2:17" x14ac:dyDescent="0.2">
      <c r="B3249" s="46" t="s">
        <v>51</v>
      </c>
      <c r="D3249" s="49">
        <f>_xll.qlCalendarAdvance(LocalCalendar,$D3248,B3249,"f",FALSE)</f>
        <v>62572</v>
      </c>
      <c r="E3249" s="49">
        <f>_xll.qlInterestRateIndexValueDate(IndexON,D3249)</f>
        <v>62572</v>
      </c>
      <c r="F3249" s="52">
        <f>IFERROR(_xll.qlIndexFixing(IndexON,D3249,TRUE,_xll.ohTrigger(RecalcTrigger,TriggerON)),NA())</f>
        <v>1.2123189566519699E-2</v>
      </c>
      <c r="H3249" s="49">
        <f>_xll.qlCalendarAdvance(IborCalendar,$H3248,B3249,"f",FALSE)</f>
        <v>62548</v>
      </c>
      <c r="I3249" s="49">
        <f>_xll.qlInterestRateIndexValueDate(Index1M,$H3249)</f>
        <v>62550</v>
      </c>
      <c r="J3249" s="52">
        <f>IFERROR(_xll.qlIndexFixing(Index1M,$H3249,TRUE,_xll.ohTrigger(RecalcTrigger,Trigger1M)),NA())</f>
        <v>1.5205481920861756E-2</v>
      </c>
      <c r="K3249" s="52">
        <f>IFERROR(_xll.qlIndexFixing(ONIndex1M,I3249,TRUE,_xll.ohTrigger(RecalcTrigger,Trigger1M)),NA())</f>
        <v>1.5195215462613376E-2</v>
      </c>
      <c r="L3249" s="52">
        <f>IFERROR(_xll.qlIndexFixing(Index3M,H3249,TRUE,_xll.ohTrigger(RecalcTrigger,Trigger3M)),NA())</f>
        <v>1.6727073119059153E-2</v>
      </c>
      <c r="M3249" s="52">
        <f>IFERROR(_xll.qlIndexFixing(ONIndex3M,I3249,TRUE,_xll.ohTrigger(RecalcTrigger,Trigger3M)),NA())</f>
        <v>1.6692196483276689E-2</v>
      </c>
      <c r="N3249" s="52">
        <f>IFERROR(_xll.qlIndexFixing(Index6M,$H3249,TRUE,_xll.ohTrigger(RecalcTrigger,Trigger6M)),NA())</f>
        <v>1.8624376409915277E-2</v>
      </c>
      <c r="O3249" s="52">
        <f>IFERROR(_xll.qlIndexFixing(ONIndex6M,I3249,TRUE,_xll.ohTrigger(RecalcTrigger,Trigger6M)),NA())</f>
        <v>1.8537874734070314E-2</v>
      </c>
      <c r="P3249" s="52">
        <f>IFERROR(_xll.qlIndexFixing(Index1Y,$H3249,TRUE,_xll.ohTrigger(RecalcTrigger,Trigger1Y)),NA())</f>
        <v>2.068263546011951E-2</v>
      </c>
      <c r="Q3249" s="52">
        <f>IFERROR(_xll.qlIndexFixing(ONIndex1Y,I3249,TRUE,_xll.ohTrigger(RecalcTrigger,Trigger1Y)),NA())</f>
        <v>2.0469778278648931E-2</v>
      </c>
    </row>
    <row r="3250" spans="2:17" x14ac:dyDescent="0.2">
      <c r="B3250" s="46" t="s">
        <v>51</v>
      </c>
      <c r="D3250" s="49">
        <f>_xll.qlCalendarAdvance(LocalCalendar,$D3249,B3250,"f",FALSE)</f>
        <v>62579</v>
      </c>
      <c r="E3250" s="49">
        <f>_xll.qlInterestRateIndexValueDate(IndexON,D3250)</f>
        <v>62579</v>
      </c>
      <c r="F3250" s="52">
        <f>IFERROR(_xll.qlIndexFixing(IndexON,D3250,TRUE,_xll.ohTrigger(RecalcTrigger,TriggerON)),NA())</f>
        <v>1.2123189566519699E-2</v>
      </c>
      <c r="H3250" s="49">
        <f>_xll.qlCalendarAdvance(IborCalendar,$H3249,B3250,"f",FALSE)</f>
        <v>62555</v>
      </c>
      <c r="I3250" s="49">
        <f>_xll.qlInterestRateIndexValueDate(Index1M,$H3250)</f>
        <v>62557</v>
      </c>
      <c r="J3250" s="52">
        <f>IFERROR(_xll.qlIndexFixing(Index1M,$H3250,TRUE,_xll.ohTrigger(RecalcTrigger,Trigger1M)),NA())</f>
        <v>1.5205160954078756E-2</v>
      </c>
      <c r="K3250" s="52">
        <f>IFERROR(_xll.qlIndexFixing(ONIndex1M,I3250,TRUE,_xll.ohTrigger(RecalcTrigger,Trigger1M)),NA())</f>
        <v>1.519521546253344E-2</v>
      </c>
      <c r="L3250" s="52">
        <f>IFERROR(_xll.qlIndexFixing(Index3M,H3250,TRUE,_xll.ohTrigger(RecalcTrigger,Trigger3M)),NA())</f>
        <v>1.6727073119059153E-2</v>
      </c>
      <c r="M3250" s="52">
        <f>IFERROR(_xll.qlIndexFixing(ONIndex3M,I3250,TRUE,_xll.ohTrigger(RecalcTrigger,Trigger3M)),NA())</f>
        <v>1.6692196483196753E-2</v>
      </c>
      <c r="N3250" s="52">
        <f>IFERROR(_xll.qlIndexFixing(Index6M,$H3250,TRUE,_xll.ohTrigger(RecalcTrigger,Trigger6M)),NA())</f>
        <v>1.8624328285822153E-2</v>
      </c>
      <c r="O3250" s="52">
        <f>IFERROR(_xll.qlIndexFixing(ONIndex6M,I3250,TRUE,_xll.ohTrigger(RecalcTrigger,Trigger6M)),NA())</f>
        <v>1.8537824790900714E-2</v>
      </c>
      <c r="P3250" s="52">
        <f>IFERROR(_xll.qlIndexFixing(Index1Y,$H3250,TRUE,_xll.ohTrigger(RecalcTrigger,Trigger1Y)),NA())</f>
        <v>2.0683138352225381E-2</v>
      </c>
      <c r="Q3250" s="52">
        <f>IFERROR(_xll.qlIndexFixing(ONIndex1Y,I3250,TRUE,_xll.ohTrigger(RecalcTrigger,Trigger1Y)),NA())</f>
        <v>2.0469690431639265E-2</v>
      </c>
    </row>
    <row r="3251" spans="2:17" x14ac:dyDescent="0.2">
      <c r="B3251" s="46" t="s">
        <v>51</v>
      </c>
      <c r="D3251" s="49">
        <f>_xll.qlCalendarAdvance(LocalCalendar,$D3250,B3251,"f",FALSE)</f>
        <v>62586</v>
      </c>
      <c r="E3251" s="49">
        <f>_xll.qlInterestRateIndexValueDate(IndexON,D3251)</f>
        <v>62586</v>
      </c>
      <c r="F3251" s="52">
        <f>IFERROR(_xll.qlIndexFixing(IndexON,D3251,TRUE,_xll.ohTrigger(RecalcTrigger,TriggerON)),NA())</f>
        <v>1.2123189566493053E-2</v>
      </c>
      <c r="H3251" s="49">
        <f>_xll.qlCalendarAdvance(IborCalendar,$H3250,B3251,"f",FALSE)</f>
        <v>62562</v>
      </c>
      <c r="I3251" s="49">
        <f>_xll.qlInterestRateIndexValueDate(Index1M,$H3251)</f>
        <v>62564</v>
      </c>
      <c r="J3251" s="52">
        <f>IFERROR(_xll.qlIndexFixing(Index1M,$H3251,TRUE,_xll.ohTrigger(RecalcTrigger,Trigger1M)),NA())</f>
        <v>1.5205160954078756E-2</v>
      </c>
      <c r="K3251" s="52">
        <f>IFERROR(_xll.qlIndexFixing(ONIndex1M,I3251,TRUE,_xll.ohTrigger(RecalcTrigger,Trigger1M)),NA())</f>
        <v>1.5196498264334224E-2</v>
      </c>
      <c r="L3251" s="52">
        <f>IFERROR(_xll.qlIndexFixing(Index3M,H3251,TRUE,_xll.ohTrigger(RecalcTrigger,Trigger3M)),NA())</f>
        <v>1.6727073119059153E-2</v>
      </c>
      <c r="M3251" s="52">
        <f>IFERROR(_xll.qlIndexFixing(ONIndex3M,I3251,TRUE,_xll.ohTrigger(RecalcTrigger,Trigger3M)),NA())</f>
        <v>1.6693744496274476E-2</v>
      </c>
      <c r="N3251" s="52">
        <f>IFERROR(_xll.qlIndexFixing(Index6M,$H3251,TRUE,_xll.ohTrigger(RecalcTrigger,Trigger6M)),NA())</f>
        <v>1.8624280337825976E-2</v>
      </c>
      <c r="O3251" s="52">
        <f>IFERROR(_xll.qlIndexFixing(ONIndex6M,I3251,TRUE,_xll.ohTrigger(RecalcTrigger,Trigger6M)),NA())</f>
        <v>1.8539670095353955E-2</v>
      </c>
      <c r="P3251" s="52">
        <f>IFERROR(_xll.qlIndexFixing(Index1Y,$H3251,TRUE,_xll.ohTrigger(RecalcTrigger,Trigger1Y)),NA())</f>
        <v>2.0682472802067049E-2</v>
      </c>
      <c r="Q3251" s="52">
        <f>IFERROR(_xll.qlIndexFixing(ONIndex1Y,I3251,TRUE,_xll.ohTrigger(RecalcTrigger,Trigger1Y)),NA())</f>
        <v>2.0471905872941676E-2</v>
      </c>
    </row>
    <row r="3252" spans="2:17" x14ac:dyDescent="0.2">
      <c r="B3252" s="46" t="s">
        <v>51</v>
      </c>
      <c r="D3252" s="49">
        <f>_xll.qlCalendarAdvance(LocalCalendar,$D3251,B3252,"f",FALSE)</f>
        <v>62593</v>
      </c>
      <c r="E3252" s="49">
        <f>_xll.qlInterestRateIndexValueDate(IndexON,D3252)</f>
        <v>62593</v>
      </c>
      <c r="F3252" s="52">
        <f>IFERROR(_xll.qlIndexFixing(IndexON,D3252,TRUE,_xll.ohTrigger(RecalcTrigger,TriggerON)),NA())</f>
        <v>1.2123189566519699E-2</v>
      </c>
      <c r="H3252" s="49">
        <f>_xll.qlCalendarAdvance(IborCalendar,$H3251,B3252,"f",FALSE)</f>
        <v>62569</v>
      </c>
      <c r="I3252" s="49">
        <f>_xll.qlInterestRateIndexValueDate(Index1M,$H3252)</f>
        <v>62571</v>
      </c>
      <c r="J3252" s="52">
        <f>IFERROR(_xll.qlIndexFixing(Index1M,$H3252,TRUE,_xll.ohTrigger(RecalcTrigger,Trigger1M)),NA())</f>
        <v>1.5205481920861756E-2</v>
      </c>
      <c r="K3252" s="52">
        <f>IFERROR(_xll.qlIndexFixing(ONIndex1M,I3252,TRUE,_xll.ohTrigger(RecalcTrigger,Trigger1M)),NA())</f>
        <v>1.5195215462613376E-2</v>
      </c>
      <c r="L3252" s="52">
        <f>IFERROR(_xll.qlIndexFixing(Index3M,H3252,TRUE,_xll.ohTrigger(RecalcTrigger,Trigger3M)),NA())</f>
        <v>1.6727073119059153E-2</v>
      </c>
      <c r="M3252" s="52">
        <f>IFERROR(_xll.qlIndexFixing(ONIndex3M,I3252,TRUE,_xll.ohTrigger(RecalcTrigger,Trigger3M)),NA())</f>
        <v>1.6692196483276689E-2</v>
      </c>
      <c r="N3252" s="52">
        <f>IFERROR(_xll.qlIndexFixing(Index6M,$H3252,TRUE,_xll.ohTrigger(RecalcTrigger,Trigger6M)),NA())</f>
        <v>1.8624232565924131E-2</v>
      </c>
      <c r="O3252" s="52">
        <f>IFERROR(_xll.qlIndexFixing(ONIndex6M,I3252,TRUE,_xll.ohTrigger(RecalcTrigger,Trigger6M)),NA())</f>
        <v>1.8537725428142693E-2</v>
      </c>
      <c r="P3252" s="52">
        <f>IFERROR(_xll.qlIndexFixing(Index1Y,$H3252,TRUE,_xll.ohTrigger(RecalcTrigger,Trigger1Y)),NA())</f>
        <v>2.068239194303171E-2</v>
      </c>
      <c r="Q3252" s="52">
        <f>IFERROR(_xll.qlIndexFixing(ONIndex1Y,I3252,TRUE,_xll.ohTrigger(RecalcTrigger,Trigger1Y)),NA())</f>
        <v>2.0469515658243509E-2</v>
      </c>
    </row>
    <row r="3253" spans="2:17" x14ac:dyDescent="0.2">
      <c r="B3253" s="46" t="s">
        <v>51</v>
      </c>
      <c r="D3253" s="49">
        <f>_xll.qlCalendarAdvance(LocalCalendar,$D3252,B3253,"f",FALSE)</f>
        <v>62600</v>
      </c>
      <c r="E3253" s="49">
        <f>_xll.qlInterestRateIndexValueDate(IndexON,D3253)</f>
        <v>62600</v>
      </c>
      <c r="F3253" s="52">
        <f>IFERROR(_xll.qlIndexFixing(IndexON,D3253,TRUE,_xll.ohTrigger(RecalcTrigger,TriggerON)),NA())</f>
        <v>1.2123393689345008E-2</v>
      </c>
      <c r="H3253" s="49">
        <f>_xll.qlCalendarAdvance(IborCalendar,$H3252,B3253,"f",FALSE)</f>
        <v>62576</v>
      </c>
      <c r="I3253" s="49">
        <f>_xll.qlInterestRateIndexValueDate(Index1M,$H3253)</f>
        <v>62578</v>
      </c>
      <c r="J3253" s="52">
        <f>IFERROR(_xll.qlIndexFixing(Index1M,$H3253,TRUE,_xll.ohTrigger(RecalcTrigger,Trigger1M)),NA())</f>
        <v>1.5204198107930599E-2</v>
      </c>
      <c r="K3253" s="52">
        <f>IFERROR(_xll.qlIndexFixing(ONIndex1M,I3253,TRUE,_xll.ohTrigger(RecalcTrigger,Trigger1M)),NA())</f>
        <v>1.519521546253344E-2</v>
      </c>
      <c r="L3253" s="52">
        <f>IFERROR(_xll.qlIndexFixing(Index3M,H3253,TRUE,_xll.ohTrigger(RecalcTrigger,Trigger3M)),NA())</f>
        <v>1.6727461182643431E-2</v>
      </c>
      <c r="M3253" s="52">
        <f>IFERROR(_xll.qlIndexFixing(ONIndex3M,I3253,TRUE,_xll.ohTrigger(RecalcTrigger,Trigger3M)),NA())</f>
        <v>1.6692196483276689E-2</v>
      </c>
      <c r="N3253" s="52">
        <f>IFERROR(_xll.qlIndexFixing(Index6M,$H3253,TRUE,_xll.ohTrigger(RecalcTrigger,Trigger6M)),NA())</f>
        <v>1.8624184970118366E-2</v>
      </c>
      <c r="O3253" s="52">
        <f>IFERROR(_xll.qlIndexFixing(ONIndex6M,I3253,TRUE,_xll.ohTrigger(RecalcTrigger,Trigger6M)),NA())</f>
        <v>1.8537676008394399E-2</v>
      </c>
      <c r="P3253" s="52">
        <f>IFERROR(_xll.qlIndexFixing(Index1Y,$H3253,TRUE,_xll.ohTrigger(RecalcTrigger,Trigger1Y)),NA())</f>
        <v>2.0680558247271011E-2</v>
      </c>
      <c r="Q3253" s="52">
        <f>IFERROR(_xll.qlIndexFixing(ONIndex1Y,I3253,TRUE,_xll.ohTrigger(RecalcTrigger,Trigger1Y)),NA())</f>
        <v>2.046942873185742E-2</v>
      </c>
    </row>
    <row r="3254" spans="2:17" x14ac:dyDescent="0.2">
      <c r="B3254" s="46" t="s">
        <v>51</v>
      </c>
      <c r="D3254" s="49">
        <f>_xll.qlCalendarAdvance(LocalCalendar,$D3253,B3254,"f",FALSE)</f>
        <v>62607</v>
      </c>
      <c r="E3254" s="49">
        <f>_xll.qlInterestRateIndexValueDate(IndexON,D3254)</f>
        <v>62607</v>
      </c>
      <c r="F3254" s="52">
        <f>IFERROR(_xll.qlIndexFixing(IndexON,D3254,TRUE,_xll.ohTrigger(RecalcTrigger,TriggerON)),NA())</f>
        <v>1.2123189566519699E-2</v>
      </c>
      <c r="H3254" s="49">
        <f>_xll.qlCalendarAdvance(IborCalendar,$H3253,B3254,"f",FALSE)</f>
        <v>62583</v>
      </c>
      <c r="I3254" s="49">
        <f>_xll.qlInterestRateIndexValueDate(Index1M,$H3254)</f>
        <v>62585</v>
      </c>
      <c r="J3254" s="52">
        <f>IFERROR(_xll.qlIndexFixing(Index1M,$H3254,TRUE,_xll.ohTrigger(RecalcTrigger,Trigger1M)),NA())</f>
        <v>1.5205160954078756E-2</v>
      </c>
      <c r="K3254" s="52">
        <f>IFERROR(_xll.qlIndexFixing(ONIndex1M,I3254,TRUE,_xll.ohTrigger(RecalcTrigger,Trigger1M)),NA())</f>
        <v>1.519521546253344E-2</v>
      </c>
      <c r="L3254" s="52">
        <f>IFERROR(_xll.qlIndexFixing(Index3M,H3254,TRUE,_xll.ohTrigger(RecalcTrigger,Trigger3M)),NA())</f>
        <v>1.6727461182642563E-2</v>
      </c>
      <c r="M3254" s="52">
        <f>IFERROR(_xll.qlIndexFixing(ONIndex3M,I3254,TRUE,_xll.ohTrigger(RecalcTrigger,Trigger3M)),NA())</f>
        <v>1.6692196483196753E-2</v>
      </c>
      <c r="N3254" s="52">
        <f>IFERROR(_xll.qlIndexFixing(Index6M,$H3254,TRUE,_xll.ohTrigger(RecalcTrigger,Trigger6M)),NA())</f>
        <v>1.8625568354794911E-2</v>
      </c>
      <c r="O3254" s="52">
        <f>IFERROR(_xll.qlIndexFixing(ONIndex6M,I3254,TRUE,_xll.ohTrigger(RecalcTrigger,Trigger6M)),NA())</f>
        <v>1.8537626763066584E-2</v>
      </c>
      <c r="P3254" s="52">
        <f>IFERROR(_xll.qlIndexFixing(Index1Y,$H3254,TRUE,_xll.ohTrigger(RecalcTrigger,Trigger1Y)),NA())</f>
        <v>2.0682231164940654E-2</v>
      </c>
      <c r="Q3254" s="52">
        <f>IFERROR(_xll.qlIndexFixing(ONIndex1Y,I3254,TRUE,_xll.ohTrigger(RecalcTrigger,Trigger1Y)),NA())</f>
        <v>2.046934211226592E-2</v>
      </c>
    </row>
    <row r="3255" spans="2:17" x14ac:dyDescent="0.2">
      <c r="B3255" s="46" t="s">
        <v>51</v>
      </c>
      <c r="D3255" s="49">
        <f>_xll.qlCalendarAdvance(LocalCalendar,$D3254,B3255,"f",FALSE)</f>
        <v>62614</v>
      </c>
      <c r="E3255" s="49">
        <f>_xll.qlInterestRateIndexValueDate(IndexON,D3255)</f>
        <v>62614</v>
      </c>
      <c r="F3255" s="52">
        <f>IFERROR(_xll.qlIndexFixing(IndexON,D3255,TRUE,_xll.ohTrigger(RecalcTrigger,TriggerON)),NA())</f>
        <v>1.2123189566546344E-2</v>
      </c>
      <c r="H3255" s="49">
        <f>_xll.qlCalendarAdvance(IborCalendar,$H3254,B3255,"f",FALSE)</f>
        <v>62590</v>
      </c>
      <c r="I3255" s="49">
        <f>_xll.qlInterestRateIndexValueDate(Index1M,$H3255)</f>
        <v>62592</v>
      </c>
      <c r="J3255" s="52">
        <f>IFERROR(_xll.qlIndexFixing(Index1M,$H3255,TRUE,_xll.ohTrigger(RecalcTrigger,Trigger1M)),NA())</f>
        <v>1.5205160954078756E-2</v>
      </c>
      <c r="K3255" s="52">
        <f>IFERROR(_xll.qlIndexFixing(ONIndex1M,I3255,TRUE,_xll.ohTrigger(RecalcTrigger,Trigger1M)),NA())</f>
        <v>1.519521546253344E-2</v>
      </c>
      <c r="L3255" s="52">
        <f>IFERROR(_xll.qlIndexFixing(Index3M,H3255,TRUE,_xll.ohTrigger(RecalcTrigger,Trigger3M)),NA())</f>
        <v>1.6727461182642563E-2</v>
      </c>
      <c r="M3255" s="52">
        <f>IFERROR(_xll.qlIndexFixing(ONIndex3M,I3255,TRUE,_xll.ohTrigger(RecalcTrigger,Trigger3M)),NA())</f>
        <v>1.6692196483276689E-2</v>
      </c>
      <c r="N3255" s="52">
        <f>IFERROR(_xll.qlIndexFixing(Index6M,$H3255,TRUE,_xll.ohTrigger(RecalcTrigger,Trigger6M)),NA())</f>
        <v>1.8625521141622612E-2</v>
      </c>
      <c r="O3255" s="52">
        <f>IFERROR(_xll.qlIndexFixing(ONIndex6M,I3255,TRUE,_xll.ohTrigger(RecalcTrigger,Trigger6M)),NA())</f>
        <v>1.8537577692319118E-2</v>
      </c>
      <c r="P3255" s="52">
        <f>IFERROR(_xll.qlIndexFixing(Index1Y,$H3255,TRUE,_xll.ohTrigger(RecalcTrigger,Trigger1Y)),NA())</f>
        <v>2.0682151245885582E-2</v>
      </c>
      <c r="Q3255" s="52">
        <f>IFERROR(_xll.qlIndexFixing(ONIndex1Y,I3255,TRUE,_xll.ohTrigger(RecalcTrigger,Trigger1Y)),NA())</f>
        <v>2.0469255799548947E-2</v>
      </c>
    </row>
    <row r="3256" spans="2:17" x14ac:dyDescent="0.2">
      <c r="B3256" s="46" t="s">
        <v>51</v>
      </c>
      <c r="D3256" s="49">
        <f>_xll.qlCalendarAdvance(LocalCalendar,$D3255,B3256,"f",FALSE)</f>
        <v>62621</v>
      </c>
      <c r="E3256" s="49">
        <f>_xll.qlInterestRateIndexValueDate(IndexON,D3256)</f>
        <v>62621</v>
      </c>
      <c r="F3256" s="52">
        <f>IFERROR(_xll.qlIndexFixing(IndexON,D3256,TRUE,_xll.ohTrigger(RecalcTrigger,TriggerON)),NA())</f>
        <v>1.2123189566519699E-2</v>
      </c>
      <c r="H3256" s="49">
        <f>_xll.qlCalendarAdvance(IborCalendar,$H3255,B3256,"f",FALSE)</f>
        <v>62597</v>
      </c>
      <c r="I3256" s="49">
        <f>_xll.qlInterestRateIndexValueDate(Index1M,$H3256)</f>
        <v>62599</v>
      </c>
      <c r="J3256" s="52">
        <f>IFERROR(_xll.qlIndexFixing(Index1M,$H3256,TRUE,_xll.ohTrigger(RecalcTrigger,Trigger1M)),NA())</f>
        <v>1.5205160954081254E-2</v>
      </c>
      <c r="K3256" s="52">
        <f>IFERROR(_xll.qlIndexFixing(ONIndex1M,I3256,TRUE,_xll.ohTrigger(RecalcTrigger,Trigger1M)),NA())</f>
        <v>1.5195215462613376E-2</v>
      </c>
      <c r="L3256" s="52">
        <f>IFERROR(_xll.qlIndexFixing(Index3M,H3256,TRUE,_xll.ohTrigger(RecalcTrigger,Trigger3M)),NA())</f>
        <v>1.6727461182643431E-2</v>
      </c>
      <c r="M3256" s="52">
        <f>IFERROR(_xll.qlIndexFixing(ONIndex3M,I3256,TRUE,_xll.ohTrigger(RecalcTrigger,Trigger3M)),NA())</f>
        <v>1.6692196483276689E-2</v>
      </c>
      <c r="N3256" s="52">
        <f>IFERROR(_xll.qlIndexFixing(Index6M,$H3256,TRUE,_xll.ohTrigger(RecalcTrigger,Trigger6M)),NA())</f>
        <v>1.8625474104572659E-2</v>
      </c>
      <c r="O3256" s="52">
        <f>IFERROR(_xll.qlIndexFixing(ONIndex6M,I3256,TRUE,_xll.ohTrigger(RecalcTrigger,Trigger6M)),NA())</f>
        <v>1.8537528795912195E-2</v>
      </c>
      <c r="P3256" s="52">
        <f>IFERROR(_xll.qlIndexFixing(Index1Y,$H3256,TRUE,_xll.ohTrigger(RecalcTrigger,Trigger1Y)),NA())</f>
        <v>2.0682071640156834E-2</v>
      </c>
      <c r="Q3256" s="52">
        <f>IFERROR(_xll.qlIndexFixing(ONIndex1Y,I3256,TRUE,_xll.ohTrigger(RecalcTrigger,Trigger1Y)),NA())</f>
        <v>2.0469169793706499E-2</v>
      </c>
    </row>
    <row r="3257" spans="2:17" x14ac:dyDescent="0.2">
      <c r="B3257" s="46" t="s">
        <v>51</v>
      </c>
      <c r="D3257" s="49">
        <f>_xll.qlCalendarAdvance(LocalCalendar,$D3256,B3257,"f",FALSE)</f>
        <v>62628</v>
      </c>
      <c r="E3257" s="49">
        <f>_xll.qlInterestRateIndexValueDate(IndexON,D3257)</f>
        <v>62628</v>
      </c>
      <c r="F3257" s="52">
        <f>IFERROR(_xll.qlIndexFixing(IndexON,D3257,TRUE,_xll.ohTrigger(RecalcTrigger,TriggerON)),NA())</f>
        <v>1.2123189566519699E-2</v>
      </c>
      <c r="H3257" s="49">
        <f>_xll.qlCalendarAdvance(IborCalendar,$H3256,B3257,"f",FALSE)</f>
        <v>62604</v>
      </c>
      <c r="I3257" s="49">
        <f>_xll.qlInterestRateIndexValueDate(Index1M,$H3257)</f>
        <v>62606</v>
      </c>
      <c r="J3257" s="52">
        <f>IFERROR(_xll.qlIndexFixing(Index1M,$H3257,TRUE,_xll.ohTrigger(RecalcTrigger,Trigger1M)),NA())</f>
        <v>1.5205160954081254E-2</v>
      </c>
      <c r="K3257" s="52">
        <f>IFERROR(_xll.qlIndexFixing(ONIndex1M,I3257,TRUE,_xll.ohTrigger(RecalcTrigger,Trigger1M)),NA())</f>
        <v>1.5195215462613376E-2</v>
      </c>
      <c r="L3257" s="52">
        <f>IFERROR(_xll.qlIndexFixing(Index3M,H3257,TRUE,_xll.ohTrigger(RecalcTrigger,Trigger3M)),NA())</f>
        <v>1.6727461182642563E-2</v>
      </c>
      <c r="M3257" s="52">
        <f>IFERROR(_xll.qlIndexFixing(ONIndex3M,I3257,TRUE,_xll.ohTrigger(RecalcTrigger,Trigger3M)),NA())</f>
        <v>1.6692196483276689E-2</v>
      </c>
      <c r="N3257" s="52">
        <f>IFERROR(_xll.qlIndexFixing(Index6M,$H3257,TRUE,_xll.ohTrigger(RecalcTrigger,Trigger6M)),NA())</f>
        <v>1.8625427243645049E-2</v>
      </c>
      <c r="O3257" s="52">
        <f>IFERROR(_xll.qlIndexFixing(ONIndex6M,I3257,TRUE,_xll.ohTrigger(RecalcTrigger,Trigger6M)),NA())</f>
        <v>1.8537480073925749E-2</v>
      </c>
      <c r="P3257" s="52">
        <f>IFERROR(_xll.qlIndexFixing(Index1Y,$H3257,TRUE,_xll.ohTrigger(RecalcTrigger,Trigger1Y)),NA())</f>
        <v>2.0682576850292084E-2</v>
      </c>
      <c r="Q3257" s="52">
        <f>IFERROR(_xll.qlIndexFixing(ONIndex1Y,I3257,TRUE,_xll.ohTrigger(RecalcTrigger,Trigger1Y)),NA())</f>
        <v>2.0469084094578704E-2</v>
      </c>
    </row>
    <row r="3258" spans="2:17" x14ac:dyDescent="0.2">
      <c r="B3258" s="46" t="s">
        <v>51</v>
      </c>
      <c r="D3258" s="49">
        <f>_xll.qlCalendarAdvance(LocalCalendar,$D3257,B3258,"f",FALSE)</f>
        <v>62635</v>
      </c>
      <c r="E3258" s="49">
        <f>_xll.qlInterestRateIndexValueDate(IndexON,D3258)</f>
        <v>62635</v>
      </c>
      <c r="F3258" s="52">
        <f>IFERROR(_xll.qlIndexFixing(IndexON,D3258,TRUE,_xll.ohTrigger(RecalcTrigger,TriggerON)),NA())</f>
        <v>1.2123189566519699E-2</v>
      </c>
      <c r="H3258" s="49">
        <f>_xll.qlCalendarAdvance(IborCalendar,$H3257,B3258,"f",FALSE)</f>
        <v>62611</v>
      </c>
      <c r="I3258" s="49">
        <f>_xll.qlInterestRateIndexValueDate(Index1M,$H3258)</f>
        <v>62613</v>
      </c>
      <c r="J3258" s="52">
        <f>IFERROR(_xll.qlIndexFixing(Index1M,$H3258,TRUE,_xll.ohTrigger(RecalcTrigger,Trigger1M)),NA())</f>
        <v>1.5205160954078756E-2</v>
      </c>
      <c r="K3258" s="52">
        <f>IFERROR(_xll.qlIndexFixing(ONIndex1M,I3258,TRUE,_xll.ohTrigger(RecalcTrigger,Trigger1M)),NA())</f>
        <v>1.519521546253344E-2</v>
      </c>
      <c r="L3258" s="52">
        <f>IFERROR(_xll.qlIndexFixing(Index3M,H3258,TRUE,_xll.ohTrigger(RecalcTrigger,Trigger3M)),NA())</f>
        <v>1.6727461182643431E-2</v>
      </c>
      <c r="M3258" s="52">
        <f>IFERROR(_xll.qlIndexFixing(ONIndex3M,I3258,TRUE,_xll.ohTrigger(RecalcTrigger,Trigger3M)),NA())</f>
        <v>1.6692196483196753E-2</v>
      </c>
      <c r="N3258" s="52">
        <f>IFERROR(_xll.qlIndexFixing(Index6M,$H3258,TRUE,_xll.ohTrigger(RecalcTrigger,Trigger6M)),NA())</f>
        <v>1.8623949632521963E-2</v>
      </c>
      <c r="O3258" s="52">
        <f>IFERROR(_xll.qlIndexFixing(ONIndex6M,I3258,TRUE,_xll.ohTrigger(RecalcTrigger,Trigger6M)),NA())</f>
        <v>1.8537431526439718E-2</v>
      </c>
      <c r="P3258" s="52">
        <f>IFERROR(_xll.qlIndexFixing(Index1Y,$H3258,TRUE,_xll.ohTrigger(RecalcTrigger,Trigger1Y)),NA())</f>
        <v>2.0681913368679389E-2</v>
      </c>
      <c r="Q3258" s="52">
        <f>IFERROR(_xll.qlIndexFixing(ONIndex1Y,I3258,TRUE,_xll.ohTrigger(RecalcTrigger,Trigger1Y)),NA())</f>
        <v>2.0468998702325436E-2</v>
      </c>
    </row>
    <row r="3259" spans="2:17" x14ac:dyDescent="0.2">
      <c r="B3259" s="46" t="s">
        <v>51</v>
      </c>
      <c r="D3259" s="49">
        <f>_xll.qlCalendarAdvance(LocalCalendar,$D3258,B3259,"f",FALSE)</f>
        <v>62645</v>
      </c>
      <c r="E3259" s="49">
        <f>_xll.qlInterestRateIndexValueDate(IndexON,D3259)</f>
        <v>62645</v>
      </c>
      <c r="F3259" s="52">
        <f>IFERROR(_xll.qlIndexFixing(IndexON,D3259,TRUE,_xll.ohTrigger(RecalcTrigger,TriggerON)),NA())</f>
        <v>1.2122781334618082E-2</v>
      </c>
      <c r="H3259" s="49">
        <f>_xll.qlCalendarAdvance(IborCalendar,$H3258,B3259,"f",FALSE)</f>
        <v>62618</v>
      </c>
      <c r="I3259" s="49">
        <f>_xll.qlInterestRateIndexValueDate(Index1M,$H3259)</f>
        <v>62620</v>
      </c>
      <c r="J3259" s="52">
        <f>IFERROR(_xll.qlIndexFixing(Index1M,$H3259,TRUE,_xll.ohTrigger(RecalcTrigger,Trigger1M)),NA())</f>
        <v>1.5205160954081254E-2</v>
      </c>
      <c r="K3259" s="52">
        <f>IFERROR(_xll.qlIndexFixing(ONIndex1M,I3259,TRUE,_xll.ohTrigger(RecalcTrigger,Trigger1M)),NA())</f>
        <v>1.5195215462613376E-2</v>
      </c>
      <c r="L3259" s="52">
        <f>IFERROR(_xll.qlIndexFixing(Index3M,H3259,TRUE,_xll.ohTrigger(RecalcTrigger,Trigger3M)),NA())</f>
        <v>1.6727461182643431E-2</v>
      </c>
      <c r="M3259" s="52">
        <f>IFERROR(_xll.qlIndexFixing(ONIndex3M,I3259,TRUE,_xll.ohTrigger(RecalcTrigger,Trigger3M)),NA())</f>
        <v>1.6692196483276689E-2</v>
      </c>
      <c r="N3259" s="52">
        <f>IFERROR(_xll.qlIndexFixing(Index6M,$H3259,TRUE,_xll.ohTrigger(RecalcTrigger,Trigger6M)),NA())</f>
        <v>1.8623903093288728E-2</v>
      </c>
      <c r="O3259" s="52">
        <f>IFERROR(_xll.qlIndexFixing(ONIndex6M,I3259,TRUE,_xll.ohTrigger(RecalcTrigger,Trigger6M)),NA())</f>
        <v>1.8537383153454101E-2</v>
      </c>
      <c r="P3259" s="52">
        <f>IFERROR(_xll.qlIndexFixing(Index1Y,$H3259,TRUE,_xll.ohTrigger(RecalcTrigger,Trigger1Y)),NA())</f>
        <v>2.0681834702930259E-2</v>
      </c>
      <c r="Q3259" s="52">
        <f>IFERROR(_xll.qlIndexFixing(ONIndex1Y,I3259,TRUE,_xll.ohTrigger(RecalcTrigger,Trigger1Y)),NA())</f>
        <v>2.0468913617106566E-2</v>
      </c>
    </row>
    <row r="3260" spans="2:17" x14ac:dyDescent="0.2">
      <c r="B3260" s="46" t="s">
        <v>51</v>
      </c>
      <c r="D3260" s="49">
        <f>_xll.qlCalendarAdvance(LocalCalendar,$D3259,B3260,"f",FALSE)</f>
        <v>62652</v>
      </c>
      <c r="E3260" s="49">
        <f>_xll.qlInterestRateIndexValueDate(IndexON,D3260)</f>
        <v>62652</v>
      </c>
      <c r="F3260" s="52">
        <f>IFERROR(_xll.qlIndexFixing(IndexON,D3260,TRUE,_xll.ohTrigger(RecalcTrigger,TriggerON)),NA())</f>
        <v>1.2122781334618082E-2</v>
      </c>
      <c r="H3260" s="49">
        <f>_xll.qlCalendarAdvance(IborCalendar,$H3259,B3260,"f",FALSE)</f>
        <v>62625</v>
      </c>
      <c r="I3260" s="49">
        <f>_xll.qlInterestRateIndexValueDate(Index1M,$H3260)</f>
        <v>62627</v>
      </c>
      <c r="J3260" s="52">
        <f>IFERROR(_xll.qlIndexFixing(Index1M,$H3260,TRUE,_xll.ohTrigger(RecalcTrigger,Trigger1M)),NA())</f>
        <v>1.5205160954081254E-2</v>
      </c>
      <c r="K3260" s="52">
        <f>IFERROR(_xll.qlIndexFixing(ONIndex1M,I3260,TRUE,_xll.ohTrigger(RecalcTrigger,Trigger1M)),NA())</f>
        <v>1.5195215462613376E-2</v>
      </c>
      <c r="L3260" s="52">
        <f>IFERROR(_xll.qlIndexFixing(Index3M,H3260,TRUE,_xll.ohTrigger(RecalcTrigger,Trigger3M)),NA())</f>
        <v>1.6727461182643431E-2</v>
      </c>
      <c r="M3260" s="52">
        <f>IFERROR(_xll.qlIndexFixing(ONIndex3M,I3260,TRUE,_xll.ohTrigger(RecalcTrigger,Trigger3M)),NA())</f>
        <v>1.6692196483276689E-2</v>
      </c>
      <c r="N3260" s="52">
        <f>IFERROR(_xll.qlIndexFixing(Index6M,$H3260,TRUE,_xll.ohTrigger(RecalcTrigger,Trigger6M)),NA())</f>
        <v>1.8623856730152013E-2</v>
      </c>
      <c r="O3260" s="52">
        <f>IFERROR(_xll.qlIndexFixing(ONIndex6M,I3260,TRUE,_xll.ohTrigger(RecalcTrigger,Trigger6M)),NA())</f>
        <v>1.8537334954968898E-2</v>
      </c>
      <c r="P3260" s="52">
        <f>IFERROR(_xll.qlIndexFixing(Index1Y,$H3260,TRUE,_xll.ohTrigger(RecalcTrigger,Trigger1Y)),NA())</f>
        <v>2.0681756350507445E-2</v>
      </c>
      <c r="Q3260" s="52">
        <f>IFERROR(_xll.qlIndexFixing(ONIndex1Y,I3260,TRUE,_xll.ohTrigger(RecalcTrigger,Trigger1Y)),NA())</f>
        <v>2.0468828838602349E-2</v>
      </c>
    </row>
    <row r="3261" spans="2:17" x14ac:dyDescent="0.2">
      <c r="B3261" s="46" t="s">
        <v>51</v>
      </c>
      <c r="D3261" s="49">
        <f>_xll.qlCalendarAdvance(LocalCalendar,$D3260,B3261,"f",FALSE)</f>
        <v>62659</v>
      </c>
      <c r="E3261" s="49">
        <f>_xll.qlInterestRateIndexValueDate(IndexON,D3261)</f>
        <v>62659</v>
      </c>
      <c r="F3261" s="52">
        <f>IFERROR(_xll.qlIndexFixing(IndexON,D3261,TRUE,_xll.ohTrigger(RecalcTrigger,TriggerON)),NA())</f>
        <v>1.2122781334698018E-2</v>
      </c>
      <c r="H3261" s="49">
        <f>_xll.qlCalendarAdvance(IborCalendar,$H3260,B3261,"f",FALSE)</f>
        <v>62632</v>
      </c>
      <c r="I3261" s="49">
        <f>_xll.qlInterestRateIndexValueDate(Index1M,$H3261)</f>
        <v>62634</v>
      </c>
      <c r="J3261" s="52">
        <f>IFERROR(_xll.qlIndexFixing(Index1M,$H3261,TRUE,_xll.ohTrigger(RecalcTrigger,Trigger1M)),NA())</f>
        <v>1.5205160954078756E-2</v>
      </c>
      <c r="K3261" s="52">
        <f>IFERROR(_xll.qlIndexFixing(ONIndex1M,I3261,TRUE,_xll.ohTrigger(RecalcTrigger,Trigger1M)),NA())</f>
        <v>1.519521546253344E-2</v>
      </c>
      <c r="L3261" s="52">
        <f>IFERROR(_xll.qlIndexFixing(Index3M,H3261,TRUE,_xll.ohTrigger(RecalcTrigger,Trigger3M)),NA())</f>
        <v>1.6727461182642563E-2</v>
      </c>
      <c r="M3261" s="52">
        <f>IFERROR(_xll.qlIndexFixing(ONIndex3M,I3261,TRUE,_xll.ohTrigger(RecalcTrigger,Trigger3M)),NA())</f>
        <v>1.6692196483276689E-2</v>
      </c>
      <c r="N3261" s="52">
        <f>IFERROR(_xll.qlIndexFixing(Index6M,$H3261,TRUE,_xll.ohTrigger(RecalcTrigger,Trigger6M)),NA())</f>
        <v>1.8625718601909126E-2</v>
      </c>
      <c r="O3261" s="52">
        <f>IFERROR(_xll.qlIndexFixing(ONIndex6M,I3261,TRUE,_xll.ohTrigger(RecalcTrigger,Trigger6M)),NA())</f>
        <v>1.8537286930824237E-2</v>
      </c>
      <c r="P3261" s="52">
        <f>IFERROR(_xll.qlIndexFixing(Index1Y,$H3261,TRUE,_xll.ohTrigger(RecalcTrigger,Trigger1Y)),NA())</f>
        <v>2.0681678311410958E-2</v>
      </c>
      <c r="Q3261" s="52">
        <f>IFERROR(_xll.qlIndexFixing(ONIndex1Y,I3261,TRUE,_xll.ohTrigger(RecalcTrigger,Trigger1Y)),NA())</f>
        <v>2.0468744367052594E-2</v>
      </c>
    </row>
    <row r="3262" spans="2:17" x14ac:dyDescent="0.2">
      <c r="B3262" s="46" t="s">
        <v>51</v>
      </c>
      <c r="D3262" s="49">
        <f>_xll.qlCalendarAdvance(LocalCalendar,$D3261,B3262,"f",FALSE)</f>
        <v>62666</v>
      </c>
      <c r="E3262" s="49">
        <f>_xll.qlInterestRateIndexValueDate(IndexON,D3262)</f>
        <v>62666</v>
      </c>
      <c r="F3262" s="52">
        <f>IFERROR(_xll.qlIndexFixing(IndexON,D3262,TRUE,_xll.ohTrigger(RecalcTrigger,TriggerON)),NA())</f>
        <v>1.2122781334698018E-2</v>
      </c>
      <c r="H3262" s="49">
        <f>_xll.qlCalendarAdvance(IborCalendar,$H3261,B3262,"f",FALSE)</f>
        <v>62639</v>
      </c>
      <c r="I3262" s="49">
        <f>_xll.qlInterestRateIndexValueDate(Index1M,$H3262)</f>
        <v>62641</v>
      </c>
      <c r="J3262" s="52">
        <f>IFERROR(_xll.qlIndexFixing(Index1M,$H3262,TRUE,_xll.ohTrigger(RecalcTrigger,Trigger1M)),NA())</f>
        <v>1.5205160954081254E-2</v>
      </c>
      <c r="K3262" s="52">
        <f>IFERROR(_xll.qlIndexFixing(ONIndex1M,I3262,TRUE,_xll.ohTrigger(RecalcTrigger,Trigger1M)),NA())</f>
        <v>1.5196177550362844E-2</v>
      </c>
      <c r="L3262" s="52">
        <f>IFERROR(_xll.qlIndexFixing(Index3M,H3262,TRUE,_xll.ohTrigger(RecalcTrigger,Trigger3M)),NA())</f>
        <v>1.6727461182643431E-2</v>
      </c>
      <c r="M3262" s="52">
        <f>IFERROR(_xll.qlIndexFixing(ONIndex3M,I3262,TRUE,_xll.ohTrigger(RecalcTrigger,Trigger3M)),NA())</f>
        <v>1.6693357475079384E-2</v>
      </c>
      <c r="N3262" s="52">
        <f>IFERROR(_xll.qlIndexFixing(Index6M,$H3262,TRUE,_xll.ohTrigger(RecalcTrigger,Trigger6M)),NA())</f>
        <v>1.8625195580851153E-2</v>
      </c>
      <c r="O3262" s="52">
        <f>IFERROR(_xll.qlIndexFixing(ONIndex6M,I3262,TRUE,_xll.ohTrigger(RecalcTrigger,Trigger6M)),NA())</f>
        <v>1.8538660688591779E-2</v>
      </c>
      <c r="P3262" s="52">
        <f>IFERROR(_xll.qlIndexFixing(Index1Y,$H3262,TRUE,_xll.ohTrigger(RecalcTrigger,Trigger1Y)),NA())</f>
        <v>2.0682185177814002E-2</v>
      </c>
      <c r="Q3262" s="52">
        <f>IFERROR(_xll.qlIndexFixing(ONIndex1Y,I3262,TRUE,_xll.ohTrigger(RecalcTrigger,Trigger1Y)),NA())</f>
        <v>2.0470387965729753E-2</v>
      </c>
    </row>
    <row r="3263" spans="2:17" x14ac:dyDescent="0.2">
      <c r="B3263" s="46" t="s">
        <v>51</v>
      </c>
      <c r="D3263" s="49">
        <f>_xll.qlCalendarAdvance(LocalCalendar,$D3262,B3263,"f",FALSE)</f>
        <v>62673</v>
      </c>
      <c r="E3263" s="49">
        <f>_xll.qlInterestRateIndexValueDate(IndexON,D3263)</f>
        <v>62673</v>
      </c>
      <c r="F3263" s="52">
        <f>IFERROR(_xll.qlIndexFixing(IndexON,D3263,TRUE,_xll.ohTrigger(RecalcTrigger,TriggerON)),NA())</f>
        <v>1.2122781334618082E-2</v>
      </c>
      <c r="H3263" s="49">
        <f>_xll.qlCalendarAdvance(IborCalendar,$H3262,B3263,"f",FALSE)</f>
        <v>62646</v>
      </c>
      <c r="I3263" s="49">
        <f>_xll.qlInterestRateIndexValueDate(Index1M,$H3263)</f>
        <v>62648</v>
      </c>
      <c r="J3263" s="52">
        <f>IFERROR(_xll.qlIndexFixing(Index1M,$H3263,TRUE,_xll.ohTrigger(RecalcTrigger,Trigger1M)),NA())</f>
        <v>1.5205160954081254E-2</v>
      </c>
      <c r="K3263" s="52">
        <f>IFERROR(_xll.qlIndexFixing(ONIndex1M,I3263,TRUE,_xll.ohTrigger(RecalcTrigger,Trigger1M)),NA())</f>
        <v>1.5195215462613376E-2</v>
      </c>
      <c r="L3263" s="52">
        <f>IFERROR(_xll.qlIndexFixing(Index3M,H3263,TRUE,_xll.ohTrigger(RecalcTrigger,Trigger3M)),NA())</f>
        <v>1.6727461182642563E-2</v>
      </c>
      <c r="M3263" s="52">
        <f>IFERROR(_xll.qlIndexFixing(ONIndex3M,I3263,TRUE,_xll.ohTrigger(RecalcTrigger,Trigger3M)),NA())</f>
        <v>1.6692196483276689E-2</v>
      </c>
      <c r="N3263" s="52">
        <f>IFERROR(_xll.qlIndexFixing(Index6M,$H3263,TRUE,_xll.ohTrigger(RecalcTrigger,Trigger6M)),NA())</f>
        <v>1.8625149776659744E-2</v>
      </c>
      <c r="O3263" s="52">
        <f>IFERROR(_xll.qlIndexFixing(ONIndex6M,I3263,TRUE,_xll.ohTrigger(RecalcTrigger,Trigger6M)),NA())</f>
        <v>1.8537191405956222E-2</v>
      </c>
      <c r="P3263" s="52">
        <f>IFERROR(_xll.qlIndexFixing(Index1Y,$H3263,TRUE,_xll.ohTrigger(RecalcTrigger,Trigger1Y)),NA())</f>
        <v>2.0681523173196509E-2</v>
      </c>
      <c r="Q3263" s="52">
        <f>IFERROR(_xll.qlIndexFixing(ONIndex1Y,I3263,TRUE,_xll.ohTrigger(RecalcTrigger,Trigger1Y)),NA())</f>
        <v>2.0468576344336853E-2</v>
      </c>
    </row>
    <row r="3264" spans="2:17" x14ac:dyDescent="0.2">
      <c r="B3264" s="46" t="s">
        <v>51</v>
      </c>
      <c r="D3264" s="49">
        <f>_xll.qlCalendarAdvance(LocalCalendar,$D3263,B3264,"f",FALSE)</f>
        <v>62680</v>
      </c>
      <c r="E3264" s="49">
        <f>_xll.qlInterestRateIndexValueDate(IndexON,D3264)</f>
        <v>62680</v>
      </c>
      <c r="F3264" s="52">
        <f>IFERROR(_xll.qlIndexFixing(IndexON,D3264,TRUE,_xll.ohTrigger(RecalcTrigger,TriggerON)),NA())</f>
        <v>1.2122781334618082E-2</v>
      </c>
      <c r="H3264" s="49">
        <f>_xll.qlCalendarAdvance(IborCalendar,$H3263,B3264,"f",FALSE)</f>
        <v>62653</v>
      </c>
      <c r="I3264" s="49">
        <f>_xll.qlInterestRateIndexValueDate(Index1M,$H3264)</f>
        <v>62655</v>
      </c>
      <c r="J3264" s="52">
        <f>IFERROR(_xll.qlIndexFixing(Index1M,$H3264,TRUE,_xll.ohTrigger(RecalcTrigger,Trigger1M)),NA())</f>
        <v>1.5205160954078756E-2</v>
      </c>
      <c r="K3264" s="52">
        <f>IFERROR(_xll.qlIndexFixing(ONIndex1M,I3264,TRUE,_xll.ohTrigger(RecalcTrigger,Trigger1M)),NA())</f>
        <v>1.519521546253344E-2</v>
      </c>
      <c r="L3264" s="52">
        <f>IFERROR(_xll.qlIndexFixing(Index3M,H3264,TRUE,_xll.ohTrigger(RecalcTrigger,Trigger3M)),NA())</f>
        <v>1.6727461182642563E-2</v>
      </c>
      <c r="M3264" s="52">
        <f>IFERROR(_xll.qlIndexFixing(ONIndex3M,I3264,TRUE,_xll.ohTrigger(RecalcTrigger,Trigger3M)),NA())</f>
        <v>1.6692196483196753E-2</v>
      </c>
      <c r="N3264" s="52">
        <f>IFERROR(_xll.qlIndexFixing(Index6M,$H3264,TRUE,_xll.ohTrigger(RecalcTrigger,Trigger6M)),NA())</f>
        <v>1.862558122000349E-2</v>
      </c>
      <c r="O3264" s="52">
        <f>IFERROR(_xll.qlIndexFixing(ONIndex6M,I3264,TRUE,_xll.ohTrigger(RecalcTrigger,Trigger6M)),NA())</f>
        <v>1.8537143905152931E-2</v>
      </c>
      <c r="P3264" s="52">
        <f>IFERROR(_xll.qlIndexFixing(Index1Y,$H3264,TRUE,_xll.ohTrigger(RecalcTrigger,Trigger1Y)),NA())</f>
        <v>2.0681446074078333E-2</v>
      </c>
      <c r="Q3264" s="52">
        <f>IFERROR(_xll.qlIndexFixing(ONIndex1Y,I3264,TRUE,_xll.ohTrigger(RecalcTrigger,Trigger1Y)),NA())</f>
        <v>2.0468492793170867E-2</v>
      </c>
    </row>
    <row r="3265" spans="2:17" x14ac:dyDescent="0.2">
      <c r="B3265" s="46" t="s">
        <v>51</v>
      </c>
      <c r="D3265" s="49">
        <f>_xll.qlCalendarAdvance(LocalCalendar,$D3264,B3265,"f",FALSE)</f>
        <v>62687</v>
      </c>
      <c r="E3265" s="49">
        <f>_xll.qlInterestRateIndexValueDate(IndexON,D3265)</f>
        <v>62687</v>
      </c>
      <c r="F3265" s="52">
        <f>IFERROR(_xll.qlIndexFixing(IndexON,D3265,TRUE,_xll.ohTrigger(RecalcTrigger,TriggerON)),NA())</f>
        <v>1.2122781334618082E-2</v>
      </c>
      <c r="H3265" s="49">
        <f>_xll.qlCalendarAdvance(IborCalendar,$H3264,B3265,"f",FALSE)</f>
        <v>62660</v>
      </c>
      <c r="I3265" s="49">
        <f>_xll.qlInterestRateIndexValueDate(Index1M,$H3265)</f>
        <v>62662</v>
      </c>
      <c r="J3265" s="52">
        <f>IFERROR(_xll.qlIndexFixing(Index1M,$H3265,TRUE,_xll.ohTrigger(RecalcTrigger,Trigger1M)),NA())</f>
        <v>1.5205160954078756E-2</v>
      </c>
      <c r="K3265" s="52">
        <f>IFERROR(_xll.qlIndexFixing(ONIndex1M,I3265,TRUE,_xll.ohTrigger(RecalcTrigger,Trigger1M)),NA())</f>
        <v>1.519521546253344E-2</v>
      </c>
      <c r="L3265" s="52">
        <f>IFERROR(_xll.qlIndexFixing(Index3M,H3265,TRUE,_xll.ohTrigger(RecalcTrigger,Trigger3M)),NA())</f>
        <v>1.6727461182642563E-2</v>
      </c>
      <c r="M3265" s="52">
        <f>IFERROR(_xll.qlIndexFixing(ONIndex3M,I3265,TRUE,_xll.ohTrigger(RecalcTrigger,Trigger3M)),NA())</f>
        <v>1.6692196483196753E-2</v>
      </c>
      <c r="N3265" s="52">
        <f>IFERROR(_xll.qlIndexFixing(Index6M,$H3265,TRUE,_xll.ohTrigger(RecalcTrigger,Trigger6M)),NA())</f>
        <v>1.8625058696645679E-2</v>
      </c>
      <c r="O3265" s="52">
        <f>IFERROR(_xll.qlIndexFixing(ONIndex6M,I3265,TRUE,_xll.ohTrigger(RecalcTrigger,Trigger6M)),NA())</f>
        <v>1.8537096578850054E-2</v>
      </c>
      <c r="P3265" s="52">
        <f>IFERROR(_xll.qlIndexFixing(Index1Y,$H3265,TRUE,_xll.ohTrigger(RecalcTrigger,Trigger1Y)),NA())</f>
        <v>2.0681369288286258E-2</v>
      </c>
      <c r="Q3265" s="52">
        <f>IFERROR(_xll.qlIndexFixing(ONIndex1Y,I3265,TRUE,_xll.ohTrigger(RecalcTrigger,Trigger1Y)),NA())</f>
        <v>2.0468409549039279E-2</v>
      </c>
    </row>
    <row r="3266" spans="2:17" x14ac:dyDescent="0.2">
      <c r="B3266" s="46" t="s">
        <v>51</v>
      </c>
      <c r="D3266" s="49">
        <f>_xll.qlCalendarAdvance(LocalCalendar,$D3265,B3266,"f",FALSE)</f>
        <v>62694</v>
      </c>
      <c r="E3266" s="49">
        <f>_xll.qlInterestRateIndexValueDate(IndexON,D3266)</f>
        <v>62694</v>
      </c>
      <c r="F3266" s="52">
        <f>IFERROR(_xll.qlIndexFixing(IndexON,D3266,TRUE,_xll.ohTrigger(RecalcTrigger,TriggerON)),NA())</f>
        <v>1.2122781334618082E-2</v>
      </c>
      <c r="H3266" s="49">
        <f>_xll.qlCalendarAdvance(IborCalendar,$H3265,B3266,"f",FALSE)</f>
        <v>62667</v>
      </c>
      <c r="I3266" s="49">
        <f>_xll.qlInterestRateIndexValueDate(Index1M,$H3266)</f>
        <v>62669</v>
      </c>
      <c r="J3266" s="52">
        <f>IFERROR(_xll.qlIndexFixing(Index1M,$H3266,TRUE,_xll.ohTrigger(RecalcTrigger,Trigger1M)),NA())</f>
        <v>1.5204198107933355E-2</v>
      </c>
      <c r="K3266" s="52">
        <f>IFERROR(_xll.qlIndexFixing(ONIndex1M,I3266,TRUE,_xll.ohTrigger(RecalcTrigger,Trigger1M)),NA())</f>
        <v>1.5195215462613376E-2</v>
      </c>
      <c r="L3266" s="52">
        <f>IFERROR(_xll.qlIndexFixing(Index3M,H3266,TRUE,_xll.ohTrigger(RecalcTrigger,Trigger3M)),NA())</f>
        <v>1.6727461182642563E-2</v>
      </c>
      <c r="M3266" s="52">
        <f>IFERROR(_xll.qlIndexFixing(ONIndex3M,I3266,TRUE,_xll.ohTrigger(RecalcTrigger,Trigger3M)),NA())</f>
        <v>1.6692196483276689E-2</v>
      </c>
      <c r="N3266" s="52">
        <f>IFERROR(_xll.qlIndexFixing(Index6M,$H3266,TRUE,_xll.ohTrigger(RecalcTrigger,Trigger6M)),NA())</f>
        <v>1.8623582249332735E-2</v>
      </c>
      <c r="O3266" s="52">
        <f>IFERROR(_xll.qlIndexFixing(ONIndex6M,I3266,TRUE,_xll.ohTrigger(RecalcTrigger,Trigger6M)),NA())</f>
        <v>1.8537049426967656E-2</v>
      </c>
      <c r="P3266" s="52">
        <f>IFERROR(_xll.qlIndexFixing(Index1Y,$H3266,TRUE,_xll.ohTrigger(RecalcTrigger,Trigger1Y)),NA())</f>
        <v>2.0679538966786558E-2</v>
      </c>
      <c r="Q3266" s="52">
        <f>IFERROR(_xll.qlIndexFixing(ONIndex1Y,I3266,TRUE,_xll.ohTrigger(RecalcTrigger,Trigger1Y)),NA())</f>
        <v>2.0468326611622345E-2</v>
      </c>
    </row>
    <row r="3267" spans="2:17" x14ac:dyDescent="0.2">
      <c r="B3267" s="46" t="s">
        <v>51</v>
      </c>
      <c r="D3267" s="49">
        <f>_xll.qlCalendarAdvance(LocalCalendar,$D3266,B3267,"f",FALSE)</f>
        <v>62701</v>
      </c>
      <c r="E3267" s="49">
        <f>_xll.qlInterestRateIndexValueDate(IndexON,D3267)</f>
        <v>62701</v>
      </c>
      <c r="F3267" s="52">
        <f>IFERROR(_xll.qlIndexFixing(IndexON,D3267,TRUE,_xll.ohTrigger(RecalcTrigger,TriggerON)),NA())</f>
        <v>1.2122781334618082E-2</v>
      </c>
      <c r="H3267" s="49">
        <f>_xll.qlCalendarAdvance(IborCalendar,$H3266,B3267,"f",FALSE)</f>
        <v>62674</v>
      </c>
      <c r="I3267" s="49">
        <f>_xll.qlInterestRateIndexValueDate(Index1M,$H3267)</f>
        <v>62676</v>
      </c>
      <c r="J3267" s="52">
        <f>IFERROR(_xll.qlIndexFixing(Index1M,$H3267,TRUE,_xll.ohTrigger(RecalcTrigger,Trigger1M)),NA())</f>
        <v>1.5205481920861756E-2</v>
      </c>
      <c r="K3267" s="52">
        <f>IFERROR(_xll.qlIndexFixing(ONIndex1M,I3267,TRUE,_xll.ohTrigger(RecalcTrigger,Trigger1M)),NA())</f>
        <v>1.5195215462613376E-2</v>
      </c>
      <c r="L3267" s="52">
        <f>IFERROR(_xll.qlIndexFixing(Index3M,H3267,TRUE,_xll.ohTrigger(RecalcTrigger,Trigger3M)),NA())</f>
        <v>1.6727461182643431E-2</v>
      </c>
      <c r="M3267" s="52">
        <f>IFERROR(_xll.qlIndexFixing(ONIndex3M,I3267,TRUE,_xll.ohTrigger(RecalcTrigger,Trigger3M)),NA())</f>
        <v>1.6692196483276689E-2</v>
      </c>
      <c r="N3267" s="52">
        <f>IFERROR(_xll.qlIndexFixing(Index6M,$H3267,TRUE,_xll.ohTrigger(RecalcTrigger,Trigger6M)),NA())</f>
        <v>1.8624968321122697E-2</v>
      </c>
      <c r="O3267" s="52">
        <f>IFERROR(_xll.qlIndexFixing(ONIndex6M,I3267,TRUE,_xll.ohTrigger(RecalcTrigger,Trigger6M)),NA())</f>
        <v>1.8537002449665607E-2</v>
      </c>
      <c r="P3267" s="52">
        <f>IFERROR(_xll.qlIndexFixing(Index1Y,$H3267,TRUE,_xll.ohTrigger(RecalcTrigger,Trigger1Y)),NA())</f>
        <v>2.068121665667999E-2</v>
      </c>
      <c r="Q3267" s="52">
        <f>IFERROR(_xll.qlIndexFixing(ONIndex1Y,I3267,TRUE,_xll.ohTrigger(RecalcTrigger,Trigger1Y)),NA())</f>
        <v>2.0468243981159873E-2</v>
      </c>
    </row>
    <row r="3268" spans="2:17" x14ac:dyDescent="0.2">
      <c r="B3268" s="46" t="s">
        <v>51</v>
      </c>
      <c r="D3268" s="49">
        <f>_xll.qlCalendarAdvance(LocalCalendar,$D3267,B3268,"f",FALSE)</f>
        <v>62709</v>
      </c>
      <c r="E3268" s="49">
        <f>_xll.qlInterestRateIndexValueDate(IndexON,D3268)</f>
        <v>62709</v>
      </c>
      <c r="F3268" s="52">
        <f>IFERROR(_xll.qlIndexFixing(IndexON,D3268,TRUE,_xll.ohTrigger(RecalcTrigger,TriggerON)),NA())</f>
        <v>1.2122781334618082E-2</v>
      </c>
      <c r="H3268" s="49">
        <f>_xll.qlCalendarAdvance(IborCalendar,$H3267,B3268,"f",FALSE)</f>
        <v>62681</v>
      </c>
      <c r="I3268" s="49">
        <f>_xll.qlInterestRateIndexValueDate(Index1M,$H3268)</f>
        <v>62683</v>
      </c>
      <c r="J3268" s="52">
        <f>IFERROR(_xll.qlIndexFixing(Index1M,$H3268,TRUE,_xll.ohTrigger(RecalcTrigger,Trigger1M)),NA())</f>
        <v>1.5205160954078756E-2</v>
      </c>
      <c r="K3268" s="52">
        <f>IFERROR(_xll.qlIndexFixing(ONIndex1M,I3268,TRUE,_xll.ohTrigger(RecalcTrigger,Trigger1M)),NA())</f>
        <v>1.5195215462613376E-2</v>
      </c>
      <c r="L3268" s="52">
        <f>IFERROR(_xll.qlIndexFixing(Index3M,H3268,TRUE,_xll.ohTrigger(RecalcTrigger,Trigger3M)),NA())</f>
        <v>1.6727461182643431E-2</v>
      </c>
      <c r="M3268" s="52">
        <f>IFERROR(_xll.qlIndexFixing(ONIndex3M,I3268,TRUE,_xll.ohTrigger(RecalcTrigger,Trigger3M)),NA())</f>
        <v>1.6692196483196753E-2</v>
      </c>
      <c r="N3268" s="52">
        <f>IFERROR(_xll.qlIndexFixing(Index6M,$H3268,TRUE,_xll.ohTrigger(RecalcTrigger,Trigger6M)),NA())</f>
        <v>1.8625400509973449E-2</v>
      </c>
      <c r="O3268" s="52">
        <f>IFERROR(_xll.qlIndexFixing(ONIndex6M,I3268,TRUE,_xll.ohTrigger(RecalcTrigger,Trigger6M)),NA())</f>
        <v>1.8536955646624165E-2</v>
      </c>
      <c r="P3268" s="52">
        <f>IFERROR(_xll.qlIndexFixing(Index1Y,$H3268,TRUE,_xll.ohTrigger(RecalcTrigger,Trigger1Y)),NA())</f>
        <v>2.0681140810865362E-2</v>
      </c>
      <c r="Q3268" s="52">
        <f>IFERROR(_xll.qlIndexFixing(ONIndex1Y,I3268,TRUE,_xll.ohTrigger(RecalcTrigger,Trigger1Y)),NA())</f>
        <v>2.0468161657412054E-2</v>
      </c>
    </row>
    <row r="3269" spans="2:17" x14ac:dyDescent="0.2">
      <c r="B3269" s="46" t="s">
        <v>51</v>
      </c>
      <c r="D3269" s="49">
        <f>_xll.qlCalendarAdvance(LocalCalendar,$D3268,B3269,"f",FALSE)</f>
        <v>62716</v>
      </c>
      <c r="E3269" s="49">
        <f>_xll.qlInterestRateIndexValueDate(IndexON,D3269)</f>
        <v>62716</v>
      </c>
      <c r="F3269" s="52">
        <f>IFERROR(_xll.qlIndexFixing(IndexON,D3269,TRUE,_xll.ohTrigger(RecalcTrigger,TriggerON)),NA())</f>
        <v>1.2122781334618082E-2</v>
      </c>
      <c r="H3269" s="49">
        <f>_xll.qlCalendarAdvance(IborCalendar,$H3268,B3269,"f",FALSE)</f>
        <v>62688</v>
      </c>
      <c r="I3269" s="49">
        <f>_xll.qlInterestRateIndexValueDate(Index1M,$H3269)</f>
        <v>62690</v>
      </c>
      <c r="J3269" s="52">
        <f>IFERROR(_xll.qlIndexFixing(Index1M,$H3269,TRUE,_xll.ohTrigger(RecalcTrigger,Trigger1M)),NA())</f>
        <v>1.5205160954078756E-2</v>
      </c>
      <c r="K3269" s="52">
        <f>IFERROR(_xll.qlIndexFixing(ONIndex1M,I3269,TRUE,_xll.ohTrigger(RecalcTrigger,Trigger1M)),NA())</f>
        <v>1.5195215462613376E-2</v>
      </c>
      <c r="L3269" s="52">
        <f>IFERROR(_xll.qlIndexFixing(Index3M,H3269,TRUE,_xll.ohTrigger(RecalcTrigger,Trigger3M)),NA())</f>
        <v>1.6727461182643431E-2</v>
      </c>
      <c r="M3269" s="52">
        <f>IFERROR(_xll.qlIndexFixing(ONIndex3M,I3269,TRUE,_xll.ohTrigger(RecalcTrigger,Trigger3M)),NA())</f>
        <v>1.6692196483276689E-2</v>
      </c>
      <c r="N3269" s="52">
        <f>IFERROR(_xll.qlIndexFixing(Index6M,$H3269,TRUE,_xll.ohTrigger(RecalcTrigger,Trigger6M)),NA())</f>
        <v>1.8624878650089948E-2</v>
      </c>
      <c r="O3269" s="52">
        <f>IFERROR(_xll.qlIndexFixing(ONIndex6M,I3269,TRUE,_xll.ohTrigger(RecalcTrigger,Trigger6M)),NA())</f>
        <v>1.8536909018163072E-2</v>
      </c>
      <c r="P3269" s="52">
        <f>IFERROR(_xll.qlIndexFixing(Index1Y,$H3269,TRUE,_xll.ohTrigger(RecalcTrigger,Trigger1Y)),NA())</f>
        <v>2.0681065278376622E-2</v>
      </c>
      <c r="Q3269" s="52">
        <f>IFERROR(_xll.qlIndexFixing(ONIndex1Y,I3269,TRUE,_xll.ohTrigger(RecalcTrigger,Trigger1Y)),NA())</f>
        <v>2.0468079640698633E-2</v>
      </c>
    </row>
    <row r="3270" spans="2:17" x14ac:dyDescent="0.2">
      <c r="B3270" s="46" t="s">
        <v>51</v>
      </c>
      <c r="D3270" s="49">
        <f>_xll.qlCalendarAdvance(LocalCalendar,$D3269,B3270,"f",FALSE)</f>
        <v>62723</v>
      </c>
      <c r="E3270" s="49">
        <f>_xll.qlInterestRateIndexValueDate(IndexON,D3270)</f>
        <v>62723</v>
      </c>
      <c r="F3270" s="52">
        <f>IFERROR(_xll.qlIndexFixing(IndexON,D3270,TRUE,_xll.ohTrigger(RecalcTrigger,TriggerON)),NA())</f>
        <v>1.2122781334698018E-2</v>
      </c>
      <c r="H3270" s="49">
        <f>_xll.qlCalendarAdvance(IborCalendar,$H3269,B3270,"f",FALSE)</f>
        <v>62695</v>
      </c>
      <c r="I3270" s="49">
        <f>_xll.qlInterestRateIndexValueDate(Index1M,$H3270)</f>
        <v>62697</v>
      </c>
      <c r="J3270" s="52">
        <f>IFERROR(_xll.qlIndexFixing(Index1M,$H3270,TRUE,_xll.ohTrigger(RecalcTrigger,Trigger1M)),NA())</f>
        <v>1.5205160954078756E-2</v>
      </c>
      <c r="K3270" s="52">
        <f>IFERROR(_xll.qlIndexFixing(ONIndex1M,I3270,TRUE,_xll.ohTrigger(RecalcTrigger,Trigger1M)),NA())</f>
        <v>1.5195215462613376E-2</v>
      </c>
      <c r="L3270" s="52">
        <f>IFERROR(_xll.qlIndexFixing(Index3M,H3270,TRUE,_xll.ohTrigger(RecalcTrigger,Trigger3M)),NA())</f>
        <v>1.6727461182643431E-2</v>
      </c>
      <c r="M3270" s="52">
        <f>IFERROR(_xll.qlIndexFixing(ONIndex3M,I3270,TRUE,_xll.ohTrigger(RecalcTrigger,Trigger3M)),NA())</f>
        <v>1.6692196483276689E-2</v>
      </c>
      <c r="N3270" s="52">
        <f>IFERROR(_xll.qlIndexFixing(Index6M,$H3270,TRUE,_xll.ohTrigger(RecalcTrigger,Trigger6M)),NA())</f>
        <v>1.8624834078757518E-2</v>
      </c>
      <c r="O3270" s="52">
        <f>IFERROR(_xll.qlIndexFixing(ONIndex6M,I3270,TRUE,_xll.ohTrigger(RecalcTrigger,Trigger6M)),NA())</f>
        <v>1.8536862564122458E-2</v>
      </c>
      <c r="P3270" s="52">
        <f>IFERROR(_xll.qlIndexFixing(Index1Y,$H3270,TRUE,_xll.ohTrigger(RecalcTrigger,Trigger1Y)),NA())</f>
        <v>2.0681574795731565E-2</v>
      </c>
      <c r="Q3270" s="52">
        <f>IFERROR(_xll.qlIndexFixing(ONIndex1Y,I3270,TRUE,_xll.ohTrigger(RecalcTrigger,Trigger1Y)),NA())</f>
        <v>2.0467997930699866E-2</v>
      </c>
    </row>
    <row r="3271" spans="2:17" x14ac:dyDescent="0.2">
      <c r="B3271" s="46" t="s">
        <v>51</v>
      </c>
      <c r="D3271" s="49">
        <f>_xll.qlCalendarAdvance(LocalCalendar,$D3270,B3271,"f",FALSE)</f>
        <v>62730</v>
      </c>
      <c r="E3271" s="49">
        <f>_xll.qlInterestRateIndexValueDate(IndexON,D3271)</f>
        <v>62730</v>
      </c>
      <c r="F3271" s="52">
        <f>IFERROR(_xll.qlIndexFixing(IndexON,D3271,TRUE,_xll.ohTrigger(RecalcTrigger,TriggerON)),NA())</f>
        <v>1.2122781334618082E-2</v>
      </c>
      <c r="H3271" s="49">
        <f>_xll.qlCalendarAdvance(IborCalendar,$H3270,B3271,"f",FALSE)</f>
        <v>62702</v>
      </c>
      <c r="I3271" s="49">
        <f>_xll.qlInterestRateIndexValueDate(Index1M,$H3271)</f>
        <v>62704</v>
      </c>
      <c r="J3271" s="52">
        <f>IFERROR(_xll.qlIndexFixing(Index1M,$H3271,TRUE,_xll.ohTrigger(RecalcTrigger,Trigger1M)),NA())</f>
        <v>1.5205160954078756E-2</v>
      </c>
      <c r="K3271" s="52">
        <f>IFERROR(_xll.qlIndexFixing(ONIndex1M,I3271,TRUE,_xll.ohTrigger(RecalcTrigger,Trigger1M)),NA())</f>
        <v>1.519521546253344E-2</v>
      </c>
      <c r="L3271" s="52">
        <f>IFERROR(_xll.qlIndexFixing(Index3M,H3271,TRUE,_xll.ohTrigger(RecalcTrigger,Trigger3M)),NA())</f>
        <v>1.6727073119059153E-2</v>
      </c>
      <c r="M3271" s="52">
        <f>IFERROR(_xll.qlIndexFixing(ONIndex3M,I3271,TRUE,_xll.ohTrigger(RecalcTrigger,Trigger3M)),NA())</f>
        <v>1.6692196483276689E-2</v>
      </c>
      <c r="N3271" s="52">
        <f>IFERROR(_xll.qlIndexFixing(Index6M,$H3271,TRUE,_xll.ohTrigger(RecalcTrigger,Trigger6M)),NA())</f>
        <v>1.8622881284152425E-2</v>
      </c>
      <c r="O3271" s="52">
        <f>IFERROR(_xll.qlIndexFixing(ONIndex6M,I3271,TRUE,_xll.ohTrigger(RecalcTrigger,Trigger6M)),NA())</f>
        <v>1.8536816284502322E-2</v>
      </c>
      <c r="P3271" s="52">
        <f>IFERROR(_xll.qlIndexFixing(Index1Y,$H3271,TRUE,_xll.ohTrigger(RecalcTrigger,Trigger1Y)),NA())</f>
        <v>2.068149990801689E-2</v>
      </c>
      <c r="Q3271" s="52">
        <f>IFERROR(_xll.qlIndexFixing(ONIndex1Y,I3271,TRUE,_xll.ohTrigger(RecalcTrigger,Trigger1Y)),NA())</f>
        <v>2.0467916527575625E-2</v>
      </c>
    </row>
    <row r="3272" spans="2:17" x14ac:dyDescent="0.2">
      <c r="B3272" s="46" t="s">
        <v>51</v>
      </c>
      <c r="D3272" s="49">
        <f>_xll.qlCalendarAdvance(LocalCalendar,$D3271,B3272,"f",FALSE)</f>
        <v>62737</v>
      </c>
      <c r="E3272" s="49">
        <f>_xll.qlInterestRateIndexValueDate(IndexON,D3272)</f>
        <v>62737</v>
      </c>
      <c r="F3272" s="52">
        <f>IFERROR(_xll.qlIndexFixing(IndexON,D3272,TRUE,_xll.ohTrigger(RecalcTrigger,TriggerON)),NA())</f>
        <v>1.2122781334618082E-2</v>
      </c>
      <c r="H3272" s="49">
        <f>_xll.qlCalendarAdvance(IborCalendar,$H3271,B3272,"f",FALSE)</f>
        <v>62709</v>
      </c>
      <c r="I3272" s="49">
        <f>_xll.qlInterestRateIndexValueDate(Index1M,$H3272)</f>
        <v>62711</v>
      </c>
      <c r="J3272" s="52">
        <f>IFERROR(_xll.qlIndexFixing(Index1M,$H3272,TRUE,_xll.ohTrigger(RecalcTrigger,Trigger1M)),NA())</f>
        <v>1.5205481920859335E-2</v>
      </c>
      <c r="K3272" s="52">
        <f>IFERROR(_xll.qlIndexFixing(ONIndex1M,I3272,TRUE,_xll.ohTrigger(RecalcTrigger,Trigger1M)),NA())</f>
        <v>1.519521546253344E-2</v>
      </c>
      <c r="L3272" s="52">
        <f>IFERROR(_xll.qlIndexFixing(Index3M,H3272,TRUE,_xll.ohTrigger(RecalcTrigger,Trigger3M)),NA())</f>
        <v>1.6727073119058276E-2</v>
      </c>
      <c r="M3272" s="52">
        <f>IFERROR(_xll.qlIndexFixing(ONIndex3M,I3272,TRUE,_xll.ohTrigger(RecalcTrigger,Trigger3M)),NA())</f>
        <v>1.6692196483196753E-2</v>
      </c>
      <c r="N3272" s="52">
        <f>IFERROR(_xll.qlIndexFixing(Index6M,$H3272,TRUE,_xll.ohTrigger(RecalcTrigger,Trigger6M)),NA())</f>
        <v>1.8622837023860292E-2</v>
      </c>
      <c r="O3272" s="52">
        <f>IFERROR(_xll.qlIndexFixing(ONIndex6M,I3272,TRUE,_xll.ohTrigger(RecalcTrigger,Trigger6M)),NA())</f>
        <v>1.8536770179302664E-2</v>
      </c>
      <c r="P3272" s="52">
        <f>IFERROR(_xll.qlIndexFixing(Index1Y,$H3272,TRUE,_xll.ohTrigger(RecalcTrigger,Trigger1Y)),NA())</f>
        <v>2.0680840560863764E-2</v>
      </c>
      <c r="Q3272" s="52">
        <f>IFERROR(_xll.qlIndexFixing(ONIndex1Y,I3272,TRUE,_xll.ohTrigger(RecalcTrigger,Trigger1Y)),NA())</f>
        <v>2.0467835431245973E-2</v>
      </c>
    </row>
    <row r="3273" spans="2:17" x14ac:dyDescent="0.2">
      <c r="B3273" s="46" t="s">
        <v>51</v>
      </c>
      <c r="D3273" s="49">
        <f>_xll.qlCalendarAdvance(LocalCalendar,$D3272,B3273,"f",FALSE)</f>
        <v>62744</v>
      </c>
      <c r="E3273" s="49">
        <f>_xll.qlInterestRateIndexValueDate(IndexON,D3273)</f>
        <v>62744</v>
      </c>
      <c r="F3273" s="52">
        <f>IFERROR(_xll.qlIndexFixing(IndexON,D3273,TRUE,_xll.ohTrigger(RecalcTrigger,TriggerON)),NA())</f>
        <v>1.2122781334698018E-2</v>
      </c>
      <c r="H3273" s="49">
        <f>_xll.qlCalendarAdvance(IborCalendar,$H3272,B3273,"f",FALSE)</f>
        <v>62716</v>
      </c>
      <c r="I3273" s="49">
        <f>_xll.qlInterestRateIndexValueDate(Index1M,$H3273)</f>
        <v>62718</v>
      </c>
      <c r="J3273" s="52">
        <f>IFERROR(_xll.qlIndexFixing(Index1M,$H3273,TRUE,_xll.ohTrigger(RecalcTrigger,Trigger1M)),NA())</f>
        <v>1.5205160954081254E-2</v>
      </c>
      <c r="K3273" s="52">
        <f>IFERROR(_xll.qlIndexFixing(ONIndex1M,I3273,TRUE,_xll.ohTrigger(RecalcTrigger,Trigger1M)),NA())</f>
        <v>1.5195215462613376E-2</v>
      </c>
      <c r="L3273" s="52">
        <f>IFERROR(_xll.qlIndexFixing(Index3M,H3273,TRUE,_xll.ohTrigger(RecalcTrigger,Trigger3M)),NA())</f>
        <v>1.6727073119060035E-2</v>
      </c>
      <c r="M3273" s="52">
        <f>IFERROR(_xll.qlIndexFixing(ONIndex3M,I3273,TRUE,_xll.ohTrigger(RecalcTrigger,Trigger3M)),NA())</f>
        <v>1.6692196483276689E-2</v>
      </c>
      <c r="N3273" s="52">
        <f>IFERROR(_xll.qlIndexFixing(Index6M,$H3273,TRUE,_xll.ohTrigger(RecalcTrigger,Trigger6M)),NA())</f>
        <v>1.8622792939654995E-2</v>
      </c>
      <c r="O3273" s="52">
        <f>IFERROR(_xll.qlIndexFixing(ONIndex6M,I3273,TRUE,_xll.ohTrigger(RecalcTrigger,Trigger6M)),NA())</f>
        <v>1.8536724248683356E-2</v>
      </c>
      <c r="P3273" s="52">
        <f>IFERROR(_xll.qlIndexFixing(Index1Y,$H3273,TRUE,_xll.ohTrigger(RecalcTrigger,Trigger1Y)),NA())</f>
        <v>2.0680766281676612E-2</v>
      </c>
      <c r="Q3273" s="52">
        <f>IFERROR(_xll.qlIndexFixing(ONIndex1Y,I3273,TRUE,_xll.ohTrigger(RecalcTrigger,Trigger1Y)),NA())</f>
        <v>2.0467754641950719E-2</v>
      </c>
    </row>
    <row r="3274" spans="2:17" x14ac:dyDescent="0.2">
      <c r="B3274" s="46" t="s">
        <v>51</v>
      </c>
      <c r="D3274" s="49">
        <f>_xll.qlCalendarAdvance(LocalCalendar,$D3273,B3274,"f",FALSE)</f>
        <v>62751</v>
      </c>
      <c r="E3274" s="49">
        <f>_xll.qlInterestRateIndexValueDate(IndexON,D3274)</f>
        <v>62751</v>
      </c>
      <c r="F3274" s="52">
        <f>IFERROR(_xll.qlIndexFixing(IndexON,D3274,TRUE,_xll.ohTrigger(RecalcTrigger,TriggerON)),NA())</f>
        <v>1.2122781334618082E-2</v>
      </c>
      <c r="H3274" s="49">
        <f>_xll.qlCalendarAdvance(IborCalendar,$H3273,B3274,"f",FALSE)</f>
        <v>62723</v>
      </c>
      <c r="I3274" s="49">
        <f>_xll.qlInterestRateIndexValueDate(Index1M,$H3274)</f>
        <v>62725</v>
      </c>
      <c r="J3274" s="52">
        <f>IFERROR(_xll.qlIndexFixing(Index1M,$H3274,TRUE,_xll.ohTrigger(RecalcTrigger,Trigger1M)),NA())</f>
        <v>1.5205160954081254E-2</v>
      </c>
      <c r="K3274" s="52">
        <f>IFERROR(_xll.qlIndexFixing(ONIndex1M,I3274,TRUE,_xll.ohTrigger(RecalcTrigger,Trigger1M)),NA())</f>
        <v>1.5195215462613376E-2</v>
      </c>
      <c r="L3274" s="52">
        <f>IFERROR(_xll.qlIndexFixing(Index3M,H3274,TRUE,_xll.ohTrigger(RecalcTrigger,Trigger3M)),NA())</f>
        <v>1.6727073119060035E-2</v>
      </c>
      <c r="M3274" s="52">
        <f>IFERROR(_xll.qlIndexFixing(ONIndex3M,I3274,TRUE,_xll.ohTrigger(RecalcTrigger,Trigger3M)),NA())</f>
        <v>1.6692196483276689E-2</v>
      </c>
      <c r="N3274" s="52">
        <f>IFERROR(_xll.qlIndexFixing(Index6M,$H3274,TRUE,_xll.ohTrigger(RecalcTrigger,Trigger6M)),NA())</f>
        <v>1.8622749031535657E-2</v>
      </c>
      <c r="O3274" s="52">
        <f>IFERROR(_xll.qlIndexFixing(ONIndex6M,I3274,TRUE,_xll.ohTrigger(RecalcTrigger,Trigger6M)),NA())</f>
        <v>1.853667849240459E-2</v>
      </c>
      <c r="P3274" s="52">
        <f>IFERROR(_xll.qlIndexFixing(Index1Y,$H3274,TRUE,_xll.ohTrigger(RecalcTrigger,Trigger1Y)),NA())</f>
        <v>2.0680692315815354E-2</v>
      </c>
      <c r="Q3274" s="52">
        <f>IFERROR(_xll.qlIndexFixing(ONIndex1Y,I3274,TRUE,_xll.ohTrigger(RecalcTrigger,Trigger1Y)),NA())</f>
        <v>2.0467674159370119E-2</v>
      </c>
    </row>
    <row r="3275" spans="2:17" x14ac:dyDescent="0.2">
      <c r="B3275" s="46" t="s">
        <v>51</v>
      </c>
      <c r="D3275" s="49">
        <f>_xll.qlCalendarAdvance(LocalCalendar,$D3274,B3275,"f",FALSE)</f>
        <v>62758</v>
      </c>
      <c r="E3275" s="49">
        <f>_xll.qlInterestRateIndexValueDate(IndexON,D3275)</f>
        <v>62758</v>
      </c>
      <c r="F3275" s="52">
        <f>IFERROR(_xll.qlIndexFixing(IndexON,D3275,TRUE,_xll.ohTrigger(RecalcTrigger,TriggerON)),NA())</f>
        <v>1.2122781334618082E-2</v>
      </c>
      <c r="H3275" s="49">
        <f>_xll.qlCalendarAdvance(IborCalendar,$H3274,B3275,"f",FALSE)</f>
        <v>62730</v>
      </c>
      <c r="I3275" s="49">
        <f>_xll.qlInterestRateIndexValueDate(Index1M,$H3275)</f>
        <v>62732</v>
      </c>
      <c r="J3275" s="52">
        <f>IFERROR(_xll.qlIndexFixing(Index1M,$H3275,TRUE,_xll.ohTrigger(RecalcTrigger,Trigger1M)),NA())</f>
        <v>1.5205160954078756E-2</v>
      </c>
      <c r="K3275" s="52">
        <f>IFERROR(_xll.qlIndexFixing(ONIndex1M,I3275,TRUE,_xll.ohTrigger(RecalcTrigger,Trigger1M)),NA())</f>
        <v>1.519521546253344E-2</v>
      </c>
      <c r="L3275" s="52">
        <f>IFERROR(_xll.qlIndexFixing(Index3M,H3275,TRUE,_xll.ohTrigger(RecalcTrigger,Trigger3M)),NA())</f>
        <v>1.6728625445395551E-2</v>
      </c>
      <c r="M3275" s="52">
        <f>IFERROR(_xll.qlIndexFixing(ONIndex3M,I3275,TRUE,_xll.ohTrigger(RecalcTrigger,Trigger3M)),NA())</f>
        <v>1.6692196483196753E-2</v>
      </c>
      <c r="N3275" s="52">
        <f>IFERROR(_xll.qlIndexFixing(Index6M,$H3275,TRUE,_xll.ohTrigger(RecalcTrigger,Trigger6M)),NA())</f>
        <v>1.8623182414541885E-2</v>
      </c>
      <c r="O3275" s="52">
        <f>IFERROR(_xll.qlIndexFixing(ONIndex6M,I3275,TRUE,_xll.ohTrigger(RecalcTrigger,Trigger6M)),NA())</f>
        <v>1.8536632910626238E-2</v>
      </c>
      <c r="P3275" s="52">
        <f>IFERROR(_xll.qlIndexFixing(Index1Y,$H3275,TRUE,_xll.ohTrigger(RecalcTrigger,Trigger1Y)),NA())</f>
        <v>2.0680618663279325E-2</v>
      </c>
      <c r="Q3275" s="52">
        <f>IFERROR(_xll.qlIndexFixing(ONIndex1Y,I3275,TRUE,_xll.ohTrigger(RecalcTrigger,Trigger1Y)),NA())</f>
        <v>2.0467593983664045E-2</v>
      </c>
    </row>
    <row r="3276" spans="2:17" x14ac:dyDescent="0.2">
      <c r="B3276" s="46" t="s">
        <v>51</v>
      </c>
      <c r="D3276" s="49">
        <f>_xll.qlCalendarAdvance(LocalCalendar,$D3275,B3276,"f",FALSE)</f>
        <v>62765</v>
      </c>
      <c r="E3276" s="49">
        <f>_xll.qlInterestRateIndexValueDate(IndexON,D3276)</f>
        <v>62765</v>
      </c>
      <c r="F3276" s="52">
        <f>IFERROR(_xll.qlIndexFixing(IndexON,D3276,TRUE,_xll.ohTrigger(RecalcTrigger,TriggerON)),NA())</f>
        <v>1.2122781334698018E-2</v>
      </c>
      <c r="H3276" s="49">
        <f>_xll.qlCalendarAdvance(IborCalendar,$H3275,B3276,"f",FALSE)</f>
        <v>62737</v>
      </c>
      <c r="I3276" s="49">
        <f>_xll.qlInterestRateIndexValueDate(Index1M,$H3276)</f>
        <v>62739</v>
      </c>
      <c r="J3276" s="52">
        <f>IFERROR(_xll.qlIndexFixing(Index1M,$H3276,TRUE,_xll.ohTrigger(RecalcTrigger,Trigger1M)),NA())</f>
        <v>1.5205160954078756E-2</v>
      </c>
      <c r="K3276" s="52">
        <f>IFERROR(_xll.qlIndexFixing(ONIndex1M,I3276,TRUE,_xll.ohTrigger(RecalcTrigger,Trigger1M)),NA())</f>
        <v>1.519521546253344E-2</v>
      </c>
      <c r="L3276" s="52">
        <f>IFERROR(_xll.qlIndexFixing(Index3M,H3276,TRUE,_xll.ohTrigger(RecalcTrigger,Trigger3M)),NA())</f>
        <v>1.6727461182643431E-2</v>
      </c>
      <c r="M3276" s="52">
        <f>IFERROR(_xll.qlIndexFixing(ONIndex3M,I3276,TRUE,_xll.ohTrigger(RecalcTrigger,Trigger3M)),NA())</f>
        <v>1.6692196483276689E-2</v>
      </c>
      <c r="N3276" s="52">
        <f>IFERROR(_xll.qlIndexFixing(Index6M,$H3276,TRUE,_xll.ohTrigger(RecalcTrigger,Trigger6M)),NA())</f>
        <v>1.8625047544231679E-2</v>
      </c>
      <c r="O3276" s="52">
        <f>IFERROR(_xll.qlIndexFixing(ONIndex6M,I3276,TRUE,_xll.ohTrigger(RecalcTrigger,Trigger6M)),NA())</f>
        <v>1.8536587503268365E-2</v>
      </c>
      <c r="P3276" s="52">
        <f>IFERROR(_xll.qlIndexFixing(Index1Y,$H3276,TRUE,_xll.ohTrigger(RecalcTrigger,Trigger1Y)),NA())</f>
        <v>2.0681130169592946E-2</v>
      </c>
      <c r="Q3276" s="52">
        <f>IFERROR(_xll.qlIndexFixing(ONIndex1Y,I3276,TRUE,_xll.ohTrigger(RecalcTrigger,Trigger1Y)),NA())</f>
        <v>2.0467514114672625E-2</v>
      </c>
    </row>
    <row r="3277" spans="2:17" x14ac:dyDescent="0.2">
      <c r="B3277" s="46" t="s">
        <v>51</v>
      </c>
      <c r="D3277" s="49">
        <f>_xll.qlCalendarAdvance(LocalCalendar,$D3276,B3277,"f",FALSE)</f>
        <v>62772</v>
      </c>
      <c r="E3277" s="49">
        <f>_xll.qlInterestRateIndexValueDate(IndexON,D3277)</f>
        <v>62772</v>
      </c>
      <c r="F3277" s="52">
        <f>IFERROR(_xll.qlIndexFixing(IndexON,D3277,TRUE,_xll.ohTrigger(RecalcTrigger,TriggerON)),NA())</f>
        <v>1.2122985448304036E-2</v>
      </c>
      <c r="H3277" s="49">
        <f>_xll.qlCalendarAdvance(IborCalendar,$H3276,B3277,"f",FALSE)</f>
        <v>62744</v>
      </c>
      <c r="I3277" s="49">
        <f>_xll.qlInterestRateIndexValueDate(Index1M,$H3277)</f>
        <v>62746</v>
      </c>
      <c r="J3277" s="52">
        <f>IFERROR(_xll.qlIndexFixing(Index1M,$H3277,TRUE,_xll.ohTrigger(RecalcTrigger,Trigger1M)),NA())</f>
        <v>1.5205160954081254E-2</v>
      </c>
      <c r="K3277" s="52">
        <f>IFERROR(_xll.qlIndexFixing(ONIndex1M,I3277,TRUE,_xll.ohTrigger(RecalcTrigger,Trigger1M)),NA())</f>
        <v>1.519521546253344E-2</v>
      </c>
      <c r="L3277" s="52">
        <f>IFERROR(_xll.qlIndexFixing(Index3M,H3277,TRUE,_xll.ohTrigger(RecalcTrigger,Trigger3M)),NA())</f>
        <v>1.6727461182643431E-2</v>
      </c>
      <c r="M3277" s="52">
        <f>IFERROR(_xll.qlIndexFixing(ONIndex3M,I3277,TRUE,_xll.ohTrigger(RecalcTrigger,Trigger3M)),NA())</f>
        <v>1.6692196483276689E-2</v>
      </c>
      <c r="N3277" s="52">
        <f>IFERROR(_xll.qlIndexFixing(Index6M,$H3277,TRUE,_xll.ohTrigger(RecalcTrigger,Trigger6M)),NA())</f>
        <v>1.8623095499414988E-2</v>
      </c>
      <c r="O3277" s="52">
        <f>IFERROR(_xll.qlIndexFixing(ONIndex6M,I3277,TRUE,_xll.ohTrigger(RecalcTrigger,Trigger6M)),NA())</f>
        <v>1.8536542270490841E-2</v>
      </c>
      <c r="P3277" s="52">
        <f>IFERROR(_xll.qlIndexFixing(Index1Y,$H3277,TRUE,_xll.ohTrigger(RecalcTrigger,Trigger1Y)),NA())</f>
        <v>2.0680472298182543E-2</v>
      </c>
      <c r="Q3277" s="52">
        <f>IFERROR(_xll.qlIndexFixing(ONIndex1Y,I3277,TRUE,_xll.ohTrigger(RecalcTrigger,Trigger1Y)),NA())</f>
        <v>2.0467434552795538E-2</v>
      </c>
    </row>
    <row r="3278" spans="2:17" x14ac:dyDescent="0.2">
      <c r="B3278" s="46" t="s">
        <v>51</v>
      </c>
      <c r="D3278" s="49">
        <f>_xll.qlCalendarAdvance(LocalCalendar,$D3277,B3278,"f",FALSE)</f>
        <v>62779</v>
      </c>
      <c r="E3278" s="49">
        <f>_xll.qlInterestRateIndexValueDate(IndexON,D3278)</f>
        <v>62779</v>
      </c>
      <c r="F3278" s="52">
        <f>IFERROR(_xll.qlIndexFixing(IndexON,D3278,TRUE,_xll.ohTrigger(RecalcTrigger,TriggerON)),NA())</f>
        <v>1.2122781334618082E-2</v>
      </c>
      <c r="H3278" s="49">
        <f>_xll.qlCalendarAdvance(IborCalendar,$H3277,B3278,"f",FALSE)</f>
        <v>62751</v>
      </c>
      <c r="I3278" s="49">
        <f>_xll.qlInterestRateIndexValueDate(Index1M,$H3278)</f>
        <v>62753</v>
      </c>
      <c r="J3278" s="52">
        <f>IFERROR(_xll.qlIndexFixing(Index1M,$H3278,TRUE,_xll.ohTrigger(RecalcTrigger,Trigger1M)),NA())</f>
        <v>1.5205160954081254E-2</v>
      </c>
      <c r="K3278" s="52">
        <f>IFERROR(_xll.qlIndexFixing(ONIndex1M,I3278,TRUE,_xll.ohTrigger(RecalcTrigger,Trigger1M)),NA())</f>
        <v>1.5195215462613376E-2</v>
      </c>
      <c r="L3278" s="52">
        <f>IFERROR(_xll.qlIndexFixing(Index3M,H3278,TRUE,_xll.ohTrigger(RecalcTrigger,Trigger3M)),NA())</f>
        <v>1.6727461182644301E-2</v>
      </c>
      <c r="M3278" s="52">
        <f>IFERROR(_xll.qlIndexFixing(ONIndex3M,I3278,TRUE,_xll.ohTrigger(RecalcTrigger,Trigger3M)),NA())</f>
        <v>1.6692196483356625E-2</v>
      </c>
      <c r="N3278" s="52">
        <f>IFERROR(_xll.qlIndexFixing(Index6M,$H3278,TRUE,_xll.ohTrigger(RecalcTrigger,Trigger6M)),NA())</f>
        <v>1.862305230599369E-2</v>
      </c>
      <c r="O3278" s="52">
        <f>IFERROR(_xll.qlIndexFixing(ONIndex6M,I3278,TRUE,_xll.ohTrigger(RecalcTrigger,Trigger6M)),NA())</f>
        <v>1.8536497211893987E-2</v>
      </c>
      <c r="P3278" s="52">
        <f>IFERROR(_xll.qlIndexFixing(Index1Y,$H3278,TRUE,_xll.ohTrigger(RecalcTrigger,Trigger1Y)),NA())</f>
        <v>2.0680399585621789E-2</v>
      </c>
      <c r="Q3278" s="52">
        <f>IFERROR(_xll.qlIndexFixing(ONIndex1Y,I3278,TRUE,_xll.ohTrigger(RecalcTrigger,Trigger1Y)),NA())</f>
        <v>2.0467355297633105E-2</v>
      </c>
    </row>
    <row r="3279" spans="2:17" x14ac:dyDescent="0.2">
      <c r="B3279" s="46" t="s">
        <v>51</v>
      </c>
      <c r="D3279" s="49">
        <f>_xll.qlCalendarAdvance(LocalCalendar,$D3278,B3279,"f",FALSE)</f>
        <v>62786</v>
      </c>
      <c r="E3279" s="49">
        <f>_xll.qlInterestRateIndexValueDate(IndexON,D3279)</f>
        <v>62786</v>
      </c>
      <c r="F3279" s="52">
        <f>IFERROR(_xll.qlIndexFixing(IndexON,D3279,TRUE,_xll.ohTrigger(RecalcTrigger,TriggerON)),NA())</f>
        <v>1.2122781334618082E-2</v>
      </c>
      <c r="H3279" s="49">
        <f>_xll.qlCalendarAdvance(IborCalendar,$H3278,B3279,"f",FALSE)</f>
        <v>62758</v>
      </c>
      <c r="I3279" s="49">
        <f>_xll.qlInterestRateIndexValueDate(Index1M,$H3279)</f>
        <v>62760</v>
      </c>
      <c r="J3279" s="52">
        <f>IFERROR(_xll.qlIndexFixing(Index1M,$H3279,TRUE,_xll.ohTrigger(RecalcTrigger,Trigger1M)),NA())</f>
        <v>1.5205160954078756E-2</v>
      </c>
      <c r="K3279" s="52">
        <f>IFERROR(_xll.qlIndexFixing(ONIndex1M,I3279,TRUE,_xll.ohTrigger(RecalcTrigger,Trigger1M)),NA())</f>
        <v>1.519521546253344E-2</v>
      </c>
      <c r="L3279" s="52">
        <f>IFERROR(_xll.qlIndexFixing(Index3M,H3279,TRUE,_xll.ohTrigger(RecalcTrigger,Trigger3M)),NA())</f>
        <v>1.6727461182643431E-2</v>
      </c>
      <c r="M3279" s="52">
        <f>IFERROR(_xll.qlIndexFixing(ONIndex3M,I3279,TRUE,_xll.ohTrigger(RecalcTrigger,Trigger3M)),NA())</f>
        <v>1.6692196483196753E-2</v>
      </c>
      <c r="N3279" s="52">
        <f>IFERROR(_xll.qlIndexFixing(Index6M,$H3279,TRUE,_xll.ohTrigger(RecalcTrigger,Trigger6M)),NA())</f>
        <v>1.8623009288668904E-2</v>
      </c>
      <c r="O3279" s="52">
        <f>IFERROR(_xll.qlIndexFixing(ONIndex6M,I3279,TRUE,_xll.ohTrigger(RecalcTrigger,Trigger6M)),NA())</f>
        <v>1.8536452328037356E-2</v>
      </c>
      <c r="P3279" s="52">
        <f>IFERROR(_xll.qlIndexFixing(Index1Y,$H3279,TRUE,_xll.ohTrigger(RecalcTrigger,Trigger1Y)),NA())</f>
        <v>2.0680327186385836E-2</v>
      </c>
      <c r="Q3279" s="52">
        <f>IFERROR(_xll.qlIndexFixing(ONIndex1Y,I3279,TRUE,_xll.ohTrigger(RecalcTrigger,Trigger1Y)),NA())</f>
        <v>2.0467276349185326E-2</v>
      </c>
    </row>
    <row r="3280" spans="2:17" x14ac:dyDescent="0.2">
      <c r="B3280" s="46" t="s">
        <v>51</v>
      </c>
      <c r="D3280" s="49">
        <f>_xll.qlCalendarAdvance(LocalCalendar,$D3279,B3280,"f",FALSE)</f>
        <v>62793</v>
      </c>
      <c r="E3280" s="49">
        <f>_xll.qlInterestRateIndexValueDate(IndexON,D3280)</f>
        <v>62793</v>
      </c>
      <c r="F3280" s="52">
        <f>IFERROR(_xll.qlIndexFixing(IndexON,D3280,TRUE,_xll.ohTrigger(RecalcTrigger,TriggerON)),NA())</f>
        <v>1.2122781334618082E-2</v>
      </c>
      <c r="H3280" s="49">
        <f>_xll.qlCalendarAdvance(IborCalendar,$H3279,B3280,"f",FALSE)</f>
        <v>62765</v>
      </c>
      <c r="I3280" s="49">
        <f>_xll.qlInterestRateIndexValueDate(Index1M,$H3280)</f>
        <v>62767</v>
      </c>
      <c r="J3280" s="52">
        <f>IFERROR(_xll.qlIndexFixing(Index1M,$H3280,TRUE,_xll.ohTrigger(RecalcTrigger,Trigger1M)),NA())</f>
        <v>1.5205160954078756E-2</v>
      </c>
      <c r="K3280" s="52">
        <f>IFERROR(_xll.qlIndexFixing(ONIndex1M,I3280,TRUE,_xll.ohTrigger(RecalcTrigger,Trigger1M)),NA())</f>
        <v>1.5195215462613376E-2</v>
      </c>
      <c r="L3280" s="52">
        <f>IFERROR(_xll.qlIndexFixing(Index3M,H3280,TRUE,_xll.ohTrigger(RecalcTrigger,Trigger3M)),NA())</f>
        <v>1.6727461182643431E-2</v>
      </c>
      <c r="M3280" s="52">
        <f>IFERROR(_xll.qlIndexFixing(ONIndex3M,I3280,TRUE,_xll.ohTrigger(RecalcTrigger,Trigger3M)),NA())</f>
        <v>1.6692196483276689E-2</v>
      </c>
      <c r="N3280" s="52">
        <f>IFERROR(_xll.qlIndexFixing(Index6M,$H3280,TRUE,_xll.ohTrigger(RecalcTrigger,Trigger6M)),NA())</f>
        <v>1.8622489280630913E-2</v>
      </c>
      <c r="O3280" s="52">
        <f>IFERROR(_xll.qlIndexFixing(ONIndex6M,I3280,TRUE,_xll.ohTrigger(RecalcTrigger,Trigger6M)),NA())</f>
        <v>1.8536407618521267E-2</v>
      </c>
      <c r="P3280" s="52">
        <f>IFERROR(_xll.qlIndexFixing(Index1Y,$H3280,TRUE,_xll.ohTrigger(RecalcTrigger,Trigger1Y)),NA())</f>
        <v>2.0680255100475331E-2</v>
      </c>
      <c r="Q3280" s="52">
        <f>IFERROR(_xll.qlIndexFixing(ONIndex1Y,I3280,TRUE,_xll.ohTrigger(RecalcTrigger,Trigger1Y)),NA())</f>
        <v>2.0467197707851881E-2</v>
      </c>
    </row>
    <row r="3281" spans="2:17" x14ac:dyDescent="0.2">
      <c r="B3281" s="46" t="s">
        <v>51</v>
      </c>
      <c r="D3281" s="49">
        <f>_xll.qlCalendarAdvance(LocalCalendar,$D3280,B3281,"f",FALSE)</f>
        <v>62800</v>
      </c>
      <c r="E3281" s="49">
        <f>_xll.qlInterestRateIndexValueDate(IndexON,D3281)</f>
        <v>62800</v>
      </c>
      <c r="F3281" s="52">
        <f>IFERROR(_xll.qlIndexFixing(IndexON,D3281,TRUE,_xll.ohTrigger(RecalcTrigger,TriggerON)),NA())</f>
        <v>1.2122781334618082E-2</v>
      </c>
      <c r="H3281" s="49">
        <f>_xll.qlCalendarAdvance(IborCalendar,$H3280,B3281,"f",FALSE)</f>
        <v>62772</v>
      </c>
      <c r="I3281" s="49">
        <f>_xll.qlInterestRateIndexValueDate(Index1M,$H3281)</f>
        <v>62774</v>
      </c>
      <c r="J3281" s="52">
        <f>IFERROR(_xll.qlIndexFixing(Index1M,$H3281,TRUE,_xll.ohTrigger(RecalcTrigger,Trigger1M)),NA())</f>
        <v>1.5205160954078756E-2</v>
      </c>
      <c r="K3281" s="52">
        <f>IFERROR(_xll.qlIndexFixing(ONIndex1M,I3281,TRUE,_xll.ohTrigger(RecalcTrigger,Trigger1M)),NA())</f>
        <v>1.5195215462613376E-2</v>
      </c>
      <c r="L3281" s="52">
        <f>IFERROR(_xll.qlIndexFixing(Index3M,H3281,TRUE,_xll.ohTrigger(RecalcTrigger,Trigger3M)),NA())</f>
        <v>1.6727461182643431E-2</v>
      </c>
      <c r="M3281" s="52">
        <f>IFERROR(_xll.qlIndexFixing(ONIndex3M,I3281,TRUE,_xll.ohTrigger(RecalcTrigger,Trigger3M)),NA())</f>
        <v>1.6692196483356625E-2</v>
      </c>
      <c r="N3281" s="52">
        <f>IFERROR(_xll.qlIndexFixing(Index6M,$H3281,TRUE,_xll.ohTrigger(RecalcTrigger,Trigger6M)),NA())</f>
        <v>1.8622446605114609E-2</v>
      </c>
      <c r="O3281" s="52">
        <f>IFERROR(_xll.qlIndexFixing(ONIndex6M,I3281,TRUE,_xll.ohTrigger(RecalcTrigger,Trigger6M)),NA())</f>
        <v>1.8536363083505591E-2</v>
      </c>
      <c r="P3281" s="52">
        <f>IFERROR(_xll.qlIndexFixing(Index1Y,$H3281,TRUE,_xll.ohTrigger(RecalcTrigger,Trigger1Y)),NA())</f>
        <v>2.0680183327889415E-2</v>
      </c>
      <c r="Q3281" s="52">
        <f>IFERROR(_xll.qlIndexFixing(ONIndex1Y,I3281,TRUE,_xll.ohTrigger(RecalcTrigger,Trigger1Y)),NA())</f>
        <v>2.0467119373233089E-2</v>
      </c>
    </row>
    <row r="3282" spans="2:17" x14ac:dyDescent="0.2">
      <c r="B3282" s="46" t="s">
        <v>51</v>
      </c>
      <c r="D3282" s="49">
        <f>_xll.qlCalendarAdvance(LocalCalendar,$D3281,B3282,"f",FALSE)</f>
        <v>62807</v>
      </c>
      <c r="E3282" s="49">
        <f>_xll.qlInterestRateIndexValueDate(IndexON,D3282)</f>
        <v>62807</v>
      </c>
      <c r="F3282" s="52">
        <f>IFERROR(_xll.qlIndexFixing(IndexON,D3282,TRUE,_xll.ohTrigger(RecalcTrigger,TriggerON)),NA())</f>
        <v>1.2122781334618082E-2</v>
      </c>
      <c r="H3282" s="49">
        <f>_xll.qlCalendarAdvance(IborCalendar,$H3281,B3282,"f",FALSE)</f>
        <v>62779</v>
      </c>
      <c r="I3282" s="49">
        <f>_xll.qlInterestRateIndexValueDate(Index1M,$H3282)</f>
        <v>62781</v>
      </c>
      <c r="J3282" s="52">
        <f>IFERROR(_xll.qlIndexFixing(Index1M,$H3282,TRUE,_xll.ohTrigger(RecalcTrigger,Trigger1M)),NA())</f>
        <v>1.5205160954078756E-2</v>
      </c>
      <c r="K3282" s="52">
        <f>IFERROR(_xll.qlIndexFixing(ONIndex1M,I3282,TRUE,_xll.ohTrigger(RecalcTrigger,Trigger1M)),NA())</f>
        <v>1.5195215462613376E-2</v>
      </c>
      <c r="L3282" s="52">
        <f>IFERROR(_xll.qlIndexFixing(Index3M,H3282,TRUE,_xll.ohTrigger(RecalcTrigger,Trigger3M)),NA())</f>
        <v>1.6727461182643431E-2</v>
      </c>
      <c r="M3282" s="52">
        <f>IFERROR(_xll.qlIndexFixing(ONIndex3M,I3282,TRUE,_xll.ohTrigger(RecalcTrigger,Trigger3M)),NA())</f>
        <v>1.6692196483276689E-2</v>
      </c>
      <c r="N3282" s="52">
        <f>IFERROR(_xll.qlIndexFixing(Index6M,$H3282,TRUE,_xll.ohTrigger(RecalcTrigger,Trigger6M)),NA())</f>
        <v>1.8622404105685136E-2</v>
      </c>
      <c r="O3282" s="52">
        <f>IFERROR(_xll.qlIndexFixing(ONIndex6M,I3282,TRUE,_xll.ohTrigger(RecalcTrigger,Trigger6M)),NA())</f>
        <v>1.8536318722830458E-2</v>
      </c>
      <c r="P3282" s="52">
        <f>IFERROR(_xll.qlIndexFixing(Index1Y,$H3282,TRUE,_xll.ohTrigger(RecalcTrigger,Trigger1Y)),NA())</f>
        <v>2.0680111868628299E-2</v>
      </c>
      <c r="Q3282" s="52">
        <f>IFERROR(_xll.qlIndexFixing(ONIndex1Y,I3282,TRUE,_xll.ohTrigger(RecalcTrigger,Trigger1Y)),NA())</f>
        <v>2.0467041345408887E-2</v>
      </c>
    </row>
    <row r="3283" spans="2:17" x14ac:dyDescent="0.2">
      <c r="B3283" s="46" t="s">
        <v>51</v>
      </c>
      <c r="D3283" s="49">
        <f>_xll.qlCalendarAdvance(LocalCalendar,$D3282,B3283,"f",FALSE)</f>
        <v>62814</v>
      </c>
      <c r="E3283" s="49">
        <f>_xll.qlInterestRateIndexValueDate(IndexON,D3283)</f>
        <v>62814</v>
      </c>
      <c r="F3283" s="52">
        <f>IFERROR(_xll.qlIndexFixing(IndexON,D3283,TRUE,_xll.ohTrigger(RecalcTrigger,TriggerON)),NA())</f>
        <v>1.2122781334618082E-2</v>
      </c>
      <c r="H3283" s="49">
        <f>_xll.qlCalendarAdvance(IborCalendar,$H3282,B3283,"f",FALSE)</f>
        <v>62786</v>
      </c>
      <c r="I3283" s="49">
        <f>_xll.qlInterestRateIndexValueDate(Index1M,$H3283)</f>
        <v>62789</v>
      </c>
      <c r="J3283" s="52">
        <f>IFERROR(_xll.qlIndexFixing(Index1M,$H3283,TRUE,_xll.ohTrigger(RecalcTrigger,Trigger1M)),NA())</f>
        <v>1.5205160954081254E-2</v>
      </c>
      <c r="K3283" s="52">
        <f>IFERROR(_xll.qlIndexFixing(ONIndex1M,I3283,TRUE,_xll.ohTrigger(RecalcTrigger,Trigger1M)),NA())</f>
        <v>1.5195856845400257E-2</v>
      </c>
      <c r="L3283" s="52">
        <f>IFERROR(_xll.qlIndexFixing(Index3M,H3283,TRUE,_xll.ohTrigger(RecalcTrigger,Trigger3M)),NA())</f>
        <v>1.6728237345811081E-2</v>
      </c>
      <c r="M3283" s="52">
        <f>IFERROR(_xll.qlIndexFixing(ONIndex3M,I3283,TRUE,_xll.ohTrigger(RecalcTrigger,Trigger3M)),NA())</f>
        <v>1.6692970465861379E-2</v>
      </c>
      <c r="N3283" s="52">
        <f>IFERROR(_xll.qlIndexFixing(Index6M,$H3283,TRUE,_xll.ohTrigger(RecalcTrigger,Trigger6M)),NA())</f>
        <v>1.8622355750523505E-2</v>
      </c>
      <c r="O3283" s="52">
        <f>IFERROR(_xll.qlIndexFixing(ONIndex6M,I3283,TRUE,_xll.ohTrigger(RecalcTrigger,Trigger6M)),NA())</f>
        <v>1.8537216386613764E-2</v>
      </c>
      <c r="P3283" s="52">
        <f>IFERROR(_xll.qlIndexFixing(Index1Y,$H3283,TRUE,_xll.ohTrigger(RecalcTrigger,Trigger1Y)),NA())</f>
        <v>2.067944563240242E-2</v>
      </c>
      <c r="Q3283" s="52">
        <f>IFERROR(_xll.qlIndexFixing(ONIndex1Y,I3283,TRUE,_xll.ohTrigger(RecalcTrigger,Trigger1Y)),NA())</f>
        <v>2.0468105098201406E-2</v>
      </c>
    </row>
    <row r="3284" spans="2:17" x14ac:dyDescent="0.2">
      <c r="B3284" s="46" t="s">
        <v>51</v>
      </c>
      <c r="D3284" s="49">
        <f>_xll.qlCalendarAdvance(LocalCalendar,$D3283,B3284,"f",FALSE)</f>
        <v>62821</v>
      </c>
      <c r="E3284" s="49">
        <f>_xll.qlInterestRateIndexValueDate(IndexON,D3284)</f>
        <v>62821</v>
      </c>
      <c r="F3284" s="52">
        <f>IFERROR(_xll.qlIndexFixing(IndexON,D3284,TRUE,_xll.ohTrigger(RecalcTrigger,TriggerON)),NA())</f>
        <v>1.2122781334698018E-2</v>
      </c>
      <c r="H3284" s="49">
        <f>_xll.qlCalendarAdvance(IborCalendar,$H3283,B3284,"f",FALSE)</f>
        <v>62793</v>
      </c>
      <c r="I3284" s="49">
        <f>_xll.qlInterestRateIndexValueDate(Index1M,$H3284)</f>
        <v>62795</v>
      </c>
      <c r="J3284" s="52">
        <f>IFERROR(_xll.qlIndexFixing(Index1M,$H3284,TRUE,_xll.ohTrigger(RecalcTrigger,Trigger1M)),NA())</f>
        <v>1.5205160954078756E-2</v>
      </c>
      <c r="K3284" s="52">
        <f>IFERROR(_xll.qlIndexFixing(ONIndex1M,I3284,TRUE,_xll.ohTrigger(RecalcTrigger,Trigger1M)),NA())</f>
        <v>1.5195215462613376E-2</v>
      </c>
      <c r="L3284" s="52">
        <f>IFERROR(_xll.qlIndexFixing(Index3M,H3284,TRUE,_xll.ohTrigger(RecalcTrigger,Trigger3M)),NA())</f>
        <v>1.6727073119059153E-2</v>
      </c>
      <c r="M3284" s="52">
        <f>IFERROR(_xll.qlIndexFixing(ONIndex3M,I3284,TRUE,_xll.ohTrigger(RecalcTrigger,Trigger3M)),NA())</f>
        <v>1.6692196483276689E-2</v>
      </c>
      <c r="N3284" s="52">
        <f>IFERROR(_xll.qlIndexFixing(Index6M,$H3284,TRUE,_xll.ohTrigger(RecalcTrigger,Trigger6M)),NA())</f>
        <v>1.8622796843469985E-2</v>
      </c>
      <c r="O3284" s="52">
        <f>IFERROR(_xll.qlIndexFixing(ONIndex6M,I3284,TRUE,_xll.ohTrigger(RecalcTrigger,Trigger6M)),NA())</f>
        <v>1.8536230524901498E-2</v>
      </c>
      <c r="P3284" s="52">
        <f>IFERROR(_xll.qlIndexFixing(Index1Y,$H3284,TRUE,_xll.ohTrigger(RecalcTrigger,Trigger1Y)),NA())</f>
        <v>2.067996989008003E-2</v>
      </c>
      <c r="Q3284" s="52">
        <f>IFERROR(_xll.qlIndexFixing(ONIndex1Y,I3284,TRUE,_xll.ohTrigger(RecalcTrigger,Trigger1Y)),NA())</f>
        <v>2.0466886210463997E-2</v>
      </c>
    </row>
    <row r="3285" spans="2:17" x14ac:dyDescent="0.2">
      <c r="B3285" s="46" t="s">
        <v>51</v>
      </c>
      <c r="D3285" s="49">
        <f>_xll.qlCalendarAdvance(LocalCalendar,$D3284,B3285,"f",FALSE)</f>
        <v>62828</v>
      </c>
      <c r="E3285" s="49">
        <f>_xll.qlInterestRateIndexValueDate(IndexON,D3285)</f>
        <v>62828</v>
      </c>
      <c r="F3285" s="52">
        <f>IFERROR(_xll.qlIndexFixing(IndexON,D3285,TRUE,_xll.ohTrigger(RecalcTrigger,TriggerON)),NA())</f>
        <v>1.2122781334698018E-2</v>
      </c>
      <c r="H3285" s="49">
        <f>_xll.qlCalendarAdvance(IborCalendar,$H3284,B3285,"f",FALSE)</f>
        <v>62800</v>
      </c>
      <c r="I3285" s="49">
        <f>_xll.qlInterestRateIndexValueDate(Index1M,$H3285)</f>
        <v>62802</v>
      </c>
      <c r="J3285" s="52">
        <f>IFERROR(_xll.qlIndexFixing(Index1M,$H3285,TRUE,_xll.ohTrigger(RecalcTrigger,Trigger1M)),NA())</f>
        <v>1.5205160954081254E-2</v>
      </c>
      <c r="K3285" s="52">
        <f>IFERROR(_xll.qlIndexFixing(ONIndex1M,I3285,TRUE,_xll.ohTrigger(RecalcTrigger,Trigger1M)),NA())</f>
        <v>1.5195215462613376E-2</v>
      </c>
      <c r="L3285" s="52">
        <f>IFERROR(_xll.qlIndexFixing(Index3M,H3285,TRUE,_xll.ohTrigger(RecalcTrigger,Trigger3M)),NA())</f>
        <v>1.6727073119059153E-2</v>
      </c>
      <c r="M3285" s="52">
        <f>IFERROR(_xll.qlIndexFixing(ONIndex3M,I3285,TRUE,_xll.ohTrigger(RecalcTrigger,Trigger3M)),NA())</f>
        <v>1.6692196483356625E-2</v>
      </c>
      <c r="N3285" s="52">
        <f>IFERROR(_xll.qlIndexFixing(Index6M,$H3285,TRUE,_xll.ohTrigger(RecalcTrigger,Trigger6M)),NA())</f>
        <v>1.8622754882715989E-2</v>
      </c>
      <c r="O3285" s="52">
        <f>IFERROR(_xll.qlIndexFixing(ONIndex6M,I3285,TRUE,_xll.ohTrigger(RecalcTrigger,Trigger6M)),NA())</f>
        <v>1.8536186687567735E-2</v>
      </c>
      <c r="P3285" s="52">
        <f>IFERROR(_xll.qlIndexFixing(Index1Y,$H3285,TRUE,_xll.ohTrigger(RecalcTrigger,Trigger1Y)),NA())</f>
        <v>2.0679899370793099E-2</v>
      </c>
      <c r="Q3285" s="52">
        <f>IFERROR(_xll.qlIndexFixing(ONIndex1Y,I3285,TRUE,_xll.ohTrigger(RecalcTrigger,Trigger1Y)),NA())</f>
        <v>2.0466809103263373E-2</v>
      </c>
    </row>
    <row r="3286" spans="2:17" x14ac:dyDescent="0.2">
      <c r="B3286" s="46" t="s">
        <v>51</v>
      </c>
      <c r="D3286" s="49">
        <f>_xll.qlCalendarAdvance(LocalCalendar,$D3285,B3286,"f",FALSE)</f>
        <v>62835</v>
      </c>
      <c r="E3286" s="49">
        <f>_xll.qlInterestRateIndexValueDate(IndexON,D3286)</f>
        <v>62835</v>
      </c>
      <c r="F3286" s="52">
        <f>IFERROR(_xll.qlIndexFixing(IndexON,D3286,TRUE,_xll.ohTrigger(RecalcTrigger,TriggerON)),NA())</f>
        <v>1.2122781334618082E-2</v>
      </c>
      <c r="H3286" s="49">
        <f>_xll.qlCalendarAdvance(IborCalendar,$H3285,B3286,"f",FALSE)</f>
        <v>62807</v>
      </c>
      <c r="I3286" s="49">
        <f>_xll.qlInterestRateIndexValueDate(Index1M,$H3286)</f>
        <v>62809</v>
      </c>
      <c r="J3286" s="52">
        <f>IFERROR(_xll.qlIndexFixing(Index1M,$H3286,TRUE,_xll.ohTrigger(RecalcTrigger,Trigger1M)),NA())</f>
        <v>1.5205481920859335E-2</v>
      </c>
      <c r="K3286" s="52">
        <f>IFERROR(_xll.qlIndexFixing(ONIndex1M,I3286,TRUE,_xll.ohTrigger(RecalcTrigger,Trigger1M)),NA())</f>
        <v>1.519521546253344E-2</v>
      </c>
      <c r="L3286" s="52">
        <f>IFERROR(_xll.qlIndexFixing(Index3M,H3286,TRUE,_xll.ohTrigger(RecalcTrigger,Trigger3M)),NA())</f>
        <v>1.6727073119059153E-2</v>
      </c>
      <c r="M3286" s="52">
        <f>IFERROR(_xll.qlIndexFixing(ONIndex3M,I3286,TRUE,_xll.ohTrigger(RecalcTrigger,Trigger3M)),NA())</f>
        <v>1.6692196483276689E-2</v>
      </c>
      <c r="N3286" s="52">
        <f>IFERROR(_xll.qlIndexFixing(Index6M,$H3286,TRUE,_xll.ohTrigger(RecalcTrigger,Trigger6M)),NA())</f>
        <v>1.862271309805676E-2</v>
      </c>
      <c r="O3286" s="52">
        <f>IFERROR(_xll.qlIndexFixing(ONIndex6M,I3286,TRUE,_xll.ohTrigger(RecalcTrigger,Trigger6M)),NA())</f>
        <v>1.8536143024814322E-2</v>
      </c>
      <c r="P3286" s="52">
        <f>IFERROR(_xll.qlIndexFixing(Index1Y,$H3286,TRUE,_xll.ohTrigger(RecalcTrigger,Trigger1Y)),NA())</f>
        <v>2.0679829164830316E-2</v>
      </c>
      <c r="Q3286" s="52">
        <f>IFERROR(_xll.qlIndexFixing(ONIndex1Y,I3286,TRUE,_xll.ohTrigger(RecalcTrigger,Trigger1Y)),NA())</f>
        <v>2.0466732302857338E-2</v>
      </c>
    </row>
    <row r="3287" spans="2:17" x14ac:dyDescent="0.2">
      <c r="B3287" s="46" t="s">
        <v>51</v>
      </c>
      <c r="D3287" s="49">
        <f>_xll.qlCalendarAdvance(LocalCalendar,$D3286,B3287,"f",FALSE)</f>
        <v>62842</v>
      </c>
      <c r="E3287" s="49">
        <f>_xll.qlInterestRateIndexValueDate(IndexON,D3287)</f>
        <v>62842</v>
      </c>
      <c r="F3287" s="52">
        <f>IFERROR(_xll.qlIndexFixing(IndexON,D3287,TRUE,_xll.ohTrigger(RecalcTrigger,TriggerON)),NA())</f>
        <v>1.2122781334618082E-2</v>
      </c>
      <c r="H3287" s="49">
        <f>_xll.qlCalendarAdvance(IborCalendar,$H3286,B3287,"f",FALSE)</f>
        <v>62814</v>
      </c>
      <c r="I3287" s="49">
        <f>_xll.qlInterestRateIndexValueDate(Index1M,$H3287)</f>
        <v>62816</v>
      </c>
      <c r="J3287" s="52">
        <f>IFERROR(_xll.qlIndexFixing(Index1M,$H3287,TRUE,_xll.ohTrigger(RecalcTrigger,Trigger1M)),NA())</f>
        <v>1.5205160954078756E-2</v>
      </c>
      <c r="K3287" s="52">
        <f>IFERROR(_xll.qlIndexFixing(ONIndex1M,I3287,TRUE,_xll.ohTrigger(RecalcTrigger,Trigger1M)),NA())</f>
        <v>1.5196498264334224E-2</v>
      </c>
      <c r="L3287" s="52">
        <f>IFERROR(_xll.qlIndexFixing(Index3M,H3287,TRUE,_xll.ohTrigger(RecalcTrigger,Trigger3M)),NA())</f>
        <v>1.6727073119058276E-2</v>
      </c>
      <c r="M3287" s="52">
        <f>IFERROR(_xll.qlIndexFixing(ONIndex3M,I3287,TRUE,_xll.ohTrigger(RecalcTrigger,Trigger3M)),NA())</f>
        <v>1.6693744496290464E-2</v>
      </c>
      <c r="N3287" s="52">
        <f>IFERROR(_xll.qlIndexFixing(Index6M,$H3287,TRUE,_xll.ohTrigger(RecalcTrigger,Trigger6M)),NA())</f>
        <v>1.8622671489493169E-2</v>
      </c>
      <c r="O3287" s="52">
        <f>IFERROR(_xll.qlIndexFixing(ONIndex6M,I3287,TRUE,_xll.ohTrigger(RecalcTrigger,Trigger6M)),NA())</f>
        <v>1.8537996059100337E-2</v>
      </c>
      <c r="P3287" s="52">
        <f>IFERROR(_xll.qlIndexFixing(Index1Y,$H3287,TRUE,_xll.ohTrigger(RecalcTrigger,Trigger1Y)),NA())</f>
        <v>2.0680929390246298E-2</v>
      </c>
      <c r="Q3287" s="52">
        <f>IFERROR(_xll.qlIndexFixing(ONIndex1Y,I3287,TRUE,_xll.ohTrigger(RecalcTrigger,Trigger1Y)),NA())</f>
        <v>2.0468961277414266E-2</v>
      </c>
    </row>
    <row r="3288" spans="2:17" x14ac:dyDescent="0.2">
      <c r="B3288" s="46" t="s">
        <v>51</v>
      </c>
      <c r="D3288" s="49">
        <f>_xll.qlCalendarAdvance(LocalCalendar,$D3287,B3288,"f",FALSE)</f>
        <v>62849</v>
      </c>
      <c r="E3288" s="49">
        <f>_xll.qlInterestRateIndexValueDate(IndexON,D3288)</f>
        <v>62849</v>
      </c>
      <c r="F3288" s="52">
        <f>IFERROR(_xll.qlIndexFixing(IndexON,D3288,TRUE,_xll.ohTrigger(RecalcTrigger,TriggerON)),NA())</f>
        <v>1.2122781334618082E-2</v>
      </c>
      <c r="H3288" s="49">
        <f>_xll.qlCalendarAdvance(IborCalendar,$H3287,B3288,"f",FALSE)</f>
        <v>62821</v>
      </c>
      <c r="I3288" s="49">
        <f>_xll.qlInterestRateIndexValueDate(Index1M,$H3288)</f>
        <v>62823</v>
      </c>
      <c r="J3288" s="52">
        <f>IFERROR(_xll.qlIndexFixing(Index1M,$H3288,TRUE,_xll.ohTrigger(RecalcTrigger,Trigger1M)),NA())</f>
        <v>1.5204198107930599E-2</v>
      </c>
      <c r="K3288" s="52">
        <f>IFERROR(_xll.qlIndexFixing(ONIndex1M,I3288,TRUE,_xll.ohTrigger(RecalcTrigger,Trigger1M)),NA())</f>
        <v>1.5196177550362844E-2</v>
      </c>
      <c r="L3288" s="52">
        <f>IFERROR(_xll.qlIndexFixing(Index3M,H3288,TRUE,_xll.ohTrigger(RecalcTrigger,Trigger3M)),NA())</f>
        <v>1.6727073119059153E-2</v>
      </c>
      <c r="M3288" s="52">
        <f>IFERROR(_xll.qlIndexFixing(ONIndex3M,I3288,TRUE,_xll.ohTrigger(RecalcTrigger,Trigger3M)),NA())</f>
        <v>1.6693357475079384E-2</v>
      </c>
      <c r="N3288" s="52">
        <f>IFERROR(_xll.qlIndexFixing(Index6M,$H3288,TRUE,_xll.ohTrigger(RecalcTrigger,Trigger6M)),NA())</f>
        <v>1.8622152806914333E-2</v>
      </c>
      <c r="O3288" s="52">
        <f>IFERROR(_xll.qlIndexFixing(ONIndex6M,I3288,TRUE,_xll.ohTrigger(RecalcTrigger,Trigger6M)),NA())</f>
        <v>1.853747861934929E-2</v>
      </c>
      <c r="P3288" s="52">
        <f>IFERROR(_xll.qlIndexFixing(Index1Y,$H3288,TRUE,_xll.ohTrigger(RecalcTrigger,Trigger1Y)),NA())</f>
        <v>2.067793464036909E-2</v>
      </c>
      <c r="Q3288" s="52">
        <f>IFERROR(_xll.qlIndexFixing(ONIndex1Y,I3288,TRUE,_xll.ohTrigger(RecalcTrigger,Trigger1Y)),NA())</f>
        <v>2.0468308741257157E-2</v>
      </c>
    </row>
    <row r="3289" spans="2:17" x14ac:dyDescent="0.2">
      <c r="B3289" s="46" t="s">
        <v>51</v>
      </c>
      <c r="D3289" s="49">
        <f>_xll.qlCalendarAdvance(LocalCalendar,$D3288,B3289,"f",FALSE)</f>
        <v>62856</v>
      </c>
      <c r="E3289" s="49">
        <f>_xll.qlInterestRateIndexValueDate(IndexON,D3289)</f>
        <v>62856</v>
      </c>
      <c r="F3289" s="52">
        <f>IFERROR(_xll.qlIndexFixing(IndexON,D3289,TRUE,_xll.ohTrigger(RecalcTrigger,TriggerON)),NA())</f>
        <v>1.2122781334618082E-2</v>
      </c>
      <c r="H3289" s="49">
        <f>_xll.qlCalendarAdvance(IborCalendar,$H3288,B3289,"f",FALSE)</f>
        <v>62828</v>
      </c>
      <c r="I3289" s="49">
        <f>_xll.qlInterestRateIndexValueDate(Index1M,$H3289)</f>
        <v>62830</v>
      </c>
      <c r="J3289" s="52">
        <f>IFERROR(_xll.qlIndexFixing(Index1M,$H3289,TRUE,_xll.ohTrigger(RecalcTrigger,Trigger1M)),NA())</f>
        <v>1.5205160954081254E-2</v>
      </c>
      <c r="K3289" s="52">
        <f>IFERROR(_xll.qlIndexFixing(ONIndex1M,I3289,TRUE,_xll.ohTrigger(RecalcTrigger,Trigger1M)),NA())</f>
        <v>1.519521546253344E-2</v>
      </c>
      <c r="L3289" s="52">
        <f>IFERROR(_xll.qlIndexFixing(Index3M,H3289,TRUE,_xll.ohTrigger(RecalcTrigger,Trigger3M)),NA())</f>
        <v>1.6727073119059153E-2</v>
      </c>
      <c r="M3289" s="52">
        <f>IFERROR(_xll.qlIndexFixing(ONIndex3M,I3289,TRUE,_xll.ohTrigger(RecalcTrigger,Trigger3M)),NA())</f>
        <v>1.6692196483276689E-2</v>
      </c>
      <c r="N3289" s="52">
        <f>IFERROR(_xll.qlIndexFixing(Index6M,$H3289,TRUE,_xll.ohTrigger(RecalcTrigger,Trigger6M)),NA())</f>
        <v>1.8622111540087895E-2</v>
      </c>
      <c r="O3289" s="52">
        <f>IFERROR(_xll.qlIndexFixing(ONIndex6M,I3289,TRUE,_xll.ohTrigger(RecalcTrigger,Trigger6M)),NA())</f>
        <v>1.8536013082997016E-2</v>
      </c>
      <c r="P3289" s="52">
        <f>IFERROR(_xll.qlIndexFixing(Index1Y,$H3289,TRUE,_xll.ohTrigger(RecalcTrigger,Trigger1Y)),NA())</f>
        <v>2.0679620426889471E-2</v>
      </c>
      <c r="Q3289" s="52">
        <f>IFERROR(_xll.qlIndexFixing(ONIndex1Y,I3289,TRUE,_xll.ohTrigger(RecalcTrigger,Trigger1Y)),NA())</f>
        <v>2.0466503742966324E-2</v>
      </c>
    </row>
    <row r="3290" spans="2:17" x14ac:dyDescent="0.2">
      <c r="B3290" s="46" t="s">
        <v>51</v>
      </c>
      <c r="D3290" s="49">
        <f>_xll.qlCalendarAdvance(LocalCalendar,$D3289,B3290,"f",FALSE)</f>
        <v>62863</v>
      </c>
      <c r="E3290" s="49">
        <f>_xll.qlInterestRateIndexValueDate(IndexON,D3290)</f>
        <v>62863</v>
      </c>
      <c r="F3290" s="52">
        <f>IFERROR(_xll.qlIndexFixing(IndexON,D3290,TRUE,_xll.ohTrigger(RecalcTrigger,TriggerON)),NA())</f>
        <v>1.2122781334618082E-2</v>
      </c>
      <c r="H3290" s="49">
        <f>_xll.qlCalendarAdvance(IborCalendar,$H3289,B3290,"f",FALSE)</f>
        <v>62835</v>
      </c>
      <c r="I3290" s="49">
        <f>_xll.qlInterestRateIndexValueDate(Index1M,$H3290)</f>
        <v>62837</v>
      </c>
      <c r="J3290" s="52">
        <f>IFERROR(_xll.qlIndexFixing(Index1M,$H3290,TRUE,_xll.ohTrigger(RecalcTrigger,Trigger1M)),NA())</f>
        <v>1.5205481920861756E-2</v>
      </c>
      <c r="K3290" s="52">
        <f>IFERROR(_xll.qlIndexFixing(ONIndex1M,I3290,TRUE,_xll.ohTrigger(RecalcTrigger,Trigger1M)),NA())</f>
        <v>1.5195215462613376E-2</v>
      </c>
      <c r="L3290" s="52">
        <f>IFERROR(_xll.qlIndexFixing(Index3M,H3290,TRUE,_xll.ohTrigger(RecalcTrigger,Trigger3M)),NA())</f>
        <v>1.6727073119058276E-2</v>
      </c>
      <c r="M3290" s="52">
        <f>IFERROR(_xll.qlIndexFixing(ONIndex3M,I3290,TRUE,_xll.ohTrigger(RecalcTrigger,Trigger3M)),NA())</f>
        <v>1.6692196483196753E-2</v>
      </c>
      <c r="N3290" s="52">
        <f>IFERROR(_xll.qlIndexFixing(Index6M,$H3290,TRUE,_xll.ohTrigger(RecalcTrigger,Trigger6M)),NA())</f>
        <v>1.8622070449346533E-2</v>
      </c>
      <c r="O3290" s="52">
        <f>IFERROR(_xll.qlIndexFixing(ONIndex6M,I3290,TRUE,_xll.ohTrigger(RecalcTrigger,Trigger6M)),NA())</f>
        <v>1.8535970118005451E-2</v>
      </c>
      <c r="P3290" s="52">
        <f>IFERROR(_xll.qlIndexFixing(Index1Y,$H3290,TRUE,_xll.ohTrigger(RecalcTrigger,Trigger1Y)),NA())</f>
        <v>2.0680136576593636E-2</v>
      </c>
      <c r="Q3290" s="52">
        <f>IFERROR(_xll.qlIndexFixing(ONIndex1Y,I3290,TRUE,_xll.ohTrigger(RecalcTrigger,Trigger1Y)),NA())</f>
        <v>2.0466428169978457E-2</v>
      </c>
    </row>
    <row r="3291" spans="2:17" x14ac:dyDescent="0.2">
      <c r="B3291" s="46" t="s">
        <v>51</v>
      </c>
      <c r="D3291" s="49">
        <f>_xll.qlCalendarAdvance(LocalCalendar,$D3290,B3291,"f",FALSE)</f>
        <v>62870</v>
      </c>
      <c r="E3291" s="49">
        <f>_xll.qlInterestRateIndexValueDate(IndexON,D3291)</f>
        <v>62870</v>
      </c>
      <c r="F3291" s="52">
        <f>IFERROR(_xll.qlIndexFixing(IndexON,D3291,TRUE,_xll.ohTrigger(RecalcTrigger,TriggerON)),NA())</f>
        <v>1.2122781334618082E-2</v>
      </c>
      <c r="H3291" s="49">
        <f>_xll.qlCalendarAdvance(IborCalendar,$H3290,B3291,"f",FALSE)</f>
        <v>62842</v>
      </c>
      <c r="I3291" s="49">
        <f>_xll.qlInterestRateIndexValueDate(Index1M,$H3291)</f>
        <v>62844</v>
      </c>
      <c r="J3291" s="52">
        <f>IFERROR(_xll.qlIndexFixing(Index1M,$H3291,TRUE,_xll.ohTrigger(RecalcTrigger,Trigger1M)),NA())</f>
        <v>1.5205160954078756E-2</v>
      </c>
      <c r="K3291" s="52">
        <f>IFERROR(_xll.qlIndexFixing(ONIndex1M,I3291,TRUE,_xll.ohTrigger(RecalcTrigger,Trigger1M)),NA())</f>
        <v>1.519521546253344E-2</v>
      </c>
      <c r="L3291" s="52">
        <f>IFERROR(_xll.qlIndexFixing(Index3M,H3291,TRUE,_xll.ohTrigger(RecalcTrigger,Trigger3M)),NA())</f>
        <v>1.6727073119059153E-2</v>
      </c>
      <c r="M3291" s="52">
        <f>IFERROR(_xll.qlIndexFixing(ONIndex3M,I3291,TRUE,_xll.ohTrigger(RecalcTrigger,Trigger3M)),NA())</f>
        <v>1.6692196483276689E-2</v>
      </c>
      <c r="N3291" s="52">
        <f>IFERROR(_xll.qlIndexFixing(Index6M,$H3291,TRUE,_xll.ohTrigger(RecalcTrigger,Trigger6M)),NA())</f>
        <v>1.8622029534691574E-2</v>
      </c>
      <c r="O3291" s="52">
        <f>IFERROR(_xll.qlIndexFixing(ONIndex6M,I3291,TRUE,_xll.ohTrigger(RecalcTrigger,Trigger6M)),NA())</f>
        <v>1.8535927327434365E-2</v>
      </c>
      <c r="P3291" s="52">
        <f>IFERROR(_xll.qlIndexFixing(Index1Y,$H3291,TRUE,_xll.ohTrigger(RecalcTrigger,Trigger1Y)),NA())</f>
        <v>2.0679482834883422E-2</v>
      </c>
      <c r="Q3291" s="52">
        <f>IFERROR(_xll.qlIndexFixing(ONIndex1Y,I3291,TRUE,_xll.ohTrigger(RecalcTrigger,Trigger1Y)),NA())</f>
        <v>2.0466352903945051E-2</v>
      </c>
    </row>
    <row r="3292" spans="2:17" x14ac:dyDescent="0.2">
      <c r="B3292" s="46" t="s">
        <v>51</v>
      </c>
      <c r="D3292" s="49">
        <f>_xll.qlCalendarAdvance(LocalCalendar,$D3291,B3292,"f",FALSE)</f>
        <v>62877</v>
      </c>
      <c r="E3292" s="49">
        <f>_xll.qlInterestRateIndexValueDate(IndexON,D3292)</f>
        <v>62877</v>
      </c>
      <c r="F3292" s="52">
        <f>IFERROR(_xll.qlIndexFixing(IndexON,D3292,TRUE,_xll.ohTrigger(RecalcTrigger,TriggerON)),NA())</f>
        <v>1.2122781334618082E-2</v>
      </c>
      <c r="H3292" s="49">
        <f>_xll.qlCalendarAdvance(IborCalendar,$H3291,B3292,"f",FALSE)</f>
        <v>62849</v>
      </c>
      <c r="I3292" s="49">
        <f>_xll.qlInterestRateIndexValueDate(Index1M,$H3292)</f>
        <v>62851</v>
      </c>
      <c r="J3292" s="52">
        <f>IFERROR(_xll.qlIndexFixing(Index1M,$H3292,TRUE,_xll.ohTrigger(RecalcTrigger,Trigger1M)),NA())</f>
        <v>1.5205160954081254E-2</v>
      </c>
      <c r="K3292" s="52">
        <f>IFERROR(_xll.qlIndexFixing(ONIndex1M,I3292,TRUE,_xll.ohTrigger(RecalcTrigger,Trigger1M)),NA())</f>
        <v>1.519521546253344E-2</v>
      </c>
      <c r="L3292" s="52">
        <f>IFERROR(_xll.qlIndexFixing(Index3M,H3292,TRUE,_xll.ohTrigger(RecalcTrigger,Trigger3M)),NA())</f>
        <v>1.6727073119059153E-2</v>
      </c>
      <c r="M3292" s="52">
        <f>IFERROR(_xll.qlIndexFixing(ONIndex3M,I3292,TRUE,_xll.ohTrigger(RecalcTrigger,Trigger3M)),NA())</f>
        <v>1.6692196483356625E-2</v>
      </c>
      <c r="N3292" s="52">
        <f>IFERROR(_xll.qlIndexFixing(Index6M,$H3292,TRUE,_xll.ohTrigger(RecalcTrigger,Trigger6M)),NA())</f>
        <v>1.8621988796122133E-2</v>
      </c>
      <c r="O3292" s="52">
        <f>IFERROR(_xll.qlIndexFixing(ONIndex6M,I3292,TRUE,_xll.ohTrigger(RecalcTrigger,Trigger6M)),NA())</f>
        <v>1.8535884711363693E-2</v>
      </c>
      <c r="P3292" s="52">
        <f>IFERROR(_xll.qlIndexFixing(Index1Y,$H3292,TRUE,_xll.ohTrigger(RecalcTrigger,Trigger1Y)),NA())</f>
        <v>2.0679414508866623E-2</v>
      </c>
      <c r="Q3292" s="52">
        <f>IFERROR(_xll.qlIndexFixing(ONIndex1Y,I3292,TRUE,_xll.ohTrigger(RecalcTrigger,Trigger1Y)),NA())</f>
        <v>2.0466277944626299E-2</v>
      </c>
    </row>
    <row r="3293" spans="2:17" x14ac:dyDescent="0.2">
      <c r="B3293" s="46" t="s">
        <v>51</v>
      </c>
      <c r="D3293" s="49">
        <f>_xll.qlCalendarAdvance(LocalCalendar,$D3292,B3293,"f",FALSE)</f>
        <v>62884</v>
      </c>
      <c r="E3293" s="49">
        <f>_xll.qlInterestRateIndexValueDate(IndexON,D3293)</f>
        <v>62884</v>
      </c>
      <c r="F3293" s="52">
        <f>IFERROR(_xll.qlIndexFixing(IndexON,D3293,TRUE,_xll.ohTrigger(RecalcTrigger,TriggerON)),NA())</f>
        <v>1.2122781334618082E-2</v>
      </c>
      <c r="H3293" s="49">
        <f>_xll.qlCalendarAdvance(IborCalendar,$H3292,B3293,"f",FALSE)</f>
        <v>62856</v>
      </c>
      <c r="I3293" s="49">
        <f>_xll.qlInterestRateIndexValueDate(Index1M,$H3293)</f>
        <v>62858</v>
      </c>
      <c r="J3293" s="52">
        <f>IFERROR(_xll.qlIndexFixing(Index1M,$H3293,TRUE,_xll.ohTrigger(RecalcTrigger,Trigger1M)),NA())</f>
        <v>1.5204198107930599E-2</v>
      </c>
      <c r="K3293" s="52">
        <f>IFERROR(_xll.qlIndexFixing(ONIndex1M,I3293,TRUE,_xll.ohTrigger(RecalcTrigger,Trigger1M)),NA())</f>
        <v>1.519521546253344E-2</v>
      </c>
      <c r="L3293" s="52">
        <f>IFERROR(_xll.qlIndexFixing(Index3M,H3293,TRUE,_xll.ohTrigger(RecalcTrigger,Trigger3M)),NA())</f>
        <v>1.6726685067474989E-2</v>
      </c>
      <c r="M3293" s="52">
        <f>IFERROR(_xll.qlIndexFixing(ONIndex3M,I3293,TRUE,_xll.ohTrigger(RecalcTrigger,Trigger3M)),NA())</f>
        <v>1.6692196483276689E-2</v>
      </c>
      <c r="N3293" s="52">
        <f>IFERROR(_xll.qlIndexFixing(Index6M,$H3293,TRUE,_xll.ohTrigger(RecalcTrigger,Trigger6M)),NA())</f>
        <v>1.8621948233639531E-2</v>
      </c>
      <c r="O3293" s="52">
        <f>IFERROR(_xll.qlIndexFixing(ONIndex6M,I3293,TRUE,_xll.ohTrigger(RecalcTrigger,Trigger6M)),NA())</f>
        <v>1.8535842269633562E-2</v>
      </c>
      <c r="P3293" s="52">
        <f>IFERROR(_xll.qlIndexFixing(Index1Y,$H3293,TRUE,_xll.ohTrigger(RecalcTrigger,Trigger1Y)),NA())</f>
        <v>2.0679346496173971E-2</v>
      </c>
      <c r="Q3293" s="52">
        <f>IFERROR(_xll.qlIndexFixing(ONIndex1Y,I3293,TRUE,_xll.ohTrigger(RecalcTrigger,Trigger1Y)),NA())</f>
        <v>2.0466203292262009E-2</v>
      </c>
    </row>
    <row r="3294" spans="2:17" x14ac:dyDescent="0.2">
      <c r="B3294" s="46" t="s">
        <v>51</v>
      </c>
      <c r="D3294" s="49">
        <f>_xll.qlCalendarAdvance(LocalCalendar,$D3293,B3294,"f",FALSE)</f>
        <v>62891</v>
      </c>
      <c r="E3294" s="49">
        <f>_xll.qlInterestRateIndexValueDate(IndexON,D3294)</f>
        <v>62891</v>
      </c>
      <c r="F3294" s="52">
        <f>IFERROR(_xll.qlIndexFixing(IndexON,D3294,TRUE,_xll.ohTrigger(RecalcTrigger,TriggerON)),NA())</f>
        <v>1.2122781334618082E-2</v>
      </c>
      <c r="H3294" s="49">
        <f>_xll.qlCalendarAdvance(IborCalendar,$H3293,B3294,"f",FALSE)</f>
        <v>62863</v>
      </c>
      <c r="I3294" s="49">
        <f>_xll.qlInterestRateIndexValueDate(Index1M,$H3294)</f>
        <v>62865</v>
      </c>
      <c r="J3294" s="52">
        <f>IFERROR(_xll.qlIndexFixing(Index1M,$H3294,TRUE,_xll.ohTrigger(RecalcTrigger,Trigger1M)),NA())</f>
        <v>1.5204198107933355E-2</v>
      </c>
      <c r="K3294" s="52">
        <f>IFERROR(_xll.qlIndexFixing(ONIndex1M,I3294,TRUE,_xll.ohTrigger(RecalcTrigger,Trigger1M)),NA())</f>
        <v>1.519521546253344E-2</v>
      </c>
      <c r="L3294" s="52">
        <f>IFERROR(_xll.qlIndexFixing(Index3M,H3294,TRUE,_xll.ohTrigger(RecalcTrigger,Trigger3M)),NA())</f>
        <v>1.6726685067474989E-2</v>
      </c>
      <c r="M3294" s="52">
        <f>IFERROR(_xll.qlIndexFixing(ONIndex3M,I3294,TRUE,_xll.ohTrigger(RecalcTrigger,Trigger3M)),NA())</f>
        <v>1.6692196483196753E-2</v>
      </c>
      <c r="N3294" s="52">
        <f>IFERROR(_xll.qlIndexFixing(Index6M,$H3294,TRUE,_xll.ohTrigger(RecalcTrigger,Trigger6M)),NA())</f>
        <v>1.8621907847242884E-2</v>
      </c>
      <c r="O3294" s="52">
        <f>IFERROR(_xll.qlIndexFixing(ONIndex6M,I3294,TRUE,_xll.ohTrigger(RecalcTrigger,Trigger6M)),NA())</f>
        <v>1.8535800002483782E-2</v>
      </c>
      <c r="P3294" s="52">
        <f>IFERROR(_xll.qlIndexFixing(Index1Y,$H3294,TRUE,_xll.ohTrigger(RecalcTrigger,Trigger1Y)),NA())</f>
        <v>2.0679278796805468E-2</v>
      </c>
      <c r="Q3294" s="52">
        <f>IFERROR(_xll.qlIndexFixing(ONIndex1Y,I3294,TRUE,_xll.ohTrigger(RecalcTrigger,Trigger1Y)),NA())</f>
        <v>2.0466128946692308E-2</v>
      </c>
    </row>
    <row r="3295" spans="2:17" x14ac:dyDescent="0.2">
      <c r="B3295" s="46" t="s">
        <v>51</v>
      </c>
      <c r="D3295" s="49">
        <f>_xll.qlCalendarAdvance(LocalCalendar,$D3294,B3295,"f",FALSE)</f>
        <v>62898</v>
      </c>
      <c r="E3295" s="49">
        <f>_xll.qlInterestRateIndexValueDate(IndexON,D3295)</f>
        <v>62898</v>
      </c>
      <c r="F3295" s="52">
        <f>IFERROR(_xll.qlIndexFixing(IndexON,D3295,TRUE,_xll.ohTrigger(RecalcTrigger,TriggerON)),NA())</f>
        <v>1.2122781334618082E-2</v>
      </c>
      <c r="H3295" s="49">
        <f>_xll.qlCalendarAdvance(IborCalendar,$H3294,B3295,"f",FALSE)</f>
        <v>62870</v>
      </c>
      <c r="I3295" s="49">
        <f>_xll.qlInterestRateIndexValueDate(Index1M,$H3295)</f>
        <v>62872</v>
      </c>
      <c r="J3295" s="52">
        <f>IFERROR(_xll.qlIndexFixing(Index1M,$H3295,TRUE,_xll.ohTrigger(RecalcTrigger,Trigger1M)),NA())</f>
        <v>1.5204198107930599E-2</v>
      </c>
      <c r="K3295" s="52">
        <f>IFERROR(_xll.qlIndexFixing(ONIndex1M,I3295,TRUE,_xll.ohTrigger(RecalcTrigger,Trigger1M)),NA())</f>
        <v>1.519521546253344E-2</v>
      </c>
      <c r="L3295" s="52">
        <f>IFERROR(_xll.qlIndexFixing(Index3M,H3295,TRUE,_xll.ohTrigger(RecalcTrigger,Trigger3M)),NA())</f>
        <v>1.6726685067474101E-2</v>
      </c>
      <c r="M3295" s="52">
        <f>IFERROR(_xll.qlIndexFixing(ONIndex3M,I3295,TRUE,_xll.ohTrigger(RecalcTrigger,Trigger3M)),NA())</f>
        <v>1.6692196483276689E-2</v>
      </c>
      <c r="N3295" s="52">
        <f>IFERROR(_xll.qlIndexFixing(Index6M,$H3295,TRUE,_xll.ohTrigger(RecalcTrigger,Trigger6M)),NA())</f>
        <v>1.8621867636932198E-2</v>
      </c>
      <c r="O3295" s="52">
        <f>IFERROR(_xll.qlIndexFixing(ONIndex6M,I3295,TRUE,_xll.ohTrigger(RecalcTrigger,Trigger6M)),NA())</f>
        <v>1.853575790975448E-2</v>
      </c>
      <c r="P3295" s="52">
        <f>IFERROR(_xll.qlIndexFixing(Index1Y,$H3295,TRUE,_xll.ohTrigger(RecalcTrigger,Trigger1Y)),NA())</f>
        <v>2.0679796605706638E-2</v>
      </c>
      <c r="Q3295" s="52">
        <f>IFERROR(_xll.qlIndexFixing(ONIndex1Y,I3295,TRUE,_xll.ohTrigger(RecalcTrigger,Trigger1Y)),NA())</f>
        <v>2.0466054908077069E-2</v>
      </c>
    </row>
    <row r="3296" spans="2:17" x14ac:dyDescent="0.2">
      <c r="B3296" s="46" t="s">
        <v>51</v>
      </c>
      <c r="D3296" s="49">
        <f>_xll.qlCalendarAdvance(LocalCalendar,$D3295,B3296,"f",FALSE)</f>
        <v>62905</v>
      </c>
      <c r="E3296" s="49">
        <f>_xll.qlInterestRateIndexValueDate(IndexON,D3296)</f>
        <v>62905</v>
      </c>
      <c r="F3296" s="52">
        <f>IFERROR(_xll.qlIndexFixing(IndexON,D3296,TRUE,_xll.ohTrigger(RecalcTrigger,TriggerON)),NA())</f>
        <v>1.2122781334618082E-2</v>
      </c>
      <c r="H3296" s="49">
        <f>_xll.qlCalendarAdvance(IborCalendar,$H3295,B3296,"f",FALSE)</f>
        <v>62877</v>
      </c>
      <c r="I3296" s="49">
        <f>_xll.qlInterestRateIndexValueDate(Index1M,$H3296)</f>
        <v>62879</v>
      </c>
      <c r="J3296" s="52">
        <f>IFERROR(_xll.qlIndexFixing(Index1M,$H3296,TRUE,_xll.ohTrigger(RecalcTrigger,Trigger1M)),NA())</f>
        <v>1.5204198107933355E-2</v>
      </c>
      <c r="K3296" s="52">
        <f>IFERROR(_xll.qlIndexFixing(ONIndex1M,I3296,TRUE,_xll.ohTrigger(RecalcTrigger,Trigger1M)),NA())</f>
        <v>1.5195215462613376E-2</v>
      </c>
      <c r="L3296" s="52">
        <f>IFERROR(_xll.qlIndexFixing(Index3M,H3296,TRUE,_xll.ohTrigger(RecalcTrigger,Trigger3M)),NA())</f>
        <v>1.6726685067474101E-2</v>
      </c>
      <c r="M3296" s="52">
        <f>IFERROR(_xll.qlIndexFixing(ONIndex3M,I3296,TRUE,_xll.ohTrigger(RecalcTrigger,Trigger3M)),NA())</f>
        <v>1.6692196483196753E-2</v>
      </c>
      <c r="N3296" s="52">
        <f>IFERROR(_xll.qlIndexFixing(Index6M,$H3296,TRUE,_xll.ohTrigger(RecalcTrigger,Trigger6M)),NA())</f>
        <v>1.8621827602707475E-2</v>
      </c>
      <c r="O3296" s="52">
        <f>IFERROR(_xll.qlIndexFixing(ONIndex6M,I3296,TRUE,_xll.ohTrigger(RecalcTrigger,Trigger6M)),NA())</f>
        <v>1.8535715991445656E-2</v>
      </c>
      <c r="P3296" s="52">
        <f>IFERROR(_xll.qlIndexFixing(Index1Y,$H3296,TRUE,_xll.ohTrigger(RecalcTrigger,Trigger1Y)),NA())</f>
        <v>2.0679144338039607E-2</v>
      </c>
      <c r="Q3296" s="52">
        <f>IFERROR(_xll.qlIndexFixing(ONIndex1Y,I3296,TRUE,_xll.ohTrigger(RecalcTrigger,Trigger1Y)),NA())</f>
        <v>2.0465981176176484E-2</v>
      </c>
    </row>
    <row r="3297" spans="2:17" x14ac:dyDescent="0.2">
      <c r="B3297" s="46" t="s">
        <v>51</v>
      </c>
      <c r="D3297" s="49">
        <f>_xll.qlCalendarAdvance(LocalCalendar,$D3296,B3297,"f",FALSE)</f>
        <v>62912</v>
      </c>
      <c r="E3297" s="49">
        <f>_xll.qlInterestRateIndexValueDate(IndexON,D3297)</f>
        <v>62912</v>
      </c>
      <c r="F3297" s="52">
        <f>IFERROR(_xll.qlIndexFixing(IndexON,D3297,TRUE,_xll.ohTrigger(RecalcTrigger,TriggerON)),NA())</f>
        <v>1.2122781334618082E-2</v>
      </c>
      <c r="H3297" s="49">
        <f>_xll.qlCalendarAdvance(IborCalendar,$H3296,B3297,"f",FALSE)</f>
        <v>62884</v>
      </c>
      <c r="I3297" s="49">
        <f>_xll.qlInterestRateIndexValueDate(Index1M,$H3297)</f>
        <v>62886</v>
      </c>
      <c r="J3297" s="52">
        <f>IFERROR(_xll.qlIndexFixing(Index1M,$H3297,TRUE,_xll.ohTrigger(RecalcTrigger,Trigger1M)),NA())</f>
        <v>1.5205160954078756E-2</v>
      </c>
      <c r="K3297" s="52">
        <f>IFERROR(_xll.qlIndexFixing(ONIndex1M,I3297,TRUE,_xll.ohTrigger(RecalcTrigger,Trigger1M)),NA())</f>
        <v>1.519521546253344E-2</v>
      </c>
      <c r="L3297" s="52">
        <f>IFERROR(_xll.qlIndexFixing(Index3M,H3297,TRUE,_xll.ohTrigger(RecalcTrigger,Trigger3M)),NA())</f>
        <v>1.6727461182643431E-2</v>
      </c>
      <c r="M3297" s="52">
        <f>IFERROR(_xll.qlIndexFixing(ONIndex3M,I3297,TRUE,_xll.ohTrigger(RecalcTrigger,Trigger3M)),NA())</f>
        <v>1.6692196483196753E-2</v>
      </c>
      <c r="N3297" s="52">
        <f>IFERROR(_xll.qlIndexFixing(Index6M,$H3297,TRUE,_xll.ohTrigger(RecalcTrigger,Trigger6M)),NA())</f>
        <v>1.8624174641205669E-2</v>
      </c>
      <c r="O3297" s="52">
        <f>IFERROR(_xll.qlIndexFixing(ONIndex6M,I3297,TRUE,_xll.ohTrigger(RecalcTrigger,Trigger6M)),NA())</f>
        <v>1.8535674247637246E-2</v>
      </c>
      <c r="P3297" s="52">
        <f>IFERROR(_xll.qlIndexFixing(Index1Y,$H3297,TRUE,_xll.ohTrigger(RecalcTrigger,Trigger1Y)),NA())</f>
        <v>2.0677322026344924E-2</v>
      </c>
      <c r="Q3297" s="52">
        <f>IFERROR(_xll.qlIndexFixing(ONIndex1Y,I3297,TRUE,_xll.ohTrigger(RecalcTrigger,Trigger1Y)),NA())</f>
        <v>2.0465907751150425E-2</v>
      </c>
    </row>
    <row r="3298" spans="2:17" x14ac:dyDescent="0.2">
      <c r="B3298" s="46" t="s">
        <v>51</v>
      </c>
      <c r="D3298" s="49">
        <f>_xll.qlCalendarAdvance(LocalCalendar,$D3297,B3298,"f",FALSE)</f>
        <v>62919</v>
      </c>
      <c r="E3298" s="49">
        <f>_xll.qlInterestRateIndexValueDate(IndexON,D3298)</f>
        <v>62919</v>
      </c>
      <c r="F3298" s="52">
        <f>IFERROR(_xll.qlIndexFixing(IndexON,D3298,TRUE,_xll.ohTrigger(RecalcTrigger,TriggerON)),NA())</f>
        <v>1.2122781334698018E-2</v>
      </c>
      <c r="H3298" s="49">
        <f>_xll.qlCalendarAdvance(IborCalendar,$H3297,B3298,"f",FALSE)</f>
        <v>62891</v>
      </c>
      <c r="I3298" s="49">
        <f>_xll.qlInterestRateIndexValueDate(Index1M,$H3298)</f>
        <v>62893</v>
      </c>
      <c r="J3298" s="52">
        <f>IFERROR(_xll.qlIndexFixing(Index1M,$H3298,TRUE,_xll.ohTrigger(RecalcTrigger,Trigger1M)),NA())</f>
        <v>1.5205481920861756E-2</v>
      </c>
      <c r="K3298" s="52">
        <f>IFERROR(_xll.qlIndexFixing(ONIndex1M,I3298,TRUE,_xll.ohTrigger(RecalcTrigger,Trigger1M)),NA())</f>
        <v>1.5195215462613376E-2</v>
      </c>
      <c r="L3298" s="52">
        <f>IFERROR(_xll.qlIndexFixing(Index3M,H3298,TRUE,_xll.ohTrigger(RecalcTrigger,Trigger3M)),NA())</f>
        <v>1.6727461182642563E-2</v>
      </c>
      <c r="M3298" s="52">
        <f>IFERROR(_xll.qlIndexFixing(ONIndex3M,I3298,TRUE,_xll.ohTrigger(RecalcTrigger,Trigger3M)),NA())</f>
        <v>1.6692196483276689E-2</v>
      </c>
      <c r="N3298" s="52">
        <f>IFERROR(_xll.qlIndexFixing(Index6M,$H3298,TRUE,_xll.ohTrigger(RecalcTrigger,Trigger6M)),NA())</f>
        <v>1.8623657587161759E-2</v>
      </c>
      <c r="O3298" s="52">
        <f>IFERROR(_xll.qlIndexFixing(ONIndex6M,I3298,TRUE,_xll.ohTrigger(RecalcTrigger,Trigger6M)),NA())</f>
        <v>1.853563267832925E-2</v>
      </c>
      <c r="P3298" s="52">
        <f>IFERROR(_xll.qlIndexFixing(Index1Y,$H3298,TRUE,_xll.ohTrigger(RecalcTrigger,Trigger1Y)),NA())</f>
        <v>2.06772555244722E-2</v>
      </c>
      <c r="Q3298" s="52">
        <f>IFERROR(_xll.qlIndexFixing(ONIndex1Y,I3298,TRUE,_xll.ohTrigger(RecalcTrigger,Trigger1Y)),NA())</f>
        <v>2.0465834632998892E-2</v>
      </c>
    </row>
    <row r="3299" spans="2:17" x14ac:dyDescent="0.2">
      <c r="B3299" s="46" t="s">
        <v>51</v>
      </c>
      <c r="D3299" s="49">
        <f>_xll.qlCalendarAdvance(LocalCalendar,$D3298,B3299,"f",FALSE)</f>
        <v>62926</v>
      </c>
      <c r="E3299" s="49">
        <f>_xll.qlInterestRateIndexValueDate(IndexON,D3299)</f>
        <v>62926</v>
      </c>
      <c r="F3299" s="52">
        <f>IFERROR(_xll.qlIndexFixing(IndexON,D3299,TRUE,_xll.ohTrigger(RecalcTrigger,TriggerON)),NA())</f>
        <v>1.2122781334698018E-2</v>
      </c>
      <c r="H3299" s="49">
        <f>_xll.qlCalendarAdvance(IborCalendar,$H3298,B3299,"f",FALSE)</f>
        <v>62898</v>
      </c>
      <c r="I3299" s="49">
        <f>_xll.qlInterestRateIndexValueDate(Index1M,$H3299)</f>
        <v>62900</v>
      </c>
      <c r="J3299" s="52">
        <f>IFERROR(_xll.qlIndexFixing(Index1M,$H3299,TRUE,_xll.ohTrigger(RecalcTrigger,Trigger1M)),NA())</f>
        <v>1.5205160954081254E-2</v>
      </c>
      <c r="K3299" s="52">
        <f>IFERROR(_xll.qlIndexFixing(ONIndex1M,I3299,TRUE,_xll.ohTrigger(RecalcTrigger,Trigger1M)),NA())</f>
        <v>1.519521546253344E-2</v>
      </c>
      <c r="L3299" s="52">
        <f>IFERROR(_xll.qlIndexFixing(Index3M,H3299,TRUE,_xll.ohTrigger(RecalcTrigger,Trigger3M)),NA())</f>
        <v>1.6727461182642563E-2</v>
      </c>
      <c r="M3299" s="52">
        <f>IFERROR(_xll.qlIndexFixing(ONIndex3M,I3299,TRUE,_xll.ohTrigger(RecalcTrigger,Trigger3M)),NA())</f>
        <v>1.6692196483196753E-2</v>
      </c>
      <c r="N3299" s="52">
        <f>IFERROR(_xll.qlIndexFixing(Index6M,$H3299,TRUE,_xll.ohTrigger(RecalcTrigger,Trigger6M)),NA())</f>
        <v>1.8623618123378552E-2</v>
      </c>
      <c r="O3299" s="52">
        <f>IFERROR(_xll.qlIndexFixing(ONIndex6M,I3299,TRUE,_xll.ohTrigger(RecalcTrigger,Trigger6M)),NA())</f>
        <v>1.853559128328186E-2</v>
      </c>
      <c r="P3299" s="52">
        <f>IFERROR(_xll.qlIndexFixing(Index1Y,$H3299,TRUE,_xll.ohTrigger(RecalcTrigger,Trigger1Y)),NA())</f>
        <v>2.0677189335869987E-2</v>
      </c>
      <c r="Q3299" s="52">
        <f>IFERROR(_xll.qlIndexFixing(ONIndex1Y,I3299,TRUE,_xll.ohTrigger(RecalcTrigger,Trigger1Y)),NA())</f>
        <v>2.0465761821721884E-2</v>
      </c>
    </row>
    <row r="3300" spans="2:17" x14ac:dyDescent="0.2">
      <c r="B3300" s="46" t="s">
        <v>51</v>
      </c>
      <c r="D3300" s="49">
        <f>_xll.qlCalendarAdvance(LocalCalendar,$D3299,B3300,"f",FALSE)</f>
        <v>62933</v>
      </c>
      <c r="E3300" s="49">
        <f>_xll.qlInterestRateIndexValueDate(IndexON,D3300)</f>
        <v>62933</v>
      </c>
      <c r="F3300" s="52">
        <f>IFERROR(_xll.qlIndexFixing(IndexON,D3300,TRUE,_xll.ohTrigger(RecalcTrigger,TriggerON)),NA())</f>
        <v>1.2122781334618082E-2</v>
      </c>
      <c r="H3300" s="49">
        <f>_xll.qlCalendarAdvance(IborCalendar,$H3299,B3300,"f",FALSE)</f>
        <v>62905</v>
      </c>
      <c r="I3300" s="49">
        <f>_xll.qlInterestRateIndexValueDate(Index1M,$H3300)</f>
        <v>62907</v>
      </c>
      <c r="J3300" s="52">
        <f>IFERROR(_xll.qlIndexFixing(Index1M,$H3300,TRUE,_xll.ohTrigger(RecalcTrigger,Trigger1M)),NA())</f>
        <v>1.5205160954078756E-2</v>
      </c>
      <c r="K3300" s="52">
        <f>IFERROR(_xll.qlIndexFixing(ONIndex1M,I3300,TRUE,_xll.ohTrigger(RecalcTrigger,Trigger1M)),NA())</f>
        <v>1.5195215462613376E-2</v>
      </c>
      <c r="L3300" s="52">
        <f>IFERROR(_xll.qlIndexFixing(Index3M,H3300,TRUE,_xll.ohTrigger(RecalcTrigger,Trigger3M)),NA())</f>
        <v>1.6727461182644301E-2</v>
      </c>
      <c r="M3300" s="52">
        <f>IFERROR(_xll.qlIndexFixing(ONIndex3M,I3300,TRUE,_xll.ohTrigger(RecalcTrigger,Trigger3M)),NA())</f>
        <v>1.6692196483276689E-2</v>
      </c>
      <c r="N3300" s="52">
        <f>IFERROR(_xll.qlIndexFixing(Index6M,$H3300,TRUE,_xll.ohTrigger(RecalcTrigger,Trigger6M)),NA())</f>
        <v>1.8623578835718115E-2</v>
      </c>
      <c r="O3300" s="52">
        <f>IFERROR(_xll.qlIndexFixing(ONIndex6M,I3300,TRUE,_xll.ohTrigger(RecalcTrigger,Trigger6M)),NA())</f>
        <v>1.8535550062814821E-2</v>
      </c>
      <c r="P3300" s="52">
        <f>IFERROR(_xll.qlIndexFixing(Index1Y,$H3300,TRUE,_xll.ohTrigger(RecalcTrigger,Trigger1Y)),NA())</f>
        <v>2.0679464468362017E-2</v>
      </c>
      <c r="Q3300" s="52">
        <f>IFERROR(_xll.qlIndexFixing(ONIndex1Y,I3300,TRUE,_xll.ohTrigger(RecalcTrigger,Trigger1Y)),NA())</f>
        <v>2.0465689317239466E-2</v>
      </c>
    </row>
    <row r="3301" spans="2:17" x14ac:dyDescent="0.2">
      <c r="B3301" s="46" t="s">
        <v>51</v>
      </c>
      <c r="D3301" s="49">
        <f>_xll.qlCalendarAdvance(LocalCalendar,$D3300,B3301,"f",FALSE)</f>
        <v>62940</v>
      </c>
      <c r="E3301" s="49">
        <f>_xll.qlInterestRateIndexValueDate(IndexON,D3301)</f>
        <v>62940</v>
      </c>
      <c r="F3301" s="52">
        <f>IFERROR(_xll.qlIndexFixing(IndexON,D3301,TRUE,_xll.ohTrigger(RecalcTrigger,TriggerON)),NA())</f>
        <v>1.2122781334618082E-2</v>
      </c>
      <c r="H3301" s="49">
        <f>_xll.qlCalendarAdvance(IborCalendar,$H3300,B3301,"f",FALSE)</f>
        <v>62912</v>
      </c>
      <c r="I3301" s="49">
        <f>_xll.qlInterestRateIndexValueDate(Index1M,$H3301)</f>
        <v>62914</v>
      </c>
      <c r="J3301" s="52">
        <f>IFERROR(_xll.qlIndexFixing(Index1M,$H3301,TRUE,_xll.ohTrigger(RecalcTrigger,Trigger1M)),NA())</f>
        <v>1.5204198107930599E-2</v>
      </c>
      <c r="K3301" s="52">
        <f>IFERROR(_xll.qlIndexFixing(ONIndex1M,I3301,TRUE,_xll.ohTrigger(RecalcTrigger,Trigger1M)),NA())</f>
        <v>1.519521546253344E-2</v>
      </c>
      <c r="L3301" s="52">
        <f>IFERROR(_xll.qlIndexFixing(Index3M,H3301,TRUE,_xll.ohTrigger(RecalcTrigger,Trigger3M)),NA())</f>
        <v>1.6727073119058276E-2</v>
      </c>
      <c r="M3301" s="52">
        <f>IFERROR(_xll.qlIndexFixing(ONIndex3M,I3301,TRUE,_xll.ohTrigger(RecalcTrigger,Trigger3M)),NA())</f>
        <v>1.6692196483196753E-2</v>
      </c>
      <c r="N3301" s="52">
        <f>IFERROR(_xll.qlIndexFixing(Index6M,$H3301,TRUE,_xll.ohTrigger(RecalcTrigger,Trigger6M)),NA())</f>
        <v>1.8622107459585362E-2</v>
      </c>
      <c r="O3301" s="52">
        <f>IFERROR(_xll.qlIndexFixing(ONIndex6M,I3301,TRUE,_xll.ohTrigger(RecalcTrigger,Trigger6M)),NA())</f>
        <v>1.8535509016688323E-2</v>
      </c>
      <c r="P3301" s="52">
        <f>IFERROR(_xll.qlIndexFixing(Index1Y,$H3301,TRUE,_xll.ohTrigger(RecalcTrigger,Trigger1Y)),NA())</f>
        <v>2.0677057898475976E-2</v>
      </c>
      <c r="Q3301" s="52">
        <f>IFERROR(_xll.qlIndexFixing(ONIndex1Y,I3301,TRUE,_xll.ohTrigger(RecalcTrigger,Trigger1Y)),NA())</f>
        <v>2.046561711971151E-2</v>
      </c>
    </row>
    <row r="3302" spans="2:17" x14ac:dyDescent="0.2">
      <c r="B3302" s="46" t="s">
        <v>51</v>
      </c>
      <c r="D3302" s="49">
        <f>_xll.qlCalendarAdvance(LocalCalendar,$D3301,B3302,"f",FALSE)</f>
        <v>62947</v>
      </c>
      <c r="E3302" s="49">
        <f>_xll.qlInterestRateIndexValueDate(IndexON,D3302)</f>
        <v>62947</v>
      </c>
      <c r="F3302" s="52">
        <f>IFERROR(_xll.qlIndexFixing(IndexON,D3302,TRUE,_xll.ohTrigger(RecalcTrigger,TriggerON)),NA())</f>
        <v>1.2122781334618082E-2</v>
      </c>
      <c r="H3302" s="49">
        <f>_xll.qlCalendarAdvance(IborCalendar,$H3301,B3302,"f",FALSE)</f>
        <v>62919</v>
      </c>
      <c r="I3302" s="49">
        <f>_xll.qlInterestRateIndexValueDate(Index1M,$H3302)</f>
        <v>62921</v>
      </c>
      <c r="J3302" s="52">
        <f>IFERROR(_xll.qlIndexFixing(Index1M,$H3302,TRUE,_xll.ohTrigger(RecalcTrigger,Trigger1M)),NA())</f>
        <v>1.5205160954081254E-2</v>
      </c>
      <c r="K3302" s="52">
        <f>IFERROR(_xll.qlIndexFixing(ONIndex1M,I3302,TRUE,_xll.ohTrigger(RecalcTrigger,Trigger1M)),NA())</f>
        <v>1.5196498264350211E-2</v>
      </c>
      <c r="L3302" s="52">
        <f>IFERROR(_xll.qlIndexFixing(Index3M,H3302,TRUE,_xll.ohTrigger(RecalcTrigger,Trigger3M)),NA())</f>
        <v>1.6727073119059153E-2</v>
      </c>
      <c r="M3302" s="52">
        <f>IFERROR(_xll.qlIndexFixing(ONIndex3M,I3302,TRUE,_xll.ohTrigger(RecalcTrigger,Trigger3M)),NA())</f>
        <v>1.6693744496274476E-2</v>
      </c>
      <c r="N3302" s="52">
        <f>IFERROR(_xll.qlIndexFixing(Index6M,$H3302,TRUE,_xll.ohTrigger(RecalcTrigger,Trigger6M)),NA())</f>
        <v>1.8622068492447651E-2</v>
      </c>
      <c r="O3302" s="52">
        <f>IFERROR(_xll.qlIndexFixing(ONIndex6M,I3302,TRUE,_xll.ohTrigger(RecalcTrigger,Trigger6M)),NA())</f>
        <v>1.8537365285602903E-2</v>
      </c>
      <c r="P3302" s="52">
        <f>IFERROR(_xll.qlIndexFixing(Index1Y,$H3302,TRUE,_xll.ohTrigger(RecalcTrigger,Trigger1Y)),NA())</f>
        <v>2.0676992649683965E-2</v>
      </c>
      <c r="Q3302" s="52">
        <f>IFERROR(_xll.qlIndexFixing(ONIndex1Y,I3302,TRUE,_xll.ohTrigger(RecalcTrigger,Trigger1Y)),NA())</f>
        <v>2.046785175975252E-2</v>
      </c>
    </row>
    <row r="3303" spans="2:17" x14ac:dyDescent="0.2">
      <c r="B3303" s="46" t="s">
        <v>51</v>
      </c>
      <c r="D3303" s="49">
        <f>_xll.qlCalendarAdvance(LocalCalendar,$D3302,B3303,"f",FALSE)</f>
        <v>62954</v>
      </c>
      <c r="E3303" s="49">
        <f>_xll.qlInterestRateIndexValueDate(IndexON,D3303)</f>
        <v>62954</v>
      </c>
      <c r="F3303" s="52">
        <f>IFERROR(_xll.qlIndexFixing(IndexON,D3303,TRUE,_xll.ohTrigger(RecalcTrigger,TriggerON)),NA())</f>
        <v>1.2122781334698018E-2</v>
      </c>
      <c r="H3303" s="49">
        <f>_xll.qlCalendarAdvance(IborCalendar,$H3302,B3303,"f",FALSE)</f>
        <v>62926</v>
      </c>
      <c r="I3303" s="49">
        <f>_xll.qlInterestRateIndexValueDate(Index1M,$H3303)</f>
        <v>62928</v>
      </c>
      <c r="J3303" s="52">
        <f>IFERROR(_xll.qlIndexFixing(Index1M,$H3303,TRUE,_xll.ohTrigger(RecalcTrigger,Trigger1M)),NA())</f>
        <v>1.5205160954081254E-2</v>
      </c>
      <c r="K3303" s="52">
        <f>IFERROR(_xll.qlIndexFixing(ONIndex1M,I3303,TRUE,_xll.ohTrigger(RecalcTrigger,Trigger1M)),NA())</f>
        <v>1.519521546253344E-2</v>
      </c>
      <c r="L3303" s="52">
        <f>IFERROR(_xll.qlIndexFixing(Index3M,H3303,TRUE,_xll.ohTrigger(RecalcTrigger,Trigger3M)),NA())</f>
        <v>1.6727073119059153E-2</v>
      </c>
      <c r="M3303" s="52">
        <f>IFERROR(_xll.qlIndexFixing(ONIndex3M,I3303,TRUE,_xll.ohTrigger(RecalcTrigger,Trigger3M)),NA())</f>
        <v>1.6692196483276689E-2</v>
      </c>
      <c r="N3303" s="52">
        <f>IFERROR(_xll.qlIndexFixing(Index6M,$H3303,TRUE,_xll.ohTrigger(RecalcTrigger,Trigger6M)),NA())</f>
        <v>1.8622029701404703E-2</v>
      </c>
      <c r="O3303" s="52">
        <f>IFERROR(_xll.qlIndexFixing(ONIndex6M,I3303,TRUE,_xll.ohTrigger(RecalcTrigger,Trigger6M)),NA())</f>
        <v>1.8535427448016506E-2</v>
      </c>
      <c r="P3303" s="52">
        <f>IFERROR(_xll.qlIndexFixing(Index1Y,$H3303,TRUE,_xll.ohTrigger(RecalcTrigger,Trigger1Y)),NA())</f>
        <v>2.0676927714162456E-2</v>
      </c>
      <c r="Q3303" s="52">
        <f>IFERROR(_xll.qlIndexFixing(ONIndex1Y,I3303,TRUE,_xll.ohTrigger(RecalcTrigger,Trigger1Y)),NA())</f>
        <v>2.0465473645039367E-2</v>
      </c>
    </row>
    <row r="3304" spans="2:17" x14ac:dyDescent="0.2">
      <c r="B3304" s="46" t="s">
        <v>51</v>
      </c>
      <c r="D3304" s="49">
        <f>_xll.qlCalendarAdvance(LocalCalendar,$D3303,B3304,"f",FALSE)</f>
        <v>62961</v>
      </c>
      <c r="E3304" s="49">
        <f>_xll.qlInterestRateIndexValueDate(IndexON,D3304)</f>
        <v>62961</v>
      </c>
      <c r="F3304" s="52">
        <f>IFERROR(_xll.qlIndexFixing(IndexON,D3304,TRUE,_xll.ohTrigger(RecalcTrigger,TriggerON)),NA())</f>
        <v>1.2122781334618082E-2</v>
      </c>
      <c r="H3304" s="49">
        <f>_xll.qlCalendarAdvance(IborCalendar,$H3303,B3304,"f",FALSE)</f>
        <v>62933</v>
      </c>
      <c r="I3304" s="49">
        <f>_xll.qlInterestRateIndexValueDate(Index1M,$H3304)</f>
        <v>62935</v>
      </c>
      <c r="J3304" s="52">
        <f>IFERROR(_xll.qlIndexFixing(Index1M,$H3304,TRUE,_xll.ohTrigger(RecalcTrigger,Trigger1M)),NA())</f>
        <v>1.5205160954078756E-2</v>
      </c>
      <c r="K3304" s="52">
        <f>IFERROR(_xll.qlIndexFixing(ONIndex1M,I3304,TRUE,_xll.ohTrigger(RecalcTrigger,Trigger1M)),NA())</f>
        <v>1.519521546253344E-2</v>
      </c>
      <c r="L3304" s="52">
        <f>IFERROR(_xll.qlIndexFixing(Index3M,H3304,TRUE,_xll.ohTrigger(RecalcTrigger,Trigger3M)),NA())</f>
        <v>1.6727073119059153E-2</v>
      </c>
      <c r="M3304" s="52">
        <f>IFERROR(_xll.qlIndexFixing(ONIndex3M,I3304,TRUE,_xll.ohTrigger(RecalcTrigger,Trigger3M)),NA())</f>
        <v>1.6692196483196753E-2</v>
      </c>
      <c r="N3304" s="52">
        <f>IFERROR(_xll.qlIndexFixing(Index6M,$H3304,TRUE,_xll.ohTrigger(RecalcTrigger,Trigger6M)),NA())</f>
        <v>1.8621991086456523E-2</v>
      </c>
      <c r="O3304" s="52">
        <f>IFERROR(_xll.qlIndexFixing(ONIndex6M,I3304,TRUE,_xll.ohTrigger(RecalcTrigger,Trigger6M)),NA())</f>
        <v>1.8535386925231379E-2</v>
      </c>
      <c r="P3304" s="52">
        <f>IFERROR(_xll.qlIndexFixing(Index1Y,$H3304,TRUE,_xll.ohTrigger(RecalcTrigger,Trigger1Y)),NA())</f>
        <v>2.0676863091910358E-2</v>
      </c>
      <c r="Q3304" s="52">
        <f>IFERROR(_xll.qlIndexFixing(ONIndex1Y,I3304,TRUE,_xll.ohTrigger(RecalcTrigger,Trigger1Y)),NA())</f>
        <v>2.0465402367975116E-2</v>
      </c>
    </row>
    <row r="3305" spans="2:17" x14ac:dyDescent="0.2">
      <c r="B3305" s="46" t="s">
        <v>51</v>
      </c>
      <c r="D3305" s="49">
        <f>_xll.qlCalendarAdvance(LocalCalendar,$D3304,B3305,"f",FALSE)</f>
        <v>62968</v>
      </c>
      <c r="E3305" s="49">
        <f>_xll.qlInterestRateIndexValueDate(IndexON,D3305)</f>
        <v>62968</v>
      </c>
      <c r="F3305" s="52">
        <f>IFERROR(_xll.qlIndexFixing(IndexON,D3305,TRUE,_xll.ohTrigger(RecalcTrigger,TriggerON)),NA())</f>
        <v>1.2122781334698018E-2</v>
      </c>
      <c r="H3305" s="49">
        <f>_xll.qlCalendarAdvance(IborCalendar,$H3304,B3305,"f",FALSE)</f>
        <v>62940</v>
      </c>
      <c r="I3305" s="49">
        <f>_xll.qlInterestRateIndexValueDate(Index1M,$H3305)</f>
        <v>62942</v>
      </c>
      <c r="J3305" s="52">
        <f>IFERROR(_xll.qlIndexFixing(Index1M,$H3305,TRUE,_xll.ohTrigger(RecalcTrigger,Trigger1M)),NA())</f>
        <v>1.5205481920859335E-2</v>
      </c>
      <c r="K3305" s="52">
        <f>IFERROR(_xll.qlIndexFixing(ONIndex1M,I3305,TRUE,_xll.ohTrigger(RecalcTrigger,Trigger1M)),NA())</f>
        <v>1.519521546253344E-2</v>
      </c>
      <c r="L3305" s="52">
        <f>IFERROR(_xll.qlIndexFixing(Index3M,H3305,TRUE,_xll.ohTrigger(RecalcTrigger,Trigger3M)),NA())</f>
        <v>1.6727073119059153E-2</v>
      </c>
      <c r="M3305" s="52">
        <f>IFERROR(_xll.qlIndexFixing(ONIndex3M,I3305,TRUE,_xll.ohTrigger(RecalcTrigger,Trigger3M)),NA())</f>
        <v>1.6692196483276689E-2</v>
      </c>
      <c r="N3305" s="52">
        <f>IFERROR(_xll.qlIndexFixing(Index6M,$H3305,TRUE,_xll.ohTrigger(RecalcTrigger,Trigger6M)),NA())</f>
        <v>1.8621952647603985E-2</v>
      </c>
      <c r="O3305" s="52">
        <f>IFERROR(_xll.qlIndexFixing(ONIndex6M,I3305,TRUE,_xll.ohTrigger(RecalcTrigger,Trigger6M)),NA())</f>
        <v>1.8535346577106537E-2</v>
      </c>
      <c r="P3305" s="52">
        <f>IFERROR(_xll.qlIndexFixing(Index1Y,$H3305,TRUE,_xll.ohTrigger(RecalcTrigger,Trigger1Y)),NA())</f>
        <v>2.067679878292833E-2</v>
      </c>
      <c r="Q3305" s="52">
        <f>IFERROR(_xll.qlIndexFixing(ONIndex1Y,I3305,TRUE,_xll.ohTrigger(RecalcTrigger,Trigger1Y)),NA())</f>
        <v>2.0465331397785391E-2</v>
      </c>
    </row>
    <row r="3306" spans="2:17" x14ac:dyDescent="0.2">
      <c r="B3306" s="46" t="s">
        <v>51</v>
      </c>
      <c r="D3306" s="49">
        <f>_xll.qlCalendarAdvance(LocalCalendar,$D3305,B3306,"f",FALSE)</f>
        <v>62975</v>
      </c>
      <c r="E3306" s="49">
        <f>_xll.qlInterestRateIndexValueDate(IndexON,D3306)</f>
        <v>62975</v>
      </c>
      <c r="F3306" s="52">
        <f>IFERROR(_xll.qlIndexFixing(IndexON,D3306,TRUE,_xll.ohTrigger(RecalcTrigger,TriggerON)),NA())</f>
        <v>1.2122781334698018E-2</v>
      </c>
      <c r="H3306" s="49">
        <f>_xll.qlCalendarAdvance(IborCalendar,$H3305,B3306,"f",FALSE)</f>
        <v>62947</v>
      </c>
      <c r="I3306" s="49">
        <f>_xll.qlInterestRateIndexValueDate(Index1M,$H3306)</f>
        <v>62949</v>
      </c>
      <c r="J3306" s="52">
        <f>IFERROR(_xll.qlIndexFixing(Index1M,$H3306,TRUE,_xll.ohTrigger(RecalcTrigger,Trigger1M)),NA())</f>
        <v>1.5205160954081254E-2</v>
      </c>
      <c r="K3306" s="52">
        <f>IFERROR(_xll.qlIndexFixing(ONIndex1M,I3306,TRUE,_xll.ohTrigger(RecalcTrigger,Trigger1M)),NA())</f>
        <v>1.519521546253344E-2</v>
      </c>
      <c r="L3306" s="52">
        <f>IFERROR(_xll.qlIndexFixing(Index3M,H3306,TRUE,_xll.ohTrigger(RecalcTrigger,Trigger3M)),NA())</f>
        <v>1.6727461182643431E-2</v>
      </c>
      <c r="M3306" s="52">
        <f>IFERROR(_xll.qlIndexFixing(ONIndex3M,I3306,TRUE,_xll.ohTrigger(RecalcTrigger,Trigger3M)),NA())</f>
        <v>1.6692196483276689E-2</v>
      </c>
      <c r="N3306" s="52">
        <f>IFERROR(_xll.qlIndexFixing(Index6M,$H3306,TRUE,_xll.ohTrigger(RecalcTrigger,Trigger6M)),NA())</f>
        <v>1.8623346808319528E-2</v>
      </c>
      <c r="O3306" s="52">
        <f>IFERROR(_xll.qlIndexFixing(ONIndex6M,I3306,TRUE,_xll.ohTrigger(RecalcTrigger,Trigger6M)),NA())</f>
        <v>1.8535306403322238E-2</v>
      </c>
      <c r="P3306" s="52">
        <f>IFERROR(_xll.qlIndexFixing(Index1Y,$H3306,TRUE,_xll.ohTrigger(RecalcTrigger,Trigger1Y)),NA())</f>
        <v>2.0676734787215927E-2</v>
      </c>
      <c r="Q3306" s="52">
        <f>IFERROR(_xll.qlIndexFixing(ONIndex1Y,I3306,TRUE,_xll.ohTrigger(RecalcTrigger,Trigger1Y)),NA())</f>
        <v>2.0465260734470192E-2</v>
      </c>
    </row>
    <row r="3307" spans="2:17" x14ac:dyDescent="0.2">
      <c r="B3307" s="46" t="s">
        <v>51</v>
      </c>
      <c r="D3307" s="49">
        <f>_xll.qlCalendarAdvance(LocalCalendar,$D3306,B3307,"f",FALSE)</f>
        <v>62982</v>
      </c>
      <c r="E3307" s="49">
        <f>_xll.qlInterestRateIndexValueDate(IndexON,D3307)</f>
        <v>62982</v>
      </c>
      <c r="F3307" s="52">
        <f>IFERROR(_xll.qlIndexFixing(IndexON,D3307,TRUE,_xll.ohTrigger(RecalcTrigger,TriggerON)),NA())</f>
        <v>1.2122781334618082E-2</v>
      </c>
      <c r="H3307" s="49">
        <f>_xll.qlCalendarAdvance(IborCalendar,$H3306,B3307,"f",FALSE)</f>
        <v>62954</v>
      </c>
      <c r="I3307" s="49">
        <f>_xll.qlInterestRateIndexValueDate(Index1M,$H3307)</f>
        <v>62956</v>
      </c>
      <c r="J3307" s="52">
        <f>IFERROR(_xll.qlIndexFixing(Index1M,$H3307,TRUE,_xll.ohTrigger(RecalcTrigger,Trigger1M)),NA())</f>
        <v>1.5205160954078756E-2</v>
      </c>
      <c r="K3307" s="52">
        <f>IFERROR(_xll.qlIndexFixing(ONIndex1M,I3307,TRUE,_xll.ohTrigger(RecalcTrigger,Trigger1M)),NA())</f>
        <v>1.519521546253344E-2</v>
      </c>
      <c r="L3307" s="52">
        <f>IFERROR(_xll.qlIndexFixing(Index3M,H3307,TRUE,_xll.ohTrigger(RecalcTrigger,Trigger3M)),NA())</f>
        <v>1.6727461182643431E-2</v>
      </c>
      <c r="M3307" s="52">
        <f>IFERROR(_xll.qlIndexFixing(ONIndex3M,I3307,TRUE,_xll.ohTrigger(RecalcTrigger,Trigger3M)),NA())</f>
        <v>1.6692196483276689E-2</v>
      </c>
      <c r="N3307" s="52">
        <f>IFERROR(_xll.qlIndexFixing(Index6M,$H3307,TRUE,_xll.ohTrigger(RecalcTrigger,Trigger6M)),NA())</f>
        <v>1.862330875351377E-2</v>
      </c>
      <c r="O3307" s="52">
        <f>IFERROR(_xll.qlIndexFixing(ONIndex6M,I3307,TRUE,_xll.ohTrigger(RecalcTrigger,Trigger6M)),NA())</f>
        <v>1.8535266403958417E-2</v>
      </c>
      <c r="P3307" s="52">
        <f>IFERROR(_xll.qlIndexFixing(Index1Y,$H3307,TRUE,_xll.ohTrigger(RecalcTrigger,Trigger1Y)),NA())</f>
        <v>2.0676671104773375E-2</v>
      </c>
      <c r="Q3307" s="52">
        <f>IFERROR(_xll.qlIndexFixing(ONIndex1Y,I3307,TRUE,_xll.ohTrigger(RecalcTrigger,Trigger1Y)),NA())</f>
        <v>2.0465190378029519E-2</v>
      </c>
    </row>
    <row r="3308" spans="2:17" x14ac:dyDescent="0.2">
      <c r="B3308" s="46" t="s">
        <v>51</v>
      </c>
      <c r="D3308" s="49">
        <f>_xll.qlCalendarAdvance(LocalCalendar,$D3307,B3308,"f",FALSE)</f>
        <v>62989</v>
      </c>
      <c r="E3308" s="49">
        <f>_xll.qlInterestRateIndexValueDate(IndexON,D3308)</f>
        <v>62989</v>
      </c>
      <c r="F3308" s="52">
        <f>IFERROR(_xll.qlIndexFixing(IndexON,D3308,TRUE,_xll.ohTrigger(RecalcTrigger,TriggerON)),NA())</f>
        <v>1.2122781334618082E-2</v>
      </c>
      <c r="H3308" s="49">
        <f>_xll.qlCalendarAdvance(IborCalendar,$H3307,B3308,"f",FALSE)</f>
        <v>62961</v>
      </c>
      <c r="I3308" s="49">
        <f>_xll.qlInterestRateIndexValueDate(Index1M,$H3308)</f>
        <v>62963</v>
      </c>
      <c r="J3308" s="52">
        <f>IFERROR(_xll.qlIndexFixing(Index1M,$H3308,TRUE,_xll.ohTrigger(RecalcTrigger,Trigger1M)),NA())</f>
        <v>1.5205160954078756E-2</v>
      </c>
      <c r="K3308" s="52">
        <f>IFERROR(_xll.qlIndexFixing(ONIndex1M,I3308,TRUE,_xll.ohTrigger(RecalcTrigger,Trigger1M)),NA())</f>
        <v>1.519521546253344E-2</v>
      </c>
      <c r="L3308" s="52">
        <f>IFERROR(_xll.qlIndexFixing(Index3M,H3308,TRUE,_xll.ohTrigger(RecalcTrigger,Trigger3M)),NA())</f>
        <v>1.6727461182642563E-2</v>
      </c>
      <c r="M3308" s="52">
        <f>IFERROR(_xll.qlIndexFixing(ONIndex3M,I3308,TRUE,_xll.ohTrigger(RecalcTrigger,Trigger3M)),NA())</f>
        <v>1.6692196483276689E-2</v>
      </c>
      <c r="N3308" s="52">
        <f>IFERROR(_xll.qlIndexFixing(Index6M,$H3308,TRUE,_xll.ohTrigger(RecalcTrigger,Trigger6M)),NA())</f>
        <v>1.8623270874830355E-2</v>
      </c>
      <c r="O3308" s="52">
        <f>IFERROR(_xll.qlIndexFixing(ONIndex6M,I3308,TRUE,_xll.ohTrigger(RecalcTrigger,Trigger6M)),NA())</f>
        <v>1.8535226579015074E-2</v>
      </c>
      <c r="P3308" s="52">
        <f>IFERROR(_xll.qlIndexFixing(Index1Y,$H3308,TRUE,_xll.ohTrigger(RecalcTrigger,Trigger1Y)),NA())</f>
        <v>2.0676607735600452E-2</v>
      </c>
      <c r="Q3308" s="52">
        <f>IFERROR(_xll.qlIndexFixing(ONIndex1Y,I3308,TRUE,_xll.ohTrigger(RecalcTrigger,Trigger1Y)),NA())</f>
        <v>2.0465120328303499E-2</v>
      </c>
    </row>
    <row r="3309" spans="2:17" x14ac:dyDescent="0.2">
      <c r="B3309" s="46" t="s">
        <v>51</v>
      </c>
      <c r="D3309" s="49">
        <f>_xll.qlCalendarAdvance(LocalCalendar,$D3308,B3309,"f",FALSE)</f>
        <v>62996</v>
      </c>
      <c r="E3309" s="49">
        <f>_xll.qlInterestRateIndexValueDate(IndexON,D3309)</f>
        <v>62996</v>
      </c>
      <c r="F3309" s="52">
        <f>IFERROR(_xll.qlIndexFixing(IndexON,D3309,TRUE,_xll.ohTrigger(RecalcTrigger,TriggerON)),NA())</f>
        <v>1.2122781334618082E-2</v>
      </c>
      <c r="H3309" s="49">
        <f>_xll.qlCalendarAdvance(IborCalendar,$H3308,B3309,"f",FALSE)</f>
        <v>62968</v>
      </c>
      <c r="I3309" s="49">
        <f>_xll.qlInterestRateIndexValueDate(Index1M,$H3309)</f>
        <v>62970</v>
      </c>
      <c r="J3309" s="52">
        <f>IFERROR(_xll.qlIndexFixing(Index1M,$H3309,TRUE,_xll.ohTrigger(RecalcTrigger,Trigger1M)),NA())</f>
        <v>1.5205160954081254E-2</v>
      </c>
      <c r="K3309" s="52">
        <f>IFERROR(_xll.qlIndexFixing(ONIndex1M,I3309,TRUE,_xll.ohTrigger(RecalcTrigger,Trigger1M)),NA())</f>
        <v>1.5195215462613376E-2</v>
      </c>
      <c r="L3309" s="52">
        <f>IFERROR(_xll.qlIndexFixing(Index3M,H3309,TRUE,_xll.ohTrigger(RecalcTrigger,Trigger3M)),NA())</f>
        <v>1.6727461182642563E-2</v>
      </c>
      <c r="M3309" s="52">
        <f>IFERROR(_xll.qlIndexFixing(ONIndex3M,I3309,TRUE,_xll.ohTrigger(RecalcTrigger,Trigger3M)),NA())</f>
        <v>1.6692196483276689E-2</v>
      </c>
      <c r="N3309" s="52">
        <f>IFERROR(_xll.qlIndexFixing(Index6M,$H3309,TRUE,_xll.ohTrigger(RecalcTrigger,Trigger6M)),NA())</f>
        <v>1.8623233172270142E-2</v>
      </c>
      <c r="O3309" s="52">
        <f>IFERROR(_xll.qlIndexFixing(ONIndex6M,I3309,TRUE,_xll.ohTrigger(RecalcTrigger,Trigger6M)),NA())</f>
        <v>1.8535186928732017E-2</v>
      </c>
      <c r="P3309" s="52">
        <f>IFERROR(_xll.qlIndexFixing(Index1Y,$H3309,TRUE,_xll.ohTrigger(RecalcTrigger,Trigger1Y)),NA())</f>
        <v>2.067654467969738E-2</v>
      </c>
      <c r="Q3309" s="52">
        <f>IFERROR(_xll.qlIndexFixing(ONIndex1Y,I3309,TRUE,_xll.ohTrigger(RecalcTrigger,Trigger1Y)),NA())</f>
        <v>2.0465050585531941E-2</v>
      </c>
    </row>
    <row r="3310" spans="2:17" x14ac:dyDescent="0.2">
      <c r="B3310" s="46" t="s">
        <v>51</v>
      </c>
      <c r="D3310" s="49">
        <f>_xll.qlCalendarAdvance(LocalCalendar,$D3309,B3310,"f",FALSE)</f>
        <v>63003</v>
      </c>
      <c r="E3310" s="49">
        <f>_xll.qlInterestRateIndexValueDate(IndexON,D3310)</f>
        <v>63003</v>
      </c>
      <c r="F3310" s="52">
        <f>IFERROR(_xll.qlIndexFixing(IndexON,D3310,TRUE,_xll.ohTrigger(RecalcTrigger,TriggerON)),NA())</f>
        <v>1.2122781334618082E-2</v>
      </c>
      <c r="H3310" s="49">
        <f>_xll.qlCalendarAdvance(IborCalendar,$H3309,B3310,"f",FALSE)</f>
        <v>62975</v>
      </c>
      <c r="I3310" s="49">
        <f>_xll.qlInterestRateIndexValueDate(Index1M,$H3310)</f>
        <v>62977</v>
      </c>
      <c r="J3310" s="52">
        <f>IFERROR(_xll.qlIndexFixing(Index1M,$H3310,TRUE,_xll.ohTrigger(RecalcTrigger,Trigger1M)),NA())</f>
        <v>1.5205481920861756E-2</v>
      </c>
      <c r="K3310" s="52">
        <f>IFERROR(_xll.qlIndexFixing(ONIndex1M,I3310,TRUE,_xll.ohTrigger(RecalcTrigger,Trigger1M)),NA())</f>
        <v>1.5195215462613376E-2</v>
      </c>
      <c r="L3310" s="52">
        <f>IFERROR(_xll.qlIndexFixing(Index3M,H3310,TRUE,_xll.ohTrigger(RecalcTrigger,Trigger3M)),NA())</f>
        <v>1.6727461182643431E-2</v>
      </c>
      <c r="M3310" s="52">
        <f>IFERROR(_xll.qlIndexFixing(ONIndex3M,I3310,TRUE,_xll.ohTrigger(RecalcTrigger,Trigger3M)),NA())</f>
        <v>1.6692196483276689E-2</v>
      </c>
      <c r="N3310" s="52">
        <f>IFERROR(_xll.qlIndexFixing(Index6M,$H3310,TRUE,_xll.ohTrigger(RecalcTrigger,Trigger6M)),NA())</f>
        <v>1.862176309476455E-2</v>
      </c>
      <c r="O3310" s="52">
        <f>IFERROR(_xll.qlIndexFixing(ONIndex6M,I3310,TRUE,_xll.ohTrigger(RecalcTrigger,Trigger6M)),NA())</f>
        <v>1.8535147452709566E-2</v>
      </c>
      <c r="P3310" s="52">
        <f>IFERROR(_xll.qlIndexFixing(Index1Y,$H3310,TRUE,_xll.ohTrigger(RecalcTrigger,Trigger1Y)),NA())</f>
        <v>2.0676481937063933E-2</v>
      </c>
      <c r="Q3310" s="52">
        <f>IFERROR(_xll.qlIndexFixing(ONIndex1Y,I3310,TRUE,_xll.ohTrigger(RecalcTrigger,Trigger1Y)),NA())</f>
        <v>2.0464981149714845E-2</v>
      </c>
    </row>
    <row r="3311" spans="2:17" x14ac:dyDescent="0.2">
      <c r="B3311" s="46" t="s">
        <v>51</v>
      </c>
      <c r="D3311" s="49">
        <f>_xll.qlCalendarAdvance(LocalCalendar,$D3310,B3311,"f",FALSE)</f>
        <v>63010</v>
      </c>
      <c r="E3311" s="49">
        <f>_xll.qlInterestRateIndexValueDate(IndexON,D3311)</f>
        <v>63010</v>
      </c>
      <c r="F3311" s="52">
        <f>IFERROR(_xll.qlIndexFixing(IndexON,D3311,TRUE,_xll.ohTrigger(RecalcTrigger,TriggerON)),NA())</f>
        <v>1.2122781334618082E-2</v>
      </c>
      <c r="H3311" s="49">
        <f>_xll.qlCalendarAdvance(IborCalendar,$H3310,B3311,"f",FALSE)</f>
        <v>62982</v>
      </c>
      <c r="I3311" s="49">
        <f>_xll.qlInterestRateIndexValueDate(Index1M,$H3311)</f>
        <v>62984</v>
      </c>
      <c r="J3311" s="52">
        <f>IFERROR(_xll.qlIndexFixing(Index1M,$H3311,TRUE,_xll.ohTrigger(RecalcTrigger,Trigger1M)),NA())</f>
        <v>1.5205160954078756E-2</v>
      </c>
      <c r="K3311" s="52">
        <f>IFERROR(_xll.qlIndexFixing(ONIndex1M,I3311,TRUE,_xll.ohTrigger(RecalcTrigger,Trigger1M)),NA())</f>
        <v>1.519521546253344E-2</v>
      </c>
      <c r="L3311" s="52">
        <f>IFERROR(_xll.qlIndexFixing(Index3M,H3311,TRUE,_xll.ohTrigger(RecalcTrigger,Trigger3M)),NA())</f>
        <v>1.6727461182643431E-2</v>
      </c>
      <c r="M3311" s="52">
        <f>IFERROR(_xll.qlIndexFixing(ONIndex3M,I3311,TRUE,_xll.ohTrigger(RecalcTrigger,Trigger3M)),NA())</f>
        <v>1.6692196483276689E-2</v>
      </c>
      <c r="N3311" s="52">
        <f>IFERROR(_xll.qlIndexFixing(Index6M,$H3311,TRUE,_xll.ohTrigger(RecalcTrigger,Trigger6M)),NA())</f>
        <v>1.8621725712480615E-2</v>
      </c>
      <c r="O3311" s="52">
        <f>IFERROR(_xll.qlIndexFixing(ONIndex6M,I3311,TRUE,_xll.ohTrigger(RecalcTrigger,Trigger6M)),NA())</f>
        <v>1.8535108151187529E-2</v>
      </c>
      <c r="P3311" s="52">
        <f>IFERROR(_xll.qlIndexFixing(Index1Y,$H3311,TRUE,_xll.ohTrigger(RecalcTrigger,Trigger1Y)),NA())</f>
        <v>2.0676419507699897E-2</v>
      </c>
      <c r="Q3311" s="52">
        <f>IFERROR(_xll.qlIndexFixing(ONIndex1Y,I3311,TRUE,_xll.ohTrigger(RecalcTrigger,Trigger1Y)),NA())</f>
        <v>2.046491202045253E-2</v>
      </c>
    </row>
    <row r="3312" spans="2:17" x14ac:dyDescent="0.2">
      <c r="B3312" s="46" t="s">
        <v>51</v>
      </c>
      <c r="D3312" s="49">
        <f>_xll.qlCalendarAdvance(LocalCalendar,$D3311,B3312,"f",FALSE)</f>
        <v>63017</v>
      </c>
      <c r="E3312" s="49">
        <f>_xll.qlInterestRateIndexValueDate(IndexON,D3312)</f>
        <v>63017</v>
      </c>
      <c r="F3312" s="52">
        <f>IFERROR(_xll.qlIndexFixing(IndexON,D3312,TRUE,_xll.ohTrigger(RecalcTrigger,TriggerON)),NA())</f>
        <v>1.2122781334698018E-2</v>
      </c>
      <c r="H3312" s="49">
        <f>_xll.qlCalendarAdvance(IborCalendar,$H3311,B3312,"f",FALSE)</f>
        <v>62989</v>
      </c>
      <c r="I3312" s="49">
        <f>_xll.qlInterestRateIndexValueDate(Index1M,$H3312)</f>
        <v>62991</v>
      </c>
      <c r="J3312" s="52">
        <f>IFERROR(_xll.qlIndexFixing(Index1M,$H3312,TRUE,_xll.ohTrigger(RecalcTrigger,Trigger1M)),NA())</f>
        <v>1.5205160954078756E-2</v>
      </c>
      <c r="K3312" s="52">
        <f>IFERROR(_xll.qlIndexFixing(ONIndex1M,I3312,TRUE,_xll.ohTrigger(RecalcTrigger,Trigger1M)),NA())</f>
        <v>1.519521546253344E-2</v>
      </c>
      <c r="L3312" s="52">
        <f>IFERROR(_xll.qlIndexFixing(Index3M,H3312,TRUE,_xll.ohTrigger(RecalcTrigger,Trigger3M)),NA())</f>
        <v>1.6727461182642563E-2</v>
      </c>
      <c r="M3312" s="52">
        <f>IFERROR(_xll.qlIndexFixing(ONIndex3M,I3312,TRUE,_xll.ohTrigger(RecalcTrigger,Trigger3M)),NA())</f>
        <v>1.6692196483196753E-2</v>
      </c>
      <c r="N3312" s="52">
        <f>IFERROR(_xll.qlIndexFixing(Index6M,$H3312,TRUE,_xll.ohTrigger(RecalcTrigger,Trigger6M)),NA())</f>
        <v>1.8621688506293196E-2</v>
      </c>
      <c r="O3312" s="52">
        <f>IFERROR(_xll.qlIndexFixing(ONIndex6M,I3312,TRUE,_xll.ohTrigger(RecalcTrigger,Trigger6M)),NA())</f>
        <v>1.8535069024165907E-2</v>
      </c>
      <c r="P3312" s="52">
        <f>IFERROR(_xll.qlIndexFixing(Index1Y,$H3312,TRUE,_xll.ohTrigger(RecalcTrigger,Trigger1Y)),NA())</f>
        <v>2.0676357391605494E-2</v>
      </c>
      <c r="Q3312" s="52">
        <f>IFERROR(_xll.qlIndexFixing(ONIndex1Y,I3312,TRUE,_xll.ohTrigger(RecalcTrigger,Trigger1Y)),NA())</f>
        <v>2.046484319830455E-2</v>
      </c>
    </row>
    <row r="3313" spans="2:17" x14ac:dyDescent="0.2">
      <c r="B3313" s="46" t="s">
        <v>51</v>
      </c>
      <c r="D3313" s="49">
        <f>_xll.qlCalendarAdvance(LocalCalendar,$D3312,B3313,"f",FALSE)</f>
        <v>63024</v>
      </c>
      <c r="E3313" s="49">
        <f>_xll.qlInterestRateIndexValueDate(IndexON,D3313)</f>
        <v>63024</v>
      </c>
      <c r="F3313" s="52">
        <f>IFERROR(_xll.qlIndexFixing(IndexON,D3313,TRUE,_xll.ohTrigger(RecalcTrigger,TriggerON)),NA())</f>
        <v>1.2122781334618082E-2</v>
      </c>
      <c r="H3313" s="49">
        <f>_xll.qlCalendarAdvance(IborCalendar,$H3312,B3313,"f",FALSE)</f>
        <v>62996</v>
      </c>
      <c r="I3313" s="49">
        <f>_xll.qlInterestRateIndexValueDate(Index1M,$H3313)</f>
        <v>62998</v>
      </c>
      <c r="J3313" s="52">
        <f>IFERROR(_xll.qlIndexFixing(Index1M,$H3313,TRUE,_xll.ohTrigger(RecalcTrigger,Trigger1M)),NA())</f>
        <v>1.5205160954081254E-2</v>
      </c>
      <c r="K3313" s="52">
        <f>IFERROR(_xll.qlIndexFixing(ONIndex1M,I3313,TRUE,_xll.ohTrigger(RecalcTrigger,Trigger1M)),NA())</f>
        <v>1.519521546253344E-2</v>
      </c>
      <c r="L3313" s="52">
        <f>IFERROR(_xll.qlIndexFixing(Index3M,H3313,TRUE,_xll.ohTrigger(RecalcTrigger,Trigger3M)),NA())</f>
        <v>1.6727461182642563E-2</v>
      </c>
      <c r="M3313" s="52">
        <f>IFERROR(_xll.qlIndexFixing(ONIndex3M,I3313,TRUE,_xll.ohTrigger(RecalcTrigger,Trigger3M)),NA())</f>
        <v>1.6692196483276689E-2</v>
      </c>
      <c r="N3313" s="52">
        <f>IFERROR(_xll.qlIndexFixing(Index6M,$H3313,TRUE,_xll.ohTrigger(RecalcTrigger,Trigger6M)),NA())</f>
        <v>1.8621651476199669E-2</v>
      </c>
      <c r="O3313" s="52">
        <f>IFERROR(_xll.qlIndexFixing(ONIndex6M,I3313,TRUE,_xll.ohTrigger(RecalcTrigger,Trigger6M)),NA())</f>
        <v>1.8535030071484826E-2</v>
      </c>
      <c r="P3313" s="52">
        <f>IFERROR(_xll.qlIndexFixing(Index1Y,$H3313,TRUE,_xll.ohTrigger(RecalcTrigger,Trigger1Y)),NA())</f>
        <v>2.067629558878006E-2</v>
      </c>
      <c r="Q3313" s="52">
        <f>IFERROR(_xll.qlIndexFixing(ONIndex1Y,I3313,TRUE,_xll.ohTrigger(RecalcTrigger,Trigger1Y)),NA())</f>
        <v>2.0464774682951159E-2</v>
      </c>
    </row>
    <row r="3314" spans="2:17" x14ac:dyDescent="0.2">
      <c r="B3314" s="46" t="s">
        <v>51</v>
      </c>
      <c r="D3314" s="49">
        <f>_xll.qlCalendarAdvance(LocalCalendar,$D3313,B3314,"f",FALSE)</f>
        <v>63031</v>
      </c>
      <c r="E3314" s="49">
        <f>_xll.qlInterestRateIndexValueDate(IndexON,D3314)</f>
        <v>63031</v>
      </c>
      <c r="F3314" s="52">
        <f>IFERROR(_xll.qlIndexFixing(IndexON,D3314,TRUE,_xll.ohTrigger(RecalcTrigger,TriggerON)),NA())</f>
        <v>1.2122781334618082E-2</v>
      </c>
      <c r="H3314" s="49">
        <f>_xll.qlCalendarAdvance(IborCalendar,$H3313,B3314,"f",FALSE)</f>
        <v>63003</v>
      </c>
      <c r="I3314" s="49">
        <f>_xll.qlInterestRateIndexValueDate(Index1M,$H3314)</f>
        <v>63005</v>
      </c>
      <c r="J3314" s="52">
        <f>IFERROR(_xll.qlIndexFixing(Index1M,$H3314,TRUE,_xll.ohTrigger(RecalcTrigger,Trigger1M)),NA())</f>
        <v>1.5204198107933355E-2</v>
      </c>
      <c r="K3314" s="52">
        <f>IFERROR(_xll.qlIndexFixing(ONIndex1M,I3314,TRUE,_xll.ohTrigger(RecalcTrigger,Trigger1M)),NA())</f>
        <v>1.5195215462613376E-2</v>
      </c>
      <c r="L3314" s="52">
        <f>IFERROR(_xll.qlIndexFixing(Index3M,H3314,TRUE,_xll.ohTrigger(RecalcTrigger,Trigger3M)),NA())</f>
        <v>1.6727461182643431E-2</v>
      </c>
      <c r="M3314" s="52">
        <f>IFERROR(_xll.qlIndexFixing(ONIndex3M,I3314,TRUE,_xll.ohTrigger(RecalcTrigger,Trigger3M)),NA())</f>
        <v>1.6692196483276689E-2</v>
      </c>
      <c r="N3314" s="52">
        <f>IFERROR(_xll.qlIndexFixing(Index6M,$H3314,TRUE,_xll.ohTrigger(RecalcTrigger,Trigger6M)),NA())</f>
        <v>1.8621614622201344E-2</v>
      </c>
      <c r="O3314" s="52">
        <f>IFERROR(_xll.qlIndexFixing(ONIndex6M,I3314,TRUE,_xll.ohTrigger(RecalcTrigger,Trigger6M)),NA())</f>
        <v>1.8534991293464032E-2</v>
      </c>
      <c r="P3314" s="52">
        <f>IFERROR(_xll.qlIndexFixing(Index1Y,$H3314,TRUE,_xll.ohTrigger(RecalcTrigger,Trigger1Y)),NA())</f>
        <v>2.0676234099224478E-2</v>
      </c>
      <c r="Q3314" s="52">
        <f>IFERROR(_xll.qlIndexFixing(ONIndex1Y,I3314,TRUE,_xll.ohTrigger(RecalcTrigger,Trigger1Y)),NA())</f>
        <v>2.0464706474392358E-2</v>
      </c>
    </row>
    <row r="3315" spans="2:17" x14ac:dyDescent="0.2">
      <c r="B3315" s="46" t="s">
        <v>51</v>
      </c>
      <c r="D3315" s="49">
        <f>_xll.qlCalendarAdvance(LocalCalendar,$D3314,B3315,"f",FALSE)</f>
        <v>63038</v>
      </c>
      <c r="E3315" s="49">
        <f>_xll.qlInterestRateIndexValueDate(IndexON,D3315)</f>
        <v>63038</v>
      </c>
      <c r="F3315" s="52">
        <f>IFERROR(_xll.qlIndexFixing(IndexON,D3315,TRUE,_xll.ohTrigger(RecalcTrigger,TriggerON)),NA())</f>
        <v>1.2122781334618082E-2</v>
      </c>
      <c r="H3315" s="49">
        <f>_xll.qlCalendarAdvance(IborCalendar,$H3314,B3315,"f",FALSE)</f>
        <v>63010</v>
      </c>
      <c r="I3315" s="49">
        <f>_xll.qlInterestRateIndexValueDate(Index1M,$H3315)</f>
        <v>63012</v>
      </c>
      <c r="J3315" s="52">
        <f>IFERROR(_xll.qlIndexFixing(Index1M,$H3315,TRUE,_xll.ohTrigger(RecalcTrigger,Trigger1M)),NA())</f>
        <v>1.5205160954078756E-2</v>
      </c>
      <c r="K3315" s="52">
        <f>IFERROR(_xll.qlIndexFixing(ONIndex1M,I3315,TRUE,_xll.ohTrigger(RecalcTrigger,Trigger1M)),NA())</f>
        <v>1.519521546253344E-2</v>
      </c>
      <c r="L3315" s="52">
        <f>IFERROR(_xll.qlIndexFixing(Index3M,H3315,TRUE,_xll.ohTrigger(RecalcTrigger,Trigger3M)),NA())</f>
        <v>1.6727461182643431E-2</v>
      </c>
      <c r="M3315" s="52">
        <f>IFERROR(_xll.qlIndexFixing(ONIndex3M,I3315,TRUE,_xll.ohTrigger(RecalcTrigger,Trigger3M)),NA())</f>
        <v>1.6692196483276689E-2</v>
      </c>
      <c r="N3315" s="52">
        <f>IFERROR(_xll.qlIndexFixing(Index6M,$H3315,TRUE,_xll.ohTrigger(RecalcTrigger,Trigger6M)),NA())</f>
        <v>1.8623010655466447E-2</v>
      </c>
      <c r="O3315" s="52">
        <f>IFERROR(_xll.qlIndexFixing(ONIndex6M,I3315,TRUE,_xll.ohTrigger(RecalcTrigger,Trigger6M)),NA())</f>
        <v>1.8534952689623907E-2</v>
      </c>
      <c r="P3315" s="52">
        <f>IFERROR(_xll.qlIndexFixing(Index1Y,$H3315,TRUE,_xll.ohTrigger(RecalcTrigger,Trigger1Y)),NA())</f>
        <v>2.0676172922938083E-2</v>
      </c>
      <c r="Q3315" s="52">
        <f>IFERROR(_xll.qlIndexFixing(ONIndex1Y,I3315,TRUE,_xll.ohTrigger(RecalcTrigger,Trigger1Y)),NA())</f>
        <v>2.0464638572708083E-2</v>
      </c>
    </row>
    <row r="3316" spans="2:17" x14ac:dyDescent="0.2">
      <c r="B3316" s="46" t="s">
        <v>51</v>
      </c>
      <c r="D3316" s="49">
        <f>_xll.qlCalendarAdvance(LocalCalendar,$D3315,B3316,"f",FALSE)</f>
        <v>63045</v>
      </c>
      <c r="E3316" s="49">
        <f>_xll.qlInterestRateIndexValueDate(IndexON,D3316)</f>
        <v>63045</v>
      </c>
      <c r="F3316" s="52">
        <f>IFERROR(_xll.qlIndexFixing(IndexON,D3316,TRUE,_xll.ohTrigger(RecalcTrigger,TriggerON)),NA())</f>
        <v>1.2122781334618082E-2</v>
      </c>
      <c r="H3316" s="49">
        <f>_xll.qlCalendarAdvance(IborCalendar,$H3315,B3316,"f",FALSE)</f>
        <v>63017</v>
      </c>
      <c r="I3316" s="49">
        <f>_xll.qlInterestRateIndexValueDate(Index1M,$H3316)</f>
        <v>63019</v>
      </c>
      <c r="J3316" s="52">
        <f>IFERROR(_xll.qlIndexFixing(Index1M,$H3316,TRUE,_xll.ohTrigger(RecalcTrigger,Trigger1M)),NA())</f>
        <v>1.5205160954078756E-2</v>
      </c>
      <c r="K3316" s="52">
        <f>IFERROR(_xll.qlIndexFixing(ONIndex1M,I3316,TRUE,_xll.ohTrigger(RecalcTrigger,Trigger1M)),NA())</f>
        <v>1.5195215462613376E-2</v>
      </c>
      <c r="L3316" s="52">
        <f>IFERROR(_xll.qlIndexFixing(Index3M,H3316,TRUE,_xll.ohTrigger(RecalcTrigger,Trigger3M)),NA())</f>
        <v>1.6727461182643431E-2</v>
      </c>
      <c r="M3316" s="52">
        <f>IFERROR(_xll.qlIndexFixing(ONIndex3M,I3316,TRUE,_xll.ohTrigger(RecalcTrigger,Trigger3M)),NA())</f>
        <v>1.6692196483356625E-2</v>
      </c>
      <c r="N3316" s="52">
        <f>IFERROR(_xll.qlIndexFixing(Index6M,$H3316,TRUE,_xll.ohTrigger(RecalcTrigger,Trigger6M)),NA())</f>
        <v>1.8623451801707894E-2</v>
      </c>
      <c r="O3316" s="52">
        <f>IFERROR(_xll.qlIndexFixing(ONIndex6M,I3316,TRUE,_xll.ohTrigger(RecalcTrigger,Trigger6M)),NA())</f>
        <v>1.8534914260364133E-2</v>
      </c>
      <c r="P3316" s="52">
        <f>IFERROR(_xll.qlIndexFixing(Index1Y,$H3316,TRUE,_xll.ohTrigger(RecalcTrigger,Trigger1Y)),NA())</f>
        <v>2.0676112059920662E-2</v>
      </c>
      <c r="Q3316" s="52">
        <f>IFERROR(_xll.qlIndexFixing(ONIndex1Y,I3316,TRUE,_xll.ohTrigger(RecalcTrigger,Trigger1Y)),NA())</f>
        <v>2.0464570977818397E-2</v>
      </c>
    </row>
    <row r="3317" spans="2:17" x14ac:dyDescent="0.2">
      <c r="B3317" s="46" t="s">
        <v>51</v>
      </c>
      <c r="D3317" s="49">
        <f>_xll.qlCalendarAdvance(LocalCalendar,$D3316,B3317,"f",FALSE)</f>
        <v>63052</v>
      </c>
      <c r="E3317" s="49">
        <f>_xll.qlInterestRateIndexValueDate(IndexON,D3317)</f>
        <v>63052</v>
      </c>
      <c r="F3317" s="52">
        <f>IFERROR(_xll.qlIndexFixing(IndexON,D3317,TRUE,_xll.ohTrigger(RecalcTrigger,TriggerON)),NA())</f>
        <v>1.2122781334698018E-2</v>
      </c>
      <c r="H3317" s="49">
        <f>_xll.qlCalendarAdvance(IborCalendar,$H3316,B3317,"f",FALSE)</f>
        <v>63024</v>
      </c>
      <c r="I3317" s="49">
        <f>_xll.qlInterestRateIndexValueDate(Index1M,$H3317)</f>
        <v>63026</v>
      </c>
      <c r="J3317" s="52">
        <f>IFERROR(_xll.qlIndexFixing(Index1M,$H3317,TRUE,_xll.ohTrigger(RecalcTrigger,Trigger1M)),NA())</f>
        <v>1.5205160954081254E-2</v>
      </c>
      <c r="K3317" s="52">
        <f>IFERROR(_xll.qlIndexFixing(ONIndex1M,I3317,TRUE,_xll.ohTrigger(RecalcTrigger,Trigger1M)),NA())</f>
        <v>1.519521546253344E-2</v>
      </c>
      <c r="L3317" s="52">
        <f>IFERROR(_xll.qlIndexFixing(Index3M,H3317,TRUE,_xll.ohTrigger(RecalcTrigger,Trigger3M)),NA())</f>
        <v>1.6727461182642563E-2</v>
      </c>
      <c r="M3317" s="52">
        <f>IFERROR(_xll.qlIndexFixing(ONIndex3M,I3317,TRUE,_xll.ohTrigger(RecalcTrigger,Trigger3M)),NA())</f>
        <v>1.6692196483196753E-2</v>
      </c>
      <c r="N3317" s="52">
        <f>IFERROR(_xll.qlIndexFixing(Index6M,$H3317,TRUE,_xll.ohTrigger(RecalcTrigger,Trigger6M)),NA())</f>
        <v>1.8622937892176433E-2</v>
      </c>
      <c r="O3317" s="52">
        <f>IFERROR(_xll.qlIndexFixing(ONIndex6M,I3317,TRUE,_xll.ohTrigger(RecalcTrigger,Trigger6M)),NA())</f>
        <v>1.8534876005604772E-2</v>
      </c>
      <c r="P3317" s="52">
        <f>IFERROR(_xll.qlIndexFixing(Index1Y,$H3317,TRUE,_xll.ohTrigger(RecalcTrigger,Trigger1Y)),NA())</f>
        <v>2.0676051510172436E-2</v>
      </c>
      <c r="Q3317" s="52">
        <f>IFERROR(_xll.qlIndexFixing(ONIndex1Y,I3317,TRUE,_xll.ohTrigger(RecalcTrigger,Trigger1Y)),NA())</f>
        <v>2.0464503689963109E-2</v>
      </c>
    </row>
    <row r="3318" spans="2:17" x14ac:dyDescent="0.2">
      <c r="B3318" s="46" t="s">
        <v>51</v>
      </c>
      <c r="D3318" s="49">
        <f>_xll.qlCalendarAdvance(LocalCalendar,$D3317,B3318,"f",FALSE)</f>
        <v>63059</v>
      </c>
      <c r="E3318" s="49">
        <f>_xll.qlInterestRateIndexValueDate(IndexON,D3318)</f>
        <v>63059</v>
      </c>
      <c r="F3318" s="52">
        <f>IFERROR(_xll.qlIndexFixing(IndexON,D3318,TRUE,_xll.ohTrigger(RecalcTrigger,TriggerON)),NA())</f>
        <v>1.2122781334618082E-2</v>
      </c>
      <c r="H3318" s="49">
        <f>_xll.qlCalendarAdvance(IborCalendar,$H3317,B3318,"f",FALSE)</f>
        <v>63031</v>
      </c>
      <c r="I3318" s="49">
        <f>_xll.qlInterestRateIndexValueDate(Index1M,$H3318)</f>
        <v>63033</v>
      </c>
      <c r="J3318" s="52">
        <f>IFERROR(_xll.qlIndexFixing(Index1M,$H3318,TRUE,_xll.ohTrigger(RecalcTrigger,Trigger1M)),NA())</f>
        <v>1.5205481920861756E-2</v>
      </c>
      <c r="K3318" s="52">
        <f>IFERROR(_xll.qlIndexFixing(ONIndex1M,I3318,TRUE,_xll.ohTrigger(RecalcTrigger,Trigger1M)),NA())</f>
        <v>1.5195215462613376E-2</v>
      </c>
      <c r="L3318" s="52">
        <f>IFERROR(_xll.qlIndexFixing(Index3M,H3318,TRUE,_xll.ohTrigger(RecalcTrigger,Trigger3M)),NA())</f>
        <v>1.6727461182643431E-2</v>
      </c>
      <c r="M3318" s="52">
        <f>IFERROR(_xll.qlIndexFixing(ONIndex3M,I3318,TRUE,_xll.ohTrigger(RecalcTrigger,Trigger3M)),NA())</f>
        <v>1.6692196483276689E-2</v>
      </c>
      <c r="N3318" s="52">
        <f>IFERROR(_xll.qlIndexFixing(Index6M,$H3318,TRUE,_xll.ohTrigger(RecalcTrigger,Trigger6M)),NA())</f>
        <v>1.8622901774714293E-2</v>
      </c>
      <c r="O3318" s="52">
        <f>IFERROR(_xll.qlIndexFixing(ONIndex6M,I3318,TRUE,_xll.ohTrigger(RecalcTrigger,Trigger6M)),NA())</f>
        <v>1.8534837925345826E-2</v>
      </c>
      <c r="P3318" s="52">
        <f>IFERROR(_xll.qlIndexFixing(Index1Y,$H3318,TRUE,_xll.ohTrigger(RecalcTrigger,Trigger1Y)),NA())</f>
        <v>2.0675991273693177E-2</v>
      </c>
      <c r="Q3318" s="52">
        <f>IFERROR(_xll.qlIndexFixing(ONIndex1Y,I3318,TRUE,_xll.ohTrigger(RecalcTrigger,Trigger1Y)),NA())</f>
        <v>2.0464436708742539E-2</v>
      </c>
    </row>
    <row r="3319" spans="2:17" x14ac:dyDescent="0.2">
      <c r="B3319" s="46" t="s">
        <v>51</v>
      </c>
      <c r="D3319" s="49">
        <f>_xll.qlCalendarAdvance(LocalCalendar,$D3318,B3319,"f",FALSE)</f>
        <v>63066</v>
      </c>
      <c r="E3319" s="49">
        <f>_xll.qlInterestRateIndexValueDate(IndexON,D3319)</f>
        <v>63066</v>
      </c>
      <c r="F3319" s="52">
        <f>IFERROR(_xll.qlIndexFixing(IndexON,D3319,TRUE,_xll.ohTrigger(RecalcTrigger,TriggerON)),NA())</f>
        <v>1.2122781334618082E-2</v>
      </c>
      <c r="H3319" s="49">
        <f>_xll.qlCalendarAdvance(IborCalendar,$H3318,B3319,"f",FALSE)</f>
        <v>63038</v>
      </c>
      <c r="I3319" s="49">
        <f>_xll.qlInterestRateIndexValueDate(Index1M,$H3319)</f>
        <v>63040</v>
      </c>
      <c r="J3319" s="52">
        <f>IFERROR(_xll.qlIndexFixing(Index1M,$H3319,TRUE,_xll.ohTrigger(RecalcTrigger,Trigger1M)),NA())</f>
        <v>1.5205481920861756E-2</v>
      </c>
      <c r="K3319" s="52">
        <f>IFERROR(_xll.qlIndexFixing(ONIndex1M,I3319,TRUE,_xll.ohTrigger(RecalcTrigger,Trigger1M)),NA())</f>
        <v>1.5195215462613376E-2</v>
      </c>
      <c r="L3319" s="52">
        <f>IFERROR(_xll.qlIndexFixing(Index3M,H3319,TRUE,_xll.ohTrigger(RecalcTrigger,Trigger3M)),NA())</f>
        <v>1.6727461182643431E-2</v>
      </c>
      <c r="M3319" s="52">
        <f>IFERROR(_xll.qlIndexFixing(ONIndex3M,I3319,TRUE,_xll.ohTrigger(RecalcTrigger,Trigger3M)),NA())</f>
        <v>1.6692196483196753E-2</v>
      </c>
      <c r="N3319" s="52">
        <f>IFERROR(_xll.qlIndexFixing(Index6M,$H3319,TRUE,_xll.ohTrigger(RecalcTrigger,Trigger6M)),NA())</f>
        <v>1.8622865833373206E-2</v>
      </c>
      <c r="O3319" s="52">
        <f>IFERROR(_xll.qlIndexFixing(ONIndex6M,I3319,TRUE,_xll.ohTrigger(RecalcTrigger,Trigger6M)),NA())</f>
        <v>1.853480001926755E-2</v>
      </c>
      <c r="P3319" s="52">
        <f>IFERROR(_xll.qlIndexFixing(Index1Y,$H3319,TRUE,_xll.ohTrigger(RecalcTrigger,Trigger1Y)),NA())</f>
        <v>2.067593135048355E-2</v>
      </c>
      <c r="Q3319" s="52">
        <f>IFERROR(_xll.qlIndexFixing(ONIndex1Y,I3319,TRUE,_xll.ohTrigger(RecalcTrigger,Trigger1Y)),NA())</f>
        <v>2.0464370034476431E-2</v>
      </c>
    </row>
    <row r="3320" spans="2:17" x14ac:dyDescent="0.2">
      <c r="B3320" s="46" t="s">
        <v>51</v>
      </c>
      <c r="D3320" s="49">
        <f>_xll.qlCalendarAdvance(LocalCalendar,$D3319,B3320,"f",FALSE)</f>
        <v>63073</v>
      </c>
      <c r="E3320" s="49">
        <f>_xll.qlInterestRateIndexValueDate(IndexON,D3320)</f>
        <v>63073</v>
      </c>
      <c r="F3320" s="52">
        <f>IFERROR(_xll.qlIndexFixing(IndexON,D3320,TRUE,_xll.ohTrigger(RecalcTrigger,TriggerON)),NA())</f>
        <v>1.2122781334698018E-2</v>
      </c>
      <c r="H3320" s="49">
        <f>_xll.qlCalendarAdvance(IborCalendar,$H3319,B3320,"f",FALSE)</f>
        <v>63045</v>
      </c>
      <c r="I3320" s="49">
        <f>_xll.qlInterestRateIndexValueDate(Index1M,$H3320)</f>
        <v>63047</v>
      </c>
      <c r="J3320" s="52">
        <f>IFERROR(_xll.qlIndexFixing(Index1M,$H3320,TRUE,_xll.ohTrigger(RecalcTrigger,Trigger1M)),NA())</f>
        <v>1.5205160954078756E-2</v>
      </c>
      <c r="K3320" s="52">
        <f>IFERROR(_xll.qlIndexFixing(ONIndex1M,I3320,TRUE,_xll.ohTrigger(RecalcTrigger,Trigger1M)),NA())</f>
        <v>1.519521546253344E-2</v>
      </c>
      <c r="L3320" s="52">
        <f>IFERROR(_xll.qlIndexFixing(Index3M,H3320,TRUE,_xll.ohTrigger(RecalcTrigger,Trigger3M)),NA())</f>
        <v>1.6728625445395551E-2</v>
      </c>
      <c r="M3320" s="52">
        <f>IFERROR(_xll.qlIndexFixing(ONIndex3M,I3320,TRUE,_xll.ohTrigger(RecalcTrigger,Trigger3M)),NA())</f>
        <v>1.6692196483276689E-2</v>
      </c>
      <c r="N3320" s="52">
        <f>IFERROR(_xll.qlIndexFixing(Index6M,$H3320,TRUE,_xll.ohTrigger(RecalcTrigger,Trigger6M)),NA())</f>
        <v>1.8622830068155322E-2</v>
      </c>
      <c r="O3320" s="52">
        <f>IFERROR(_xll.qlIndexFixing(ONIndex6M,I3320,TRUE,_xll.ohTrigger(RecalcTrigger,Trigger6M)),NA())</f>
        <v>1.8534762287929496E-2</v>
      </c>
      <c r="P3320" s="52">
        <f>IFERROR(_xll.qlIndexFixing(Index1Y,$H3320,TRUE,_xll.ohTrigger(RecalcTrigger,Trigger1Y)),NA())</f>
        <v>2.0675871740542896E-2</v>
      </c>
      <c r="Q3320" s="52">
        <f>IFERROR(_xll.qlIndexFixing(ONIndex1Y,I3320,TRUE,_xll.ohTrigger(RecalcTrigger,Trigger1Y)),NA())</f>
        <v>2.0464303667164785E-2</v>
      </c>
    </row>
    <row r="3321" spans="2:17" x14ac:dyDescent="0.2">
      <c r="B3321" s="46" t="s">
        <v>51</v>
      </c>
      <c r="D3321" s="49">
        <f>_xll.qlCalendarAdvance(LocalCalendar,$D3320,B3321,"f",FALSE)</f>
        <v>63080</v>
      </c>
      <c r="E3321" s="49">
        <f>_xll.qlInterestRateIndexValueDate(IndexON,D3321)</f>
        <v>63080</v>
      </c>
      <c r="F3321" s="52">
        <f>IFERROR(_xll.qlIndexFixing(IndexON,D3321,TRUE,_xll.ohTrigger(RecalcTrigger,TriggerON)),NA())</f>
        <v>1.2122781334698018E-2</v>
      </c>
      <c r="H3321" s="49">
        <f>_xll.qlCalendarAdvance(IborCalendar,$H3320,B3321,"f",FALSE)</f>
        <v>63052</v>
      </c>
      <c r="I3321" s="49">
        <f>_xll.qlInterestRateIndexValueDate(Index1M,$H3321)</f>
        <v>63054</v>
      </c>
      <c r="J3321" s="52">
        <f>IFERROR(_xll.qlIndexFixing(Index1M,$H3321,TRUE,_xll.ohTrigger(RecalcTrigger,Trigger1M)),NA())</f>
        <v>1.5205160954078756E-2</v>
      </c>
      <c r="K3321" s="52">
        <f>IFERROR(_xll.qlIndexFixing(ONIndex1M,I3321,TRUE,_xll.ohTrigger(RecalcTrigger,Trigger1M)),NA())</f>
        <v>1.5195215462613376E-2</v>
      </c>
      <c r="L3321" s="52">
        <f>IFERROR(_xll.qlIndexFixing(Index3M,H3321,TRUE,_xll.ohTrigger(RecalcTrigger,Trigger3M)),NA())</f>
        <v>1.6727461182643431E-2</v>
      </c>
      <c r="M3321" s="52">
        <f>IFERROR(_xll.qlIndexFixing(ONIndex3M,I3321,TRUE,_xll.ohTrigger(RecalcTrigger,Trigger3M)),NA())</f>
        <v>1.6692196483276689E-2</v>
      </c>
      <c r="N3321" s="52">
        <f>IFERROR(_xll.qlIndexFixing(Index6M,$H3321,TRUE,_xll.ohTrigger(RecalcTrigger,Trigger6M)),NA())</f>
        <v>1.8623272148658665E-2</v>
      </c>
      <c r="O3321" s="52">
        <f>IFERROR(_xll.qlIndexFixing(ONIndex6M,I3321,TRUE,_xll.ohTrigger(RecalcTrigger,Trigger6M)),NA())</f>
        <v>1.8534724730852048E-2</v>
      </c>
      <c r="P3321" s="52">
        <f>IFERROR(_xll.qlIndexFixing(Index1Y,$H3321,TRUE,_xll.ohTrigger(RecalcTrigger,Trigger1Y)),NA())</f>
        <v>2.0675812443870557E-2</v>
      </c>
      <c r="Q3321" s="52">
        <f>IFERROR(_xll.qlIndexFixing(ONIndex1Y,I3321,TRUE,_xll.ohTrigger(RecalcTrigger,Trigger1Y)),NA())</f>
        <v>2.0464237606567792E-2</v>
      </c>
    </row>
    <row r="3322" spans="2:17" x14ac:dyDescent="0.2">
      <c r="B3322" s="46" t="s">
        <v>51</v>
      </c>
      <c r="D3322" s="49">
        <f>_xll.qlCalendarAdvance(LocalCalendar,$D3321,B3322,"f",FALSE)</f>
        <v>63087</v>
      </c>
      <c r="E3322" s="49">
        <f>_xll.qlInterestRateIndexValueDate(IndexON,D3322)</f>
        <v>63087</v>
      </c>
      <c r="F3322" s="52">
        <f>IFERROR(_xll.qlIndexFixing(IndexON,D3322,TRUE,_xll.ohTrigger(RecalcTrigger,TriggerON)),NA())</f>
        <v>1.2122781334618082E-2</v>
      </c>
      <c r="H3322" s="49">
        <f>_xll.qlCalendarAdvance(IborCalendar,$H3321,B3322,"f",FALSE)</f>
        <v>63059</v>
      </c>
      <c r="I3322" s="49">
        <f>_xll.qlInterestRateIndexValueDate(Index1M,$H3322)</f>
        <v>63061</v>
      </c>
      <c r="J3322" s="52">
        <f>IFERROR(_xll.qlIndexFixing(Index1M,$H3322,TRUE,_xll.ohTrigger(RecalcTrigger,Trigger1M)),NA())</f>
        <v>1.5205160954078756E-2</v>
      </c>
      <c r="K3322" s="52">
        <f>IFERROR(_xll.qlIndexFixing(ONIndex1M,I3322,TRUE,_xll.ohTrigger(RecalcTrigger,Trigger1M)),NA())</f>
        <v>1.519521546253344E-2</v>
      </c>
      <c r="L3322" s="52">
        <f>IFERROR(_xll.qlIndexFixing(Index3M,H3322,TRUE,_xll.ohTrigger(RecalcTrigger,Trigger3M)),NA())</f>
        <v>1.6727461182643431E-2</v>
      </c>
      <c r="M3322" s="52">
        <f>IFERROR(_xll.qlIndexFixing(ONIndex3M,I3322,TRUE,_xll.ohTrigger(RecalcTrigger,Trigger3M)),NA())</f>
        <v>1.6692196483196753E-2</v>
      </c>
      <c r="N3322" s="52">
        <f>IFERROR(_xll.qlIndexFixing(Index6M,$H3322,TRUE,_xll.ohTrigger(RecalcTrigger,Trigger6M)),NA())</f>
        <v>1.8622759066084432E-2</v>
      </c>
      <c r="O3322" s="52">
        <f>IFERROR(_xll.qlIndexFixing(ONIndex6M,I3322,TRUE,_xll.ohTrigger(RecalcTrigger,Trigger6M)),NA())</f>
        <v>1.8534687348275014E-2</v>
      </c>
      <c r="P3322" s="52">
        <f>IFERROR(_xll.qlIndexFixing(Index1Y,$H3322,TRUE,_xll.ohTrigger(RecalcTrigger,Trigger1Y)),NA())</f>
        <v>2.0675753460467627E-2</v>
      </c>
      <c r="Q3322" s="52">
        <f>IFERROR(_xll.qlIndexFixing(ONIndex1Y,I3322,TRUE,_xll.ohTrigger(RecalcTrigger,Trigger1Y)),NA())</f>
        <v>2.0464171852685453E-2</v>
      </c>
    </row>
    <row r="3323" spans="2:17" x14ac:dyDescent="0.2">
      <c r="B3323" s="46" t="s">
        <v>51</v>
      </c>
      <c r="D3323" s="49">
        <f>_xll.qlCalendarAdvance(LocalCalendar,$D3322,B3323,"f",FALSE)</f>
        <v>63094</v>
      </c>
      <c r="E3323" s="49">
        <f>_xll.qlInterestRateIndexValueDate(IndexON,D3323)</f>
        <v>63094</v>
      </c>
      <c r="F3323" s="52">
        <f>IFERROR(_xll.qlIndexFixing(IndexON,D3323,TRUE,_xll.ohTrigger(RecalcTrigger,TriggerON)),NA())</f>
        <v>1.2122781334618082E-2</v>
      </c>
      <c r="H3323" s="49">
        <f>_xll.qlCalendarAdvance(IborCalendar,$H3322,B3323,"f",FALSE)</f>
        <v>63066</v>
      </c>
      <c r="I3323" s="49">
        <f>_xll.qlInterestRateIndexValueDate(Index1M,$H3323)</f>
        <v>63068</v>
      </c>
      <c r="J3323" s="52">
        <f>IFERROR(_xll.qlIndexFixing(Index1M,$H3323,TRUE,_xll.ohTrigger(RecalcTrigger,Trigger1M)),NA())</f>
        <v>1.5205160954081254E-2</v>
      </c>
      <c r="K3323" s="52">
        <f>IFERROR(_xll.qlIndexFixing(ONIndex1M,I3323,TRUE,_xll.ohTrigger(RecalcTrigger,Trigger1M)),NA())</f>
        <v>1.5195215462613376E-2</v>
      </c>
      <c r="L3323" s="52">
        <f>IFERROR(_xll.qlIndexFixing(Index3M,H3323,TRUE,_xll.ohTrigger(RecalcTrigger,Trigger3M)),NA())</f>
        <v>1.6727073119058276E-2</v>
      </c>
      <c r="M3323" s="52">
        <f>IFERROR(_xll.qlIndexFixing(ONIndex3M,I3323,TRUE,_xll.ohTrigger(RecalcTrigger,Trigger3M)),NA())</f>
        <v>1.6692196483276689E-2</v>
      </c>
      <c r="N3323" s="52">
        <f>IFERROR(_xll.qlIndexFixing(Index6M,$H3323,TRUE,_xll.ohTrigger(RecalcTrigger,Trigger6M)),NA())</f>
        <v>1.8620335635160287E-2</v>
      </c>
      <c r="O3323" s="52">
        <f>IFERROR(_xll.qlIndexFixing(ONIndex6M,I3323,TRUE,_xll.ohTrigger(RecalcTrigger,Trigger6M)),NA())</f>
        <v>1.8534650140198394E-2</v>
      </c>
      <c r="P3323" s="52">
        <f>IFERROR(_xll.qlIndexFixing(Index1Y,$H3323,TRUE,_xll.ohTrigger(RecalcTrigger,Trigger1Y)),NA())</f>
        <v>2.0675694790333671E-2</v>
      </c>
      <c r="Q3323" s="52">
        <f>IFERROR(_xll.qlIndexFixing(ONIndex1Y,I3323,TRUE,_xll.ohTrigger(RecalcTrigger,Trigger1Y)),NA())</f>
        <v>2.0464106405917448E-2</v>
      </c>
    </row>
    <row r="3324" spans="2:17" x14ac:dyDescent="0.2">
      <c r="B3324" s="46" t="s">
        <v>51</v>
      </c>
      <c r="D3324" s="49">
        <f>_xll.qlCalendarAdvance(LocalCalendar,$D3323,B3324,"f",FALSE)</f>
        <v>63101</v>
      </c>
      <c r="E3324" s="49">
        <f>_xll.qlInterestRateIndexValueDate(IndexON,D3324)</f>
        <v>63101</v>
      </c>
      <c r="F3324" s="52">
        <f>IFERROR(_xll.qlIndexFixing(IndexON,D3324,TRUE,_xll.ohTrigger(RecalcTrigger,TriggerON)),NA())</f>
        <v>1.2122781334618082E-2</v>
      </c>
      <c r="H3324" s="49">
        <f>_xll.qlCalendarAdvance(IborCalendar,$H3323,B3324,"f",FALSE)</f>
        <v>63073</v>
      </c>
      <c r="I3324" s="49">
        <f>_xll.qlInterestRateIndexValueDate(Index1M,$H3324)</f>
        <v>63075</v>
      </c>
      <c r="J3324" s="52">
        <f>IFERROR(_xll.qlIndexFixing(Index1M,$H3324,TRUE,_xll.ohTrigger(RecalcTrigger,Trigger1M)),NA())</f>
        <v>1.5205481920859335E-2</v>
      </c>
      <c r="K3324" s="52">
        <f>IFERROR(_xll.qlIndexFixing(ONIndex1M,I3324,TRUE,_xll.ohTrigger(RecalcTrigger,Trigger1M)),NA())</f>
        <v>1.5195215462613376E-2</v>
      </c>
      <c r="L3324" s="52">
        <f>IFERROR(_xll.qlIndexFixing(Index3M,H3324,TRUE,_xll.ohTrigger(RecalcTrigger,Trigger3M)),NA())</f>
        <v>1.6727073119058276E-2</v>
      </c>
      <c r="M3324" s="52">
        <f>IFERROR(_xll.qlIndexFixing(ONIndex3M,I3324,TRUE,_xll.ohTrigger(RecalcTrigger,Trigger3M)),NA())</f>
        <v>1.6692196483196753E-2</v>
      </c>
      <c r="N3324" s="52">
        <f>IFERROR(_xll.qlIndexFixing(Index6M,$H3324,TRUE,_xll.ohTrigger(RecalcTrigger,Trigger6M)),NA())</f>
        <v>1.8620300520569275E-2</v>
      </c>
      <c r="O3324" s="52">
        <f>IFERROR(_xll.qlIndexFixing(ONIndex6M,I3324,TRUE,_xll.ohTrigger(RecalcTrigger,Trigger6M)),NA())</f>
        <v>1.8534613106622189E-2</v>
      </c>
      <c r="P3324" s="52">
        <f>IFERROR(_xll.qlIndexFixing(Index1Y,$H3324,TRUE,_xll.ohTrigger(RecalcTrigger,Trigger1Y)),NA())</f>
        <v>2.067563643346803E-2</v>
      </c>
      <c r="Q3324" s="52">
        <f>IFERROR(_xll.qlIndexFixing(ONIndex1Y,I3324,TRUE,_xll.ohTrigger(RecalcTrigger,Trigger1Y)),NA())</f>
        <v>2.0464041265864097E-2</v>
      </c>
    </row>
    <row r="3325" spans="2:17" x14ac:dyDescent="0.2">
      <c r="B3325" s="46" t="s">
        <v>51</v>
      </c>
      <c r="D3325" s="49">
        <f>_xll.qlCalendarAdvance(LocalCalendar,$D3324,B3325,"f",FALSE)</f>
        <v>63108</v>
      </c>
      <c r="E3325" s="49">
        <f>_xll.qlInterestRateIndexValueDate(IndexON,D3325)</f>
        <v>63108</v>
      </c>
      <c r="F3325" s="52">
        <f>IFERROR(_xll.qlIndexFixing(IndexON,D3325,TRUE,_xll.ohTrigger(RecalcTrigger,TriggerON)),NA())</f>
        <v>1.2122781334698018E-2</v>
      </c>
      <c r="H3325" s="49">
        <f>_xll.qlCalendarAdvance(IborCalendar,$H3324,B3325,"f",FALSE)</f>
        <v>63080</v>
      </c>
      <c r="I3325" s="49">
        <f>_xll.qlInterestRateIndexValueDate(Index1M,$H3325)</f>
        <v>63082</v>
      </c>
      <c r="J3325" s="52">
        <f>IFERROR(_xll.qlIndexFixing(Index1M,$H3325,TRUE,_xll.ohTrigger(RecalcTrigger,Trigger1M)),NA())</f>
        <v>1.5205160954081254E-2</v>
      </c>
      <c r="K3325" s="52">
        <f>IFERROR(_xll.qlIndexFixing(ONIndex1M,I3325,TRUE,_xll.ohTrigger(RecalcTrigger,Trigger1M)),NA())</f>
        <v>1.5195215462613376E-2</v>
      </c>
      <c r="L3325" s="52">
        <f>IFERROR(_xll.qlIndexFixing(Index3M,H3325,TRUE,_xll.ohTrigger(RecalcTrigger,Trigger3M)),NA())</f>
        <v>1.6727073119059153E-2</v>
      </c>
      <c r="M3325" s="52">
        <f>IFERROR(_xll.qlIndexFixing(ONIndex3M,I3325,TRUE,_xll.ohTrigger(RecalcTrigger,Trigger3M)),NA())</f>
        <v>1.6692196483276689E-2</v>
      </c>
      <c r="N3325" s="52">
        <f>IFERROR(_xll.qlIndexFixing(Index6M,$H3325,TRUE,_xll.ohTrigger(RecalcTrigger,Trigger6M)),NA())</f>
        <v>1.862026558205487E-2</v>
      </c>
      <c r="O3325" s="52">
        <f>IFERROR(_xll.qlIndexFixing(ONIndex6M,I3325,TRUE,_xll.ohTrigger(RecalcTrigger,Trigger6M)),NA())</f>
        <v>1.8534576247386525E-2</v>
      </c>
      <c r="P3325" s="52">
        <f>IFERROR(_xll.qlIndexFixing(Index1Y,$H3325,TRUE,_xll.ohTrigger(RecalcTrigger,Trigger1Y)),NA())</f>
        <v>2.0675578389871142E-2</v>
      </c>
      <c r="Q3325" s="52">
        <f>IFERROR(_xll.qlIndexFixing(ONIndex1Y,I3325,TRUE,_xll.ohTrigger(RecalcTrigger,Trigger1Y)),NA())</f>
        <v>2.0463976432605335E-2</v>
      </c>
    </row>
    <row r="3326" spans="2:17" x14ac:dyDescent="0.2">
      <c r="B3326" s="46" t="s">
        <v>51</v>
      </c>
      <c r="D3326" s="49">
        <f>_xll.qlCalendarAdvance(LocalCalendar,$D3325,B3326,"f",FALSE)</f>
        <v>63115</v>
      </c>
      <c r="E3326" s="49">
        <f>_xll.qlInterestRateIndexValueDate(IndexON,D3326)</f>
        <v>63115</v>
      </c>
      <c r="F3326" s="52">
        <f>IFERROR(_xll.qlIndexFixing(IndexON,D3326,TRUE,_xll.ohTrigger(RecalcTrigger,TriggerON)),NA())</f>
        <v>1.2122781334618082E-2</v>
      </c>
      <c r="H3326" s="49">
        <f>_xll.qlCalendarAdvance(IborCalendar,$H3325,B3326,"f",FALSE)</f>
        <v>63087</v>
      </c>
      <c r="I3326" s="49">
        <f>_xll.qlInterestRateIndexValueDate(Index1M,$H3326)</f>
        <v>63089</v>
      </c>
      <c r="J3326" s="52">
        <f>IFERROR(_xll.qlIndexFixing(Index1M,$H3326,TRUE,_xll.ohTrigger(RecalcTrigger,Trigger1M)),NA())</f>
        <v>1.5205160954078756E-2</v>
      </c>
      <c r="K3326" s="52">
        <f>IFERROR(_xll.qlIndexFixing(ONIndex1M,I3326,TRUE,_xll.ohTrigger(RecalcTrigger,Trigger1M)),NA())</f>
        <v>1.519521546253344E-2</v>
      </c>
      <c r="L3326" s="52">
        <f>IFERROR(_xll.qlIndexFixing(Index3M,H3326,TRUE,_xll.ohTrigger(RecalcTrigger,Trigger3M)),NA())</f>
        <v>1.6727073119059153E-2</v>
      </c>
      <c r="M3326" s="52">
        <f>IFERROR(_xll.qlIndexFixing(ONIndex3M,I3326,TRUE,_xll.ohTrigger(RecalcTrigger,Trigger3M)),NA())</f>
        <v>1.6692196483196753E-2</v>
      </c>
      <c r="N3326" s="52">
        <f>IFERROR(_xll.qlIndexFixing(Index6M,$H3326,TRUE,_xll.ohTrigger(RecalcTrigger,Trigger6M)),NA())</f>
        <v>1.8620230819617521E-2</v>
      </c>
      <c r="O3326" s="52">
        <f>IFERROR(_xll.qlIndexFixing(ONIndex6M,I3326,TRUE,_xll.ohTrigger(RecalcTrigger,Trigger6M)),NA())</f>
        <v>1.8534539562651275E-2</v>
      </c>
      <c r="P3326" s="52">
        <f>IFERROR(_xll.qlIndexFixing(Index1Y,$H3326,TRUE,_xll.ohTrigger(RecalcTrigger,Trigger1Y)),NA())</f>
        <v>2.0675520659543447E-2</v>
      </c>
      <c r="Q3326" s="52">
        <f>IFERROR(_xll.qlIndexFixing(ONIndex1Y,I3326,TRUE,_xll.ohTrigger(RecalcTrigger,Trigger1Y)),NA())</f>
        <v>2.0463911906301036E-2</v>
      </c>
    </row>
    <row r="3327" spans="2:17" x14ac:dyDescent="0.2">
      <c r="B3327" s="46" t="s">
        <v>51</v>
      </c>
      <c r="D3327" s="49">
        <f>_xll.qlCalendarAdvance(LocalCalendar,$D3326,B3327,"f",FALSE)</f>
        <v>63122</v>
      </c>
      <c r="E3327" s="49">
        <f>_xll.qlInterestRateIndexValueDate(IndexON,D3327)</f>
        <v>63122</v>
      </c>
      <c r="F3327" s="52">
        <f>IFERROR(_xll.qlIndexFixing(IndexON,D3327,TRUE,_xll.ohTrigger(RecalcTrigger,TriggerON)),NA())</f>
        <v>1.2122781334618082E-2</v>
      </c>
      <c r="H3327" s="49">
        <f>_xll.qlCalendarAdvance(IborCalendar,$H3326,B3327,"f",FALSE)</f>
        <v>63094</v>
      </c>
      <c r="I3327" s="49">
        <f>_xll.qlInterestRateIndexValueDate(Index1M,$H3327)</f>
        <v>63096</v>
      </c>
      <c r="J3327" s="52">
        <f>IFERROR(_xll.qlIndexFixing(Index1M,$H3327,TRUE,_xll.ohTrigger(RecalcTrigger,Trigger1M)),NA())</f>
        <v>1.5205160954078756E-2</v>
      </c>
      <c r="K3327" s="52">
        <f>IFERROR(_xll.qlIndexFixing(ONIndex1M,I3327,TRUE,_xll.ohTrigger(RecalcTrigger,Trigger1M)),NA())</f>
        <v>1.5195215462613376E-2</v>
      </c>
      <c r="L3327" s="52">
        <f>IFERROR(_xll.qlIndexFixing(Index3M,H3327,TRUE,_xll.ohTrigger(RecalcTrigger,Trigger3M)),NA())</f>
        <v>1.6727073119059153E-2</v>
      </c>
      <c r="M3327" s="52">
        <f>IFERROR(_xll.qlIndexFixing(ONIndex3M,I3327,TRUE,_xll.ohTrigger(RecalcTrigger,Trigger3M)),NA())</f>
        <v>1.6692196483276689E-2</v>
      </c>
      <c r="N3327" s="52">
        <f>IFERROR(_xll.qlIndexFixing(Index6M,$H3327,TRUE,_xll.ohTrigger(RecalcTrigger,Trigger6M)),NA())</f>
        <v>1.8620196233256787E-2</v>
      </c>
      <c r="O3327" s="52">
        <f>IFERROR(_xll.qlIndexFixing(ONIndex6M,I3327,TRUE,_xll.ohTrigger(RecalcTrigger,Trigger6M)),NA())</f>
        <v>1.853450305241644E-2</v>
      </c>
      <c r="P3327" s="52">
        <f>IFERROR(_xll.qlIndexFixing(Index1Y,$H3327,TRUE,_xll.ohTrigger(RecalcTrigger,Trigger1Y)),NA())</f>
        <v>2.0675463242484066E-2</v>
      </c>
      <c r="Q3327" s="52">
        <f>IFERROR(_xll.qlIndexFixing(ONIndex1Y,I3327,TRUE,_xll.ohTrigger(RecalcTrigger,Trigger1Y)),NA())</f>
        <v>2.0463847686951198E-2</v>
      </c>
    </row>
    <row r="3328" spans="2:17" x14ac:dyDescent="0.2">
      <c r="B3328" s="46" t="s">
        <v>51</v>
      </c>
      <c r="D3328" s="49">
        <f>_xll.qlCalendarAdvance(LocalCalendar,$D3327,B3328,"f",FALSE)</f>
        <v>63129</v>
      </c>
      <c r="E3328" s="49">
        <f>_xll.qlInterestRateIndexValueDate(IndexON,D3328)</f>
        <v>63129</v>
      </c>
      <c r="F3328" s="52">
        <f>IFERROR(_xll.qlIndexFixing(IndexON,D3328,TRUE,_xll.ohTrigger(RecalcTrigger,TriggerON)),NA())</f>
        <v>1.2122781334698018E-2</v>
      </c>
      <c r="H3328" s="49">
        <f>_xll.qlCalendarAdvance(IborCalendar,$H3327,B3328,"f",FALSE)</f>
        <v>63101</v>
      </c>
      <c r="I3328" s="49">
        <f>_xll.qlInterestRateIndexValueDate(Index1M,$H3328)</f>
        <v>63103</v>
      </c>
      <c r="J3328" s="52">
        <f>IFERROR(_xll.qlIndexFixing(Index1M,$H3328,TRUE,_xll.ohTrigger(RecalcTrigger,Trigger1M)),NA())</f>
        <v>1.5205160954081254E-2</v>
      </c>
      <c r="K3328" s="52">
        <f>IFERROR(_xll.qlIndexFixing(ONIndex1M,I3328,TRUE,_xll.ohTrigger(RecalcTrigger,Trigger1M)),NA())</f>
        <v>1.519521546253344E-2</v>
      </c>
      <c r="L3328" s="52">
        <f>IFERROR(_xll.qlIndexFixing(Index3M,H3328,TRUE,_xll.ohTrigger(RecalcTrigger,Trigger3M)),NA())</f>
        <v>1.6727461182643431E-2</v>
      </c>
      <c r="M3328" s="52">
        <f>IFERROR(_xll.qlIndexFixing(ONIndex3M,I3328,TRUE,_xll.ohTrigger(RecalcTrigger,Trigger3M)),NA())</f>
        <v>1.6692196483276689E-2</v>
      </c>
      <c r="N3328" s="52">
        <f>IFERROR(_xll.qlIndexFixing(Index6M,$H3328,TRUE,_xll.ohTrigger(RecalcTrigger,Trigger6M)),NA())</f>
        <v>1.8620639480855582E-2</v>
      </c>
      <c r="O3328" s="52">
        <f>IFERROR(_xll.qlIndexFixing(ONIndex6M,I3328,TRUE,_xll.ohTrigger(RecalcTrigger,Trigger6M)),NA())</f>
        <v>1.8534466716602083E-2</v>
      </c>
      <c r="P3328" s="52">
        <f>IFERROR(_xll.qlIndexFixing(Index1Y,$H3328,TRUE,_xll.ohTrigger(RecalcTrigger,Trigger1Y)),NA())</f>
        <v>2.0675406138693217E-2</v>
      </c>
      <c r="Q3328" s="52">
        <f>IFERROR(_xll.qlIndexFixing(ONIndex1Y,I3328,TRUE,_xll.ohTrigger(RecalcTrigger,Trigger1Y)),NA())</f>
        <v>2.0463783774316013E-2</v>
      </c>
    </row>
    <row r="3329" spans="2:17" x14ac:dyDescent="0.2">
      <c r="B3329" s="46" t="s">
        <v>51</v>
      </c>
      <c r="D3329" s="49">
        <f>_xll.qlCalendarAdvance(LocalCalendar,$D3328,B3329,"f",FALSE)</f>
        <v>63136</v>
      </c>
      <c r="E3329" s="49">
        <f>_xll.qlInterestRateIndexValueDate(IndexON,D3329)</f>
        <v>63136</v>
      </c>
      <c r="F3329" s="52">
        <f>IFERROR(_xll.qlIndexFixing(IndexON,D3329,TRUE,_xll.ohTrigger(RecalcTrigger,TriggerON)),NA())</f>
        <v>1.2122781334618082E-2</v>
      </c>
      <c r="H3329" s="49">
        <f>_xll.qlCalendarAdvance(IborCalendar,$H3328,B3329,"f",FALSE)</f>
        <v>63108</v>
      </c>
      <c r="I3329" s="49">
        <f>_xll.qlInterestRateIndexValueDate(Index1M,$H3329)</f>
        <v>63110</v>
      </c>
      <c r="J3329" s="52">
        <f>IFERROR(_xll.qlIndexFixing(Index1M,$H3329,TRUE,_xll.ohTrigger(RecalcTrigger,Trigger1M)),NA())</f>
        <v>1.5205160954078756E-2</v>
      </c>
      <c r="K3329" s="52">
        <f>IFERROR(_xll.qlIndexFixing(ONIndex1M,I3329,TRUE,_xll.ohTrigger(RecalcTrigger,Trigger1M)),NA())</f>
        <v>1.519521546253344E-2</v>
      </c>
      <c r="L3329" s="52">
        <f>IFERROR(_xll.qlIndexFixing(Index3M,H3329,TRUE,_xll.ohTrigger(RecalcTrigger,Trigger3M)),NA())</f>
        <v>1.6727461182643431E-2</v>
      </c>
      <c r="M3329" s="52">
        <f>IFERROR(_xll.qlIndexFixing(ONIndex3M,I3329,TRUE,_xll.ohTrigger(RecalcTrigger,Trigger3M)),NA())</f>
        <v>1.6692196483276689E-2</v>
      </c>
      <c r="N3329" s="52">
        <f>IFERROR(_xll.qlIndexFixing(Index6M,$H3329,TRUE,_xll.ohTrigger(RecalcTrigger,Trigger6M)),NA())</f>
        <v>1.8620605257462671E-2</v>
      </c>
      <c r="O3329" s="52">
        <f>IFERROR(_xll.qlIndexFixing(ONIndex6M,I3329,TRUE,_xll.ohTrigger(RecalcTrigger,Trigger6M)),NA())</f>
        <v>1.8534430555128267E-2</v>
      </c>
      <c r="P3329" s="52">
        <f>IFERROR(_xll.qlIndexFixing(Index1Y,$H3329,TRUE,_xll.ohTrigger(RecalcTrigger,Trigger1Y)),NA())</f>
        <v>2.0675349348170904E-2</v>
      </c>
      <c r="Q3329" s="52">
        <f>IFERROR(_xll.qlIndexFixing(ONIndex1Y,I3329,TRUE,_xll.ohTrigger(RecalcTrigger,Trigger1Y)),NA())</f>
        <v>2.0463720168475419E-2</v>
      </c>
    </row>
    <row r="3330" spans="2:17" x14ac:dyDescent="0.2">
      <c r="B3330" s="46" t="s">
        <v>51</v>
      </c>
      <c r="D3330" s="49">
        <f>_xll.qlCalendarAdvance(LocalCalendar,$D3329,B3330,"f",FALSE)</f>
        <v>63143</v>
      </c>
      <c r="E3330" s="49">
        <f>_xll.qlInterestRateIndexValueDate(IndexON,D3330)</f>
        <v>63143</v>
      </c>
      <c r="F3330" s="52">
        <f>IFERROR(_xll.qlIndexFixing(IndexON,D3330,TRUE,_xll.ohTrigger(RecalcTrigger,TriggerON)),NA())</f>
        <v>1.2122781334618082E-2</v>
      </c>
      <c r="H3330" s="49">
        <f>_xll.qlCalendarAdvance(IborCalendar,$H3329,B3330,"f",FALSE)</f>
        <v>63115</v>
      </c>
      <c r="I3330" s="49">
        <f>_xll.qlInterestRateIndexValueDate(Index1M,$H3330)</f>
        <v>63117</v>
      </c>
      <c r="J3330" s="52">
        <f>IFERROR(_xll.qlIndexFixing(Index1M,$H3330,TRUE,_xll.ohTrigger(RecalcTrigger,Trigger1M)),NA())</f>
        <v>1.5205160954078756E-2</v>
      </c>
      <c r="K3330" s="52">
        <f>IFERROR(_xll.qlIndexFixing(ONIndex1M,I3330,TRUE,_xll.ohTrigger(RecalcTrigger,Trigger1M)),NA())</f>
        <v>1.5195215462613376E-2</v>
      </c>
      <c r="L3330" s="52">
        <f>IFERROR(_xll.qlIndexFixing(Index3M,H3330,TRUE,_xll.ohTrigger(RecalcTrigger,Trigger3M)),NA())</f>
        <v>1.6727461182643431E-2</v>
      </c>
      <c r="M3330" s="52">
        <f>IFERROR(_xll.qlIndexFixing(ONIndex3M,I3330,TRUE,_xll.ohTrigger(RecalcTrigger,Trigger3M)),NA())</f>
        <v>1.6692196483196753E-2</v>
      </c>
      <c r="N3330" s="52">
        <f>IFERROR(_xll.qlIndexFixing(Index6M,$H3330,TRUE,_xll.ohTrigger(RecalcTrigger,Trigger6M)),NA())</f>
        <v>1.8620571210155281E-2</v>
      </c>
      <c r="O3330" s="52">
        <f>IFERROR(_xll.qlIndexFixing(ONIndex6M,I3330,TRUE,_xll.ohTrigger(RecalcTrigger,Trigger6M)),NA())</f>
        <v>1.853439456807493E-2</v>
      </c>
      <c r="P3330" s="52">
        <f>IFERROR(_xll.qlIndexFixing(Index1Y,$H3330,TRUE,_xll.ohTrigger(RecalcTrigger,Trigger1Y)),NA())</f>
        <v>2.0675292870916909E-2</v>
      </c>
      <c r="Q3330" s="52">
        <f>IFERROR(_xll.qlIndexFixing(ONIndex1Y,I3330,TRUE,_xll.ohTrigger(RecalcTrigger,Trigger1Y)),NA())</f>
        <v>2.0463656869429414E-2</v>
      </c>
    </row>
    <row r="3331" spans="2:17" x14ac:dyDescent="0.2">
      <c r="B3331" s="46" t="s">
        <v>51</v>
      </c>
      <c r="D3331" s="49">
        <f>_xll.qlCalendarAdvance(LocalCalendar,$D3330,B3331,"f",FALSE)</f>
        <v>63150</v>
      </c>
      <c r="E3331" s="49">
        <f>_xll.qlInterestRateIndexValueDate(IndexON,D3331)</f>
        <v>63150</v>
      </c>
      <c r="F3331" s="52">
        <f>IFERROR(_xll.qlIndexFixing(IndexON,D3331,TRUE,_xll.ohTrigger(RecalcTrigger,TriggerON)),NA())</f>
        <v>1.2122781334618082E-2</v>
      </c>
      <c r="H3331" s="49">
        <f>_xll.qlCalendarAdvance(IborCalendar,$H3330,B3331,"f",FALSE)</f>
        <v>63122</v>
      </c>
      <c r="I3331" s="49">
        <f>_xll.qlInterestRateIndexValueDate(Index1M,$H3331)</f>
        <v>63124</v>
      </c>
      <c r="J3331" s="52">
        <f>IFERROR(_xll.qlIndexFixing(Index1M,$H3331,TRUE,_xll.ohTrigger(RecalcTrigger,Trigger1M)),NA())</f>
        <v>1.5205160954078756E-2</v>
      </c>
      <c r="K3331" s="52">
        <f>IFERROR(_xll.qlIndexFixing(ONIndex1M,I3331,TRUE,_xll.ohTrigger(RecalcTrigger,Trigger1M)),NA())</f>
        <v>1.519521546253344E-2</v>
      </c>
      <c r="L3331" s="52">
        <f>IFERROR(_xll.qlIndexFixing(Index3M,H3331,TRUE,_xll.ohTrigger(RecalcTrigger,Trigger3M)),NA())</f>
        <v>1.6727461182643431E-2</v>
      </c>
      <c r="M3331" s="52">
        <f>IFERROR(_xll.qlIndexFixing(ONIndex3M,I3331,TRUE,_xll.ohTrigger(RecalcTrigger,Trigger3M)),NA())</f>
        <v>1.6692196483276689E-2</v>
      </c>
      <c r="N3331" s="52">
        <f>IFERROR(_xll.qlIndexFixing(Index6M,$H3331,TRUE,_xll.ohTrigger(RecalcTrigger,Trigger6M)),NA())</f>
        <v>1.8620537338934286E-2</v>
      </c>
      <c r="O3331" s="52">
        <f>IFERROR(_xll.qlIndexFixing(ONIndex6M,I3331,TRUE,_xll.ohTrigger(RecalcTrigger,Trigger6M)),NA())</f>
        <v>1.8534358755681879E-2</v>
      </c>
      <c r="P3331" s="52">
        <f>IFERROR(_xll.qlIndexFixing(Index1Y,$H3331,TRUE,_xll.ohTrigger(RecalcTrigger,Trigger1Y)),NA())</f>
        <v>2.0675236706931666E-2</v>
      </c>
      <c r="Q3331" s="52">
        <f>IFERROR(_xll.qlIndexFixing(ONIndex1Y,I3331,TRUE,_xll.ohTrigger(RecalcTrigger,Trigger1Y)),NA())</f>
        <v>2.0463593877497743E-2</v>
      </c>
    </row>
    <row r="3332" spans="2:17" x14ac:dyDescent="0.2">
      <c r="B3332" s="46" t="s">
        <v>51</v>
      </c>
      <c r="D3332" s="49">
        <f>_xll.qlCalendarAdvance(LocalCalendar,$D3331,B3332,"f",FALSE)</f>
        <v>63157</v>
      </c>
      <c r="E3332" s="49">
        <f>_xll.qlInterestRateIndexValueDate(IndexON,D3332)</f>
        <v>63157</v>
      </c>
      <c r="F3332" s="52">
        <f>IFERROR(_xll.qlIndexFixing(IndexON,D3332,TRUE,_xll.ohTrigger(RecalcTrigger,TriggerON)),NA())</f>
        <v>1.2122781334698018E-2</v>
      </c>
      <c r="H3332" s="49">
        <f>_xll.qlCalendarAdvance(IborCalendar,$H3331,B3332,"f",FALSE)</f>
        <v>63129</v>
      </c>
      <c r="I3332" s="49">
        <f>_xll.qlInterestRateIndexValueDate(Index1M,$H3332)</f>
        <v>63131</v>
      </c>
      <c r="J3332" s="52">
        <f>IFERROR(_xll.qlIndexFixing(Index1M,$H3332,TRUE,_xll.ohTrigger(RecalcTrigger,Trigger1M)),NA())</f>
        <v>1.5205160954078756E-2</v>
      </c>
      <c r="K3332" s="52">
        <f>IFERROR(_xll.qlIndexFixing(ONIndex1M,I3332,TRUE,_xll.ohTrigger(RecalcTrigger,Trigger1M)),NA())</f>
        <v>1.5195215462613376E-2</v>
      </c>
      <c r="L3332" s="52">
        <f>IFERROR(_xll.qlIndexFixing(Index3M,H3332,TRUE,_xll.ohTrigger(RecalcTrigger,Trigger3M)),NA())</f>
        <v>1.6727461182643431E-2</v>
      </c>
      <c r="M3332" s="52">
        <f>IFERROR(_xll.qlIndexFixing(ONIndex3M,I3332,TRUE,_xll.ohTrigger(RecalcTrigger,Trigger3M)),NA())</f>
        <v>1.6692196483276689E-2</v>
      </c>
      <c r="N3332" s="52">
        <f>IFERROR(_xll.qlIndexFixing(Index6M,$H3332,TRUE,_xll.ohTrigger(RecalcTrigger,Trigger6M)),NA())</f>
        <v>1.8620025942600513E-2</v>
      </c>
      <c r="O3332" s="52">
        <f>IFERROR(_xll.qlIndexFixing(ONIndex6M,I3332,TRUE,_xll.ohTrigger(RecalcTrigger,Trigger6M)),NA())</f>
        <v>1.8534323117709306E-2</v>
      </c>
      <c r="P3332" s="52">
        <f>IFERROR(_xll.qlIndexFixing(Index1Y,$H3332,TRUE,_xll.ohTrigger(RecalcTrigger,Trigger1Y)),NA())</f>
        <v>2.0675180856214739E-2</v>
      </c>
      <c r="Q3332" s="52">
        <f>IFERROR(_xll.qlIndexFixing(ONIndex1Y,I3332,TRUE,_xll.ohTrigger(RecalcTrigger,Trigger1Y)),NA())</f>
        <v>2.0463531192280726E-2</v>
      </c>
    </row>
    <row r="3333" spans="2:17" x14ac:dyDescent="0.2">
      <c r="B3333" s="46" t="s">
        <v>51</v>
      </c>
      <c r="D3333" s="49">
        <f>_xll.qlCalendarAdvance(LocalCalendar,$D3332,B3333,"f",FALSE)</f>
        <v>63164</v>
      </c>
      <c r="E3333" s="49">
        <f>_xll.qlInterestRateIndexValueDate(IndexON,D3333)</f>
        <v>63164</v>
      </c>
      <c r="F3333" s="52">
        <f>IFERROR(_xll.qlIndexFixing(IndexON,D3333,TRUE,_xll.ohTrigger(RecalcTrigger,TriggerON)),NA())</f>
        <v>1.2122781334618082E-2</v>
      </c>
      <c r="H3333" s="49">
        <f>_xll.qlCalendarAdvance(IborCalendar,$H3332,B3333,"f",FALSE)</f>
        <v>63136</v>
      </c>
      <c r="I3333" s="49">
        <f>_xll.qlInterestRateIndexValueDate(Index1M,$H3333)</f>
        <v>63138</v>
      </c>
      <c r="J3333" s="52">
        <f>IFERROR(_xll.qlIndexFixing(Index1M,$H3333,TRUE,_xll.ohTrigger(RecalcTrigger,Trigger1M)),NA())</f>
        <v>1.5205160954078756E-2</v>
      </c>
      <c r="K3333" s="52">
        <f>IFERROR(_xll.qlIndexFixing(ONIndex1M,I3333,TRUE,_xll.ohTrigger(RecalcTrigger,Trigger1M)),NA())</f>
        <v>1.519617755034286E-2</v>
      </c>
      <c r="L3333" s="52">
        <f>IFERROR(_xll.qlIndexFixing(Index3M,H3333,TRUE,_xll.ohTrigger(RecalcTrigger,Trigger3M)),NA())</f>
        <v>1.6727461182643431E-2</v>
      </c>
      <c r="M3333" s="52">
        <f>IFERROR(_xll.qlIndexFixing(ONIndex3M,I3333,TRUE,_xll.ohTrigger(RecalcTrigger,Trigger3M)),NA())</f>
        <v>1.6693357475079384E-2</v>
      </c>
      <c r="N3333" s="52">
        <f>IFERROR(_xll.qlIndexFixing(Index6M,$H3333,TRUE,_xll.ohTrigger(RecalcTrigger,Trigger6M)),NA())</f>
        <v>1.8619992412699005E-2</v>
      </c>
      <c r="O3333" s="52">
        <f>IFERROR(_xll.qlIndexFixing(ONIndex6M,I3333,TRUE,_xll.ohTrigger(RecalcTrigger,Trigger6M)),NA())</f>
        <v>1.8535711460210269E-2</v>
      </c>
      <c r="P3333" s="52">
        <f>IFERROR(_xll.qlIndexFixing(Index1Y,$H3333,TRUE,_xll.ohTrigger(RecalcTrigger,Trigger1Y)),NA())</f>
        <v>2.0676882913507406E-2</v>
      </c>
      <c r="Q3333" s="52">
        <f>IFERROR(_xll.qlIndexFixing(ONIndex1Y,I3333,TRUE,_xll.ohTrigger(RecalcTrigger,Trigger1Y)),NA())</f>
        <v>2.0465200361243774E-2</v>
      </c>
    </row>
    <row r="3334" spans="2:17" x14ac:dyDescent="0.2">
      <c r="B3334" s="46" t="s">
        <v>51</v>
      </c>
      <c r="D3334" s="49">
        <f>_xll.qlCalendarAdvance(LocalCalendar,$D3333,B3334,"f",FALSE)</f>
        <v>63171</v>
      </c>
      <c r="E3334" s="49">
        <f>_xll.qlInterestRateIndexValueDate(IndexON,D3334)</f>
        <v>63171</v>
      </c>
      <c r="F3334" s="52">
        <f>IFERROR(_xll.qlIndexFixing(IndexON,D3334,TRUE,_xll.ohTrigger(RecalcTrigger,TriggerON)),NA())</f>
        <v>1.2122781334618082E-2</v>
      </c>
      <c r="H3334" s="49">
        <f>_xll.qlCalendarAdvance(IborCalendar,$H3333,B3334,"f",FALSE)</f>
        <v>63143</v>
      </c>
      <c r="I3334" s="49">
        <f>_xll.qlInterestRateIndexValueDate(Index1M,$H3334)</f>
        <v>63145</v>
      </c>
      <c r="J3334" s="52">
        <f>IFERROR(_xll.qlIndexFixing(Index1M,$H3334,TRUE,_xll.ohTrigger(RecalcTrigger,Trigger1M)),NA())</f>
        <v>1.5205160954078756E-2</v>
      </c>
      <c r="K3334" s="52">
        <f>IFERROR(_xll.qlIndexFixing(ONIndex1M,I3334,TRUE,_xll.ohTrigger(RecalcTrigger,Trigger1M)),NA())</f>
        <v>1.519521546253344E-2</v>
      </c>
      <c r="L3334" s="52">
        <f>IFERROR(_xll.qlIndexFixing(Index3M,H3334,TRUE,_xll.ohTrigger(RecalcTrigger,Trigger3M)),NA())</f>
        <v>1.6727461182643431E-2</v>
      </c>
      <c r="M3334" s="52">
        <f>IFERROR(_xll.qlIndexFixing(ONIndex3M,I3334,TRUE,_xll.ohTrigger(RecalcTrigger,Trigger3M)),NA())</f>
        <v>1.6692196483276689E-2</v>
      </c>
      <c r="N3334" s="52">
        <f>IFERROR(_xll.qlIndexFixing(Index6M,$H3334,TRUE,_xll.ohTrigger(RecalcTrigger,Trigger6M)),NA())</f>
        <v>1.8619959058874112E-2</v>
      </c>
      <c r="O3334" s="52">
        <f>IFERROR(_xll.qlIndexFixing(ONIndex6M,I3334,TRUE,_xll.ohTrigger(RecalcTrigger,Trigger6M)),NA())</f>
        <v>1.8534252365025594E-2</v>
      </c>
      <c r="P3334" s="52">
        <f>IFERROR(_xll.qlIndexFixing(Index1Y,$H3334,TRUE,_xll.ohTrigger(RecalcTrigger,Trigger1Y)),NA())</f>
        <v>2.067507009458561E-2</v>
      </c>
      <c r="Q3334" s="52">
        <f>IFERROR(_xll.qlIndexFixing(ONIndex1Y,I3334,TRUE,_xll.ohTrigger(RecalcTrigger,Trigger1Y)),NA())</f>
        <v>2.0463406742310397E-2</v>
      </c>
    </row>
    <row r="3335" spans="2:17" x14ac:dyDescent="0.2">
      <c r="B3335" s="46" t="s">
        <v>51</v>
      </c>
      <c r="D3335" s="49">
        <f>_xll.qlCalendarAdvance(LocalCalendar,$D3334,B3335,"f",FALSE)</f>
        <v>63178</v>
      </c>
      <c r="E3335" s="49">
        <f>_xll.qlInterestRateIndexValueDate(IndexON,D3335)</f>
        <v>63178</v>
      </c>
      <c r="F3335" s="52">
        <f>IFERROR(_xll.qlIndexFixing(IndexON,D3335,TRUE,_xll.ohTrigger(RecalcTrigger,TriggerON)),NA())</f>
        <v>1.2122781334698018E-2</v>
      </c>
      <c r="H3335" s="49">
        <f>_xll.qlCalendarAdvance(IborCalendar,$H3334,B3335,"f",FALSE)</f>
        <v>63150</v>
      </c>
      <c r="I3335" s="49">
        <f>_xll.qlInterestRateIndexValueDate(Index1M,$H3335)</f>
        <v>63153</v>
      </c>
      <c r="J3335" s="52">
        <f>IFERROR(_xll.qlIndexFixing(Index1M,$H3335,TRUE,_xll.ohTrigger(RecalcTrigger,Trigger1M)),NA())</f>
        <v>1.5205481920859335E-2</v>
      </c>
      <c r="K3335" s="52">
        <f>IFERROR(_xll.qlIndexFixing(ONIndex1M,I3335,TRUE,_xll.ohTrigger(RecalcTrigger,Trigger1M)),NA())</f>
        <v>1.5195856845400257E-2</v>
      </c>
      <c r="L3335" s="52">
        <f>IFERROR(_xll.qlIndexFixing(Index3M,H3335,TRUE,_xll.ohTrigger(RecalcTrigger,Trigger3M)),NA())</f>
        <v>1.6728237345811081E-2</v>
      </c>
      <c r="M3335" s="52">
        <f>IFERROR(_xll.qlIndexFixing(ONIndex3M,I3335,TRUE,_xll.ohTrigger(RecalcTrigger,Trigger3M)),NA())</f>
        <v>1.6692970465834733E-2</v>
      </c>
      <c r="N3335" s="52">
        <f>IFERROR(_xll.qlIndexFixing(Index6M,$H3335,TRUE,_xll.ohTrigger(RecalcTrigger,Trigger6M)),NA())</f>
        <v>1.8619921155821038E-2</v>
      </c>
      <c r="O3335" s="52">
        <f>IFERROR(_xll.qlIndexFixing(ONIndex6M,I3335,TRUE,_xll.ohTrigger(RecalcTrigger,Trigger6M)),NA())</f>
        <v>1.8535161480635054E-2</v>
      </c>
      <c r="P3335" s="52">
        <f>IFERROR(_xll.qlIndexFixing(Index1Y,$H3335,TRUE,_xll.ohTrigger(RecalcTrigger,Trigger1Y)),NA())</f>
        <v>2.067617915307322E-2</v>
      </c>
      <c r="Q3335" s="52">
        <f>IFERROR(_xll.qlIndexFixing(ONIndex1Y,I3335,TRUE,_xll.ohTrigger(RecalcTrigger,Trigger1Y)),NA())</f>
        <v>2.0464490599367835E-2</v>
      </c>
    </row>
    <row r="3336" spans="2:17" x14ac:dyDescent="0.2">
      <c r="B3336" s="46" t="s">
        <v>51</v>
      </c>
      <c r="D3336" s="49">
        <f>_xll.qlCalendarAdvance(LocalCalendar,$D3335,B3336,"f",FALSE)</f>
        <v>63185</v>
      </c>
      <c r="E3336" s="49">
        <f>_xll.qlInterestRateIndexValueDate(IndexON,D3336)</f>
        <v>63185</v>
      </c>
      <c r="F3336" s="52">
        <f>IFERROR(_xll.qlIndexFixing(IndexON,D3336,TRUE,_xll.ohTrigger(RecalcTrigger,TriggerON)),NA())</f>
        <v>1.2122781334618082E-2</v>
      </c>
      <c r="H3336" s="49">
        <f>_xll.qlCalendarAdvance(IborCalendar,$H3335,B3336,"f",FALSE)</f>
        <v>63157</v>
      </c>
      <c r="I3336" s="49">
        <f>_xll.qlInterestRateIndexValueDate(Index1M,$H3336)</f>
        <v>63159</v>
      </c>
      <c r="J3336" s="52">
        <f>IFERROR(_xll.qlIndexFixing(Index1M,$H3336,TRUE,_xll.ohTrigger(RecalcTrigger,Trigger1M)),NA())</f>
        <v>1.5205481920861756E-2</v>
      </c>
      <c r="K3336" s="52">
        <f>IFERROR(_xll.qlIndexFixing(ONIndex1M,I3336,TRUE,_xll.ohTrigger(RecalcTrigger,Trigger1M)),NA())</f>
        <v>1.519521546253344E-2</v>
      </c>
      <c r="L3336" s="52">
        <f>IFERROR(_xll.qlIndexFixing(Index3M,H3336,TRUE,_xll.ohTrigger(RecalcTrigger,Trigger3M)),NA())</f>
        <v>1.6726685067474989E-2</v>
      </c>
      <c r="M3336" s="52">
        <f>IFERROR(_xll.qlIndexFixing(ONIndex3M,I3336,TRUE,_xll.ohTrigger(RecalcTrigger,Trigger3M)),NA())</f>
        <v>1.6692196483356625E-2</v>
      </c>
      <c r="N3336" s="52">
        <f>IFERROR(_xll.qlIndexFixing(Index6M,$H3336,TRUE,_xll.ohTrigger(RecalcTrigger,Trigger6M)),NA())</f>
        <v>1.862037062411212E-2</v>
      </c>
      <c r="O3336" s="52">
        <f>IFERROR(_xll.qlIndexFixing(ONIndex6M,I3336,TRUE,_xll.ohTrigger(RecalcTrigger,Trigger6M)),NA())</f>
        <v>1.8534182310103731E-2</v>
      </c>
      <c r="P3336" s="52">
        <f>IFERROR(_xll.qlIndexFixing(Index1Y,$H3336,TRUE,_xll.ohTrigger(RecalcTrigger,Trigger1Y)),NA())</f>
        <v>2.0674960586029523E-2</v>
      </c>
      <c r="Q3336" s="52">
        <f>IFERROR(_xll.qlIndexFixing(ONIndex1Y,I3336,TRUE,_xll.ohTrigger(RecalcTrigger,Trigger1Y)),NA())</f>
        <v>2.0463283519918107E-2</v>
      </c>
    </row>
    <row r="3337" spans="2:17" x14ac:dyDescent="0.2">
      <c r="B3337" s="46" t="s">
        <v>51</v>
      </c>
      <c r="D3337" s="49">
        <f>_xll.qlCalendarAdvance(LocalCalendar,$D3336,B3337,"f",FALSE)</f>
        <v>63192</v>
      </c>
      <c r="E3337" s="49">
        <f>_xll.qlInterestRateIndexValueDate(IndexON,D3337)</f>
        <v>63192</v>
      </c>
      <c r="F3337" s="52">
        <f>IFERROR(_xll.qlIndexFixing(IndexON,D3337,TRUE,_xll.ohTrigger(RecalcTrigger,TriggerON)),NA())</f>
        <v>1.2122781334618082E-2</v>
      </c>
      <c r="H3337" s="49">
        <f>_xll.qlCalendarAdvance(IborCalendar,$H3336,B3337,"f",FALSE)</f>
        <v>63164</v>
      </c>
      <c r="I3337" s="49">
        <f>_xll.qlInterestRateIndexValueDate(Index1M,$H3337)</f>
        <v>63166</v>
      </c>
      <c r="J3337" s="52">
        <f>IFERROR(_xll.qlIndexFixing(Index1M,$H3337,TRUE,_xll.ohTrigger(RecalcTrigger,Trigger1M)),NA())</f>
        <v>1.5205160954078756E-2</v>
      </c>
      <c r="K3337" s="52">
        <f>IFERROR(_xll.qlIndexFixing(ONIndex1M,I3337,TRUE,_xll.ohTrigger(RecalcTrigger,Trigger1M)),NA())</f>
        <v>1.519521546253344E-2</v>
      </c>
      <c r="L3337" s="52">
        <f>IFERROR(_xll.qlIndexFixing(Index3M,H3337,TRUE,_xll.ohTrigger(RecalcTrigger,Trigger3M)),NA())</f>
        <v>1.6726685067474989E-2</v>
      </c>
      <c r="M3337" s="52">
        <f>IFERROR(_xll.qlIndexFixing(ONIndex3M,I3337,TRUE,_xll.ohTrigger(RecalcTrigger,Trigger3M)),NA())</f>
        <v>1.6692196483276689E-2</v>
      </c>
      <c r="N3337" s="52">
        <f>IFERROR(_xll.qlIndexFixing(Index6M,$H3337,TRUE,_xll.ohTrigger(RecalcTrigger,Trigger6M)),NA())</f>
        <v>1.8620337809403368E-2</v>
      </c>
      <c r="O3337" s="52">
        <f>IFERROR(_xll.qlIndexFixing(ONIndex6M,I3337,TRUE,_xll.ohTrigger(RecalcTrigger,Trigger6M)),NA())</f>
        <v>1.8534147544233548E-2</v>
      </c>
      <c r="P3337" s="52">
        <f>IFERROR(_xll.qlIndexFixing(Index1Y,$H3337,TRUE,_xll.ohTrigger(RecalcTrigger,Trigger1Y)),NA())</f>
        <v>2.0674906301653296E-2</v>
      </c>
      <c r="Q3337" s="52">
        <f>IFERROR(_xll.qlIndexFixing(ONIndex1Y,I3337,TRUE,_xll.ohTrigger(RecalcTrigger,Trigger1Y)),NA())</f>
        <v>2.0463222368913847E-2</v>
      </c>
    </row>
    <row r="3338" spans="2:17" x14ac:dyDescent="0.2">
      <c r="B3338" s="46" t="s">
        <v>51</v>
      </c>
      <c r="D3338" s="49">
        <f>_xll.qlCalendarAdvance(LocalCalendar,$D3337,B3338,"f",FALSE)</f>
        <v>63199</v>
      </c>
      <c r="E3338" s="49">
        <f>_xll.qlInterestRateIndexValueDate(IndexON,D3338)</f>
        <v>63199</v>
      </c>
      <c r="F3338" s="52">
        <f>IFERROR(_xll.qlIndexFixing(IndexON,D3338,TRUE,_xll.ohTrigger(RecalcTrigger,TriggerON)),NA())</f>
        <v>1.2122781334618082E-2</v>
      </c>
      <c r="H3338" s="49">
        <f>_xll.qlCalendarAdvance(IborCalendar,$H3337,B3338,"f",FALSE)</f>
        <v>63171</v>
      </c>
      <c r="I3338" s="49">
        <f>_xll.qlInterestRateIndexValueDate(Index1M,$H3338)</f>
        <v>63173</v>
      </c>
      <c r="J3338" s="52">
        <f>IFERROR(_xll.qlIndexFixing(Index1M,$H3338,TRUE,_xll.ohTrigger(RecalcTrigger,Trigger1M)),NA())</f>
        <v>1.5205481920859335E-2</v>
      </c>
      <c r="K3338" s="52">
        <f>IFERROR(_xll.qlIndexFixing(ONIndex1M,I3338,TRUE,_xll.ohTrigger(RecalcTrigger,Trigger1M)),NA())</f>
        <v>1.5195215462613376E-2</v>
      </c>
      <c r="L3338" s="52">
        <f>IFERROR(_xll.qlIndexFixing(Index3M,H3338,TRUE,_xll.ohTrigger(RecalcTrigger,Trigger3M)),NA())</f>
        <v>1.6726685067474989E-2</v>
      </c>
      <c r="M3338" s="52">
        <f>IFERROR(_xll.qlIndexFixing(ONIndex3M,I3338,TRUE,_xll.ohTrigger(RecalcTrigger,Trigger3M)),NA())</f>
        <v>1.6692196483276689E-2</v>
      </c>
      <c r="N3338" s="52">
        <f>IFERROR(_xll.qlIndexFixing(Index6M,$H3338,TRUE,_xll.ohTrigger(RecalcTrigger,Trigger6M)),NA())</f>
        <v>1.8620305170782329E-2</v>
      </c>
      <c r="O3338" s="52">
        <f>IFERROR(_xll.qlIndexFixing(ONIndex6M,I3338,TRUE,_xll.ohTrigger(RecalcTrigger,Trigger6M)),NA())</f>
        <v>1.8534112953023651E-2</v>
      </c>
      <c r="P3338" s="52">
        <f>IFERROR(_xll.qlIndexFixing(Index1Y,$H3338,TRUE,_xll.ohTrigger(RecalcTrigger,Trigger1Y)),NA())</f>
        <v>2.0674852330545165E-2</v>
      </c>
      <c r="Q3338" s="52">
        <f>IFERROR(_xll.qlIndexFixing(ONIndex1Y,I3338,TRUE,_xll.ohTrigger(RecalcTrigger,Trigger1Y)),NA())</f>
        <v>2.0463161524784113E-2</v>
      </c>
    </row>
    <row r="3339" spans="2:17" x14ac:dyDescent="0.2">
      <c r="B3339" s="46" t="s">
        <v>51</v>
      </c>
      <c r="D3339" s="49">
        <f>_xll.qlCalendarAdvance(LocalCalendar,$D3338,B3339,"f",FALSE)</f>
        <v>63206</v>
      </c>
      <c r="E3339" s="49">
        <f>_xll.qlInterestRateIndexValueDate(IndexON,D3339)</f>
        <v>63206</v>
      </c>
      <c r="F3339" s="52">
        <f>IFERROR(_xll.qlIndexFixing(IndexON,D3339,TRUE,_xll.ohTrigger(RecalcTrigger,TriggerON)),NA())</f>
        <v>1.2122781334698018E-2</v>
      </c>
      <c r="H3339" s="49">
        <f>_xll.qlCalendarAdvance(IborCalendar,$H3338,B3339,"f",FALSE)</f>
        <v>63178</v>
      </c>
      <c r="I3339" s="49">
        <f>_xll.qlInterestRateIndexValueDate(Index1M,$H3339)</f>
        <v>63180</v>
      </c>
      <c r="J3339" s="52">
        <f>IFERROR(_xll.qlIndexFixing(Index1M,$H3339,TRUE,_xll.ohTrigger(RecalcTrigger,Trigger1M)),NA())</f>
        <v>1.5205160954081254E-2</v>
      </c>
      <c r="K3339" s="52">
        <f>IFERROR(_xll.qlIndexFixing(ONIndex1M,I3339,TRUE,_xll.ohTrigger(RecalcTrigger,Trigger1M)),NA())</f>
        <v>1.5195215462613376E-2</v>
      </c>
      <c r="L3339" s="52">
        <f>IFERROR(_xll.qlIndexFixing(Index3M,H3339,TRUE,_xll.ohTrigger(RecalcTrigger,Trigger3M)),NA())</f>
        <v>1.6726685067474101E-2</v>
      </c>
      <c r="M3339" s="52">
        <f>IFERROR(_xll.qlIndexFixing(ONIndex3M,I3339,TRUE,_xll.ohTrigger(RecalcTrigger,Trigger3M)),NA())</f>
        <v>1.6692196483276689E-2</v>
      </c>
      <c r="N3339" s="52">
        <f>IFERROR(_xll.qlIndexFixing(Index6M,$H3339,TRUE,_xll.ohTrigger(RecalcTrigger,Trigger6M)),NA())</f>
        <v>1.8620272708245497E-2</v>
      </c>
      <c r="O3339" s="52">
        <f>IFERROR(_xll.qlIndexFixing(ONIndex6M,I3339,TRUE,_xll.ohTrigger(RecalcTrigger,Trigger6M)),NA())</f>
        <v>1.8534078536154297E-2</v>
      </c>
      <c r="P3339" s="52">
        <f>IFERROR(_xll.qlIndexFixing(Index1Y,$H3339,TRUE,_xll.ohTrigger(RecalcTrigger,Trigger1Y)),NA())</f>
        <v>2.0674798672705351E-2</v>
      </c>
      <c r="Q3339" s="52">
        <f>IFERROR(_xll.qlIndexFixing(ONIndex1Y,I3339,TRUE,_xll.ohTrigger(RecalcTrigger,Trigger1Y)),NA())</f>
        <v>2.0463100987528904E-2</v>
      </c>
    </row>
    <row r="3340" spans="2:17" x14ac:dyDescent="0.2">
      <c r="B3340" s="46" t="s">
        <v>51</v>
      </c>
      <c r="D3340" s="49">
        <f>_xll.qlCalendarAdvance(LocalCalendar,$D3339,B3340,"f",FALSE)</f>
        <v>63213</v>
      </c>
      <c r="E3340" s="49">
        <f>_xll.qlInterestRateIndexValueDate(IndexON,D3340)</f>
        <v>63213</v>
      </c>
      <c r="F3340" s="52">
        <f>IFERROR(_xll.qlIndexFixing(IndexON,D3340,TRUE,_xll.ohTrigger(RecalcTrigger,TriggerON)),NA())</f>
        <v>1.2122781334618082E-2</v>
      </c>
      <c r="H3340" s="49">
        <f>_xll.qlCalendarAdvance(IborCalendar,$H3339,B3340,"f",FALSE)</f>
        <v>63186</v>
      </c>
      <c r="I3340" s="49">
        <f>_xll.qlInterestRateIndexValueDate(Index1M,$H3340)</f>
        <v>63188</v>
      </c>
      <c r="J3340" s="52">
        <f>IFERROR(_xll.qlIndexFixing(Index1M,$H3340,TRUE,_xll.ohTrigger(RecalcTrigger,Trigger1M)),NA())</f>
        <v>1.5205160954078756E-2</v>
      </c>
      <c r="K3340" s="52">
        <f>IFERROR(_xll.qlIndexFixing(ONIndex1M,I3340,TRUE,_xll.ohTrigger(RecalcTrigger,Trigger1M)),NA())</f>
        <v>1.5196177550362844E-2</v>
      </c>
      <c r="L3340" s="52">
        <f>IFERROR(_xll.qlIndexFixing(Index3M,H3340,TRUE,_xll.ohTrigger(RecalcTrigger,Trigger3M)),NA())</f>
        <v>1.6727073119060035E-2</v>
      </c>
      <c r="M3340" s="52">
        <f>IFERROR(_xll.qlIndexFixing(ONIndex3M,I3340,TRUE,_xll.ohTrigger(RecalcTrigger,Trigger3M)),NA())</f>
        <v>1.6693357475079384E-2</v>
      </c>
      <c r="N3340" s="52">
        <f>IFERROR(_xll.qlIndexFixing(Index6M,$H3340,TRUE,_xll.ohTrigger(RecalcTrigger,Trigger6M)),NA())</f>
        <v>1.8620235823818554E-2</v>
      </c>
      <c r="O3340" s="52">
        <f>IFERROR(_xll.qlIndexFixing(ONIndex6M,I3340,TRUE,_xll.ohTrigger(RecalcTrigger,Trigger6M)),NA())</f>
        <v>1.8535463451037071E-2</v>
      </c>
      <c r="P3340" s="52">
        <f>IFERROR(_xll.qlIndexFixing(Index1Y,$H3340,TRUE,_xll.ohTrigger(RecalcTrigger,Trigger1Y)),NA())</f>
        <v>2.0674151778513165E-2</v>
      </c>
      <c r="Q3340" s="52">
        <f>IFERROR(_xll.qlIndexFixing(ONIndex1Y,I3340,TRUE,_xll.ohTrigger(RecalcTrigger,Trigger1Y)),NA())</f>
        <v>2.0464764120500245E-2</v>
      </c>
    </row>
    <row r="3341" spans="2:17" x14ac:dyDescent="0.2">
      <c r="B3341" s="46" t="s">
        <v>51</v>
      </c>
      <c r="D3341" s="49">
        <f>_xll.qlCalendarAdvance(LocalCalendar,$D3340,B3341,"f",FALSE)</f>
        <v>63220</v>
      </c>
      <c r="E3341" s="49">
        <f>_xll.qlInterestRateIndexValueDate(IndexON,D3341)</f>
        <v>63220</v>
      </c>
      <c r="F3341" s="52">
        <f>IFERROR(_xll.qlIndexFixing(IndexON,D3341,TRUE,_xll.ohTrigger(RecalcTrigger,TriggerON)),NA())</f>
        <v>1.2122781334618082E-2</v>
      </c>
      <c r="H3341" s="49">
        <f>_xll.qlCalendarAdvance(IborCalendar,$H3340,B3341,"f",FALSE)</f>
        <v>63193</v>
      </c>
      <c r="I3341" s="49">
        <f>_xll.qlInterestRateIndexValueDate(Index1M,$H3341)</f>
        <v>63195</v>
      </c>
      <c r="J3341" s="52">
        <f>IFERROR(_xll.qlIndexFixing(Index1M,$H3341,TRUE,_xll.ohTrigger(RecalcTrigger,Trigger1M)),NA())</f>
        <v>1.5204839996330474E-2</v>
      </c>
      <c r="K3341" s="52">
        <f>IFERROR(_xll.qlIndexFixing(ONIndex1M,I3341,TRUE,_xll.ohTrigger(RecalcTrigger,Trigger1M)),NA())</f>
        <v>1.5195856845400257E-2</v>
      </c>
      <c r="L3341" s="52">
        <f>IFERROR(_xll.qlIndexFixing(Index3M,H3341,TRUE,_xll.ohTrigger(RecalcTrigger,Trigger3M)),NA())</f>
        <v>1.6726685067474101E-2</v>
      </c>
      <c r="M3341" s="52">
        <f>IFERROR(_xll.qlIndexFixing(ONIndex3M,I3341,TRUE,_xll.ohTrigger(RecalcTrigger,Trigger3M)),NA())</f>
        <v>1.6692970465834733E-2</v>
      </c>
      <c r="N3341" s="52">
        <f>IFERROR(_xll.qlIndexFixing(Index6M,$H3341,TRUE,_xll.ohTrigger(RecalcTrigger,Trigger6M)),NA())</f>
        <v>1.8619725937860789E-2</v>
      </c>
      <c r="O3341" s="52">
        <f>IFERROR(_xll.qlIndexFixing(ONIndex6M,I3341,TRUE,_xll.ohTrigger(RecalcTrigger,Trigger6M)),NA())</f>
        <v>1.8534954733802067E-2</v>
      </c>
      <c r="P3341" s="52">
        <f>IFERROR(_xll.qlIndexFixing(Index1Y,$H3341,TRUE,_xll.ohTrigger(RecalcTrigger,Trigger1Y)),NA())</f>
        <v>2.0675856766615854E-2</v>
      </c>
      <c r="Q3341" s="52">
        <f>IFERROR(_xll.qlIndexFixing(ONIndex1Y,I3341,TRUE,_xll.ohTrigger(RecalcTrigger,Trigger1Y)),NA())</f>
        <v>2.046412693994526E-2</v>
      </c>
    </row>
    <row r="3342" spans="2:17" x14ac:dyDescent="0.2">
      <c r="B3342" s="46" t="s">
        <v>51</v>
      </c>
      <c r="D3342" s="49">
        <f>_xll.qlCalendarAdvance(LocalCalendar,$D3341,B3342,"f",FALSE)</f>
        <v>63227</v>
      </c>
      <c r="E3342" s="49">
        <f>_xll.qlInterestRateIndexValueDate(IndexON,D3342)</f>
        <v>63227</v>
      </c>
      <c r="F3342" s="52">
        <f>IFERROR(_xll.qlIndexFixing(IndexON,D3342,TRUE,_xll.ohTrigger(RecalcTrigger,TriggerON)),NA())</f>
        <v>1.2122781334698018E-2</v>
      </c>
      <c r="H3342" s="49">
        <f>_xll.qlCalendarAdvance(IborCalendar,$H3341,B3342,"f",FALSE)</f>
        <v>63200</v>
      </c>
      <c r="I3342" s="49">
        <f>_xll.qlInterestRateIndexValueDate(Index1M,$H3342)</f>
        <v>63202</v>
      </c>
      <c r="J3342" s="52">
        <f>IFERROR(_xll.qlIndexFixing(Index1M,$H3342,TRUE,_xll.ohTrigger(RecalcTrigger,Trigger1M)),NA())</f>
        <v>1.5204839996330474E-2</v>
      </c>
      <c r="K3342" s="52">
        <f>IFERROR(_xll.qlIndexFixing(ONIndex1M,I3342,TRUE,_xll.ohTrigger(RecalcTrigger,Trigger1M)),NA())</f>
        <v>1.519617755034286E-2</v>
      </c>
      <c r="L3342" s="52">
        <f>IFERROR(_xll.qlIndexFixing(Index3M,H3342,TRUE,_xll.ohTrigger(RecalcTrigger,Trigger3M)),NA())</f>
        <v>1.6726685067474101E-2</v>
      </c>
      <c r="M3342" s="52">
        <f>IFERROR(_xll.qlIndexFixing(ONIndex3M,I3342,TRUE,_xll.ohTrigger(RecalcTrigger,Trigger3M)),NA())</f>
        <v>1.6693357475079384E-2</v>
      </c>
      <c r="N3342" s="52">
        <f>IFERROR(_xll.qlIndexFixing(Index6M,$H3342,TRUE,_xll.ohTrigger(RecalcTrigger,Trigger6M)),NA())</f>
        <v>1.8619694017801707E-2</v>
      </c>
      <c r="O3342" s="52">
        <f>IFERROR(_xll.qlIndexFixing(ONIndex6M,I3342,TRUE,_xll.ohTrigger(RecalcTrigger,Trigger6M)),NA())</f>
        <v>1.8535395603649363E-2</v>
      </c>
      <c r="P3342" s="52">
        <f>IFERROR(_xll.qlIndexFixing(Index1Y,$H3342,TRUE,_xll.ohTrigger(RecalcTrigger,Trigger1Y)),NA())</f>
        <v>2.0676390197703381E-2</v>
      </c>
      <c r="Q3342" s="52">
        <f>IFERROR(_xll.qlIndexFixing(ONIndex1Y,I3342,TRUE,_xll.ohTrigger(RecalcTrigger,Trigger1Y)),NA())</f>
        <v>2.0464644779043528E-2</v>
      </c>
    </row>
    <row r="3343" spans="2:17" x14ac:dyDescent="0.2">
      <c r="B3343" s="46" t="s">
        <v>51</v>
      </c>
      <c r="D3343" s="49">
        <f>_xll.qlCalendarAdvance(LocalCalendar,$D3342,B3343,"f",FALSE)</f>
        <v>63234</v>
      </c>
      <c r="E3343" s="49">
        <f>_xll.qlInterestRateIndexValueDate(IndexON,D3343)</f>
        <v>63234</v>
      </c>
      <c r="F3343" s="52">
        <f>IFERROR(_xll.qlIndexFixing(IndexON,D3343,TRUE,_xll.ohTrigger(RecalcTrigger,TriggerON)),NA())</f>
        <v>1.2122781334618082E-2</v>
      </c>
      <c r="H3343" s="49">
        <f>_xll.qlCalendarAdvance(IborCalendar,$H3342,B3343,"f",FALSE)</f>
        <v>63207</v>
      </c>
      <c r="I3343" s="49">
        <f>_xll.qlInterestRateIndexValueDate(Index1M,$H3343)</f>
        <v>63209</v>
      </c>
      <c r="J3343" s="52">
        <f>IFERROR(_xll.qlIndexFixing(Index1M,$H3343,TRUE,_xll.ohTrigger(RecalcTrigger,Trigger1M)),NA())</f>
        <v>1.5205160954078756E-2</v>
      </c>
      <c r="K3343" s="52">
        <f>IFERROR(_xll.qlIndexFixing(ONIndex1M,I3343,TRUE,_xll.ohTrigger(RecalcTrigger,Trigger1M)),NA())</f>
        <v>1.5195856845400257E-2</v>
      </c>
      <c r="L3343" s="52">
        <f>IFERROR(_xll.qlIndexFixing(Index3M,H3343,TRUE,_xll.ohTrigger(RecalcTrigger,Trigger3M)),NA())</f>
        <v>1.6726685067474101E-2</v>
      </c>
      <c r="M3343" s="52">
        <f>IFERROR(_xll.qlIndexFixing(ONIndex3M,I3343,TRUE,_xll.ohTrigger(RecalcTrigger,Trigger3M)),NA())</f>
        <v>1.6692970465861379E-2</v>
      </c>
      <c r="N3343" s="52">
        <f>IFERROR(_xll.qlIndexFixing(Index6M,$H3343,TRUE,_xll.ohTrigger(RecalcTrigger,Trigger6M)),NA())</f>
        <v>1.8619662273819677E-2</v>
      </c>
      <c r="O3343" s="52">
        <f>IFERROR(_xll.qlIndexFixing(ONIndex6M,I3343,TRUE,_xll.ohTrigger(RecalcTrigger,Trigger6M)),NA())</f>
        <v>1.8534887213998985E-2</v>
      </c>
      <c r="P3343" s="52">
        <f>IFERROR(_xll.qlIndexFixing(Index1Y,$H3343,TRUE,_xll.ohTrigger(RecalcTrigger,Trigger1Y)),NA())</f>
        <v>2.0675751810891305E-2</v>
      </c>
      <c r="Q3343" s="52">
        <f>IFERROR(_xll.qlIndexFixing(ONIndex1Y,I3343,TRUE,_xll.ohTrigger(RecalcTrigger,Trigger1Y)),NA())</f>
        <v>2.0464008175187232E-2</v>
      </c>
    </row>
    <row r="3344" spans="2:17" x14ac:dyDescent="0.2">
      <c r="B3344" s="46" t="s">
        <v>51</v>
      </c>
      <c r="D3344" s="49">
        <f>_xll.qlCalendarAdvance(LocalCalendar,$D3343,B3344,"f",FALSE)</f>
        <v>63241</v>
      </c>
      <c r="E3344" s="49">
        <f>_xll.qlInterestRateIndexValueDate(IndexON,D3344)</f>
        <v>63241</v>
      </c>
      <c r="F3344" s="52">
        <f>IFERROR(_xll.qlIndexFixing(IndexON,D3344,TRUE,_xll.ohTrigger(RecalcTrigger,TriggerON)),NA())</f>
        <v>1.2122781334618082E-2</v>
      </c>
      <c r="H3344" s="49">
        <f>_xll.qlCalendarAdvance(IborCalendar,$H3343,B3344,"f",FALSE)</f>
        <v>63214</v>
      </c>
      <c r="I3344" s="49">
        <f>_xll.qlInterestRateIndexValueDate(Index1M,$H3344)</f>
        <v>63216</v>
      </c>
      <c r="J3344" s="52">
        <f>IFERROR(_xll.qlIndexFixing(Index1M,$H3344,TRUE,_xll.ohTrigger(RecalcTrigger,Trigger1M)),NA())</f>
        <v>1.5204839996333052E-2</v>
      </c>
      <c r="K3344" s="52">
        <f>IFERROR(_xll.qlIndexFixing(ONIndex1M,I3344,TRUE,_xll.ohTrigger(RecalcTrigger,Trigger1M)),NA())</f>
        <v>1.5195856845400257E-2</v>
      </c>
      <c r="L3344" s="52">
        <f>IFERROR(_xll.qlIndexFixing(Index3M,H3344,TRUE,_xll.ohTrigger(RecalcTrigger,Trigger3M)),NA())</f>
        <v>1.6726685067474101E-2</v>
      </c>
      <c r="M3344" s="52">
        <f>IFERROR(_xll.qlIndexFixing(ONIndex3M,I3344,TRUE,_xll.ohTrigger(RecalcTrigger,Trigger3M)),NA())</f>
        <v>1.6692970465834733E-2</v>
      </c>
      <c r="N3344" s="52">
        <f>IFERROR(_xll.qlIndexFixing(Index6M,$H3344,TRUE,_xll.ohTrigger(RecalcTrigger,Trigger6M)),NA())</f>
        <v>1.8619630705913378E-2</v>
      </c>
      <c r="O3344" s="52">
        <f>IFERROR(_xll.qlIndexFixing(ONIndex6M,I3344,TRUE,_xll.ohTrigger(RecalcTrigger,Trigger6M)),NA())</f>
        <v>1.8534853715754807E-2</v>
      </c>
      <c r="P3344" s="52">
        <f>IFERROR(_xll.qlIndexFixing(Index1Y,$H3344,TRUE,_xll.ohTrigger(RecalcTrigger,Trigger1Y)),NA())</f>
        <v>2.0675699802984223E-2</v>
      </c>
      <c r="Q3344" s="52">
        <f>IFERROR(_xll.qlIndexFixing(ONIndex1Y,I3344,TRUE,_xll.ohTrigger(RecalcTrigger,Trigger1Y)),NA())</f>
        <v>2.0463949253146652E-2</v>
      </c>
    </row>
    <row r="3345" spans="2:17" x14ac:dyDescent="0.2">
      <c r="B3345" s="46" t="s">
        <v>51</v>
      </c>
      <c r="D3345" s="49">
        <f>_xll.qlCalendarAdvance(LocalCalendar,$D3344,B3345,"f",FALSE)</f>
        <v>63248</v>
      </c>
      <c r="E3345" s="49">
        <f>_xll.qlInterestRateIndexValueDate(IndexON,D3345)</f>
        <v>63248</v>
      </c>
      <c r="F3345" s="52">
        <f>IFERROR(_xll.qlIndexFixing(IndexON,D3345,TRUE,_xll.ohTrigger(RecalcTrigger,TriggerON)),NA())</f>
        <v>1.2122781334618082E-2</v>
      </c>
      <c r="H3345" s="49">
        <f>_xll.qlCalendarAdvance(IborCalendar,$H3344,B3345,"f",FALSE)</f>
        <v>63221</v>
      </c>
      <c r="I3345" s="49">
        <f>_xll.qlInterestRateIndexValueDate(Index1M,$H3345)</f>
        <v>63223</v>
      </c>
      <c r="J3345" s="52">
        <f>IFERROR(_xll.qlIndexFixing(Index1M,$H3345,TRUE,_xll.ohTrigger(RecalcTrigger,Trigger1M)),NA())</f>
        <v>1.5203877177278891E-2</v>
      </c>
      <c r="K3345" s="52">
        <f>IFERROR(_xll.qlIndexFixing(ONIndex1M,I3345,TRUE,_xll.ohTrigger(RecalcTrigger,Trigger1M)),NA())</f>
        <v>1.5195856845400257E-2</v>
      </c>
      <c r="L3345" s="52">
        <f>IFERROR(_xll.qlIndexFixing(Index3M,H3345,TRUE,_xll.ohTrigger(RecalcTrigger,Trigger3M)),NA())</f>
        <v>1.6726297027888568E-2</v>
      </c>
      <c r="M3345" s="52">
        <f>IFERROR(_xll.qlIndexFixing(ONIndex3M,I3345,TRUE,_xll.ohTrigger(RecalcTrigger,Trigger3M)),NA())</f>
        <v>1.6692970465834733E-2</v>
      </c>
      <c r="N3345" s="52">
        <f>IFERROR(_xll.qlIndexFixing(Index6M,$H3345,TRUE,_xll.ohTrigger(RecalcTrigger,Trigger6M)),NA())</f>
        <v>1.861959931408325E-2</v>
      </c>
      <c r="O3345" s="52">
        <f>IFERROR(_xll.qlIndexFixing(ONIndex6M,I3345,TRUE,_xll.ohTrigger(RecalcTrigger,Trigger6M)),NA())</f>
        <v>1.8534820391984397E-2</v>
      </c>
      <c r="P3345" s="52">
        <f>IFERROR(_xll.qlIndexFixing(Index1Y,$H3345,TRUE,_xll.ohTrigger(RecalcTrigger,Trigger1Y)),NA())</f>
        <v>2.0675648108380747E-2</v>
      </c>
      <c r="Q3345" s="52">
        <f>IFERROR(_xll.qlIndexFixing(ONIndex1Y,I3345,TRUE,_xll.ohTrigger(RecalcTrigger,Trigger1Y)),NA())</f>
        <v>2.0463890638007243E-2</v>
      </c>
    </row>
    <row r="3346" spans="2:17" x14ac:dyDescent="0.2">
      <c r="B3346" s="46" t="s">
        <v>51</v>
      </c>
      <c r="D3346" s="49">
        <f>_xll.qlCalendarAdvance(LocalCalendar,$D3345,B3346,"f",FALSE)</f>
        <v>63255</v>
      </c>
      <c r="E3346" s="49">
        <f>_xll.qlInterestRateIndexValueDate(IndexON,D3346)</f>
        <v>63255</v>
      </c>
      <c r="F3346" s="52">
        <f>IFERROR(_xll.qlIndexFixing(IndexON,D3346,TRUE,_xll.ohTrigger(RecalcTrigger,TriggerON)),NA())</f>
        <v>1.2122781334618082E-2</v>
      </c>
      <c r="H3346" s="49">
        <f>_xll.qlCalendarAdvance(IborCalendar,$H3345,B3346,"f",FALSE)</f>
        <v>63228</v>
      </c>
      <c r="I3346" s="49">
        <f>_xll.qlInterestRateIndexValueDate(Index1M,$H3346)</f>
        <v>63230</v>
      </c>
      <c r="J3346" s="52">
        <f>IFERROR(_xll.qlIndexFixing(Index1M,$H3346,TRUE,_xll.ohTrigger(RecalcTrigger,Trigger1M)),NA())</f>
        <v>1.5203877177278891E-2</v>
      </c>
      <c r="K3346" s="52">
        <f>IFERROR(_xll.qlIndexFixing(ONIndex1M,I3346,TRUE,_xll.ohTrigger(RecalcTrigger,Trigger1M)),NA())</f>
        <v>1.5195856845400257E-2</v>
      </c>
      <c r="L3346" s="52">
        <f>IFERROR(_xll.qlIndexFixing(Index3M,H3346,TRUE,_xll.ohTrigger(RecalcTrigger,Trigger3M)),NA())</f>
        <v>1.6726297027888568E-2</v>
      </c>
      <c r="M3346" s="52">
        <f>IFERROR(_xll.qlIndexFixing(ONIndex3M,I3346,TRUE,_xll.ohTrigger(RecalcTrigger,Trigger3M)),NA())</f>
        <v>1.6692970465861379E-2</v>
      </c>
      <c r="N3346" s="52">
        <f>IFERROR(_xll.qlIndexFixing(Index6M,$H3346,TRUE,_xll.ohTrigger(RecalcTrigger,Trigger6M)),NA())</f>
        <v>1.8619568098330614E-2</v>
      </c>
      <c r="O3346" s="52">
        <f>IFERROR(_xll.qlIndexFixing(ONIndex6M,I3346,TRUE,_xll.ohTrigger(RecalcTrigger,Trigger6M)),NA())</f>
        <v>1.8534787242741046E-2</v>
      </c>
      <c r="P3346" s="52">
        <f>IFERROR(_xll.qlIndexFixing(Index1Y,$H3346,TRUE,_xll.ohTrigger(RecalcTrigger,Trigger1Y)),NA())</f>
        <v>2.0675596727080442E-2</v>
      </c>
      <c r="Q3346" s="52">
        <f>IFERROR(_xll.qlIndexFixing(ONIndex1Y,I3346,TRUE,_xll.ohTrigger(RecalcTrigger,Trigger1Y)),NA())</f>
        <v>2.046383232974236E-2</v>
      </c>
    </row>
    <row r="3347" spans="2:17" x14ac:dyDescent="0.2">
      <c r="B3347" s="46" t="s">
        <v>51</v>
      </c>
      <c r="D3347" s="49">
        <f>_xll.qlCalendarAdvance(LocalCalendar,$D3346,B3347,"f",FALSE)</f>
        <v>63262</v>
      </c>
      <c r="E3347" s="49">
        <f>_xll.qlInterestRateIndexValueDate(IndexON,D3347)</f>
        <v>63262</v>
      </c>
      <c r="F3347" s="52">
        <f>IFERROR(_xll.qlIndexFixing(IndexON,D3347,TRUE,_xll.ohTrigger(RecalcTrigger,TriggerON)),NA())</f>
        <v>1.2122781334618082E-2</v>
      </c>
      <c r="H3347" s="49">
        <f>_xll.qlCalendarAdvance(IborCalendar,$H3346,B3347,"f",FALSE)</f>
        <v>63235</v>
      </c>
      <c r="I3347" s="49">
        <f>_xll.qlInterestRateIndexValueDate(Index1M,$H3347)</f>
        <v>63237</v>
      </c>
      <c r="J3347" s="52">
        <f>IFERROR(_xll.qlIndexFixing(Index1M,$H3347,TRUE,_xll.ohTrigger(RecalcTrigger,Trigger1M)),NA())</f>
        <v>1.5203877177278891E-2</v>
      </c>
      <c r="K3347" s="52">
        <f>IFERROR(_xll.qlIndexFixing(ONIndex1M,I3347,TRUE,_xll.ohTrigger(RecalcTrigger,Trigger1M)),NA())</f>
        <v>1.5196177550362844E-2</v>
      </c>
      <c r="L3347" s="52">
        <f>IFERROR(_xll.qlIndexFixing(Index3M,H3347,TRUE,_xll.ohTrigger(RecalcTrigger,Trigger3M)),NA())</f>
        <v>1.6726297027889466E-2</v>
      </c>
      <c r="M3347" s="52">
        <f>IFERROR(_xll.qlIndexFixing(ONIndex3M,I3347,TRUE,_xll.ohTrigger(RecalcTrigger,Trigger3M)),NA())</f>
        <v>1.6693357475079384E-2</v>
      </c>
      <c r="N3347" s="52">
        <f>IFERROR(_xll.qlIndexFixing(Index6M,$H3347,TRUE,_xll.ohTrigger(RecalcTrigger,Trigger6M)),NA())</f>
        <v>1.8619537058653709E-2</v>
      </c>
      <c r="O3347" s="52">
        <f>IFERROR(_xll.qlIndexFixing(ONIndex6M,I3347,TRUE,_xll.ohTrigger(RecalcTrigger,Trigger6M)),NA())</f>
        <v>1.853522903868754E-2</v>
      </c>
      <c r="P3347" s="52">
        <f>IFERROR(_xll.qlIndexFixing(Index1Y,$H3347,TRUE,_xll.ohTrigger(RecalcTrigger,Trigger1Y)),NA())</f>
        <v>2.0676131821893502E-2</v>
      </c>
      <c r="Q3347" s="52">
        <f>IFERROR(_xll.qlIndexFixing(ONIndex1Y,I3347,TRUE,_xll.ohTrigger(RecalcTrigger,Trigger1Y)),NA())</f>
        <v>2.0464351796225522E-2</v>
      </c>
    </row>
    <row r="3348" spans="2:17" x14ac:dyDescent="0.2">
      <c r="B3348" s="46" t="s">
        <v>51</v>
      </c>
      <c r="D3348" s="49">
        <f>_xll.qlCalendarAdvance(LocalCalendar,$D3347,B3348,"f",FALSE)</f>
        <v>63269</v>
      </c>
      <c r="E3348" s="49">
        <f>_xll.qlInterestRateIndexValueDate(IndexON,D3348)</f>
        <v>63269</v>
      </c>
      <c r="F3348" s="52">
        <f>IFERROR(_xll.qlIndexFixing(IndexON,D3348,TRUE,_xll.ohTrigger(RecalcTrigger,TriggerON)),NA())</f>
        <v>1.2122781334618082E-2</v>
      </c>
      <c r="H3348" s="49">
        <f>_xll.qlCalendarAdvance(IborCalendar,$H3347,B3348,"f",FALSE)</f>
        <v>63242</v>
      </c>
      <c r="I3348" s="49">
        <f>_xll.qlInterestRateIndexValueDate(Index1M,$H3348)</f>
        <v>63244</v>
      </c>
      <c r="J3348" s="52">
        <f>IFERROR(_xll.qlIndexFixing(Index1M,$H3348,TRUE,_xll.ohTrigger(RecalcTrigger,Trigger1M)),NA())</f>
        <v>1.5205160954081254E-2</v>
      </c>
      <c r="K3348" s="52">
        <f>IFERROR(_xll.qlIndexFixing(ONIndex1M,I3348,TRUE,_xll.ohTrigger(RecalcTrigger,Trigger1M)),NA())</f>
        <v>1.5195856845426903E-2</v>
      </c>
      <c r="L3348" s="52">
        <f>IFERROR(_xll.qlIndexFixing(Index3M,H3348,TRUE,_xll.ohTrigger(RecalcTrigger,Trigger3M)),NA())</f>
        <v>1.6726297027889466E-2</v>
      </c>
      <c r="M3348" s="52">
        <f>IFERROR(_xll.qlIndexFixing(ONIndex3M,I3348,TRUE,_xll.ohTrigger(RecalcTrigger,Trigger3M)),NA())</f>
        <v>1.6692970465861379E-2</v>
      </c>
      <c r="N3348" s="52">
        <f>IFERROR(_xll.qlIndexFixing(Index6M,$H3348,TRUE,_xll.ohTrigger(RecalcTrigger,Trigger6M)),NA())</f>
        <v>1.8619506195053856E-2</v>
      </c>
      <c r="O3348" s="52">
        <f>IFERROR(_xll.qlIndexFixing(ONIndex6M,I3348,TRUE,_xll.ohTrigger(RecalcTrigger,Trigger6M)),NA())</f>
        <v>1.8534721467595716E-2</v>
      </c>
      <c r="P3348" s="52">
        <f>IFERROR(_xll.qlIndexFixing(Index1Y,$H3348,TRUE,_xll.ohTrigger(RecalcTrigger,Trigger1Y)),NA())</f>
        <v>2.0675494904388695E-2</v>
      </c>
      <c r="Q3348" s="52">
        <f>IFERROR(_xll.qlIndexFixing(ONIndex1Y,I3348,TRUE,_xll.ohTrigger(RecalcTrigger,Trigger1Y)),NA())</f>
        <v>2.0463716633862816E-2</v>
      </c>
    </row>
    <row r="3349" spans="2:17" x14ac:dyDescent="0.2">
      <c r="B3349" s="46" t="s">
        <v>51</v>
      </c>
      <c r="D3349" s="49">
        <f>_xll.qlCalendarAdvance(LocalCalendar,$D3348,B3349,"f",FALSE)</f>
        <v>63276</v>
      </c>
      <c r="E3349" s="49">
        <f>_xll.qlInterestRateIndexValueDate(IndexON,D3349)</f>
        <v>63276</v>
      </c>
      <c r="F3349" s="52">
        <f>IFERROR(_xll.qlIndexFixing(IndexON,D3349,TRUE,_xll.ohTrigger(RecalcTrigger,TriggerON)),NA())</f>
        <v>1.2122781334698018E-2</v>
      </c>
      <c r="H3349" s="49">
        <f>_xll.qlCalendarAdvance(IborCalendar,$H3348,B3349,"f",FALSE)</f>
        <v>63249</v>
      </c>
      <c r="I3349" s="49">
        <f>_xll.qlInterestRateIndexValueDate(Index1M,$H3349)</f>
        <v>63251</v>
      </c>
      <c r="J3349" s="52">
        <f>IFERROR(_xll.qlIndexFixing(Index1M,$H3349,TRUE,_xll.ohTrigger(RecalcTrigger,Trigger1M)),NA())</f>
        <v>1.5204839996330474E-2</v>
      </c>
      <c r="K3349" s="52">
        <f>IFERROR(_xll.qlIndexFixing(ONIndex1M,I3349,TRUE,_xll.ohTrigger(RecalcTrigger,Trigger1M)),NA())</f>
        <v>1.5195856845400257E-2</v>
      </c>
      <c r="L3349" s="52">
        <f>IFERROR(_xll.qlIndexFixing(Index3M,H3349,TRUE,_xll.ohTrigger(RecalcTrigger,Trigger3M)),NA())</f>
        <v>1.6728237345811081E-2</v>
      </c>
      <c r="M3349" s="52">
        <f>IFERROR(_xll.qlIndexFixing(ONIndex3M,I3349,TRUE,_xll.ohTrigger(RecalcTrigger,Trigger3M)),NA())</f>
        <v>1.6692970465834733E-2</v>
      </c>
      <c r="N3349" s="52">
        <f>IFERROR(_xll.qlIndexFixing(Index6M,$H3349,TRUE,_xll.ohTrigger(RecalcTrigger,Trigger6M)),NA())</f>
        <v>1.8621865124573939E-2</v>
      </c>
      <c r="O3349" s="52">
        <f>IFERROR(_xll.qlIndexFixing(ONIndex6M,I3349,TRUE,_xll.ohTrigger(RecalcTrigger,Trigger6M)),NA())</f>
        <v>1.8534688841720381E-2</v>
      </c>
      <c r="P3349" s="52">
        <f>IFERROR(_xll.qlIndexFixing(Index1Y,$H3349,TRUE,_xll.ohTrigger(RecalcTrigger,Trigger1Y)),NA())</f>
        <v>2.067544446299812E-2</v>
      </c>
      <c r="Q3349" s="52">
        <f>IFERROR(_xll.qlIndexFixing(ONIndex1Y,I3349,TRUE,_xll.ohTrigger(RecalcTrigger,Trigger1Y)),NA())</f>
        <v>2.0463659246221511E-2</v>
      </c>
    </row>
    <row r="3350" spans="2:17" x14ac:dyDescent="0.2">
      <c r="B3350" s="46" t="s">
        <v>51</v>
      </c>
      <c r="D3350" s="49">
        <f>_xll.qlCalendarAdvance(LocalCalendar,$D3349,B3350,"f",FALSE)</f>
        <v>63283</v>
      </c>
      <c r="E3350" s="49">
        <f>_xll.qlInterestRateIndexValueDate(IndexON,D3350)</f>
        <v>63283</v>
      </c>
      <c r="F3350" s="52">
        <f>IFERROR(_xll.qlIndexFixing(IndexON,D3350,TRUE,_xll.ohTrigger(RecalcTrigger,TriggerON)),NA())</f>
        <v>1.2122781334698018E-2</v>
      </c>
      <c r="H3350" s="49">
        <f>_xll.qlCalendarAdvance(IborCalendar,$H3349,B3350,"f",FALSE)</f>
        <v>63256</v>
      </c>
      <c r="I3350" s="49">
        <f>_xll.qlInterestRateIndexValueDate(Index1M,$H3350)</f>
        <v>63258</v>
      </c>
      <c r="J3350" s="52">
        <f>IFERROR(_xll.qlIndexFixing(Index1M,$H3350,TRUE,_xll.ohTrigger(RecalcTrigger,Trigger1M)),NA())</f>
        <v>1.5204839996333052E-2</v>
      </c>
      <c r="K3350" s="52">
        <f>IFERROR(_xll.qlIndexFixing(ONIndex1M,I3350,TRUE,_xll.ohTrigger(RecalcTrigger,Trigger1M)),NA())</f>
        <v>1.5195856845426903E-2</v>
      </c>
      <c r="L3350" s="52">
        <f>IFERROR(_xll.qlIndexFixing(Index3M,H3350,TRUE,_xll.ohTrigger(RecalcTrigger,Trigger3M)),NA())</f>
        <v>1.6728237345810231E-2</v>
      </c>
      <c r="M3350" s="52">
        <f>IFERROR(_xll.qlIndexFixing(ONIndex3M,I3350,TRUE,_xll.ohTrigger(RecalcTrigger,Trigger3M)),NA())</f>
        <v>1.6692970465834733E-2</v>
      </c>
      <c r="N3350" s="52">
        <f>IFERROR(_xll.qlIndexFixing(Index6M,$H3350,TRUE,_xll.ohTrigger(RecalcTrigger,Trigger6M)),NA())</f>
        <v>1.8621356698817211E-2</v>
      </c>
      <c r="O3350" s="52">
        <f>IFERROR(_xll.qlIndexFixing(ONIndex6M,I3350,TRUE,_xll.ohTrigger(RecalcTrigger,Trigger6M)),NA())</f>
        <v>1.8534656390345461E-2</v>
      </c>
      <c r="P3350" s="52">
        <f>IFERROR(_xll.qlIndexFixing(Index1Y,$H3350,TRUE,_xll.ohTrigger(RecalcTrigger,Trigger1Y)),NA())</f>
        <v>2.0675394334910065E-2</v>
      </c>
      <c r="Q3350" s="52">
        <f>IFERROR(_xll.qlIndexFixing(ONIndex1Y,I3350,TRUE,_xll.ohTrigger(RecalcTrigger,Trigger1Y)),NA())</f>
        <v>2.0463602165534667E-2</v>
      </c>
    </row>
    <row r="3351" spans="2:17" x14ac:dyDescent="0.2">
      <c r="B3351" s="46" t="s">
        <v>51</v>
      </c>
      <c r="D3351" s="49">
        <f>_xll.qlCalendarAdvance(LocalCalendar,$D3350,B3351,"f",FALSE)</f>
        <v>63290</v>
      </c>
      <c r="E3351" s="49">
        <f>_xll.qlInterestRateIndexValueDate(IndexON,D3351)</f>
        <v>63290</v>
      </c>
      <c r="F3351" s="52">
        <f>IFERROR(_xll.qlIndexFixing(IndexON,D3351,TRUE,_xll.ohTrigger(RecalcTrigger,TriggerON)),NA())</f>
        <v>1.2122781334618082E-2</v>
      </c>
      <c r="H3351" s="49">
        <f>_xll.qlCalendarAdvance(IborCalendar,$H3350,B3351,"f",FALSE)</f>
        <v>63263</v>
      </c>
      <c r="I3351" s="49">
        <f>_xll.qlInterestRateIndexValueDate(Index1M,$H3351)</f>
        <v>63265</v>
      </c>
      <c r="J3351" s="52">
        <f>IFERROR(_xll.qlIndexFixing(Index1M,$H3351,TRUE,_xll.ohTrigger(RecalcTrigger,Trigger1M)),NA())</f>
        <v>1.5204839996330474E-2</v>
      </c>
      <c r="K3351" s="52">
        <f>IFERROR(_xll.qlIndexFixing(ONIndex1M,I3351,TRUE,_xll.ohTrigger(RecalcTrigger,Trigger1M)),NA())</f>
        <v>1.5195856845400257E-2</v>
      </c>
      <c r="L3351" s="52">
        <f>IFERROR(_xll.qlIndexFixing(Index3M,H3351,TRUE,_xll.ohTrigger(RecalcTrigger,Trigger3M)),NA())</f>
        <v>1.6728237345811081E-2</v>
      </c>
      <c r="M3351" s="52">
        <f>IFERROR(_xll.qlIndexFixing(ONIndex3M,I3351,TRUE,_xll.ohTrigger(RecalcTrigger,Trigger3M)),NA())</f>
        <v>1.6692970465834733E-2</v>
      </c>
      <c r="N3351" s="52">
        <f>IFERROR(_xll.qlIndexFixing(Index6M,$H3351,TRUE,_xll.ohTrigger(RecalcTrigger,Trigger6M)),NA())</f>
        <v>1.862132640751693E-2</v>
      </c>
      <c r="O3351" s="52">
        <f>IFERROR(_xll.qlIndexFixing(ONIndex6M,I3351,TRUE,_xll.ohTrigger(RecalcTrigger,Trigger6M)),NA())</f>
        <v>1.8534624113444309E-2</v>
      </c>
      <c r="P3351" s="52">
        <f>IFERROR(_xll.qlIndexFixing(Index1Y,$H3351,TRUE,_xll.ohTrigger(RecalcTrigger,Trigger1Y)),NA())</f>
        <v>2.0675344520125177E-2</v>
      </c>
      <c r="Q3351" s="52">
        <f>IFERROR(_xll.qlIndexFixing(ONIndex1Y,I3351,TRUE,_xll.ohTrigger(RecalcTrigger,Trigger1Y)),NA())</f>
        <v>2.0463545391695703E-2</v>
      </c>
    </row>
    <row r="3352" spans="2:17" x14ac:dyDescent="0.2">
      <c r="B3352" s="46" t="s">
        <v>51</v>
      </c>
      <c r="D3352" s="49">
        <f>_xll.qlCalendarAdvance(LocalCalendar,$D3351,B3352,"f",FALSE)</f>
        <v>63297</v>
      </c>
      <c r="E3352" s="49">
        <f>_xll.qlInterestRateIndexValueDate(IndexON,D3352)</f>
        <v>63297</v>
      </c>
      <c r="F3352" s="52">
        <f>IFERROR(_xll.qlIndexFixing(IndexON,D3352,TRUE,_xll.ohTrigger(RecalcTrigger,TriggerON)),NA())</f>
        <v>1.2122781334618082E-2</v>
      </c>
      <c r="H3352" s="49">
        <f>_xll.qlCalendarAdvance(IborCalendar,$H3351,B3352,"f",FALSE)</f>
        <v>63270</v>
      </c>
      <c r="I3352" s="49">
        <f>_xll.qlInterestRateIndexValueDate(Index1M,$H3352)</f>
        <v>63276</v>
      </c>
      <c r="J3352" s="52">
        <f>IFERROR(_xll.qlIndexFixing(Index1M,$H3352,TRUE,_xll.ohTrigger(RecalcTrigger,Trigger1M)),NA())</f>
        <v>1.5204839996330474E-2</v>
      </c>
      <c r="K3352" s="52">
        <f>IFERROR(_xll.qlIndexFixing(ONIndex1M,I3352,TRUE,_xll.ohTrigger(RecalcTrigger,Trigger1M)),NA())</f>
        <v>1.5195215462613376E-2</v>
      </c>
      <c r="L3352" s="52">
        <f>IFERROR(_xll.qlIndexFixing(Index3M,H3352,TRUE,_xll.ohTrigger(RecalcTrigger,Trigger3M)),NA())</f>
        <v>1.6727461182642563E-2</v>
      </c>
      <c r="M3352" s="52">
        <f>IFERROR(_xll.qlIndexFixing(ONIndex3M,I3352,TRUE,_xll.ohTrigger(RecalcTrigger,Trigger3M)),NA())</f>
        <v>1.6692196483276689E-2</v>
      </c>
      <c r="N3352" s="52">
        <f>IFERROR(_xll.qlIndexFixing(Index6M,$H3352,TRUE,_xll.ohTrigger(RecalcTrigger,Trigger6M)),NA())</f>
        <v>1.862080118248105E-2</v>
      </c>
      <c r="O3352" s="52">
        <f>IFERROR(_xll.qlIndexFixing(ONIndex6M,I3352,TRUE,_xll.ohTrigger(RecalcTrigger,Trigger6M)),NA())</f>
        <v>1.8533624135237403E-2</v>
      </c>
      <c r="P3352" s="52">
        <f>IFERROR(_xll.qlIndexFixing(Index1Y,$H3352,TRUE,_xll.ohTrigger(RecalcTrigger,Trigger1Y)),NA())</f>
        <v>2.0674094401834688E-2</v>
      </c>
      <c r="Q3352" s="52">
        <f>IFERROR(_xll.qlIndexFixing(ONIndex1Y,I3352,TRUE,_xll.ohTrigger(RecalcTrigger,Trigger1Y)),NA())</f>
        <v>2.0462301722874443E-2</v>
      </c>
    </row>
    <row r="3353" spans="2:17" x14ac:dyDescent="0.2">
      <c r="B3353" s="46" t="s">
        <v>51</v>
      </c>
      <c r="D3353" s="49">
        <f>_xll.qlCalendarAdvance(LocalCalendar,$D3352,B3353,"f",FALSE)</f>
        <v>63304</v>
      </c>
      <c r="E3353" s="49">
        <f>_xll.qlInterestRateIndexValueDate(IndexON,D3353)</f>
        <v>63304</v>
      </c>
      <c r="F3353" s="52">
        <f>IFERROR(_xll.qlIndexFixing(IndexON,D3353,TRUE,_xll.ohTrigger(RecalcTrigger,TriggerON)),NA())</f>
        <v>1.2122781334618082E-2</v>
      </c>
      <c r="H3353" s="49">
        <f>_xll.qlCalendarAdvance(IborCalendar,$H3352,B3353,"f",FALSE)</f>
        <v>63277</v>
      </c>
      <c r="I3353" s="49">
        <f>_xll.qlInterestRateIndexValueDate(Index1M,$H3353)</f>
        <v>63279</v>
      </c>
      <c r="J3353" s="52">
        <f>IFERROR(_xll.qlIndexFixing(Index1M,$H3353,TRUE,_xll.ohTrigger(RecalcTrigger,Trigger1M)),NA())</f>
        <v>1.5203877177278891E-2</v>
      </c>
      <c r="K3353" s="52">
        <f>IFERROR(_xll.qlIndexFixing(ONIndex1M,I3353,TRUE,_xll.ohTrigger(RecalcTrigger,Trigger1M)),NA())</f>
        <v>1.5195856845400257E-2</v>
      </c>
      <c r="L3353" s="52">
        <f>IFERROR(_xll.qlIndexFixing(Index3M,H3353,TRUE,_xll.ohTrigger(RecalcTrigger,Trigger3M)),NA())</f>
        <v>1.6727073119058276E-2</v>
      </c>
      <c r="M3353" s="52">
        <f>IFERROR(_xll.qlIndexFixing(ONIndex3M,I3353,TRUE,_xll.ohTrigger(RecalcTrigger,Trigger3M)),NA())</f>
        <v>1.6692970465834733E-2</v>
      </c>
      <c r="N3353" s="52">
        <f>IFERROR(_xll.qlIndexFixing(Index6M,$H3353,TRUE,_xll.ohTrigger(RecalcTrigger,Trigger6M)),NA())</f>
        <v>1.8619832450755693E-2</v>
      </c>
      <c r="O3353" s="52">
        <f>IFERROR(_xll.qlIndexFixing(ONIndex6M,I3353,TRUE,_xll.ohTrigger(RecalcTrigger,Trigger6M)),NA())</f>
        <v>1.853456008295673E-2</v>
      </c>
      <c r="P3353" s="52">
        <f>IFERROR(_xll.qlIndexFixing(Index1Y,$H3353,TRUE,_xll.ohTrigger(RecalcTrigger,Trigger1Y)),NA())</f>
        <v>2.067348713510736E-2</v>
      </c>
      <c r="Q3353" s="52">
        <f>IFERROR(_xll.qlIndexFixing(ONIndex1Y,I3353,TRUE,_xll.ohTrigger(RecalcTrigger,Trigger1Y)),NA())</f>
        <v>2.0463432764667999E-2</v>
      </c>
    </row>
    <row r="3354" spans="2:17" x14ac:dyDescent="0.2">
      <c r="B3354" s="46" t="s">
        <v>51</v>
      </c>
      <c r="D3354" s="49">
        <f>_xll.qlCalendarAdvance(LocalCalendar,$D3353,B3354,"f",FALSE)</f>
        <v>63311</v>
      </c>
      <c r="E3354" s="49">
        <f>_xll.qlInterestRateIndexValueDate(IndexON,D3354)</f>
        <v>63311</v>
      </c>
      <c r="F3354" s="52">
        <f>IFERROR(_xll.qlIndexFixing(IndexON,D3354,TRUE,_xll.ohTrigger(RecalcTrigger,TriggerON)),NA())</f>
        <v>1.2122781334618082E-2</v>
      </c>
      <c r="H3354" s="49">
        <f>_xll.qlCalendarAdvance(IborCalendar,$H3353,B3354,"f",FALSE)</f>
        <v>63284</v>
      </c>
      <c r="I3354" s="49">
        <f>_xll.qlInterestRateIndexValueDate(Index1M,$H3354)</f>
        <v>63286</v>
      </c>
      <c r="J3354" s="52">
        <f>IFERROR(_xll.qlIndexFixing(Index1M,$H3354,TRUE,_xll.ohTrigger(RecalcTrigger,Trigger1M)),NA())</f>
        <v>1.5204839996330474E-2</v>
      </c>
      <c r="K3354" s="52">
        <f>IFERROR(_xll.qlIndexFixing(ONIndex1M,I3354,TRUE,_xll.ohTrigger(RecalcTrigger,Trigger1M)),NA())</f>
        <v>1.5195856845400257E-2</v>
      </c>
      <c r="L3354" s="52">
        <f>IFERROR(_xll.qlIndexFixing(Index3M,H3354,TRUE,_xll.ohTrigger(RecalcTrigger,Trigger3M)),NA())</f>
        <v>1.6727073119060035E-2</v>
      </c>
      <c r="M3354" s="52">
        <f>IFERROR(_xll.qlIndexFixing(ONIndex3M,I3354,TRUE,_xll.ohTrigger(RecalcTrigger,Trigger3M)),NA())</f>
        <v>1.6692970465834733E-2</v>
      </c>
      <c r="N3354" s="52">
        <f>IFERROR(_xll.qlIndexFixing(Index6M,$H3354,TRUE,_xll.ohTrigger(RecalcTrigger,Trigger6M)),NA())</f>
        <v>1.8621714603784558E-2</v>
      </c>
      <c r="O3354" s="52">
        <f>IFERROR(_xll.qlIndexFixing(ONIndex6M,I3354,TRUE,_xll.ohTrigger(RecalcTrigger,Trigger6M)),NA())</f>
        <v>1.8534528329476885E-2</v>
      </c>
      <c r="P3354" s="52">
        <f>IFERROR(_xll.qlIndexFixing(Index1Y,$H3354,TRUE,_xll.ohTrigger(RecalcTrigger,Trigger1Y)),NA())</f>
        <v>2.0675196955588455E-2</v>
      </c>
      <c r="Q3354" s="52">
        <f>IFERROR(_xll.qlIndexFixing(ONIndex1Y,I3354,TRUE,_xll.ohTrigger(RecalcTrigger,Trigger1Y)),NA())</f>
        <v>2.0463376911479259E-2</v>
      </c>
    </row>
    <row r="3355" spans="2:17" x14ac:dyDescent="0.2">
      <c r="B3355" s="46" t="s">
        <v>51</v>
      </c>
      <c r="D3355" s="49">
        <f>_xll.qlCalendarAdvance(LocalCalendar,$D3354,B3355,"f",FALSE)</f>
        <v>63318</v>
      </c>
      <c r="E3355" s="49">
        <f>_xll.qlInterestRateIndexValueDate(IndexON,D3355)</f>
        <v>63318</v>
      </c>
      <c r="F3355" s="52">
        <f>IFERROR(_xll.qlIndexFixing(IndexON,D3355,TRUE,_xll.ohTrigger(RecalcTrigger,TriggerON)),NA())</f>
        <v>1.2122781334618082E-2</v>
      </c>
      <c r="H3355" s="49">
        <f>_xll.qlCalendarAdvance(IborCalendar,$H3354,B3355,"f",FALSE)</f>
        <v>63291</v>
      </c>
      <c r="I3355" s="49">
        <f>_xll.qlInterestRateIndexValueDate(Index1M,$H3355)</f>
        <v>63293</v>
      </c>
      <c r="J3355" s="52">
        <f>IFERROR(_xll.qlIndexFixing(Index1M,$H3355,TRUE,_xll.ohTrigger(RecalcTrigger,Trigger1M)),NA())</f>
        <v>1.5204839996330474E-2</v>
      </c>
      <c r="K3355" s="52">
        <f>IFERROR(_xll.qlIndexFixing(ONIndex1M,I3355,TRUE,_xll.ohTrigger(RecalcTrigger,Trigger1M)),NA())</f>
        <v>1.5195856845400257E-2</v>
      </c>
      <c r="L3355" s="52">
        <f>IFERROR(_xll.qlIndexFixing(Index3M,H3355,TRUE,_xll.ohTrigger(RecalcTrigger,Trigger3M)),NA())</f>
        <v>1.6727073119059153E-2</v>
      </c>
      <c r="M3355" s="52">
        <f>IFERROR(_xll.qlIndexFixing(ONIndex3M,I3355,TRUE,_xll.ohTrigger(RecalcTrigger,Trigger3M)),NA())</f>
        <v>1.6692970465834733E-2</v>
      </c>
      <c r="N3355" s="52">
        <f>IFERROR(_xll.qlIndexFixing(Index6M,$H3355,TRUE,_xll.ohTrigger(RecalcTrigger,Trigger6M)),NA())</f>
        <v>1.862120700344198E-2</v>
      </c>
      <c r="O3355" s="52">
        <f>IFERROR(_xll.qlIndexFixing(ONIndex6M,I3355,TRUE,_xll.ohTrigger(RecalcTrigger,Trigger6M)),NA())</f>
        <v>1.8534496750444163E-2</v>
      </c>
      <c r="P3355" s="52">
        <f>IFERROR(_xll.qlIndexFixing(Index1Y,$H3355,TRUE,_xll.ohTrigger(RecalcTrigger,Trigger1Y)),NA())</f>
        <v>2.0675734713287503E-2</v>
      </c>
      <c r="Q3355" s="52">
        <f>IFERROR(_xll.qlIndexFixing(ONIndex1Y,I3355,TRUE,_xll.ohTrigger(RecalcTrigger,Trigger1Y)),NA())</f>
        <v>2.0463321365165044E-2</v>
      </c>
    </row>
    <row r="3356" spans="2:17" x14ac:dyDescent="0.2">
      <c r="B3356" s="46" t="s">
        <v>51</v>
      </c>
      <c r="D3356" s="49">
        <f>_xll.qlCalendarAdvance(LocalCalendar,$D3355,B3356,"f",FALSE)</f>
        <v>63325</v>
      </c>
      <c r="E3356" s="49">
        <f>_xll.qlInterestRateIndexValueDate(IndexON,D3356)</f>
        <v>63325</v>
      </c>
      <c r="F3356" s="52">
        <f>IFERROR(_xll.qlIndexFixing(IndexON,D3356,TRUE,_xll.ohTrigger(RecalcTrigger,TriggerON)),NA())</f>
        <v>1.2122781334698018E-2</v>
      </c>
      <c r="H3356" s="49">
        <f>_xll.qlCalendarAdvance(IborCalendar,$H3355,B3356,"f",FALSE)</f>
        <v>63298</v>
      </c>
      <c r="I3356" s="49">
        <f>_xll.qlInterestRateIndexValueDate(Index1M,$H3356)</f>
        <v>63300</v>
      </c>
      <c r="J3356" s="52">
        <f>IFERROR(_xll.qlIndexFixing(Index1M,$H3356,TRUE,_xll.ohTrigger(RecalcTrigger,Trigger1M)),NA())</f>
        <v>1.5204839996333052E-2</v>
      </c>
      <c r="K3356" s="52">
        <f>IFERROR(_xll.qlIndexFixing(ONIndex1M,I3356,TRUE,_xll.ohTrigger(RecalcTrigger,Trigger1M)),NA())</f>
        <v>1.5195856845373612E-2</v>
      </c>
      <c r="L3356" s="52">
        <f>IFERROR(_xll.qlIndexFixing(Index3M,H3356,TRUE,_xll.ohTrigger(RecalcTrigger,Trigger3M)),NA())</f>
        <v>1.6727073119058276E-2</v>
      </c>
      <c r="M3356" s="52">
        <f>IFERROR(_xll.qlIndexFixing(ONIndex3M,I3356,TRUE,_xll.ohTrigger(RecalcTrigger,Trigger3M)),NA())</f>
        <v>1.6692970465834733E-2</v>
      </c>
      <c r="N3356" s="52">
        <f>IFERROR(_xll.qlIndexFixing(Index6M,$H3356,TRUE,_xll.ohTrigger(RecalcTrigger,Trigger6M)),NA())</f>
        <v>1.8621177592705214E-2</v>
      </c>
      <c r="O3356" s="52">
        <f>IFERROR(_xll.qlIndexFixing(ONIndex6M,I3356,TRUE,_xll.ohTrigger(RecalcTrigger,Trigger6M)),NA())</f>
        <v>1.8534465345858564E-2</v>
      </c>
      <c r="P3356" s="52">
        <f>IFERROR(_xll.qlIndexFixing(Index1Y,$H3356,TRUE,_xll.ohTrigger(RecalcTrigger,Trigger1Y)),NA())</f>
        <v>2.0675100145744828E-2</v>
      </c>
      <c r="Q3356" s="52">
        <f>IFERROR(_xll.qlIndexFixing(ONIndex1Y,I3356,TRUE,_xll.ohTrigger(RecalcTrigger,Trigger1Y)),NA())</f>
        <v>2.0463266125725355E-2</v>
      </c>
    </row>
    <row r="3357" spans="2:17" x14ac:dyDescent="0.2">
      <c r="B3357" s="46" t="s">
        <v>51</v>
      </c>
      <c r="D3357" s="49">
        <f>_xll.qlCalendarAdvance(LocalCalendar,$D3356,B3357,"f",FALSE)</f>
        <v>63332</v>
      </c>
      <c r="E3357" s="49">
        <f>_xll.qlInterestRateIndexValueDate(IndexON,D3357)</f>
        <v>63332</v>
      </c>
      <c r="F3357" s="52">
        <f>IFERROR(_xll.qlIndexFixing(IndexON,D3357,TRUE,_xll.ohTrigger(RecalcTrigger,TriggerON)),NA())</f>
        <v>1.2122781334698018E-2</v>
      </c>
      <c r="H3357" s="49">
        <f>_xll.qlCalendarAdvance(IborCalendar,$H3356,B3357,"f",FALSE)</f>
        <v>63305</v>
      </c>
      <c r="I3357" s="49">
        <f>_xll.qlInterestRateIndexValueDate(Index1M,$H3357)</f>
        <v>63307</v>
      </c>
      <c r="J3357" s="52">
        <f>IFERROR(_xll.qlIndexFixing(Index1M,$H3357,TRUE,_xll.ohTrigger(RecalcTrigger,Trigger1M)),NA())</f>
        <v>1.5205481920859335E-2</v>
      </c>
      <c r="K3357" s="52">
        <f>IFERROR(_xll.qlIndexFixing(ONIndex1M,I3357,TRUE,_xll.ohTrigger(RecalcTrigger,Trigger1M)),NA())</f>
        <v>1.5196177550362844E-2</v>
      </c>
      <c r="L3357" s="52">
        <f>IFERROR(_xll.qlIndexFixing(Index3M,H3357,TRUE,_xll.ohTrigger(RecalcTrigger,Trigger3M)),NA())</f>
        <v>1.6728237345811081E-2</v>
      </c>
      <c r="M3357" s="52">
        <f>IFERROR(_xll.qlIndexFixing(ONIndex3M,I3357,TRUE,_xll.ohTrigger(RecalcTrigger,Trigger3M)),NA())</f>
        <v>1.6693357475099369E-2</v>
      </c>
      <c r="N3357" s="52">
        <f>IFERROR(_xll.qlIndexFixing(Index6M,$H3357,TRUE,_xll.ohTrigger(RecalcTrigger,Trigger6M)),NA())</f>
        <v>1.8621626404771306E-2</v>
      </c>
      <c r="O3357" s="52">
        <f>IFERROR(_xll.qlIndexFixing(ONIndex6M,I3357,TRUE,_xll.ohTrigger(RecalcTrigger,Trigger6M)),NA())</f>
        <v>1.8534908994636279E-2</v>
      </c>
      <c r="P3357" s="52">
        <f>IFERROR(_xll.qlIndexFixing(Index1Y,$H3357,TRUE,_xll.ohTrigger(RecalcTrigger,Trigger1Y)),NA())</f>
        <v>2.0675052210777225E-2</v>
      </c>
      <c r="Q3357" s="52">
        <f>IFERROR(_xll.qlIndexFixing(ONIndex1Y,I3357,TRUE,_xll.ohTrigger(RecalcTrigger,Trigger1Y)),NA())</f>
        <v>2.0463788848317233E-2</v>
      </c>
    </row>
    <row r="3358" spans="2:17" x14ac:dyDescent="0.2">
      <c r="B3358" s="46" t="s">
        <v>51</v>
      </c>
      <c r="D3358" s="49">
        <f>_xll.qlCalendarAdvance(LocalCalendar,$D3357,B3358,"f",FALSE)</f>
        <v>63339</v>
      </c>
      <c r="E3358" s="49">
        <f>_xll.qlInterestRateIndexValueDate(IndexON,D3358)</f>
        <v>63339</v>
      </c>
      <c r="F3358" s="52">
        <f>IFERROR(_xll.qlIndexFixing(IndexON,D3358,TRUE,_xll.ohTrigger(RecalcTrigger,TriggerON)),NA())</f>
        <v>1.2122781334618082E-2</v>
      </c>
      <c r="H3358" s="49">
        <f>_xll.qlCalendarAdvance(IborCalendar,$H3357,B3358,"f",FALSE)</f>
        <v>63312</v>
      </c>
      <c r="I3358" s="49">
        <f>_xll.qlInterestRateIndexValueDate(Index1M,$H3358)</f>
        <v>63314</v>
      </c>
      <c r="J3358" s="52">
        <f>IFERROR(_xll.qlIndexFixing(Index1M,$H3358,TRUE,_xll.ohTrigger(RecalcTrigger,Trigger1M)),NA())</f>
        <v>1.5204839996330474E-2</v>
      </c>
      <c r="K3358" s="52">
        <f>IFERROR(_xll.qlIndexFixing(ONIndex1M,I3358,TRUE,_xll.ohTrigger(RecalcTrigger,Trigger1M)),NA())</f>
        <v>1.5195856845400257E-2</v>
      </c>
      <c r="L3358" s="52">
        <f>IFERROR(_xll.qlIndexFixing(Index3M,H3358,TRUE,_xll.ohTrigger(RecalcTrigger,Trigger3M)),NA())</f>
        <v>1.6728237345811081E-2</v>
      </c>
      <c r="M3358" s="52">
        <f>IFERROR(_xll.qlIndexFixing(ONIndex3M,I3358,TRUE,_xll.ohTrigger(RecalcTrigger,Trigger3M)),NA())</f>
        <v>1.6692970465834733E-2</v>
      </c>
      <c r="N3358" s="52">
        <f>IFERROR(_xll.qlIndexFixing(Index6M,$H3358,TRUE,_xll.ohTrigger(RecalcTrigger,Trigger6M)),NA())</f>
        <v>1.862111929956841E-2</v>
      </c>
      <c r="O3358" s="52">
        <f>IFERROR(_xll.qlIndexFixing(ONIndex6M,I3358,TRUE,_xll.ohTrigger(RecalcTrigger,Trigger6M)),NA())</f>
        <v>1.8534403060108673E-2</v>
      </c>
      <c r="P3358" s="52">
        <f>IFERROR(_xll.qlIndexFixing(Index1Y,$H3358,TRUE,_xll.ohTrigger(RecalcTrigger,Trigger1Y)),NA())</f>
        <v>2.0675590967351481E-2</v>
      </c>
      <c r="Q3358" s="52">
        <f>IFERROR(_xll.qlIndexFixing(ONIndex1Y,I3358,TRUE,_xll.ohTrigger(RecalcTrigger,Trigger1Y)),NA())</f>
        <v>2.0463156567629426E-2</v>
      </c>
    </row>
    <row r="3359" spans="2:17" x14ac:dyDescent="0.2">
      <c r="B3359" s="46" t="s">
        <v>51</v>
      </c>
      <c r="D3359" s="49">
        <f>_xll.qlCalendarAdvance(LocalCalendar,$D3358,B3359,"f",FALSE)</f>
        <v>63346</v>
      </c>
      <c r="E3359" s="49">
        <f>_xll.qlInterestRateIndexValueDate(IndexON,D3359)</f>
        <v>63346</v>
      </c>
      <c r="F3359" s="52">
        <f>IFERROR(_xll.qlIndexFixing(IndexON,D3359,TRUE,_xll.ohTrigger(RecalcTrigger,TriggerON)),NA())</f>
        <v>1.2122781334618082E-2</v>
      </c>
      <c r="H3359" s="49">
        <f>_xll.qlCalendarAdvance(IborCalendar,$H3358,B3359,"f",FALSE)</f>
        <v>63319</v>
      </c>
      <c r="I3359" s="49">
        <f>_xll.qlInterestRateIndexValueDate(Index1M,$H3359)</f>
        <v>63321</v>
      </c>
      <c r="J3359" s="52">
        <f>IFERROR(_xll.qlIndexFixing(Index1M,$H3359,TRUE,_xll.ohTrigger(RecalcTrigger,Trigger1M)),NA())</f>
        <v>1.5204839996333052E-2</v>
      </c>
      <c r="K3359" s="52">
        <f>IFERROR(_xll.qlIndexFixing(ONIndex1M,I3359,TRUE,_xll.ohTrigger(RecalcTrigger,Trigger1M)),NA())</f>
        <v>1.5195856845400257E-2</v>
      </c>
      <c r="L3359" s="52">
        <f>IFERROR(_xll.qlIndexFixing(Index3M,H3359,TRUE,_xll.ohTrigger(RecalcTrigger,Trigger3M)),NA())</f>
        <v>1.6728237345811081E-2</v>
      </c>
      <c r="M3359" s="52">
        <f>IFERROR(_xll.qlIndexFixing(ONIndex3M,I3359,TRUE,_xll.ohTrigger(RecalcTrigger,Trigger3M)),NA())</f>
        <v>1.6692970465834733E-2</v>
      </c>
      <c r="N3359" s="52">
        <f>IFERROR(_xll.qlIndexFixing(Index6M,$H3359,TRUE,_xll.ohTrigger(RecalcTrigger,Trigger6M)),NA())</f>
        <v>1.8621090417169667E-2</v>
      </c>
      <c r="O3359" s="52">
        <f>IFERROR(_xll.qlIndexFixing(ONIndex6M,I3359,TRUE,_xll.ohTrigger(RecalcTrigger,Trigger6M)),NA())</f>
        <v>1.853437217894438E-2</v>
      </c>
      <c r="P3359" s="52">
        <f>IFERROR(_xll.qlIndexFixing(Index1Y,$H3359,TRUE,_xll.ohTrigger(RecalcTrigger,Trigger1Y)),NA())</f>
        <v>2.067495728075066E-2</v>
      </c>
      <c r="Q3359" s="52">
        <f>IFERROR(_xll.qlIndexFixing(ONIndex1Y,I3359,TRUE,_xll.ohTrigger(RecalcTrigger,Trigger1Y)),NA())</f>
        <v>2.0463102248866605E-2</v>
      </c>
    </row>
    <row r="3360" spans="2:17" x14ac:dyDescent="0.2">
      <c r="B3360" s="46" t="s">
        <v>51</v>
      </c>
      <c r="D3360" s="49">
        <f>_xll.qlCalendarAdvance(LocalCalendar,$D3359,B3360,"f",FALSE)</f>
        <v>63353</v>
      </c>
      <c r="E3360" s="49">
        <f>_xll.qlInterestRateIndexValueDate(IndexON,D3360)</f>
        <v>63353</v>
      </c>
      <c r="F3360" s="52">
        <f>IFERROR(_xll.qlIndexFixing(IndexON,D3360,TRUE,_xll.ohTrigger(RecalcTrigger,TriggerON)),NA())</f>
        <v>1.2122781334698018E-2</v>
      </c>
      <c r="H3360" s="49">
        <f>_xll.qlCalendarAdvance(IborCalendar,$H3359,B3360,"f",FALSE)</f>
        <v>63326</v>
      </c>
      <c r="I3360" s="49">
        <f>_xll.qlInterestRateIndexValueDate(Index1M,$H3360)</f>
        <v>63328</v>
      </c>
      <c r="J3360" s="52">
        <f>IFERROR(_xll.qlIndexFixing(Index1M,$H3360,TRUE,_xll.ohTrigger(RecalcTrigger,Trigger1M)),NA())</f>
        <v>1.5204839996330474E-2</v>
      </c>
      <c r="K3360" s="52">
        <f>IFERROR(_xll.qlIndexFixing(ONIndex1M,I3360,TRUE,_xll.ohTrigger(RecalcTrigger,Trigger1M)),NA())</f>
        <v>1.5195856845400257E-2</v>
      </c>
      <c r="L3360" s="52">
        <f>IFERROR(_xll.qlIndexFixing(Index3M,H3360,TRUE,_xll.ohTrigger(RecalcTrigger,Trigger3M)),NA())</f>
        <v>1.6728237345810231E-2</v>
      </c>
      <c r="M3360" s="52">
        <f>IFERROR(_xll.qlIndexFixing(ONIndex3M,I3360,TRUE,_xll.ohTrigger(RecalcTrigger,Trigger3M)),NA())</f>
        <v>1.6692970465834733E-2</v>
      </c>
      <c r="N3360" s="52">
        <f>IFERROR(_xll.qlIndexFixing(Index6M,$H3360,TRUE,_xll.ohTrigger(RecalcTrigger,Trigger6M)),NA())</f>
        <v>1.862106171088259E-2</v>
      </c>
      <c r="O3360" s="52">
        <f>IFERROR(_xll.qlIndexFixing(ONIndex6M,I3360,TRUE,_xll.ohTrigger(RecalcTrigger,Trigger6M)),NA())</f>
        <v>1.8534341472253857E-2</v>
      </c>
      <c r="P3360" s="52">
        <f>IFERROR(_xll.qlIndexFixing(Index1Y,$H3360,TRUE,_xll.ohTrigger(RecalcTrigger,Trigger1Y)),NA())</f>
        <v>2.0674910285690611E-2</v>
      </c>
      <c r="Q3360" s="52">
        <f>IFERROR(_xll.qlIndexFixing(ONIndex1Y,I3360,TRUE,_xll.ohTrigger(RecalcTrigger,Trigger1Y)),NA())</f>
        <v>2.0463048237004955E-2</v>
      </c>
    </row>
    <row r="3361" spans="2:17" x14ac:dyDescent="0.2">
      <c r="B3361" s="46" t="s">
        <v>51</v>
      </c>
      <c r="D3361" s="49">
        <f>_xll.qlCalendarAdvance(LocalCalendar,$D3360,B3361,"f",FALSE)</f>
        <v>63360</v>
      </c>
      <c r="E3361" s="49">
        <f>_xll.qlInterestRateIndexValueDate(IndexON,D3361)</f>
        <v>63360</v>
      </c>
      <c r="F3361" s="52">
        <f>IFERROR(_xll.qlIndexFixing(IndexON,D3361,TRUE,_xll.ohTrigger(RecalcTrigger,TriggerON)),NA())</f>
        <v>1.2122781334618082E-2</v>
      </c>
      <c r="H3361" s="49">
        <f>_xll.qlCalendarAdvance(IborCalendar,$H3360,B3361,"f",FALSE)</f>
        <v>63333</v>
      </c>
      <c r="I3361" s="49">
        <f>_xll.qlInterestRateIndexValueDate(Index1M,$H3361)</f>
        <v>63335</v>
      </c>
      <c r="J3361" s="52">
        <f>IFERROR(_xll.qlIndexFixing(Index1M,$H3361,TRUE,_xll.ohTrigger(RecalcTrigger,Trigger1M)),NA())</f>
        <v>1.5204839996333052E-2</v>
      </c>
      <c r="K3361" s="52">
        <f>IFERROR(_xll.qlIndexFixing(ONIndex1M,I3361,TRUE,_xll.ohTrigger(RecalcTrigger,Trigger1M)),NA())</f>
        <v>1.5196177550362844E-2</v>
      </c>
      <c r="L3361" s="52">
        <f>IFERROR(_xll.qlIndexFixing(Index3M,H3361,TRUE,_xll.ohTrigger(RecalcTrigger,Trigger3M)),NA())</f>
        <v>1.672862544539639E-2</v>
      </c>
      <c r="M3361" s="52">
        <f>IFERROR(_xll.qlIndexFixing(ONIndex3M,I3361,TRUE,_xll.ohTrigger(RecalcTrigger,Trigger3M)),NA())</f>
        <v>1.6693357475079384E-2</v>
      </c>
      <c r="N3361" s="52">
        <f>IFERROR(_xll.qlIndexFixing(Index6M,$H3361,TRUE,_xll.ohTrigger(RecalcTrigger,Trigger6M)),NA())</f>
        <v>1.8621033180708908E-2</v>
      </c>
      <c r="O3361" s="52">
        <f>IFERROR(_xll.qlIndexFixing(ONIndex6M,I3361,TRUE,_xll.ohTrigger(RecalcTrigger,Trigger6M)),NA())</f>
        <v>1.853478586245183E-2</v>
      </c>
      <c r="P3361" s="52">
        <f>IFERROR(_xll.qlIndexFixing(Index1Y,$H3361,TRUE,_xll.ohTrigger(RecalcTrigger,Trigger1Y)),NA())</f>
        <v>2.06754500413E-2</v>
      </c>
      <c r="Q3361" s="52">
        <f>IFERROR(_xll.qlIndexFixing(ONIndex1Y,I3361,TRUE,_xll.ohTrigger(RecalcTrigger,Trigger1Y)),NA())</f>
        <v>2.0463572262447993E-2</v>
      </c>
    </row>
    <row r="3362" spans="2:17" x14ac:dyDescent="0.2">
      <c r="B3362" s="46" t="s">
        <v>51</v>
      </c>
      <c r="D3362" s="49">
        <f>_xll.qlCalendarAdvance(LocalCalendar,$D3361,B3362,"f",FALSE)</f>
        <v>63367</v>
      </c>
      <c r="E3362" s="49">
        <f>_xll.qlInterestRateIndexValueDate(IndexON,D3362)</f>
        <v>63367</v>
      </c>
      <c r="F3362" s="52">
        <f>IFERROR(_xll.qlIndexFixing(IndexON,D3362,TRUE,_xll.ohTrigger(RecalcTrigger,TriggerON)),NA())</f>
        <v>1.2122781334698018E-2</v>
      </c>
      <c r="H3362" s="49">
        <f>_xll.qlCalendarAdvance(IborCalendar,$H3361,B3362,"f",FALSE)</f>
        <v>63340</v>
      </c>
      <c r="I3362" s="49">
        <f>_xll.qlInterestRateIndexValueDate(Index1M,$H3362)</f>
        <v>63342</v>
      </c>
      <c r="J3362" s="52">
        <f>IFERROR(_xll.qlIndexFixing(Index1M,$H3362,TRUE,_xll.ohTrigger(RecalcTrigger,Trigger1M)),NA())</f>
        <v>1.5204839996330474E-2</v>
      </c>
      <c r="K3362" s="52">
        <f>IFERROR(_xll.qlIndexFixing(ONIndex1M,I3362,TRUE,_xll.ohTrigger(RecalcTrigger,Trigger1M)),NA())</f>
        <v>1.5195856845400257E-2</v>
      </c>
      <c r="L3362" s="52">
        <f>IFERROR(_xll.qlIndexFixing(Index3M,H3362,TRUE,_xll.ohTrigger(RecalcTrigger,Trigger3M)),NA())</f>
        <v>1.6728625445395551E-2</v>
      </c>
      <c r="M3362" s="52">
        <f>IFERROR(_xll.qlIndexFixing(ONIndex3M,I3362,TRUE,_xll.ohTrigger(RecalcTrigger,Trigger3M)),NA())</f>
        <v>1.6692970465834733E-2</v>
      </c>
      <c r="N3362" s="52">
        <f>IFERROR(_xll.qlIndexFixing(Index6M,$H3362,TRUE,_xll.ohTrigger(RecalcTrigger,Trigger6M)),NA())</f>
        <v>1.8621004826647324E-2</v>
      </c>
      <c r="O3362" s="52">
        <f>IFERROR(_xll.qlIndexFixing(ONIndex6M,I3362,TRUE,_xll.ohTrigger(RecalcTrigger,Trigger6M)),NA())</f>
        <v>1.8534280582240825E-2</v>
      </c>
      <c r="P3362" s="52">
        <f>IFERROR(_xll.qlIndexFixing(Index1Y,$H3362,TRUE,_xll.ohTrigger(RecalcTrigger,Trigger1Y)),NA())</f>
        <v>2.0674817235479152E-2</v>
      </c>
      <c r="Q3362" s="52">
        <f>IFERROR(_xll.qlIndexFixing(ONIndex1Y,I3362,TRUE,_xll.ohTrigger(RecalcTrigger,Trigger1Y)),NA())</f>
        <v>2.0462941133905233E-2</v>
      </c>
    </row>
    <row r="3363" spans="2:17" x14ac:dyDescent="0.2">
      <c r="B3363" s="46" t="s">
        <v>51</v>
      </c>
      <c r="D3363" s="49">
        <f>_xll.qlCalendarAdvance(LocalCalendar,$D3362,B3363,"f",FALSE)</f>
        <v>63375</v>
      </c>
      <c r="E3363" s="49">
        <f>_xll.qlInterestRateIndexValueDate(IndexON,D3363)</f>
        <v>63375</v>
      </c>
      <c r="F3363" s="52">
        <f>IFERROR(_xll.qlIndexFixing(IndexON,D3363,TRUE,_xll.ohTrigger(RecalcTrigger,TriggerON)),NA())</f>
        <v>1.2122781334618082E-2</v>
      </c>
      <c r="H3363" s="49">
        <f>_xll.qlCalendarAdvance(IborCalendar,$H3362,B3363,"f",FALSE)</f>
        <v>63347</v>
      </c>
      <c r="I3363" s="49">
        <f>_xll.qlInterestRateIndexValueDate(Index1M,$H3363)</f>
        <v>63349</v>
      </c>
      <c r="J3363" s="52">
        <f>IFERROR(_xll.qlIndexFixing(Index1M,$H3363,TRUE,_xll.ohTrigger(RecalcTrigger,Trigger1M)),NA())</f>
        <v>1.5204839996330474E-2</v>
      </c>
      <c r="K3363" s="52">
        <f>IFERROR(_xll.qlIndexFixing(ONIndex1M,I3363,TRUE,_xll.ohTrigger(RecalcTrigger,Trigger1M)),NA())</f>
        <v>1.5195856845400257E-2</v>
      </c>
      <c r="L3363" s="52">
        <f>IFERROR(_xll.qlIndexFixing(Index3M,H3363,TRUE,_xll.ohTrigger(RecalcTrigger,Trigger3M)),NA())</f>
        <v>1.6728237345811081E-2</v>
      </c>
      <c r="M3363" s="52">
        <f>IFERROR(_xll.qlIndexFixing(ONIndex3M,I3363,TRUE,_xll.ohTrigger(RecalcTrigger,Trigger3M)),NA())</f>
        <v>1.6692970465834733E-2</v>
      </c>
      <c r="N3363" s="52">
        <f>IFERROR(_xll.qlIndexFixing(Index6M,$H3363,TRUE,_xll.ohTrigger(RecalcTrigger,Trigger6M)),NA())</f>
        <v>1.86209766486987E-2</v>
      </c>
      <c r="O3363" s="52">
        <f>IFERROR(_xll.qlIndexFixing(ONIndex6M,I3363,TRUE,_xll.ohTrigger(RecalcTrigger,Trigger6M)),NA())</f>
        <v>1.8534250398971608E-2</v>
      </c>
      <c r="P3363" s="52">
        <f>IFERROR(_xll.qlIndexFixing(Index1Y,$H3363,TRUE,_xll.ohTrigger(RecalcTrigger,Trigger1Y)),NA())</f>
        <v>2.0674771180327307E-2</v>
      </c>
      <c r="Q3363" s="52">
        <f>IFERROR(_xll.qlIndexFixing(ONIndex1Y,I3363,TRUE,_xll.ohTrigger(RecalcTrigger,Trigger1Y)),NA())</f>
        <v>2.0462888042693805E-2</v>
      </c>
    </row>
    <row r="3364" spans="2:17" x14ac:dyDescent="0.2">
      <c r="B3364" s="46" t="s">
        <v>51</v>
      </c>
      <c r="D3364" s="49">
        <f>_xll.qlCalendarAdvance(LocalCalendar,$D3363,B3364,"f",FALSE)</f>
        <v>63382</v>
      </c>
      <c r="E3364" s="49">
        <f>_xll.qlInterestRateIndexValueDate(IndexON,D3364)</f>
        <v>63382</v>
      </c>
      <c r="F3364" s="52">
        <f>IFERROR(_xll.qlIndexFixing(IndexON,D3364,TRUE,_xll.ohTrigger(RecalcTrigger,TriggerON)),NA())</f>
        <v>1.2122781334698018E-2</v>
      </c>
      <c r="H3364" s="49">
        <f>_xll.qlCalendarAdvance(IborCalendar,$H3363,B3364,"f",FALSE)</f>
        <v>63354</v>
      </c>
      <c r="I3364" s="49">
        <f>_xll.qlInterestRateIndexValueDate(Index1M,$H3364)</f>
        <v>63356</v>
      </c>
      <c r="J3364" s="52">
        <f>IFERROR(_xll.qlIndexFixing(Index1M,$H3364,TRUE,_xll.ohTrigger(RecalcTrigger,Trigger1M)),NA())</f>
        <v>1.5204839996333052E-2</v>
      </c>
      <c r="K3364" s="52">
        <f>IFERROR(_xll.qlIndexFixing(ONIndex1M,I3364,TRUE,_xll.ohTrigger(RecalcTrigger,Trigger1M)),NA())</f>
        <v>1.5195856845400257E-2</v>
      </c>
      <c r="L3364" s="52">
        <f>IFERROR(_xll.qlIndexFixing(Index3M,H3364,TRUE,_xll.ohTrigger(RecalcTrigger,Trigger3M)),NA())</f>
        <v>1.6728237345810231E-2</v>
      </c>
      <c r="M3364" s="52">
        <f>IFERROR(_xll.qlIndexFixing(ONIndex3M,I3364,TRUE,_xll.ohTrigger(RecalcTrigger,Trigger3M)),NA())</f>
        <v>1.6692970465834733E-2</v>
      </c>
      <c r="N3364" s="52">
        <f>IFERROR(_xll.qlIndexFixing(Index6M,$H3364,TRUE,_xll.ohTrigger(RecalcTrigger,Trigger6M)),NA())</f>
        <v>1.8620948646862607E-2</v>
      </c>
      <c r="O3364" s="52">
        <f>IFERROR(_xll.qlIndexFixing(ONIndex6M,I3364,TRUE,_xll.ohTrigger(RecalcTrigger,Trigger6M)),NA())</f>
        <v>1.8534220390176159E-2</v>
      </c>
      <c r="P3364" s="52">
        <f>IFERROR(_xll.qlIndexFixing(Index1Y,$H3364,TRUE,_xll.ohTrigger(RecalcTrigger,Trigger1Y)),NA())</f>
        <v>2.0674725438477759E-2</v>
      </c>
      <c r="Q3364" s="52">
        <f>IFERROR(_xll.qlIndexFixing(ONIndex1Y,I3364,TRUE,_xll.ohTrigger(RecalcTrigger,Trigger1Y)),NA())</f>
        <v>2.0462835258383549E-2</v>
      </c>
    </row>
    <row r="3365" spans="2:17" x14ac:dyDescent="0.2">
      <c r="B3365" s="46" t="s">
        <v>51</v>
      </c>
      <c r="D3365" s="49">
        <f>_xll.qlCalendarAdvance(LocalCalendar,$D3364,B3365,"f",FALSE)</f>
        <v>63389</v>
      </c>
      <c r="E3365" s="49">
        <f>_xll.qlInterestRateIndexValueDate(IndexON,D3365)</f>
        <v>63389</v>
      </c>
      <c r="F3365" s="52">
        <f>IFERROR(_xll.qlIndexFixing(IndexON,D3365,TRUE,_xll.ohTrigger(RecalcTrigger,TriggerON)),NA())</f>
        <v>1.2122781334698018E-2</v>
      </c>
      <c r="H3365" s="49">
        <f>_xll.qlCalendarAdvance(IborCalendar,$H3364,B3365,"f",FALSE)</f>
        <v>63361</v>
      </c>
      <c r="I3365" s="49">
        <f>_xll.qlInterestRateIndexValueDate(Index1M,$H3365)</f>
        <v>63363</v>
      </c>
      <c r="J3365" s="52">
        <f>IFERROR(_xll.qlIndexFixing(Index1M,$H3365,TRUE,_xll.ohTrigger(RecalcTrigger,Trigger1M)),NA())</f>
        <v>1.5204839996330474E-2</v>
      </c>
      <c r="K3365" s="52">
        <f>IFERROR(_xll.qlIndexFixing(ONIndex1M,I3365,TRUE,_xll.ohTrigger(RecalcTrigger,Trigger1M)),NA())</f>
        <v>1.5195856845426903E-2</v>
      </c>
      <c r="L3365" s="52">
        <f>IFERROR(_xll.qlIndexFixing(Index3M,H3365,TRUE,_xll.ohTrigger(RecalcTrigger,Trigger3M)),NA())</f>
        <v>1.6728237345810231E-2</v>
      </c>
      <c r="M3365" s="52">
        <f>IFERROR(_xll.qlIndexFixing(ONIndex3M,I3365,TRUE,_xll.ohTrigger(RecalcTrigger,Trigger3M)),NA())</f>
        <v>1.6692970465861379E-2</v>
      </c>
      <c r="N3365" s="52">
        <f>IFERROR(_xll.qlIndexFixing(Index6M,$H3365,TRUE,_xll.ohTrigger(RecalcTrigger,Trigger6M)),NA())</f>
        <v>1.8621877109863592E-2</v>
      </c>
      <c r="O3365" s="52">
        <f>IFERROR(_xll.qlIndexFixing(ONIndex6M,I3365,TRUE,_xll.ohTrigger(RecalcTrigger,Trigger6M)),NA())</f>
        <v>1.8534190555801189E-2</v>
      </c>
      <c r="P3365" s="52">
        <f>IFERROR(_xll.qlIndexFixing(Index1Y,$H3365,TRUE,_xll.ohTrigger(RecalcTrigger,Trigger1Y)),NA())</f>
        <v>2.0674680009930734E-2</v>
      </c>
      <c r="Q3365" s="52">
        <f>IFERROR(_xll.qlIndexFixing(ONIndex1Y,I3365,TRUE,_xll.ohTrigger(RecalcTrigger,Trigger1Y)),NA())</f>
        <v>2.0462782780947819E-2</v>
      </c>
    </row>
    <row r="3366" spans="2:17" x14ac:dyDescent="0.2">
      <c r="B3366" s="46" t="s">
        <v>51</v>
      </c>
      <c r="D3366" s="49">
        <f>_xll.qlCalendarAdvance(LocalCalendar,$D3365,B3366,"f",FALSE)</f>
        <v>63396</v>
      </c>
      <c r="E3366" s="49">
        <f>_xll.qlInterestRateIndexValueDate(IndexON,D3366)</f>
        <v>63396</v>
      </c>
      <c r="F3366" s="52">
        <f>IFERROR(_xll.qlIndexFixing(IndexON,D3366,TRUE,_xll.ohTrigger(RecalcTrigger,TriggerON)),NA())</f>
        <v>1.2122781334698018E-2</v>
      </c>
      <c r="H3366" s="49">
        <f>_xll.qlCalendarAdvance(IborCalendar,$H3365,B3366,"f",FALSE)</f>
        <v>63368</v>
      </c>
      <c r="I3366" s="49">
        <f>_xll.qlInterestRateIndexValueDate(Index1M,$H3366)</f>
        <v>63370</v>
      </c>
      <c r="J3366" s="52">
        <f>IFERROR(_xll.qlIndexFixing(Index1M,$H3366,TRUE,_xll.ohTrigger(RecalcTrigger,Trigger1M)),NA())</f>
        <v>1.5204839996333052E-2</v>
      </c>
      <c r="K3366" s="52">
        <f>IFERROR(_xll.qlIndexFixing(ONIndex1M,I3366,TRUE,_xll.ohTrigger(RecalcTrigger,Trigger1M)),NA())</f>
        <v>1.5195856845400257E-2</v>
      </c>
      <c r="L3366" s="52">
        <f>IFERROR(_xll.qlIndexFixing(Index3M,H3366,TRUE,_xll.ohTrigger(RecalcTrigger,Trigger3M)),NA())</f>
        <v>1.6727073119060035E-2</v>
      </c>
      <c r="M3366" s="52">
        <f>IFERROR(_xll.qlIndexFixing(ONIndex3M,I3366,TRUE,_xll.ohTrigger(RecalcTrigger,Trigger3M)),NA())</f>
        <v>1.6692970465861379E-2</v>
      </c>
      <c r="N3366" s="52">
        <f>IFERROR(_xll.qlIndexFixing(Index6M,$H3366,TRUE,_xll.ohTrigger(RecalcTrigger,Trigger6M)),NA())</f>
        <v>1.8619458836135132E-2</v>
      </c>
      <c r="O3366" s="52">
        <f>IFERROR(_xll.qlIndexFixing(ONIndex6M,I3366,TRUE,_xll.ohTrigger(RecalcTrigger,Trigger6M)),NA())</f>
        <v>1.8534160895953278E-2</v>
      </c>
      <c r="P3366" s="52">
        <f>IFERROR(_xll.qlIndexFixing(Index1Y,$H3366,TRUE,_xll.ohTrigger(RecalcTrigger,Trigger1Y)),NA())</f>
        <v>2.0672875430862301E-2</v>
      </c>
      <c r="Q3366" s="52">
        <f>IFERROR(_xll.qlIndexFixing(ONIndex1Y,I3366,TRUE,_xll.ohTrigger(RecalcTrigger,Trigger1Y)),NA())</f>
        <v>2.0462730610359969E-2</v>
      </c>
    </row>
    <row r="3367" spans="2:17" x14ac:dyDescent="0.2">
      <c r="B3367" s="46" t="s">
        <v>51</v>
      </c>
      <c r="D3367" s="49">
        <f>_xll.qlCalendarAdvance(LocalCalendar,$D3366,B3367,"f",FALSE)</f>
        <v>63403</v>
      </c>
      <c r="E3367" s="49">
        <f>_xll.qlInterestRateIndexValueDate(IndexON,D3367)</f>
        <v>63403</v>
      </c>
      <c r="F3367" s="52">
        <f>IFERROR(_xll.qlIndexFixing(IndexON,D3367,TRUE,_xll.ohTrigger(RecalcTrigger,TriggerON)),NA())</f>
        <v>1.2122781334618082E-2</v>
      </c>
      <c r="H3367" s="49">
        <f>_xll.qlCalendarAdvance(IborCalendar,$H3366,B3367,"f",FALSE)</f>
        <v>63375</v>
      </c>
      <c r="I3367" s="49">
        <f>_xll.qlInterestRateIndexValueDate(Index1M,$H3367)</f>
        <v>63377</v>
      </c>
      <c r="J3367" s="52">
        <f>IFERROR(_xll.qlIndexFixing(Index1M,$H3367,TRUE,_xll.ohTrigger(RecalcTrigger,Trigger1M)),NA())</f>
        <v>1.5204839996330474E-2</v>
      </c>
      <c r="K3367" s="52">
        <f>IFERROR(_xll.qlIndexFixing(ONIndex1M,I3367,TRUE,_xll.ohTrigger(RecalcTrigger,Trigger1M)),NA())</f>
        <v>1.5195856845373612E-2</v>
      </c>
      <c r="L3367" s="52">
        <f>IFERROR(_xll.qlIndexFixing(Index3M,H3367,TRUE,_xll.ohTrigger(RecalcTrigger,Trigger3M)),NA())</f>
        <v>1.6728625445395551E-2</v>
      </c>
      <c r="M3367" s="52">
        <f>IFERROR(_xll.qlIndexFixing(ONIndex3M,I3367,TRUE,_xll.ohTrigger(RecalcTrigger,Trigger3M)),NA())</f>
        <v>1.6692970465834733E-2</v>
      </c>
      <c r="N3367" s="52">
        <f>IFERROR(_xll.qlIndexFixing(Index6M,$H3367,TRUE,_xll.ohTrigger(RecalcTrigger,Trigger6M)),NA())</f>
        <v>1.8620865698029506E-2</v>
      </c>
      <c r="O3367" s="52">
        <f>IFERROR(_xll.qlIndexFixing(ONIndex6M,I3367,TRUE,_xll.ohTrigger(RecalcTrigger,Trigger6M)),NA())</f>
        <v>1.8534131410525845E-2</v>
      </c>
      <c r="P3367" s="52">
        <f>IFERROR(_xll.qlIndexFixing(Index1Y,$H3367,TRUE,_xll.ohTrigger(RecalcTrigger,Trigger1Y)),NA())</f>
        <v>2.0674590092743358E-2</v>
      </c>
      <c r="Q3367" s="52">
        <f>IFERROR(_xll.qlIndexFixing(ONIndex1Y,I3367,TRUE,_xll.ohTrigger(RecalcTrigger,Trigger1Y)),NA())</f>
        <v>2.0462678746699936E-2</v>
      </c>
    </row>
    <row r="3368" spans="2:17" x14ac:dyDescent="0.2">
      <c r="B3368" s="46" t="s">
        <v>51</v>
      </c>
      <c r="D3368" s="49">
        <f>_xll.qlCalendarAdvance(LocalCalendar,$D3367,B3368,"f",FALSE)</f>
        <v>63410</v>
      </c>
      <c r="E3368" s="49">
        <f>_xll.qlInterestRateIndexValueDate(IndexON,D3368)</f>
        <v>63410</v>
      </c>
      <c r="F3368" s="52">
        <f>IFERROR(_xll.qlIndexFixing(IndexON,D3368,TRUE,_xll.ohTrigger(RecalcTrigger,TriggerON)),NA())</f>
        <v>1.2122781334698018E-2</v>
      </c>
      <c r="H3368" s="49">
        <f>_xll.qlCalendarAdvance(IborCalendar,$H3367,B3368,"f",FALSE)</f>
        <v>63382</v>
      </c>
      <c r="I3368" s="49">
        <f>_xll.qlInterestRateIndexValueDate(Index1M,$H3368)</f>
        <v>63384</v>
      </c>
      <c r="J3368" s="52">
        <f>IFERROR(_xll.qlIndexFixing(Index1M,$H3368,TRUE,_xll.ohTrigger(RecalcTrigger,Trigger1M)),NA())</f>
        <v>1.5204839996333052E-2</v>
      </c>
      <c r="K3368" s="52">
        <f>IFERROR(_xll.qlIndexFixing(ONIndex1M,I3368,TRUE,_xll.ohTrigger(RecalcTrigger,Trigger1M)),NA())</f>
        <v>1.5195856845426903E-2</v>
      </c>
      <c r="L3368" s="52">
        <f>IFERROR(_xll.qlIndexFixing(Index3M,H3368,TRUE,_xll.ohTrigger(RecalcTrigger,Trigger3M)),NA())</f>
        <v>1.6728237345811081E-2</v>
      </c>
      <c r="M3368" s="52">
        <f>IFERROR(_xll.qlIndexFixing(ONIndex3M,I3368,TRUE,_xll.ohTrigger(RecalcTrigger,Trigger3M)),NA())</f>
        <v>1.6692970465834733E-2</v>
      </c>
      <c r="N3368" s="52">
        <f>IFERROR(_xll.qlIndexFixing(Index6M,$H3368,TRUE,_xll.ohTrigger(RecalcTrigger,Trigger6M)),NA())</f>
        <v>1.8621316569758174E-2</v>
      </c>
      <c r="O3368" s="52">
        <f>IFERROR(_xll.qlIndexFixing(ONIndex6M,I3368,TRUE,_xll.ohTrigger(RecalcTrigger,Trigger6M)),NA())</f>
        <v>1.8534102099598826E-2</v>
      </c>
      <c r="P3368" s="52">
        <f>IFERROR(_xll.qlIndexFixing(Index1Y,$H3368,TRUE,_xll.ohTrigger(RecalcTrigger,Trigger1Y)),NA())</f>
        <v>2.0674545604103013E-2</v>
      </c>
      <c r="Q3368" s="52">
        <f>IFERROR(_xll.qlIndexFixing(ONIndex1Y,I3368,TRUE,_xll.ohTrigger(RecalcTrigger,Trigger1Y)),NA())</f>
        <v>2.0462627189914429E-2</v>
      </c>
    </row>
    <row r="3369" spans="2:17" x14ac:dyDescent="0.2">
      <c r="B3369" s="46" t="s">
        <v>51</v>
      </c>
      <c r="D3369" s="49">
        <f>_xll.qlCalendarAdvance(LocalCalendar,$D3368,B3369,"f",FALSE)</f>
        <v>63417</v>
      </c>
      <c r="E3369" s="49">
        <f>_xll.qlInterestRateIndexValueDate(IndexON,D3369)</f>
        <v>63417</v>
      </c>
      <c r="F3369" s="52">
        <f>IFERROR(_xll.qlIndexFixing(IndexON,D3369,TRUE,_xll.ohTrigger(RecalcTrigger,TriggerON)),NA())</f>
        <v>1.2122781334618082E-2</v>
      </c>
      <c r="H3369" s="49">
        <f>_xll.qlCalendarAdvance(IborCalendar,$H3368,B3369,"f",FALSE)</f>
        <v>63389</v>
      </c>
      <c r="I3369" s="49">
        <f>_xll.qlInterestRateIndexValueDate(Index1M,$H3369)</f>
        <v>63391</v>
      </c>
      <c r="J3369" s="52">
        <f>IFERROR(_xll.qlIndexFixing(Index1M,$H3369,TRUE,_xll.ohTrigger(RecalcTrigger,Trigger1M)),NA())</f>
        <v>1.5204839996330474E-2</v>
      </c>
      <c r="K3369" s="52">
        <f>IFERROR(_xll.qlIndexFixing(ONIndex1M,I3369,TRUE,_xll.ohTrigger(RecalcTrigger,Trigger1M)),NA())</f>
        <v>1.5195856845400257E-2</v>
      </c>
      <c r="L3369" s="52">
        <f>IFERROR(_xll.qlIndexFixing(Index3M,H3369,TRUE,_xll.ohTrigger(RecalcTrigger,Trigger3M)),NA())</f>
        <v>1.6728237345811081E-2</v>
      </c>
      <c r="M3369" s="52">
        <f>IFERROR(_xll.qlIndexFixing(ONIndex3M,I3369,TRUE,_xll.ohTrigger(RecalcTrigger,Trigger3M)),NA())</f>
        <v>1.6692970465861379E-2</v>
      </c>
      <c r="N3369" s="52">
        <f>IFERROR(_xll.qlIndexFixing(Index6M,$H3369,TRUE,_xll.ohTrigger(RecalcTrigger,Trigger6M)),NA())</f>
        <v>1.8620811279370091E-2</v>
      </c>
      <c r="O3369" s="52">
        <f>IFERROR(_xll.qlIndexFixing(ONIndex6M,I3369,TRUE,_xll.ohTrigger(RecalcTrigger,Trigger6M)),NA())</f>
        <v>1.8534072963145576E-2</v>
      </c>
      <c r="P3369" s="52">
        <f>IFERROR(_xll.qlIndexFixing(Index1Y,$H3369,TRUE,_xll.ohTrigger(RecalcTrigger,Trigger1Y)),NA())</f>
        <v>2.0674501428765618E-2</v>
      </c>
      <c r="Q3369" s="52">
        <f>IFERROR(_xll.qlIndexFixing(ONIndex1Y,I3369,TRUE,_xll.ohTrigger(RecalcTrigger,Trigger1Y)),NA())</f>
        <v>2.0462575940030092E-2</v>
      </c>
    </row>
    <row r="3370" spans="2:17" x14ac:dyDescent="0.2">
      <c r="B3370" s="46" t="s">
        <v>51</v>
      </c>
      <c r="D3370" s="49">
        <f>_xll.qlCalendarAdvance(LocalCalendar,$D3369,B3370,"f",FALSE)</f>
        <v>63424</v>
      </c>
      <c r="E3370" s="49">
        <f>_xll.qlInterestRateIndexValueDate(IndexON,D3370)</f>
        <v>63424</v>
      </c>
      <c r="F3370" s="52">
        <f>IFERROR(_xll.qlIndexFixing(IndexON,D3370,TRUE,_xll.ohTrigger(RecalcTrigger,TriggerON)),NA())</f>
        <v>1.2122781334618082E-2</v>
      </c>
      <c r="H3370" s="49">
        <f>_xll.qlCalendarAdvance(IborCalendar,$H3369,B3370,"f",FALSE)</f>
        <v>63396</v>
      </c>
      <c r="I3370" s="49">
        <f>_xll.qlInterestRateIndexValueDate(Index1M,$H3370)</f>
        <v>63398</v>
      </c>
      <c r="J3370" s="52">
        <f>IFERROR(_xll.qlIndexFixing(Index1M,$H3370,TRUE,_xll.ohTrigger(RecalcTrigger,Trigger1M)),NA())</f>
        <v>1.5205160954081254E-2</v>
      </c>
      <c r="K3370" s="52">
        <f>IFERROR(_xll.qlIndexFixing(ONIndex1M,I3370,TRUE,_xll.ohTrigger(RecalcTrigger,Trigger1M)),NA())</f>
        <v>1.5195856845426903E-2</v>
      </c>
      <c r="L3370" s="52">
        <f>IFERROR(_xll.qlIndexFixing(Index3M,H3370,TRUE,_xll.ohTrigger(RecalcTrigger,Trigger3M)),NA())</f>
        <v>1.6728237345811081E-2</v>
      </c>
      <c r="M3370" s="52">
        <f>IFERROR(_xll.qlIndexFixing(ONIndex3M,I3370,TRUE,_xll.ohTrigger(RecalcTrigger,Trigger3M)),NA())</f>
        <v>1.6692970465834733E-2</v>
      </c>
      <c r="N3370" s="52">
        <f>IFERROR(_xll.qlIndexFixing(Index6M,$H3370,TRUE,_xll.ohTrigger(RecalcTrigger,Trigger6M)),NA())</f>
        <v>1.8620784334209176E-2</v>
      </c>
      <c r="O3370" s="52">
        <f>IFERROR(_xll.qlIndexFixing(ONIndex6M,I3370,TRUE,_xll.ohTrigger(RecalcTrigger,Trigger6M)),NA())</f>
        <v>1.8534044001139449E-2</v>
      </c>
      <c r="P3370" s="52">
        <f>IFERROR(_xll.qlIndexFixing(Index1Y,$H3370,TRUE,_xll.ohTrigger(RecalcTrigger,Trigger1Y)),NA())</f>
        <v>2.067445756673009E-2</v>
      </c>
      <c r="Q3370" s="52">
        <f>IFERROR(_xll.qlIndexFixing(ONIndex1Y,I3370,TRUE,_xll.ohTrigger(RecalcTrigger,Trigger1Y)),NA())</f>
        <v>2.0462524997046927E-2</v>
      </c>
    </row>
    <row r="3371" spans="2:17" x14ac:dyDescent="0.2">
      <c r="B3371" s="46" t="s">
        <v>51</v>
      </c>
      <c r="D3371" s="49">
        <f>_xll.qlCalendarAdvance(LocalCalendar,$D3370,B3371,"f",FALSE)</f>
        <v>63431</v>
      </c>
      <c r="E3371" s="49">
        <f>_xll.qlInterestRateIndexValueDate(IndexON,D3371)</f>
        <v>63431</v>
      </c>
      <c r="F3371" s="52">
        <f>IFERROR(_xll.qlIndexFixing(IndexON,D3371,TRUE,_xll.ohTrigger(RecalcTrigger,TriggerON)),NA())</f>
        <v>1.2122781334618082E-2</v>
      </c>
      <c r="H3371" s="49">
        <f>_xll.qlCalendarAdvance(IborCalendar,$H3370,B3371,"f",FALSE)</f>
        <v>63403</v>
      </c>
      <c r="I3371" s="49">
        <f>_xll.qlInterestRateIndexValueDate(Index1M,$H3371)</f>
        <v>63405</v>
      </c>
      <c r="J3371" s="52">
        <f>IFERROR(_xll.qlIndexFixing(Index1M,$H3371,TRUE,_xll.ohTrigger(RecalcTrigger,Trigger1M)),NA())</f>
        <v>1.5205160954076258E-2</v>
      </c>
      <c r="K3371" s="52">
        <f>IFERROR(_xll.qlIndexFixing(ONIndex1M,I3371,TRUE,_xll.ohTrigger(RecalcTrigger,Trigger1M)),NA())</f>
        <v>1.5195856845400257E-2</v>
      </c>
      <c r="L3371" s="52">
        <f>IFERROR(_xll.qlIndexFixing(Index3M,H3371,TRUE,_xll.ohTrigger(RecalcTrigger,Trigger3M)),NA())</f>
        <v>1.6728237345811081E-2</v>
      </c>
      <c r="M3371" s="52">
        <f>IFERROR(_xll.qlIndexFixing(ONIndex3M,I3371,TRUE,_xll.ohTrigger(RecalcTrigger,Trigger3M)),NA())</f>
        <v>1.6692970465861379E-2</v>
      </c>
      <c r="N3371" s="52">
        <f>IFERROR(_xll.qlIndexFixing(Index6M,$H3371,TRUE,_xll.ohTrigger(RecalcTrigger,Trigger6M)),NA())</f>
        <v>1.8620757565160361E-2</v>
      </c>
      <c r="O3371" s="52">
        <f>IFERROR(_xll.qlIndexFixing(ONIndex6M,I3371,TRUE,_xll.ohTrigger(RecalcTrigger,Trigger6M)),NA())</f>
        <v>1.8534015213580446E-2</v>
      </c>
      <c r="P3371" s="52">
        <f>IFERROR(_xll.qlIndexFixing(Index1Y,$H3371,TRUE,_xll.ohTrigger(RecalcTrigger,Trigger1Y)),NA())</f>
        <v>2.0674414017996204E-2</v>
      </c>
      <c r="Q3371" s="52">
        <f>IFERROR(_xll.qlIndexFixing(ONIndex1Y,I3371,TRUE,_xll.ohTrigger(RecalcTrigger,Trigger1Y)),NA())</f>
        <v>2.0462474360911642E-2</v>
      </c>
    </row>
    <row r="3372" spans="2:17" x14ac:dyDescent="0.2">
      <c r="B3372" s="46" t="s">
        <v>51</v>
      </c>
      <c r="D3372" s="49">
        <f>_xll.qlCalendarAdvance(LocalCalendar,$D3371,B3372,"f",FALSE)</f>
        <v>63438</v>
      </c>
      <c r="E3372" s="49">
        <f>_xll.qlInterestRateIndexValueDate(IndexON,D3372)</f>
        <v>63438</v>
      </c>
      <c r="F3372" s="52">
        <f>IFERROR(_xll.qlIndexFixing(IndexON,D3372,TRUE,_xll.ohTrigger(RecalcTrigger,TriggerON)),NA())</f>
        <v>1.2122781334618082E-2</v>
      </c>
      <c r="H3372" s="49">
        <f>_xll.qlCalendarAdvance(IborCalendar,$H3371,B3372,"f",FALSE)</f>
        <v>63410</v>
      </c>
      <c r="I3372" s="49">
        <f>_xll.qlInterestRateIndexValueDate(Index1M,$H3372)</f>
        <v>63412</v>
      </c>
      <c r="J3372" s="52">
        <f>IFERROR(_xll.qlIndexFixing(Index1M,$H3372,TRUE,_xll.ohTrigger(RecalcTrigger,Trigger1M)),NA())</f>
        <v>1.5204839996330474E-2</v>
      </c>
      <c r="K3372" s="52">
        <f>IFERROR(_xll.qlIndexFixing(ONIndex1M,I3372,TRUE,_xll.ohTrigger(RecalcTrigger,Trigger1M)),NA())</f>
        <v>1.5195856845400257E-2</v>
      </c>
      <c r="L3372" s="52">
        <f>IFERROR(_xll.qlIndexFixing(Index3M,H3372,TRUE,_xll.ohTrigger(RecalcTrigger,Trigger3M)),NA())</f>
        <v>1.6728237345811081E-2</v>
      </c>
      <c r="M3372" s="52">
        <f>IFERROR(_xll.qlIndexFixing(ONIndex3M,I3372,TRUE,_xll.ohTrigger(RecalcTrigger,Trigger3M)),NA())</f>
        <v>1.6692970465861379E-2</v>
      </c>
      <c r="N3372" s="52">
        <f>IFERROR(_xll.qlIndexFixing(Index6M,$H3372,TRUE,_xll.ohTrigger(RecalcTrigger,Trigger6M)),NA())</f>
        <v>1.8620730972225372E-2</v>
      </c>
      <c r="O3372" s="52">
        <f>IFERROR(_xll.qlIndexFixing(ONIndex6M,I3372,TRUE,_xll.ohTrigger(RecalcTrigger,Trigger6M)),NA())</f>
        <v>1.8533986600575147E-2</v>
      </c>
      <c r="P3372" s="52">
        <f>IFERROR(_xll.qlIndexFixing(Index1Y,$H3372,TRUE,_xll.ohTrigger(RecalcTrigger,Trigger1Y)),NA())</f>
        <v>2.0674370782564622E-2</v>
      </c>
      <c r="Q3372" s="52">
        <f>IFERROR(_xll.qlIndexFixing(ONIndex1Y,I3372,TRUE,_xll.ohTrigger(RecalcTrigger,Trigger1Y)),NA())</f>
        <v>2.0462424031650883E-2</v>
      </c>
    </row>
    <row r="3373" spans="2:17" x14ac:dyDescent="0.2">
      <c r="B3373" s="46" t="s">
        <v>51</v>
      </c>
      <c r="D3373" s="49">
        <f>_xll.qlCalendarAdvance(LocalCalendar,$D3372,B3373,"f",FALSE)</f>
        <v>63445</v>
      </c>
      <c r="E3373" s="49">
        <f>_xll.qlInterestRateIndexValueDate(IndexON,D3373)</f>
        <v>63445</v>
      </c>
      <c r="F3373" s="52">
        <f>IFERROR(_xll.qlIndexFixing(IndexON,D3373,TRUE,_xll.ohTrigger(RecalcTrigger,TriggerON)),NA())</f>
        <v>1.2122781334618082E-2</v>
      </c>
      <c r="H3373" s="49">
        <f>_xll.qlCalendarAdvance(IborCalendar,$H3372,B3373,"f",FALSE)</f>
        <v>63417</v>
      </c>
      <c r="I3373" s="49">
        <f>_xll.qlInterestRateIndexValueDate(Index1M,$H3373)</f>
        <v>63419</v>
      </c>
      <c r="J3373" s="52">
        <f>IFERROR(_xll.qlIndexFixing(Index1M,$H3373,TRUE,_xll.ohTrigger(RecalcTrigger,Trigger1M)),NA())</f>
        <v>1.5204839996330474E-2</v>
      </c>
      <c r="K3373" s="52">
        <f>IFERROR(_xll.qlIndexFixing(ONIndex1M,I3373,TRUE,_xll.ohTrigger(RecalcTrigger,Trigger1M)),NA())</f>
        <v>1.5195856845400257E-2</v>
      </c>
      <c r="L3373" s="52">
        <f>IFERROR(_xll.qlIndexFixing(Index3M,H3373,TRUE,_xll.ohTrigger(RecalcTrigger,Trigger3M)),NA())</f>
        <v>1.6728237345811081E-2</v>
      </c>
      <c r="M3373" s="52">
        <f>IFERROR(_xll.qlIndexFixing(ONIndex3M,I3373,TRUE,_xll.ohTrigger(RecalcTrigger,Trigger3M)),NA())</f>
        <v>1.6692970465861379E-2</v>
      </c>
      <c r="N3373" s="52">
        <f>IFERROR(_xll.qlIndexFixing(Index6M,$H3373,TRUE,_xll.ohTrigger(RecalcTrigger,Trigger6M)),NA())</f>
        <v>1.8621182780527299E-2</v>
      </c>
      <c r="O3373" s="52">
        <f>IFERROR(_xll.qlIndexFixing(ONIndex6M,I3373,TRUE,_xll.ohTrigger(RecalcTrigger,Trigger6M)),NA())</f>
        <v>1.8533958161963682E-2</v>
      </c>
      <c r="P3373" s="52">
        <f>IFERROR(_xll.qlIndexFixing(Index1Y,$H3373,TRUE,_xll.ohTrigger(RecalcTrigger,Trigger1Y)),NA())</f>
        <v>2.0674327860435555E-2</v>
      </c>
      <c r="Q3373" s="52">
        <f>IFERROR(_xll.qlIndexFixing(ONIndex1Y,I3373,TRUE,_xll.ohTrigger(RecalcTrigger,Trigger1Y)),NA())</f>
        <v>2.0462374009317941E-2</v>
      </c>
    </row>
    <row r="3374" spans="2:17" x14ac:dyDescent="0.2">
      <c r="B3374" s="46" t="s">
        <v>51</v>
      </c>
      <c r="D3374" s="49">
        <f>_xll.qlCalendarAdvance(LocalCalendar,$D3373,B3374,"f",FALSE)</f>
        <v>63452</v>
      </c>
      <c r="E3374" s="49">
        <f>_xll.qlInterestRateIndexValueDate(IndexON,D3374)</f>
        <v>63452</v>
      </c>
      <c r="F3374" s="52">
        <f>IFERROR(_xll.qlIndexFixing(IndexON,D3374,TRUE,_xll.ohTrigger(RecalcTrigger,TriggerON)),NA())</f>
        <v>1.2122781334618082E-2</v>
      </c>
      <c r="H3374" s="49">
        <f>_xll.qlCalendarAdvance(IborCalendar,$H3373,B3374,"f",FALSE)</f>
        <v>63424</v>
      </c>
      <c r="I3374" s="49">
        <f>_xll.qlInterestRateIndexValueDate(Index1M,$H3374)</f>
        <v>63426</v>
      </c>
      <c r="J3374" s="52">
        <f>IFERROR(_xll.qlIndexFixing(Index1M,$H3374,TRUE,_xll.ohTrigger(RecalcTrigger,Trigger1M)),NA())</f>
        <v>1.5204839996330474E-2</v>
      </c>
      <c r="K3374" s="52">
        <f>IFERROR(_xll.qlIndexFixing(ONIndex1M,I3374,TRUE,_xll.ohTrigger(RecalcTrigger,Trigger1M)),NA())</f>
        <v>1.5196177550362844E-2</v>
      </c>
      <c r="L3374" s="52">
        <f>IFERROR(_xll.qlIndexFixing(Index3M,H3374,TRUE,_xll.ohTrigger(RecalcTrigger,Trigger3M)),NA())</f>
        <v>1.6728237345810231E-2</v>
      </c>
      <c r="M3374" s="52">
        <f>IFERROR(_xll.qlIndexFixing(ONIndex3M,I3374,TRUE,_xll.ohTrigger(RecalcTrigger,Trigger3M)),NA())</f>
        <v>1.6693357475099369E-2</v>
      </c>
      <c r="N3374" s="52">
        <f>IFERROR(_xll.qlIndexFixing(Index6M,$H3374,TRUE,_xll.ohTrigger(RecalcTrigger,Trigger6M)),NA())</f>
        <v>1.862067831469039E-2</v>
      </c>
      <c r="O3374" s="52">
        <f>IFERROR(_xll.qlIndexFixing(ONIndex6M,I3374,TRUE,_xll.ohTrigger(RecalcTrigger,Trigger6M)),NA())</f>
        <v>1.8534404962640139E-2</v>
      </c>
      <c r="P3374" s="52">
        <f>IFERROR(_xll.qlIndexFixing(Index1Y,$H3374,TRUE,_xll.ohTrigger(RecalcTrigger,Trigger1Y)),NA())</f>
        <v>2.067487194704384E-2</v>
      </c>
      <c r="Q3374" s="52">
        <f>IFERROR(_xll.qlIndexFixing(ONIndex1Y,I3374,TRUE,_xll.ohTrigger(RecalcTrigger,Trigger1Y)),NA())</f>
        <v>2.046290227116554E-2</v>
      </c>
    </row>
    <row r="3375" spans="2:17" x14ac:dyDescent="0.2">
      <c r="B3375" s="46" t="s">
        <v>51</v>
      </c>
      <c r="D3375" s="49">
        <f>_xll.qlCalendarAdvance(LocalCalendar,$D3374,B3375,"f",FALSE)</f>
        <v>63459</v>
      </c>
      <c r="E3375" s="49">
        <f>_xll.qlInterestRateIndexValueDate(IndexON,D3375)</f>
        <v>63459</v>
      </c>
      <c r="F3375" s="52">
        <f>IFERROR(_xll.qlIndexFixing(IndexON,D3375,TRUE,_xll.ohTrigger(RecalcTrigger,TriggerON)),NA())</f>
        <v>1.2122781334698018E-2</v>
      </c>
      <c r="H3375" s="49">
        <f>_xll.qlCalendarAdvance(IborCalendar,$H3374,B3375,"f",FALSE)</f>
        <v>63431</v>
      </c>
      <c r="I3375" s="49">
        <f>_xll.qlInterestRateIndexValueDate(Index1M,$H3375)</f>
        <v>63433</v>
      </c>
      <c r="J3375" s="52">
        <f>IFERROR(_xll.qlIndexFixing(Index1M,$H3375,TRUE,_xll.ohTrigger(RecalcTrigger,Trigger1M)),NA())</f>
        <v>1.5204839996330474E-2</v>
      </c>
      <c r="K3375" s="52">
        <f>IFERROR(_xll.qlIndexFixing(ONIndex1M,I3375,TRUE,_xll.ohTrigger(RecalcTrigger,Trigger1M)),NA())</f>
        <v>1.519617755034286E-2</v>
      </c>
      <c r="L3375" s="52">
        <f>IFERROR(_xll.qlIndexFixing(Index3M,H3375,TRUE,_xll.ohTrigger(RecalcTrigger,Trigger3M)),NA())</f>
        <v>1.6727073119058276E-2</v>
      </c>
      <c r="M3375" s="52">
        <f>IFERROR(_xll.qlIndexFixing(ONIndex3M,I3375,TRUE,_xll.ohTrigger(RecalcTrigger,Trigger3M)),NA())</f>
        <v>1.66933574750594E-2</v>
      </c>
      <c r="N3375" s="52">
        <f>IFERROR(_xll.qlIndexFixing(Index6M,$H3375,TRUE,_xll.ohTrigger(RecalcTrigger,Trigger6M)),NA())</f>
        <v>1.8618739434712449E-2</v>
      </c>
      <c r="O3375" s="52">
        <f>IFERROR(_xll.qlIndexFixing(ONIndex6M,I3375,TRUE,_xll.ohTrigger(RecalcTrigger,Trigger6M)),NA())</f>
        <v>1.8534376884040693E-2</v>
      </c>
      <c r="P3375" s="52">
        <f>IFERROR(_xll.qlIndexFixing(Index1Y,$H3375,TRUE,_xll.ohTrigger(RecalcTrigger,Trigger1Y)),NA())</f>
        <v>2.0674829671494907E-2</v>
      </c>
      <c r="Q3375" s="52">
        <f>IFERROR(_xll.qlIndexFixing(ONIndex1Y,I3375,TRUE,_xll.ohTrigger(RecalcTrigger,Trigger1Y)),NA())</f>
        <v>2.0462852881693028E-2</v>
      </c>
    </row>
    <row r="3376" spans="2:17" x14ac:dyDescent="0.2">
      <c r="B3376" s="46" t="s">
        <v>51</v>
      </c>
      <c r="D3376" s="49">
        <f>_xll.qlCalendarAdvance(LocalCalendar,$D3375,B3376,"f",FALSE)</f>
        <v>63466</v>
      </c>
      <c r="E3376" s="49">
        <f>_xll.qlInterestRateIndexValueDate(IndexON,D3376)</f>
        <v>63466</v>
      </c>
      <c r="F3376" s="52">
        <f>IFERROR(_xll.qlIndexFixing(IndexON,D3376,TRUE,_xll.ohTrigger(RecalcTrigger,TriggerON)),NA())</f>
        <v>1.2122781334698018E-2</v>
      </c>
      <c r="H3376" s="49">
        <f>_xll.qlCalendarAdvance(IborCalendar,$H3375,B3376,"f",FALSE)</f>
        <v>63438</v>
      </c>
      <c r="I3376" s="49">
        <f>_xll.qlInterestRateIndexValueDate(Index1M,$H3376)</f>
        <v>63440</v>
      </c>
      <c r="J3376" s="52">
        <f>IFERROR(_xll.qlIndexFixing(Index1M,$H3376,TRUE,_xll.ohTrigger(RecalcTrigger,Trigger1M)),NA())</f>
        <v>1.5205160954081254E-2</v>
      </c>
      <c r="K3376" s="52">
        <f>IFERROR(_xll.qlIndexFixing(ONIndex1M,I3376,TRUE,_xll.ohTrigger(RecalcTrigger,Trigger1M)),NA())</f>
        <v>1.5195856845400257E-2</v>
      </c>
      <c r="L3376" s="52">
        <f>IFERROR(_xll.qlIndexFixing(Index3M,H3376,TRUE,_xll.ohTrigger(RecalcTrigger,Trigger3M)),NA())</f>
        <v>1.6727073119060035E-2</v>
      </c>
      <c r="M3376" s="52">
        <f>IFERROR(_xll.qlIndexFixing(ONIndex3M,I3376,TRUE,_xll.ohTrigger(RecalcTrigger,Trigger3M)),NA())</f>
        <v>1.6692970465834733E-2</v>
      </c>
      <c r="N3376" s="52">
        <f>IFERROR(_xll.qlIndexFixing(Index6M,$H3376,TRUE,_xll.ohTrigger(RecalcTrigger,Trigger6M)),NA())</f>
        <v>1.8618713501249776E-2</v>
      </c>
      <c r="O3376" s="52">
        <f>IFERROR(_xll.qlIndexFixing(ONIndex6M,I3376,TRUE,_xll.ohTrigger(RecalcTrigger,Trigger6M)),NA())</f>
        <v>1.8533873893025188E-2</v>
      </c>
      <c r="P3376" s="52">
        <f>IFERROR(_xll.qlIndexFixing(Index1Y,$H3376,TRUE,_xll.ohTrigger(RecalcTrigger,Trigger1Y)),NA())</f>
        <v>2.0674200973859323E-2</v>
      </c>
      <c r="Q3376" s="52">
        <f>IFERROR(_xll.qlIndexFixing(ONIndex1Y,I3376,TRUE,_xll.ohTrigger(RecalcTrigger,Trigger1Y)),NA())</f>
        <v>2.0462225783539623E-2</v>
      </c>
    </row>
    <row r="3377" spans="2:17" x14ac:dyDescent="0.2">
      <c r="B3377" s="46" t="s">
        <v>51</v>
      </c>
      <c r="D3377" s="49">
        <f>_xll.qlCalendarAdvance(LocalCalendar,$D3376,B3377,"f",FALSE)</f>
        <v>63473</v>
      </c>
      <c r="E3377" s="49">
        <f>_xll.qlInterestRateIndexValueDate(IndexON,D3377)</f>
        <v>63473</v>
      </c>
      <c r="F3377" s="52">
        <f>IFERROR(_xll.qlIndexFixing(IndexON,D3377,TRUE,_xll.ohTrigger(RecalcTrigger,TriggerON)),NA())</f>
        <v>1.2122781334618082E-2</v>
      </c>
      <c r="H3377" s="49">
        <f>_xll.qlCalendarAdvance(IborCalendar,$H3376,B3377,"f",FALSE)</f>
        <v>63445</v>
      </c>
      <c r="I3377" s="49">
        <f>_xll.qlInterestRateIndexValueDate(Index1M,$H3377)</f>
        <v>63447</v>
      </c>
      <c r="J3377" s="52">
        <f>IFERROR(_xll.qlIndexFixing(Index1M,$H3377,TRUE,_xll.ohTrigger(RecalcTrigger,Trigger1M)),NA())</f>
        <v>1.5204839996333052E-2</v>
      </c>
      <c r="K3377" s="52">
        <f>IFERROR(_xll.qlIndexFixing(ONIndex1M,I3377,TRUE,_xll.ohTrigger(RecalcTrigger,Trigger1M)),NA())</f>
        <v>1.5195856845400257E-2</v>
      </c>
      <c r="L3377" s="52">
        <f>IFERROR(_xll.qlIndexFixing(Index3M,H3377,TRUE,_xll.ohTrigger(RecalcTrigger,Trigger3M)),NA())</f>
        <v>1.6727073119059153E-2</v>
      </c>
      <c r="M3377" s="52">
        <f>IFERROR(_xll.qlIndexFixing(ONIndex3M,I3377,TRUE,_xll.ohTrigger(RecalcTrigger,Trigger3M)),NA())</f>
        <v>1.6692970465834733E-2</v>
      </c>
      <c r="N3377" s="52">
        <f>IFERROR(_xll.qlIndexFixing(Index6M,$H3377,TRUE,_xll.ohTrigger(RecalcTrigger,Trigger6M)),NA())</f>
        <v>1.8618687743862834E-2</v>
      </c>
      <c r="O3377" s="52">
        <f>IFERROR(_xll.qlIndexFixing(ONIndex6M,I3377,TRUE,_xll.ohTrigger(RecalcTrigger,Trigger6M)),NA())</f>
        <v>1.8533846152335443E-2</v>
      </c>
      <c r="P3377" s="52">
        <f>IFERROR(_xll.qlIndexFixing(Index1Y,$H3377,TRUE,_xll.ohTrigger(RecalcTrigger,Trigger1Y)),NA())</f>
        <v>2.067415930493793E-2</v>
      </c>
      <c r="Q3377" s="52">
        <f>IFERROR(_xll.qlIndexFixing(ONIndex1Y,I3377,TRUE,_xll.ohTrigger(RecalcTrigger,Trigger1Y)),NA())</f>
        <v>2.0462176988784719E-2</v>
      </c>
    </row>
    <row r="3378" spans="2:17" x14ac:dyDescent="0.2">
      <c r="B3378" s="46" t="s">
        <v>51</v>
      </c>
      <c r="D3378" s="49">
        <f>_xll.qlCalendarAdvance(LocalCalendar,$D3377,B3378,"f",FALSE)</f>
        <v>63480</v>
      </c>
      <c r="E3378" s="49">
        <f>_xll.qlInterestRateIndexValueDate(IndexON,D3378)</f>
        <v>63480</v>
      </c>
      <c r="F3378" s="52">
        <f>IFERROR(_xll.qlIndexFixing(IndexON,D3378,TRUE,_xll.ohTrigger(RecalcTrigger,TriggerON)),NA())</f>
        <v>1.2122781334618082E-2</v>
      </c>
      <c r="H3378" s="49">
        <f>_xll.qlCalendarAdvance(IborCalendar,$H3377,B3378,"f",FALSE)</f>
        <v>63452</v>
      </c>
      <c r="I3378" s="49">
        <f>_xll.qlInterestRateIndexValueDate(Index1M,$H3378)</f>
        <v>63454</v>
      </c>
      <c r="J3378" s="52">
        <f>IFERROR(_xll.qlIndexFixing(Index1M,$H3378,TRUE,_xll.ohTrigger(RecalcTrigger,Trigger1M)),NA())</f>
        <v>1.5204839996330474E-2</v>
      </c>
      <c r="K3378" s="52">
        <f>IFERROR(_xll.qlIndexFixing(ONIndex1M,I3378,TRUE,_xll.ohTrigger(RecalcTrigger,Trigger1M)),NA())</f>
        <v>1.5195856845400257E-2</v>
      </c>
      <c r="L3378" s="52">
        <f>IFERROR(_xll.qlIndexFixing(Index3M,H3378,TRUE,_xll.ohTrigger(RecalcTrigger,Trigger3M)),NA())</f>
        <v>1.6727073119059153E-2</v>
      </c>
      <c r="M3378" s="52">
        <f>IFERROR(_xll.qlIndexFixing(ONIndex3M,I3378,TRUE,_xll.ohTrigger(RecalcTrigger,Trigger3M)),NA())</f>
        <v>1.6692970465808088E-2</v>
      </c>
      <c r="N3378" s="52">
        <f>IFERROR(_xll.qlIndexFixing(Index6M,$H3378,TRUE,_xll.ohTrigger(RecalcTrigger,Trigger6M)),NA())</f>
        <v>1.8618662162551623E-2</v>
      </c>
      <c r="O3378" s="52">
        <f>IFERROR(_xll.qlIndexFixing(ONIndex6M,I3378,TRUE,_xll.ohTrigger(RecalcTrigger,Trigger6M)),NA())</f>
        <v>1.8533818586066175E-2</v>
      </c>
      <c r="P3378" s="52">
        <f>IFERROR(_xll.qlIndexFixing(Index1Y,$H3378,TRUE,_xll.ohTrigger(RecalcTrigger,Trigger1Y)),NA())</f>
        <v>2.0674117949318185E-2</v>
      </c>
      <c r="Q3378" s="52">
        <f>IFERROR(_xll.qlIndexFixing(ONIndex1Y,I3378,TRUE,_xll.ohTrigger(RecalcTrigger,Trigger1Y)),NA())</f>
        <v>2.046212850079776E-2</v>
      </c>
    </row>
    <row r="3379" spans="2:17" x14ac:dyDescent="0.2">
      <c r="B3379" s="46" t="s">
        <v>51</v>
      </c>
      <c r="D3379" s="49">
        <f>_xll.qlCalendarAdvance(LocalCalendar,$D3378,B3379,"f",FALSE)</f>
        <v>63487</v>
      </c>
      <c r="E3379" s="49">
        <f>_xll.qlInterestRateIndexValueDate(IndexON,D3379)</f>
        <v>63487</v>
      </c>
      <c r="F3379" s="52">
        <f>IFERROR(_xll.qlIndexFixing(IndexON,D3379,TRUE,_xll.ohTrigger(RecalcTrigger,TriggerON)),NA())</f>
        <v>1.2122781334618082E-2</v>
      </c>
      <c r="H3379" s="49">
        <f>_xll.qlCalendarAdvance(IborCalendar,$H3378,B3379,"f",FALSE)</f>
        <v>63459</v>
      </c>
      <c r="I3379" s="49">
        <f>_xll.qlInterestRateIndexValueDate(Index1M,$H3379)</f>
        <v>63461</v>
      </c>
      <c r="J3379" s="52">
        <f>IFERROR(_xll.qlIndexFixing(Index1M,$H3379,TRUE,_xll.ohTrigger(RecalcTrigger,Trigger1M)),NA())</f>
        <v>1.5205160954081254E-2</v>
      </c>
      <c r="K3379" s="52">
        <f>IFERROR(_xll.qlIndexFixing(ONIndex1M,I3379,TRUE,_xll.ohTrigger(RecalcTrigger,Trigger1M)),NA())</f>
        <v>1.5195856845426903E-2</v>
      </c>
      <c r="L3379" s="52">
        <f>IFERROR(_xll.qlIndexFixing(Index3M,H3379,TRUE,_xll.ohTrigger(RecalcTrigger,Trigger3M)),NA())</f>
        <v>1.6727073119059153E-2</v>
      </c>
      <c r="M3379" s="52">
        <f>IFERROR(_xll.qlIndexFixing(ONIndex3M,I3379,TRUE,_xll.ohTrigger(RecalcTrigger,Trigger3M)),NA())</f>
        <v>1.6692970465834733E-2</v>
      </c>
      <c r="N3379" s="52">
        <f>IFERROR(_xll.qlIndexFixing(Index6M,$H3379,TRUE,_xll.ohTrigger(RecalcTrigger,Trigger6M)),NA())</f>
        <v>1.8619114979939306E-2</v>
      </c>
      <c r="O3379" s="52">
        <f>IFERROR(_xll.qlIndexFixing(ONIndex6M,I3379,TRUE,_xll.ohTrigger(RecalcTrigger,Trigger6M)),NA())</f>
        <v>1.8533791194323967E-2</v>
      </c>
      <c r="P3379" s="52">
        <f>IFERROR(_xll.qlIndexFixing(Index1Y,$H3379,TRUE,_xll.ohTrigger(RecalcTrigger,Trigger1Y)),NA())</f>
        <v>2.0672316665682242E-2</v>
      </c>
      <c r="Q3379" s="52">
        <f>IFERROR(_xll.qlIndexFixing(ONIndex1Y,I3379,TRUE,_xll.ohTrigger(RecalcTrigger,Trigger1Y)),NA())</f>
        <v>2.0462080319791909E-2</v>
      </c>
    </row>
    <row r="3380" spans="2:17" x14ac:dyDescent="0.2">
      <c r="B3380" s="46" t="s">
        <v>51</v>
      </c>
      <c r="D3380" s="49">
        <f>_xll.qlCalendarAdvance(LocalCalendar,$D3379,B3380,"f",FALSE)</f>
        <v>63494</v>
      </c>
      <c r="E3380" s="49">
        <f>_xll.qlInterestRateIndexValueDate(IndexON,D3380)</f>
        <v>63494</v>
      </c>
      <c r="F3380" s="52">
        <f>IFERROR(_xll.qlIndexFixing(IndexON,D3380,TRUE,_xll.ohTrigger(RecalcTrigger,TriggerON)),NA())</f>
        <v>1.2122781334618082E-2</v>
      </c>
      <c r="H3380" s="49">
        <f>_xll.qlCalendarAdvance(IborCalendar,$H3379,B3380,"f",FALSE)</f>
        <v>63466</v>
      </c>
      <c r="I3380" s="49">
        <f>_xll.qlInterestRateIndexValueDate(Index1M,$H3380)</f>
        <v>63468</v>
      </c>
      <c r="J3380" s="52">
        <f>IFERROR(_xll.qlIndexFixing(Index1M,$H3380,TRUE,_xll.ohTrigger(RecalcTrigger,Trigger1M)),NA())</f>
        <v>1.5204839996330474E-2</v>
      </c>
      <c r="K3380" s="52">
        <f>IFERROR(_xll.qlIndexFixing(ONIndex1M,I3380,TRUE,_xll.ohTrigger(RecalcTrigger,Trigger1M)),NA())</f>
        <v>1.5196177550362844E-2</v>
      </c>
      <c r="L3380" s="52">
        <f>IFERROR(_xll.qlIndexFixing(Index3M,H3380,TRUE,_xll.ohTrigger(RecalcTrigger,Trigger3M)),NA())</f>
        <v>1.6728237345811081E-2</v>
      </c>
      <c r="M3380" s="52">
        <f>IFERROR(_xll.qlIndexFixing(ONIndex3M,I3380,TRUE,_xll.ohTrigger(RecalcTrigger,Trigger3M)),NA())</f>
        <v>1.6693357475079384E-2</v>
      </c>
      <c r="N3380" s="52">
        <f>IFERROR(_xll.qlIndexFixing(Index6M,$H3380,TRUE,_xll.ohTrigger(RecalcTrigger,Trigger6M)),NA())</f>
        <v>1.8619089762060094E-2</v>
      </c>
      <c r="O3380" s="52">
        <f>IFERROR(_xll.qlIndexFixing(ONIndex6M,I3380,TRUE,_xll.ohTrigger(RecalcTrigger,Trigger6M)),NA())</f>
        <v>1.8534239108070061E-2</v>
      </c>
      <c r="P3380" s="52">
        <f>IFERROR(_xll.qlIndexFixing(Index1Y,$H3380,TRUE,_xll.ohTrigger(RecalcTrigger,Trigger1Y)),NA())</f>
        <v>2.0674622993544719E-2</v>
      </c>
      <c r="Q3380" s="52">
        <f>IFERROR(_xll.qlIndexFixing(ONIndex1Y,I3380,TRUE,_xll.ohTrigger(RecalcTrigger,Trigger1Y)),NA())</f>
        <v>2.0462610537927972E-2</v>
      </c>
    </row>
    <row r="3381" spans="2:17" x14ac:dyDescent="0.2">
      <c r="B3381" s="46" t="s">
        <v>51</v>
      </c>
      <c r="D3381" s="49">
        <f>_xll.qlCalendarAdvance(LocalCalendar,$D3380,B3381,"f",FALSE)</f>
        <v>63501</v>
      </c>
      <c r="E3381" s="49">
        <f>_xll.qlInterestRateIndexValueDate(IndexON,D3381)</f>
        <v>63501</v>
      </c>
      <c r="F3381" s="52">
        <f>IFERROR(_xll.qlIndexFixing(IndexON,D3381,TRUE,_xll.ohTrigger(RecalcTrigger,TriggerON)),NA())</f>
        <v>1.2122781334618082E-2</v>
      </c>
      <c r="H3381" s="49">
        <f>_xll.qlCalendarAdvance(IborCalendar,$H3380,B3381,"f",FALSE)</f>
        <v>63473</v>
      </c>
      <c r="I3381" s="49">
        <f>_xll.qlInterestRateIndexValueDate(Index1M,$H3381)</f>
        <v>63475</v>
      </c>
      <c r="J3381" s="52">
        <f>IFERROR(_xll.qlIndexFixing(Index1M,$H3381,TRUE,_xll.ohTrigger(RecalcTrigger,Trigger1M)),NA())</f>
        <v>1.5204839996330474E-2</v>
      </c>
      <c r="K3381" s="52">
        <f>IFERROR(_xll.qlIndexFixing(ONIndex1M,I3381,TRUE,_xll.ohTrigger(RecalcTrigger,Trigger1M)),NA())</f>
        <v>1.5195856845426903E-2</v>
      </c>
      <c r="L3381" s="52">
        <f>IFERROR(_xll.qlIndexFixing(Index3M,H3381,TRUE,_xll.ohTrigger(RecalcTrigger,Trigger3M)),NA())</f>
        <v>1.672862544539639E-2</v>
      </c>
      <c r="M3381" s="52">
        <f>IFERROR(_xll.qlIndexFixing(ONIndex3M,I3381,TRUE,_xll.ohTrigger(RecalcTrigger,Trigger3M)),NA())</f>
        <v>1.6692970465834733E-2</v>
      </c>
      <c r="N3381" s="52">
        <f>IFERROR(_xll.qlIndexFixing(Index6M,$H3381,TRUE,_xll.ohTrigger(RecalcTrigger,Trigger6M)),NA())</f>
        <v>1.862097787607819E-2</v>
      </c>
      <c r="O3381" s="52">
        <f>IFERROR(_xll.qlIndexFixing(ONIndex6M,I3381,TRUE,_xll.ohTrigger(RecalcTrigger,Trigger6M)),NA())</f>
        <v>1.8533736934207568E-2</v>
      </c>
      <c r="P3381" s="52">
        <f>IFERROR(_xll.qlIndexFixing(Index1Y,$H3381,TRUE,_xll.ohTrigger(RecalcTrigger,Trigger1Y)),NA())</f>
        <v>2.0673995762270782E-2</v>
      </c>
      <c r="Q3381" s="52">
        <f>IFERROR(_xll.qlIndexFixing(ONIndex1Y,I3381,TRUE,_xll.ohTrigger(RecalcTrigger,Trigger1Y)),NA())</f>
        <v>2.0461984878377137E-2</v>
      </c>
    </row>
    <row r="3382" spans="2:17" x14ac:dyDescent="0.2">
      <c r="B3382" s="46" t="s">
        <v>51</v>
      </c>
      <c r="D3382" s="49">
        <f>_xll.qlCalendarAdvance(LocalCalendar,$D3381,B3382,"f",FALSE)</f>
        <v>63508</v>
      </c>
      <c r="E3382" s="49">
        <f>_xll.qlInterestRateIndexValueDate(IndexON,D3382)</f>
        <v>63508</v>
      </c>
      <c r="F3382" s="52">
        <f>IFERROR(_xll.qlIndexFixing(IndexON,D3382,TRUE,_xll.ohTrigger(RecalcTrigger,TriggerON)),NA())</f>
        <v>1.2122781334618082E-2</v>
      </c>
      <c r="H3382" s="49">
        <f>_xll.qlCalendarAdvance(IborCalendar,$H3381,B3382,"f",FALSE)</f>
        <v>63480</v>
      </c>
      <c r="I3382" s="49">
        <f>_xll.qlInterestRateIndexValueDate(Index1M,$H3382)</f>
        <v>63482</v>
      </c>
      <c r="J3382" s="52">
        <f>IFERROR(_xll.qlIndexFixing(Index1M,$H3382,TRUE,_xll.ohTrigger(RecalcTrigger,Trigger1M)),NA())</f>
        <v>1.5204839996330474E-2</v>
      </c>
      <c r="K3382" s="52">
        <f>IFERROR(_xll.qlIndexFixing(ONIndex1M,I3382,TRUE,_xll.ohTrigger(RecalcTrigger,Trigger1M)),NA())</f>
        <v>1.5195856845400257E-2</v>
      </c>
      <c r="L3382" s="52">
        <f>IFERROR(_xll.qlIndexFixing(Index3M,H3382,TRUE,_xll.ohTrigger(RecalcTrigger,Trigger3M)),NA())</f>
        <v>1.6728237345810231E-2</v>
      </c>
      <c r="M3382" s="52">
        <f>IFERROR(_xll.qlIndexFixing(ONIndex3M,I3382,TRUE,_xll.ohTrigger(RecalcTrigger,Trigger3M)),NA())</f>
        <v>1.6692970465834733E-2</v>
      </c>
      <c r="N3382" s="52">
        <f>IFERROR(_xll.qlIndexFixing(Index6M,$H3382,TRUE,_xll.ohTrigger(RecalcTrigger,Trigger6M)),NA())</f>
        <v>1.8619039854556468E-2</v>
      </c>
      <c r="O3382" s="52">
        <f>IFERROR(_xll.qlIndexFixing(ONIndex6M,I3382,TRUE,_xll.ohTrigger(RecalcTrigger,Trigger6M)),NA())</f>
        <v>1.8533710065833375E-2</v>
      </c>
      <c r="P3382" s="52">
        <f>IFERROR(_xll.qlIndexFixing(Index1Y,$H3382,TRUE,_xll.ohTrigger(RecalcTrigger,Trigger1Y)),NA())</f>
        <v>2.0673955659857839E-2</v>
      </c>
      <c r="Q3382" s="52">
        <f>IFERROR(_xll.qlIndexFixing(ONIndex1Y,I3382,TRUE,_xll.ohTrigger(RecalcTrigger,Trigger1Y)),NA())</f>
        <v>2.0461937618021508E-2</v>
      </c>
    </row>
    <row r="3383" spans="2:17" x14ac:dyDescent="0.2">
      <c r="B3383" s="46" t="s">
        <v>51</v>
      </c>
      <c r="D3383" s="49">
        <f>_xll.qlCalendarAdvance(LocalCalendar,$D3382,B3383,"f",FALSE)</f>
        <v>63515</v>
      </c>
      <c r="E3383" s="49">
        <f>_xll.qlInterestRateIndexValueDate(IndexON,D3383)</f>
        <v>63515</v>
      </c>
      <c r="F3383" s="52">
        <f>IFERROR(_xll.qlIndexFixing(IndexON,D3383,TRUE,_xll.ohTrigger(RecalcTrigger,TriggerON)),NA())</f>
        <v>1.2122985448304036E-2</v>
      </c>
      <c r="H3383" s="49">
        <f>_xll.qlCalendarAdvance(IborCalendar,$H3382,B3383,"f",FALSE)</f>
        <v>63487</v>
      </c>
      <c r="I3383" s="49">
        <f>_xll.qlInterestRateIndexValueDate(Index1M,$H3383)</f>
        <v>63489</v>
      </c>
      <c r="J3383" s="52">
        <f>IFERROR(_xll.qlIndexFixing(Index1M,$H3383,TRUE,_xll.ohTrigger(RecalcTrigger,Trigger1M)),NA())</f>
        <v>1.5204839996333052E-2</v>
      </c>
      <c r="K3383" s="52">
        <f>IFERROR(_xll.qlIndexFixing(ONIndex1M,I3383,TRUE,_xll.ohTrigger(RecalcTrigger,Trigger1M)),NA())</f>
        <v>1.5195856845426903E-2</v>
      </c>
      <c r="L3383" s="52">
        <f>IFERROR(_xll.qlIndexFixing(Index3M,H3383,TRUE,_xll.ohTrigger(RecalcTrigger,Trigger3M)),NA())</f>
        <v>1.6728237345811081E-2</v>
      </c>
      <c r="M3383" s="52">
        <f>IFERROR(_xll.qlIndexFixing(ONIndex3M,I3383,TRUE,_xll.ohTrigger(RecalcTrigger,Trigger3M)),NA())</f>
        <v>1.6692970465834733E-2</v>
      </c>
      <c r="N3383" s="52">
        <f>IFERROR(_xll.qlIndexFixing(Index6M,$H3383,TRUE,_xll.ohTrigger(RecalcTrigger,Trigger6M)),NA())</f>
        <v>1.8619015164932497E-2</v>
      </c>
      <c r="O3383" s="52">
        <f>IFERROR(_xll.qlIndexFixing(ONIndex6M,I3383,TRUE,_xll.ohTrigger(RecalcTrigger,Trigger6M)),NA())</f>
        <v>1.8533683371932952E-2</v>
      </c>
      <c r="P3383" s="52">
        <f>IFERROR(_xll.qlIndexFixing(Index1Y,$H3383,TRUE,_xll.ohTrigger(RecalcTrigger,Trigger1Y)),NA())</f>
        <v>2.0673915870747198E-2</v>
      </c>
      <c r="Q3383" s="52">
        <f>IFERROR(_xll.qlIndexFixing(ONIndex1Y,I3383,TRUE,_xll.ohTrigger(RecalcTrigger,Trigger1Y)),NA())</f>
        <v>2.046189066451376E-2</v>
      </c>
    </row>
    <row r="3384" spans="2:17" x14ac:dyDescent="0.2">
      <c r="B3384" s="46" t="s">
        <v>51</v>
      </c>
      <c r="D3384" s="49">
        <f>_xll.qlCalendarAdvance(LocalCalendar,$D3383,B3384,"f",FALSE)</f>
        <v>63522</v>
      </c>
      <c r="E3384" s="49">
        <f>_xll.qlInterestRateIndexValueDate(IndexON,D3384)</f>
        <v>63522</v>
      </c>
      <c r="F3384" s="52">
        <f>IFERROR(_xll.qlIndexFixing(IndexON,D3384,TRUE,_xll.ohTrigger(RecalcTrigger,TriggerON)),NA())</f>
        <v>1.2122781334618082E-2</v>
      </c>
      <c r="H3384" s="49">
        <f>_xll.qlCalendarAdvance(IborCalendar,$H3383,B3384,"f",FALSE)</f>
        <v>63494</v>
      </c>
      <c r="I3384" s="49">
        <f>_xll.qlInterestRateIndexValueDate(Index1M,$H3384)</f>
        <v>63496</v>
      </c>
      <c r="J3384" s="52">
        <f>IFERROR(_xll.qlIndexFixing(Index1M,$H3384,TRUE,_xll.ohTrigger(RecalcTrigger,Trigger1M)),NA())</f>
        <v>1.5204839996333052E-2</v>
      </c>
      <c r="K3384" s="52">
        <f>IFERROR(_xll.qlIndexFixing(ONIndex1M,I3384,TRUE,_xll.ohTrigger(RecalcTrigger,Trigger1M)),NA())</f>
        <v>1.5195856845400257E-2</v>
      </c>
      <c r="L3384" s="52">
        <f>IFERROR(_xll.qlIndexFixing(Index3M,H3384,TRUE,_xll.ohTrigger(RecalcTrigger,Trigger3M)),NA())</f>
        <v>1.6728237345811081E-2</v>
      </c>
      <c r="M3384" s="52">
        <f>IFERROR(_xll.qlIndexFixing(ONIndex3M,I3384,TRUE,_xll.ohTrigger(RecalcTrigger,Trigger3M)),NA())</f>
        <v>1.6692970465834733E-2</v>
      </c>
      <c r="N3384" s="52">
        <f>IFERROR(_xll.qlIndexFixing(Index6M,$H3384,TRUE,_xll.ohTrigger(RecalcTrigger,Trigger6M)),NA())</f>
        <v>1.8618512372288336E-2</v>
      </c>
      <c r="O3384" s="52">
        <f>IFERROR(_xll.qlIndexFixing(ONIndex6M,I3384,TRUE,_xll.ohTrigger(RecalcTrigger,Trigger6M)),NA())</f>
        <v>1.8533656852532943E-2</v>
      </c>
      <c r="P3384" s="52">
        <f>IFERROR(_xll.qlIndexFixing(Index1Y,$H3384,TRUE,_xll.ohTrigger(RecalcTrigger,Trigger1Y)),NA())</f>
        <v>2.0673876394937979E-2</v>
      </c>
      <c r="Q3384" s="52">
        <f>IFERROR(_xll.qlIndexFixing(ONIndex1Y,I3384,TRUE,_xll.ohTrigger(RecalcTrigger,Trigger1Y)),NA())</f>
        <v>2.0461844017880537E-2</v>
      </c>
    </row>
    <row r="3385" spans="2:17" x14ac:dyDescent="0.2">
      <c r="B3385" s="46" t="s">
        <v>51</v>
      </c>
      <c r="D3385" s="49">
        <f>_xll.qlCalendarAdvance(LocalCalendar,$D3384,B3385,"f",FALSE)</f>
        <v>63529</v>
      </c>
      <c r="E3385" s="49">
        <f>_xll.qlInterestRateIndexValueDate(IndexON,D3385)</f>
        <v>63529</v>
      </c>
      <c r="F3385" s="52">
        <f>IFERROR(_xll.qlIndexFixing(IndexON,D3385,TRUE,_xll.ohTrigger(RecalcTrigger,TriggerON)),NA())</f>
        <v>1.2122781334618082E-2</v>
      </c>
      <c r="H3385" s="49">
        <f>_xll.qlCalendarAdvance(IborCalendar,$H3384,B3385,"f",FALSE)</f>
        <v>63501</v>
      </c>
      <c r="I3385" s="49">
        <f>_xll.qlInterestRateIndexValueDate(Index1M,$H3385)</f>
        <v>63506</v>
      </c>
      <c r="J3385" s="52">
        <f>IFERROR(_xll.qlIndexFixing(Index1M,$H3385,TRUE,_xll.ohTrigger(RecalcTrigger,Trigger1M)),NA())</f>
        <v>1.5204519047617104E-2</v>
      </c>
      <c r="K3385" s="52">
        <f>IFERROR(_xll.qlIndexFixing(ONIndex1M,I3385,TRUE,_xll.ohTrigger(RecalcTrigger,Trigger1M)),NA())</f>
        <v>1.5195215462613376E-2</v>
      </c>
      <c r="L3385" s="52">
        <f>IFERROR(_xll.qlIndexFixing(Index3M,H3385,TRUE,_xll.ohTrigger(RecalcTrigger,Trigger3M)),NA())</f>
        <v>1.6727461182643431E-2</v>
      </c>
      <c r="M3385" s="52">
        <f>IFERROR(_xll.qlIndexFixing(ONIndex3M,I3385,TRUE,_xll.ohTrigger(RecalcTrigger,Trigger3M)),NA())</f>
        <v>1.6692196483276689E-2</v>
      </c>
      <c r="N3385" s="52">
        <f>IFERROR(_xll.qlIndexFixing(Index6M,$H3385,TRUE,_xll.ohTrigger(RecalcTrigger,Trigger6M)),NA())</f>
        <v>1.8618955937508213E-2</v>
      </c>
      <c r="O3385" s="52">
        <f>IFERROR(_xll.qlIndexFixing(ONIndex6M,I3385,TRUE,_xll.ohTrigger(RecalcTrigger,Trigger6M)),NA())</f>
        <v>1.8532668939954533E-2</v>
      </c>
      <c r="P3385" s="52">
        <f>IFERROR(_xll.qlIndexFixing(Index1Y,$H3385,TRUE,_xll.ohTrigger(RecalcTrigger,Trigger1Y)),NA())</f>
        <v>2.0672646767445558E-2</v>
      </c>
      <c r="Q3385" s="52">
        <f>IFERROR(_xll.qlIndexFixing(ONIndex1Y,I3385,TRUE,_xll.ohTrigger(RecalcTrigger,Trigger1Y)),NA())</f>
        <v>2.0460621589801775E-2</v>
      </c>
    </row>
    <row r="3386" spans="2:17" x14ac:dyDescent="0.2">
      <c r="B3386" s="46" t="s">
        <v>51</v>
      </c>
      <c r="D3386" s="49">
        <f>_xll.qlCalendarAdvance(LocalCalendar,$D3385,B3386,"f",FALSE)</f>
        <v>63536</v>
      </c>
      <c r="E3386" s="49">
        <f>_xll.qlInterestRateIndexValueDate(IndexON,D3386)</f>
        <v>63536</v>
      </c>
      <c r="F3386" s="52">
        <f>IFERROR(_xll.qlIndexFixing(IndexON,D3386,TRUE,_xll.ohTrigger(RecalcTrigger,TriggerON)),NA())</f>
        <v>1.2122781334618082E-2</v>
      </c>
      <c r="H3386" s="49">
        <f>_xll.qlCalendarAdvance(IborCalendar,$H3385,B3386,"f",FALSE)</f>
        <v>63508</v>
      </c>
      <c r="I3386" s="49">
        <f>_xll.qlInterestRateIndexValueDate(Index1M,$H3386)</f>
        <v>63510</v>
      </c>
      <c r="J3386" s="52">
        <f>IFERROR(_xll.qlIndexFixing(Index1M,$H3386,TRUE,_xll.ohTrigger(RecalcTrigger,Trigger1M)),NA())</f>
        <v>1.5204839996333052E-2</v>
      </c>
      <c r="K3386" s="52">
        <f>IFERROR(_xll.qlIndexFixing(ONIndex1M,I3386,TRUE,_xll.ohTrigger(RecalcTrigger,Trigger1M)),NA())</f>
        <v>1.5195856845426903E-2</v>
      </c>
      <c r="L3386" s="52">
        <f>IFERROR(_xll.qlIndexFixing(Index3M,H3386,TRUE,_xll.ohTrigger(RecalcTrigger,Trigger3M)),NA())</f>
        <v>1.6728625445395551E-2</v>
      </c>
      <c r="M3386" s="52">
        <f>IFERROR(_xll.qlIndexFixing(ONIndex3M,I3386,TRUE,_xll.ohTrigger(RecalcTrigger,Trigger3M)),NA())</f>
        <v>1.6692970465834733E-2</v>
      </c>
      <c r="N3386" s="52">
        <f>IFERROR(_xll.qlIndexFixing(Index6M,$H3386,TRUE,_xll.ohTrigger(RecalcTrigger,Trigger6M)),NA())</f>
        <v>1.8618463850809789E-2</v>
      </c>
      <c r="O3386" s="52">
        <f>IFERROR(_xll.qlIndexFixing(ONIndex6M,I3386,TRUE,_xll.ohTrigger(RecalcTrigger,Trigger6M)),NA())</f>
        <v>1.853360433710094E-2</v>
      </c>
      <c r="P3386" s="52">
        <f>IFERROR(_xll.qlIndexFixing(Index1Y,$H3386,TRUE,_xll.ohTrigger(RecalcTrigger,Trigger1Y)),NA())</f>
        <v>2.0673798383224272E-2</v>
      </c>
      <c r="Q3386" s="52">
        <f>IFERROR(_xll.qlIndexFixing(ONIndex1Y,I3386,TRUE,_xll.ohTrigger(RecalcTrigger,Trigger1Y)),NA())</f>
        <v>2.0461751645317605E-2</v>
      </c>
    </row>
    <row r="3387" spans="2:17" x14ac:dyDescent="0.2">
      <c r="B3387" s="46" t="s">
        <v>51</v>
      </c>
      <c r="D3387" s="49">
        <f>_xll.qlCalendarAdvance(LocalCalendar,$D3386,B3387,"f",FALSE)</f>
        <v>63543</v>
      </c>
      <c r="E3387" s="49">
        <f>_xll.qlInterestRateIndexValueDate(IndexON,D3387)</f>
        <v>63543</v>
      </c>
      <c r="F3387" s="52">
        <f>IFERROR(_xll.qlIndexFixing(IndexON,D3387,TRUE,_xll.ohTrigger(RecalcTrigger,TriggerON)),NA())</f>
        <v>1.2122781334618082E-2</v>
      </c>
      <c r="H3387" s="49">
        <f>_xll.qlCalendarAdvance(IborCalendar,$H3386,B3387,"f",FALSE)</f>
        <v>63515</v>
      </c>
      <c r="I3387" s="49">
        <f>_xll.qlInterestRateIndexValueDate(Index1M,$H3387)</f>
        <v>63517</v>
      </c>
      <c r="J3387" s="52">
        <f>IFERROR(_xll.qlIndexFixing(Index1M,$H3387,TRUE,_xll.ohTrigger(RecalcTrigger,Trigger1M)),NA())</f>
        <v>1.5205481920859335E-2</v>
      </c>
      <c r="K3387" s="52">
        <f>IFERROR(_xll.qlIndexFixing(ONIndex1M,I3387,TRUE,_xll.ohTrigger(RecalcTrigger,Trigger1M)),NA())</f>
        <v>1.5195856845400257E-2</v>
      </c>
      <c r="L3387" s="52">
        <f>IFERROR(_xll.qlIndexFixing(Index3M,H3387,TRUE,_xll.ohTrigger(RecalcTrigger,Trigger3M)),NA())</f>
        <v>1.6728237345811081E-2</v>
      </c>
      <c r="M3387" s="52">
        <f>IFERROR(_xll.qlIndexFixing(ONIndex3M,I3387,TRUE,_xll.ohTrigger(RecalcTrigger,Trigger3M)),NA())</f>
        <v>1.6692970465834733E-2</v>
      </c>
      <c r="N3387" s="52">
        <f>IFERROR(_xll.qlIndexFixing(Index6M,$H3387,TRUE,_xll.ohTrigger(RecalcTrigger,Trigger6M)),NA())</f>
        <v>1.8618439854184991E-2</v>
      </c>
      <c r="O3387" s="52">
        <f>IFERROR(_xll.qlIndexFixing(ONIndex6M,I3387,TRUE,_xll.ohTrigger(RecalcTrigger,Trigger6M)),NA())</f>
        <v>1.8533578341068946E-2</v>
      </c>
      <c r="P3387" s="52">
        <f>IFERROR(_xll.qlIndexFixing(Index1Y,$H3387,TRUE,_xll.ohTrigger(RecalcTrigger,Trigger1Y)),NA())</f>
        <v>2.0673759847319777E-2</v>
      </c>
      <c r="Q3387" s="52">
        <f>IFERROR(_xll.qlIndexFixing(ONIndex1Y,I3387,TRUE,_xll.ohTrigger(RecalcTrigger,Trigger1Y)),NA())</f>
        <v>2.046170591930796E-2</v>
      </c>
    </row>
    <row r="3388" spans="2:17" x14ac:dyDescent="0.2">
      <c r="B3388" s="46" t="s">
        <v>51</v>
      </c>
      <c r="D3388" s="49">
        <f>_xll.qlCalendarAdvance(LocalCalendar,$D3387,B3388,"f",FALSE)</f>
        <v>63550</v>
      </c>
      <c r="E3388" s="49">
        <f>_xll.qlInterestRateIndexValueDate(IndexON,D3388)</f>
        <v>63550</v>
      </c>
      <c r="F3388" s="52">
        <f>IFERROR(_xll.qlIndexFixing(IndexON,D3388,TRUE,_xll.ohTrigger(RecalcTrigger,TriggerON)),NA())</f>
        <v>1.2122781334618082E-2</v>
      </c>
      <c r="H3388" s="49">
        <f>_xll.qlCalendarAdvance(IborCalendar,$H3387,B3388,"f",FALSE)</f>
        <v>63522</v>
      </c>
      <c r="I3388" s="49">
        <f>_xll.qlInterestRateIndexValueDate(Index1M,$H3388)</f>
        <v>63524</v>
      </c>
      <c r="J3388" s="52">
        <f>IFERROR(_xll.qlIndexFixing(Index1M,$H3388,TRUE,_xll.ohTrigger(RecalcTrigger,Trigger1M)),NA())</f>
        <v>1.5205160954081254E-2</v>
      </c>
      <c r="K3388" s="52">
        <f>IFERROR(_xll.qlIndexFixing(ONIndex1M,I3388,TRUE,_xll.ohTrigger(RecalcTrigger,Trigger1M)),NA())</f>
        <v>1.5195856845400257E-2</v>
      </c>
      <c r="L3388" s="52">
        <f>IFERROR(_xll.qlIndexFixing(Index3M,H3388,TRUE,_xll.ohTrigger(RecalcTrigger,Trigger3M)),NA())</f>
        <v>1.6726685067474101E-2</v>
      </c>
      <c r="M3388" s="52">
        <f>IFERROR(_xll.qlIndexFixing(ONIndex3M,I3388,TRUE,_xll.ohTrigger(RecalcTrigger,Trigger3M)),NA())</f>
        <v>1.6692970465834733E-2</v>
      </c>
      <c r="N3388" s="52">
        <f>IFERROR(_xll.qlIndexFixing(Index6M,$H3388,TRUE,_xll.ohTrigger(RecalcTrigger,Trigger6M)),NA())</f>
        <v>1.8618894358092799E-2</v>
      </c>
      <c r="O3388" s="52">
        <f>IFERROR(_xll.qlIndexFixing(ONIndex6M,I3388,TRUE,_xll.ohTrigger(RecalcTrigger,Trigger6M)),NA())</f>
        <v>1.8533552519564012E-2</v>
      </c>
      <c r="P3388" s="52">
        <f>IFERROR(_xll.qlIndexFixing(Index1Y,$H3388,TRUE,_xll.ohTrigger(RecalcTrigger,Trigger1Y)),NA())</f>
        <v>2.0673721624717145E-2</v>
      </c>
      <c r="Q3388" s="52">
        <f>IFERROR(_xll.qlIndexFixing(ONIndex1Y,I3388,TRUE,_xll.ohTrigger(RecalcTrigger,Trigger1Y)),NA())</f>
        <v>2.0461660500279422E-2</v>
      </c>
    </row>
    <row r="3389" spans="2:17" x14ac:dyDescent="0.2">
      <c r="B3389" s="46" t="s">
        <v>51</v>
      </c>
      <c r="D3389" s="49">
        <f>_xll.qlCalendarAdvance(LocalCalendar,$D3388,B3389,"f",FALSE)</f>
        <v>63557</v>
      </c>
      <c r="E3389" s="49">
        <f>_xll.qlInterestRateIndexValueDate(IndexON,D3389)</f>
        <v>63557</v>
      </c>
      <c r="F3389" s="52">
        <f>IFERROR(_xll.qlIndexFixing(IndexON,D3389,TRUE,_xll.ohTrigger(RecalcTrigger,TriggerON)),NA())</f>
        <v>1.2122781334698018E-2</v>
      </c>
      <c r="H3389" s="49">
        <f>_xll.qlCalendarAdvance(IborCalendar,$H3388,B3389,"f",FALSE)</f>
        <v>63529</v>
      </c>
      <c r="I3389" s="49">
        <f>_xll.qlInterestRateIndexValueDate(Index1M,$H3389)</f>
        <v>63531</v>
      </c>
      <c r="J3389" s="52">
        <f>IFERROR(_xll.qlIndexFixing(Index1M,$H3389,TRUE,_xll.ohTrigger(RecalcTrigger,Trigger1M)),NA())</f>
        <v>1.5204839996333052E-2</v>
      </c>
      <c r="K3389" s="52">
        <f>IFERROR(_xll.qlIndexFixing(ONIndex1M,I3389,TRUE,_xll.ohTrigger(RecalcTrigger,Trigger1M)),NA())</f>
        <v>1.5195856845400257E-2</v>
      </c>
      <c r="L3389" s="52">
        <f>IFERROR(_xll.qlIndexFixing(Index3M,H3389,TRUE,_xll.ohTrigger(RecalcTrigger,Trigger3M)),NA())</f>
        <v>1.6726685067474101E-2</v>
      </c>
      <c r="M3389" s="52">
        <f>IFERROR(_xll.qlIndexFixing(ONIndex3M,I3389,TRUE,_xll.ohTrigger(RecalcTrigger,Trigger3M)),NA())</f>
        <v>1.6692970465834733E-2</v>
      </c>
      <c r="N3389" s="52">
        <f>IFERROR(_xll.qlIndexFixing(Index6M,$H3389,TRUE,_xll.ohTrigger(RecalcTrigger,Trigger6M)),NA())</f>
        <v>1.861887072498063E-2</v>
      </c>
      <c r="O3389" s="52">
        <f>IFERROR(_xll.qlIndexFixing(ONIndex6M,I3389,TRUE,_xll.ohTrigger(RecalcTrigger,Trigger6M)),NA())</f>
        <v>1.8533526872479555E-2</v>
      </c>
      <c r="P3389" s="52">
        <f>IFERROR(_xll.qlIndexFixing(Index1Y,$H3389,TRUE,_xll.ohTrigger(RecalcTrigger,Trigger1Y)),NA())</f>
        <v>2.0673683715415506E-2</v>
      </c>
      <c r="Q3389" s="52">
        <f>IFERROR(_xll.qlIndexFixing(ONIndex1Y,I3389,TRUE,_xll.ohTrigger(RecalcTrigger,Trigger1Y)),NA())</f>
        <v>2.0461615388072119E-2</v>
      </c>
    </row>
    <row r="3390" spans="2:17" x14ac:dyDescent="0.2">
      <c r="B3390" s="46" t="s">
        <v>51</v>
      </c>
      <c r="D3390" s="49">
        <f>_xll.qlCalendarAdvance(LocalCalendar,$D3389,B3390,"f",FALSE)</f>
        <v>63564</v>
      </c>
      <c r="E3390" s="49">
        <f>_xll.qlInterestRateIndexValueDate(IndexON,D3390)</f>
        <v>63564</v>
      </c>
      <c r="F3390" s="52">
        <f>IFERROR(_xll.qlIndexFixing(IndexON,D3390,TRUE,_xll.ohTrigger(RecalcTrigger,TriggerON)),NA())</f>
        <v>1.2122781334618082E-2</v>
      </c>
      <c r="H3390" s="49">
        <f>_xll.qlCalendarAdvance(IborCalendar,$H3389,B3390,"f",FALSE)</f>
        <v>63536</v>
      </c>
      <c r="I3390" s="49">
        <f>_xll.qlInterestRateIndexValueDate(Index1M,$H3390)</f>
        <v>63538</v>
      </c>
      <c r="J3390" s="52">
        <f>IFERROR(_xll.qlIndexFixing(Index1M,$H3390,TRUE,_xll.ohTrigger(RecalcTrigger,Trigger1M)),NA())</f>
        <v>1.5205160954078756E-2</v>
      </c>
      <c r="K3390" s="52">
        <f>IFERROR(_xll.qlIndexFixing(ONIndex1M,I3390,TRUE,_xll.ohTrigger(RecalcTrigger,Trigger1M)),NA())</f>
        <v>1.5195856845400257E-2</v>
      </c>
      <c r="L3390" s="52">
        <f>IFERROR(_xll.qlIndexFixing(Index3M,H3390,TRUE,_xll.ohTrigger(RecalcTrigger,Trigger3M)),NA())</f>
        <v>1.6726685067474101E-2</v>
      </c>
      <c r="M3390" s="52">
        <f>IFERROR(_xll.qlIndexFixing(ONIndex3M,I3390,TRUE,_xll.ohTrigger(RecalcTrigger,Trigger3M)),NA())</f>
        <v>1.6692970465861379E-2</v>
      </c>
      <c r="N3390" s="52">
        <f>IFERROR(_xll.qlIndexFixing(Index6M,$H3390,TRUE,_xll.ohTrigger(RecalcTrigger,Trigger6M)),NA())</f>
        <v>1.8618847267953102E-2</v>
      </c>
      <c r="O3390" s="52">
        <f>IFERROR(_xll.qlIndexFixing(ONIndex6M,I3390,TRUE,_xll.ohTrigger(RecalcTrigger,Trigger6M)),NA())</f>
        <v>1.8533501399895513E-2</v>
      </c>
      <c r="P3390" s="52">
        <f>IFERROR(_xll.qlIndexFixing(Index1Y,$H3390,TRUE,_xll.ohTrigger(RecalcTrigger,Trigger1Y)),NA())</f>
        <v>2.0673646119415735E-2</v>
      </c>
      <c r="Q3390" s="52">
        <f>IFERROR(_xll.qlIndexFixing(ONIndex1Y,I3390,TRUE,_xll.ohTrigger(RecalcTrigger,Trigger1Y)),NA())</f>
        <v>2.0461570582819277E-2</v>
      </c>
    </row>
    <row r="3391" spans="2:17" x14ac:dyDescent="0.2">
      <c r="B3391" s="46" t="s">
        <v>51</v>
      </c>
      <c r="D3391" s="49">
        <f>_xll.qlCalendarAdvance(LocalCalendar,$D3390,B3391,"f",FALSE)</f>
        <v>63571</v>
      </c>
      <c r="E3391" s="49">
        <f>_xll.qlInterestRateIndexValueDate(IndexON,D3391)</f>
        <v>63571</v>
      </c>
      <c r="F3391" s="52">
        <f>IFERROR(_xll.qlIndexFixing(IndexON,D3391,TRUE,_xll.ohTrigger(RecalcTrigger,TriggerON)),NA())</f>
        <v>1.2122781334698018E-2</v>
      </c>
      <c r="H3391" s="49">
        <f>_xll.qlCalendarAdvance(IborCalendar,$H3390,B3391,"f",FALSE)</f>
        <v>63543</v>
      </c>
      <c r="I3391" s="49">
        <f>_xll.qlInterestRateIndexValueDate(Index1M,$H3391)</f>
        <v>63545</v>
      </c>
      <c r="J3391" s="52">
        <f>IFERROR(_xll.qlIndexFixing(Index1M,$H3391,TRUE,_xll.ohTrigger(RecalcTrigger,Trigger1M)),NA())</f>
        <v>1.5204839996333052E-2</v>
      </c>
      <c r="K3391" s="52">
        <f>IFERROR(_xll.qlIndexFixing(ONIndex1M,I3391,TRUE,_xll.ohTrigger(RecalcTrigger,Trigger1M)),NA())</f>
        <v>1.5196498264350211E-2</v>
      </c>
      <c r="L3391" s="52">
        <f>IFERROR(_xll.qlIndexFixing(Index3M,H3391,TRUE,_xll.ohTrigger(RecalcTrigger,Trigger3M)),NA())</f>
        <v>1.6726685067474989E-2</v>
      </c>
      <c r="M3391" s="52">
        <f>IFERROR(_xll.qlIndexFixing(ONIndex3M,I3391,TRUE,_xll.ohTrigger(RecalcTrigger,Trigger3M)),NA())</f>
        <v>1.6693744496290464E-2</v>
      </c>
      <c r="N3391" s="52">
        <f>IFERROR(_xll.qlIndexFixing(Index6M,$H3391,TRUE,_xll.ohTrigger(RecalcTrigger,Trigger6M)),NA())</f>
        <v>1.8618823987011091E-2</v>
      </c>
      <c r="O3391" s="52">
        <f>IFERROR(_xll.qlIndexFixing(ONIndex6M,I3391,TRUE,_xll.ohTrigger(RecalcTrigger,Trigger6M)),NA())</f>
        <v>1.8534426625759437E-2</v>
      </c>
      <c r="P3391" s="52">
        <f>IFERROR(_xll.qlIndexFixing(Index1Y,$H3391,TRUE,_xll.ohTrigger(RecalcTrigger,Trigger1Y)),NA())</f>
        <v>2.0673608836716952E-2</v>
      </c>
      <c r="Q3391" s="52">
        <f>IFERROR(_xll.qlIndexFixing(ONIndex1Y,I3391,TRUE,_xll.ohTrigger(RecalcTrigger,Trigger1Y)),NA())</f>
        <v>2.0462682717422354E-2</v>
      </c>
    </row>
    <row r="3392" spans="2:17" x14ac:dyDescent="0.2">
      <c r="B3392" s="46" t="s">
        <v>51</v>
      </c>
      <c r="D3392" s="49">
        <f>_xll.qlCalendarAdvance(LocalCalendar,$D3391,B3392,"f",FALSE)</f>
        <v>63578</v>
      </c>
      <c r="E3392" s="49">
        <f>_xll.qlInterestRateIndexValueDate(IndexON,D3392)</f>
        <v>63578</v>
      </c>
      <c r="F3392" s="52">
        <f>IFERROR(_xll.qlIndexFixing(IndexON,D3392,TRUE,_xll.ohTrigger(RecalcTrigger,TriggerON)),NA())</f>
        <v>1.2122781334618082E-2</v>
      </c>
      <c r="H3392" s="49">
        <f>_xll.qlCalendarAdvance(IborCalendar,$H3391,B3392,"f",FALSE)</f>
        <v>63550</v>
      </c>
      <c r="I3392" s="49">
        <f>_xll.qlInterestRateIndexValueDate(Index1M,$H3392)</f>
        <v>63552</v>
      </c>
      <c r="J3392" s="52">
        <f>IFERROR(_xll.qlIndexFixing(Index1M,$H3392,TRUE,_xll.ohTrigger(RecalcTrigger,Trigger1M)),NA())</f>
        <v>1.5205481920859335E-2</v>
      </c>
      <c r="K3392" s="52">
        <f>IFERROR(_xll.qlIndexFixing(ONIndex1M,I3392,TRUE,_xll.ohTrigger(RecalcTrigger,Trigger1M)),NA())</f>
        <v>1.5196177550362844E-2</v>
      </c>
      <c r="L3392" s="52">
        <f>IFERROR(_xll.qlIndexFixing(Index3M,H3392,TRUE,_xll.ohTrigger(RecalcTrigger,Trigger3M)),NA())</f>
        <v>1.6727073119059153E-2</v>
      </c>
      <c r="M3392" s="52">
        <f>IFERROR(_xll.qlIndexFixing(ONIndex3M,I3392,TRUE,_xll.ohTrigger(RecalcTrigger,Trigger3M)),NA())</f>
        <v>1.6693357475079384E-2</v>
      </c>
      <c r="N3392" s="52">
        <f>IFERROR(_xll.qlIndexFixing(Index6M,$H3392,TRUE,_xll.ohTrigger(RecalcTrigger,Trigger6M)),NA())</f>
        <v>1.8618800882154164E-2</v>
      </c>
      <c r="O3392" s="52">
        <f>IFERROR(_xll.qlIndexFixing(ONIndex6M,I3392,TRUE,_xll.ohTrigger(RecalcTrigger,Trigger6M)),NA())</f>
        <v>1.8533926242596532E-2</v>
      </c>
      <c r="P3392" s="52">
        <f>IFERROR(_xll.qlIndexFixing(Index1Y,$H3392,TRUE,_xll.ohTrigger(RecalcTrigger,Trigger1Y)),NA())</f>
        <v>2.06735718673196E-2</v>
      </c>
      <c r="Q3392" s="52">
        <f>IFERROR(_xll.qlIndexFixing(ONIndex1Y,I3392,TRUE,_xll.ohTrigger(RecalcTrigger,Trigger1Y)),NA())</f>
        <v>2.0462060216879241E-2</v>
      </c>
    </row>
    <row r="3393" spans="2:17" x14ac:dyDescent="0.2">
      <c r="B3393" s="46" t="s">
        <v>51</v>
      </c>
      <c r="D3393" s="49">
        <f>_xll.qlCalendarAdvance(LocalCalendar,$D3392,B3393,"f",FALSE)</f>
        <v>63585</v>
      </c>
      <c r="E3393" s="49">
        <f>_xll.qlInterestRateIndexValueDate(IndexON,D3393)</f>
        <v>63585</v>
      </c>
      <c r="F3393" s="52">
        <f>IFERROR(_xll.qlIndexFixing(IndexON,D3393,TRUE,_xll.ohTrigger(RecalcTrigger,TriggerON)),NA())</f>
        <v>1.2122781334618082E-2</v>
      </c>
      <c r="H3393" s="49">
        <f>_xll.qlCalendarAdvance(IborCalendar,$H3392,B3393,"f",FALSE)</f>
        <v>63557</v>
      </c>
      <c r="I3393" s="49">
        <f>_xll.qlInterestRateIndexValueDate(Index1M,$H3393)</f>
        <v>63559</v>
      </c>
      <c r="J3393" s="52">
        <f>IFERROR(_xll.qlIndexFixing(Index1M,$H3393,TRUE,_xll.ohTrigger(RecalcTrigger,Trigger1M)),NA())</f>
        <v>1.5204839996333052E-2</v>
      </c>
      <c r="K3393" s="52">
        <f>IFERROR(_xll.qlIndexFixing(ONIndex1M,I3393,TRUE,_xll.ohTrigger(RecalcTrigger,Trigger1M)),NA())</f>
        <v>1.5195856845400257E-2</v>
      </c>
      <c r="L3393" s="52">
        <f>IFERROR(_xll.qlIndexFixing(Index3M,H3393,TRUE,_xll.ohTrigger(RecalcTrigger,Trigger3M)),NA())</f>
        <v>1.6726685067474989E-2</v>
      </c>
      <c r="M3393" s="52">
        <f>IFERROR(_xll.qlIndexFixing(ONIndex3M,I3393,TRUE,_xll.ohTrigger(RecalcTrigger,Trigger3M)),NA())</f>
        <v>1.6692970465861379E-2</v>
      </c>
      <c r="N3393" s="52">
        <f>IFERROR(_xll.qlIndexFixing(Index6M,$H3393,TRUE,_xll.ohTrigger(RecalcTrigger,Trigger6M)),NA())</f>
        <v>1.8618299572033131E-2</v>
      </c>
      <c r="O3393" s="52">
        <f>IFERROR(_xll.qlIndexFixing(ONIndex6M,I3393,TRUE,_xll.ohTrigger(RecalcTrigger,Trigger6M)),NA())</f>
        <v>1.8533426028932709E-2</v>
      </c>
      <c r="P3393" s="52">
        <f>IFERROR(_xll.qlIndexFixing(Index1Y,$H3393,TRUE,_xll.ohTrigger(RecalcTrigger,Trigger1Y)),NA())</f>
        <v>2.0673535211223674E-2</v>
      </c>
      <c r="Q3393" s="52">
        <f>IFERROR(_xll.qlIndexFixing(ONIndex1Y,I3393,TRUE,_xll.ohTrigger(RecalcTrigger,Trigger1Y)),NA())</f>
        <v>2.0461438008227972E-2</v>
      </c>
    </row>
    <row r="3394" spans="2:17" x14ac:dyDescent="0.2">
      <c r="B3394" s="46" t="s">
        <v>51</v>
      </c>
      <c r="D3394" s="49">
        <f>_xll.qlCalendarAdvance(LocalCalendar,$D3393,B3394,"f",FALSE)</f>
        <v>63592</v>
      </c>
      <c r="E3394" s="49">
        <f>_xll.qlInterestRateIndexValueDate(IndexON,D3394)</f>
        <v>63592</v>
      </c>
      <c r="F3394" s="52">
        <f>IFERROR(_xll.qlIndexFixing(IndexON,D3394,TRUE,_xll.ohTrigger(RecalcTrigger,TriggerON)),NA())</f>
        <v>1.2122781334698018E-2</v>
      </c>
      <c r="H3394" s="49">
        <f>_xll.qlCalendarAdvance(IborCalendar,$H3393,B3394,"f",FALSE)</f>
        <v>63564</v>
      </c>
      <c r="I3394" s="49">
        <f>_xll.qlInterestRateIndexValueDate(Index1M,$H3394)</f>
        <v>63566</v>
      </c>
      <c r="J3394" s="52">
        <f>IFERROR(_xll.qlIndexFixing(Index1M,$H3394,TRUE,_xll.ohTrigger(RecalcTrigger,Trigger1M)),NA())</f>
        <v>1.5204839996333052E-2</v>
      </c>
      <c r="K3394" s="52">
        <f>IFERROR(_xll.qlIndexFixing(ONIndex1M,I3394,TRUE,_xll.ohTrigger(RecalcTrigger,Trigger1M)),NA())</f>
        <v>1.5196177550362844E-2</v>
      </c>
      <c r="L3394" s="52">
        <f>IFERROR(_xll.qlIndexFixing(Index3M,H3394,TRUE,_xll.ohTrigger(RecalcTrigger,Trigger3M)),NA())</f>
        <v>1.6726685067474101E-2</v>
      </c>
      <c r="M3394" s="52">
        <f>IFERROR(_xll.qlIndexFixing(ONIndex3M,I3394,TRUE,_xll.ohTrigger(RecalcTrigger,Trigger3M)),NA())</f>
        <v>1.6693357475099369E-2</v>
      </c>
      <c r="N3394" s="52">
        <f>IFERROR(_xll.qlIndexFixing(Index6M,$H3394,TRUE,_xll.ohTrigger(RecalcTrigger,Trigger6M)),NA())</f>
        <v>1.8618276807940641E-2</v>
      </c>
      <c r="O3394" s="52">
        <f>IFERROR(_xll.qlIndexFixing(ONIndex6M,I3394,TRUE,_xll.ohTrigger(RecalcTrigger,Trigger6M)),NA())</f>
        <v>1.8533876541013683E-2</v>
      </c>
      <c r="P3394" s="52">
        <f>IFERROR(_xll.qlIndexFixing(Index1Y,$H3394,TRUE,_xll.ohTrigger(RecalcTrigger,Trigger1Y)),NA())</f>
        <v>2.0673498868428963E-2</v>
      </c>
      <c r="Q3394" s="52">
        <f>IFERROR(_xll.qlIndexFixing(ONIndex1Y,I3394,TRUE,_xll.ohTrigger(RecalcTrigger,Trigger1Y)),NA())</f>
        <v>2.0461972793370808E-2</v>
      </c>
    </row>
    <row r="3395" spans="2:17" x14ac:dyDescent="0.2">
      <c r="B3395" s="46" t="s">
        <v>51</v>
      </c>
      <c r="D3395" s="49">
        <f>_xll.qlCalendarAdvance(LocalCalendar,$D3394,B3395,"f",FALSE)</f>
        <v>63599</v>
      </c>
      <c r="E3395" s="49">
        <f>_xll.qlInterestRateIndexValueDate(IndexON,D3395)</f>
        <v>63599</v>
      </c>
      <c r="F3395" s="52">
        <f>IFERROR(_xll.qlIndexFixing(IndexON,D3395,TRUE,_xll.ohTrigger(RecalcTrigger,TriggerON)),NA())</f>
        <v>1.2122781334618082E-2</v>
      </c>
      <c r="H3395" s="49">
        <f>_xll.qlCalendarAdvance(IborCalendar,$H3394,B3395,"f",FALSE)</f>
        <v>63571</v>
      </c>
      <c r="I3395" s="49">
        <f>_xll.qlInterestRateIndexValueDate(Index1M,$H3395)</f>
        <v>63573</v>
      </c>
      <c r="J3395" s="52">
        <f>IFERROR(_xll.qlIndexFixing(Index1M,$H3395,TRUE,_xll.ohTrigger(RecalcTrigger,Trigger1M)),NA())</f>
        <v>1.5205160954078756E-2</v>
      </c>
      <c r="K3395" s="52">
        <f>IFERROR(_xll.qlIndexFixing(ONIndex1M,I3395,TRUE,_xll.ohTrigger(RecalcTrigger,Trigger1M)),NA())</f>
        <v>1.5195856845400257E-2</v>
      </c>
      <c r="L3395" s="52">
        <f>IFERROR(_xll.qlIndexFixing(Index3M,H3395,TRUE,_xll.ohTrigger(RecalcTrigger,Trigger3M)),NA())</f>
        <v>1.6726685067474989E-2</v>
      </c>
      <c r="M3395" s="52">
        <f>IFERROR(_xll.qlIndexFixing(ONIndex3M,I3395,TRUE,_xll.ohTrigger(RecalcTrigger,Trigger3M)),NA())</f>
        <v>1.6692970465834733E-2</v>
      </c>
      <c r="N3395" s="52">
        <f>IFERROR(_xll.qlIndexFixing(Index6M,$H3395,TRUE,_xll.ohTrigger(RecalcTrigger,Trigger6M)),NA())</f>
        <v>1.8618254219925644E-2</v>
      </c>
      <c r="O3395" s="52">
        <f>IFERROR(_xll.qlIndexFixing(ONIndex6M,I3395,TRUE,_xll.ohTrigger(RecalcTrigger,Trigger6M)),NA())</f>
        <v>1.8533376653948608E-2</v>
      </c>
      <c r="P3395" s="52">
        <f>IFERROR(_xll.qlIndexFixing(Index1Y,$H3395,TRUE,_xll.ohTrigger(RecalcTrigger,Trigger1Y)),NA())</f>
        <v>2.0674049957611015E-2</v>
      </c>
      <c r="Q3395" s="52">
        <f>IFERROR(_xll.qlIndexFixing(ONIndex1Y,I3395,TRUE,_xll.ohTrigger(RecalcTrigger,Trigger1Y)),NA())</f>
        <v>2.0461351159593022E-2</v>
      </c>
    </row>
    <row r="3396" spans="2:17" x14ac:dyDescent="0.2">
      <c r="B3396" s="46" t="s">
        <v>51</v>
      </c>
      <c r="D3396" s="49">
        <f>_xll.qlCalendarAdvance(LocalCalendar,$D3395,B3396,"f",FALSE)</f>
        <v>63606</v>
      </c>
      <c r="E3396" s="49">
        <f>_xll.qlInterestRateIndexValueDate(IndexON,D3396)</f>
        <v>63606</v>
      </c>
      <c r="F3396" s="52">
        <f>IFERROR(_xll.qlIndexFixing(IndexON,D3396,TRUE,_xll.ohTrigger(RecalcTrigger,TriggerON)),NA())</f>
        <v>1.2122781334618082E-2</v>
      </c>
      <c r="H3396" s="49">
        <f>_xll.qlCalendarAdvance(IborCalendar,$H3395,B3396,"f",FALSE)</f>
        <v>63578</v>
      </c>
      <c r="I3396" s="49">
        <f>_xll.qlInterestRateIndexValueDate(Index1M,$H3396)</f>
        <v>63580</v>
      </c>
      <c r="J3396" s="52">
        <f>IFERROR(_xll.qlIndexFixing(Index1M,$H3396,TRUE,_xll.ohTrigger(RecalcTrigger,Trigger1M)),NA())</f>
        <v>1.5204839996333052E-2</v>
      </c>
      <c r="K3396" s="52">
        <f>IFERROR(_xll.qlIndexFixing(ONIndex1M,I3396,TRUE,_xll.ohTrigger(RecalcTrigger,Trigger1M)),NA())</f>
        <v>1.5195856845400257E-2</v>
      </c>
      <c r="L3396" s="52">
        <f>IFERROR(_xll.qlIndexFixing(Index3M,H3396,TRUE,_xll.ohTrigger(RecalcTrigger,Trigger3M)),NA())</f>
        <v>1.6726685067474101E-2</v>
      </c>
      <c r="M3396" s="52">
        <f>IFERROR(_xll.qlIndexFixing(ONIndex3M,I3396,TRUE,_xll.ohTrigger(RecalcTrigger,Trigger3M)),NA())</f>
        <v>1.6692970465834733E-2</v>
      </c>
      <c r="N3396" s="52">
        <f>IFERROR(_xll.qlIndexFixing(Index6M,$H3396,TRUE,_xll.ohTrigger(RecalcTrigger,Trigger6M)),NA())</f>
        <v>1.8618231807985053E-2</v>
      </c>
      <c r="O3396" s="52">
        <f>IFERROR(_xll.qlIndexFixing(ONIndex6M,I3396,TRUE,_xll.ohTrigger(RecalcTrigger,Trigger6M)),NA())</f>
        <v>1.8533352228127242E-2</v>
      </c>
      <c r="P3396" s="52">
        <f>IFERROR(_xll.qlIndexFixing(Index1Y,$H3396,TRUE,_xll.ohTrigger(RecalcTrigger,Trigger1Y)),NA())</f>
        <v>2.0673427122743167E-2</v>
      </c>
      <c r="Q3396" s="52">
        <f>IFERROR(_xll.qlIndexFixing(ONIndex1Y,I3396,TRUE,_xll.ohTrigger(RecalcTrigger,Trigger1Y)),NA())</f>
        <v>2.0461308195587335E-2</v>
      </c>
    </row>
    <row r="3397" spans="2:17" x14ac:dyDescent="0.2">
      <c r="B3397" s="46" t="s">
        <v>51</v>
      </c>
      <c r="D3397" s="49">
        <f>_xll.qlCalendarAdvance(LocalCalendar,$D3396,B3397,"f",FALSE)</f>
        <v>63613</v>
      </c>
      <c r="E3397" s="49">
        <f>_xll.qlInterestRateIndexValueDate(IndexON,D3397)</f>
        <v>63613</v>
      </c>
      <c r="F3397" s="52">
        <f>IFERROR(_xll.qlIndexFixing(IndexON,D3397,TRUE,_xll.ohTrigger(RecalcTrigger,TriggerON)),NA())</f>
        <v>1.2122781334618082E-2</v>
      </c>
      <c r="H3397" s="49">
        <f>_xll.qlCalendarAdvance(IborCalendar,$H3396,B3397,"f",FALSE)</f>
        <v>63585</v>
      </c>
      <c r="I3397" s="49">
        <f>_xll.qlInterestRateIndexValueDate(Index1M,$H3397)</f>
        <v>63587</v>
      </c>
      <c r="J3397" s="52">
        <f>IFERROR(_xll.qlIndexFixing(Index1M,$H3397,TRUE,_xll.ohTrigger(RecalcTrigger,Trigger1M)),NA())</f>
        <v>1.5203877177278891E-2</v>
      </c>
      <c r="K3397" s="52">
        <f>IFERROR(_xll.qlIndexFixing(ONIndex1M,I3397,TRUE,_xll.ohTrigger(RecalcTrigger,Trigger1M)),NA())</f>
        <v>1.5195856845400257E-2</v>
      </c>
      <c r="L3397" s="52">
        <f>IFERROR(_xll.qlIndexFixing(Index3M,H3397,TRUE,_xll.ohTrigger(RecalcTrigger,Trigger3M)),NA())</f>
        <v>1.6726297027888568E-2</v>
      </c>
      <c r="M3397" s="52">
        <f>IFERROR(_xll.qlIndexFixing(ONIndex3M,I3397,TRUE,_xll.ohTrigger(RecalcTrigger,Trigger3M)),NA())</f>
        <v>1.6692970465834733E-2</v>
      </c>
      <c r="N3397" s="52">
        <f>IFERROR(_xll.qlIndexFixing(Index6M,$H3397,TRUE,_xll.ohTrigger(RecalcTrigger,Trigger6M)),NA())</f>
        <v>1.8618209572121517E-2</v>
      </c>
      <c r="O3397" s="52">
        <f>IFERROR(_xll.qlIndexFixing(ONIndex6M,I3397,TRUE,_xll.ohTrigger(RecalcTrigger,Trigger6M)),NA())</f>
        <v>1.8533327976832936E-2</v>
      </c>
      <c r="P3397" s="52">
        <f>IFERROR(_xll.qlIndexFixing(Index1Y,$H3397,TRUE,_xll.ohTrigger(RecalcTrigger,Trigger1Y)),NA())</f>
        <v>2.0673391719852302E-2</v>
      </c>
      <c r="Q3397" s="52">
        <f>IFERROR(_xll.qlIndexFixing(ONIndex1Y,I3397,TRUE,_xll.ohTrigger(RecalcTrigger,Trigger1Y)),NA())</f>
        <v>2.0461265538509466E-2</v>
      </c>
    </row>
    <row r="3398" spans="2:17" x14ac:dyDescent="0.2">
      <c r="B3398" s="46" t="s">
        <v>51</v>
      </c>
      <c r="D3398" s="49">
        <f>_xll.qlCalendarAdvance(LocalCalendar,$D3397,B3398,"f",FALSE)</f>
        <v>63620</v>
      </c>
      <c r="E3398" s="49">
        <f>_xll.qlInterestRateIndexValueDate(IndexON,D3398)</f>
        <v>63620</v>
      </c>
      <c r="F3398" s="52">
        <f>IFERROR(_xll.qlIndexFixing(IndexON,D3398,TRUE,_xll.ohTrigger(RecalcTrigger,TriggerON)),NA())</f>
        <v>1.2122781334618082E-2</v>
      </c>
      <c r="H3398" s="49">
        <f>_xll.qlCalendarAdvance(IborCalendar,$H3397,B3398,"f",FALSE)</f>
        <v>63592</v>
      </c>
      <c r="I3398" s="49">
        <f>_xll.qlInterestRateIndexValueDate(Index1M,$H3398)</f>
        <v>63594</v>
      </c>
      <c r="J3398" s="52">
        <f>IFERROR(_xll.qlIndexFixing(Index1M,$H3398,TRUE,_xll.ohTrigger(RecalcTrigger,Trigger1M)),NA())</f>
        <v>1.5203877177278891E-2</v>
      </c>
      <c r="K3398" s="52">
        <f>IFERROR(_xll.qlIndexFixing(ONIndex1M,I3398,TRUE,_xll.ohTrigger(RecalcTrigger,Trigger1M)),NA())</f>
        <v>1.5195856845426903E-2</v>
      </c>
      <c r="L3398" s="52">
        <f>IFERROR(_xll.qlIndexFixing(Index3M,H3398,TRUE,_xll.ohTrigger(RecalcTrigger,Trigger3M)),NA())</f>
        <v>1.6726297027888568E-2</v>
      </c>
      <c r="M3398" s="52">
        <f>IFERROR(_xll.qlIndexFixing(ONIndex3M,I3398,TRUE,_xll.ohTrigger(RecalcTrigger,Trigger3M)),NA())</f>
        <v>1.6692970465834733E-2</v>
      </c>
      <c r="N3398" s="52">
        <f>IFERROR(_xll.qlIndexFixing(Index6M,$H3398,TRUE,_xll.ohTrigger(RecalcTrigger,Trigger6M)),NA())</f>
        <v>1.8618187512333708E-2</v>
      </c>
      <c r="O3398" s="52">
        <f>IFERROR(_xll.qlIndexFixing(ONIndex6M,I3398,TRUE,_xll.ohTrigger(RecalcTrigger,Trigger6M)),NA())</f>
        <v>1.8533303900012399E-2</v>
      </c>
      <c r="P3398" s="52">
        <f>IFERROR(_xll.qlIndexFixing(Index1Y,$H3398,TRUE,_xll.ohTrigger(RecalcTrigger,Trigger1Y)),NA())</f>
        <v>2.0673356630262429E-2</v>
      </c>
      <c r="Q3398" s="52">
        <f>IFERROR(_xll.qlIndexFixing(ONIndex1Y,I3398,TRUE,_xll.ohTrigger(RecalcTrigger,Trigger1Y)),NA())</f>
        <v>2.0461223188306121E-2</v>
      </c>
    </row>
    <row r="3399" spans="2:17" x14ac:dyDescent="0.2">
      <c r="B3399" s="46" t="s">
        <v>51</v>
      </c>
      <c r="D3399" s="49">
        <f>_xll.qlCalendarAdvance(LocalCalendar,$D3398,B3399,"f",FALSE)</f>
        <v>63627</v>
      </c>
      <c r="E3399" s="49">
        <f>_xll.qlInterestRateIndexValueDate(IndexON,D3399)</f>
        <v>63627</v>
      </c>
      <c r="F3399" s="52">
        <f>IFERROR(_xll.qlIndexFixing(IndexON,D3399,TRUE,_xll.ohTrigger(RecalcTrigger,TriggerON)),NA())</f>
        <v>1.2122781334618082E-2</v>
      </c>
      <c r="H3399" s="49">
        <f>_xll.qlCalendarAdvance(IborCalendar,$H3398,B3399,"f",FALSE)</f>
        <v>63599</v>
      </c>
      <c r="I3399" s="49">
        <f>_xll.qlInterestRateIndexValueDate(Index1M,$H3399)</f>
        <v>63601</v>
      </c>
      <c r="J3399" s="52">
        <f>IFERROR(_xll.qlIndexFixing(Index1M,$H3399,TRUE,_xll.ohTrigger(RecalcTrigger,Trigger1M)),NA())</f>
        <v>1.5203877177278891E-2</v>
      </c>
      <c r="K3399" s="52">
        <f>IFERROR(_xll.qlIndexFixing(ONIndex1M,I3399,TRUE,_xll.ohTrigger(RecalcTrigger,Trigger1M)),NA())</f>
        <v>1.519617755034286E-2</v>
      </c>
      <c r="L3399" s="52">
        <f>IFERROR(_xll.qlIndexFixing(Index3M,H3399,TRUE,_xll.ohTrigger(RecalcTrigger,Trigger3M)),NA())</f>
        <v>1.6726297027889466E-2</v>
      </c>
      <c r="M3399" s="52">
        <f>IFERROR(_xll.qlIndexFixing(ONIndex3M,I3399,TRUE,_xll.ohTrigger(RecalcTrigger,Trigger3M)),NA())</f>
        <v>1.6693357475079384E-2</v>
      </c>
      <c r="N3399" s="52">
        <f>IFERROR(_xll.qlIndexFixing(Index6M,$H3399,TRUE,_xll.ohTrigger(RecalcTrigger,Trigger6M)),NA())</f>
        <v>1.861816562862207E-2</v>
      </c>
      <c r="O3399" s="52">
        <f>IFERROR(_xll.qlIndexFixing(ONIndex6M,I3399,TRUE,_xll.ohTrigger(RecalcTrigger,Trigger6M)),NA())</f>
        <v>1.8533755340583991E-2</v>
      </c>
      <c r="P3399" s="52">
        <f>IFERROR(_xll.qlIndexFixing(Index1Y,$H3399,TRUE,_xll.ohTrigger(RecalcTrigger,Trigger1Y)),NA())</f>
        <v>2.0673909054156458E-2</v>
      </c>
      <c r="Q3399" s="52">
        <f>IFERROR(_xll.qlIndexFixing(ONIndex1Y,I3399,TRUE,_xll.ohTrigger(RecalcTrigger,Trigger1Y)),NA())</f>
        <v>2.0461759605343577E-2</v>
      </c>
    </row>
    <row r="3400" spans="2:17" x14ac:dyDescent="0.2">
      <c r="B3400" s="46" t="s">
        <v>51</v>
      </c>
      <c r="D3400" s="49">
        <f>_xll.qlCalendarAdvance(LocalCalendar,$D3399,B3400,"f",FALSE)</f>
        <v>63634</v>
      </c>
      <c r="E3400" s="49">
        <f>_xll.qlInterestRateIndexValueDate(IndexON,D3400)</f>
        <v>63634</v>
      </c>
      <c r="F3400" s="52">
        <f>IFERROR(_xll.qlIndexFixing(IndexON,D3400,TRUE,_xll.ohTrigger(RecalcTrigger,TriggerON)),NA())</f>
        <v>1.2122781334538146E-2</v>
      </c>
      <c r="H3400" s="49">
        <f>_xll.qlCalendarAdvance(IborCalendar,$H3399,B3400,"f",FALSE)</f>
        <v>63606</v>
      </c>
      <c r="I3400" s="49">
        <f>_xll.qlInterestRateIndexValueDate(Index1M,$H3400)</f>
        <v>63608</v>
      </c>
      <c r="J3400" s="52">
        <f>IFERROR(_xll.qlIndexFixing(Index1M,$H3400,TRUE,_xll.ohTrigger(RecalcTrigger,Trigger1M)),NA())</f>
        <v>1.5203877177278891E-2</v>
      </c>
      <c r="K3400" s="52">
        <f>IFERROR(_xll.qlIndexFixing(ONIndex1M,I3400,TRUE,_xll.ohTrigger(RecalcTrigger,Trigger1M)),NA())</f>
        <v>1.5195856845400257E-2</v>
      </c>
      <c r="L3400" s="52">
        <f>IFERROR(_xll.qlIndexFixing(Index3M,H3400,TRUE,_xll.ohTrigger(RecalcTrigger,Trigger3M)),NA())</f>
        <v>1.6726297027888568E-2</v>
      </c>
      <c r="M3400" s="52">
        <f>IFERROR(_xll.qlIndexFixing(ONIndex3M,I3400,TRUE,_xll.ohTrigger(RecalcTrigger,Trigger3M)),NA())</f>
        <v>1.6692970465834733E-2</v>
      </c>
      <c r="N3400" s="52">
        <f>IFERROR(_xll.qlIndexFixing(Index6M,$H3400,TRUE,_xll.ohTrigger(RecalcTrigger,Trigger6M)),NA())</f>
        <v>1.8618143920986159E-2</v>
      </c>
      <c r="O3400" s="52">
        <f>IFERROR(_xll.qlIndexFixing(ONIndex6M,I3400,TRUE,_xll.ohTrigger(RecalcTrigger,Trigger6M)),NA())</f>
        <v>1.8533256269712695E-2</v>
      </c>
      <c r="P3400" s="52">
        <f>IFERROR(_xll.qlIndexFixing(Index1Y,$H3400,TRUE,_xll.ohTrigger(RecalcTrigger,Trigger1Y)),NA())</f>
        <v>2.0673287390986103E-2</v>
      </c>
      <c r="Q3400" s="52">
        <f>IFERROR(_xll.qlIndexFixing(ONIndex1Y,I3400,TRUE,_xll.ohTrigger(RecalcTrigger,Trigger1Y)),NA())</f>
        <v>2.0461139408496365E-2</v>
      </c>
    </row>
    <row r="3401" spans="2:17" x14ac:dyDescent="0.2">
      <c r="B3401" s="46" t="s">
        <v>51</v>
      </c>
      <c r="D3401" s="49">
        <f>_xll.qlCalendarAdvance(LocalCalendar,$D3400,B3401,"f",FALSE)</f>
        <v>63641</v>
      </c>
      <c r="E3401" s="49">
        <f>_xll.qlInterestRateIndexValueDate(IndexON,D3401)</f>
        <v>63641</v>
      </c>
      <c r="F3401" s="52">
        <f>IFERROR(_xll.qlIndexFixing(IndexON,D3401,TRUE,_xll.ohTrigger(RecalcTrigger,TriggerON)),NA())</f>
        <v>1.2122781334618082E-2</v>
      </c>
      <c r="H3401" s="49">
        <f>_xll.qlCalendarAdvance(IborCalendar,$H3400,B3401,"f",FALSE)</f>
        <v>63613</v>
      </c>
      <c r="I3401" s="49">
        <f>_xll.qlInterestRateIndexValueDate(Index1M,$H3401)</f>
        <v>63615</v>
      </c>
      <c r="J3401" s="52">
        <f>IFERROR(_xll.qlIndexFixing(Index1M,$H3401,TRUE,_xll.ohTrigger(RecalcTrigger,Trigger1M)),NA())</f>
        <v>1.5204839996330474E-2</v>
      </c>
      <c r="K3401" s="52">
        <f>IFERROR(_xll.qlIndexFixing(ONIndex1M,I3401,TRUE,_xll.ohTrigger(RecalcTrigger,Trigger1M)),NA())</f>
        <v>1.5195856845400257E-2</v>
      </c>
      <c r="L3401" s="52">
        <f>IFERROR(_xll.qlIndexFixing(Index3M,H3401,TRUE,_xll.ohTrigger(RecalcTrigger,Trigger3M)),NA())</f>
        <v>1.6728237345810231E-2</v>
      </c>
      <c r="M3401" s="52">
        <f>IFERROR(_xll.qlIndexFixing(ONIndex3M,I3401,TRUE,_xll.ohTrigger(RecalcTrigger,Trigger3M)),NA())</f>
        <v>1.6692970465834733E-2</v>
      </c>
      <c r="N3401" s="52">
        <f>IFERROR(_xll.qlIndexFixing(Index6M,$H3401,TRUE,_xll.ohTrigger(RecalcTrigger,Trigger6M)),NA())</f>
        <v>1.8620514928973885E-2</v>
      </c>
      <c r="O3401" s="52">
        <f>IFERROR(_xll.qlIndexFixing(ONIndex6M,I3401,TRUE,_xll.ohTrigger(RecalcTrigger,Trigger6M)),NA())</f>
        <v>1.8533232716286818E-2</v>
      </c>
      <c r="P3401" s="52">
        <f>IFERROR(_xll.qlIndexFixing(Index1Y,$H3401,TRUE,_xll.ohTrigger(RecalcTrigger,Trigger1Y)),NA())</f>
        <v>2.0673253241299427E-2</v>
      </c>
      <c r="Q3401" s="52">
        <f>IFERROR(_xll.qlIndexFixing(ONIndex1Y,I3401,TRUE,_xll.ohTrigger(RecalcTrigger,Trigger1Y)),NA())</f>
        <v>2.0461097978969889E-2</v>
      </c>
    </row>
    <row r="3402" spans="2:17" x14ac:dyDescent="0.2">
      <c r="B3402" s="46" t="s">
        <v>51</v>
      </c>
      <c r="D3402" s="49">
        <f>_xll.qlCalendarAdvance(LocalCalendar,$D3401,B3402,"f",FALSE)</f>
        <v>63648</v>
      </c>
      <c r="E3402" s="49">
        <f>_xll.qlInterestRateIndexValueDate(IndexON,D3402)</f>
        <v>63648</v>
      </c>
      <c r="F3402" s="52">
        <f>IFERROR(_xll.qlIndexFixing(IndexON,D3402,TRUE,_xll.ohTrigger(RecalcTrigger,TriggerON)),NA())</f>
        <v>1.2122781334618082E-2</v>
      </c>
      <c r="H3402" s="49">
        <f>_xll.qlCalendarAdvance(IborCalendar,$H3401,B3402,"f",FALSE)</f>
        <v>63620</v>
      </c>
      <c r="I3402" s="49">
        <f>_xll.qlInterestRateIndexValueDate(Index1M,$H3402)</f>
        <v>63622</v>
      </c>
      <c r="J3402" s="52">
        <f>IFERROR(_xll.qlIndexFixing(Index1M,$H3402,TRUE,_xll.ohTrigger(RecalcTrigger,Trigger1M)),NA())</f>
        <v>1.5204839996333052E-2</v>
      </c>
      <c r="K3402" s="52">
        <f>IFERROR(_xll.qlIndexFixing(ONIndex1M,I3402,TRUE,_xll.ohTrigger(RecalcTrigger,Trigger1M)),NA())</f>
        <v>1.5195856845426903E-2</v>
      </c>
      <c r="L3402" s="52">
        <f>IFERROR(_xll.qlIndexFixing(Index3M,H3402,TRUE,_xll.ohTrigger(RecalcTrigger,Trigger3M)),NA())</f>
        <v>1.6728237345811081E-2</v>
      </c>
      <c r="M3402" s="52">
        <f>IFERROR(_xll.qlIndexFixing(ONIndex3M,I3402,TRUE,_xll.ohTrigger(RecalcTrigger,Trigger3M)),NA())</f>
        <v>1.6692970465834733E-2</v>
      </c>
      <c r="N3402" s="52">
        <f>IFERROR(_xll.qlIndexFixing(Index6M,$H3402,TRUE,_xll.ohTrigger(RecalcTrigger,Trigger6M)),NA())</f>
        <v>1.8620015076438613E-2</v>
      </c>
      <c r="O3402" s="52">
        <f>IFERROR(_xll.qlIndexFixing(ONIndex6M,I3402,TRUE,_xll.ohTrigger(RecalcTrigger,Trigger6M)),NA())</f>
        <v>1.8533209337361356E-2</v>
      </c>
      <c r="P3402" s="52">
        <f>IFERROR(_xll.qlIndexFixing(Index1Y,$H3402,TRUE,_xll.ohTrigger(RecalcTrigger,Trigger1Y)),NA())</f>
        <v>2.0673219404914178E-2</v>
      </c>
      <c r="Q3402" s="52">
        <f>IFERROR(_xll.qlIndexFixing(ONIndex1Y,I3402,TRUE,_xll.ohTrigger(RecalcTrigger,Trigger1Y)),NA())</f>
        <v>2.0461056856291293E-2</v>
      </c>
    </row>
    <row r="3403" spans="2:17" x14ac:dyDescent="0.2">
      <c r="B3403" s="46" t="s">
        <v>51</v>
      </c>
      <c r="D3403" s="49">
        <f>_xll.qlCalendarAdvance(LocalCalendar,$D3402,B3403,"f",FALSE)</f>
        <v>63655</v>
      </c>
      <c r="E3403" s="49">
        <f>_xll.qlInterestRateIndexValueDate(IndexON,D3403)</f>
        <v>63655</v>
      </c>
      <c r="F3403" s="52">
        <f>IFERROR(_xll.qlIndexFixing(IndexON,D3403,TRUE,_xll.ohTrigger(RecalcTrigger,TriggerON)),NA())</f>
        <v>1.2122781334618082E-2</v>
      </c>
      <c r="H3403" s="49">
        <f>_xll.qlCalendarAdvance(IborCalendar,$H3402,B3403,"f",FALSE)</f>
        <v>63627</v>
      </c>
      <c r="I3403" s="49">
        <f>_xll.qlInterestRateIndexValueDate(Index1M,$H3403)</f>
        <v>63629</v>
      </c>
      <c r="J3403" s="52">
        <f>IFERROR(_xll.qlIndexFixing(Index1M,$H3403,TRUE,_xll.ohTrigger(RecalcTrigger,Trigger1M)),NA())</f>
        <v>1.5205160954078756E-2</v>
      </c>
      <c r="K3403" s="52">
        <f>IFERROR(_xll.qlIndexFixing(ONIndex1M,I3403,TRUE,_xll.ohTrigger(RecalcTrigger,Trigger1M)),NA())</f>
        <v>1.5195856845400257E-2</v>
      </c>
      <c r="L3403" s="52">
        <f>IFERROR(_xll.qlIndexFixing(Index3M,H3403,TRUE,_xll.ohTrigger(RecalcTrigger,Trigger3M)),NA())</f>
        <v>1.6728237345810231E-2</v>
      </c>
      <c r="M3403" s="52">
        <f>IFERROR(_xll.qlIndexFixing(ONIndex3M,I3403,TRUE,_xll.ohTrigger(RecalcTrigger,Trigger3M)),NA())</f>
        <v>1.6692970465834733E-2</v>
      </c>
      <c r="N3403" s="52">
        <f>IFERROR(_xll.qlIndexFixing(Index6M,$H3403,TRUE,_xll.ohTrigger(RecalcTrigger,Trigger6M)),NA())</f>
        <v>1.8619993942987301E-2</v>
      </c>
      <c r="O3403" s="52">
        <f>IFERROR(_xll.qlIndexFixing(ONIndex6M,I3403,TRUE,_xll.ohTrigger(RecalcTrigger,Trigger6M)),NA())</f>
        <v>1.8533186132856372E-2</v>
      </c>
      <c r="P3403" s="52">
        <f>IFERROR(_xll.qlIndexFixing(Index1Y,$H3403,TRUE,_xll.ohTrigger(RecalcTrigger,Trigger1Y)),NA())</f>
        <v>2.0673185881829273E-2</v>
      </c>
      <c r="Q3403" s="52">
        <f>IFERROR(_xll.qlIndexFixing(ONIndex1Y,I3403,TRUE,_xll.ohTrigger(RecalcTrigger,Trigger1Y)),NA())</f>
        <v>2.0461016040460578E-2</v>
      </c>
    </row>
    <row r="3404" spans="2:17" x14ac:dyDescent="0.2">
      <c r="B3404" s="46" t="s">
        <v>51</v>
      </c>
      <c r="D3404" s="49">
        <f>_xll.qlCalendarAdvance(LocalCalendar,$D3403,B3404,"f",FALSE)</f>
        <v>63662</v>
      </c>
      <c r="E3404" s="49">
        <f>_xll.qlInterestRateIndexValueDate(IndexON,D3404)</f>
        <v>63662</v>
      </c>
      <c r="F3404" s="52">
        <f>IFERROR(_xll.qlIndexFixing(IndexON,D3404,TRUE,_xll.ohTrigger(RecalcTrigger,TriggerON)),NA())</f>
        <v>1.2122781334618082E-2</v>
      </c>
      <c r="H3404" s="49">
        <f>_xll.qlCalendarAdvance(IborCalendar,$H3403,B3404,"f",FALSE)</f>
        <v>63634</v>
      </c>
      <c r="I3404" s="49">
        <f>_xll.qlInterestRateIndexValueDate(Index1M,$H3404)</f>
        <v>63636</v>
      </c>
      <c r="J3404" s="52">
        <f>IFERROR(_xll.qlIndexFixing(Index1M,$H3404,TRUE,_xll.ohTrigger(RecalcTrigger,Trigger1M)),NA())</f>
        <v>1.5204839996330474E-2</v>
      </c>
      <c r="K3404" s="52">
        <f>IFERROR(_xll.qlIndexFixing(ONIndex1M,I3404,TRUE,_xll.ohTrigger(RecalcTrigger,Trigger1M)),NA())</f>
        <v>1.5195856845400257E-2</v>
      </c>
      <c r="L3404" s="52">
        <f>IFERROR(_xll.qlIndexFixing(Index3M,H3404,TRUE,_xll.ohTrigger(RecalcTrigger,Trigger3M)),NA())</f>
        <v>1.6728237345811081E-2</v>
      </c>
      <c r="M3404" s="52">
        <f>IFERROR(_xll.qlIndexFixing(ONIndex3M,I3404,TRUE,_xll.ohTrigger(RecalcTrigger,Trigger3M)),NA())</f>
        <v>1.6692970465834733E-2</v>
      </c>
      <c r="N3404" s="52">
        <f>IFERROR(_xll.qlIndexFixing(Index6M,$H3404,TRUE,_xll.ohTrigger(RecalcTrigger,Trigger6M)),NA())</f>
        <v>1.861997298564895E-2</v>
      </c>
      <c r="O3404" s="52">
        <f>IFERROR(_xll.qlIndexFixing(ONIndex6M,I3404,TRUE,_xll.ohTrigger(RecalcTrigger,Trigger6M)),NA())</f>
        <v>1.8533163102825156E-2</v>
      </c>
      <c r="P3404" s="52">
        <f>IFERROR(_xll.qlIndexFixing(Index1Y,$H3404,TRUE,_xll.ohTrigger(RecalcTrigger,Trigger1Y)),NA())</f>
        <v>2.0673152672045794E-2</v>
      </c>
      <c r="Q3404" s="52">
        <f>IFERROR(_xll.qlIndexFixing(ONIndex1Y,I3404,TRUE,_xll.ohTrigger(RecalcTrigger,Trigger1Y)),NA())</f>
        <v>2.0460975531584324E-2</v>
      </c>
    </row>
    <row r="3405" spans="2:17" x14ac:dyDescent="0.2">
      <c r="B3405" s="46" t="s">
        <v>51</v>
      </c>
      <c r="D3405" s="49">
        <f>_xll.qlCalendarAdvance(LocalCalendar,$D3404,B3405,"f",FALSE)</f>
        <v>63669</v>
      </c>
      <c r="E3405" s="49">
        <f>_xll.qlInterestRateIndexValueDate(IndexON,D3405)</f>
        <v>63669</v>
      </c>
      <c r="F3405" s="52">
        <f>IFERROR(_xll.qlIndexFixing(IndexON,D3405,TRUE,_xll.ohTrigger(RecalcTrigger,TriggerON)),NA())</f>
        <v>1.2122781334618082E-2</v>
      </c>
      <c r="H3405" s="49">
        <f>_xll.qlCalendarAdvance(IborCalendar,$H3404,B3405,"f",FALSE)</f>
        <v>63641</v>
      </c>
      <c r="I3405" s="49">
        <f>_xll.qlInterestRateIndexValueDate(Index1M,$H3405)</f>
        <v>63643</v>
      </c>
      <c r="J3405" s="52">
        <f>IFERROR(_xll.qlIndexFixing(Index1M,$H3405,TRUE,_xll.ohTrigger(RecalcTrigger,Trigger1M)),NA())</f>
        <v>1.5204839996330474E-2</v>
      </c>
      <c r="K3405" s="52">
        <f>IFERROR(_xll.qlIndexFixing(ONIndex1M,I3405,TRUE,_xll.ohTrigger(RecalcTrigger,Trigger1M)),NA())</f>
        <v>1.5195856845426903E-2</v>
      </c>
      <c r="L3405" s="52">
        <f>IFERROR(_xll.qlIndexFixing(Index3M,H3405,TRUE,_xll.ohTrigger(RecalcTrigger,Trigger3M)),NA())</f>
        <v>1.6727073119059153E-2</v>
      </c>
      <c r="M3405" s="52">
        <f>IFERROR(_xll.qlIndexFixing(ONIndex3M,I3405,TRUE,_xll.ohTrigger(RecalcTrigger,Trigger3M)),NA())</f>
        <v>1.6692970465834733E-2</v>
      </c>
      <c r="N3405" s="52">
        <f>IFERROR(_xll.qlIndexFixing(Index6M,$H3405,TRUE,_xll.ohTrigger(RecalcTrigger,Trigger6M)),NA())</f>
        <v>1.8618516542764765E-2</v>
      </c>
      <c r="O3405" s="52">
        <f>IFERROR(_xll.qlIndexFixing(ONIndex6M,I3405,TRUE,_xll.ohTrigger(RecalcTrigger,Trigger6M)),NA())</f>
        <v>1.8533140247294355E-2</v>
      </c>
      <c r="P3405" s="52">
        <f>IFERROR(_xll.qlIndexFixing(Index1Y,$H3405,TRUE,_xll.ohTrigger(RecalcTrigger,Trigger1Y)),NA())</f>
        <v>2.0671357952174538E-2</v>
      </c>
      <c r="Q3405" s="52">
        <f>IFERROR(_xll.qlIndexFixing(ONIndex1Y,I3405,TRUE,_xll.ohTrigger(RecalcTrigger,Trigger1Y)),NA())</f>
        <v>2.0460935329555952E-2</v>
      </c>
    </row>
    <row r="3406" spans="2:17" x14ac:dyDescent="0.2">
      <c r="B3406" s="46" t="s">
        <v>51</v>
      </c>
      <c r="D3406" s="49">
        <f>_xll.qlCalendarAdvance(LocalCalendar,$D3405,B3406,"f",FALSE)</f>
        <v>63676</v>
      </c>
      <c r="E3406" s="49">
        <f>_xll.qlInterestRateIndexValueDate(IndexON,D3406)</f>
        <v>63676</v>
      </c>
      <c r="F3406" s="52">
        <f>IFERROR(_xll.qlIndexFixing(IndexON,D3406,TRUE,_xll.ohTrigger(RecalcTrigger,TriggerON)),NA())</f>
        <v>1.2122781334618082E-2</v>
      </c>
      <c r="H3406" s="49">
        <f>_xll.qlCalendarAdvance(IborCalendar,$H3405,B3406,"f",FALSE)</f>
        <v>63648</v>
      </c>
      <c r="I3406" s="49">
        <f>_xll.qlInterestRateIndexValueDate(Index1M,$H3406)</f>
        <v>63650</v>
      </c>
      <c r="J3406" s="52">
        <f>IFERROR(_xll.qlIndexFixing(Index1M,$H3406,TRUE,_xll.ohTrigger(RecalcTrigger,Trigger1M)),NA())</f>
        <v>1.5205160954078756E-2</v>
      </c>
      <c r="K3406" s="52">
        <f>IFERROR(_xll.qlIndexFixing(ONIndex1M,I3406,TRUE,_xll.ohTrigger(RecalcTrigger,Trigger1M)),NA())</f>
        <v>1.5195856845426903E-2</v>
      </c>
      <c r="L3406" s="52">
        <f>IFERROR(_xll.qlIndexFixing(Index3M,H3406,TRUE,_xll.ohTrigger(RecalcTrigger,Trigger3M)),NA())</f>
        <v>1.6727073119059153E-2</v>
      </c>
      <c r="M3406" s="52">
        <f>IFERROR(_xll.qlIndexFixing(ONIndex3M,I3406,TRUE,_xll.ohTrigger(RecalcTrigger,Trigger3M)),NA())</f>
        <v>1.6692970465834733E-2</v>
      </c>
      <c r="N3406" s="52">
        <f>IFERROR(_xll.qlIndexFixing(Index6M,$H3406,TRUE,_xll.ohTrigger(RecalcTrigger,Trigger6M)),NA())</f>
        <v>1.862041019978727E-2</v>
      </c>
      <c r="O3406" s="52">
        <f>IFERROR(_xll.qlIndexFixing(ONIndex6M,I3406,TRUE,_xll.ohTrigger(RecalcTrigger,Trigger6M)),NA())</f>
        <v>1.8533117566210677E-2</v>
      </c>
      <c r="P3406" s="52">
        <f>IFERROR(_xll.qlIndexFixing(Index1Y,$H3406,TRUE,_xll.ohTrigger(RecalcTrigger,Trigger1Y)),NA())</f>
        <v>2.067367453588774E-2</v>
      </c>
      <c r="Q3406" s="52">
        <f>IFERROR(_xll.qlIndexFixing(ONIndex1Y,I3406,TRUE,_xll.ohTrigger(RecalcTrigger,Trigger1Y)),NA())</f>
        <v>2.0460895434455395E-2</v>
      </c>
    </row>
    <row r="3407" spans="2:17" x14ac:dyDescent="0.2">
      <c r="B3407" s="46" t="s">
        <v>51</v>
      </c>
      <c r="D3407" s="49">
        <f>_xll.qlCalendarAdvance(LocalCalendar,$D3406,B3407,"f",FALSE)</f>
        <v>63683</v>
      </c>
      <c r="E3407" s="49">
        <f>_xll.qlInterestRateIndexValueDate(IndexON,D3407)</f>
        <v>63683</v>
      </c>
      <c r="F3407" s="52">
        <f>IFERROR(_xll.qlIndexFixing(IndexON,D3407,TRUE,_xll.ohTrigger(RecalcTrigger,TriggerON)),NA())</f>
        <v>1.2122781334618082E-2</v>
      </c>
      <c r="H3407" s="49">
        <f>_xll.qlCalendarAdvance(IborCalendar,$H3406,B3407,"f",FALSE)</f>
        <v>63655</v>
      </c>
      <c r="I3407" s="49">
        <f>_xll.qlInterestRateIndexValueDate(Index1M,$H3407)</f>
        <v>63661</v>
      </c>
      <c r="J3407" s="52">
        <f>IFERROR(_xll.qlIndexFixing(Index1M,$H3407,TRUE,_xll.ohTrigger(RecalcTrigger,Trigger1M)),NA())</f>
        <v>1.520451904761444E-2</v>
      </c>
      <c r="K3407" s="52">
        <f>IFERROR(_xll.qlIndexFixing(ONIndex1M,I3407,TRUE,_xll.ohTrigger(RecalcTrigger,Trigger1M)),NA())</f>
        <v>1.5195215462613376E-2</v>
      </c>
      <c r="L3407" s="52">
        <f>IFERROR(_xll.qlIndexFixing(Index3M,H3407,TRUE,_xll.ohTrigger(RecalcTrigger,Trigger3M)),NA())</f>
        <v>1.6727073119059153E-2</v>
      </c>
      <c r="M3407" s="52">
        <f>IFERROR(_xll.qlIndexFixing(ONIndex3M,I3407,TRUE,_xll.ohTrigger(RecalcTrigger,Trigger3M)),NA())</f>
        <v>1.6692196483196753E-2</v>
      </c>
      <c r="N3407" s="52">
        <f>IFERROR(_xll.qlIndexFixing(Index6M,$H3407,TRUE,_xll.ohTrigger(RecalcTrigger,Trigger6M)),NA())</f>
        <v>1.8618942391085178E-2</v>
      </c>
      <c r="O3407" s="52">
        <f>IFERROR(_xll.qlIndexFixing(ONIndex6M,I3407,TRUE,_xll.ohTrigger(RecalcTrigger,Trigger6M)),NA())</f>
        <v>1.8532131450061939E-2</v>
      </c>
      <c r="P3407" s="52">
        <f>IFERROR(_xll.qlIndexFixing(Index1Y,$H3407,TRUE,_xll.ohTrigger(RecalcTrigger,Trigger1Y)),NA())</f>
        <v>2.0671861944425614E-2</v>
      </c>
      <c r="Q3407" s="52">
        <f>IFERROR(_xll.qlIndexFixing(ONIndex1Y,I3407,TRUE,_xll.ohTrigger(RecalcTrigger,Trigger1Y)),NA())</f>
        <v>2.0459676176534103E-2</v>
      </c>
    </row>
    <row r="3408" spans="2:17" x14ac:dyDescent="0.2">
      <c r="B3408" s="46" t="s">
        <v>51</v>
      </c>
      <c r="D3408" s="49">
        <f>_xll.qlCalendarAdvance(LocalCalendar,$D3407,B3408,"f",FALSE)</f>
        <v>63690</v>
      </c>
      <c r="E3408" s="49">
        <f>_xll.qlInterestRateIndexValueDate(IndexON,D3408)</f>
        <v>63690</v>
      </c>
      <c r="F3408" s="52">
        <f>IFERROR(_xll.qlIndexFixing(IndexON,D3408,TRUE,_xll.ohTrigger(RecalcTrigger,TriggerON)),NA())</f>
        <v>1.2122781334698018E-2</v>
      </c>
      <c r="H3408" s="49">
        <f>_xll.qlCalendarAdvance(IborCalendar,$H3407,B3408,"f",FALSE)</f>
        <v>63662</v>
      </c>
      <c r="I3408" s="49">
        <f>_xll.qlInterestRateIndexValueDate(Index1M,$H3408)</f>
        <v>63664</v>
      </c>
      <c r="J3408" s="52">
        <f>IFERROR(_xll.qlIndexFixing(Index1M,$H3408,TRUE,_xll.ohTrigger(RecalcTrigger,Trigger1M)),NA())</f>
        <v>1.5204839996333052E-2</v>
      </c>
      <c r="K3408" s="52">
        <f>IFERROR(_xll.qlIndexFixing(ONIndex1M,I3408,TRUE,_xll.ohTrigger(RecalcTrigger,Trigger1M)),NA())</f>
        <v>1.5195856845400257E-2</v>
      </c>
      <c r="L3408" s="52">
        <f>IFERROR(_xll.qlIndexFixing(Index3M,H3408,TRUE,_xll.ohTrigger(RecalcTrigger,Trigger3M)),NA())</f>
        <v>1.6727073119059153E-2</v>
      </c>
      <c r="M3408" s="52">
        <f>IFERROR(_xll.qlIndexFixing(ONIndex3M,I3408,TRUE,_xll.ohTrigger(RecalcTrigger,Trigger3M)),NA())</f>
        <v>1.6692970465834733E-2</v>
      </c>
      <c r="N3408" s="52">
        <f>IFERROR(_xll.qlIndexFixing(Index6M,$H3408,TRUE,_xll.ohTrigger(RecalcTrigger,Trigger6M)),NA())</f>
        <v>1.8619890917417819E-2</v>
      </c>
      <c r="O3408" s="52">
        <f>IFERROR(_xll.qlIndexFixing(ONIndex6M,I3408,TRUE,_xll.ohTrigger(RecalcTrigger,Trigger6M)),NA())</f>
        <v>1.8533072727437983E-2</v>
      </c>
      <c r="P3408" s="52">
        <f>IFERROR(_xll.qlIndexFixing(Index1Y,$H3408,TRUE,_xll.ohTrigger(RecalcTrigger,Trigger1Y)),NA())</f>
        <v>2.0673022965920499E-2</v>
      </c>
      <c r="Q3408" s="52">
        <f>IFERROR(_xll.qlIndexFixing(ONIndex1Y,I3408,TRUE,_xll.ohTrigger(RecalcTrigger,Trigger1Y)),NA())</f>
        <v>2.0460816564851214E-2</v>
      </c>
    </row>
    <row r="3409" spans="2:17" x14ac:dyDescent="0.2">
      <c r="B3409" s="46" t="s">
        <v>51</v>
      </c>
      <c r="D3409" s="49">
        <f>_xll.qlCalendarAdvance(LocalCalendar,$D3408,B3409,"f",FALSE)</f>
        <v>63697</v>
      </c>
      <c r="E3409" s="49">
        <f>_xll.qlInterestRateIndexValueDate(IndexON,D3409)</f>
        <v>63697</v>
      </c>
      <c r="F3409" s="52">
        <f>IFERROR(_xll.qlIndexFixing(IndexON,D3409,TRUE,_xll.ohTrigger(RecalcTrigger,TriggerON)),NA())</f>
        <v>1.2122781334618082E-2</v>
      </c>
      <c r="H3409" s="49">
        <f>_xll.qlCalendarAdvance(IborCalendar,$H3408,B3409,"f",FALSE)</f>
        <v>63669</v>
      </c>
      <c r="I3409" s="49">
        <f>_xll.qlInterestRateIndexValueDate(Index1M,$H3409)</f>
        <v>63671</v>
      </c>
      <c r="J3409" s="52">
        <f>IFERROR(_xll.qlIndexFixing(Index1M,$H3409,TRUE,_xll.ohTrigger(RecalcTrigger,Trigger1M)),NA())</f>
        <v>1.5205160954078756E-2</v>
      </c>
      <c r="K3409" s="52">
        <f>IFERROR(_xll.qlIndexFixing(ONIndex1M,I3409,TRUE,_xll.ohTrigger(RecalcTrigger,Trigger1M)),NA())</f>
        <v>1.5195856845400257E-2</v>
      </c>
      <c r="L3409" s="52">
        <f>IFERROR(_xll.qlIndexFixing(Index3M,H3409,TRUE,_xll.ohTrigger(RecalcTrigger,Trigger3M)),NA())</f>
        <v>1.6727073119060035E-2</v>
      </c>
      <c r="M3409" s="52">
        <f>IFERROR(_xll.qlIndexFixing(ONIndex3M,I3409,TRUE,_xll.ohTrigger(RecalcTrigger,Trigger3M)),NA())</f>
        <v>1.6692970465861379E-2</v>
      </c>
      <c r="N3409" s="52">
        <f>IFERROR(_xll.qlIndexFixing(Index6M,$H3409,TRUE,_xll.ohTrigger(RecalcTrigger,Trigger6M)),NA())</f>
        <v>1.8619870840639957E-2</v>
      </c>
      <c r="O3409" s="52">
        <f>IFERROR(_xll.qlIndexFixing(ONIndex6M,I3409,TRUE,_xll.ohTrigger(RecalcTrigger,Trigger6M)),NA())</f>
        <v>1.8533050569775611E-2</v>
      </c>
      <c r="P3409" s="52">
        <f>IFERROR(_xll.qlIndexFixing(Index1Y,$H3409,TRUE,_xll.ohTrigger(RecalcTrigger,Trigger1Y)),NA())</f>
        <v>2.067299132264111E-2</v>
      </c>
      <c r="Q3409" s="52">
        <f>IFERROR(_xll.qlIndexFixing(ONIndex1Y,I3409,TRUE,_xll.ohTrigger(RecalcTrigger,Trigger1Y)),NA())</f>
        <v>2.0460777590374235E-2</v>
      </c>
    </row>
    <row r="3410" spans="2:17" x14ac:dyDescent="0.2">
      <c r="B3410" s="46" t="s">
        <v>51</v>
      </c>
      <c r="D3410" s="49">
        <f>_xll.qlCalendarAdvance(LocalCalendar,$D3409,B3410,"f",FALSE)</f>
        <v>63704</v>
      </c>
      <c r="E3410" s="49">
        <f>_xll.qlInterestRateIndexValueDate(IndexON,D3410)</f>
        <v>63704</v>
      </c>
      <c r="F3410" s="52">
        <f>IFERROR(_xll.qlIndexFixing(IndexON,D3410,TRUE,_xll.ohTrigger(RecalcTrigger,TriggerON)),NA())</f>
        <v>1.2122781334618082E-2</v>
      </c>
      <c r="H3410" s="49">
        <f>_xll.qlCalendarAdvance(IborCalendar,$H3409,B3410,"f",FALSE)</f>
        <v>63676</v>
      </c>
      <c r="I3410" s="49">
        <f>_xll.qlInterestRateIndexValueDate(Index1M,$H3410)</f>
        <v>63678</v>
      </c>
      <c r="J3410" s="52">
        <f>IFERROR(_xll.qlIndexFixing(Index1M,$H3410,TRUE,_xll.ohTrigger(RecalcTrigger,Trigger1M)),NA())</f>
        <v>1.5204839996330474E-2</v>
      </c>
      <c r="K3410" s="52">
        <f>IFERROR(_xll.qlIndexFixing(ONIndex1M,I3410,TRUE,_xll.ohTrigger(RecalcTrigger,Trigger1M)),NA())</f>
        <v>1.519617755034286E-2</v>
      </c>
      <c r="L3410" s="52">
        <f>IFERROR(_xll.qlIndexFixing(Index3M,H3410,TRUE,_xll.ohTrigger(RecalcTrigger,Trigger3M)),NA())</f>
        <v>1.6728237345810231E-2</v>
      </c>
      <c r="M3410" s="52">
        <f>IFERROR(_xll.qlIndexFixing(ONIndex3M,I3410,TRUE,_xll.ohTrigger(RecalcTrigger,Trigger3M)),NA())</f>
        <v>1.6693357475079384E-2</v>
      </c>
      <c r="N3410" s="52">
        <f>IFERROR(_xll.qlIndexFixing(Index6M,$H3410,TRUE,_xll.ohTrigger(RecalcTrigger,Trigger6M)),NA())</f>
        <v>1.861985093997549E-2</v>
      </c>
      <c r="O3410" s="52">
        <f>IFERROR(_xll.qlIndexFixing(ONIndex6M,I3410,TRUE,_xll.ohTrigger(RecalcTrigger,Trigger6M)),NA())</f>
        <v>1.8533504053652727E-2</v>
      </c>
      <c r="P3410" s="52">
        <f>IFERROR(_xll.qlIndexFixing(Index1Y,$H3410,TRUE,_xll.ohTrigger(RecalcTrigger,Trigger1Y)),NA())</f>
        <v>2.0673547418459635E-2</v>
      </c>
      <c r="Q3410" s="52">
        <f>IFERROR(_xll.qlIndexFixing(ONIndex1Y,I3410,TRUE,_xll.ohTrigger(RecalcTrigger,Trigger1Y)),NA())</f>
        <v>2.0461317599191897E-2</v>
      </c>
    </row>
    <row r="3411" spans="2:17" x14ac:dyDescent="0.2">
      <c r="B3411" s="46" t="s">
        <v>51</v>
      </c>
      <c r="D3411" s="49">
        <f>_xll.qlCalendarAdvance(LocalCalendar,$D3410,B3411,"f",FALSE)</f>
        <v>63711</v>
      </c>
      <c r="E3411" s="49">
        <f>_xll.qlInterestRateIndexValueDate(IndexON,D3411)</f>
        <v>63711</v>
      </c>
      <c r="F3411" s="52">
        <f>IFERROR(_xll.qlIndexFixing(IndexON,D3411,TRUE,_xll.ohTrigger(RecalcTrigger,TriggerON)),NA())</f>
        <v>1.2122781334618082E-2</v>
      </c>
      <c r="H3411" s="49">
        <f>_xll.qlCalendarAdvance(IborCalendar,$H3410,B3411,"f",FALSE)</f>
        <v>63683</v>
      </c>
      <c r="I3411" s="49">
        <f>_xll.qlInterestRateIndexValueDate(Index1M,$H3411)</f>
        <v>63685</v>
      </c>
      <c r="J3411" s="52">
        <f>IFERROR(_xll.qlIndexFixing(Index1M,$H3411,TRUE,_xll.ohTrigger(RecalcTrigger,Trigger1M)),NA())</f>
        <v>1.5204839996330474E-2</v>
      </c>
      <c r="K3411" s="52">
        <f>IFERROR(_xll.qlIndexFixing(ONIndex1M,I3411,TRUE,_xll.ohTrigger(RecalcTrigger,Trigger1M)),NA())</f>
        <v>1.5195856845400257E-2</v>
      </c>
      <c r="L3411" s="52">
        <f>IFERROR(_xll.qlIndexFixing(Index3M,H3411,TRUE,_xll.ohTrigger(RecalcTrigger,Trigger3M)),NA())</f>
        <v>1.6728237345811081E-2</v>
      </c>
      <c r="M3411" s="52">
        <f>IFERROR(_xll.qlIndexFixing(ONIndex3M,I3411,TRUE,_xll.ohTrigger(RecalcTrigger,Trigger3M)),NA())</f>
        <v>1.6692970465861379E-2</v>
      </c>
      <c r="N3411" s="52">
        <f>IFERROR(_xll.qlIndexFixing(Index6M,$H3411,TRUE,_xll.ohTrigger(RecalcTrigger,Trigger6M)),NA())</f>
        <v>1.8620309873633865E-2</v>
      </c>
      <c r="O3411" s="52">
        <f>IFERROR(_xll.qlIndexFixing(ONIndex6M,I3411,TRUE,_xll.ohTrigger(RecalcTrigger,Trigger6M)),NA())</f>
        <v>1.8533006777845529E-2</v>
      </c>
      <c r="P3411" s="52">
        <f>IFERROR(_xll.qlIndexFixing(Index1Y,$H3411,TRUE,_xll.ohTrigger(RecalcTrigger,Trigger1Y)),NA())</f>
        <v>2.067292897598488E-2</v>
      </c>
      <c r="Q3411" s="52">
        <f>IFERROR(_xll.qlIndexFixing(ONIndex1Y,I3411,TRUE,_xll.ohTrigger(RecalcTrigger,Trigger1Y)),NA())</f>
        <v>2.0460700562097145E-2</v>
      </c>
    </row>
    <row r="3412" spans="2:17" x14ac:dyDescent="0.2">
      <c r="B3412" s="46" t="s">
        <v>51</v>
      </c>
      <c r="D3412" s="49">
        <f>_xll.qlCalendarAdvance(LocalCalendar,$D3411,B3412,"f",FALSE)</f>
        <v>63718</v>
      </c>
      <c r="E3412" s="49">
        <f>_xll.qlInterestRateIndexValueDate(IndexON,D3412)</f>
        <v>63718</v>
      </c>
      <c r="F3412" s="52">
        <f>IFERROR(_xll.qlIndexFixing(IndexON,D3412,TRUE,_xll.ohTrigger(RecalcTrigger,TriggerON)),NA())</f>
        <v>1.2122781334618082E-2</v>
      </c>
      <c r="H3412" s="49">
        <f>_xll.qlCalendarAdvance(IborCalendar,$H3411,B3412,"f",FALSE)</f>
        <v>63690</v>
      </c>
      <c r="I3412" s="49">
        <f>_xll.qlInterestRateIndexValueDate(Index1M,$H3412)</f>
        <v>63692</v>
      </c>
      <c r="J3412" s="52">
        <f>IFERROR(_xll.qlIndexFixing(Index1M,$H3412,TRUE,_xll.ohTrigger(RecalcTrigger,Trigger1M)),NA())</f>
        <v>1.5204839996333052E-2</v>
      </c>
      <c r="K3412" s="52">
        <f>IFERROR(_xll.qlIndexFixing(ONIndex1M,I3412,TRUE,_xll.ohTrigger(RecalcTrigger,Trigger1M)),NA())</f>
        <v>1.5195856845426903E-2</v>
      </c>
      <c r="L3412" s="52">
        <f>IFERROR(_xll.qlIndexFixing(Index3M,H3412,TRUE,_xll.ohTrigger(RecalcTrigger,Trigger3M)),NA())</f>
        <v>1.6728237345811081E-2</v>
      </c>
      <c r="M3412" s="52">
        <f>IFERROR(_xll.qlIndexFixing(ONIndex3M,I3412,TRUE,_xll.ohTrigger(RecalcTrigger,Trigger3M)),NA())</f>
        <v>1.6692970465834733E-2</v>
      </c>
      <c r="N3412" s="52">
        <f>IFERROR(_xll.qlIndexFixing(Index6M,$H3412,TRUE,_xll.ohTrigger(RecalcTrigger,Trigger6M)),NA())</f>
        <v>1.8619811666982414E-2</v>
      </c>
      <c r="O3412" s="52">
        <f>IFERROR(_xll.qlIndexFixing(ONIndex6M,I3412,TRUE,_xll.ohTrigger(RecalcTrigger,Trigger6M)),NA())</f>
        <v>1.8532985143577818E-2</v>
      </c>
      <c r="P3412" s="52">
        <f>IFERROR(_xll.qlIndexFixing(Index1Y,$H3412,TRUE,_xll.ohTrigger(RecalcTrigger,Trigger1Y)),NA())</f>
        <v>2.0672898272608039E-2</v>
      </c>
      <c r="Q3412" s="52">
        <f>IFERROR(_xll.qlIndexFixing(ONIndex1Y,I3412,TRUE,_xll.ohTrigger(RecalcTrigger,Trigger1Y)),NA())</f>
        <v>2.0460662508270389E-2</v>
      </c>
    </row>
    <row r="3413" spans="2:17" x14ac:dyDescent="0.2">
      <c r="B3413" s="46" t="s">
        <v>51</v>
      </c>
      <c r="D3413" s="49">
        <f>_xll.qlCalendarAdvance(LocalCalendar,$D3412,B3413,"f",FALSE)</f>
        <v>63725</v>
      </c>
      <c r="E3413" s="49">
        <f>_xll.qlInterestRateIndexValueDate(IndexON,D3413)</f>
        <v>63725</v>
      </c>
      <c r="F3413" s="52">
        <f>IFERROR(_xll.qlIndexFixing(IndexON,D3413,TRUE,_xll.ohTrigger(RecalcTrigger,TriggerON)),NA())</f>
        <v>1.2122781334618082E-2</v>
      </c>
      <c r="H3413" s="49">
        <f>_xll.qlCalendarAdvance(IborCalendar,$H3412,B3413,"f",FALSE)</f>
        <v>63697</v>
      </c>
      <c r="I3413" s="49">
        <f>_xll.qlInterestRateIndexValueDate(Index1M,$H3413)</f>
        <v>63699</v>
      </c>
      <c r="J3413" s="52">
        <f>IFERROR(_xll.qlIndexFixing(Index1M,$H3413,TRUE,_xll.ohTrigger(RecalcTrigger,Trigger1M)),NA())</f>
        <v>1.5204839996330474E-2</v>
      </c>
      <c r="K3413" s="52">
        <f>IFERROR(_xll.qlIndexFixing(ONIndex1M,I3413,TRUE,_xll.ohTrigger(RecalcTrigger,Trigger1M)),NA())</f>
        <v>1.5196177550362844E-2</v>
      </c>
      <c r="L3413" s="52">
        <f>IFERROR(_xll.qlIndexFixing(Index3M,H3413,TRUE,_xll.ohTrigger(RecalcTrigger,Trigger3M)),NA())</f>
        <v>1.6728625445394708E-2</v>
      </c>
      <c r="M3413" s="52">
        <f>IFERROR(_xll.qlIndexFixing(ONIndex3M,I3413,TRUE,_xll.ohTrigger(RecalcTrigger,Trigger3M)),NA())</f>
        <v>1.6693357475079384E-2</v>
      </c>
      <c r="N3413" s="52">
        <f>IFERROR(_xll.qlIndexFixing(Index6M,$H3413,TRUE,_xll.ohTrigger(RecalcTrigger,Trigger6M)),NA())</f>
        <v>1.8619792294654242E-2</v>
      </c>
      <c r="O3413" s="52">
        <f>IFERROR(_xll.qlIndexFixing(ONIndex6M,I3413,TRUE,_xll.ohTrigger(RecalcTrigger,Trigger6M)),NA())</f>
        <v>1.8533439184902356E-2</v>
      </c>
      <c r="P3413" s="52">
        <f>IFERROR(_xll.qlIndexFixing(Index1Y,$H3413,TRUE,_xll.ohTrigger(RecalcTrigger,Trigger1Y)),NA())</f>
        <v>2.0673455370233854E-2</v>
      </c>
      <c r="Q3413" s="52">
        <f>IFERROR(_xll.qlIndexFixing(ONIndex1Y,I3413,TRUE,_xll.ohTrigger(RecalcTrigger,Trigger1Y)),NA())</f>
        <v>2.0461203497044167E-2</v>
      </c>
    </row>
    <row r="3414" spans="2:17" x14ac:dyDescent="0.2">
      <c r="B3414" s="46" t="s">
        <v>51</v>
      </c>
      <c r="D3414" s="49">
        <f>_xll.qlCalendarAdvance(LocalCalendar,$D3413,B3414,"f",FALSE)</f>
        <v>63732</v>
      </c>
      <c r="E3414" s="49">
        <f>_xll.qlInterestRateIndexValueDate(IndexON,D3414)</f>
        <v>63732</v>
      </c>
      <c r="F3414" s="52">
        <f>IFERROR(_xll.qlIndexFixing(IndexON,D3414,TRUE,_xll.ohTrigger(RecalcTrigger,TriggerON)),NA())</f>
        <v>1.2122781334618082E-2</v>
      </c>
      <c r="H3414" s="49">
        <f>_xll.qlCalendarAdvance(IborCalendar,$H3413,B3414,"f",FALSE)</f>
        <v>63704</v>
      </c>
      <c r="I3414" s="49">
        <f>_xll.qlInterestRateIndexValueDate(Index1M,$H3414)</f>
        <v>63706</v>
      </c>
      <c r="J3414" s="52">
        <f>IFERROR(_xll.qlIndexFixing(Index1M,$H3414,TRUE,_xll.ohTrigger(RecalcTrigger,Trigger1M)),NA())</f>
        <v>1.5204839996330474E-2</v>
      </c>
      <c r="K3414" s="52">
        <f>IFERROR(_xll.qlIndexFixing(ONIndex1M,I3414,TRUE,_xll.ohTrigger(RecalcTrigger,Trigger1M)),NA())</f>
        <v>1.5195856845400257E-2</v>
      </c>
      <c r="L3414" s="52">
        <f>IFERROR(_xll.qlIndexFixing(Index3M,H3414,TRUE,_xll.ohTrigger(RecalcTrigger,Trigger3M)),NA())</f>
        <v>1.6728625445395551E-2</v>
      </c>
      <c r="M3414" s="52">
        <f>IFERROR(_xll.qlIndexFixing(ONIndex3M,I3414,TRUE,_xll.ohTrigger(RecalcTrigger,Trigger3M)),NA())</f>
        <v>1.6692970465834733E-2</v>
      </c>
      <c r="N3414" s="52">
        <f>IFERROR(_xll.qlIndexFixing(Index6M,$H3414,TRUE,_xll.ohTrigger(RecalcTrigger,Trigger6M)),NA())</f>
        <v>1.8619773098438167E-2</v>
      </c>
      <c r="O3414" s="52">
        <f>IFERROR(_xll.qlIndexFixing(ONIndex6M,I3414,TRUE,_xll.ohTrigger(RecalcTrigger,Trigger6M)),NA())</f>
        <v>1.8532942398437058E-2</v>
      </c>
      <c r="P3414" s="52">
        <f>IFERROR(_xll.qlIndexFixing(Index1Y,$H3414,TRUE,_xll.ohTrigger(RecalcTrigger,Trigger1Y)),NA())</f>
        <v>2.0672837805755805E-2</v>
      </c>
      <c r="Q3414" s="52">
        <f>IFERROR(_xll.qlIndexFixing(ONIndex1Y,I3414,TRUE,_xll.ohTrigger(RecalcTrigger,Trigger1Y)),NA())</f>
        <v>2.0460587321293744E-2</v>
      </c>
    </row>
    <row r="3415" spans="2:17" x14ac:dyDescent="0.2">
      <c r="B3415" s="46" t="s">
        <v>51</v>
      </c>
      <c r="D3415" s="49">
        <f>_xll.qlCalendarAdvance(LocalCalendar,$D3414,B3415,"f",FALSE)</f>
        <v>63740</v>
      </c>
      <c r="E3415" s="49">
        <f>_xll.qlInterestRateIndexValueDate(IndexON,D3415)</f>
        <v>63740</v>
      </c>
      <c r="F3415" s="52">
        <f>IFERROR(_xll.qlIndexFixing(IndexON,D3415,TRUE,_xll.ohTrigger(RecalcTrigger,TriggerON)),NA())</f>
        <v>1.2122781334618082E-2</v>
      </c>
      <c r="H3415" s="49">
        <f>_xll.qlCalendarAdvance(IborCalendar,$H3414,B3415,"f",FALSE)</f>
        <v>63711</v>
      </c>
      <c r="I3415" s="49">
        <f>_xll.qlInterestRateIndexValueDate(Index1M,$H3415)</f>
        <v>63713</v>
      </c>
      <c r="J3415" s="52">
        <f>IFERROR(_xll.qlIndexFixing(Index1M,$H3415,TRUE,_xll.ohTrigger(RecalcTrigger,Trigger1M)),NA())</f>
        <v>1.5204839996330474E-2</v>
      </c>
      <c r="K3415" s="52">
        <f>IFERROR(_xll.qlIndexFixing(ONIndex1M,I3415,TRUE,_xll.ohTrigger(RecalcTrigger,Trigger1M)),NA())</f>
        <v>1.5195856845400257E-2</v>
      </c>
      <c r="L3415" s="52">
        <f>IFERROR(_xll.qlIndexFixing(Index3M,H3415,TRUE,_xll.ohTrigger(RecalcTrigger,Trigger3M)),NA())</f>
        <v>1.6728237345811081E-2</v>
      </c>
      <c r="M3415" s="52">
        <f>IFERROR(_xll.qlIndexFixing(ONIndex3M,I3415,TRUE,_xll.ohTrigger(RecalcTrigger,Trigger3M)),NA())</f>
        <v>1.6692970465861379E-2</v>
      </c>
      <c r="N3415" s="52">
        <f>IFERROR(_xll.qlIndexFixing(Index6M,$H3415,TRUE,_xll.ohTrigger(RecalcTrigger,Trigger6M)),NA())</f>
        <v>1.8619754078334619E-2</v>
      </c>
      <c r="O3415" s="52">
        <f>IFERROR(_xll.qlIndexFixing(ONIndex6M,I3415,TRUE,_xll.ohTrigger(RecalcTrigger,Trigger6M)),NA())</f>
        <v>1.8532921287590653E-2</v>
      </c>
      <c r="P3415" s="52">
        <f>IFERROR(_xll.qlIndexFixing(Index1Y,$H3415,TRUE,_xll.ohTrigger(RecalcTrigger,Trigger1Y)),NA())</f>
        <v>2.0672808042281068E-2</v>
      </c>
      <c r="Q3415" s="52">
        <f>IFERROR(_xll.qlIndexFixing(ONIndex1Y,I3415,TRUE,_xll.ohTrigger(RecalcTrigger,Trigger1Y)),NA())</f>
        <v>2.0460550188143856E-2</v>
      </c>
    </row>
    <row r="3416" spans="2:17" x14ac:dyDescent="0.2">
      <c r="B3416" s="46" t="s">
        <v>51</v>
      </c>
      <c r="D3416" s="49">
        <f>_xll.qlCalendarAdvance(LocalCalendar,$D3415,B3416,"f",FALSE)</f>
        <v>63747</v>
      </c>
      <c r="E3416" s="49">
        <f>_xll.qlInterestRateIndexValueDate(IndexON,D3416)</f>
        <v>63747</v>
      </c>
      <c r="F3416" s="52">
        <f>IFERROR(_xll.qlIndexFixing(IndexON,D3416,TRUE,_xll.ohTrigger(RecalcTrigger,TriggerON)),NA())</f>
        <v>1.2122781334618082E-2</v>
      </c>
      <c r="H3416" s="49">
        <f>_xll.qlCalendarAdvance(IborCalendar,$H3415,B3416,"f",FALSE)</f>
        <v>63718</v>
      </c>
      <c r="I3416" s="49">
        <f>_xll.qlInterestRateIndexValueDate(Index1M,$H3416)</f>
        <v>63720</v>
      </c>
      <c r="J3416" s="52">
        <f>IFERROR(_xll.qlIndexFixing(Index1M,$H3416,TRUE,_xll.ohTrigger(RecalcTrigger,Trigger1M)),NA())</f>
        <v>1.5204839996330474E-2</v>
      </c>
      <c r="K3416" s="52">
        <f>IFERROR(_xll.qlIndexFixing(ONIndex1M,I3416,TRUE,_xll.ohTrigger(RecalcTrigger,Trigger1M)),NA())</f>
        <v>1.5195856845400257E-2</v>
      </c>
      <c r="L3416" s="52">
        <f>IFERROR(_xll.qlIndexFixing(Index3M,H3416,TRUE,_xll.ohTrigger(RecalcTrigger,Trigger3M)),NA())</f>
        <v>1.6728237345810231E-2</v>
      </c>
      <c r="M3416" s="52">
        <f>IFERROR(_xll.qlIndexFixing(ONIndex3M,I3416,TRUE,_xll.ohTrigger(RecalcTrigger,Trigger3M)),NA())</f>
        <v>1.6692970465834733E-2</v>
      </c>
      <c r="N3416" s="52">
        <f>IFERROR(_xll.qlIndexFixing(Index6M,$H3416,TRUE,_xll.ohTrigger(RecalcTrigger,Trigger6M)),NA())</f>
        <v>1.8619735234343172E-2</v>
      </c>
      <c r="O3416" s="52">
        <f>IFERROR(_xll.qlIndexFixing(ONIndex6M,I3416,TRUE,_xll.ohTrigger(RecalcTrigger,Trigger6M)),NA())</f>
        <v>1.8532900351244663E-2</v>
      </c>
      <c r="P3416" s="52">
        <f>IFERROR(_xll.qlIndexFixing(Index1Y,$H3416,TRUE,_xll.ohTrigger(RecalcTrigger,Trigger1Y)),NA())</f>
        <v>2.0672778592106669E-2</v>
      </c>
      <c r="Q3416" s="52">
        <f>IFERROR(_xll.qlIndexFixing(ONIndex1Y,I3416,TRUE,_xll.ohTrigger(RecalcTrigger,Trigger1Y)),NA())</f>
        <v>2.0460513361895138E-2</v>
      </c>
    </row>
    <row r="3417" spans="2:17" x14ac:dyDescent="0.2">
      <c r="B3417" s="46" t="s">
        <v>51</v>
      </c>
      <c r="D3417" s="49">
        <f>_xll.qlCalendarAdvance(LocalCalendar,$D3416,B3417,"f",FALSE)</f>
        <v>63754</v>
      </c>
      <c r="E3417" s="49">
        <f>_xll.qlInterestRateIndexValueDate(IndexON,D3417)</f>
        <v>63754</v>
      </c>
      <c r="F3417" s="52">
        <f>IFERROR(_xll.qlIndexFixing(IndexON,D3417,TRUE,_xll.ohTrigger(RecalcTrigger,TriggerON)),NA())</f>
        <v>1.2122781334698018E-2</v>
      </c>
      <c r="H3417" s="49">
        <f>_xll.qlCalendarAdvance(IborCalendar,$H3416,B3417,"f",FALSE)</f>
        <v>63725</v>
      </c>
      <c r="I3417" s="49">
        <f>_xll.qlInterestRateIndexValueDate(Index1M,$H3417)</f>
        <v>63727</v>
      </c>
      <c r="J3417" s="52">
        <f>IFERROR(_xll.qlIndexFixing(Index1M,$H3417,TRUE,_xll.ohTrigger(RecalcTrigger,Trigger1M)),NA())</f>
        <v>1.5204839996330474E-2</v>
      </c>
      <c r="K3417" s="52">
        <f>IFERROR(_xll.qlIndexFixing(ONIndex1M,I3417,TRUE,_xll.ohTrigger(RecalcTrigger,Trigger1M)),NA())</f>
        <v>1.5195856845400257E-2</v>
      </c>
      <c r="L3417" s="52">
        <f>IFERROR(_xll.qlIndexFixing(Index3M,H3417,TRUE,_xll.ohTrigger(RecalcTrigger,Trigger3M)),NA())</f>
        <v>1.6728237345811081E-2</v>
      </c>
      <c r="M3417" s="52">
        <f>IFERROR(_xll.qlIndexFixing(ONIndex3M,I3417,TRUE,_xll.ohTrigger(RecalcTrigger,Trigger3M)),NA())</f>
        <v>1.6692970465834733E-2</v>
      </c>
      <c r="N3417" s="52">
        <f>IFERROR(_xll.qlIndexFixing(Index6M,$H3417,TRUE,_xll.ohTrigger(RecalcTrigger,Trigger6M)),NA())</f>
        <v>1.8619716566464686E-2</v>
      </c>
      <c r="O3417" s="52">
        <f>IFERROR(_xll.qlIndexFixing(ONIndex6M,I3417,TRUE,_xll.ohTrigger(RecalcTrigger,Trigger6M)),NA())</f>
        <v>1.8532879589292506E-2</v>
      </c>
      <c r="P3417" s="52">
        <f>IFERROR(_xll.qlIndexFixing(Index1Y,$H3417,TRUE,_xll.ohTrigger(RecalcTrigger,Trigger1Y)),NA())</f>
        <v>2.0672749455232613E-2</v>
      </c>
      <c r="Q3417" s="52">
        <f>IFERROR(_xll.qlIndexFixing(ONIndex1Y,I3417,TRUE,_xll.ohTrigger(RecalcTrigger,Trigger1Y)),NA())</f>
        <v>2.0460476842494302E-2</v>
      </c>
    </row>
    <row r="3418" spans="2:17" x14ac:dyDescent="0.2">
      <c r="B3418" s="46" t="s">
        <v>51</v>
      </c>
      <c r="D3418" s="49">
        <f>_xll.qlCalendarAdvance(LocalCalendar,$D3417,B3418,"f",FALSE)</f>
        <v>63761</v>
      </c>
      <c r="E3418" s="49">
        <f>_xll.qlInterestRateIndexValueDate(IndexON,D3418)</f>
        <v>63761</v>
      </c>
      <c r="F3418" s="52">
        <f>IFERROR(_xll.qlIndexFixing(IndexON,D3418,TRUE,_xll.ohTrigger(RecalcTrigger,TriggerON)),NA())</f>
        <v>1.2122781334698018E-2</v>
      </c>
      <c r="H3418" s="49">
        <f>_xll.qlCalendarAdvance(IborCalendar,$H3417,B3418,"f",FALSE)</f>
        <v>63732</v>
      </c>
      <c r="I3418" s="49">
        <f>_xll.qlInterestRateIndexValueDate(Index1M,$H3418)</f>
        <v>63734</v>
      </c>
      <c r="J3418" s="52">
        <f>IFERROR(_xll.qlIndexFixing(Index1M,$H3418,TRUE,_xll.ohTrigger(RecalcTrigger,Trigger1M)),NA())</f>
        <v>1.5205160954078756E-2</v>
      </c>
      <c r="K3418" s="52">
        <f>IFERROR(_xll.qlIndexFixing(ONIndex1M,I3418,TRUE,_xll.ohTrigger(RecalcTrigger,Trigger1M)),NA())</f>
        <v>1.5195856845400257E-2</v>
      </c>
      <c r="L3418" s="52">
        <f>IFERROR(_xll.qlIndexFixing(Index3M,H3418,TRUE,_xll.ohTrigger(RecalcTrigger,Trigger3M)),NA())</f>
        <v>1.6727073119059153E-2</v>
      </c>
      <c r="M3418" s="52">
        <f>IFERROR(_xll.qlIndexFixing(ONIndex3M,I3418,TRUE,_xll.ohTrigger(RecalcTrigger,Trigger3M)),NA())</f>
        <v>1.6692970465861379E-2</v>
      </c>
      <c r="N3418" s="52">
        <f>IFERROR(_xll.qlIndexFixing(Index6M,$H3418,TRUE,_xll.ohTrigger(RecalcTrigger,Trigger6M)),NA())</f>
        <v>1.8619698074697863E-2</v>
      </c>
      <c r="O3418" s="52">
        <f>IFERROR(_xll.qlIndexFixing(ONIndex6M,I3418,TRUE,_xll.ohTrigger(RecalcTrigger,Trigger6M)),NA())</f>
        <v>1.8532859001894053E-2</v>
      </c>
      <c r="P3418" s="52">
        <f>IFERROR(_xll.qlIndexFixing(Index1Y,$H3418,TRUE,_xll.ohTrigger(RecalcTrigger,Trigger1Y)),NA())</f>
        <v>2.0670958003695367E-2</v>
      </c>
      <c r="Q3418" s="52">
        <f>IFERROR(_xll.qlIndexFixing(ONIndex1Y,I3418,TRUE,_xll.ohTrigger(RecalcTrigger,Trigger1Y)),NA())</f>
        <v>2.0460440629967991E-2</v>
      </c>
    </row>
    <row r="3419" spans="2:17" x14ac:dyDescent="0.2">
      <c r="B3419" s="46" t="s">
        <v>51</v>
      </c>
      <c r="D3419" s="49">
        <f>_xll.qlCalendarAdvance(LocalCalendar,$D3418,B3419,"f",FALSE)</f>
        <v>63768</v>
      </c>
      <c r="E3419" s="49">
        <f>_xll.qlInterestRateIndexValueDate(IndexON,D3419)</f>
        <v>63768</v>
      </c>
      <c r="F3419" s="52">
        <f>IFERROR(_xll.qlIndexFixing(IndexON,D3419,TRUE,_xll.ohTrigger(RecalcTrigger,TriggerON)),NA())</f>
        <v>1.2122781334538146E-2</v>
      </c>
      <c r="H3419" s="49">
        <f>_xll.qlCalendarAdvance(IborCalendar,$H3418,B3419,"f",FALSE)</f>
        <v>63739</v>
      </c>
      <c r="I3419" s="49">
        <f>_xll.qlInterestRateIndexValueDate(Index1M,$H3419)</f>
        <v>63741</v>
      </c>
      <c r="J3419" s="52">
        <f>IFERROR(_xll.qlIndexFixing(Index1M,$H3419,TRUE,_xll.ohTrigger(RecalcTrigger,Trigger1M)),NA())</f>
        <v>1.5204839996333052E-2</v>
      </c>
      <c r="K3419" s="52">
        <f>IFERROR(_xll.qlIndexFixing(ONIndex1M,I3419,TRUE,_xll.ohTrigger(RecalcTrigger,Trigger1M)),NA())</f>
        <v>1.5195856845400257E-2</v>
      </c>
      <c r="L3419" s="52">
        <f>IFERROR(_xll.qlIndexFixing(Index3M,H3419,TRUE,_xll.ohTrigger(RecalcTrigger,Trigger3M)),NA())</f>
        <v>1.672862544539639E-2</v>
      </c>
      <c r="M3419" s="52">
        <f>IFERROR(_xll.qlIndexFixing(ONIndex3M,I3419,TRUE,_xll.ohTrigger(RecalcTrigger,Trigger3M)),NA())</f>
        <v>1.6692970465861379E-2</v>
      </c>
      <c r="N3419" s="52">
        <f>IFERROR(_xll.qlIndexFixing(Index6M,$H3419,TRUE,_xll.ohTrigger(RecalcTrigger,Trigger6M)),NA())</f>
        <v>1.8619679759043141E-2</v>
      </c>
      <c r="O3419" s="52">
        <f>IFERROR(_xll.qlIndexFixing(ONIndex6M,I3419,TRUE,_xll.ohTrigger(RecalcTrigger,Trigger6M)),NA())</f>
        <v>1.8532838588889433E-2</v>
      </c>
      <c r="P3419" s="52">
        <f>IFERROR(_xll.qlIndexFixing(Index1Y,$H3419,TRUE,_xll.ohTrigger(RecalcTrigger,Trigger1Y)),NA())</f>
        <v>2.067269212138682E-2</v>
      </c>
      <c r="Q3419" s="52">
        <f>IFERROR(_xll.qlIndexFixing(ONIndex1Y,I3419,TRUE,_xll.ohTrigger(RecalcTrigger,Trigger1Y)),NA())</f>
        <v>2.0460404724369496E-2</v>
      </c>
    </row>
    <row r="3420" spans="2:17" x14ac:dyDescent="0.2">
      <c r="B3420" s="46" t="s">
        <v>51</v>
      </c>
      <c r="D3420" s="49">
        <f>_xll.qlCalendarAdvance(LocalCalendar,$D3419,B3420,"f",FALSE)</f>
        <v>63775</v>
      </c>
      <c r="E3420" s="49">
        <f>_xll.qlInterestRateIndexValueDate(IndexON,D3420)</f>
        <v>63775</v>
      </c>
      <c r="F3420" s="52">
        <f>IFERROR(_xll.qlIndexFixing(IndexON,D3420,TRUE,_xll.ohTrigger(RecalcTrigger,TriggerON)),NA())</f>
        <v>1.2122781334698018E-2</v>
      </c>
      <c r="H3420" s="49">
        <f>_xll.qlCalendarAdvance(IborCalendar,$H3419,B3420,"f",FALSE)</f>
        <v>63746</v>
      </c>
      <c r="I3420" s="49">
        <f>_xll.qlInterestRateIndexValueDate(Index1M,$H3420)</f>
        <v>63748</v>
      </c>
      <c r="J3420" s="52">
        <f>IFERROR(_xll.qlIndexFixing(Index1M,$H3420,TRUE,_xll.ohTrigger(RecalcTrigger,Trigger1M)),NA())</f>
        <v>1.5204839996330474E-2</v>
      </c>
      <c r="K3420" s="52">
        <f>IFERROR(_xll.qlIndexFixing(ONIndex1M,I3420,TRUE,_xll.ohTrigger(RecalcTrigger,Trigger1M)),NA())</f>
        <v>1.5195856845400257E-2</v>
      </c>
      <c r="L3420" s="52">
        <f>IFERROR(_xll.qlIndexFixing(Index3M,H3420,TRUE,_xll.ohTrigger(RecalcTrigger,Trigger3M)),NA())</f>
        <v>1.6728237345811081E-2</v>
      </c>
      <c r="M3420" s="52">
        <f>IFERROR(_xll.qlIndexFixing(ONIndex3M,I3420,TRUE,_xll.ohTrigger(RecalcTrigger,Trigger3M)),NA())</f>
        <v>1.6692970465834733E-2</v>
      </c>
      <c r="N3420" s="52">
        <f>IFERROR(_xll.qlIndexFixing(Index6M,$H3420,TRUE,_xll.ohTrigger(RecalcTrigger,Trigger6M)),NA())</f>
        <v>1.8619661619500516E-2</v>
      </c>
      <c r="O3420" s="52">
        <f>IFERROR(_xll.qlIndexFixing(ONIndex6M,I3420,TRUE,_xll.ohTrigger(RecalcTrigger,Trigger6M)),NA())</f>
        <v>1.8532818350385227E-2</v>
      </c>
      <c r="P3420" s="52">
        <f>IFERROR(_xll.qlIndexFixing(Index1Y,$H3420,TRUE,_xll.ohTrigger(RecalcTrigger,Trigger1Y)),NA())</f>
        <v>2.0672663924414872E-2</v>
      </c>
      <c r="Q3420" s="52">
        <f>IFERROR(_xll.qlIndexFixing(ONIndex1Y,I3420,TRUE,_xll.ohTrigger(RecalcTrigger,Trigger1Y)),NA())</f>
        <v>2.0460369125645528E-2</v>
      </c>
    </row>
    <row r="3421" spans="2:17" x14ac:dyDescent="0.2">
      <c r="B3421" s="46" t="s">
        <v>51</v>
      </c>
      <c r="D3421" s="49">
        <f>_xll.qlCalendarAdvance(LocalCalendar,$D3420,B3421,"f",FALSE)</f>
        <v>63782</v>
      </c>
      <c r="E3421" s="49">
        <f>_xll.qlInterestRateIndexValueDate(IndexON,D3421)</f>
        <v>63782</v>
      </c>
      <c r="F3421" s="52">
        <f>IFERROR(_xll.qlIndexFixing(IndexON,D3421,TRUE,_xll.ohTrigger(RecalcTrigger,TriggerON)),NA())</f>
        <v>1.2122781334618082E-2</v>
      </c>
      <c r="H3421" s="49">
        <f>_xll.qlCalendarAdvance(IborCalendar,$H3420,B3421,"f",FALSE)</f>
        <v>63753</v>
      </c>
      <c r="I3421" s="49">
        <f>_xll.qlInterestRateIndexValueDate(Index1M,$H3421)</f>
        <v>63755</v>
      </c>
      <c r="J3421" s="52">
        <f>IFERROR(_xll.qlIndexFixing(Index1M,$H3421,TRUE,_xll.ohTrigger(RecalcTrigger,Trigger1M)),NA())</f>
        <v>1.5204839996330474E-2</v>
      </c>
      <c r="K3421" s="52">
        <f>IFERROR(_xll.qlIndexFixing(ONIndex1M,I3421,TRUE,_xll.ohTrigger(RecalcTrigger,Trigger1M)),NA())</f>
        <v>1.5195856845400257E-2</v>
      </c>
      <c r="L3421" s="52">
        <f>IFERROR(_xll.qlIndexFixing(Index3M,H3421,TRUE,_xll.ohTrigger(RecalcTrigger,Trigger3M)),NA())</f>
        <v>1.6728237345811081E-2</v>
      </c>
      <c r="M3421" s="52">
        <f>IFERROR(_xll.qlIndexFixing(ONIndex3M,I3421,TRUE,_xll.ohTrigger(RecalcTrigger,Trigger3M)),NA())</f>
        <v>1.6692970465834733E-2</v>
      </c>
      <c r="N3421" s="52">
        <f>IFERROR(_xll.qlIndexFixing(Index6M,$H3421,TRUE,_xll.ohTrigger(RecalcTrigger,Trigger6M)),NA())</f>
        <v>1.862012243042753E-2</v>
      </c>
      <c r="O3421" s="52">
        <f>IFERROR(_xll.qlIndexFixing(ONIndex6M,I3421,TRUE,_xll.ohTrigger(RecalcTrigger,Trigger6M)),NA())</f>
        <v>1.853279828635479E-2</v>
      </c>
      <c r="P3421" s="52">
        <f>IFERROR(_xll.qlIndexFixing(Index1Y,$H3421,TRUE,_xll.ohTrigger(RecalcTrigger,Trigger1Y)),NA())</f>
        <v>2.0672636040742823E-2</v>
      </c>
      <c r="Q3421" s="52">
        <f>IFERROR(_xll.qlIndexFixing(ONIndex1Y,I3421,TRUE,_xll.ohTrigger(RecalcTrigger,Trigger1Y)),NA())</f>
        <v>2.046033383376944E-2</v>
      </c>
    </row>
    <row r="3422" spans="2:17" x14ac:dyDescent="0.2">
      <c r="B3422" s="46" t="s">
        <v>51</v>
      </c>
      <c r="D3422" s="49">
        <f>_xll.qlCalendarAdvance(LocalCalendar,$D3421,B3422,"f",FALSE)</f>
        <v>63789</v>
      </c>
      <c r="E3422" s="49">
        <f>_xll.qlInterestRateIndexValueDate(IndexON,D3422)</f>
        <v>63789</v>
      </c>
      <c r="F3422" s="52">
        <f>IFERROR(_xll.qlIndexFixing(IndexON,D3422,TRUE,_xll.ohTrigger(RecalcTrigger,TriggerON)),NA())</f>
        <v>1.2122781334698018E-2</v>
      </c>
      <c r="H3422" s="49">
        <f>_xll.qlCalendarAdvance(IborCalendar,$H3421,B3422,"f",FALSE)</f>
        <v>63760</v>
      </c>
      <c r="I3422" s="49">
        <f>_xll.qlInterestRateIndexValueDate(Index1M,$H3422)</f>
        <v>63762</v>
      </c>
      <c r="J3422" s="52">
        <f>IFERROR(_xll.qlIndexFixing(Index1M,$H3422,TRUE,_xll.ohTrigger(RecalcTrigger,Trigger1M)),NA())</f>
        <v>1.5205160954078756E-2</v>
      </c>
      <c r="K3422" s="52">
        <f>IFERROR(_xll.qlIndexFixing(ONIndex1M,I3422,TRUE,_xll.ohTrigger(RecalcTrigger,Trigger1M)),NA())</f>
        <v>1.5195856845400257E-2</v>
      </c>
      <c r="L3422" s="52">
        <f>IFERROR(_xll.qlIndexFixing(Index3M,H3422,TRUE,_xll.ohTrigger(RecalcTrigger,Trigger3M)),NA())</f>
        <v>1.6728237345810231E-2</v>
      </c>
      <c r="M3422" s="52">
        <f>IFERROR(_xll.qlIndexFixing(ONIndex3M,I3422,TRUE,_xll.ohTrigger(RecalcTrigger,Trigger3M)),NA())</f>
        <v>1.6692970465834733E-2</v>
      </c>
      <c r="N3422" s="52">
        <f>IFERROR(_xll.qlIndexFixing(Index6M,$H3422,TRUE,_xll.ohTrigger(RecalcTrigger,Trigger6M)),NA())</f>
        <v>1.8619625868752425E-2</v>
      </c>
      <c r="O3422" s="52">
        <f>IFERROR(_xll.qlIndexFixing(ONIndex6M,I3422,TRUE,_xll.ohTrigger(RecalcTrigger,Trigger6M)),NA())</f>
        <v>1.8532778396798122E-2</v>
      </c>
      <c r="P3422" s="52">
        <f>IFERROR(_xll.qlIndexFixing(Index1Y,$H3422,TRUE,_xll.ohTrigger(RecalcTrigger,Trigger1Y)),NA())</f>
        <v>2.0672608470371334E-2</v>
      </c>
      <c r="Q3422" s="52">
        <f>IFERROR(_xll.qlIndexFixing(ONIndex1Y,I3422,TRUE,_xll.ohTrigger(RecalcTrigger,Trigger1Y)),NA())</f>
        <v>2.0460298848847813E-2</v>
      </c>
    </row>
    <row r="3423" spans="2:17" x14ac:dyDescent="0.2">
      <c r="B3423" s="46" t="s">
        <v>51</v>
      </c>
      <c r="D3423" s="49">
        <f>_xll.qlCalendarAdvance(LocalCalendar,$D3422,B3423,"f",FALSE)</f>
        <v>63796</v>
      </c>
      <c r="E3423" s="49">
        <f>_xll.qlInterestRateIndexValueDate(IndexON,D3423)</f>
        <v>63796</v>
      </c>
      <c r="F3423" s="52">
        <f>IFERROR(_xll.qlIndexFixing(IndexON,D3423,TRUE,_xll.ohTrigger(RecalcTrigger,TriggerON)),NA())</f>
        <v>1.2122781334618082E-2</v>
      </c>
      <c r="H3423" s="49">
        <f>_xll.qlCalendarAdvance(IborCalendar,$H3422,B3423,"f",FALSE)</f>
        <v>63767</v>
      </c>
      <c r="I3423" s="49">
        <f>_xll.qlInterestRateIndexValueDate(Index1M,$H3423)</f>
        <v>63769</v>
      </c>
      <c r="J3423" s="52">
        <f>IFERROR(_xll.qlIndexFixing(Index1M,$H3423,TRUE,_xll.ohTrigger(RecalcTrigger,Trigger1M)),NA())</f>
        <v>1.5205160954081254E-2</v>
      </c>
      <c r="K3423" s="52">
        <f>IFERROR(_xll.qlIndexFixing(ONIndex1M,I3423,TRUE,_xll.ohTrigger(RecalcTrigger,Trigger1M)),NA())</f>
        <v>1.5195856845426903E-2</v>
      </c>
      <c r="L3423" s="52">
        <f>IFERROR(_xll.qlIndexFixing(Index3M,H3423,TRUE,_xll.ohTrigger(RecalcTrigger,Trigger3M)),NA())</f>
        <v>1.6728237345811931E-2</v>
      </c>
      <c r="M3423" s="52">
        <f>IFERROR(_xll.qlIndexFixing(ONIndex3M,I3423,TRUE,_xll.ohTrigger(RecalcTrigger,Trigger3M)),NA())</f>
        <v>1.6692970465861379E-2</v>
      </c>
      <c r="N3423" s="52">
        <f>IFERROR(_xll.qlIndexFixing(Index6M,$H3423,TRUE,_xll.ohTrigger(RecalcTrigger,Trigger6M)),NA())</f>
        <v>1.8619608257547389E-2</v>
      </c>
      <c r="O3423" s="52">
        <f>IFERROR(_xll.qlIndexFixing(ONIndex6M,I3423,TRUE,_xll.ohTrigger(RecalcTrigger,Trigger6M)),NA())</f>
        <v>1.8532758681715222E-2</v>
      </c>
      <c r="P3423" s="52">
        <f>IFERROR(_xll.qlIndexFixing(Index1Y,$H3423,TRUE,_xll.ohTrigger(RecalcTrigger,Trigger1Y)),NA())</f>
        <v>2.0672581213300619E-2</v>
      </c>
      <c r="Q3423" s="52">
        <f>IFERROR(_xll.qlIndexFixing(ONIndex1Y,I3423,TRUE,_xll.ohTrigger(RecalcTrigger,Trigger1Y)),NA())</f>
        <v>2.0460264170774067E-2</v>
      </c>
    </row>
    <row r="3424" spans="2:17" x14ac:dyDescent="0.2">
      <c r="B3424" s="46" t="s">
        <v>51</v>
      </c>
      <c r="D3424" s="49">
        <f>_xll.qlCalendarAdvance(LocalCalendar,$D3423,B3424,"f",FALSE)</f>
        <v>63803</v>
      </c>
      <c r="E3424" s="49">
        <f>_xll.qlInterestRateIndexValueDate(IndexON,D3424)</f>
        <v>63803</v>
      </c>
      <c r="F3424" s="52">
        <f>IFERROR(_xll.qlIndexFixing(IndexON,D3424,TRUE,_xll.ohTrigger(RecalcTrigger,TriggerON)),NA())</f>
        <v>1.2122781334618082E-2</v>
      </c>
      <c r="H3424" s="49">
        <f>_xll.qlCalendarAdvance(IborCalendar,$H3423,B3424,"f",FALSE)</f>
        <v>63774</v>
      </c>
      <c r="I3424" s="49">
        <f>_xll.qlInterestRateIndexValueDate(Index1M,$H3424)</f>
        <v>63776</v>
      </c>
      <c r="J3424" s="52">
        <f>IFERROR(_xll.qlIndexFixing(Index1M,$H3424,TRUE,_xll.ohTrigger(RecalcTrigger,Trigger1M)),NA())</f>
        <v>1.5204839996333052E-2</v>
      </c>
      <c r="K3424" s="52">
        <f>IFERROR(_xll.qlIndexFixing(ONIndex1M,I3424,TRUE,_xll.ohTrigger(RecalcTrigger,Trigger1M)),NA())</f>
        <v>1.5195856845400257E-2</v>
      </c>
      <c r="L3424" s="52">
        <f>IFERROR(_xll.qlIndexFixing(Index3M,H3424,TRUE,_xll.ohTrigger(RecalcTrigger,Trigger3M)),NA())</f>
        <v>1.6728625445395551E-2</v>
      </c>
      <c r="M3424" s="52">
        <f>IFERROR(_xll.qlIndexFixing(ONIndex3M,I3424,TRUE,_xll.ohTrigger(RecalcTrigger,Trigger3M)),NA())</f>
        <v>1.6692970465861379E-2</v>
      </c>
      <c r="N3424" s="52">
        <f>IFERROR(_xll.qlIndexFixing(Index6M,$H3424,TRUE,_xll.ohTrigger(RecalcTrigger,Trigger6M)),NA())</f>
        <v>1.861959082245402E-2</v>
      </c>
      <c r="O3424" s="52">
        <f>IFERROR(_xll.qlIndexFixing(ONIndex6M,I3424,TRUE,_xll.ohTrigger(RecalcTrigger,Trigger6M)),NA())</f>
        <v>1.8532739141079446E-2</v>
      </c>
      <c r="P3424" s="52">
        <f>IFERROR(_xll.qlIndexFixing(Index1Y,$H3424,TRUE,_xll.ohTrigger(RecalcTrigger,Trigger1Y)),NA())</f>
        <v>2.0672554269530245E-2</v>
      </c>
      <c r="Q3424" s="52">
        <f>IFERROR(_xll.qlIndexFixing(ONIndex1Y,I3424,TRUE,_xll.ohTrigger(RecalcTrigger,Trigger1Y)),NA())</f>
        <v>2.0460229799601493E-2</v>
      </c>
    </row>
    <row r="3425" spans="2:17" x14ac:dyDescent="0.2">
      <c r="B3425" s="46" t="s">
        <v>51</v>
      </c>
      <c r="D3425" s="49">
        <f>_xll.qlCalendarAdvance(LocalCalendar,$D3424,B3425,"f",FALSE)</f>
        <v>63810</v>
      </c>
      <c r="E3425" s="49">
        <f>_xll.qlInterestRateIndexValueDate(IndexON,D3425)</f>
        <v>63810</v>
      </c>
      <c r="F3425" s="52">
        <f>IFERROR(_xll.qlIndexFixing(IndexON,D3425,TRUE,_xll.ohTrigger(RecalcTrigger,TriggerON)),NA())</f>
        <v>1.2122781334618082E-2</v>
      </c>
      <c r="H3425" s="49">
        <f>_xll.qlCalendarAdvance(IborCalendar,$H3424,B3425,"f",FALSE)</f>
        <v>63781</v>
      </c>
      <c r="I3425" s="49">
        <f>_xll.qlInterestRateIndexValueDate(Index1M,$H3425)</f>
        <v>63783</v>
      </c>
      <c r="J3425" s="52">
        <f>IFERROR(_xll.qlIndexFixing(Index1M,$H3425,TRUE,_xll.ohTrigger(RecalcTrigger,Trigger1M)),NA())</f>
        <v>1.5204839996330474E-2</v>
      </c>
      <c r="K3425" s="52">
        <f>IFERROR(_xll.qlIndexFixing(ONIndex1M,I3425,TRUE,_xll.ohTrigger(RecalcTrigger,Trigger1M)),NA())</f>
        <v>1.5195856845400257E-2</v>
      </c>
      <c r="L3425" s="52">
        <f>IFERROR(_xll.qlIndexFixing(Index3M,H3425,TRUE,_xll.ohTrigger(RecalcTrigger,Trigger3M)),NA())</f>
        <v>1.6728237345811081E-2</v>
      </c>
      <c r="M3425" s="52">
        <f>IFERROR(_xll.qlIndexFixing(ONIndex3M,I3425,TRUE,_xll.ohTrigger(RecalcTrigger,Trigger3M)),NA())</f>
        <v>1.6692970465861379E-2</v>
      </c>
      <c r="N3425" s="52">
        <f>IFERROR(_xll.qlIndexFixing(Index6M,$H3425,TRUE,_xll.ohTrigger(RecalcTrigger,Trigger6M)),NA())</f>
        <v>1.8620052384541449E-2</v>
      </c>
      <c r="O3425" s="52">
        <f>IFERROR(_xll.qlIndexFixing(ONIndex6M,I3425,TRUE,_xll.ohTrigger(RecalcTrigger,Trigger6M)),NA())</f>
        <v>1.8532719774917439E-2</v>
      </c>
      <c r="P3425" s="52">
        <f>IFERROR(_xll.qlIndexFixing(Index1Y,$H3425,TRUE,_xll.ohTrigger(RecalcTrigger,Trigger1Y)),NA())</f>
        <v>2.0672527639059989E-2</v>
      </c>
      <c r="Q3425" s="52">
        <f>IFERROR(_xll.qlIndexFixing(ONIndex1Y,I3425,TRUE,_xll.ohTrigger(RecalcTrigger,Trigger1Y)),NA())</f>
        <v>2.0460195735276798E-2</v>
      </c>
    </row>
    <row r="3426" spans="2:17" x14ac:dyDescent="0.2">
      <c r="B3426" s="46" t="s">
        <v>51</v>
      </c>
      <c r="D3426" s="49">
        <f>_xll.qlCalendarAdvance(LocalCalendar,$D3425,B3426,"f",FALSE)</f>
        <v>63817</v>
      </c>
      <c r="E3426" s="49">
        <f>_xll.qlInterestRateIndexValueDate(IndexON,D3426)</f>
        <v>63817</v>
      </c>
      <c r="F3426" s="52">
        <f>IFERROR(_xll.qlIndexFixing(IndexON,D3426,TRUE,_xll.ohTrigger(RecalcTrigger,TriggerON)),NA())</f>
        <v>1.2122781334698018E-2</v>
      </c>
      <c r="H3426" s="49">
        <f>_xll.qlCalendarAdvance(IborCalendar,$H3425,B3426,"f",FALSE)</f>
        <v>63788</v>
      </c>
      <c r="I3426" s="49">
        <f>_xll.qlInterestRateIndexValueDate(Index1M,$H3426)</f>
        <v>63790</v>
      </c>
      <c r="J3426" s="52">
        <f>IFERROR(_xll.qlIndexFixing(Index1M,$H3426,TRUE,_xll.ohTrigger(RecalcTrigger,Trigger1M)),NA())</f>
        <v>1.5204839996333052E-2</v>
      </c>
      <c r="K3426" s="52">
        <f>IFERROR(_xll.qlIndexFixing(ONIndex1M,I3426,TRUE,_xll.ohTrigger(RecalcTrigger,Trigger1M)),NA())</f>
        <v>1.5196177550362844E-2</v>
      </c>
      <c r="L3426" s="52">
        <f>IFERROR(_xll.qlIndexFixing(Index3M,H3426,TRUE,_xll.ohTrigger(RecalcTrigger,Trigger3M)),NA())</f>
        <v>1.6728237345811081E-2</v>
      </c>
      <c r="M3426" s="52">
        <f>IFERROR(_xll.qlIndexFixing(ONIndex3M,I3426,TRUE,_xll.ohTrigger(RecalcTrigger,Trigger3M)),NA())</f>
        <v>1.66933574750594E-2</v>
      </c>
      <c r="N3426" s="52">
        <f>IFERROR(_xll.qlIndexFixing(Index6M,$H3426,TRUE,_xll.ohTrigger(RecalcTrigger,Trigger6M)),NA())</f>
        <v>1.8619556480603143E-2</v>
      </c>
      <c r="O3426" s="52">
        <f>IFERROR(_xll.qlIndexFixing(ONIndex6M,I3426,TRUE,_xll.ohTrigger(RecalcTrigger,Trigger6M)),NA())</f>
        <v>1.8533176232822246E-2</v>
      </c>
      <c r="P3426" s="52">
        <f>IFERROR(_xll.qlIndexFixing(Index1Y,$H3426,TRUE,_xll.ohTrigger(RecalcTrigger,Trigger1Y)),NA())</f>
        <v>2.067308907969943E-2</v>
      </c>
      <c r="Q3426" s="52">
        <f>IFERROR(_xll.qlIndexFixing(ONIndex1Y,I3426,TRUE,_xll.ohTrigger(RecalcTrigger,Trigger1Y)),NA())</f>
        <v>2.0460740972225722E-2</v>
      </c>
    </row>
    <row r="3427" spans="2:17" x14ac:dyDescent="0.2">
      <c r="B3427" s="46" t="s">
        <v>51</v>
      </c>
      <c r="D3427" s="49">
        <f>_xll.qlCalendarAdvance(LocalCalendar,$D3426,B3427,"f",FALSE)</f>
        <v>63824</v>
      </c>
      <c r="E3427" s="49">
        <f>_xll.qlInterestRateIndexValueDate(IndexON,D3427)</f>
        <v>63824</v>
      </c>
      <c r="F3427" s="52">
        <f>IFERROR(_xll.qlIndexFixing(IndexON,D3427,TRUE,_xll.ohTrigger(RecalcTrigger,TriggerON)),NA())</f>
        <v>1.2122781334618082E-2</v>
      </c>
      <c r="H3427" s="49">
        <f>_xll.qlCalendarAdvance(IborCalendar,$H3426,B3427,"f",FALSE)</f>
        <v>63795</v>
      </c>
      <c r="I3427" s="49">
        <f>_xll.qlInterestRateIndexValueDate(Index1M,$H3427)</f>
        <v>63797</v>
      </c>
      <c r="J3427" s="52">
        <f>IFERROR(_xll.qlIndexFixing(Index1M,$H3427,TRUE,_xll.ohTrigger(RecalcTrigger,Trigger1M)),NA())</f>
        <v>1.5203877177278891E-2</v>
      </c>
      <c r="K3427" s="52">
        <f>IFERROR(_xll.qlIndexFixing(ONIndex1M,I3427,TRUE,_xll.ohTrigger(RecalcTrigger,Trigger1M)),NA())</f>
        <v>1.5196177550362844E-2</v>
      </c>
      <c r="L3427" s="52">
        <f>IFERROR(_xll.qlIndexFixing(Index3M,H3427,TRUE,_xll.ohTrigger(RecalcTrigger,Trigger3M)),NA())</f>
        <v>1.6727073119059153E-2</v>
      </c>
      <c r="M3427" s="52">
        <f>IFERROR(_xll.qlIndexFixing(ONIndex3M,I3427,TRUE,_xll.ohTrigger(RecalcTrigger,Trigger3M)),NA())</f>
        <v>1.6693357475099369E-2</v>
      </c>
      <c r="N3427" s="52">
        <f>IFERROR(_xll.qlIndexFixing(Index6M,$H3427,TRUE,_xll.ohTrigger(RecalcTrigger,Trigger6M)),NA())</f>
        <v>1.8617624371563449E-2</v>
      </c>
      <c r="O3427" s="52">
        <f>IFERROR(_xll.qlIndexFixing(ONIndex6M,I3427,TRUE,_xll.ohTrigger(RecalcTrigger,Trigger6M)),NA())</f>
        <v>1.8533157227145214E-2</v>
      </c>
      <c r="P3427" s="52">
        <f>IFERROR(_xll.qlIndexFixing(Index1Y,$H3427,TRUE,_xll.ohTrigger(RecalcTrigger,Trigger1Y)),NA())</f>
        <v>2.067071212775554E-2</v>
      </c>
      <c r="Q3427" s="52">
        <f>IFERROR(_xll.qlIndexFixing(ONIndex1Y,I3427,TRUE,_xll.ohTrigger(RecalcTrigger,Trigger1Y)),NA())</f>
        <v>2.0460707541727352E-2</v>
      </c>
    </row>
    <row r="3428" spans="2:17" x14ac:dyDescent="0.2">
      <c r="B3428" s="46" t="s">
        <v>51</v>
      </c>
      <c r="D3428" s="49">
        <f>_xll.qlCalendarAdvance(LocalCalendar,$D3427,B3428,"f",FALSE)</f>
        <v>63831</v>
      </c>
      <c r="E3428" s="49">
        <f>_xll.qlInterestRateIndexValueDate(IndexON,D3428)</f>
        <v>63831</v>
      </c>
      <c r="F3428" s="52">
        <f>IFERROR(_xll.qlIndexFixing(IndexON,D3428,TRUE,_xll.ohTrigger(RecalcTrigger,TriggerON)),NA())</f>
        <v>1.2122781334618082E-2</v>
      </c>
      <c r="H3428" s="49">
        <f>_xll.qlCalendarAdvance(IborCalendar,$H3427,B3428,"f",FALSE)</f>
        <v>63802</v>
      </c>
      <c r="I3428" s="49">
        <f>_xll.qlInterestRateIndexValueDate(Index1M,$H3428)</f>
        <v>63804</v>
      </c>
      <c r="J3428" s="52">
        <f>IFERROR(_xll.qlIndexFixing(Index1M,$H3428,TRUE,_xll.ohTrigger(RecalcTrigger,Trigger1M)),NA())</f>
        <v>1.5205160954078756E-2</v>
      </c>
      <c r="K3428" s="52">
        <f>IFERROR(_xll.qlIndexFixing(ONIndex1M,I3428,TRUE,_xll.ohTrigger(RecalcTrigger,Trigger1M)),NA())</f>
        <v>1.5195856845400257E-2</v>
      </c>
      <c r="L3428" s="52">
        <f>IFERROR(_xll.qlIndexFixing(Index3M,H3428,TRUE,_xll.ohTrigger(RecalcTrigger,Trigger3M)),NA())</f>
        <v>1.6727073119059153E-2</v>
      </c>
      <c r="M3428" s="52">
        <f>IFERROR(_xll.qlIndexFixing(ONIndex3M,I3428,TRUE,_xll.ohTrigger(RecalcTrigger,Trigger3M)),NA())</f>
        <v>1.6692970465834733E-2</v>
      </c>
      <c r="N3428" s="52">
        <f>IFERROR(_xll.qlIndexFixing(Index6M,$H3428,TRUE,_xll.ohTrigger(RecalcTrigger,Trigger6M)),NA())</f>
        <v>1.8617607594055448E-2</v>
      </c>
      <c r="O3428" s="52">
        <f>IFERROR(_xll.qlIndexFixing(ONIndex6M,I3428,TRUE,_xll.ohTrigger(RecalcTrigger,Trigger6M)),NA())</f>
        <v>1.8532662723274029E-2</v>
      </c>
      <c r="P3428" s="52">
        <f>IFERROR(_xll.qlIndexFixing(Index1Y,$H3428,TRUE,_xll.ohTrigger(RecalcTrigger,Trigger1Y)),NA())</f>
        <v>2.0672449627451264E-2</v>
      </c>
      <c r="Q3428" s="52">
        <f>IFERROR(_xll.qlIndexFixing(ONIndex1Y,I3428,TRUE,_xll.ohTrigger(RecalcTrigger,Trigger1Y)),NA())</f>
        <v>2.0460095383683097E-2</v>
      </c>
    </row>
    <row r="3429" spans="2:17" x14ac:dyDescent="0.2">
      <c r="B3429" s="46" t="s">
        <v>51</v>
      </c>
      <c r="D3429" s="49">
        <f>_xll.qlCalendarAdvance(LocalCalendar,$D3428,B3429,"f",FALSE)</f>
        <v>63838</v>
      </c>
      <c r="E3429" s="49">
        <f>_xll.qlInterestRateIndexValueDate(IndexON,D3429)</f>
        <v>63838</v>
      </c>
      <c r="F3429" s="52">
        <f>IFERROR(_xll.qlIndexFixing(IndexON,D3429,TRUE,_xll.ohTrigger(RecalcTrigger,TriggerON)),NA())</f>
        <v>1.2122781334698018E-2</v>
      </c>
      <c r="H3429" s="49">
        <f>_xll.qlCalendarAdvance(IborCalendar,$H3428,B3429,"f",FALSE)</f>
        <v>63809</v>
      </c>
      <c r="I3429" s="49">
        <f>_xll.qlInterestRateIndexValueDate(Index1M,$H3429)</f>
        <v>63811</v>
      </c>
      <c r="J3429" s="52">
        <f>IFERROR(_xll.qlIndexFixing(Index1M,$H3429,TRUE,_xll.ohTrigger(RecalcTrigger,Trigger1M)),NA())</f>
        <v>1.5204839996333052E-2</v>
      </c>
      <c r="K3429" s="52">
        <f>IFERROR(_xll.qlIndexFixing(ONIndex1M,I3429,TRUE,_xll.ohTrigger(RecalcTrigger,Trigger1M)),NA())</f>
        <v>1.5195856845426903E-2</v>
      </c>
      <c r="L3429" s="52">
        <f>IFERROR(_xll.qlIndexFixing(Index3M,H3429,TRUE,_xll.ohTrigger(RecalcTrigger,Trigger3M)),NA())</f>
        <v>1.6727073119059153E-2</v>
      </c>
      <c r="M3429" s="52">
        <f>IFERROR(_xll.qlIndexFixing(ONIndex3M,I3429,TRUE,_xll.ohTrigger(RecalcTrigger,Trigger3M)),NA())</f>
        <v>1.6692970465834733E-2</v>
      </c>
      <c r="N3429" s="52">
        <f>IFERROR(_xll.qlIndexFixing(Index6M,$H3429,TRUE,_xll.ohTrigger(RecalcTrigger,Trigger6M)),NA())</f>
        <v>1.8617590992623619E-2</v>
      </c>
      <c r="O3429" s="52">
        <f>IFERROR(_xll.qlIndexFixing(ONIndex6M,I3429,TRUE,_xll.ohTrigger(RecalcTrigger,Trigger6M)),NA())</f>
        <v>1.8532644055007097E-2</v>
      </c>
      <c r="P3429" s="52">
        <f>IFERROR(_xll.qlIndexFixing(Index1Y,$H3429,TRUE,_xll.ohTrigger(RecalcTrigger,Trigger1Y)),NA())</f>
        <v>2.0672424250182366E-2</v>
      </c>
      <c r="Q3429" s="52">
        <f>IFERROR(_xll.qlIndexFixing(ONIndex1Y,I3429,TRUE,_xll.ohTrigger(RecalcTrigger,Trigger1Y)),NA())</f>
        <v>2.0460062546909796E-2</v>
      </c>
    </row>
    <row r="3430" spans="2:17" x14ac:dyDescent="0.2">
      <c r="B3430" s="46" t="s">
        <v>51</v>
      </c>
      <c r="D3430" s="49">
        <f>_xll.qlCalendarAdvance(LocalCalendar,$D3429,B3430,"f",FALSE)</f>
        <v>63845</v>
      </c>
      <c r="E3430" s="49">
        <f>_xll.qlInterestRateIndexValueDate(IndexON,D3430)</f>
        <v>63845</v>
      </c>
      <c r="F3430" s="52">
        <f>IFERROR(_xll.qlIndexFixing(IndexON,D3430,TRUE,_xll.ohTrigger(RecalcTrigger,TriggerON)),NA())</f>
        <v>1.2122781334698018E-2</v>
      </c>
      <c r="H3430" s="49">
        <f>_xll.qlCalendarAdvance(IborCalendar,$H3429,B3430,"f",FALSE)</f>
        <v>63816</v>
      </c>
      <c r="I3430" s="49">
        <f>_xll.qlInterestRateIndexValueDate(Index1M,$H3430)</f>
        <v>63818</v>
      </c>
      <c r="J3430" s="52">
        <f>IFERROR(_xll.qlIndexFixing(Index1M,$H3430,TRUE,_xll.ohTrigger(RecalcTrigger,Trigger1M)),NA())</f>
        <v>1.5204839996330474E-2</v>
      </c>
      <c r="K3430" s="52">
        <f>IFERROR(_xll.qlIndexFixing(ONIndex1M,I3430,TRUE,_xll.ohTrigger(RecalcTrigger,Trigger1M)),NA())</f>
        <v>1.5195856845400257E-2</v>
      </c>
      <c r="L3430" s="52">
        <f>IFERROR(_xll.qlIndexFixing(Index3M,H3430,TRUE,_xll.ohTrigger(RecalcTrigger,Trigger3M)),NA())</f>
        <v>1.6727073119059153E-2</v>
      </c>
      <c r="M3430" s="52">
        <f>IFERROR(_xll.qlIndexFixing(ONIndex3M,I3430,TRUE,_xll.ohTrigger(RecalcTrigger,Trigger3M)),NA())</f>
        <v>1.6692970465861379E-2</v>
      </c>
      <c r="N3430" s="52">
        <f>IFERROR(_xll.qlIndexFixing(Index6M,$H3430,TRUE,_xll.ohTrigger(RecalcTrigger,Trigger6M)),NA())</f>
        <v>1.8617574567268397E-2</v>
      </c>
      <c r="O3430" s="52">
        <f>IFERROR(_xll.qlIndexFixing(ONIndex6M,I3430,TRUE,_xll.ohTrigger(RecalcTrigger,Trigger6M)),NA())</f>
        <v>1.8532625561240579E-2</v>
      </c>
      <c r="P3430" s="52">
        <f>IFERROR(_xll.qlIndexFixing(Index1Y,$H3430,TRUE,_xll.ohTrigger(RecalcTrigger,Trigger1Y)),NA())</f>
        <v>2.0672399186213809E-2</v>
      </c>
      <c r="Q3430" s="52">
        <f>IFERROR(_xll.qlIndexFixing(ONIndex1Y,I3430,TRUE,_xll.ohTrigger(RecalcTrigger,Trigger1Y)),NA())</f>
        <v>2.0460030017037667E-2</v>
      </c>
    </row>
    <row r="3431" spans="2:17" x14ac:dyDescent="0.2">
      <c r="B3431" s="46" t="s">
        <v>51</v>
      </c>
      <c r="D3431" s="49">
        <f>_xll.qlCalendarAdvance(LocalCalendar,$D3430,B3431,"f",FALSE)</f>
        <v>63852</v>
      </c>
      <c r="E3431" s="49">
        <f>_xll.qlInterestRateIndexValueDate(IndexON,D3431)</f>
        <v>63852</v>
      </c>
      <c r="F3431" s="52">
        <f>IFERROR(_xll.qlIndexFixing(IndexON,D3431,TRUE,_xll.ohTrigger(RecalcTrigger,TriggerON)),NA())</f>
        <v>1.2122781334618082E-2</v>
      </c>
      <c r="H3431" s="49">
        <f>_xll.qlCalendarAdvance(IborCalendar,$H3430,B3431,"f",FALSE)</f>
        <v>63823</v>
      </c>
      <c r="I3431" s="49">
        <f>_xll.qlInterestRateIndexValueDate(Index1M,$H3431)</f>
        <v>63825</v>
      </c>
      <c r="J3431" s="52">
        <f>IFERROR(_xll.qlIndexFixing(Index1M,$H3431,TRUE,_xll.ohTrigger(RecalcTrigger,Trigger1M)),NA())</f>
        <v>1.5205481920861756E-2</v>
      </c>
      <c r="K3431" s="52">
        <f>IFERROR(_xll.qlIndexFixing(ONIndex1M,I3431,TRUE,_xll.ohTrigger(RecalcTrigger,Trigger1M)),NA())</f>
        <v>1.5195856845426903E-2</v>
      </c>
      <c r="L3431" s="52">
        <f>IFERROR(_xll.qlIndexFixing(Index3M,H3431,TRUE,_xll.ohTrigger(RecalcTrigger,Trigger3M)),NA())</f>
        <v>1.6728237345811081E-2</v>
      </c>
      <c r="M3431" s="52">
        <f>IFERROR(_xll.qlIndexFixing(ONIndex3M,I3431,TRUE,_xll.ohTrigger(RecalcTrigger,Trigger3M)),NA())</f>
        <v>1.6692970465861379E-2</v>
      </c>
      <c r="N3431" s="52">
        <f>IFERROR(_xll.qlIndexFixing(Index6M,$H3431,TRUE,_xll.ohTrigger(RecalcTrigger,Trigger6M)),NA())</f>
        <v>1.8618037139125344E-2</v>
      </c>
      <c r="O3431" s="52">
        <f>IFERROR(_xll.qlIndexFixing(ONIndex6M,I3431,TRUE,_xll.ohTrigger(RecalcTrigger,Trigger6M)),NA())</f>
        <v>1.8532607241867893E-2</v>
      </c>
      <c r="P3431" s="52">
        <f>IFERROR(_xll.qlIndexFixing(Index1Y,$H3431,TRUE,_xll.ohTrigger(RecalcTrigger,Trigger1Y)),NA())</f>
        <v>2.0672374435545589E-2</v>
      </c>
      <c r="Q3431" s="52">
        <f>IFERROR(_xll.qlIndexFixing(ONIndex1Y,I3431,TRUE,_xll.ohTrigger(RecalcTrigger,Trigger1Y)),NA())</f>
        <v>2.0459997794066709E-2</v>
      </c>
    </row>
    <row r="3432" spans="2:17" x14ac:dyDescent="0.2">
      <c r="B3432" s="46" t="s">
        <v>51</v>
      </c>
      <c r="D3432" s="49">
        <f>_xll.qlCalendarAdvance(LocalCalendar,$D3431,B3432,"f",FALSE)</f>
        <v>63859</v>
      </c>
      <c r="E3432" s="49">
        <f>_xll.qlInterestRateIndexValueDate(IndexON,D3432)</f>
        <v>63859</v>
      </c>
      <c r="F3432" s="52">
        <f>IFERROR(_xll.qlIndexFixing(IndexON,D3432,TRUE,_xll.ohTrigger(RecalcTrigger,TriggerON)),NA())</f>
        <v>1.2122781334698018E-2</v>
      </c>
      <c r="H3432" s="49">
        <f>_xll.qlCalendarAdvance(IborCalendar,$H3431,B3432,"f",FALSE)</f>
        <v>63830</v>
      </c>
      <c r="I3432" s="49">
        <f>_xll.qlInterestRateIndexValueDate(Index1M,$H3432)</f>
        <v>63832</v>
      </c>
      <c r="J3432" s="52">
        <f>IFERROR(_xll.qlIndexFixing(Index1M,$H3432,TRUE,_xll.ohTrigger(RecalcTrigger,Trigger1M)),NA())</f>
        <v>1.5204839996330474E-2</v>
      </c>
      <c r="K3432" s="52">
        <f>IFERROR(_xll.qlIndexFixing(ONIndex1M,I3432,TRUE,_xll.ohTrigger(RecalcTrigger,Trigger1M)),NA())</f>
        <v>1.5196177550362844E-2</v>
      </c>
      <c r="L3432" s="52">
        <f>IFERROR(_xll.qlIndexFixing(Index3M,H3432,TRUE,_xll.ohTrigger(RecalcTrigger,Trigger3M)),NA())</f>
        <v>1.6728237345811081E-2</v>
      </c>
      <c r="M3432" s="52">
        <f>IFERROR(_xll.qlIndexFixing(ONIndex3M,I3432,TRUE,_xll.ohTrigger(RecalcTrigger,Trigger3M)),NA())</f>
        <v>1.6693357475079384E-2</v>
      </c>
      <c r="N3432" s="52">
        <f>IFERROR(_xll.qlIndexFixing(Index6M,$H3432,TRUE,_xll.ohTrigger(RecalcTrigger,Trigger6M)),NA())</f>
        <v>1.8619936584909631E-2</v>
      </c>
      <c r="O3432" s="52">
        <f>IFERROR(_xll.qlIndexFixing(ONIndex6M,I3432,TRUE,_xll.ohTrigger(RecalcTrigger,Trigger6M)),NA())</f>
        <v>1.8533064815626776E-2</v>
      </c>
      <c r="P3432" s="52">
        <f>IFERROR(_xll.qlIndexFixing(Index1Y,$H3432,TRUE,_xll.ohTrigger(RecalcTrigger,Trigger1Y)),NA())</f>
        <v>2.0672349998177277E-2</v>
      </c>
      <c r="Q3432" s="52">
        <f>IFERROR(_xll.qlIndexFixing(ONIndex1Y,I3432,TRUE,_xll.ohTrigger(RecalcTrigger,Trigger1Y)),NA())</f>
        <v>2.0460544992693119E-2</v>
      </c>
    </row>
    <row r="3433" spans="2:17" x14ac:dyDescent="0.2">
      <c r="B3433" s="46" t="s">
        <v>51</v>
      </c>
      <c r="D3433" s="49">
        <f>_xll.qlCalendarAdvance(LocalCalendar,$D3432,B3433,"f",FALSE)</f>
        <v>63866</v>
      </c>
      <c r="E3433" s="49">
        <f>_xll.qlInterestRateIndexValueDate(IndexON,D3433)</f>
        <v>63866</v>
      </c>
      <c r="F3433" s="52">
        <f>IFERROR(_xll.qlIndexFixing(IndexON,D3433,TRUE,_xll.ohTrigger(RecalcTrigger,TriggerON)),NA())</f>
        <v>1.2122781334538146E-2</v>
      </c>
      <c r="H3433" s="49">
        <f>_xll.qlCalendarAdvance(IborCalendar,$H3432,B3433,"f",FALSE)</f>
        <v>63837</v>
      </c>
      <c r="I3433" s="49">
        <f>_xll.qlInterestRateIndexValueDate(Index1M,$H3433)</f>
        <v>63839</v>
      </c>
      <c r="J3433" s="52">
        <f>IFERROR(_xll.qlIndexFixing(Index1M,$H3433,TRUE,_xll.ohTrigger(RecalcTrigger,Trigger1M)),NA())</f>
        <v>1.5205160954078756E-2</v>
      </c>
      <c r="K3433" s="52">
        <f>IFERROR(_xll.qlIndexFixing(ONIndex1M,I3433,TRUE,_xll.ohTrigger(RecalcTrigger,Trigger1M)),NA())</f>
        <v>1.5195856845400257E-2</v>
      </c>
      <c r="L3433" s="52">
        <f>IFERROR(_xll.qlIndexFixing(Index3M,H3433,TRUE,_xll.ohTrigger(RecalcTrigger,Trigger3M)),NA())</f>
        <v>1.6728237345810231E-2</v>
      </c>
      <c r="M3433" s="52">
        <f>IFERROR(_xll.qlIndexFixing(ONIndex3M,I3433,TRUE,_xll.ohTrigger(RecalcTrigger,Trigger3M)),NA())</f>
        <v>1.6692970465834733E-2</v>
      </c>
      <c r="N3433" s="52">
        <f>IFERROR(_xll.qlIndexFixing(Index6M,$H3433,TRUE,_xll.ohTrigger(RecalcTrigger,Trigger6M)),NA())</f>
        <v>1.8618005192302573E-2</v>
      </c>
      <c r="O3433" s="52">
        <f>IFERROR(_xll.qlIndexFixing(ONIndex6M,I3433,TRUE,_xll.ohTrigger(RecalcTrigger,Trigger6M)),NA())</f>
        <v>1.8532571126623765E-2</v>
      </c>
      <c r="P3433" s="52">
        <f>IFERROR(_xll.qlIndexFixing(Index1Y,$H3433,TRUE,_xll.ohTrigger(RecalcTrigger,Trigger1Y)),NA())</f>
        <v>2.0672913778606875E-2</v>
      </c>
      <c r="Q3433" s="52">
        <f>IFERROR(_xll.qlIndexFixing(ONIndex1Y,I3433,TRUE,_xll.ohTrigger(RecalcTrigger,Trigger1Y)),NA())</f>
        <v>2.0459934268775015E-2</v>
      </c>
    </row>
    <row r="3434" spans="2:17" x14ac:dyDescent="0.2">
      <c r="B3434" s="46" t="s">
        <v>51</v>
      </c>
      <c r="D3434" s="49">
        <f>_xll.qlCalendarAdvance(LocalCalendar,$D3433,B3434,"f",FALSE)</f>
        <v>63873</v>
      </c>
      <c r="E3434" s="49">
        <f>_xll.qlInterestRateIndexValueDate(IndexON,D3434)</f>
        <v>63873</v>
      </c>
      <c r="F3434" s="52">
        <f>IFERROR(_xll.qlIndexFixing(IndexON,D3434,TRUE,_xll.ohTrigger(RecalcTrigger,TriggerON)),NA())</f>
        <v>1.2122781334538146E-2</v>
      </c>
      <c r="H3434" s="49">
        <f>_xll.qlCalendarAdvance(IborCalendar,$H3433,B3434,"f",FALSE)</f>
        <v>63844</v>
      </c>
      <c r="I3434" s="49">
        <f>_xll.qlInterestRateIndexValueDate(Index1M,$H3434)</f>
        <v>63846</v>
      </c>
      <c r="J3434" s="52">
        <f>IFERROR(_xll.qlIndexFixing(Index1M,$H3434,TRUE,_xll.ohTrigger(RecalcTrigger,Trigger1M)),NA())</f>
        <v>1.5204839996333052E-2</v>
      </c>
      <c r="K3434" s="52">
        <f>IFERROR(_xll.qlIndexFixing(ONIndex1M,I3434,TRUE,_xll.ohTrigger(RecalcTrigger,Trigger1M)),NA())</f>
        <v>1.5195856845426903E-2</v>
      </c>
      <c r="L3434" s="52">
        <f>IFERROR(_xll.qlIndexFixing(Index3M,H3434,TRUE,_xll.ohTrigger(RecalcTrigger,Trigger3M)),NA())</f>
        <v>1.6728625445395551E-2</v>
      </c>
      <c r="M3434" s="52">
        <f>IFERROR(_xll.qlIndexFixing(ONIndex3M,I3434,TRUE,_xll.ohTrigger(RecalcTrigger,Trigger3M)),NA())</f>
        <v>1.6692970465861379E-2</v>
      </c>
      <c r="N3434" s="52">
        <f>IFERROR(_xll.qlIndexFixing(Index6M,$H3434,TRUE,_xll.ohTrigger(RecalcTrigger,Trigger6M)),NA())</f>
        <v>1.8617989483018588E-2</v>
      </c>
      <c r="O3434" s="52">
        <f>IFERROR(_xll.qlIndexFixing(ONIndex6M,I3434,TRUE,_xll.ohTrigger(RecalcTrigger,Trigger6M)),NA())</f>
        <v>1.8532553330672386E-2</v>
      </c>
      <c r="P3434" s="52">
        <f>IFERROR(_xll.qlIndexFixing(Index1Y,$H3434,TRUE,_xll.ohTrigger(RecalcTrigger,Trigger1Y)),NA())</f>
        <v>2.0672302063341232E-2</v>
      </c>
      <c r="Q3434" s="52">
        <f>IFERROR(_xll.qlIndexFixing(ONIndex1Y,I3434,TRUE,_xll.ohTrigger(RecalcTrigger,Trigger1Y)),NA())</f>
        <v>2.0459902966400989E-2</v>
      </c>
    </row>
    <row r="3435" spans="2:17" x14ac:dyDescent="0.2">
      <c r="B3435" s="46" t="s">
        <v>51</v>
      </c>
      <c r="D3435" s="49">
        <f>_xll.qlCalendarAdvance(LocalCalendar,$D3434,B3435,"f",FALSE)</f>
        <v>63881</v>
      </c>
      <c r="E3435" s="49">
        <f>_xll.qlInterestRateIndexValueDate(IndexON,D3435)</f>
        <v>63881</v>
      </c>
      <c r="F3435" s="52">
        <f>IFERROR(_xll.qlIndexFixing(IndexON,D3435,TRUE,_xll.ohTrigger(RecalcTrigger,TriggerON)),NA())</f>
        <v>1.2123189566519699E-2</v>
      </c>
      <c r="H3435" s="49">
        <f>_xll.qlCalendarAdvance(IborCalendar,$H3434,B3435,"f",FALSE)</f>
        <v>63851</v>
      </c>
      <c r="I3435" s="49">
        <f>_xll.qlInterestRateIndexValueDate(Index1M,$H3435)</f>
        <v>63853</v>
      </c>
      <c r="J3435" s="52">
        <f>IFERROR(_xll.qlIndexFixing(Index1M,$H3435,TRUE,_xll.ohTrigger(RecalcTrigger,Trigger1M)),NA())</f>
        <v>1.5204839996330474E-2</v>
      </c>
      <c r="K3435" s="52">
        <f>IFERROR(_xll.qlIndexFixing(ONIndex1M,I3435,TRUE,_xll.ohTrigger(RecalcTrigger,Trigger1M)),NA())</f>
        <v>1.5195856845400257E-2</v>
      </c>
      <c r="L3435" s="52">
        <f>IFERROR(_xll.qlIndexFixing(Index3M,H3435,TRUE,_xll.ohTrigger(RecalcTrigger,Trigger3M)),NA())</f>
        <v>1.6728237345811081E-2</v>
      </c>
      <c r="M3435" s="52">
        <f>IFERROR(_xll.qlIndexFixing(ONIndex3M,I3435,TRUE,_xll.ohTrigger(RecalcTrigger,Trigger3M)),NA())</f>
        <v>1.6692970465834733E-2</v>
      </c>
      <c r="N3435" s="52">
        <f>IFERROR(_xll.qlIndexFixing(Index6M,$H3435,TRUE,_xll.ohTrigger(RecalcTrigger,Trigger6M)),NA())</f>
        <v>1.8617973949819688E-2</v>
      </c>
      <c r="O3435" s="52">
        <f>IFERROR(_xll.qlIndexFixing(ONIndex6M,I3435,TRUE,_xll.ohTrigger(RecalcTrigger,Trigger6M)),NA())</f>
        <v>1.853253570922142E-2</v>
      </c>
      <c r="P3435" s="52">
        <f>IFERROR(_xll.qlIndexFixing(Index1Y,$H3435,TRUE,_xll.ohTrigger(RecalcTrigger,Trigger1Y)),NA())</f>
        <v>2.06722785658735E-2</v>
      </c>
      <c r="Q3435" s="52">
        <f>IFERROR(_xll.qlIndexFixing(ONIndex1Y,I3435,TRUE,_xll.ohTrigger(RecalcTrigger,Trigger1Y)),NA())</f>
        <v>2.0459871970981425E-2</v>
      </c>
    </row>
    <row r="3436" spans="2:17" x14ac:dyDescent="0.2">
      <c r="B3436" s="46" t="s">
        <v>51</v>
      </c>
      <c r="D3436" s="49">
        <f>_xll.qlCalendarAdvance(LocalCalendar,$D3435,B3436,"f",FALSE)</f>
        <v>63888</v>
      </c>
      <c r="E3436" s="49">
        <f>_xll.qlInterestRateIndexValueDate(IndexON,D3436)</f>
        <v>63888</v>
      </c>
      <c r="F3436" s="52">
        <f>IFERROR(_xll.qlIndexFixing(IndexON,D3436,TRUE,_xll.ohTrigger(RecalcTrigger,TriggerON)),NA())</f>
        <v>1.2123189566519699E-2</v>
      </c>
      <c r="H3436" s="49">
        <f>_xll.qlCalendarAdvance(IborCalendar,$H3435,B3436,"f",FALSE)</f>
        <v>63858</v>
      </c>
      <c r="I3436" s="49">
        <f>_xll.qlInterestRateIndexValueDate(Index1M,$H3436)</f>
        <v>63860</v>
      </c>
      <c r="J3436" s="52">
        <f>IFERROR(_xll.qlIndexFixing(Index1M,$H3436,TRUE,_xll.ohTrigger(RecalcTrigger,Trigger1M)),NA())</f>
        <v>1.5204839996330474E-2</v>
      </c>
      <c r="K3436" s="52">
        <f>IFERROR(_xll.qlIndexFixing(ONIndex1M,I3436,TRUE,_xll.ohTrigger(RecalcTrigger,Trigger1M)),NA())</f>
        <v>1.5195856845400257E-2</v>
      </c>
      <c r="L3436" s="52">
        <f>IFERROR(_xll.qlIndexFixing(Index3M,H3436,TRUE,_xll.ohTrigger(RecalcTrigger,Trigger3M)),NA())</f>
        <v>1.6728237345810231E-2</v>
      </c>
      <c r="M3436" s="52">
        <f>IFERROR(_xll.qlIndexFixing(ONIndex3M,I3436,TRUE,_xll.ohTrigger(RecalcTrigger,Trigger3M)),NA())</f>
        <v>1.6692970465861379E-2</v>
      </c>
      <c r="N3436" s="52">
        <f>IFERROR(_xll.qlIndexFixing(Index6M,$H3436,TRUE,_xll.ohTrigger(RecalcTrigger,Trigger6M)),NA())</f>
        <v>1.861747971272782E-2</v>
      </c>
      <c r="O3436" s="52">
        <f>IFERROR(_xll.qlIndexFixing(ONIndex6M,I3436,TRUE,_xll.ohTrigger(RecalcTrigger,Trigger6M)),NA())</f>
        <v>1.8532518262244224E-2</v>
      </c>
      <c r="P3436" s="52">
        <f>IFERROR(_xll.qlIndexFixing(Index1Y,$H3436,TRUE,_xll.ohTrigger(RecalcTrigger,Trigger1Y)),NA())</f>
        <v>2.067225538170589E-2</v>
      </c>
      <c r="Q3436" s="52">
        <f>IFERROR(_xll.qlIndexFixing(ONIndex1Y,I3436,TRUE,_xll.ohTrigger(RecalcTrigger,Trigger1Y)),NA())</f>
        <v>2.0459841282409741E-2</v>
      </c>
    </row>
    <row r="3437" spans="2:17" x14ac:dyDescent="0.2">
      <c r="B3437" s="46" t="s">
        <v>51</v>
      </c>
      <c r="D3437" s="49">
        <f>_xll.qlCalendarAdvance(LocalCalendar,$D3436,B3437,"f",FALSE)</f>
        <v>63895</v>
      </c>
      <c r="E3437" s="49">
        <f>_xll.qlInterestRateIndexValueDate(IndexON,D3437)</f>
        <v>63895</v>
      </c>
      <c r="F3437" s="52">
        <f>IFERROR(_xll.qlIndexFixing(IndexON,D3437,TRUE,_xll.ohTrigger(RecalcTrigger,TriggerON)),NA())</f>
        <v>1.2123189566519699E-2</v>
      </c>
      <c r="H3437" s="49">
        <f>_xll.qlCalendarAdvance(IborCalendar,$H3436,B3437,"f",FALSE)</f>
        <v>63865</v>
      </c>
      <c r="I3437" s="49">
        <f>_xll.qlInterestRateIndexValueDate(Index1M,$H3437)</f>
        <v>63867</v>
      </c>
      <c r="J3437" s="52">
        <f>IFERROR(_xll.qlIndexFixing(Index1M,$H3437,TRUE,_xll.ohTrigger(RecalcTrigger,Trigger1M)),NA())</f>
        <v>1.5204839996333052E-2</v>
      </c>
      <c r="K3437" s="52">
        <f>IFERROR(_xll.qlIndexFixing(ONIndex1M,I3437,TRUE,_xll.ohTrigger(RecalcTrigger,Trigger1M)),NA())</f>
        <v>1.5196177550362844E-2</v>
      </c>
      <c r="L3437" s="52">
        <f>IFERROR(_xll.qlIndexFixing(Index3M,H3437,TRUE,_xll.ohTrigger(RecalcTrigger,Trigger3M)),NA())</f>
        <v>1.6728237345810231E-2</v>
      </c>
      <c r="M3437" s="52">
        <f>IFERROR(_xll.qlIndexFixing(ONIndex3M,I3437,TRUE,_xll.ohTrigger(RecalcTrigger,Trigger3M)),NA())</f>
        <v>1.66933574750594E-2</v>
      </c>
      <c r="N3437" s="52">
        <f>IFERROR(_xll.qlIndexFixing(Index6M,$H3437,TRUE,_xll.ohTrigger(RecalcTrigger,Trigger6M)),NA())</f>
        <v>1.8617464519903586E-2</v>
      </c>
      <c r="O3437" s="52">
        <f>IFERROR(_xll.qlIndexFixing(ONIndex6M,I3437,TRUE,_xll.ohTrigger(RecalcTrigger,Trigger6M)),NA())</f>
        <v>1.8532976766139075E-2</v>
      </c>
      <c r="P3437" s="52">
        <f>IFERROR(_xll.qlIndexFixing(Index1Y,$H3437,TRUE,_xll.ohTrigger(RecalcTrigger,Trigger1Y)),NA())</f>
        <v>2.0672820499549788E-2</v>
      </c>
      <c r="Q3437" s="52">
        <f>IFERROR(_xll.qlIndexFixing(ONIndex1Y,I3437,TRUE,_xll.ohTrigger(RecalcTrigger,Trigger1Y)),NA())</f>
        <v>2.0460390116281424E-2</v>
      </c>
    </row>
    <row r="3438" spans="2:17" x14ac:dyDescent="0.2">
      <c r="B3438" s="46" t="s">
        <v>51</v>
      </c>
      <c r="D3438" s="49">
        <f>_xll.qlCalendarAdvance(LocalCalendar,$D3437,B3438,"f",FALSE)</f>
        <v>63902</v>
      </c>
      <c r="E3438" s="49">
        <f>_xll.qlInterestRateIndexValueDate(IndexON,D3438)</f>
        <v>63902</v>
      </c>
      <c r="F3438" s="52">
        <f>IFERROR(_xll.qlIndexFixing(IndexON,D3438,TRUE,_xll.ohTrigger(RecalcTrigger,TriggerON)),NA())</f>
        <v>1.2123189566519699E-2</v>
      </c>
      <c r="H3438" s="49">
        <f>_xll.qlCalendarAdvance(IborCalendar,$H3437,B3438,"f",FALSE)</f>
        <v>63872</v>
      </c>
      <c r="I3438" s="49">
        <f>_xll.qlInterestRateIndexValueDate(Index1M,$H3438)</f>
        <v>63874</v>
      </c>
      <c r="J3438" s="52">
        <f>IFERROR(_xll.qlIndexFixing(Index1M,$H3438,TRUE,_xll.ohTrigger(RecalcTrigger,Trigger1M)),NA())</f>
        <v>1.5204839996330474E-2</v>
      </c>
      <c r="K3438" s="52">
        <f>IFERROR(_xll.qlIndexFixing(ONIndex1M,I3438,TRUE,_xll.ohTrigger(RecalcTrigger,Trigger1M)),NA())</f>
        <v>1.5195856845400257E-2</v>
      </c>
      <c r="L3438" s="52">
        <f>IFERROR(_xll.qlIndexFixing(Index3M,H3438,TRUE,_xll.ohTrigger(RecalcTrigger,Trigger3M)),NA())</f>
        <v>1.6728625445395551E-2</v>
      </c>
      <c r="M3438" s="52">
        <f>IFERROR(_xll.qlIndexFixing(ONIndex3M,I3438,TRUE,_xll.ohTrigger(RecalcTrigger,Trigger3M)),NA())</f>
        <v>1.6692970465834733E-2</v>
      </c>
      <c r="N3438" s="52">
        <f>IFERROR(_xll.qlIndexFixing(Index6M,$H3438,TRUE,_xll.ohTrigger(RecalcTrigger,Trigger6M)),NA())</f>
        <v>1.8617449503155078E-2</v>
      </c>
      <c r="O3438" s="52">
        <f>IFERROR(_xll.qlIndexFixing(ONIndex6M,I3438,TRUE,_xll.ohTrigger(RecalcTrigger,Trigger6M)),NA())</f>
        <v>1.8532483891684493E-2</v>
      </c>
      <c r="P3438" s="52">
        <f>IFERROR(_xll.qlIndexFixing(Index1Y,$H3438,TRUE,_xll.ohTrigger(RecalcTrigger,Trigger1Y)),NA())</f>
        <v>2.0672209953270817E-2</v>
      </c>
      <c r="Q3438" s="52">
        <f>IFERROR(_xll.qlIndexFixing(ONIndex1Y,I3438,TRUE,_xll.ohTrigger(RecalcTrigger,Trigger1Y)),NA())</f>
        <v>2.0459780825943241E-2</v>
      </c>
    </row>
    <row r="3439" spans="2:17" x14ac:dyDescent="0.2">
      <c r="B3439" s="46" t="s">
        <v>51</v>
      </c>
      <c r="D3439" s="49">
        <f>_xll.qlCalendarAdvance(LocalCalendar,$D3438,B3439,"f",FALSE)</f>
        <v>63909</v>
      </c>
      <c r="E3439" s="49">
        <f>_xll.qlInterestRateIndexValueDate(IndexON,D3439)</f>
        <v>63909</v>
      </c>
      <c r="F3439" s="52">
        <f>IFERROR(_xll.qlIndexFixing(IndexON,D3439,TRUE,_xll.ohTrigger(RecalcTrigger,TriggerON)),NA())</f>
        <v>1.2123189566519699E-2</v>
      </c>
      <c r="H3439" s="49">
        <f>_xll.qlCalendarAdvance(IborCalendar,$H3438,B3439,"f",FALSE)</f>
        <v>63879</v>
      </c>
      <c r="I3439" s="49">
        <f>_xll.qlInterestRateIndexValueDate(Index1M,$H3439)</f>
        <v>63881</v>
      </c>
      <c r="J3439" s="52">
        <f>IFERROR(_xll.qlIndexFixing(Index1M,$H3439,TRUE,_xll.ohTrigger(RecalcTrigger,Trigger1M)),NA())</f>
        <v>1.5204839996330474E-2</v>
      </c>
      <c r="K3439" s="52">
        <f>IFERROR(_xll.qlIndexFixing(ONIndex1M,I3439,TRUE,_xll.ohTrigger(RecalcTrigger,Trigger1M)),NA())</f>
        <v>1.5195856845400257E-2</v>
      </c>
      <c r="L3439" s="52">
        <f>IFERROR(_xll.qlIndexFixing(Index3M,H3439,TRUE,_xll.ohTrigger(RecalcTrigger,Trigger3M)),NA())</f>
        <v>1.6728237345810231E-2</v>
      </c>
      <c r="M3439" s="52">
        <f>IFERROR(_xll.qlIndexFixing(ONIndex3M,I3439,TRUE,_xll.ohTrigger(RecalcTrigger,Trigger3M)),NA())</f>
        <v>1.6692970465834733E-2</v>
      </c>
      <c r="N3439" s="52">
        <f>IFERROR(_xll.qlIndexFixing(Index6M,$H3439,TRUE,_xll.ohTrigger(RecalcTrigger,Trigger6M)),NA())</f>
        <v>1.8617434662482297E-2</v>
      </c>
      <c r="O3439" s="52">
        <f>IFERROR(_xll.qlIndexFixing(ONIndex6M,I3439,TRUE,_xll.ohTrigger(RecalcTrigger,Trigger6M)),NA())</f>
        <v>1.8532466968101957E-2</v>
      </c>
      <c r="P3439" s="52">
        <f>IFERROR(_xll.qlIndexFixing(Index1Y,$H3439,TRUE,_xll.ohTrigger(RecalcTrigger,Trigger1Y)),NA())</f>
        <v>2.0672187709003351E-2</v>
      </c>
      <c r="Q3439" s="52">
        <f>IFERROR(_xll.qlIndexFixing(ONIndex1Y,I3439,TRUE,_xll.ohTrigger(RecalcTrigger,Trigger1Y)),NA())</f>
        <v>2.045975105802178E-2</v>
      </c>
    </row>
    <row r="3440" spans="2:17" x14ac:dyDescent="0.2">
      <c r="B3440" s="46" t="s">
        <v>51</v>
      </c>
      <c r="D3440" s="49">
        <f>_xll.qlCalendarAdvance(LocalCalendar,$D3439,B3440,"f",FALSE)</f>
        <v>63916</v>
      </c>
      <c r="E3440" s="49">
        <f>_xll.qlInterestRateIndexValueDate(IndexON,D3440)</f>
        <v>63916</v>
      </c>
      <c r="F3440" s="52">
        <f>IFERROR(_xll.qlIndexFixing(IndexON,D3440,TRUE,_xll.ohTrigger(RecalcTrigger,TriggerON)),NA())</f>
        <v>1.2123189566519699E-2</v>
      </c>
      <c r="H3440" s="49">
        <f>_xll.qlCalendarAdvance(IborCalendar,$H3439,B3440,"f",FALSE)</f>
        <v>63886</v>
      </c>
      <c r="I3440" s="49">
        <f>_xll.qlInterestRateIndexValueDate(Index1M,$H3440)</f>
        <v>63888</v>
      </c>
      <c r="J3440" s="52">
        <f>IFERROR(_xll.qlIndexFixing(Index1M,$H3440,TRUE,_xll.ohTrigger(RecalcTrigger,Trigger1M)),NA())</f>
        <v>1.5204839996330474E-2</v>
      </c>
      <c r="K3440" s="52">
        <f>IFERROR(_xll.qlIndexFixing(ONIndex1M,I3440,TRUE,_xll.ohTrigger(RecalcTrigger,Trigger1M)),NA())</f>
        <v>1.5195856845400257E-2</v>
      </c>
      <c r="L3440" s="52">
        <f>IFERROR(_xll.qlIndexFixing(Index3M,H3440,TRUE,_xll.ohTrigger(RecalcTrigger,Trigger3M)),NA())</f>
        <v>1.6726685067474101E-2</v>
      </c>
      <c r="M3440" s="52">
        <f>IFERROR(_xll.qlIndexFixing(ONIndex3M,I3440,TRUE,_xll.ohTrigger(RecalcTrigger,Trigger3M)),NA())</f>
        <v>1.6692970465834733E-2</v>
      </c>
      <c r="N3440" s="52">
        <f>IFERROR(_xll.qlIndexFixing(Index6M,$H3440,TRUE,_xll.ohTrigger(RecalcTrigger,Trigger6M)),NA())</f>
        <v>1.8617898925099623E-2</v>
      </c>
      <c r="O3440" s="52">
        <f>IFERROR(_xll.qlIndexFixing(ONIndex6M,I3440,TRUE,_xll.ohTrigger(RecalcTrigger,Trigger6M)),NA())</f>
        <v>1.8532450218993191E-2</v>
      </c>
      <c r="P3440" s="52">
        <f>IFERROR(_xll.qlIndexFixing(Index1Y,$H3440,TRUE,_xll.ohTrigger(RecalcTrigger,Trigger1Y)),NA())</f>
        <v>2.0670401767920565E-2</v>
      </c>
      <c r="Q3440" s="52">
        <f>IFERROR(_xll.qlIndexFixing(ONIndex1Y,I3440,TRUE,_xll.ohTrigger(RecalcTrigger,Trigger1Y)),NA())</f>
        <v>2.0459721597028135E-2</v>
      </c>
    </row>
    <row r="3441" spans="2:17" x14ac:dyDescent="0.2">
      <c r="B3441" s="46" t="s">
        <v>51</v>
      </c>
      <c r="D3441" s="49">
        <f>_xll.qlCalendarAdvance(LocalCalendar,$D3440,B3441,"f",FALSE)</f>
        <v>63923</v>
      </c>
      <c r="E3441" s="49">
        <f>_xll.qlInterestRateIndexValueDate(IndexON,D3441)</f>
        <v>63923</v>
      </c>
      <c r="F3441" s="52">
        <f>IFERROR(_xll.qlIndexFixing(IndexON,D3441,TRUE,_xll.ohTrigger(RecalcTrigger,TriggerON)),NA())</f>
        <v>1.2123189566519699E-2</v>
      </c>
      <c r="H3441" s="49">
        <f>_xll.qlCalendarAdvance(IborCalendar,$H3440,B3441,"f",FALSE)</f>
        <v>63893</v>
      </c>
      <c r="I3441" s="49">
        <f>_xll.qlInterestRateIndexValueDate(Index1M,$H3441)</f>
        <v>63895</v>
      </c>
      <c r="J3441" s="52">
        <f>IFERROR(_xll.qlIndexFixing(Index1M,$H3441,TRUE,_xll.ohTrigger(RecalcTrigger,Trigger1M)),NA())</f>
        <v>1.5204839996330474E-2</v>
      </c>
      <c r="K3441" s="52">
        <f>IFERROR(_xll.qlIndexFixing(ONIndex1M,I3441,TRUE,_xll.ohTrigger(RecalcTrigger,Trigger1M)),NA())</f>
        <v>1.5195856845400257E-2</v>
      </c>
      <c r="L3441" s="52">
        <f>IFERROR(_xll.qlIndexFixing(Index3M,H3441,TRUE,_xll.ohTrigger(RecalcTrigger,Trigger3M)),NA())</f>
        <v>1.6726685067474101E-2</v>
      </c>
      <c r="M3441" s="52">
        <f>IFERROR(_xll.qlIndexFixing(ONIndex3M,I3441,TRUE,_xll.ohTrigger(RecalcTrigger,Trigger3M)),NA())</f>
        <v>1.6692970465834733E-2</v>
      </c>
      <c r="N3441" s="52">
        <f>IFERROR(_xll.qlIndexFixing(Index6M,$H3441,TRUE,_xll.ohTrigger(RecalcTrigger,Trigger6M)),NA())</f>
        <v>1.8617884448410327E-2</v>
      </c>
      <c r="O3441" s="52">
        <f>IFERROR(_xll.qlIndexFixing(ONIndex6M,I3441,TRUE,_xll.ohTrigger(RecalcTrigger,Trigger6M)),NA())</f>
        <v>1.8532433644331547E-2</v>
      </c>
      <c r="P3441" s="52">
        <f>IFERROR(_xll.qlIndexFixing(Index1Y,$H3441,TRUE,_xll.ohTrigger(RecalcTrigger,Trigger1Y)),NA())</f>
        <v>2.0672144160368135E-2</v>
      </c>
      <c r="Q3441" s="52">
        <f>IFERROR(_xll.qlIndexFixing(ONIndex1Y,I3441,TRUE,_xll.ohTrigger(RecalcTrigger,Trigger1Y)),NA())</f>
        <v>2.0459692442882371E-2</v>
      </c>
    </row>
    <row r="3442" spans="2:17" x14ac:dyDescent="0.2">
      <c r="B3442" s="46" t="s">
        <v>51</v>
      </c>
      <c r="D3442" s="49">
        <f>_xll.qlCalendarAdvance(LocalCalendar,$D3441,B3442,"f",FALSE)</f>
        <v>63930</v>
      </c>
      <c r="E3442" s="49">
        <f>_xll.qlInterestRateIndexValueDate(IndexON,D3442)</f>
        <v>63930</v>
      </c>
      <c r="F3442" s="52">
        <f>IFERROR(_xll.qlIndexFixing(IndexON,D3442,TRUE,_xll.ohTrigger(RecalcTrigger,TriggerON)),NA())</f>
        <v>1.2123189566519699E-2</v>
      </c>
      <c r="H3442" s="49">
        <f>_xll.qlCalendarAdvance(IborCalendar,$H3441,B3442,"f",FALSE)</f>
        <v>63900</v>
      </c>
      <c r="I3442" s="49">
        <f>_xll.qlInterestRateIndexValueDate(Index1M,$H3442)</f>
        <v>63902</v>
      </c>
      <c r="J3442" s="52">
        <f>IFERROR(_xll.qlIndexFixing(Index1M,$H3442,TRUE,_xll.ohTrigger(RecalcTrigger,Trigger1M)),NA())</f>
        <v>1.5204839996333052E-2</v>
      </c>
      <c r="K3442" s="52">
        <f>IFERROR(_xll.qlIndexFixing(ONIndex1M,I3442,TRUE,_xll.ohTrigger(RecalcTrigger,Trigger1M)),NA())</f>
        <v>1.5195856845426903E-2</v>
      </c>
      <c r="L3442" s="52">
        <f>IFERROR(_xll.qlIndexFixing(Index3M,H3442,TRUE,_xll.ohTrigger(RecalcTrigger,Trigger3M)),NA())</f>
        <v>1.6726685067474989E-2</v>
      </c>
      <c r="M3442" s="52">
        <f>IFERROR(_xll.qlIndexFixing(ONIndex3M,I3442,TRUE,_xll.ohTrigger(RecalcTrigger,Trigger3M)),NA())</f>
        <v>1.6692970465861379E-2</v>
      </c>
      <c r="N3442" s="52">
        <f>IFERROR(_xll.qlIndexFixing(Index6M,$H3442,TRUE,_xll.ohTrigger(RecalcTrigger,Trigger6M)),NA())</f>
        <v>1.8617870147806987E-2</v>
      </c>
      <c r="O3442" s="52">
        <f>IFERROR(_xll.qlIndexFixing(ONIndex6M,I3442,TRUE,_xll.ohTrigger(RecalcTrigger,Trigger6M)),NA())</f>
        <v>1.8532417244196964E-2</v>
      </c>
      <c r="P3442" s="52">
        <f>IFERROR(_xll.qlIndexFixing(Index1Y,$H3442,TRUE,_xll.ohTrigger(RecalcTrigger,Trigger1Y)),NA())</f>
        <v>2.0672122856001254E-2</v>
      </c>
      <c r="Q3442" s="52">
        <f>IFERROR(_xll.qlIndexFixing(ONIndex1Y,I3442,TRUE,_xll.ohTrigger(RecalcTrigger,Trigger1Y)),NA())</f>
        <v>2.0459663595664423E-2</v>
      </c>
    </row>
    <row r="3443" spans="2:17" x14ac:dyDescent="0.2">
      <c r="B3443" s="46" t="s">
        <v>51</v>
      </c>
      <c r="D3443" s="49">
        <f>_xll.qlCalendarAdvance(LocalCalendar,$D3442,B3443,"f",FALSE)</f>
        <v>63937</v>
      </c>
      <c r="E3443" s="49">
        <f>_xll.qlInterestRateIndexValueDate(IndexON,D3443)</f>
        <v>63937</v>
      </c>
      <c r="F3443" s="52">
        <f>IFERROR(_xll.qlIndexFixing(IndexON,D3443,TRUE,_xll.ohTrigger(RecalcTrigger,TriggerON)),NA())</f>
        <v>1.2123393689325024E-2</v>
      </c>
      <c r="H3443" s="49">
        <f>_xll.qlCalendarAdvance(IborCalendar,$H3442,B3443,"f",FALSE)</f>
        <v>63907</v>
      </c>
      <c r="I3443" s="49">
        <f>_xll.qlInterestRateIndexValueDate(Index1M,$H3443)</f>
        <v>63909</v>
      </c>
      <c r="J3443" s="52">
        <f>IFERROR(_xll.qlIndexFixing(Index1M,$H3443,TRUE,_xll.ohTrigger(RecalcTrigger,Trigger1M)),NA())</f>
        <v>1.5205160954078756E-2</v>
      </c>
      <c r="K3443" s="52">
        <f>IFERROR(_xll.qlIndexFixing(ONIndex1M,I3443,TRUE,_xll.ohTrigger(RecalcTrigger,Trigger1M)),NA())</f>
        <v>1.5195856845400257E-2</v>
      </c>
      <c r="L3443" s="52">
        <f>IFERROR(_xll.qlIndexFixing(Index3M,H3443,TRUE,_xll.ohTrigger(RecalcTrigger,Trigger3M)),NA())</f>
        <v>1.6726685067474989E-2</v>
      </c>
      <c r="M3443" s="52">
        <f>IFERROR(_xll.qlIndexFixing(ONIndex3M,I3443,TRUE,_xll.ohTrigger(RecalcTrigger,Trigger3M)),NA())</f>
        <v>1.6692970465808088E-2</v>
      </c>
      <c r="N3443" s="52">
        <f>IFERROR(_xll.qlIndexFixing(Index6M,$H3443,TRUE,_xll.ohTrigger(RecalcTrigger,Trigger6M)),NA())</f>
        <v>1.8617856023286972E-2</v>
      </c>
      <c r="O3443" s="52">
        <f>IFERROR(_xll.qlIndexFixing(ONIndex6M,I3443,TRUE,_xll.ohTrigger(RecalcTrigger,Trigger6M)),NA())</f>
        <v>1.8532401018509503E-2</v>
      </c>
      <c r="P3443" s="52">
        <f>IFERROR(_xll.qlIndexFixing(Index1Y,$H3443,TRUE,_xll.ohTrigger(RecalcTrigger,Trigger1Y)),NA())</f>
        <v>2.0672101864933623E-2</v>
      </c>
      <c r="Q3443" s="52">
        <f>IFERROR(_xll.qlIndexFixing(ONIndex1Y,I3443,TRUE,_xll.ohTrigger(RecalcTrigger,Trigger1Y)),NA())</f>
        <v>2.0459635055267711E-2</v>
      </c>
    </row>
    <row r="3444" spans="2:17" x14ac:dyDescent="0.2">
      <c r="B3444" s="46" t="s">
        <v>51</v>
      </c>
      <c r="D3444" s="49">
        <f>_xll.qlCalendarAdvance(LocalCalendar,$D3443,B3444,"f",FALSE)</f>
        <v>63944</v>
      </c>
      <c r="E3444" s="49">
        <f>_xll.qlInterestRateIndexValueDate(IndexON,D3444)</f>
        <v>63944</v>
      </c>
      <c r="F3444" s="52">
        <f>IFERROR(_xll.qlIndexFixing(IndexON,D3444,TRUE,_xll.ohTrigger(RecalcTrigger,TriggerON)),NA())</f>
        <v>1.2123189566546344E-2</v>
      </c>
      <c r="H3444" s="49">
        <f>_xll.qlCalendarAdvance(IborCalendar,$H3443,B3444,"f",FALSE)</f>
        <v>63915</v>
      </c>
      <c r="I3444" s="49">
        <f>_xll.qlInterestRateIndexValueDate(Index1M,$H3444)</f>
        <v>63919</v>
      </c>
      <c r="J3444" s="52">
        <f>IFERROR(_xll.qlIndexFixing(Index1M,$H3444,TRUE,_xll.ohTrigger(RecalcTrigger,Trigger1M)),NA())</f>
        <v>1.5204839996330474E-2</v>
      </c>
      <c r="K3444" s="52">
        <f>IFERROR(_xll.qlIndexFixing(ONIndex1M,I3444,TRUE,_xll.ohTrigger(RecalcTrigger,Trigger1M)),NA())</f>
        <v>1.519553614949043E-2</v>
      </c>
      <c r="L3444" s="52">
        <f>IFERROR(_xll.qlIndexFixing(Index3M,H3444,TRUE,_xll.ohTrigger(RecalcTrigger,Trigger3M)),NA())</f>
        <v>1.672590900030196E-2</v>
      </c>
      <c r="M3444" s="52">
        <f>IFERROR(_xll.qlIndexFixing(ONIndex3M,I3444,TRUE,_xll.ohTrigger(RecalcTrigger,Trigger3M)),NA())</f>
        <v>1.6692583468560507E-2</v>
      </c>
      <c r="N3444" s="52">
        <f>IFERROR(_xll.qlIndexFixing(Index6M,$H3444,TRUE,_xll.ohTrigger(RecalcTrigger,Trigger6M)),NA())</f>
        <v>1.861639926456346E-2</v>
      </c>
      <c r="O3444" s="52">
        <f>IFERROR(_xll.qlIndexFixing(ONIndex6M,I3444,TRUE,_xll.ohTrigger(RecalcTrigger,Trigger6M)),NA())</f>
        <v>1.8531902296325953E-2</v>
      </c>
      <c r="P3444" s="52">
        <f>IFERROR(_xll.qlIndexFixing(Index1Y,$H3444,TRUE,_xll.ohTrigger(RecalcTrigger,Trigger1Y)),NA())</f>
        <v>2.0670896202510027E-2</v>
      </c>
      <c r="Q3444" s="52">
        <f>IFERROR(_xll.qlIndexFixing(ONIndex1Y,I3444,TRUE,_xll.ohTrigger(RecalcTrigger,Trigger1Y)),NA())</f>
        <v>2.0459015473481834E-2</v>
      </c>
    </row>
    <row r="3445" spans="2:17" x14ac:dyDescent="0.2">
      <c r="B3445" s="46" t="s">
        <v>51</v>
      </c>
      <c r="D3445" s="49">
        <f>_xll.qlCalendarAdvance(LocalCalendar,$D3444,B3445,"f",FALSE)</f>
        <v>63951</v>
      </c>
      <c r="E3445" s="49">
        <f>_xll.qlInterestRateIndexValueDate(IndexON,D3445)</f>
        <v>63951</v>
      </c>
      <c r="F3445" s="52">
        <f>IFERROR(_xll.qlIndexFixing(IndexON,D3445,TRUE,_xll.ohTrigger(RecalcTrigger,TriggerON)),NA())</f>
        <v>1.2123189566519699E-2</v>
      </c>
      <c r="H3445" s="49">
        <f>_xll.qlCalendarAdvance(IborCalendar,$H3444,B3445,"f",FALSE)</f>
        <v>63922</v>
      </c>
      <c r="I3445" s="49">
        <f>_xll.qlInterestRateIndexValueDate(Index1M,$H3445)</f>
        <v>63926</v>
      </c>
      <c r="J3445" s="52">
        <f>IFERROR(_xll.qlIndexFixing(Index1M,$H3445,TRUE,_xll.ohTrigger(RecalcTrigger,Trigger1M)),NA())</f>
        <v>1.5204839996330474E-2</v>
      </c>
      <c r="K3445" s="52">
        <f>IFERROR(_xll.qlIndexFixing(ONIndex1M,I3445,TRUE,_xll.ohTrigger(RecalcTrigger,Trigger1M)),NA())</f>
        <v>1.5195215462613376E-2</v>
      </c>
      <c r="L3445" s="52">
        <f>IFERROR(_xll.qlIndexFixing(Index3M,H3445,TRUE,_xll.ohTrigger(RecalcTrigger,Trigger3M)),NA())</f>
        <v>1.6727461182643431E-2</v>
      </c>
      <c r="M3445" s="52">
        <f>IFERROR(_xll.qlIndexFixing(ONIndex3M,I3445,TRUE,_xll.ohTrigger(RecalcTrigger,Trigger3M)),NA())</f>
        <v>1.6692196483276689E-2</v>
      </c>
      <c r="N3445" s="52">
        <f>IFERROR(_xll.qlIndexFixing(Index6M,$H3445,TRUE,_xll.ohTrigger(RecalcTrigger,Trigger6M)),NA())</f>
        <v>1.8617822453971294E-2</v>
      </c>
      <c r="O3445" s="52">
        <f>IFERROR(_xll.qlIndexFixing(ONIndex6M,I3445,TRUE,_xll.ohTrigger(RecalcTrigger,Trigger6M)),NA())</f>
        <v>1.8531410643287671E-2</v>
      </c>
      <c r="P3445" s="52">
        <f>IFERROR(_xll.qlIndexFixing(Index1Y,$H3445,TRUE,_xll.ohTrigger(RecalcTrigger,Trigger1Y)),NA())</f>
        <v>2.0670875929860933E-2</v>
      </c>
      <c r="Q3445" s="52">
        <f>IFERROR(_xll.qlIndexFixing(ONIndex1Y,I3445,TRUE,_xll.ohTrigger(RecalcTrigger,Trigger1Y)),NA())</f>
        <v>2.0458408319434795E-2</v>
      </c>
    </row>
    <row r="3446" spans="2:17" x14ac:dyDescent="0.2">
      <c r="B3446" s="46" t="s">
        <v>51</v>
      </c>
      <c r="D3446" s="49">
        <f>_xll.qlCalendarAdvance(LocalCalendar,$D3445,B3446,"f",FALSE)</f>
        <v>63958</v>
      </c>
      <c r="E3446" s="49">
        <f>_xll.qlInterestRateIndexValueDate(IndexON,D3446)</f>
        <v>63958</v>
      </c>
      <c r="F3446" s="52">
        <f>IFERROR(_xll.qlIndexFixing(IndexON,D3446,TRUE,_xll.ohTrigger(RecalcTrigger,TriggerON)),NA())</f>
        <v>1.2123189566546344E-2</v>
      </c>
      <c r="H3446" s="49">
        <f>_xll.qlCalendarAdvance(IborCalendar,$H3445,B3446,"f",FALSE)</f>
        <v>63929</v>
      </c>
      <c r="I3446" s="49">
        <f>_xll.qlInterestRateIndexValueDate(Index1M,$H3446)</f>
        <v>63933</v>
      </c>
      <c r="J3446" s="52">
        <f>IFERROR(_xll.qlIndexFixing(Index1M,$H3446,TRUE,_xll.ohTrigger(RecalcTrigger,Trigger1M)),NA())</f>
        <v>1.5204839996330474E-2</v>
      </c>
      <c r="K3446" s="52">
        <f>IFERROR(_xll.qlIndexFixing(ONIndex1M,I3446,TRUE,_xll.ohTrigger(RecalcTrigger,Trigger1M)),NA())</f>
        <v>1.519521546253344E-2</v>
      </c>
      <c r="L3446" s="52">
        <f>IFERROR(_xll.qlIndexFixing(Index3M,H3446,TRUE,_xll.ohTrigger(RecalcTrigger,Trigger3M)),NA())</f>
        <v>1.6727073119059153E-2</v>
      </c>
      <c r="M3446" s="52">
        <f>IFERROR(_xll.qlIndexFixing(ONIndex3M,I3446,TRUE,_xll.ohTrigger(RecalcTrigger,Trigger3M)),NA())</f>
        <v>1.6692196483276689E-2</v>
      </c>
      <c r="N3446" s="52">
        <f>IFERROR(_xll.qlIndexFixing(Index6M,$H3446,TRUE,_xll.ohTrigger(RecalcTrigger,Trigger6M)),NA())</f>
        <v>1.8617808933172306E-2</v>
      </c>
      <c r="O3446" s="52">
        <f>IFERROR(_xll.qlIndexFixing(ONIndex6M,I3446,TRUE,_xll.ohTrigger(RecalcTrigger,Trigger6M)),NA())</f>
        <v>1.8531394992526984E-2</v>
      </c>
      <c r="P3446" s="52">
        <f>IFERROR(_xll.qlIndexFixing(Index1Y,$H3446,TRUE,_xll.ohTrigger(RecalcTrigger,Trigger1Y)),NA())</f>
        <v>2.0670855970475775E-2</v>
      </c>
      <c r="Q3446" s="52">
        <f>IFERROR(_xll.qlIndexFixing(ONIndex1Y,I3446,TRUE,_xll.ohTrigger(RecalcTrigger,Trigger1Y)),NA())</f>
        <v>2.0458380790495667E-2</v>
      </c>
    </row>
    <row r="3447" spans="2:17" x14ac:dyDescent="0.2">
      <c r="B3447" s="46" t="s">
        <v>51</v>
      </c>
      <c r="D3447" s="49">
        <f>_xll.qlCalendarAdvance(LocalCalendar,$D3446,B3447,"f",FALSE)</f>
        <v>63965</v>
      </c>
      <c r="E3447" s="49">
        <f>_xll.qlInterestRateIndexValueDate(IndexON,D3447)</f>
        <v>63965</v>
      </c>
      <c r="F3447" s="52">
        <f>IFERROR(_xll.qlIndexFixing(IndexON,D3447,TRUE,_xll.ohTrigger(RecalcTrigger,TriggerON)),NA())</f>
        <v>1.2123393689325024E-2</v>
      </c>
      <c r="H3447" s="49">
        <f>_xll.qlCalendarAdvance(IborCalendar,$H3446,B3447,"f",FALSE)</f>
        <v>63936</v>
      </c>
      <c r="I3447" s="49">
        <f>_xll.qlInterestRateIndexValueDate(Index1M,$H3447)</f>
        <v>63941</v>
      </c>
      <c r="J3447" s="52">
        <f>IFERROR(_xll.qlIndexFixing(Index1M,$H3447,TRUE,_xll.ohTrigger(RecalcTrigger,Trigger1M)),NA())</f>
        <v>1.5204839996333052E-2</v>
      </c>
      <c r="K3447" s="52">
        <f>IFERROR(_xll.qlIndexFixing(ONIndex1M,I3447,TRUE,_xll.ohTrigger(RecalcTrigger,Trigger1M)),NA())</f>
        <v>1.5195215462613376E-2</v>
      </c>
      <c r="L3447" s="52">
        <f>IFERROR(_xll.qlIndexFixing(Index3M,H3447,TRUE,_xll.ohTrigger(RecalcTrigger,Trigger3M)),NA())</f>
        <v>1.6726685067474989E-2</v>
      </c>
      <c r="M3447" s="52">
        <f>IFERROR(_xll.qlIndexFixing(ONIndex3M,I3447,TRUE,_xll.ohTrigger(RecalcTrigger,Trigger3M)),NA())</f>
        <v>1.6692196483276689E-2</v>
      </c>
      <c r="N3447" s="52">
        <f>IFERROR(_xll.qlIndexFixing(Index6M,$H3447,TRUE,_xll.ohTrigger(RecalcTrigger,Trigger6M)),NA())</f>
        <v>1.8617314679421907E-2</v>
      </c>
      <c r="O3447" s="52">
        <f>IFERROR(_xll.qlIndexFixing(ONIndex6M,I3447,TRUE,_xll.ohTrigger(RecalcTrigger,Trigger6M)),NA())</f>
        <v>1.8531377319463971E-2</v>
      </c>
      <c r="P3447" s="52">
        <f>IFERROR(_xll.qlIndexFixing(Index1Y,$H3447,TRUE,_xll.ohTrigger(RecalcTrigger,Trigger1Y)),NA())</f>
        <v>2.0670833543339026E-2</v>
      </c>
      <c r="Q3447" s="52">
        <f>IFERROR(_xll.qlIndexFixing(ONIndex1Y,I3447,TRUE,_xll.ohTrigger(RecalcTrigger,Trigger1Y)),NA())</f>
        <v>2.0458349704641776E-2</v>
      </c>
    </row>
    <row r="3448" spans="2:17" x14ac:dyDescent="0.2">
      <c r="B3448" s="46" t="s">
        <v>51</v>
      </c>
      <c r="D3448" s="49">
        <f>_xll.qlCalendarAdvance(LocalCalendar,$D3447,B3448,"f",FALSE)</f>
        <v>63972</v>
      </c>
      <c r="E3448" s="49">
        <f>_xll.qlInterestRateIndexValueDate(IndexON,D3448)</f>
        <v>63972</v>
      </c>
      <c r="F3448" s="52">
        <f>IFERROR(_xll.qlIndexFixing(IndexON,D3448,TRUE,_xll.ohTrigger(RecalcTrigger,TriggerON)),NA())</f>
        <v>1.2123189566519699E-2</v>
      </c>
      <c r="H3448" s="49">
        <f>_xll.qlCalendarAdvance(IborCalendar,$H3447,B3448,"f",FALSE)</f>
        <v>63943</v>
      </c>
      <c r="I3448" s="49">
        <f>_xll.qlInterestRateIndexValueDate(Index1M,$H3448)</f>
        <v>63947</v>
      </c>
      <c r="J3448" s="52">
        <f>IFERROR(_xll.qlIndexFixing(Index1M,$H3448,TRUE,_xll.ohTrigger(RecalcTrigger,Trigger1M)),NA())</f>
        <v>1.5204839996330474E-2</v>
      </c>
      <c r="K3448" s="52">
        <f>IFERROR(_xll.qlIndexFixing(ONIndex1M,I3448,TRUE,_xll.ohTrigger(RecalcTrigger,Trigger1M)),NA())</f>
        <v>1.519521546253344E-2</v>
      </c>
      <c r="L3448" s="52">
        <f>IFERROR(_xll.qlIndexFixing(Index3M,H3448,TRUE,_xll.ohTrigger(RecalcTrigger,Trigger3M)),NA())</f>
        <v>1.6727073119058276E-2</v>
      </c>
      <c r="M3448" s="52">
        <f>IFERROR(_xll.qlIndexFixing(ONIndex3M,I3448,TRUE,_xll.ohTrigger(RecalcTrigger,Trigger3M)),NA())</f>
        <v>1.6692196483196753E-2</v>
      </c>
      <c r="N3448" s="52">
        <f>IFERROR(_xll.qlIndexFixing(Index6M,$H3448,TRUE,_xll.ohTrigger(RecalcTrigger,Trigger6M)),NA())</f>
        <v>1.8617782419828258E-2</v>
      </c>
      <c r="O3448" s="52">
        <f>IFERROR(_xll.qlIndexFixing(ONIndex6M,I3448,TRUE,_xll.ohTrigger(RecalcTrigger,Trigger6M)),NA())</f>
        <v>1.8531364214187107E-2</v>
      </c>
      <c r="P3448" s="52">
        <f>IFERROR(_xll.qlIndexFixing(Index1Y,$H3448,TRUE,_xll.ohTrigger(RecalcTrigger,Trigger1Y)),NA())</f>
        <v>2.0670816991498798E-2</v>
      </c>
      <c r="Q3448" s="52">
        <f>IFERROR(_xll.qlIndexFixing(ONIndex1Y,I3448,TRUE,_xll.ohTrigger(RecalcTrigger,Trigger1Y)),NA())</f>
        <v>2.0458326653240988E-2</v>
      </c>
    </row>
    <row r="3449" spans="2:17" x14ac:dyDescent="0.2">
      <c r="B3449" s="46" t="s">
        <v>51</v>
      </c>
      <c r="D3449" s="49">
        <f>_xll.qlCalendarAdvance(LocalCalendar,$D3448,B3449,"f",FALSE)</f>
        <v>63979</v>
      </c>
      <c r="E3449" s="49">
        <f>_xll.qlInterestRateIndexValueDate(IndexON,D3449)</f>
        <v>63979</v>
      </c>
      <c r="F3449" s="52">
        <f>IFERROR(_xll.qlIndexFixing(IndexON,D3449,TRUE,_xll.ohTrigger(RecalcTrigger,TriggerON)),NA())</f>
        <v>1.2123189566519699E-2</v>
      </c>
      <c r="H3449" s="49">
        <f>_xll.qlCalendarAdvance(IborCalendar,$H3448,B3449,"f",FALSE)</f>
        <v>63950</v>
      </c>
      <c r="I3449" s="49">
        <f>_xll.qlInterestRateIndexValueDate(Index1M,$H3449)</f>
        <v>63954</v>
      </c>
      <c r="J3449" s="52">
        <f>IFERROR(_xll.qlIndexFixing(Index1M,$H3449,TRUE,_xll.ohTrigger(RecalcTrigger,Trigger1M)),NA())</f>
        <v>1.5203877177278891E-2</v>
      </c>
      <c r="K3449" s="52">
        <f>IFERROR(_xll.qlIndexFixing(ONIndex1M,I3449,TRUE,_xll.ohTrigger(RecalcTrigger,Trigger1M)),NA())</f>
        <v>1.5195215462613376E-2</v>
      </c>
      <c r="L3449" s="52">
        <f>IFERROR(_xll.qlIndexFixing(Index3M,H3449,TRUE,_xll.ohTrigger(RecalcTrigger,Trigger3M)),NA())</f>
        <v>1.6727461182643431E-2</v>
      </c>
      <c r="M3449" s="52">
        <f>IFERROR(_xll.qlIndexFixing(ONIndex3M,I3449,TRUE,_xll.ohTrigger(RecalcTrigger,Trigger3M)),NA())</f>
        <v>1.6692196483356625E-2</v>
      </c>
      <c r="N3449" s="52">
        <f>IFERROR(_xll.qlIndexFixing(Index6M,$H3449,TRUE,_xll.ohTrigger(RecalcTrigger,Trigger6M)),NA())</f>
        <v>1.8617769427283198E-2</v>
      </c>
      <c r="O3449" s="52">
        <f>IFERROR(_xll.qlIndexFixing(ONIndex6M,I3449,TRUE,_xll.ohTrigger(RecalcTrigger,Trigger6M)),NA())</f>
        <v>1.8531349086687854E-2</v>
      </c>
      <c r="P3449" s="52">
        <f>IFERROR(_xll.qlIndexFixing(Index1Y,$H3449,TRUE,_xll.ohTrigger(RecalcTrigger,Trigger1Y)),NA())</f>
        <v>2.0670797971906761E-2</v>
      </c>
      <c r="Q3449" s="52">
        <f>IFERROR(_xll.qlIndexFixing(ONIndex1Y,I3449,TRUE,_xll.ohTrigger(RecalcTrigger,Trigger1Y)),NA())</f>
        <v>2.0458300044845501E-2</v>
      </c>
    </row>
    <row r="3450" spans="2:17" x14ac:dyDescent="0.2">
      <c r="B3450" s="46" t="s">
        <v>51</v>
      </c>
      <c r="D3450" s="49">
        <f>_xll.qlCalendarAdvance(LocalCalendar,$D3449,B3450,"f",FALSE)</f>
        <v>63986</v>
      </c>
      <c r="E3450" s="49">
        <f>_xll.qlInterestRateIndexValueDate(IndexON,D3450)</f>
        <v>63986</v>
      </c>
      <c r="F3450" s="52">
        <f>IFERROR(_xll.qlIndexFixing(IndexON,D3450,TRUE,_xll.ohTrigger(RecalcTrigger,TriggerON)),NA())</f>
        <v>1.2123189566519699E-2</v>
      </c>
      <c r="H3450" s="49">
        <f>_xll.qlCalendarAdvance(IborCalendar,$H3449,B3450,"f",FALSE)</f>
        <v>63957</v>
      </c>
      <c r="I3450" s="49">
        <f>_xll.qlInterestRateIndexValueDate(Index1M,$H3450)</f>
        <v>63961</v>
      </c>
      <c r="J3450" s="52">
        <f>IFERROR(_xll.qlIndexFixing(Index1M,$H3450,TRUE,_xll.ohTrigger(RecalcTrigger,Trigger1M)),NA())</f>
        <v>1.5203877177278891E-2</v>
      </c>
      <c r="K3450" s="52">
        <f>IFERROR(_xll.qlIndexFixing(ONIndex1M,I3450,TRUE,_xll.ohTrigger(RecalcTrigger,Trigger1M)),NA())</f>
        <v>1.519521546253344E-2</v>
      </c>
      <c r="L3450" s="52">
        <f>IFERROR(_xll.qlIndexFixing(Index3M,H3450,TRUE,_xll.ohTrigger(RecalcTrigger,Trigger3M)),NA())</f>
        <v>1.6727073119059153E-2</v>
      </c>
      <c r="M3450" s="52">
        <f>IFERROR(_xll.qlIndexFixing(ONIndex3M,I3450,TRUE,_xll.ohTrigger(RecalcTrigger,Trigger3M)),NA())</f>
        <v>1.6692196483276689E-2</v>
      </c>
      <c r="N3450" s="52">
        <f>IFERROR(_xll.qlIndexFixing(Index6M,$H3450,TRUE,_xll.ohTrigger(RecalcTrigger,Trigger6M)),NA())</f>
        <v>1.8617756610823218E-2</v>
      </c>
      <c r="O3450" s="52">
        <f>IFERROR(_xll.qlIndexFixing(ONIndex6M,I3450,TRUE,_xll.ohTrigger(RecalcTrigger,Trigger6M)),NA())</f>
        <v>1.8531334133689015E-2</v>
      </c>
      <c r="P3450" s="52">
        <f>IFERROR(_xll.qlIndexFixing(Index1Y,$H3450,TRUE,_xll.ohTrigger(RecalcTrigger,Trigger1Y)),NA())</f>
        <v>2.0670779265578875E-2</v>
      </c>
      <c r="Q3450" s="52">
        <f>IFERROR(_xll.qlIndexFixing(ONIndex1Y,I3450,TRUE,_xll.ohTrigger(RecalcTrigger,Trigger1Y)),NA())</f>
        <v>2.0458273743404476E-2</v>
      </c>
    </row>
    <row r="3451" spans="2:17" x14ac:dyDescent="0.2">
      <c r="B3451" s="46" t="s">
        <v>51</v>
      </c>
      <c r="D3451" s="49">
        <f>_xll.qlCalendarAdvance(LocalCalendar,$D3450,B3451,"f",FALSE)</f>
        <v>63993</v>
      </c>
      <c r="E3451" s="49">
        <f>_xll.qlInterestRateIndexValueDate(IndexON,D3451)</f>
        <v>63993</v>
      </c>
      <c r="F3451" s="52">
        <f>IFERROR(_xll.qlIndexFixing(IndexON,D3451,TRUE,_xll.ohTrigger(RecalcTrigger,TriggerON)),NA())</f>
        <v>1.2123189566519699E-2</v>
      </c>
      <c r="H3451" s="49">
        <f>_xll.qlCalendarAdvance(IborCalendar,$H3450,B3451,"f",FALSE)</f>
        <v>63964</v>
      </c>
      <c r="I3451" s="49">
        <f>_xll.qlInterestRateIndexValueDate(Index1M,$H3451)</f>
        <v>63969</v>
      </c>
      <c r="J3451" s="52">
        <f>IFERROR(_xll.qlIndexFixing(Index1M,$H3451,TRUE,_xll.ohTrigger(RecalcTrigger,Trigger1M)),NA())</f>
        <v>1.5203877177278891E-2</v>
      </c>
      <c r="K3451" s="52">
        <f>IFERROR(_xll.qlIndexFixing(ONIndex1M,I3451,TRUE,_xll.ohTrigger(RecalcTrigger,Trigger1M)),NA())</f>
        <v>1.5195215462613376E-2</v>
      </c>
      <c r="L3451" s="52">
        <f>IFERROR(_xll.qlIndexFixing(Index3M,H3451,TRUE,_xll.ohTrigger(RecalcTrigger,Trigger3M)),NA())</f>
        <v>1.6726685067474989E-2</v>
      </c>
      <c r="M3451" s="52">
        <f>IFERROR(_xll.qlIndexFixing(ONIndex3M,I3451,TRUE,_xll.ohTrigger(RecalcTrigger,Trigger3M)),NA())</f>
        <v>1.6692196483276689E-2</v>
      </c>
      <c r="N3451" s="52">
        <f>IFERROR(_xll.qlIndexFixing(Index6M,$H3451,TRUE,_xll.ohTrigger(RecalcTrigger,Trigger6M)),NA())</f>
        <v>1.8617263114377076E-2</v>
      </c>
      <c r="O3451" s="52">
        <f>IFERROR(_xll.qlIndexFixing(ONIndex6M,I3451,TRUE,_xll.ohTrigger(RecalcTrigger,Trigger6M)),NA())</f>
        <v>1.8531317258227986E-2</v>
      </c>
      <c r="P3451" s="52">
        <f>IFERROR(_xll.qlIndexFixing(Index1Y,$H3451,TRUE,_xll.ohTrigger(RecalcTrigger,Trigger1Y)),NA())</f>
        <v>2.0670758270507111E-2</v>
      </c>
      <c r="Q3451" s="52">
        <f>IFERROR(_xll.qlIndexFixing(ONIndex1Y,I3451,TRUE,_xll.ohTrigger(RecalcTrigger,Trigger1Y)),NA())</f>
        <v>2.0458244060188591E-2</v>
      </c>
    </row>
    <row r="3452" spans="2:17" x14ac:dyDescent="0.2">
      <c r="B3452" s="46" t="s">
        <v>51</v>
      </c>
      <c r="D3452" s="49">
        <f>_xll.qlCalendarAdvance(LocalCalendar,$D3451,B3452,"f",FALSE)</f>
        <v>64000</v>
      </c>
      <c r="E3452" s="49">
        <f>_xll.qlInterestRateIndexValueDate(IndexON,D3452)</f>
        <v>64000</v>
      </c>
      <c r="F3452" s="52">
        <f>IFERROR(_xll.qlIndexFixing(IndexON,D3452,TRUE,_xll.ohTrigger(RecalcTrigger,TriggerON)),NA())</f>
        <v>1.2123189566519699E-2</v>
      </c>
      <c r="H3452" s="49">
        <f>_xll.qlCalendarAdvance(IborCalendar,$H3451,B3452,"f",FALSE)</f>
        <v>63971</v>
      </c>
      <c r="I3452" s="49">
        <f>_xll.qlInterestRateIndexValueDate(Index1M,$H3452)</f>
        <v>63975</v>
      </c>
      <c r="J3452" s="52">
        <f>IFERROR(_xll.qlIndexFixing(Index1M,$H3452,TRUE,_xll.ohTrigger(RecalcTrigger,Trigger1M)),NA())</f>
        <v>1.5203877177278891E-2</v>
      </c>
      <c r="K3452" s="52">
        <f>IFERROR(_xll.qlIndexFixing(ONIndex1M,I3452,TRUE,_xll.ohTrigger(RecalcTrigger,Trigger1M)),NA())</f>
        <v>1.5195215462613376E-2</v>
      </c>
      <c r="L3452" s="52">
        <f>IFERROR(_xll.qlIndexFixing(Index3M,H3452,TRUE,_xll.ohTrigger(RecalcTrigger,Trigger3M)),NA())</f>
        <v>1.6727461182643431E-2</v>
      </c>
      <c r="M3452" s="52">
        <f>IFERROR(_xll.qlIndexFixing(ONIndex3M,I3452,TRUE,_xll.ohTrigger(RecalcTrigger,Trigger3M)),NA())</f>
        <v>1.6692196483276689E-2</v>
      </c>
      <c r="N3452" s="52">
        <f>IFERROR(_xll.qlIndexFixing(Index6M,$H3452,TRUE,_xll.ohTrigger(RecalcTrigger,Trigger6M)),NA())</f>
        <v>1.8618210598660926E-2</v>
      </c>
      <c r="O3452" s="52">
        <f>IFERROR(_xll.qlIndexFixing(ONIndex6M,I3452,TRUE,_xll.ohTrigger(RecalcTrigger,Trigger6M)),NA())</f>
        <v>1.8531304750952771E-2</v>
      </c>
      <c r="P3452" s="52">
        <f>IFERROR(_xll.qlIndexFixing(Index1Y,$H3452,TRUE,_xll.ohTrigger(RecalcTrigger,Trigger1Y)),NA())</f>
        <v>2.0670742792715569E-2</v>
      </c>
      <c r="Q3452" s="52">
        <f>IFERROR(_xll.qlIndexFixing(ONIndex1Y,I3452,TRUE,_xll.ohTrigger(RecalcTrigger,Trigger1Y)),NA())</f>
        <v>2.0458222061066067E-2</v>
      </c>
    </row>
    <row r="3453" spans="2:17" x14ac:dyDescent="0.2">
      <c r="B3453" s="46" t="s">
        <v>51</v>
      </c>
      <c r="D3453" s="49">
        <f>_xll.qlCalendarAdvance(LocalCalendar,$D3452,B3453,"f",FALSE)</f>
        <v>64007</v>
      </c>
      <c r="E3453" s="49">
        <f>_xll.qlInterestRateIndexValueDate(IndexON,D3453)</f>
        <v>64007</v>
      </c>
      <c r="F3453" s="52">
        <f>IFERROR(_xll.qlIndexFixing(IndexON,D3453,TRUE,_xll.ohTrigger(RecalcTrigger,TriggerON)),NA())</f>
        <v>1.2123189566546344E-2</v>
      </c>
      <c r="H3453" s="49">
        <f>_xll.qlCalendarAdvance(IborCalendar,$H3452,B3453,"f",FALSE)</f>
        <v>63978</v>
      </c>
      <c r="I3453" s="49">
        <f>_xll.qlInterestRateIndexValueDate(Index1M,$H3453)</f>
        <v>63982</v>
      </c>
      <c r="J3453" s="52">
        <f>IFERROR(_xll.qlIndexFixing(Index1M,$H3453,TRUE,_xll.ohTrigger(RecalcTrigger,Trigger1M)),NA())</f>
        <v>1.5204839996330474E-2</v>
      </c>
      <c r="K3453" s="52">
        <f>IFERROR(_xll.qlIndexFixing(ONIndex1M,I3453,TRUE,_xll.ohTrigger(RecalcTrigger,Trigger1M)),NA())</f>
        <v>1.519521546253344E-2</v>
      </c>
      <c r="L3453" s="52">
        <f>IFERROR(_xll.qlIndexFixing(Index3M,H3453,TRUE,_xll.ohTrigger(RecalcTrigger,Trigger3M)),NA())</f>
        <v>1.6727461182642563E-2</v>
      </c>
      <c r="M3453" s="52">
        <f>IFERROR(_xll.qlIndexFixing(ONIndex3M,I3453,TRUE,_xll.ohTrigger(RecalcTrigger,Trigger3M)),NA())</f>
        <v>1.6692196483276689E-2</v>
      </c>
      <c r="N3453" s="52">
        <f>IFERROR(_xll.qlIndexFixing(Index6M,$H3453,TRUE,_xll.ohTrigger(RecalcTrigger,Trigger6M)),NA())</f>
        <v>1.8618677444446053E-2</v>
      </c>
      <c r="O3453" s="52">
        <f>IFERROR(_xll.qlIndexFixing(ONIndex6M,I3453,TRUE,_xll.ohTrigger(RecalcTrigger,Trigger6M)),NA())</f>
        <v>1.8531290321375238E-2</v>
      </c>
      <c r="P3453" s="52">
        <f>IFERROR(_xll.qlIndexFixing(Index1Y,$H3453,TRUE,_xll.ohTrigger(RecalcTrigger,Trigger1Y)),NA())</f>
        <v>2.0671313315003353E-2</v>
      </c>
      <c r="Q3453" s="52">
        <f>IFERROR(_xll.qlIndexFixing(ONIndex1Y,I3453,TRUE,_xll.ohTrigger(RecalcTrigger,Trigger1Y)),NA())</f>
        <v>2.0458196680088747E-2</v>
      </c>
    </row>
    <row r="3454" spans="2:17" x14ac:dyDescent="0.2">
      <c r="B3454" s="46" t="s">
        <v>51</v>
      </c>
      <c r="D3454" s="49">
        <f>_xll.qlCalendarAdvance(LocalCalendar,$D3453,B3454,"f",FALSE)</f>
        <v>64014</v>
      </c>
      <c r="E3454" s="49">
        <f>_xll.qlInterestRateIndexValueDate(IndexON,D3454)</f>
        <v>64014</v>
      </c>
      <c r="F3454" s="52">
        <f>IFERROR(_xll.qlIndexFixing(IndexON,D3454,TRUE,_xll.ohTrigger(RecalcTrigger,TriggerON)),NA())</f>
        <v>1.2123189566519699E-2</v>
      </c>
      <c r="H3454" s="49">
        <f>_xll.qlCalendarAdvance(IborCalendar,$H3453,B3454,"f",FALSE)</f>
        <v>63985</v>
      </c>
      <c r="I3454" s="49">
        <f>_xll.qlInterestRateIndexValueDate(Index1M,$H3454)</f>
        <v>63989</v>
      </c>
      <c r="J3454" s="52">
        <f>IFERROR(_xll.qlIndexFixing(Index1M,$H3454,TRUE,_xll.ohTrigger(RecalcTrigger,Trigger1M)),NA())</f>
        <v>1.5204839996330474E-2</v>
      </c>
      <c r="K3454" s="52">
        <f>IFERROR(_xll.qlIndexFixing(ONIndex1M,I3454,TRUE,_xll.ohTrigger(RecalcTrigger,Trigger1M)),NA())</f>
        <v>1.519521546253344E-2</v>
      </c>
      <c r="L3454" s="52">
        <f>IFERROR(_xll.qlIndexFixing(Index3M,H3454,TRUE,_xll.ohTrigger(RecalcTrigger,Trigger3M)),NA())</f>
        <v>1.6727461182642563E-2</v>
      </c>
      <c r="M3454" s="52">
        <f>IFERROR(_xll.qlIndexFixing(ONIndex3M,I3454,TRUE,_xll.ohTrigger(RecalcTrigger,Trigger3M)),NA())</f>
        <v>1.6692196483196753E-2</v>
      </c>
      <c r="N3454" s="52">
        <f>IFERROR(_xll.qlIndexFixing(Index6M,$H3454,TRUE,_xll.ohTrigger(RecalcTrigger,Trigger6M)),NA())</f>
        <v>1.8618665356236488E-2</v>
      </c>
      <c r="O3454" s="52">
        <f>IFERROR(_xll.qlIndexFixing(ONIndex6M,I3454,TRUE,_xll.ohTrigger(RecalcTrigger,Trigger6M)),NA())</f>
        <v>1.8531276066218183E-2</v>
      </c>
      <c r="P3454" s="52">
        <f>IFERROR(_xll.qlIndexFixing(Index1Y,$H3454,TRUE,_xll.ohTrigger(RecalcTrigger,Trigger1Y)),NA())</f>
        <v>2.0671295883117256E-2</v>
      </c>
      <c r="Q3454" s="52">
        <f>IFERROR(_xll.qlIndexFixing(ONIndex1Y,I3454,TRUE,_xll.ohTrigger(RecalcTrigger,Trigger1Y)),NA())</f>
        <v>2.0458171605826081E-2</v>
      </c>
    </row>
    <row r="3455" spans="2:17" x14ac:dyDescent="0.2">
      <c r="B3455" s="46" t="s">
        <v>51</v>
      </c>
      <c r="D3455" s="49">
        <f>_xll.qlCalendarAdvance(LocalCalendar,$D3454,B3455,"f",FALSE)</f>
        <v>64021</v>
      </c>
      <c r="E3455" s="49">
        <f>_xll.qlInterestRateIndexValueDate(IndexON,D3455)</f>
        <v>64021</v>
      </c>
      <c r="F3455" s="52">
        <f>IFERROR(_xll.qlIndexFixing(IndexON,D3455,TRUE,_xll.ohTrigger(RecalcTrigger,TriggerON)),NA())</f>
        <v>1.2123189566493053E-2</v>
      </c>
      <c r="H3455" s="49">
        <f>_xll.qlCalendarAdvance(IborCalendar,$H3454,B3455,"f",FALSE)</f>
        <v>63992</v>
      </c>
      <c r="I3455" s="49">
        <f>_xll.qlInterestRateIndexValueDate(Index1M,$H3455)</f>
        <v>63996</v>
      </c>
      <c r="J3455" s="52">
        <f>IFERROR(_xll.qlIndexFixing(Index1M,$H3455,TRUE,_xll.ohTrigger(RecalcTrigger,Trigger1M)),NA())</f>
        <v>1.5204839996330474E-2</v>
      </c>
      <c r="K3455" s="52">
        <f>IFERROR(_xll.qlIndexFixing(ONIndex1M,I3455,TRUE,_xll.ohTrigger(RecalcTrigger,Trigger1M)),NA())</f>
        <v>1.519521546253344E-2</v>
      </c>
      <c r="L3455" s="52">
        <f>IFERROR(_xll.qlIndexFixing(Index3M,H3455,TRUE,_xll.ohTrigger(RecalcTrigger,Trigger3M)),NA())</f>
        <v>1.6727461182643431E-2</v>
      </c>
      <c r="M3455" s="52">
        <f>IFERROR(_xll.qlIndexFixing(ONIndex3M,I3455,TRUE,_xll.ohTrigger(RecalcTrigger,Trigger3M)),NA())</f>
        <v>1.6692196483276689E-2</v>
      </c>
      <c r="N3455" s="52">
        <f>IFERROR(_xll.qlIndexFixing(Index6M,$H3455,TRUE,_xll.ohTrigger(RecalcTrigger,Trigger6M)),NA())</f>
        <v>1.8618653444129538E-2</v>
      </c>
      <c r="O3455" s="52">
        <f>IFERROR(_xll.qlIndexFixing(ONIndex6M,I3455,TRUE,_xll.ohTrigger(RecalcTrigger,Trigger6M)),NA())</f>
        <v>1.8531261985321734E-2</v>
      </c>
      <c r="P3455" s="52">
        <f>IFERROR(_xll.qlIndexFixing(Index1Y,$H3455,TRUE,_xll.ohTrigger(RecalcTrigger,Trigger1Y)),NA())</f>
        <v>2.0671278764513454E-2</v>
      </c>
      <c r="Q3455" s="52">
        <f>IFERROR(_xll.qlIndexFixing(ONIndex1Y,I3455,TRUE,_xll.ohTrigger(RecalcTrigger,Trigger1Y)),NA())</f>
        <v>2.0458146838677749E-2</v>
      </c>
    </row>
    <row r="3456" spans="2:17" x14ac:dyDescent="0.2">
      <c r="B3456" s="46" t="s">
        <v>51</v>
      </c>
      <c r="D3456" s="49">
        <f>_xll.qlCalendarAdvance(LocalCalendar,$D3455,B3456,"f",FALSE)</f>
        <v>64028</v>
      </c>
      <c r="E3456" s="49">
        <f>_xll.qlInterestRateIndexValueDate(IndexON,D3456)</f>
        <v>64028</v>
      </c>
      <c r="F3456" s="52">
        <f>IFERROR(_xll.qlIndexFixing(IndexON,D3456,TRUE,_xll.ohTrigger(RecalcTrigger,TriggerON)),NA())</f>
        <v>1.2123189566519699E-2</v>
      </c>
      <c r="H3456" s="49">
        <f>_xll.qlCalendarAdvance(IborCalendar,$H3455,B3456,"f",FALSE)</f>
        <v>63999</v>
      </c>
      <c r="I3456" s="49">
        <f>_xll.qlInterestRateIndexValueDate(Index1M,$H3456)</f>
        <v>64003</v>
      </c>
      <c r="J3456" s="52">
        <f>IFERROR(_xll.qlIndexFixing(Index1M,$H3456,TRUE,_xll.ohTrigger(RecalcTrigger,Trigger1M)),NA())</f>
        <v>1.5204839996333052E-2</v>
      </c>
      <c r="K3456" s="52">
        <f>IFERROR(_xll.qlIndexFixing(ONIndex1M,I3456,TRUE,_xll.ohTrigger(RecalcTrigger,Trigger1M)),NA())</f>
        <v>1.5195215462613376E-2</v>
      </c>
      <c r="L3456" s="52">
        <f>IFERROR(_xll.qlIndexFixing(Index3M,H3456,TRUE,_xll.ohTrigger(RecalcTrigger,Trigger3M)),NA())</f>
        <v>1.6727461182643431E-2</v>
      </c>
      <c r="M3456" s="52">
        <f>IFERROR(_xll.qlIndexFixing(ONIndex3M,I3456,TRUE,_xll.ohTrigger(RecalcTrigger,Trigger3M)),NA())</f>
        <v>1.6692196483276689E-2</v>
      </c>
      <c r="N3456" s="52">
        <f>IFERROR(_xll.qlIndexFixing(Index6M,$H3456,TRUE,_xll.ohTrigger(RecalcTrigger,Trigger6M)),NA())</f>
        <v>1.8618641708126063E-2</v>
      </c>
      <c r="O3456" s="52">
        <f>IFERROR(_xll.qlIndexFixing(ONIndex6M,I3456,TRUE,_xll.ohTrigger(RecalcTrigger,Trigger6M)),NA())</f>
        <v>1.8531248079085572E-2</v>
      </c>
      <c r="P3456" s="52">
        <f>IFERROR(_xll.qlIndexFixing(Index1Y,$H3456,TRUE,_xll.ohTrigger(RecalcTrigger,Trigger1Y)),NA())</f>
        <v>2.0671261959191729E-2</v>
      </c>
      <c r="Q3456" s="52">
        <f>IFERROR(_xll.qlIndexFixing(ONIndex1Y,I3456,TRUE,_xll.ohTrigger(RecalcTrigger,Trigger1Y)),NA())</f>
        <v>2.0458122378403942E-2</v>
      </c>
    </row>
    <row r="3457" spans="2:17" x14ac:dyDescent="0.2">
      <c r="B3457" s="46" t="s">
        <v>51</v>
      </c>
      <c r="D3457" s="49">
        <f>_xll.qlCalendarAdvance(LocalCalendar,$D3456,B3457,"f",FALSE)</f>
        <v>64035</v>
      </c>
      <c r="E3457" s="49">
        <f>_xll.qlInterestRateIndexValueDate(IndexON,D3457)</f>
        <v>64035</v>
      </c>
      <c r="F3457" s="52">
        <f>IFERROR(_xll.qlIndexFixing(IndexON,D3457,TRUE,_xll.ohTrigger(RecalcTrigger,TriggerON)),NA())</f>
        <v>1.2123189566519699E-2</v>
      </c>
      <c r="H3457" s="49">
        <f>_xll.qlCalendarAdvance(IborCalendar,$H3456,B3457,"f",FALSE)</f>
        <v>64006</v>
      </c>
      <c r="I3457" s="49">
        <f>_xll.qlInterestRateIndexValueDate(Index1M,$H3457)</f>
        <v>64010</v>
      </c>
      <c r="J3457" s="52">
        <f>IFERROR(_xll.qlIndexFixing(Index1M,$H3457,TRUE,_xll.ohTrigger(RecalcTrigger,Trigger1M)),NA())</f>
        <v>1.520451904761444E-2</v>
      </c>
      <c r="K3457" s="52">
        <f>IFERROR(_xll.qlIndexFixing(ONIndex1M,I3457,TRUE,_xll.ohTrigger(RecalcTrigger,Trigger1M)),NA())</f>
        <v>1.519521546253344E-2</v>
      </c>
      <c r="L3457" s="52">
        <f>IFERROR(_xll.qlIndexFixing(Index3M,H3457,TRUE,_xll.ohTrigger(RecalcTrigger,Trigger3M)),NA())</f>
        <v>1.6727073119059153E-2</v>
      </c>
      <c r="M3457" s="52">
        <f>IFERROR(_xll.qlIndexFixing(ONIndex3M,I3457,TRUE,_xll.ohTrigger(RecalcTrigger,Trigger3M)),NA())</f>
        <v>1.6692196483276689E-2</v>
      </c>
      <c r="N3457" s="52">
        <f>IFERROR(_xll.qlIndexFixing(Index6M,$H3457,TRUE,_xll.ohTrigger(RecalcTrigger,Trigger6M)),NA())</f>
        <v>1.8618150978302876E-2</v>
      </c>
      <c r="O3457" s="52">
        <f>IFERROR(_xll.qlIndexFixing(ONIndex6M,I3457,TRUE,_xll.ohTrigger(RecalcTrigger,Trigger6M)),NA())</f>
        <v>1.8531234347189951E-2</v>
      </c>
      <c r="P3457" s="52">
        <f>IFERROR(_xll.qlIndexFixing(Index1Y,$H3457,TRUE,_xll.ohTrigger(RecalcTrigger,Trigger1Y)),NA())</f>
        <v>2.0671245467152082E-2</v>
      </c>
      <c r="Q3457" s="52">
        <f>IFERROR(_xll.qlIndexFixing(ONIndex1Y,I3457,TRUE,_xll.ohTrigger(RecalcTrigger,Trigger1Y)),NA())</f>
        <v>2.045809822484479E-2</v>
      </c>
    </row>
    <row r="3458" spans="2:17" x14ac:dyDescent="0.2">
      <c r="B3458" s="46" t="s">
        <v>51</v>
      </c>
      <c r="D3458" s="49">
        <f>_xll.qlCalendarAdvance(LocalCalendar,$D3457,B3458,"f",FALSE)</f>
        <v>64042</v>
      </c>
      <c r="E3458" s="49">
        <f>_xll.qlInterestRateIndexValueDate(IndexON,D3458)</f>
        <v>64042</v>
      </c>
      <c r="F3458" s="52">
        <f>IFERROR(_xll.qlIndexFixing(IndexON,D3458,TRUE,_xll.ohTrigger(RecalcTrigger,TriggerON)),NA())</f>
        <v>1.2123189566519699E-2</v>
      </c>
      <c r="H3458" s="49">
        <f>_xll.qlCalendarAdvance(IborCalendar,$H3457,B3458,"f",FALSE)</f>
        <v>64013</v>
      </c>
      <c r="I3458" s="49">
        <f>_xll.qlInterestRateIndexValueDate(Index1M,$H3458)</f>
        <v>64019</v>
      </c>
      <c r="J3458" s="52">
        <f>IFERROR(_xll.qlIndexFixing(Index1M,$H3458,TRUE,_xll.ohTrigger(RecalcTrigger,Trigger1M)),NA())</f>
        <v>1.520451904761444E-2</v>
      </c>
      <c r="K3458" s="52">
        <f>IFERROR(_xll.qlIndexFixing(ONIndex1M,I3458,TRUE,_xll.ohTrigger(RecalcTrigger,Trigger1M)),NA())</f>
        <v>1.519521546253344E-2</v>
      </c>
      <c r="L3458" s="52">
        <f>IFERROR(_xll.qlIndexFixing(Index3M,H3458,TRUE,_xll.ohTrigger(RecalcTrigger,Trigger3M)),NA())</f>
        <v>1.6727073119058276E-2</v>
      </c>
      <c r="M3458" s="52">
        <f>IFERROR(_xll.qlIndexFixing(ONIndex3M,I3458,TRUE,_xll.ohTrigger(RecalcTrigger,Trigger3M)),NA())</f>
        <v>1.6692196483196753E-2</v>
      </c>
      <c r="N3458" s="52">
        <f>IFERROR(_xll.qlIndexFixing(Index6M,$H3458,TRUE,_xll.ohTrigger(RecalcTrigger,Trigger6M)),NA())</f>
        <v>1.8618136358917393E-2</v>
      </c>
      <c r="O3458" s="52">
        <f>IFERROR(_xll.qlIndexFixing(ONIndex6M,I3458,TRUE,_xll.ohTrigger(RecalcTrigger,Trigger6M)),NA())</f>
        <v>1.8531216948307616E-2</v>
      </c>
      <c r="P3458" s="52">
        <f>IFERROR(_xll.qlIndexFixing(Index1Y,$H3458,TRUE,_xll.ohTrigger(RecalcTrigger,Trigger1Y)),NA())</f>
        <v>2.0671224723432989E-2</v>
      </c>
      <c r="Q3458" s="52">
        <f>IFERROR(_xll.qlIndexFixing(ONIndex1Y,I3458,TRUE,_xll.ohTrigger(RecalcTrigger,Trigger1Y)),NA())</f>
        <v>2.0458067621085263E-2</v>
      </c>
    </row>
    <row r="3459" spans="2:17" x14ac:dyDescent="0.2">
      <c r="B3459" s="46" t="s">
        <v>51</v>
      </c>
      <c r="D3459" s="49">
        <f>_xll.qlCalendarAdvance(LocalCalendar,$D3458,B3459,"f",FALSE)</f>
        <v>64049</v>
      </c>
      <c r="E3459" s="49">
        <f>_xll.qlInterestRateIndexValueDate(IndexON,D3459)</f>
        <v>64049</v>
      </c>
      <c r="F3459" s="52">
        <f>IFERROR(_xll.qlIndexFixing(IndexON,D3459,TRUE,_xll.ohTrigger(RecalcTrigger,TriggerON)),NA())</f>
        <v>1.2123189566519699E-2</v>
      </c>
      <c r="H3459" s="49">
        <f>_xll.qlCalendarAdvance(IborCalendar,$H3458,B3459,"f",FALSE)</f>
        <v>64020</v>
      </c>
      <c r="I3459" s="49">
        <f>_xll.qlInterestRateIndexValueDate(Index1M,$H3459)</f>
        <v>64024</v>
      </c>
      <c r="J3459" s="52">
        <f>IFERROR(_xll.qlIndexFixing(Index1M,$H3459,TRUE,_xll.ohTrigger(RecalcTrigger,Trigger1M)),NA())</f>
        <v>1.520451904761444E-2</v>
      </c>
      <c r="K3459" s="52">
        <f>IFERROR(_xll.qlIndexFixing(ONIndex1M,I3459,TRUE,_xll.ohTrigger(RecalcTrigger,Trigger1M)),NA())</f>
        <v>1.519521546253344E-2</v>
      </c>
      <c r="L3459" s="52">
        <f>IFERROR(_xll.qlIndexFixing(Index3M,H3459,TRUE,_xll.ohTrigger(RecalcTrigger,Trigger3M)),NA())</f>
        <v>1.6727073119059153E-2</v>
      </c>
      <c r="M3459" s="52">
        <f>IFERROR(_xll.qlIndexFixing(ONIndex3M,I3459,TRUE,_xll.ohTrigger(RecalcTrigger,Trigger3M)),NA())</f>
        <v>1.6692196483356625E-2</v>
      </c>
      <c r="N3459" s="52">
        <f>IFERROR(_xll.qlIndexFixing(Index6M,$H3459,TRUE,_xll.ohTrigger(RecalcTrigger,Trigger6M)),NA())</f>
        <v>1.8618128362816996E-2</v>
      </c>
      <c r="O3459" s="52">
        <f>IFERROR(_xll.qlIndexFixing(ONIndex6M,I3459,TRUE,_xll.ohTrigger(RecalcTrigger,Trigger6M)),NA())</f>
        <v>1.8531207406820016E-2</v>
      </c>
      <c r="P3459" s="52">
        <f>IFERROR(_xll.qlIndexFixing(Index1Y,$H3459,TRUE,_xll.ohTrigger(RecalcTrigger,Trigger1Y)),NA())</f>
        <v>2.0671213422917712E-2</v>
      </c>
      <c r="Q3459" s="52">
        <f>IFERROR(_xll.qlIndexFixing(ONIndex1Y,I3459,TRUE,_xll.ohTrigger(RecalcTrigger,Trigger1Y)),NA())</f>
        <v>2.0458050838270125E-2</v>
      </c>
    </row>
    <row r="3460" spans="2:17" x14ac:dyDescent="0.2">
      <c r="B3460" s="46" t="s">
        <v>51</v>
      </c>
      <c r="D3460" s="49">
        <f>_xll.qlCalendarAdvance(LocalCalendar,$D3459,B3460,"f",FALSE)</f>
        <v>64056</v>
      </c>
      <c r="E3460" s="49">
        <f>_xll.qlInterestRateIndexValueDate(IndexON,D3460)</f>
        <v>64056</v>
      </c>
      <c r="F3460" s="52">
        <f>IFERROR(_xll.qlIndexFixing(IndexON,D3460,TRUE,_xll.ohTrigger(RecalcTrigger,TriggerON)),NA())</f>
        <v>1.2123189566519699E-2</v>
      </c>
      <c r="H3460" s="49">
        <f>_xll.qlCalendarAdvance(IborCalendar,$H3459,B3460,"f",FALSE)</f>
        <v>64027</v>
      </c>
      <c r="I3460" s="49">
        <f>_xll.qlInterestRateIndexValueDate(Index1M,$H3460)</f>
        <v>64031</v>
      </c>
      <c r="J3460" s="52">
        <f>IFERROR(_xll.qlIndexFixing(Index1M,$H3460,TRUE,_xll.ohTrigger(RecalcTrigger,Trigger1M)),NA())</f>
        <v>1.5204519047617104E-2</v>
      </c>
      <c r="K3460" s="52">
        <f>IFERROR(_xll.qlIndexFixing(ONIndex1M,I3460,TRUE,_xll.ohTrigger(RecalcTrigger,Trigger1M)),NA())</f>
        <v>1.5195215462613376E-2</v>
      </c>
      <c r="L3460" s="52">
        <f>IFERROR(_xll.qlIndexFixing(Index3M,H3460,TRUE,_xll.ohTrigger(RecalcTrigger,Trigger3M)),NA())</f>
        <v>1.6727073119059153E-2</v>
      </c>
      <c r="M3460" s="52">
        <f>IFERROR(_xll.qlIndexFixing(ONIndex3M,I3460,TRUE,_xll.ohTrigger(RecalcTrigger,Trigger3M)),NA())</f>
        <v>1.6692196483276689E-2</v>
      </c>
      <c r="N3460" s="52">
        <f>IFERROR(_xll.qlIndexFixing(Index6M,$H3460,TRUE,_xll.ohTrigger(RecalcTrigger,Trigger6M)),NA())</f>
        <v>1.861811731921599E-2</v>
      </c>
      <c r="O3460" s="52">
        <f>IFERROR(_xll.qlIndexFixing(ONIndex6M,I3460,TRUE,_xll.ohTrigger(RecalcTrigger,Trigger6M)),NA())</f>
        <v>1.8531194198345702E-2</v>
      </c>
      <c r="P3460" s="52">
        <f>IFERROR(_xll.qlIndexFixing(Index1Y,$H3460,TRUE,_xll.ohTrigger(RecalcTrigger,Trigger1Y)),NA())</f>
        <v>2.0671197870723208E-2</v>
      </c>
      <c r="Q3460" s="52">
        <f>IFERROR(_xll.qlIndexFixing(ONIndex1Y,I3460,TRUE,_xll.ohTrigger(RecalcTrigger,Trigger1Y)),NA())</f>
        <v>2.0458027605254614E-2</v>
      </c>
    </row>
    <row r="3461" spans="2:17" x14ac:dyDescent="0.2">
      <c r="B3461" s="46" t="s">
        <v>51</v>
      </c>
      <c r="D3461" s="49">
        <f>_xll.qlCalendarAdvance(LocalCalendar,$D3460,B3461,"f",FALSE)</f>
        <v>64063</v>
      </c>
      <c r="E3461" s="49">
        <f>_xll.qlInterestRateIndexValueDate(IndexON,D3461)</f>
        <v>64063</v>
      </c>
      <c r="F3461" s="52">
        <f>IFERROR(_xll.qlIndexFixing(IndexON,D3461,TRUE,_xll.ohTrigger(RecalcTrigger,TriggerON)),NA())</f>
        <v>1.2123393689325024E-2</v>
      </c>
      <c r="H3461" s="49">
        <f>_xll.qlCalendarAdvance(IborCalendar,$H3460,B3461,"f",FALSE)</f>
        <v>64034</v>
      </c>
      <c r="I3461" s="49">
        <f>_xll.qlInterestRateIndexValueDate(Index1M,$H3461)</f>
        <v>64038</v>
      </c>
      <c r="J3461" s="52">
        <f>IFERROR(_xll.qlIndexFixing(Index1M,$H3461,TRUE,_xll.ohTrigger(RecalcTrigger,Trigger1M)),NA())</f>
        <v>1.520451904761444E-2</v>
      </c>
      <c r="K3461" s="52">
        <f>IFERROR(_xll.qlIndexFixing(ONIndex1M,I3461,TRUE,_xll.ohTrigger(RecalcTrigger,Trigger1M)),NA())</f>
        <v>1.519521546253344E-2</v>
      </c>
      <c r="L3461" s="52">
        <f>IFERROR(_xll.qlIndexFixing(Index3M,H3461,TRUE,_xll.ohTrigger(RecalcTrigger,Trigger3M)),NA())</f>
        <v>1.6727073119059153E-2</v>
      </c>
      <c r="M3461" s="52">
        <f>IFERROR(_xll.qlIndexFixing(ONIndex3M,I3461,TRUE,_xll.ohTrigger(RecalcTrigger,Trigger3M)),NA())</f>
        <v>1.6692196483356625E-2</v>
      </c>
      <c r="N3461" s="52">
        <f>IFERROR(_xll.qlIndexFixing(Index6M,$H3461,TRUE,_xll.ohTrigger(RecalcTrigger,Trigger6M)),NA())</f>
        <v>1.861810645170757E-2</v>
      </c>
      <c r="O3461" s="52">
        <f>IFERROR(_xll.qlIndexFixing(ONIndex6M,I3461,TRUE,_xll.ohTrigger(RecalcTrigger,Trigger6M)),NA())</f>
        <v>1.8531181164291866E-2</v>
      </c>
      <c r="P3461" s="52">
        <f>IFERROR(_xll.qlIndexFixing(Index1Y,$H3461,TRUE,_xll.ohTrigger(RecalcTrigger,Trigger1Y)),NA())</f>
        <v>2.0671182631810999E-2</v>
      </c>
      <c r="Q3461" s="52">
        <f>IFERROR(_xll.qlIndexFixing(ONIndex1Y,I3461,TRUE,_xll.ohTrigger(RecalcTrigger,Trigger1Y)),NA())</f>
        <v>2.04580046792735E-2</v>
      </c>
    </row>
    <row r="3462" spans="2:17" x14ac:dyDescent="0.2">
      <c r="B3462" s="46" t="s">
        <v>51</v>
      </c>
      <c r="D3462" s="49">
        <f>_xll.qlCalendarAdvance(LocalCalendar,$D3461,B3462,"f",FALSE)</f>
        <v>64070</v>
      </c>
      <c r="E3462" s="49">
        <f>_xll.qlInterestRateIndexValueDate(IndexON,D3462)</f>
        <v>64070</v>
      </c>
      <c r="F3462" s="52">
        <f>IFERROR(_xll.qlIndexFixing(IndexON,D3462,TRUE,_xll.ohTrigger(RecalcTrigger,TriggerON)),NA())</f>
        <v>1.2123189566519699E-2</v>
      </c>
      <c r="H3462" s="49">
        <f>_xll.qlCalendarAdvance(IborCalendar,$H3461,B3462,"f",FALSE)</f>
        <v>64041</v>
      </c>
      <c r="I3462" s="49">
        <f>_xll.qlInterestRateIndexValueDate(Index1M,$H3462)</f>
        <v>64046</v>
      </c>
      <c r="J3462" s="52">
        <f>IFERROR(_xll.qlIndexFixing(Index1M,$H3462,TRUE,_xll.ohTrigger(RecalcTrigger,Trigger1M)),NA())</f>
        <v>1.5204839996333052E-2</v>
      </c>
      <c r="K3462" s="52">
        <f>IFERROR(_xll.qlIndexFixing(ONIndex1M,I3462,TRUE,_xll.ohTrigger(RecalcTrigger,Trigger1M)),NA())</f>
        <v>1.5195215462613376E-2</v>
      </c>
      <c r="L3462" s="52">
        <f>IFERROR(_xll.qlIndexFixing(Index3M,H3462,TRUE,_xll.ohTrigger(RecalcTrigger,Trigger3M)),NA())</f>
        <v>1.6727461182643431E-2</v>
      </c>
      <c r="M3462" s="52">
        <f>IFERROR(_xll.qlIndexFixing(ONIndex3M,I3462,TRUE,_xll.ohTrigger(RecalcTrigger,Trigger3M)),NA())</f>
        <v>1.6692196483276689E-2</v>
      </c>
      <c r="N3462" s="52">
        <f>IFERROR(_xll.qlIndexFixing(Index6M,$H3462,TRUE,_xll.ohTrigger(RecalcTrigger,Trigger6M)),NA())</f>
        <v>1.8618573479017179E-2</v>
      </c>
      <c r="O3462" s="52">
        <f>IFERROR(_xll.qlIndexFixing(ONIndex6M,I3462,TRUE,_xll.ohTrigger(RecalcTrigger,Trigger6M)),NA())</f>
        <v>1.8531166481876582E-2</v>
      </c>
      <c r="P3462" s="52">
        <f>IFERROR(_xll.qlIndexFixing(Index1Y,$H3462,TRUE,_xll.ohTrigger(RecalcTrigger,Trigger1Y)),NA())</f>
        <v>2.0671165599521101E-2</v>
      </c>
      <c r="Q3462" s="52">
        <f>IFERROR(_xll.qlIndexFixing(ONIndex1Y,I3462,TRUE,_xll.ohTrigger(RecalcTrigger,Trigger1Y)),NA())</f>
        <v>2.0457978853611891E-2</v>
      </c>
    </row>
    <row r="3463" spans="2:17" x14ac:dyDescent="0.2">
      <c r="B3463" s="46" t="s">
        <v>51</v>
      </c>
      <c r="D3463" s="49">
        <f>_xll.qlCalendarAdvance(LocalCalendar,$D3462,B3463,"f",FALSE)</f>
        <v>64077</v>
      </c>
      <c r="E3463" s="49">
        <f>_xll.qlInterestRateIndexValueDate(IndexON,D3463)</f>
        <v>64077</v>
      </c>
      <c r="F3463" s="52">
        <f>IFERROR(_xll.qlIndexFixing(IndexON,D3463,TRUE,_xll.ohTrigger(RecalcTrigger,TriggerON)),NA())</f>
        <v>1.2123189566519699E-2</v>
      </c>
      <c r="H3463" s="49">
        <f>_xll.qlCalendarAdvance(IborCalendar,$H3462,B3463,"f",FALSE)</f>
        <v>64048</v>
      </c>
      <c r="I3463" s="49">
        <f>_xll.qlInterestRateIndexValueDate(Index1M,$H3463)</f>
        <v>64052</v>
      </c>
      <c r="J3463" s="52">
        <f>IFERROR(_xll.qlIndexFixing(Index1M,$H3463,TRUE,_xll.ohTrigger(RecalcTrigger,Trigger1M)),NA())</f>
        <v>1.5204839996330474E-2</v>
      </c>
      <c r="K3463" s="52">
        <f>IFERROR(_xll.qlIndexFixing(ONIndex1M,I3463,TRUE,_xll.ohTrigger(RecalcTrigger,Trigger1M)),NA())</f>
        <v>1.519521546253344E-2</v>
      </c>
      <c r="L3463" s="52">
        <f>IFERROR(_xll.qlIndexFixing(Index3M,H3463,TRUE,_xll.ohTrigger(RecalcTrigger,Trigger3M)),NA())</f>
        <v>1.6727461182643431E-2</v>
      </c>
      <c r="M3463" s="52">
        <f>IFERROR(_xll.qlIndexFixing(ONIndex3M,I3463,TRUE,_xll.ohTrigger(RecalcTrigger,Trigger3M)),NA())</f>
        <v>1.6692196483276689E-2</v>
      </c>
      <c r="N3463" s="52">
        <f>IFERROR(_xll.qlIndexFixing(Index6M,$H3463,TRUE,_xll.ohTrigger(RecalcTrigger,Trigger6M)),NA())</f>
        <v>1.8618564486984842E-2</v>
      </c>
      <c r="O3463" s="52">
        <f>IFERROR(_xll.qlIndexFixing(ONIndex6M,I3463,TRUE,_xll.ohTrigger(RecalcTrigger,Trigger6M)),NA())</f>
        <v>1.8531155619605499E-2</v>
      </c>
      <c r="P3463" s="52">
        <f>IFERROR(_xll.qlIndexFixing(Index1Y,$H3463,TRUE,_xll.ohTrigger(RecalcTrigger,Trigger1Y)),NA())</f>
        <v>2.0671153093831284E-2</v>
      </c>
      <c r="Q3463" s="52">
        <f>IFERROR(_xll.qlIndexFixing(ONIndex1Y,I3463,TRUE,_xll.ohTrigger(RecalcTrigger,Trigger1Y)),NA())</f>
        <v>2.0457959747455234E-2</v>
      </c>
    </row>
    <row r="3464" spans="2:17" x14ac:dyDescent="0.2">
      <c r="B3464" s="46" t="s">
        <v>51</v>
      </c>
      <c r="D3464" s="49">
        <f>_xll.qlCalendarAdvance(LocalCalendar,$D3463,B3464,"f",FALSE)</f>
        <v>64084</v>
      </c>
      <c r="E3464" s="49">
        <f>_xll.qlInterestRateIndexValueDate(IndexON,D3464)</f>
        <v>64084</v>
      </c>
      <c r="F3464" s="52">
        <f>IFERROR(_xll.qlIndexFixing(IndexON,D3464,TRUE,_xll.ohTrigger(RecalcTrigger,TriggerON)),NA())</f>
        <v>1.2123189566519699E-2</v>
      </c>
      <c r="H3464" s="49">
        <f>_xll.qlCalendarAdvance(IborCalendar,$H3463,B3464,"f",FALSE)</f>
        <v>64055</v>
      </c>
      <c r="I3464" s="49">
        <f>_xll.qlInterestRateIndexValueDate(Index1M,$H3464)</f>
        <v>64059</v>
      </c>
      <c r="J3464" s="52">
        <f>IFERROR(_xll.qlIndexFixing(Index1M,$H3464,TRUE,_xll.ohTrigger(RecalcTrigger,Trigger1M)),NA())</f>
        <v>1.5204839996330474E-2</v>
      </c>
      <c r="K3464" s="52">
        <f>IFERROR(_xll.qlIndexFixing(ONIndex1M,I3464,TRUE,_xll.ohTrigger(RecalcTrigger,Trigger1M)),NA())</f>
        <v>1.5195215462613376E-2</v>
      </c>
      <c r="L3464" s="52">
        <f>IFERROR(_xll.qlIndexFixing(Index3M,H3464,TRUE,_xll.ohTrigger(RecalcTrigger,Trigger3M)),NA())</f>
        <v>1.6727461182643431E-2</v>
      </c>
      <c r="M3464" s="52">
        <f>IFERROR(_xll.qlIndexFixing(ONIndex3M,I3464,TRUE,_xll.ohTrigger(RecalcTrigger,Trigger3M)),NA())</f>
        <v>1.6692196483276689E-2</v>
      </c>
      <c r="N3464" s="52">
        <f>IFERROR(_xll.qlIndexFixing(Index6M,$H3464,TRUE,_xll.ohTrigger(RecalcTrigger,Trigger6M)),NA())</f>
        <v>1.8618554159805296E-2</v>
      </c>
      <c r="O3464" s="52">
        <f>IFERROR(_xll.qlIndexFixing(ONIndex6M,I3464,TRUE,_xll.ohTrigger(RecalcTrigger,Trigger6M)),NA())</f>
        <v>1.8531143108813097E-2</v>
      </c>
      <c r="P3464" s="52">
        <f>IFERROR(_xll.qlIndexFixing(Index1Y,$H3464,TRUE,_xll.ohTrigger(RecalcTrigger,Trigger1Y)),NA())</f>
        <v>2.0671138794764E-2</v>
      </c>
      <c r="Q3464" s="52">
        <f>IFERROR(_xll.qlIndexFixing(ONIndex1Y,I3464,TRUE,_xll.ohTrigger(RecalcTrigger,Trigger1Y)),NA())</f>
        <v>2.045793774185789E-2</v>
      </c>
    </row>
    <row r="3465" spans="2:17" x14ac:dyDescent="0.2">
      <c r="B3465" s="46" t="s">
        <v>51</v>
      </c>
      <c r="D3465" s="49">
        <f>_xll.qlCalendarAdvance(LocalCalendar,$D3464,B3465,"f",FALSE)</f>
        <v>64091</v>
      </c>
      <c r="E3465" s="49">
        <f>_xll.qlInterestRateIndexValueDate(IndexON,D3465)</f>
        <v>64091</v>
      </c>
      <c r="F3465" s="52">
        <f>IFERROR(_xll.qlIndexFixing(IndexON,D3465,TRUE,_xll.ohTrigger(RecalcTrigger,TriggerON)),NA())</f>
        <v>1.2123189566519699E-2</v>
      </c>
      <c r="H3465" s="49">
        <f>_xll.qlCalendarAdvance(IborCalendar,$H3464,B3465,"f",FALSE)</f>
        <v>64062</v>
      </c>
      <c r="I3465" s="49">
        <f>_xll.qlInterestRateIndexValueDate(Index1M,$H3465)</f>
        <v>64067</v>
      </c>
      <c r="J3465" s="52">
        <f>IFERROR(_xll.qlIndexFixing(Index1M,$H3465,TRUE,_xll.ohTrigger(RecalcTrigger,Trigger1M)),NA())</f>
        <v>1.5204839996330474E-2</v>
      </c>
      <c r="K3465" s="52">
        <f>IFERROR(_xll.qlIndexFixing(ONIndex1M,I3465,TRUE,_xll.ohTrigger(RecalcTrigger,Trigger1M)),NA())</f>
        <v>1.519521546253344E-2</v>
      </c>
      <c r="L3465" s="52">
        <f>IFERROR(_xll.qlIndexFixing(Index3M,H3465,TRUE,_xll.ohTrigger(RecalcTrigger,Trigger3M)),NA())</f>
        <v>1.6727461182642563E-2</v>
      </c>
      <c r="M3465" s="52">
        <f>IFERROR(_xll.qlIndexFixing(ONIndex3M,I3465,TRUE,_xll.ohTrigger(RecalcTrigger,Trigger3M)),NA())</f>
        <v>1.6692196483276689E-2</v>
      </c>
      <c r="N3465" s="52">
        <f>IFERROR(_xll.qlIndexFixing(Index6M,$H3465,TRUE,_xll.ohTrigger(RecalcTrigger,Trigger6M)),NA())</f>
        <v>1.8619021858400205E-2</v>
      </c>
      <c r="O3465" s="52">
        <f>IFERROR(_xll.qlIndexFixing(ONIndex6M,I3465,TRUE,_xll.ohTrigger(RecalcTrigger,Trigger6M)),NA())</f>
        <v>1.853112902463927E-2</v>
      </c>
      <c r="P3465" s="52">
        <f>IFERROR(_xll.qlIndexFixing(Index1Y,$H3465,TRUE,_xll.ohTrigger(RecalcTrigger,Trigger1Y)),NA())</f>
        <v>2.0671122836583213E-2</v>
      </c>
      <c r="Q3465" s="52">
        <f>IFERROR(_xll.qlIndexFixing(ONIndex1Y,I3465,TRUE,_xll.ohTrigger(RecalcTrigger,Trigger1Y)),NA())</f>
        <v>2.0457912968394609E-2</v>
      </c>
    </row>
    <row r="3466" spans="2:17" x14ac:dyDescent="0.2">
      <c r="B3466" s="46" t="s">
        <v>51</v>
      </c>
      <c r="D3466" s="49">
        <f>_xll.qlCalendarAdvance(LocalCalendar,$D3465,B3466,"f",FALSE)</f>
        <v>64098</v>
      </c>
      <c r="E3466" s="49">
        <f>_xll.qlInterestRateIndexValueDate(IndexON,D3466)</f>
        <v>64098</v>
      </c>
      <c r="F3466" s="52">
        <f>IFERROR(_xll.qlIndexFixing(IndexON,D3466,TRUE,_xll.ohTrigger(RecalcTrigger,TriggerON)),NA())</f>
        <v>1.2123189566519699E-2</v>
      </c>
      <c r="H3466" s="49">
        <f>_xll.qlCalendarAdvance(IborCalendar,$H3465,B3466,"f",FALSE)</f>
        <v>64069</v>
      </c>
      <c r="I3466" s="49">
        <f>_xll.qlInterestRateIndexValueDate(Index1M,$H3466)</f>
        <v>64073</v>
      </c>
      <c r="J3466" s="52">
        <f>IFERROR(_xll.qlIndexFixing(Index1M,$H3466,TRUE,_xll.ohTrigger(RecalcTrigger,Trigger1M)),NA())</f>
        <v>1.520451904761444E-2</v>
      </c>
      <c r="K3466" s="52">
        <f>IFERROR(_xll.qlIndexFixing(ONIndex1M,I3466,TRUE,_xll.ohTrigger(RecalcTrigger,Trigger1M)),NA())</f>
        <v>1.519521546253344E-2</v>
      </c>
      <c r="L3466" s="52">
        <f>IFERROR(_xll.qlIndexFixing(Index3M,H3466,TRUE,_xll.ohTrigger(RecalcTrigger,Trigger3M)),NA())</f>
        <v>1.6727461182642563E-2</v>
      </c>
      <c r="M3466" s="52">
        <f>IFERROR(_xll.qlIndexFixing(ONIndex3M,I3466,TRUE,_xll.ohTrigger(RecalcTrigger,Trigger3M)),NA())</f>
        <v>1.6692196483196753E-2</v>
      </c>
      <c r="N3466" s="52">
        <f>IFERROR(_xll.qlIndexFixing(Index6M,$H3466,TRUE,_xll.ohTrigger(RecalcTrigger,Trigger6M)),NA())</f>
        <v>1.8618054755576475E-2</v>
      </c>
      <c r="O3466" s="52">
        <f>IFERROR(_xll.qlIndexFixing(ONIndex6M,I3466,TRUE,_xll.ohTrigger(RecalcTrigger,Trigger6M)),NA())</f>
        <v>1.8531118610809472E-2</v>
      </c>
      <c r="P3466" s="52">
        <f>IFERROR(_xll.qlIndexFixing(Index1Y,$H3466,TRUE,_xll.ohTrigger(RecalcTrigger,Trigger1Y)),NA())</f>
        <v>2.0671111136475663E-2</v>
      </c>
      <c r="Q3466" s="52">
        <f>IFERROR(_xll.qlIndexFixing(ONIndex1Y,I3466,TRUE,_xll.ohTrigger(RecalcTrigger,Trigger1Y)),NA())</f>
        <v>2.0457894651286779E-2</v>
      </c>
    </row>
    <row r="3467" spans="2:17" x14ac:dyDescent="0.2">
      <c r="B3467" s="46" t="s">
        <v>51</v>
      </c>
      <c r="D3467" s="49">
        <f>_xll.qlCalendarAdvance(LocalCalendar,$D3466,B3467,"f",FALSE)</f>
        <v>64105</v>
      </c>
      <c r="E3467" s="49">
        <f>_xll.qlInterestRateIndexValueDate(IndexON,D3467)</f>
        <v>64105</v>
      </c>
      <c r="F3467" s="52">
        <f>IFERROR(_xll.qlIndexFixing(IndexON,D3467,TRUE,_xll.ohTrigger(RecalcTrigger,TriggerON)),NA())</f>
        <v>1.2123189566519699E-2</v>
      </c>
      <c r="H3467" s="49">
        <f>_xll.qlCalendarAdvance(IborCalendar,$H3466,B3467,"f",FALSE)</f>
        <v>64076</v>
      </c>
      <c r="I3467" s="49">
        <f>_xll.qlInterestRateIndexValueDate(Index1M,$H3467)</f>
        <v>64080</v>
      </c>
      <c r="J3467" s="52">
        <f>IFERROR(_xll.qlIndexFixing(Index1M,$H3467,TRUE,_xll.ohTrigger(RecalcTrigger,Trigger1M)),NA())</f>
        <v>1.520451904761444E-2</v>
      </c>
      <c r="K3467" s="52">
        <f>IFERROR(_xll.qlIndexFixing(ONIndex1M,I3467,TRUE,_xll.ohTrigger(RecalcTrigger,Trigger1M)),NA())</f>
        <v>1.5195215462613376E-2</v>
      </c>
      <c r="L3467" s="52">
        <f>IFERROR(_xll.qlIndexFixing(Index3M,H3467,TRUE,_xll.ohTrigger(RecalcTrigger,Trigger3M)),NA())</f>
        <v>1.6727461182643431E-2</v>
      </c>
      <c r="M3467" s="52">
        <f>IFERROR(_xll.qlIndexFixing(ONIndex3M,I3467,TRUE,_xll.ohTrigger(RecalcTrigger,Trigger3M)),NA())</f>
        <v>1.6692196483276689E-2</v>
      </c>
      <c r="N3467" s="52">
        <f>IFERROR(_xll.qlIndexFixing(Index6M,$H3467,TRUE,_xll.ohTrigger(RecalcTrigger,Trigger6M)),NA())</f>
        <v>1.8618044944632726E-2</v>
      </c>
      <c r="O3467" s="52">
        <f>IFERROR(_xll.qlIndexFixing(ONIndex6M,I3467,TRUE,_xll.ohTrigger(RecalcTrigger,Trigger6M)),NA())</f>
        <v>1.8531106623518312E-2</v>
      </c>
      <c r="P3467" s="52">
        <f>IFERROR(_xll.qlIndexFixing(Index1Y,$H3467,TRUE,_xll.ohTrigger(RecalcTrigger,Trigger1Y)),NA())</f>
        <v>2.0671097777253736E-2</v>
      </c>
      <c r="Q3467" s="52">
        <f>IFERROR(_xll.qlIndexFixing(ONIndex1Y,I3467,TRUE,_xll.ohTrigger(RecalcTrigger,Trigger1Y)),NA())</f>
        <v>2.045787356615314E-2</v>
      </c>
    </row>
    <row r="3468" spans="2:17" x14ac:dyDescent="0.2">
      <c r="B3468" s="46" t="s">
        <v>51</v>
      </c>
      <c r="D3468" s="49">
        <f>_xll.qlCalendarAdvance(LocalCalendar,$D3467,B3468,"f",FALSE)</f>
        <v>64112</v>
      </c>
      <c r="E3468" s="49">
        <f>_xll.qlInterestRateIndexValueDate(IndexON,D3468)</f>
        <v>64112</v>
      </c>
      <c r="F3468" s="52">
        <f>IFERROR(_xll.qlIndexFixing(IndexON,D3468,TRUE,_xll.ohTrigger(RecalcTrigger,TriggerON)),NA())</f>
        <v>1.2123189566519699E-2</v>
      </c>
      <c r="H3468" s="49">
        <f>_xll.qlCalendarAdvance(IborCalendar,$H3467,B3468,"f",FALSE)</f>
        <v>64083</v>
      </c>
      <c r="I3468" s="49">
        <f>_xll.qlInterestRateIndexValueDate(Index1M,$H3468)</f>
        <v>64087</v>
      </c>
      <c r="J3468" s="52">
        <f>IFERROR(_xll.qlIndexFixing(Index1M,$H3468,TRUE,_xll.ohTrigger(RecalcTrigger,Trigger1M)),NA())</f>
        <v>1.5204519047617104E-2</v>
      </c>
      <c r="K3468" s="52">
        <f>IFERROR(_xll.qlIndexFixing(ONIndex1M,I3468,TRUE,_xll.ohTrigger(RecalcTrigger,Trigger1M)),NA())</f>
        <v>1.5195215462613376E-2</v>
      </c>
      <c r="L3468" s="52">
        <f>IFERROR(_xll.qlIndexFixing(Index3M,H3468,TRUE,_xll.ohTrigger(RecalcTrigger,Trigger3M)),NA())</f>
        <v>1.6727461182643431E-2</v>
      </c>
      <c r="M3468" s="52">
        <f>IFERROR(_xll.qlIndexFixing(ONIndex3M,I3468,TRUE,_xll.ohTrigger(RecalcTrigger,Trigger3M)),NA())</f>
        <v>1.6692196483276689E-2</v>
      </c>
      <c r="N3468" s="52">
        <f>IFERROR(_xll.qlIndexFixing(Index6M,$H3468,TRUE,_xll.ohTrigger(RecalcTrigger,Trigger6M)),NA())</f>
        <v>1.861803530978243E-2</v>
      </c>
      <c r="O3468" s="52">
        <f>IFERROR(_xll.qlIndexFixing(ONIndex6M,I3468,TRUE,_xll.ohTrigger(RecalcTrigger,Trigger6M)),NA())</f>
        <v>1.853109481064763E-2</v>
      </c>
      <c r="P3468" s="52">
        <f>IFERROR(_xll.qlIndexFixing(Index1Y,$H3468,TRUE,_xll.ohTrigger(RecalcTrigger,Trigger1Y)),NA())</f>
        <v>2.0671084731313672E-2</v>
      </c>
      <c r="Q3468" s="52">
        <f>IFERROR(_xll.qlIndexFixing(ONIndex1Y,I3468,TRUE,_xll.ohTrigger(RecalcTrigger,Trigger1Y)),NA())</f>
        <v>2.0457852788053899E-2</v>
      </c>
    </row>
    <row r="3469" spans="2:17" x14ac:dyDescent="0.2">
      <c r="B3469" s="46" t="s">
        <v>51</v>
      </c>
      <c r="D3469" s="49">
        <f>_xll.qlCalendarAdvance(LocalCalendar,$D3468,B3469,"f",FALSE)</f>
        <v>64119</v>
      </c>
      <c r="E3469" s="49">
        <f>_xll.qlInterestRateIndexValueDate(IndexON,D3469)</f>
        <v>64119</v>
      </c>
      <c r="F3469" s="52">
        <f>IFERROR(_xll.qlIndexFixing(IndexON,D3469,TRUE,_xll.ohTrigger(RecalcTrigger,TriggerON)),NA())</f>
        <v>1.2123189566519699E-2</v>
      </c>
      <c r="H3469" s="49">
        <f>_xll.qlCalendarAdvance(IborCalendar,$H3468,B3469,"f",FALSE)</f>
        <v>64090</v>
      </c>
      <c r="I3469" s="49">
        <f>_xll.qlInterestRateIndexValueDate(Index1M,$H3469)</f>
        <v>64094</v>
      </c>
      <c r="J3469" s="52">
        <f>IFERROR(_xll.qlIndexFixing(Index1M,$H3469,TRUE,_xll.ohTrigger(RecalcTrigger,Trigger1M)),NA())</f>
        <v>1.520451904761444E-2</v>
      </c>
      <c r="K3469" s="52">
        <f>IFERROR(_xll.qlIndexFixing(ONIndex1M,I3469,TRUE,_xll.ohTrigger(RecalcTrigger,Trigger1M)),NA())</f>
        <v>1.519521546253344E-2</v>
      </c>
      <c r="L3469" s="52">
        <f>IFERROR(_xll.qlIndexFixing(Index3M,H3469,TRUE,_xll.ohTrigger(RecalcTrigger,Trigger3M)),NA())</f>
        <v>1.6727461182643431E-2</v>
      </c>
      <c r="M3469" s="52">
        <f>IFERROR(_xll.qlIndexFixing(ONIndex3M,I3469,TRUE,_xll.ohTrigger(RecalcTrigger,Trigger3M)),NA())</f>
        <v>1.6692196483196753E-2</v>
      </c>
      <c r="N3469" s="52">
        <f>IFERROR(_xll.qlIndexFixing(Index6M,$H3469,TRUE,_xll.ohTrigger(RecalcTrigger,Trigger6M)),NA())</f>
        <v>1.8618025851025156E-2</v>
      </c>
      <c r="O3469" s="52">
        <f>IFERROR(_xll.qlIndexFixing(ONIndex6M,I3469,TRUE,_xll.ohTrigger(RecalcTrigger,Trigger6M)),NA())</f>
        <v>1.8531083172117491E-2</v>
      </c>
      <c r="P3469" s="52">
        <f>IFERROR(_xll.qlIndexFixing(Index1Y,$H3469,TRUE,_xll.ohTrigger(RecalcTrigger,Trigger1Y)),NA())</f>
        <v>2.0671071998655685E-2</v>
      </c>
      <c r="Q3469" s="52">
        <f>IFERROR(_xll.qlIndexFixing(ONIndex1Y,I3469,TRUE,_xll.ohTrigger(RecalcTrigger,Trigger1Y)),NA())</f>
        <v>2.0457832316669311E-2</v>
      </c>
    </row>
    <row r="3470" spans="2:17" x14ac:dyDescent="0.2">
      <c r="B3470" s="46" t="s">
        <v>51</v>
      </c>
      <c r="D3470" s="49">
        <f>_xll.qlCalendarAdvance(LocalCalendar,$D3469,B3470,"f",FALSE)</f>
        <v>64126</v>
      </c>
      <c r="E3470" s="49">
        <f>_xll.qlInterestRateIndexValueDate(IndexON,D3470)</f>
        <v>64126</v>
      </c>
      <c r="F3470" s="52">
        <f>IFERROR(_xll.qlIndexFixing(IndexON,D3470,TRUE,_xll.ohTrigger(RecalcTrigger,TriggerON)),NA())</f>
        <v>1.2123189566493053E-2</v>
      </c>
      <c r="H3470" s="49">
        <f>_xll.qlCalendarAdvance(IborCalendar,$H3469,B3470,"f",FALSE)</f>
        <v>64097</v>
      </c>
      <c r="I3470" s="49">
        <f>_xll.qlInterestRateIndexValueDate(Index1M,$H3470)</f>
        <v>64101</v>
      </c>
      <c r="J3470" s="52">
        <f>IFERROR(_xll.qlIndexFixing(Index1M,$H3470,TRUE,_xll.ohTrigger(RecalcTrigger,Trigger1M)),NA())</f>
        <v>1.5204839996330474E-2</v>
      </c>
      <c r="K3470" s="52">
        <f>IFERROR(_xll.qlIndexFixing(ONIndex1M,I3470,TRUE,_xll.ohTrigger(RecalcTrigger,Trigger1M)),NA())</f>
        <v>1.519521546253344E-2</v>
      </c>
      <c r="L3470" s="52">
        <f>IFERROR(_xll.qlIndexFixing(Index3M,H3470,TRUE,_xll.ohTrigger(RecalcTrigger,Trigger3M)),NA())</f>
        <v>1.6727461182643431E-2</v>
      </c>
      <c r="M3470" s="52">
        <f>IFERROR(_xll.qlIndexFixing(ONIndex3M,I3470,TRUE,_xll.ohTrigger(RecalcTrigger,Trigger3M)),NA())</f>
        <v>1.6692196483276689E-2</v>
      </c>
      <c r="N3470" s="52">
        <f>IFERROR(_xll.qlIndexFixing(Index6M,$H3470,TRUE,_xll.ohTrigger(RecalcTrigger,Trigger6M)),NA())</f>
        <v>1.8618975239037563E-2</v>
      </c>
      <c r="O3470" s="52">
        <f>IFERROR(_xll.qlIndexFixing(ONIndex6M,I3470,TRUE,_xll.ohTrigger(RecalcTrigger,Trigger6M)),NA())</f>
        <v>1.8531071708167701E-2</v>
      </c>
      <c r="P3470" s="52">
        <f>IFERROR(_xll.qlIndexFixing(Index1Y,$H3470,TRUE,_xll.ohTrigger(RecalcTrigger,Trigger1Y)),NA())</f>
        <v>2.067105957927912E-2</v>
      </c>
      <c r="Q3470" s="52">
        <f>IFERROR(_xll.qlIndexFixing(ONIndex1Y,I3470,TRUE,_xll.ohTrigger(RecalcTrigger,Trigger1Y)),NA())</f>
        <v>2.0457812152239185E-2</v>
      </c>
    </row>
    <row r="3471" spans="2:17" x14ac:dyDescent="0.2">
      <c r="B3471" s="46" t="s">
        <v>51</v>
      </c>
      <c r="D3471" s="49">
        <f>_xll.qlCalendarAdvance(LocalCalendar,$D3470,B3471,"f",FALSE)</f>
        <v>64133</v>
      </c>
      <c r="E3471" s="49">
        <f>_xll.qlInterestRateIndexValueDate(IndexON,D3471)</f>
        <v>64133</v>
      </c>
      <c r="F3471" s="52">
        <f>IFERROR(_xll.qlIndexFixing(IndexON,D3471,TRUE,_xll.ohTrigger(RecalcTrigger,TriggerON)),NA())</f>
        <v>1.2123189566519699E-2</v>
      </c>
      <c r="H3471" s="49">
        <f>_xll.qlCalendarAdvance(IborCalendar,$H3470,B3471,"f",FALSE)</f>
        <v>64104</v>
      </c>
      <c r="I3471" s="49">
        <f>_xll.qlInterestRateIndexValueDate(Index1M,$H3471)</f>
        <v>64108</v>
      </c>
      <c r="J3471" s="52">
        <f>IFERROR(_xll.qlIndexFixing(Index1M,$H3471,TRUE,_xll.ohTrigger(RecalcTrigger,Trigger1M)),NA())</f>
        <v>1.5204839996330474E-2</v>
      </c>
      <c r="K3471" s="52">
        <f>IFERROR(_xll.qlIndexFixing(ONIndex1M,I3471,TRUE,_xll.ohTrigger(RecalcTrigger,Trigger1M)),NA())</f>
        <v>1.519521546253344E-2</v>
      </c>
      <c r="L3471" s="52">
        <f>IFERROR(_xll.qlIndexFixing(Index3M,H3471,TRUE,_xll.ohTrigger(RecalcTrigger,Trigger3M)),NA())</f>
        <v>1.6727461182643431E-2</v>
      </c>
      <c r="M3471" s="52">
        <f>IFERROR(_xll.qlIndexFixing(ONIndex3M,I3471,TRUE,_xll.ohTrigger(RecalcTrigger,Trigger3M)),NA())</f>
        <v>1.6692196483276689E-2</v>
      </c>
      <c r="N3471" s="52">
        <f>IFERROR(_xll.qlIndexFixing(Index6M,$H3471,TRUE,_xll.ohTrigger(RecalcTrigger,Trigger6M)),NA())</f>
        <v>1.8618486800432869E-2</v>
      </c>
      <c r="O3471" s="52">
        <f>IFERROR(_xll.qlIndexFixing(ONIndex6M,I3471,TRUE,_xll.ohTrigger(RecalcTrigger,Trigger6M)),NA())</f>
        <v>1.8531060418718326E-2</v>
      </c>
      <c r="P3471" s="52">
        <f>IFERROR(_xll.qlIndexFixing(Index1Y,$H3471,TRUE,_xll.ohTrigger(RecalcTrigger,Trigger1Y)),NA())</f>
        <v>2.0671047473184413E-2</v>
      </c>
      <c r="Q3471" s="52">
        <f>IFERROR(_xll.qlIndexFixing(ONIndex1Y,I3471,TRUE,_xll.ohTrigger(RecalcTrigger,Trigger1Y)),NA())</f>
        <v>2.0457792294523713E-2</v>
      </c>
    </row>
    <row r="3472" spans="2:17" x14ac:dyDescent="0.2">
      <c r="B3472" s="46" t="s">
        <v>51</v>
      </c>
      <c r="D3472" s="49">
        <f>_xll.qlCalendarAdvance(LocalCalendar,$D3471,B3472,"f",FALSE)</f>
        <v>64140</v>
      </c>
      <c r="E3472" s="49">
        <f>_xll.qlInterestRateIndexValueDate(IndexON,D3472)</f>
        <v>64140</v>
      </c>
      <c r="F3472" s="52">
        <f>IFERROR(_xll.qlIndexFixing(IndexON,D3472,TRUE,_xll.ohTrigger(RecalcTrigger,TriggerON)),NA())</f>
        <v>1.2123189566519699E-2</v>
      </c>
      <c r="H3472" s="49">
        <f>_xll.qlCalendarAdvance(IborCalendar,$H3471,B3472,"f",FALSE)</f>
        <v>64111</v>
      </c>
      <c r="I3472" s="49">
        <f>_xll.qlInterestRateIndexValueDate(Index1M,$H3472)</f>
        <v>64115</v>
      </c>
      <c r="J3472" s="52">
        <f>IFERROR(_xll.qlIndexFixing(Index1M,$H3472,TRUE,_xll.ohTrigger(RecalcTrigger,Trigger1M)),NA())</f>
        <v>1.5204839996330474E-2</v>
      </c>
      <c r="K3472" s="52">
        <f>IFERROR(_xll.qlIndexFixing(ONIndex1M,I3472,TRUE,_xll.ohTrigger(RecalcTrigger,Trigger1M)),NA())</f>
        <v>1.519521546253344E-2</v>
      </c>
      <c r="L3472" s="52">
        <f>IFERROR(_xll.qlIndexFixing(Index3M,H3472,TRUE,_xll.ohTrigger(RecalcTrigger,Trigger3M)),NA())</f>
        <v>1.6727461182643431E-2</v>
      </c>
      <c r="M3472" s="52">
        <f>IFERROR(_xll.qlIndexFixing(ONIndex3M,I3472,TRUE,_xll.ohTrigger(RecalcTrigger,Trigger3M)),NA())</f>
        <v>1.6692196483196753E-2</v>
      </c>
      <c r="N3472" s="52">
        <f>IFERROR(_xll.qlIndexFixing(Index6M,$H3472,TRUE,_xll.ohTrigger(RecalcTrigger,Trigger6M)),NA())</f>
        <v>1.8618477882076816E-2</v>
      </c>
      <c r="O3472" s="52">
        <f>IFERROR(_xll.qlIndexFixing(ONIndex6M,I3472,TRUE,_xll.ohTrigger(RecalcTrigger,Trigger6M)),NA())</f>
        <v>1.8531049303529556E-2</v>
      </c>
      <c r="P3472" s="52">
        <f>IFERROR(_xll.qlIndexFixing(Index1Y,$H3472,TRUE,_xll.ohTrigger(RecalcTrigger,Trigger1Y)),NA())</f>
        <v>2.0671035680371128E-2</v>
      </c>
      <c r="Q3472" s="52">
        <f>IFERROR(_xll.qlIndexFixing(ONIndex1Y,I3472,TRUE,_xll.ohTrigger(RecalcTrigger,Trigger1Y)),NA())</f>
        <v>2.0457772743762703E-2</v>
      </c>
    </row>
    <row r="3473" spans="2:17" x14ac:dyDescent="0.2">
      <c r="B3473" s="46" t="s">
        <v>51</v>
      </c>
      <c r="D3473" s="49">
        <f>_xll.qlCalendarAdvance(LocalCalendar,$D3472,B3473,"f",FALSE)</f>
        <v>64147</v>
      </c>
      <c r="E3473" s="49">
        <f>_xll.qlInterestRateIndexValueDate(IndexON,D3473)</f>
        <v>64147</v>
      </c>
      <c r="F3473" s="52">
        <f>IFERROR(_xll.qlIndexFixing(IndexON,D3473,TRUE,_xll.ohTrigger(RecalcTrigger,TriggerON)),NA())</f>
        <v>1.2123189566519699E-2</v>
      </c>
      <c r="H3473" s="49">
        <f>_xll.qlCalendarAdvance(IborCalendar,$H3472,B3473,"f",FALSE)</f>
        <v>64118</v>
      </c>
      <c r="I3473" s="49">
        <f>_xll.qlInterestRateIndexValueDate(Index1M,$H3473)</f>
        <v>64122</v>
      </c>
      <c r="J3473" s="52">
        <f>IFERROR(_xll.qlIndexFixing(Index1M,$H3473,TRUE,_xll.ohTrigger(RecalcTrigger,Trigger1M)),NA())</f>
        <v>1.5204839996333052E-2</v>
      </c>
      <c r="K3473" s="52">
        <f>IFERROR(_xll.qlIndexFixing(ONIndex1M,I3473,TRUE,_xll.ohTrigger(RecalcTrigger,Trigger1M)),NA())</f>
        <v>1.519521546253344E-2</v>
      </c>
      <c r="L3473" s="52">
        <f>IFERROR(_xll.qlIndexFixing(Index3M,H3473,TRUE,_xll.ohTrigger(RecalcTrigger,Trigger3M)),NA())</f>
        <v>1.6727461182643431E-2</v>
      </c>
      <c r="M3473" s="52">
        <f>IFERROR(_xll.qlIndexFixing(ONIndex3M,I3473,TRUE,_xll.ohTrigger(RecalcTrigger,Trigger3M)),NA())</f>
        <v>1.6692196483276689E-2</v>
      </c>
      <c r="N3473" s="52">
        <f>IFERROR(_xll.qlIndexFixing(Index6M,$H3473,TRUE,_xll.ohTrigger(RecalcTrigger,Trigger6M)),NA())</f>
        <v>1.8618469139824241E-2</v>
      </c>
      <c r="O3473" s="52">
        <f>IFERROR(_xll.qlIndexFixing(ONIndex6M,I3473,TRUE,_xll.ohTrigger(RecalcTrigger,Trigger6M)),NA())</f>
        <v>1.8531038362921137E-2</v>
      </c>
      <c r="P3473" s="52">
        <f>IFERROR(_xll.qlIndexFixing(Index1Y,$H3473,TRUE,_xll.ohTrigger(RecalcTrigger,Trigger1Y)),NA())</f>
        <v>2.0671024200839706E-2</v>
      </c>
      <c r="Q3473" s="52">
        <f>IFERROR(_xll.qlIndexFixing(ONIndex1Y,I3473,TRUE,_xll.ohTrigger(RecalcTrigger,Trigger1Y)),NA())</f>
        <v>2.0457753499796283E-2</v>
      </c>
    </row>
    <row r="3474" spans="2:17" x14ac:dyDescent="0.2">
      <c r="B3474" s="46" t="s">
        <v>51</v>
      </c>
      <c r="D3474" s="49">
        <f>_xll.qlCalendarAdvance(LocalCalendar,$D3473,B3474,"f",FALSE)</f>
        <v>64154</v>
      </c>
      <c r="E3474" s="49">
        <f>_xll.qlInterestRateIndexValueDate(IndexON,D3474)</f>
        <v>64154</v>
      </c>
      <c r="F3474" s="52">
        <f>IFERROR(_xll.qlIndexFixing(IndexON,D3474,TRUE,_xll.ohTrigger(RecalcTrigger,TriggerON)),NA())</f>
        <v>1.2123189566519699E-2</v>
      </c>
      <c r="H3474" s="49">
        <f>_xll.qlCalendarAdvance(IborCalendar,$H3473,B3474,"f",FALSE)</f>
        <v>64125</v>
      </c>
      <c r="I3474" s="49">
        <f>_xll.qlInterestRateIndexValueDate(Index1M,$H3474)</f>
        <v>64129</v>
      </c>
      <c r="J3474" s="52">
        <f>IFERROR(_xll.qlIndexFixing(Index1M,$H3474,TRUE,_xll.ohTrigger(RecalcTrigger,Trigger1M)),NA())</f>
        <v>1.5204839996330474E-2</v>
      </c>
      <c r="K3474" s="52">
        <f>IFERROR(_xll.qlIndexFixing(ONIndex1M,I3474,TRUE,_xll.ohTrigger(RecalcTrigger,Trigger1M)),NA())</f>
        <v>1.519521546253344E-2</v>
      </c>
      <c r="L3474" s="52">
        <f>IFERROR(_xll.qlIndexFixing(Index3M,H3474,TRUE,_xll.ohTrigger(RecalcTrigger,Trigger3M)),NA())</f>
        <v>1.6727461182644301E-2</v>
      </c>
      <c r="M3474" s="52">
        <f>IFERROR(_xll.qlIndexFixing(ONIndex3M,I3474,TRUE,_xll.ohTrigger(RecalcTrigger,Trigger3M)),NA())</f>
        <v>1.6692196483356625E-2</v>
      </c>
      <c r="N3474" s="52">
        <f>IFERROR(_xll.qlIndexFixing(Index6M,$H3474,TRUE,_xll.ohTrigger(RecalcTrigger,Trigger6M)),NA())</f>
        <v>1.8618460573673844E-2</v>
      </c>
      <c r="O3474" s="52">
        <f>IFERROR(_xll.qlIndexFixing(ONIndex6M,I3474,TRUE,_xll.ohTrigger(RecalcTrigger,Trigger6M)),NA())</f>
        <v>1.8531027596733196E-2</v>
      </c>
      <c r="P3474" s="52">
        <f>IFERROR(_xll.qlIndexFixing(Index1Y,$H3474,TRUE,_xll.ohTrigger(RecalcTrigger,Trigger1Y)),NA())</f>
        <v>2.067101303459036E-2</v>
      </c>
      <c r="Q3474" s="52">
        <f>IFERROR(_xll.qlIndexFixing(ONIndex1Y,I3474,TRUE,_xll.ohTrigger(RecalcTrigger,Trigger1Y)),NA())</f>
        <v>2.045773456286426E-2</v>
      </c>
    </row>
    <row r="3475" spans="2:17" x14ac:dyDescent="0.2">
      <c r="B3475" s="46" t="s">
        <v>51</v>
      </c>
      <c r="D3475" s="49">
        <f>_xll.qlCalendarAdvance(LocalCalendar,$D3474,B3475,"f",FALSE)</f>
        <v>64161</v>
      </c>
      <c r="E3475" s="49">
        <f>_xll.qlInterestRateIndexValueDate(IndexON,D3475)</f>
        <v>64161</v>
      </c>
      <c r="F3475" s="52">
        <f>IFERROR(_xll.qlIndexFixing(IndexON,D3475,TRUE,_xll.ohTrigger(RecalcTrigger,TriggerON)),NA())</f>
        <v>1.2123393689345008E-2</v>
      </c>
      <c r="H3475" s="49">
        <f>_xll.qlCalendarAdvance(IborCalendar,$H3474,B3475,"f",FALSE)</f>
        <v>64132</v>
      </c>
      <c r="I3475" s="49">
        <f>_xll.qlInterestRateIndexValueDate(Index1M,$H3475)</f>
        <v>64136</v>
      </c>
      <c r="J3475" s="52">
        <f>IFERROR(_xll.qlIndexFixing(Index1M,$H3475,TRUE,_xll.ohTrigger(RecalcTrigger,Trigger1M)),NA())</f>
        <v>1.5204839996330474E-2</v>
      </c>
      <c r="K3475" s="52">
        <f>IFERROR(_xll.qlIndexFixing(ONIndex1M,I3475,TRUE,_xll.ohTrigger(RecalcTrigger,Trigger1M)),NA())</f>
        <v>1.5195215462613376E-2</v>
      </c>
      <c r="L3475" s="52">
        <f>IFERROR(_xll.qlIndexFixing(Index3M,H3475,TRUE,_xll.ohTrigger(RecalcTrigger,Trigger3M)),NA())</f>
        <v>1.6727461182643431E-2</v>
      </c>
      <c r="M3475" s="52">
        <f>IFERROR(_xll.qlIndexFixing(ONIndex3M,I3475,TRUE,_xll.ohTrigger(RecalcTrigger,Trigger3M)),NA())</f>
        <v>1.6692196483276689E-2</v>
      </c>
      <c r="N3475" s="52">
        <f>IFERROR(_xll.qlIndexFixing(Index6M,$H3475,TRUE,_xll.ohTrigger(RecalcTrigger,Trigger6M)),NA())</f>
        <v>1.861845218362736E-2</v>
      </c>
      <c r="O3475" s="52">
        <f>IFERROR(_xll.qlIndexFixing(ONIndex6M,I3475,TRUE,_xll.ohTrigger(RecalcTrigger,Trigger6M)),NA())</f>
        <v>1.8531017005045669E-2</v>
      </c>
      <c r="P3475" s="52">
        <f>IFERROR(_xll.qlIndexFixing(Index1Y,$H3475,TRUE,_xll.ohTrigger(RecalcTrigger,Trigger1Y)),NA())</f>
        <v>2.0671002181622218E-2</v>
      </c>
      <c r="Q3475" s="52">
        <f>IFERROR(_xll.qlIndexFixing(ONIndex1Y,I3475,TRUE,_xll.ohTrigger(RecalcTrigger,Trigger1Y)),NA())</f>
        <v>2.0457715932646892E-2</v>
      </c>
    </row>
    <row r="3476" spans="2:17" x14ac:dyDescent="0.2">
      <c r="B3476" s="46" t="s">
        <v>51</v>
      </c>
      <c r="D3476" s="49">
        <f>_xll.qlCalendarAdvance(LocalCalendar,$D3475,B3476,"f",FALSE)</f>
        <v>64168</v>
      </c>
      <c r="E3476" s="49">
        <f>_xll.qlInterestRateIndexValueDate(IndexON,D3476)</f>
        <v>64168</v>
      </c>
      <c r="F3476" s="52">
        <f>IFERROR(_xll.qlIndexFixing(IndexON,D3476,TRUE,_xll.ohTrigger(RecalcTrigger,TriggerON)),NA())</f>
        <v>1.2123189566519699E-2</v>
      </c>
      <c r="H3476" s="49">
        <f>_xll.qlCalendarAdvance(IborCalendar,$H3475,B3476,"f",FALSE)</f>
        <v>64139</v>
      </c>
      <c r="I3476" s="49">
        <f>_xll.qlInterestRateIndexValueDate(Index1M,$H3476)</f>
        <v>64143</v>
      </c>
      <c r="J3476" s="52">
        <f>IFERROR(_xll.qlIndexFixing(Index1M,$H3476,TRUE,_xll.ohTrigger(RecalcTrigger,Trigger1M)),NA())</f>
        <v>1.5204839996333052E-2</v>
      </c>
      <c r="K3476" s="52">
        <f>IFERROR(_xll.qlIndexFixing(ONIndex1M,I3476,TRUE,_xll.ohTrigger(RecalcTrigger,Trigger1M)),NA())</f>
        <v>1.519521546253344E-2</v>
      </c>
      <c r="L3476" s="52">
        <f>IFERROR(_xll.qlIndexFixing(Index3M,H3476,TRUE,_xll.ohTrigger(RecalcTrigger,Trigger3M)),NA())</f>
        <v>1.6727461182642563E-2</v>
      </c>
      <c r="M3476" s="52">
        <f>IFERROR(_xll.qlIndexFixing(ONIndex3M,I3476,TRUE,_xll.ohTrigger(RecalcTrigger,Trigger3M)),NA())</f>
        <v>1.6692196483196753E-2</v>
      </c>
      <c r="N3476" s="52">
        <f>IFERROR(_xll.qlIndexFixing(Index6M,$H3476,TRUE,_xll.ohTrigger(RecalcTrigger,Trigger6M)),NA())</f>
        <v>1.8618443969683485E-2</v>
      </c>
      <c r="O3476" s="52">
        <f>IFERROR(_xll.qlIndexFixing(ONIndex6M,I3476,TRUE,_xll.ohTrigger(RecalcTrigger,Trigger6M)),NA())</f>
        <v>1.8531006587698684E-2</v>
      </c>
      <c r="P3476" s="52">
        <f>IFERROR(_xll.qlIndexFixing(Index1Y,$H3476,TRUE,_xll.ohTrigger(RecalcTrigger,Trigger1Y)),NA())</f>
        <v>2.0670991641935716E-2</v>
      </c>
      <c r="Q3476" s="52">
        <f>IFERROR(_xll.qlIndexFixing(ONIndex1Y,I3476,TRUE,_xll.ohTrigger(RecalcTrigger,Trigger1Y)),NA())</f>
        <v>2.0457697609144176E-2</v>
      </c>
    </row>
    <row r="3477" spans="2:17" x14ac:dyDescent="0.2">
      <c r="B3477" s="46" t="s">
        <v>51</v>
      </c>
      <c r="D3477" s="49">
        <f>_xll.qlCalendarAdvance(LocalCalendar,$D3476,B3477,"f",FALSE)</f>
        <v>64175</v>
      </c>
      <c r="E3477" s="49">
        <f>_xll.qlInterestRateIndexValueDate(IndexON,D3477)</f>
        <v>64175</v>
      </c>
      <c r="F3477" s="52">
        <f>IFERROR(_xll.qlIndexFixing(IndexON,D3477,TRUE,_xll.ohTrigger(RecalcTrigger,TriggerON)),NA())</f>
        <v>1.2123189566493053E-2</v>
      </c>
      <c r="H3477" s="49">
        <f>_xll.qlCalendarAdvance(IborCalendar,$H3476,B3477,"f",FALSE)</f>
        <v>64146</v>
      </c>
      <c r="I3477" s="49">
        <f>_xll.qlInterestRateIndexValueDate(Index1M,$H3477)</f>
        <v>64150</v>
      </c>
      <c r="J3477" s="52">
        <f>IFERROR(_xll.qlIndexFixing(Index1M,$H3477,TRUE,_xll.ohTrigger(RecalcTrigger,Trigger1M)),NA())</f>
        <v>1.5204839996330474E-2</v>
      </c>
      <c r="K3477" s="52">
        <f>IFERROR(_xll.qlIndexFixing(ONIndex1M,I3477,TRUE,_xll.ohTrigger(RecalcTrigger,Trigger1M)),NA())</f>
        <v>1.5195215462613376E-2</v>
      </c>
      <c r="L3477" s="52">
        <f>IFERROR(_xll.qlIndexFixing(Index3M,H3477,TRUE,_xll.ohTrigger(RecalcTrigger,Trigger3M)),NA())</f>
        <v>1.6727461182642563E-2</v>
      </c>
      <c r="M3477" s="52">
        <f>IFERROR(_xll.qlIndexFixing(ONIndex3M,I3477,TRUE,_xll.ohTrigger(RecalcTrigger,Trigger3M)),NA())</f>
        <v>1.6692196483196753E-2</v>
      </c>
      <c r="N3477" s="52">
        <f>IFERROR(_xll.qlIndexFixing(Index6M,$H3477,TRUE,_xll.ohTrigger(RecalcTrigger,Trigger6M)),NA())</f>
        <v>1.8618435931842658E-2</v>
      </c>
      <c r="O3477" s="52">
        <f>IFERROR(_xll.qlIndexFixing(ONIndex6M,I3477,TRUE,_xll.ohTrigger(RecalcTrigger,Trigger6M)),NA())</f>
        <v>1.8530996344932049E-2</v>
      </c>
      <c r="P3477" s="52">
        <f>IFERROR(_xll.qlIndexFixing(Index1Y,$H3477,TRUE,_xll.ohTrigger(RecalcTrigger,Trigger1Y)),NA())</f>
        <v>2.0670981415531076E-2</v>
      </c>
      <c r="Q3477" s="52">
        <f>IFERROR(_xll.qlIndexFixing(ONIndex1Y,I3477,TRUE,_xll.ohTrigger(RecalcTrigger,Trigger1Y)),NA())</f>
        <v>2.0457679592755795E-2</v>
      </c>
    </row>
    <row r="3478" spans="2:17" x14ac:dyDescent="0.2">
      <c r="B3478" s="46" t="s">
        <v>51</v>
      </c>
      <c r="D3478" s="49">
        <f>_xll.qlCalendarAdvance(LocalCalendar,$D3477,B3478,"f",FALSE)</f>
        <v>64182</v>
      </c>
      <c r="E3478" s="49">
        <f>_xll.qlInterestRateIndexValueDate(IndexON,D3478)</f>
        <v>64182</v>
      </c>
      <c r="F3478" s="52">
        <f>IFERROR(_xll.qlIndexFixing(IndexON,D3478,TRUE,_xll.ohTrigger(RecalcTrigger,TriggerON)),NA())</f>
        <v>1.2123189566519699E-2</v>
      </c>
      <c r="H3478" s="49">
        <f>_xll.qlCalendarAdvance(IborCalendar,$H3477,B3478,"f",FALSE)</f>
        <v>64153</v>
      </c>
      <c r="I3478" s="49">
        <f>_xll.qlInterestRateIndexValueDate(Index1M,$H3478)</f>
        <v>64158</v>
      </c>
      <c r="J3478" s="52">
        <f>IFERROR(_xll.qlIndexFixing(Index1M,$H3478,TRUE,_xll.ohTrigger(RecalcTrigger,Trigger1M)),NA())</f>
        <v>1.5204839996333052E-2</v>
      </c>
      <c r="K3478" s="52">
        <f>IFERROR(_xll.qlIndexFixing(ONIndex1M,I3478,TRUE,_xll.ohTrigger(RecalcTrigger,Trigger1M)),NA())</f>
        <v>1.519521546253344E-2</v>
      </c>
      <c r="L3478" s="52">
        <f>IFERROR(_xll.qlIndexFixing(Index3M,H3478,TRUE,_xll.ohTrigger(RecalcTrigger,Trigger3M)),NA())</f>
        <v>1.6727461182643431E-2</v>
      </c>
      <c r="M3478" s="52">
        <f>IFERROR(_xll.qlIndexFixing(ONIndex3M,I3478,TRUE,_xll.ohTrigger(RecalcTrigger,Trigger3M)),NA())</f>
        <v>1.6692196483196753E-2</v>
      </c>
      <c r="N3478" s="52">
        <f>IFERROR(_xll.qlIndexFixing(Index6M,$H3478,TRUE,_xll.ohTrigger(RecalcTrigger,Trigger6M)),NA())</f>
        <v>1.8618426961375247E-2</v>
      </c>
      <c r="O3478" s="52">
        <f>IFERROR(_xll.qlIndexFixing(ONIndex6M,I3478,TRUE,_xll.ohTrigger(RecalcTrigger,Trigger6M)),NA())</f>
        <v>1.8530984852525023E-2</v>
      </c>
      <c r="P3478" s="52">
        <f>IFERROR(_xll.qlIndexFixing(Index1Y,$H3478,TRUE,_xll.ohTrigger(RecalcTrigger,Trigger1Y)),NA())</f>
        <v>2.0670970111821414E-2</v>
      </c>
      <c r="Q3478" s="52">
        <f>IFERROR(_xll.qlIndexFixing(ONIndex1Y,I3478,TRUE,_xll.ohTrigger(RecalcTrigger,Trigger1Y)),NA())</f>
        <v>2.0457659378045889E-2</v>
      </c>
    </row>
    <row r="3479" spans="2:17" x14ac:dyDescent="0.2">
      <c r="B3479" s="46" t="s">
        <v>51</v>
      </c>
      <c r="D3479" s="49">
        <f>_xll.qlCalendarAdvance(LocalCalendar,$D3478,B3479,"f",FALSE)</f>
        <v>64189</v>
      </c>
      <c r="E3479" s="49">
        <f>_xll.qlInterestRateIndexValueDate(IndexON,D3479)</f>
        <v>64189</v>
      </c>
      <c r="F3479" s="52">
        <f>IFERROR(_xll.qlIndexFixing(IndexON,D3479,TRUE,_xll.ohTrigger(RecalcTrigger,TriggerON)),NA())</f>
        <v>1.2123189566519699E-2</v>
      </c>
      <c r="H3479" s="49">
        <f>_xll.qlCalendarAdvance(IborCalendar,$H3478,B3479,"f",FALSE)</f>
        <v>64160</v>
      </c>
      <c r="I3479" s="49">
        <f>_xll.qlInterestRateIndexValueDate(Index1M,$H3479)</f>
        <v>64165</v>
      </c>
      <c r="J3479" s="52">
        <f>IFERROR(_xll.qlIndexFixing(Index1M,$H3479,TRUE,_xll.ohTrigger(RecalcTrigger,Trigger1M)),NA())</f>
        <v>1.520451904761444E-2</v>
      </c>
      <c r="K3479" s="52">
        <f>IFERROR(_xll.qlIndexFixing(ONIndex1M,I3479,TRUE,_xll.ohTrigger(RecalcTrigger,Trigger1M)),NA())</f>
        <v>1.5195215462613376E-2</v>
      </c>
      <c r="L3479" s="52">
        <f>IFERROR(_xll.qlIndexFixing(Index3M,H3479,TRUE,_xll.ohTrigger(RecalcTrigger,Trigger3M)),NA())</f>
        <v>1.6727073119060035E-2</v>
      </c>
      <c r="M3479" s="52">
        <f>IFERROR(_xll.qlIndexFixing(ONIndex3M,I3479,TRUE,_xll.ohTrigger(RecalcTrigger,Trigger3M)),NA())</f>
        <v>1.6692196483276689E-2</v>
      </c>
      <c r="N3479" s="52">
        <f>IFERROR(_xll.qlIndexFixing(Index6M,$H3479,TRUE,_xll.ohTrigger(RecalcTrigger,Trigger6M)),NA())</f>
        <v>1.8617460443355962E-2</v>
      </c>
      <c r="O3479" s="52">
        <f>IFERROR(_xll.qlIndexFixing(ONIndex6M,I3479,TRUE,_xll.ohTrigger(RecalcTrigger,Trigger6M)),NA())</f>
        <v>1.8530974983539394E-2</v>
      </c>
      <c r="P3479" s="52">
        <f>IFERROR(_xll.qlIndexFixing(Index1Y,$H3479,TRUE,_xll.ohTrigger(RecalcTrigger,Trigger1Y)),NA())</f>
        <v>2.0670960556734636E-2</v>
      </c>
      <c r="Q3479" s="52">
        <f>IFERROR(_xll.qlIndexFixing(ONIndex1Y,I3479,TRUE,_xll.ohTrigger(RecalcTrigger,Trigger1Y)),NA())</f>
        <v>2.0457642019211519E-2</v>
      </c>
    </row>
    <row r="3480" spans="2:17" x14ac:dyDescent="0.2">
      <c r="B3480" s="46" t="s">
        <v>51</v>
      </c>
      <c r="D3480" s="49">
        <f>_xll.qlCalendarAdvance(LocalCalendar,$D3479,B3480,"f",FALSE)</f>
        <v>64196</v>
      </c>
      <c r="E3480" s="49">
        <f>_xll.qlInterestRateIndexValueDate(IndexON,D3480)</f>
        <v>64196</v>
      </c>
      <c r="F3480" s="52">
        <f>IFERROR(_xll.qlIndexFixing(IndexON,D3480,TRUE,_xll.ohTrigger(RecalcTrigger,TriggerON)),NA())</f>
        <v>1.2123189566519699E-2</v>
      </c>
      <c r="H3480" s="49">
        <f>_xll.qlCalendarAdvance(IborCalendar,$H3479,B3480,"f",FALSE)</f>
        <v>64167</v>
      </c>
      <c r="I3480" s="49">
        <f>_xll.qlInterestRateIndexValueDate(Index1M,$H3480)</f>
        <v>64171</v>
      </c>
      <c r="J3480" s="52">
        <f>IFERROR(_xll.qlIndexFixing(Index1M,$H3480,TRUE,_xll.ohTrigger(RecalcTrigger,Trigger1M)),NA())</f>
        <v>1.520451904761444E-2</v>
      </c>
      <c r="K3480" s="52">
        <f>IFERROR(_xll.qlIndexFixing(ONIndex1M,I3480,TRUE,_xll.ohTrigger(RecalcTrigger,Trigger1M)),NA())</f>
        <v>1.5195215462613376E-2</v>
      </c>
      <c r="L3480" s="52">
        <f>IFERROR(_xll.qlIndexFixing(Index3M,H3480,TRUE,_xll.ohTrigger(RecalcTrigger,Trigger3M)),NA())</f>
        <v>1.6727073119058276E-2</v>
      </c>
      <c r="M3480" s="52">
        <f>IFERROR(_xll.qlIndexFixing(ONIndex3M,I3480,TRUE,_xll.ohTrigger(RecalcTrigger,Trigger3M)),NA())</f>
        <v>1.6692196483276689E-2</v>
      </c>
      <c r="N3480" s="52">
        <f>IFERROR(_xll.qlIndexFixing(Index6M,$H3480,TRUE,_xll.ohTrigger(RecalcTrigger,Trigger6M)),NA())</f>
        <v>1.8617453996495774E-2</v>
      </c>
      <c r="O3480" s="52">
        <f>IFERROR(_xll.qlIndexFixing(ONIndex6M,I3480,TRUE,_xll.ohTrigger(RecalcTrigger,Trigger6M)),NA())</f>
        <v>1.8530966663234949E-2</v>
      </c>
      <c r="P3480" s="52">
        <f>IFERROR(_xll.qlIndexFixing(Index1Y,$H3480,TRUE,_xll.ohTrigger(RecalcTrigger,Trigger1Y)),NA())</f>
        <v>2.067095261600678E-2</v>
      </c>
      <c r="Q3480" s="52">
        <f>IFERROR(_xll.qlIndexFixing(ONIndex1Y,I3480,TRUE,_xll.ohTrigger(RecalcTrigger,Trigger1Y)),NA())</f>
        <v>2.0457627384278254E-2</v>
      </c>
    </row>
    <row r="3481" spans="2:17" x14ac:dyDescent="0.2">
      <c r="B3481" s="46" t="s">
        <v>51</v>
      </c>
      <c r="D3481" s="49">
        <f>_xll.qlCalendarAdvance(LocalCalendar,$D3480,B3481,"f",FALSE)</f>
        <v>64203</v>
      </c>
      <c r="E3481" s="49">
        <f>_xll.qlInterestRateIndexValueDate(IndexON,D3481)</f>
        <v>64203</v>
      </c>
      <c r="F3481" s="52">
        <f>IFERROR(_xll.qlIndexFixing(IndexON,D3481,TRUE,_xll.ohTrigger(RecalcTrigger,TriggerON)),NA())</f>
        <v>1.2123393689345008E-2</v>
      </c>
      <c r="H3481" s="49">
        <f>_xll.qlCalendarAdvance(IborCalendar,$H3480,B3481,"f",FALSE)</f>
        <v>64174</v>
      </c>
      <c r="I3481" s="49">
        <f>_xll.qlInterestRateIndexValueDate(Index1M,$H3481)</f>
        <v>64178</v>
      </c>
      <c r="J3481" s="52">
        <f>IFERROR(_xll.qlIndexFixing(Index1M,$H3481,TRUE,_xll.ohTrigger(RecalcTrigger,Trigger1M)),NA())</f>
        <v>1.520451904761444E-2</v>
      </c>
      <c r="K3481" s="52">
        <f>IFERROR(_xll.qlIndexFixing(ONIndex1M,I3481,TRUE,_xll.ohTrigger(RecalcTrigger,Trigger1M)),NA())</f>
        <v>1.519521546253344E-2</v>
      </c>
      <c r="L3481" s="52">
        <f>IFERROR(_xll.qlIndexFixing(Index3M,H3481,TRUE,_xll.ohTrigger(RecalcTrigger,Trigger3M)),NA())</f>
        <v>1.6727073119060035E-2</v>
      </c>
      <c r="M3481" s="52">
        <f>IFERROR(_xll.qlIndexFixing(ONIndex3M,I3481,TRUE,_xll.ohTrigger(RecalcTrigger,Trigger3M)),NA())</f>
        <v>1.6692196483276689E-2</v>
      </c>
      <c r="N3481" s="52">
        <f>IFERROR(_xll.qlIndexFixing(Index6M,$H3481,TRUE,_xll.ohTrigger(RecalcTrigger,Trigger6M)),NA())</f>
        <v>1.8617446638667143E-2</v>
      </c>
      <c r="O3481" s="52">
        <f>IFERROR(_xll.qlIndexFixing(ONIndex6M,I3481,TRUE,_xll.ohTrigger(RecalcTrigger,Trigger6M)),NA())</f>
        <v>1.8530957118310099E-2</v>
      </c>
      <c r="P3481" s="52">
        <f>IFERROR(_xll.qlIndexFixing(Index1Y,$H3481,TRUE,_xll.ohTrigger(RecalcTrigger,Trigger1Y)),NA())</f>
        <v>2.0670943642728704E-2</v>
      </c>
      <c r="Q3481" s="52">
        <f>IFERROR(_xll.qlIndexFixing(ONIndex1Y,I3481,TRUE,_xll.ohTrigger(RecalcTrigger,Trigger1Y)),NA())</f>
        <v>2.0457610595148168E-2</v>
      </c>
    </row>
    <row r="3482" spans="2:17" x14ac:dyDescent="0.2">
      <c r="B3482" s="46" t="s">
        <v>51</v>
      </c>
      <c r="D3482" s="49">
        <f>_xll.qlCalendarAdvance(LocalCalendar,$D3481,B3482,"f",FALSE)</f>
        <v>64210</v>
      </c>
      <c r="E3482" s="49">
        <f>_xll.qlInterestRateIndexValueDate(IndexON,D3482)</f>
        <v>64210</v>
      </c>
      <c r="F3482" s="52">
        <f>IFERROR(_xll.qlIndexFixing(IndexON,D3482,TRUE,_xll.ohTrigger(RecalcTrigger,TriggerON)),NA())</f>
        <v>1.2123189566519699E-2</v>
      </c>
      <c r="H3482" s="49">
        <f>_xll.qlCalendarAdvance(IborCalendar,$H3481,B3482,"f",FALSE)</f>
        <v>64181</v>
      </c>
      <c r="I3482" s="49">
        <f>_xll.qlInterestRateIndexValueDate(Index1M,$H3482)</f>
        <v>64185</v>
      </c>
      <c r="J3482" s="52">
        <f>IFERROR(_xll.qlIndexFixing(Index1M,$H3482,TRUE,_xll.ohTrigger(RecalcTrigger,Trigger1M)),NA())</f>
        <v>1.5204519047617104E-2</v>
      </c>
      <c r="K3482" s="52">
        <f>IFERROR(_xll.qlIndexFixing(ONIndex1M,I3482,TRUE,_xll.ohTrigger(RecalcTrigger,Trigger1M)),NA())</f>
        <v>1.5195215462613376E-2</v>
      </c>
      <c r="L3482" s="52">
        <f>IFERROR(_xll.qlIndexFixing(Index3M,H3482,TRUE,_xll.ohTrigger(RecalcTrigger,Trigger3M)),NA())</f>
        <v>1.6727073119059153E-2</v>
      </c>
      <c r="M3482" s="52">
        <f>IFERROR(_xll.qlIndexFixing(ONIndex3M,I3482,TRUE,_xll.ohTrigger(RecalcTrigger,Trigger3M)),NA())</f>
        <v>1.6692196483276689E-2</v>
      </c>
      <c r="N3482" s="52">
        <f>IFERROR(_xll.qlIndexFixing(Index6M,$H3482,TRUE,_xll.ohTrigger(RecalcTrigger,Trigger6M)),NA())</f>
        <v>1.8617439456922274E-2</v>
      </c>
      <c r="O3482" s="52">
        <f>IFERROR(_xll.qlIndexFixing(ONIndex6M,I3482,TRUE,_xll.ohTrigger(RecalcTrigger,Trigger6M)),NA())</f>
        <v>1.8530947747645854E-2</v>
      </c>
      <c r="P3482" s="52">
        <f>IFERROR(_xll.qlIndexFixing(Index1Y,$H3482,TRUE,_xll.ohTrigger(RecalcTrigger,Trigger1Y)),NA())</f>
        <v>2.067093498273205E-2</v>
      </c>
      <c r="Q3482" s="52">
        <f>IFERROR(_xll.qlIndexFixing(ONIndex1Y,I3482,TRUE,_xll.ohTrigger(RecalcTrigger,Trigger1Y)),NA())</f>
        <v>2.0457594112812671E-2</v>
      </c>
    </row>
    <row r="3483" spans="2:17" x14ac:dyDescent="0.2">
      <c r="B3483" s="46" t="s">
        <v>51</v>
      </c>
      <c r="D3483" s="49">
        <f>_xll.qlCalendarAdvance(LocalCalendar,$D3482,B3483,"f",FALSE)</f>
        <v>64217</v>
      </c>
      <c r="E3483" s="49">
        <f>_xll.qlInterestRateIndexValueDate(IndexON,D3483)</f>
        <v>64217</v>
      </c>
      <c r="F3483" s="52">
        <f>IFERROR(_xll.qlIndexFixing(IndexON,D3483,TRUE,_xll.ohTrigger(RecalcTrigger,TriggerON)),NA())</f>
        <v>1.2123189566546344E-2</v>
      </c>
      <c r="H3483" s="49">
        <f>_xll.qlCalendarAdvance(IborCalendar,$H3482,B3483,"f",FALSE)</f>
        <v>64188</v>
      </c>
      <c r="I3483" s="49">
        <f>_xll.qlInterestRateIndexValueDate(Index1M,$H3483)</f>
        <v>64192</v>
      </c>
      <c r="J3483" s="52">
        <f>IFERROR(_xll.qlIndexFixing(Index1M,$H3483,TRUE,_xll.ohTrigger(RecalcTrigger,Trigger1M)),NA())</f>
        <v>1.5204839996330474E-2</v>
      </c>
      <c r="K3483" s="52">
        <f>IFERROR(_xll.qlIndexFixing(ONIndex1M,I3483,TRUE,_xll.ohTrigger(RecalcTrigger,Trigger1M)),NA())</f>
        <v>1.5195215462613376E-2</v>
      </c>
      <c r="L3483" s="52">
        <f>IFERROR(_xll.qlIndexFixing(Index3M,H3483,TRUE,_xll.ohTrigger(RecalcTrigger,Trigger3M)),NA())</f>
        <v>1.6727461182643431E-2</v>
      </c>
      <c r="M3483" s="52">
        <f>IFERROR(_xll.qlIndexFixing(ONIndex3M,I3483,TRUE,_xll.ohTrigger(RecalcTrigger,Trigger3M)),NA())</f>
        <v>1.6692196483276689E-2</v>
      </c>
      <c r="N3483" s="52">
        <f>IFERROR(_xll.qlIndexFixing(Index6M,$H3483,TRUE,_xll.ohTrigger(RecalcTrigger,Trigger6M)),NA())</f>
        <v>1.8617911918293928E-2</v>
      </c>
      <c r="O3483" s="52">
        <f>IFERROR(_xll.qlIndexFixing(ONIndex6M,I3483,TRUE,_xll.ohTrigger(RecalcTrigger,Trigger6M)),NA())</f>
        <v>1.8530938551482024E-2</v>
      </c>
      <c r="P3483" s="52">
        <f>IFERROR(_xll.qlIndexFixing(Index1Y,$H3483,TRUE,_xll.ohTrigger(RecalcTrigger,Trigger1Y)),NA())</f>
        <v>2.0670926636017037E-2</v>
      </c>
      <c r="Q3483" s="52">
        <f>IFERROR(_xll.qlIndexFixing(ONIndex1Y,I3483,TRUE,_xll.ohTrigger(RecalcTrigger,Trigger1Y)),NA())</f>
        <v>2.0457577937431637E-2</v>
      </c>
    </row>
    <row r="3484" spans="2:17" x14ac:dyDescent="0.2">
      <c r="B3484" s="46" t="s">
        <v>51</v>
      </c>
      <c r="D3484" s="49">
        <f>_xll.qlCalendarAdvance(LocalCalendar,$D3483,B3484,"f",FALSE)</f>
        <v>64224</v>
      </c>
      <c r="E3484" s="49">
        <f>_xll.qlInterestRateIndexValueDate(IndexON,D3484)</f>
        <v>64224</v>
      </c>
      <c r="F3484" s="52">
        <f>IFERROR(_xll.qlIndexFixing(IndexON,D3484,TRUE,_xll.ohTrigger(RecalcTrigger,TriggerON)),NA())</f>
        <v>1.2123189566519699E-2</v>
      </c>
      <c r="H3484" s="49">
        <f>_xll.qlCalendarAdvance(IborCalendar,$H3483,B3484,"f",FALSE)</f>
        <v>64195</v>
      </c>
      <c r="I3484" s="49">
        <f>_xll.qlInterestRateIndexValueDate(Index1M,$H3484)</f>
        <v>64199</v>
      </c>
      <c r="J3484" s="52">
        <f>IFERROR(_xll.qlIndexFixing(Index1M,$H3484,TRUE,_xll.ohTrigger(RecalcTrigger,Trigger1M)),NA())</f>
        <v>1.5204839996333052E-2</v>
      </c>
      <c r="K3484" s="52">
        <f>IFERROR(_xll.qlIndexFixing(ONIndex1M,I3484,TRUE,_xll.ohTrigger(RecalcTrigger,Trigger1M)),NA())</f>
        <v>1.5195215462613376E-2</v>
      </c>
      <c r="L3484" s="52">
        <f>IFERROR(_xll.qlIndexFixing(Index3M,H3484,TRUE,_xll.ohTrigger(RecalcTrigger,Trigger3M)),NA())</f>
        <v>1.6727461182642563E-2</v>
      </c>
      <c r="M3484" s="52">
        <f>IFERROR(_xll.qlIndexFixing(ONIndex3M,I3484,TRUE,_xll.ohTrigger(RecalcTrigger,Trigger3M)),NA())</f>
        <v>1.6692196483196753E-2</v>
      </c>
      <c r="N3484" s="52">
        <f>IFERROR(_xll.qlIndexFixing(Index6M,$H3484,TRUE,_xll.ohTrigger(RecalcTrigger,Trigger6M)),NA())</f>
        <v>1.8617905100946804E-2</v>
      </c>
      <c r="O3484" s="52">
        <f>IFERROR(_xll.qlIndexFixing(ONIndex6M,I3484,TRUE,_xll.ohTrigger(RecalcTrigger,Trigger6M)),NA())</f>
        <v>1.8530929529898543E-2</v>
      </c>
      <c r="P3484" s="52" t="e">
        <f>IFERROR(_xll.qlIndexFixing(Index1Y,$H3484,TRUE,_xll.ohTrigger(RecalcTrigger,Trigger1Y)),NA())</f>
        <v>#N/A</v>
      </c>
      <c r="Q3484" s="52">
        <f>IFERROR(_xll.qlIndexFixing(ONIndex1Y,I3484,TRUE,_xll.ohTrigger(RecalcTrigger,Trigger1Y)),NA())</f>
        <v>2.0457562068845192E-2</v>
      </c>
    </row>
    <row r="3485" spans="2:17" x14ac:dyDescent="0.2">
      <c r="B3485" s="46" t="s">
        <v>51</v>
      </c>
      <c r="D3485" s="49">
        <f>_xll.qlCalendarAdvance(LocalCalendar,$D3484,B3485,"f",FALSE)</f>
        <v>64231</v>
      </c>
      <c r="E3485" s="49">
        <f>_xll.qlInterestRateIndexValueDate(IndexON,D3485)</f>
        <v>64231</v>
      </c>
      <c r="F3485" s="52">
        <f>IFERROR(_xll.qlIndexFixing(IndexON,D3485,TRUE,_xll.ohTrigger(RecalcTrigger,TriggerON)),NA())</f>
        <v>1.2123393689345008E-2</v>
      </c>
      <c r="H3485" s="49">
        <f>_xll.qlCalendarAdvance(IborCalendar,$H3484,B3485,"f",FALSE)</f>
        <v>64202</v>
      </c>
      <c r="I3485" s="49">
        <f>_xll.qlInterestRateIndexValueDate(Index1M,$H3485)</f>
        <v>64207</v>
      </c>
      <c r="J3485" s="52">
        <f>IFERROR(_xll.qlIndexFixing(Index1M,$H3485,TRUE,_xll.ohTrigger(RecalcTrigger,Trigger1M)),NA())</f>
        <v>1.5204839996333052E-2</v>
      </c>
      <c r="K3485" s="52">
        <f>IFERROR(_xll.qlIndexFixing(ONIndex1M,I3485,TRUE,_xll.ohTrigger(RecalcTrigger,Trigger1M)),NA())</f>
        <v>1.519521546253344E-2</v>
      </c>
      <c r="L3485" s="52">
        <f>IFERROR(_xll.qlIndexFixing(Index3M,H3485,TRUE,_xll.ohTrigger(RecalcTrigger,Trigger3M)),NA())</f>
        <v>1.6727461182642563E-2</v>
      </c>
      <c r="M3485" s="52">
        <f>IFERROR(_xll.qlIndexFixing(ONIndex3M,I3485,TRUE,_xll.ohTrigger(RecalcTrigger,Trigger3M)),NA())</f>
        <v>1.6692196483196753E-2</v>
      </c>
      <c r="N3485" s="52">
        <f>IFERROR(_xll.qlIndexFixing(Index6M,$H3485,TRUE,_xll.ohTrigger(RecalcTrigger,Trigger6M)),NA())</f>
        <v>1.8617897525316625E-2</v>
      </c>
      <c r="O3485" s="52">
        <f>IFERROR(_xll.qlIndexFixing(ONIndex6M,I3485,TRUE,_xll.ohTrigger(RecalcTrigger,Trigger6M)),NA())</f>
        <v>1.853091943309515E-2</v>
      </c>
      <c r="P3485" s="52" t="e">
        <f>IFERROR(_xll.qlIndexFixing(Index1Y,$H3485,TRUE,_xll.ohTrigger(RecalcTrigger,Trigger1Y)),NA())</f>
        <v>#N/A</v>
      </c>
      <c r="Q3485" s="52">
        <f>IFERROR(_xll.qlIndexFixing(ONIndex1Y,I3485,TRUE,_xll.ohTrigger(RecalcTrigger,Trigger1Y)),NA())</f>
        <v>2.0457544309051556E-2</v>
      </c>
    </row>
    <row r="3486" spans="2:17" x14ac:dyDescent="0.2">
      <c r="B3486" s="46" t="s">
        <v>51</v>
      </c>
      <c r="D3486" s="49">
        <f>_xll.qlCalendarAdvance(LocalCalendar,$D3485,B3486,"f",FALSE)</f>
        <v>64238</v>
      </c>
      <c r="E3486" s="49">
        <f>_xll.qlInterestRateIndexValueDate(IndexON,D3486)</f>
        <v>64238</v>
      </c>
      <c r="F3486" s="52">
        <f>IFERROR(_xll.qlIndexFixing(IndexON,D3486,TRUE,_xll.ohTrigger(RecalcTrigger,TriggerON)),NA())</f>
        <v>1.2123189566546344E-2</v>
      </c>
      <c r="H3486" s="49">
        <f>_xll.qlCalendarAdvance(IborCalendar,$H3485,B3486,"f",FALSE)</f>
        <v>64209</v>
      </c>
      <c r="I3486" s="49">
        <f>_xll.qlInterestRateIndexValueDate(Index1M,$H3486)</f>
        <v>64213</v>
      </c>
      <c r="J3486" s="52">
        <f>IFERROR(_xll.qlIndexFixing(Index1M,$H3486,TRUE,_xll.ohTrigger(RecalcTrigger,Trigger1M)),NA())</f>
        <v>1.5204839996330474E-2</v>
      </c>
      <c r="K3486" s="52">
        <f>IFERROR(_xll.qlIndexFixing(ONIndex1M,I3486,TRUE,_xll.ohTrigger(RecalcTrigger,Trigger1M)),NA())</f>
        <v>1.5195215462613376E-2</v>
      </c>
      <c r="L3486" s="52">
        <f>IFERROR(_xll.qlIndexFixing(Index3M,H3486,TRUE,_xll.ohTrigger(RecalcTrigger,Trigger3M)),NA())</f>
        <v>1.6727461182644301E-2</v>
      </c>
      <c r="M3486" s="52">
        <f>IFERROR(_xll.qlIndexFixing(ONIndex3M,I3486,TRUE,_xll.ohTrigger(RecalcTrigger,Trigger3M)),NA())</f>
        <v>1.6692196483276689E-2</v>
      </c>
      <c r="N3486" s="52">
        <f>IFERROR(_xll.qlIndexFixing(Index6M,$H3486,TRUE,_xll.ohTrigger(RecalcTrigger,Trigger6M)),NA())</f>
        <v>1.8617891994531614E-2</v>
      </c>
      <c r="O3486" s="52">
        <f>IFERROR(_xll.qlIndexFixing(ONIndex6M,I3486,TRUE,_xll.ohTrigger(RecalcTrigger,Trigger6M)),NA())</f>
        <v>1.8530912009913081E-2</v>
      </c>
      <c r="P3486" s="52" t="e">
        <f>IFERROR(_xll.qlIndexFixing(Index1Y,$H3486,TRUE,_xll.ohTrigger(RecalcTrigger,Trigger1Y)),NA())</f>
        <v>#N/A</v>
      </c>
      <c r="Q3486" s="52">
        <f>IFERROR(_xll.qlIndexFixing(ONIndex1Y,I3486,TRUE,_xll.ohTrigger(RecalcTrigger,Trigger1Y)),NA())</f>
        <v>2.0457531252375816E-2</v>
      </c>
    </row>
    <row r="3487" spans="2:17" x14ac:dyDescent="0.2">
      <c r="B3487" s="46" t="s">
        <v>51</v>
      </c>
      <c r="D3487" s="49">
        <f>_xll.qlCalendarAdvance(LocalCalendar,$D3486,B3487,"f",FALSE)</f>
        <v>64245</v>
      </c>
      <c r="E3487" s="49">
        <f>_xll.qlInterestRateIndexValueDate(IndexON,D3487)</f>
        <v>64245</v>
      </c>
      <c r="F3487" s="52">
        <f>IFERROR(_xll.qlIndexFixing(IndexON,D3487,TRUE,_xll.ohTrigger(RecalcTrigger,TriggerON)),NA())</f>
        <v>1.2123189566519699E-2</v>
      </c>
      <c r="H3487" s="49">
        <f>_xll.qlCalendarAdvance(IborCalendar,$H3486,B3487,"f",FALSE)</f>
        <v>64216</v>
      </c>
      <c r="I3487" s="49">
        <f>_xll.qlInterestRateIndexValueDate(Index1M,$H3487)</f>
        <v>64220</v>
      </c>
      <c r="J3487" s="52">
        <f>IFERROR(_xll.qlIndexFixing(Index1M,$H3487,TRUE,_xll.ohTrigger(RecalcTrigger,Trigger1M)),NA())</f>
        <v>1.5205160954081254E-2</v>
      </c>
      <c r="K3487" s="52">
        <f>IFERROR(_xll.qlIndexFixing(ONIndex1M,I3487,TRUE,_xll.ohTrigger(RecalcTrigger,Trigger1M)),NA())</f>
        <v>1.519521546253344E-2</v>
      </c>
      <c r="L3487" s="52">
        <f>IFERROR(_xll.qlIndexFixing(Index3M,H3487,TRUE,_xll.ohTrigger(RecalcTrigger,Trigger3M)),NA())</f>
        <v>1.6727461182643431E-2</v>
      </c>
      <c r="M3487" s="52">
        <f>IFERROR(_xll.qlIndexFixing(ONIndex3M,I3487,TRUE,_xll.ohTrigger(RecalcTrigger,Trigger3M)),NA())</f>
        <v>1.6692196483196753E-2</v>
      </c>
      <c r="N3487" s="52">
        <f>IFERROR(_xll.qlIndexFixing(Index6M,$H3487,TRUE,_xll.ohTrigger(RecalcTrigger,Trigger6M)),NA())</f>
        <v>1.8617885705465298E-2</v>
      </c>
      <c r="O3487" s="52">
        <f>IFERROR(_xll.qlIndexFixing(ONIndex6M,I3487,TRUE,_xll.ohTrigger(RecalcTrigger,Trigger6M)),NA())</f>
        <v>1.8530903511591035E-2</v>
      </c>
      <c r="P3487" s="52" t="e">
        <f>IFERROR(_xll.qlIndexFixing(Index1Y,$H3487,TRUE,_xll.ohTrigger(RecalcTrigger,Trigger1Y)),NA())</f>
        <v>#N/A</v>
      </c>
      <c r="Q3487" s="52">
        <f>IFERROR(_xll.qlIndexFixing(ONIndex1Y,I3487,TRUE,_xll.ohTrigger(RecalcTrigger,Trigger1Y)),NA())</f>
        <v>2.0457516304333012E-2</v>
      </c>
    </row>
    <row r="3488" spans="2:17" x14ac:dyDescent="0.2">
      <c r="B3488" s="46" t="s">
        <v>51</v>
      </c>
      <c r="D3488" s="49">
        <f>_xll.qlCalendarAdvance(LocalCalendar,$D3487,B3488,"f",FALSE)</f>
        <v>64252</v>
      </c>
      <c r="E3488" s="49">
        <f>_xll.qlInterestRateIndexValueDate(IndexON,D3488)</f>
        <v>64252</v>
      </c>
      <c r="F3488" s="52">
        <f>IFERROR(_xll.qlIndexFixing(IndexON,D3488,TRUE,_xll.ohTrigger(RecalcTrigger,TriggerON)),NA())</f>
        <v>1.2123189566519699E-2</v>
      </c>
      <c r="H3488" s="49">
        <f>_xll.qlCalendarAdvance(IborCalendar,$H3487,B3488,"f",FALSE)</f>
        <v>64223</v>
      </c>
      <c r="I3488" s="49">
        <f>_xll.qlInterestRateIndexValueDate(Index1M,$H3488)</f>
        <v>64227</v>
      </c>
      <c r="J3488" s="52">
        <f>IFERROR(_xll.qlIndexFixing(Index1M,$H3488,TRUE,_xll.ohTrigger(RecalcTrigger,Trigger1M)),NA())</f>
        <v>1.5204519047617104E-2</v>
      </c>
      <c r="K3488" s="52">
        <f>IFERROR(_xll.qlIndexFixing(ONIndex1M,I3488,TRUE,_xll.ohTrigger(RecalcTrigger,Trigger1M)),NA())</f>
        <v>1.5195215462613376E-2</v>
      </c>
      <c r="L3488" s="52">
        <f>IFERROR(_xll.qlIndexFixing(Index3M,H3488,TRUE,_xll.ohTrigger(RecalcTrigger,Trigger3M)),NA())</f>
        <v>1.6727461182642563E-2</v>
      </c>
      <c r="M3488" s="52">
        <f>IFERROR(_xll.qlIndexFixing(ONIndex3M,I3488,TRUE,_xll.ohTrigger(RecalcTrigger,Trigger3M)),NA())</f>
        <v>1.6692196483276689E-2</v>
      </c>
      <c r="N3488" s="52">
        <f>IFERROR(_xll.qlIndexFixing(Index6M,$H3488,TRUE,_xll.ohTrigger(RecalcTrigger,Trigger6M)),NA())</f>
        <v>1.8617879592493312E-2</v>
      </c>
      <c r="O3488" s="52">
        <f>IFERROR(_xll.qlIndexFixing(ONIndex6M,I3488,TRUE,_xll.ohTrigger(RecalcTrigger,Trigger6M)),NA())</f>
        <v>1.8530895187849339E-2</v>
      </c>
      <c r="P3488" s="52" t="e">
        <f>IFERROR(_xll.qlIndexFixing(Index1Y,$H3488,TRUE,_xll.ohTrigger(RecalcTrigger,Trigger1Y)),NA())</f>
        <v>#N/A</v>
      </c>
      <c r="Q3488" s="52">
        <f>IFERROR(_xll.qlIndexFixing(ONIndex1Y,I3488,TRUE,_xll.ohTrigger(RecalcTrigger,Trigger1Y)),NA())</f>
        <v>2.0457501663084798E-2</v>
      </c>
    </row>
    <row r="3489" spans="2:17" x14ac:dyDescent="0.2">
      <c r="B3489" s="46" t="s">
        <v>51</v>
      </c>
      <c r="D3489" s="49">
        <f>_xll.qlCalendarAdvance(LocalCalendar,$D3488,B3489,"f",FALSE)</f>
        <v>64259</v>
      </c>
      <c r="E3489" s="49">
        <f>_xll.qlInterestRateIndexValueDate(IndexON,D3489)</f>
        <v>64259</v>
      </c>
      <c r="F3489" s="52">
        <f>IFERROR(_xll.qlIndexFixing(IndexON,D3489,TRUE,_xll.ohTrigger(RecalcTrigger,TriggerON)),NA())</f>
        <v>1.2123189566519699E-2</v>
      </c>
      <c r="H3489" s="49">
        <f>_xll.qlCalendarAdvance(IborCalendar,$H3488,B3489,"f",FALSE)</f>
        <v>64230</v>
      </c>
      <c r="I3489" s="49">
        <f>_xll.qlInterestRateIndexValueDate(Index1M,$H3489)</f>
        <v>64235</v>
      </c>
      <c r="J3489" s="52">
        <f>IFERROR(_xll.qlIndexFixing(Index1M,$H3489,TRUE,_xll.ohTrigger(RecalcTrigger,Trigger1M)),NA())</f>
        <v>1.520451904761444E-2</v>
      </c>
      <c r="K3489" s="52">
        <f>IFERROR(_xll.qlIndexFixing(ONIndex1M,I3489,TRUE,_xll.ohTrigger(RecalcTrigger,Trigger1M)),NA())</f>
        <v>1.519521546253344E-2</v>
      </c>
      <c r="L3489" s="52">
        <f>IFERROR(_xll.qlIndexFixing(Index3M,H3489,TRUE,_xll.ohTrigger(RecalcTrigger,Trigger3M)),NA())</f>
        <v>1.6727461182643431E-2</v>
      </c>
      <c r="M3489" s="52">
        <f>IFERROR(_xll.qlIndexFixing(ONIndex3M,I3489,TRUE,_xll.ohTrigger(RecalcTrigger,Trigger3M)),NA())</f>
        <v>1.6692196483276689E-2</v>
      </c>
      <c r="N3489" s="52">
        <f>IFERROR(_xll.qlIndexFixing(Index6M,$H3489,TRUE,_xll.ohTrigger(RecalcTrigger,Trigger6M)),NA())</f>
        <v>1.8617393279583398E-2</v>
      </c>
      <c r="O3489" s="52">
        <f>IFERROR(_xll.qlIndexFixing(ONIndex6M,I3489,TRUE,_xll.ohTrigger(RecalcTrigger,Trigger6M)),NA())</f>
        <v>1.8530885888408122E-2</v>
      </c>
      <c r="P3489" s="52" t="e">
        <f>IFERROR(_xll.qlIndexFixing(Index1Y,$H3489,TRUE,_xll.ohTrigger(RecalcTrigger,Trigger1Y)),NA())</f>
        <v>#N/A</v>
      </c>
      <c r="Q3489" s="52">
        <f>IFERROR(_xll.qlIndexFixing(ONIndex1Y,I3489,TRUE,_xll.ohTrigger(RecalcTrigger,Trigger1Y)),NA())</f>
        <v>2.045748530608904E-2</v>
      </c>
    </row>
    <row r="3490" spans="2:17" x14ac:dyDescent="0.2">
      <c r="B3490" s="46" t="s">
        <v>51</v>
      </c>
      <c r="D3490" s="49">
        <f>_xll.qlCalendarAdvance(LocalCalendar,$D3489,B3490,"f",FALSE)</f>
        <v>64266</v>
      </c>
      <c r="E3490" s="49">
        <f>_xll.qlInterestRateIndexValueDate(IndexON,D3490)</f>
        <v>64266</v>
      </c>
      <c r="F3490" s="52">
        <f>IFERROR(_xll.qlIndexFixing(IndexON,D3490,TRUE,_xll.ohTrigger(RecalcTrigger,TriggerON)),NA())</f>
        <v>1.2123189566493053E-2</v>
      </c>
      <c r="H3490" s="49">
        <f>_xll.qlCalendarAdvance(IborCalendar,$H3489,B3490,"f",FALSE)</f>
        <v>64237</v>
      </c>
      <c r="I3490" s="49">
        <f>_xll.qlInterestRateIndexValueDate(Index1M,$H3490)</f>
        <v>64241</v>
      </c>
      <c r="J3490" s="52">
        <f>IFERROR(_xll.qlIndexFixing(Index1M,$H3490,TRUE,_xll.ohTrigger(RecalcTrigger,Trigger1M)),NA())</f>
        <v>1.5204519047617104E-2</v>
      </c>
      <c r="K3490" s="52">
        <f>IFERROR(_xll.qlIndexFixing(ONIndex1M,I3490,TRUE,_xll.ohTrigger(RecalcTrigger,Trigger1M)),NA())</f>
        <v>1.519521546253344E-2</v>
      </c>
      <c r="L3490" s="52">
        <f>IFERROR(_xll.qlIndexFixing(Index3M,H3490,TRUE,_xll.ohTrigger(RecalcTrigger,Trigger3M)),NA())</f>
        <v>1.6727461182644301E-2</v>
      </c>
      <c r="M3490" s="52">
        <f>IFERROR(_xll.qlIndexFixing(ONIndex3M,I3490,TRUE,_xll.ohTrigger(RecalcTrigger,Trigger3M)),NA())</f>
        <v>1.6692196483276689E-2</v>
      </c>
      <c r="N3490" s="52">
        <f>IFERROR(_xll.qlIndexFixing(Index6M,$H3490,TRUE,_xll.ohTrigger(RecalcTrigger,Trigger6M)),NA())</f>
        <v>1.861738834202183E-2</v>
      </c>
      <c r="O3490" s="52">
        <f>IFERROR(_xll.qlIndexFixing(ONIndex6M,I3490,TRUE,_xll.ohTrigger(RecalcTrigger,Trigger6M)),NA())</f>
        <v>1.8530879063387573E-2</v>
      </c>
      <c r="P3490" s="52" t="e">
        <f>IFERROR(_xll.qlIndexFixing(Index1Y,$H3490,TRUE,_xll.ohTrigger(RecalcTrigger,Trigger1Y)),NA())</f>
        <v>#N/A</v>
      </c>
      <c r="Q3490" s="52">
        <f>IFERROR(_xll.qlIndexFixing(ONIndex1Y,I3490,TRUE,_xll.ohTrigger(RecalcTrigger,Trigger1Y)),NA())</f>
        <v>2.0457473301291884E-2</v>
      </c>
    </row>
    <row r="3491" spans="2:17" x14ac:dyDescent="0.2">
      <c r="B3491" s="46" t="s">
        <v>51</v>
      </c>
      <c r="D3491" s="49">
        <f>_xll.qlCalendarAdvance(LocalCalendar,$D3490,B3491,"f",FALSE)</f>
        <v>64273</v>
      </c>
      <c r="E3491" s="49">
        <f>_xll.qlInterestRateIndexValueDate(IndexON,D3491)</f>
        <v>64273</v>
      </c>
      <c r="F3491" s="52">
        <f>IFERROR(_xll.qlIndexFixing(IndexON,D3491,TRUE,_xll.ohTrigger(RecalcTrigger,TriggerON)),NA())</f>
        <v>1.2123189566519699E-2</v>
      </c>
      <c r="H3491" s="49">
        <f>_xll.qlCalendarAdvance(IborCalendar,$H3490,B3491,"f",FALSE)</f>
        <v>64244</v>
      </c>
      <c r="I3491" s="49">
        <f>_xll.qlInterestRateIndexValueDate(Index1M,$H3491)</f>
        <v>64248</v>
      </c>
      <c r="J3491" s="52">
        <f>IFERROR(_xll.qlIndexFixing(Index1M,$H3491,TRUE,_xll.ohTrigger(RecalcTrigger,Trigger1M)),NA())</f>
        <v>1.5205160954078756E-2</v>
      </c>
      <c r="K3491" s="52">
        <f>IFERROR(_xll.qlIndexFixing(ONIndex1M,I3491,TRUE,_xll.ohTrigger(RecalcTrigger,Trigger1M)),NA())</f>
        <v>1.519521546253344E-2</v>
      </c>
      <c r="L3491" s="52">
        <f>IFERROR(_xll.qlIndexFixing(Index3M,H3491,TRUE,_xll.ohTrigger(RecalcTrigger,Trigger3M)),NA())</f>
        <v>1.6727461182643431E-2</v>
      </c>
      <c r="M3491" s="52">
        <f>IFERROR(_xll.qlIndexFixing(ONIndex3M,I3491,TRUE,_xll.ohTrigger(RecalcTrigger,Trigger3M)),NA())</f>
        <v>1.6692196483276689E-2</v>
      </c>
      <c r="N3491" s="52">
        <f>IFERROR(_xll.qlIndexFixing(Index6M,$H3491,TRUE,_xll.ohTrigger(RecalcTrigger,Trigger6M)),NA())</f>
        <v>1.8617862310138966E-2</v>
      </c>
      <c r="O3491" s="52">
        <f>IFERROR(_xll.qlIndexFixing(ONIndex6M,I3491,TRUE,_xll.ohTrigger(RecalcTrigger,Trigger6M)),NA())</f>
        <v>1.8530871262987247E-2</v>
      </c>
      <c r="P3491" s="52" t="e">
        <f>IFERROR(_xll.qlIndexFixing(Index1Y,$H3491,TRUE,_xll.ohTrigger(RecalcTrigger,Trigger1Y)),NA())</f>
        <v>#N/A</v>
      </c>
      <c r="Q3491" s="52">
        <f>IFERROR(_xll.qlIndexFixing(ONIndex1Y,I3491,TRUE,_xll.ohTrigger(RecalcTrigger,Trigger1Y)),NA())</f>
        <v>2.0457459580667248E-2</v>
      </c>
    </row>
    <row r="3492" spans="2:17" x14ac:dyDescent="0.2">
      <c r="B3492" s="46" t="s">
        <v>51</v>
      </c>
      <c r="D3492" s="49">
        <f>_xll.qlCalendarAdvance(LocalCalendar,$D3491,B3492,"f",FALSE)</f>
        <v>64280</v>
      </c>
      <c r="E3492" s="49">
        <f>_xll.qlInterestRateIndexValueDate(IndexON,D3492)</f>
        <v>64280</v>
      </c>
      <c r="F3492" s="52">
        <f>IFERROR(_xll.qlIndexFixing(IndexON,D3492,TRUE,_xll.ohTrigger(RecalcTrigger,TriggerON)),NA())</f>
        <v>1.2123189566493053E-2</v>
      </c>
      <c r="H3492" s="49">
        <f>_xll.qlCalendarAdvance(IborCalendar,$H3491,B3492,"f",FALSE)</f>
        <v>64251</v>
      </c>
      <c r="I3492" s="49">
        <f>_xll.qlInterestRateIndexValueDate(Index1M,$H3492)</f>
        <v>64255</v>
      </c>
      <c r="J3492" s="52">
        <f>IFERROR(_xll.qlIndexFixing(Index1M,$H3492,TRUE,_xll.ohTrigger(RecalcTrigger,Trigger1M)),NA())</f>
        <v>1.5204839996330474E-2</v>
      </c>
      <c r="K3492" s="52">
        <f>IFERROR(_xll.qlIndexFixing(ONIndex1M,I3492,TRUE,_xll.ohTrigger(RecalcTrigger,Trigger1M)),NA())</f>
        <v>1.5195215462613376E-2</v>
      </c>
      <c r="L3492" s="52">
        <f>IFERROR(_xll.qlIndexFixing(Index3M,H3492,TRUE,_xll.ohTrigger(RecalcTrigger,Trigger3M)),NA())</f>
        <v>1.6727073119059153E-2</v>
      </c>
      <c r="M3492" s="52">
        <f>IFERROR(_xll.qlIndexFixing(ONIndex3M,I3492,TRUE,_xll.ohTrigger(RecalcTrigger,Trigger3M)),NA())</f>
        <v>1.6692196483276689E-2</v>
      </c>
      <c r="N3492" s="52">
        <f>IFERROR(_xll.qlIndexFixing(Index6M,$H3492,TRUE,_xll.ohTrigger(RecalcTrigger,Trigger6M)),NA())</f>
        <v>1.861785690154168E-2</v>
      </c>
      <c r="O3492" s="52">
        <f>IFERROR(_xll.qlIndexFixing(ONIndex6M,I3492,TRUE,_xll.ohTrigger(RecalcTrigger,Trigger6M)),NA())</f>
        <v>1.8530863636847528E-2</v>
      </c>
      <c r="P3492" s="52" t="e">
        <f>IFERROR(_xll.qlIndexFixing(Index1Y,$H3492,TRUE,_xll.ohTrigger(RecalcTrigger,Trigger1Y)),NA())</f>
        <v>#N/A</v>
      </c>
      <c r="Q3492" s="52">
        <f>IFERROR(_xll.qlIndexFixing(ONIndex1Y,I3492,TRUE,_xll.ohTrigger(RecalcTrigger,Trigger1Y)),NA())</f>
        <v>2.0457446166997073E-2</v>
      </c>
    </row>
    <row r="3493" spans="2:17" x14ac:dyDescent="0.2">
      <c r="B3493" s="46" t="s">
        <v>51</v>
      </c>
      <c r="D3493" s="49">
        <f>_xll.qlCalendarAdvance(LocalCalendar,$D3492,B3493,"f",FALSE)</f>
        <v>64287</v>
      </c>
      <c r="E3493" s="49">
        <f>_xll.qlInterestRateIndexValueDate(IndexON,D3493)</f>
        <v>64287</v>
      </c>
      <c r="F3493" s="52">
        <f>IFERROR(_xll.qlIndexFixing(IndexON,D3493,TRUE,_xll.ohTrigger(RecalcTrigger,TriggerON)),NA())</f>
        <v>1.2123189566519699E-2</v>
      </c>
      <c r="H3493" s="49">
        <f>_xll.qlCalendarAdvance(IborCalendar,$H3492,B3493,"f",FALSE)</f>
        <v>64258</v>
      </c>
      <c r="I3493" s="49">
        <f>_xll.qlInterestRateIndexValueDate(Index1M,$H3493)</f>
        <v>64262</v>
      </c>
      <c r="J3493" s="52">
        <f>IFERROR(_xll.qlIndexFixing(Index1M,$H3493,TRUE,_xll.ohTrigger(RecalcTrigger,Trigger1M)),NA())</f>
        <v>1.5204839996330474E-2</v>
      </c>
      <c r="K3493" s="52">
        <f>IFERROR(_xll.qlIndexFixing(ONIndex1M,I3493,TRUE,_xll.ohTrigger(RecalcTrigger,Trigger1M)),NA())</f>
        <v>1.5195215462613376E-2</v>
      </c>
      <c r="L3493" s="52">
        <f>IFERROR(_xll.qlIndexFixing(Index3M,H3493,TRUE,_xll.ohTrigger(RecalcTrigger,Trigger3M)),NA())</f>
        <v>1.6727073119060035E-2</v>
      </c>
      <c r="M3493" s="52">
        <f>IFERROR(_xll.qlIndexFixing(ONIndex3M,I3493,TRUE,_xll.ohTrigger(RecalcTrigger,Trigger3M)),NA())</f>
        <v>1.6692196483356625E-2</v>
      </c>
      <c r="N3493" s="52">
        <f>IFERROR(_xll.qlIndexFixing(Index6M,$H3493,TRUE,_xll.ohTrigger(RecalcTrigger,Trigger6M)),NA())</f>
        <v>1.8617851669038725E-2</v>
      </c>
      <c r="O3493" s="52">
        <f>IFERROR(_xll.qlIndexFixing(ONIndex6M,I3493,TRUE,_xll.ohTrigger(RecalcTrigger,Trigger6M)),NA())</f>
        <v>1.8530856185368094E-2</v>
      </c>
      <c r="P3493" s="52" t="e">
        <f>IFERROR(_xll.qlIndexFixing(Index1Y,$H3493,TRUE,_xll.ohTrigger(RecalcTrigger,Trigger1Y)),NA())</f>
        <v>#N/A</v>
      </c>
      <c r="Q3493" s="52">
        <f>IFERROR(_xll.qlIndexFixing(ONIndex1Y,I3493,TRUE,_xll.ohTrigger(RecalcTrigger,Trigger1Y)),NA())</f>
        <v>2.0457433060121488E-2</v>
      </c>
    </row>
    <row r="3494" spans="2:17" x14ac:dyDescent="0.2">
      <c r="B3494" s="46" t="s">
        <v>51</v>
      </c>
      <c r="D3494" s="49">
        <f>_xll.qlCalendarAdvance(LocalCalendar,$D3493,B3494,"f",FALSE)</f>
        <v>64294</v>
      </c>
      <c r="E3494" s="49">
        <f>_xll.qlInterestRateIndexValueDate(IndexON,D3494)</f>
        <v>64294</v>
      </c>
      <c r="F3494" s="52">
        <f>IFERROR(_xll.qlIndexFixing(IndexON,D3494,TRUE,_xll.ohTrigger(RecalcTrigger,TriggerON)),NA())</f>
        <v>1.2123189566493053E-2</v>
      </c>
      <c r="H3494" s="49">
        <f>_xll.qlCalendarAdvance(IborCalendar,$H3493,B3494,"f",FALSE)</f>
        <v>64265</v>
      </c>
      <c r="I3494" s="49">
        <f>_xll.qlInterestRateIndexValueDate(Index1M,$H3494)</f>
        <v>64269</v>
      </c>
      <c r="J3494" s="52">
        <f>IFERROR(_xll.qlIndexFixing(Index1M,$H3494,TRUE,_xll.ohTrigger(RecalcTrigger,Trigger1M)),NA())</f>
        <v>1.5204839996333052E-2</v>
      </c>
      <c r="K3494" s="52">
        <f>IFERROR(_xll.qlIndexFixing(ONIndex1M,I3494,TRUE,_xll.ohTrigger(RecalcTrigger,Trigger1M)),NA())</f>
        <v>1.519521546253344E-2</v>
      </c>
      <c r="L3494" s="52">
        <f>IFERROR(_xll.qlIndexFixing(Index3M,H3494,TRUE,_xll.ohTrigger(RecalcTrigger,Trigger3M)),NA())</f>
        <v>1.6727073119058276E-2</v>
      </c>
      <c r="M3494" s="52">
        <f>IFERROR(_xll.qlIndexFixing(ONIndex3M,I3494,TRUE,_xll.ohTrigger(RecalcTrigger,Trigger3M)),NA())</f>
        <v>1.6692196483196753E-2</v>
      </c>
      <c r="N3494" s="52">
        <f>IFERROR(_xll.qlIndexFixing(Index6M,$H3494,TRUE,_xll.ohTrigger(RecalcTrigger,Trigger6M)),NA())</f>
        <v>1.8617846612628792E-2</v>
      </c>
      <c r="O3494" s="52">
        <f>IFERROR(_xll.qlIndexFixing(ONIndex6M,I3494,TRUE,_xll.ohTrigger(RecalcTrigger,Trigger6M)),NA())</f>
        <v>1.8530848908069331E-2</v>
      </c>
      <c r="P3494" s="52" t="e">
        <f>IFERROR(_xll.qlIndexFixing(Index1Y,$H3494,TRUE,_xll.ohTrigger(RecalcTrigger,Trigger1Y)),NA())</f>
        <v>#N/A</v>
      </c>
      <c r="Q3494" s="52">
        <f>IFERROR(_xll.qlIndexFixing(ONIndex1Y,I3494,TRUE,_xll.ohTrigger(RecalcTrigger,Trigger1Y)),NA())</f>
        <v>2.0457420259880621E-2</v>
      </c>
    </row>
    <row r="3495" spans="2:17" x14ac:dyDescent="0.2">
      <c r="B3495" s="46" t="s">
        <v>51</v>
      </c>
      <c r="D3495" s="49">
        <f>_xll.qlCalendarAdvance(LocalCalendar,$D3494,B3495,"f",FALSE)</f>
        <v>64301</v>
      </c>
      <c r="E3495" s="49">
        <f>_xll.qlInterestRateIndexValueDate(IndexON,D3495)</f>
        <v>64301</v>
      </c>
      <c r="F3495" s="52">
        <f>IFERROR(_xll.qlIndexFixing(IndexON,D3495,TRUE,_xll.ohTrigger(RecalcTrigger,TriggerON)),NA())</f>
        <v>1.2123393689345008E-2</v>
      </c>
      <c r="H3495" s="49">
        <f>_xll.qlCalendarAdvance(IborCalendar,$H3494,B3495,"f",FALSE)</f>
        <v>64272</v>
      </c>
      <c r="I3495" s="49">
        <f>_xll.qlInterestRateIndexValueDate(Index1M,$H3495)</f>
        <v>64276</v>
      </c>
      <c r="J3495" s="52">
        <f>IFERROR(_xll.qlIndexFixing(Index1M,$H3495,TRUE,_xll.ohTrigger(RecalcTrigger,Trigger1M)),NA())</f>
        <v>1.5204839996333052E-2</v>
      </c>
      <c r="K3495" s="52">
        <f>IFERROR(_xll.qlIndexFixing(ONIndex1M,I3495,TRUE,_xll.ohTrigger(RecalcTrigger,Trigger1M)),NA())</f>
        <v>1.519521546253344E-2</v>
      </c>
      <c r="L3495" s="52">
        <f>IFERROR(_xll.qlIndexFixing(Index3M,H3495,TRUE,_xll.ohTrigger(RecalcTrigger,Trigger3M)),NA())</f>
        <v>1.6727073119059153E-2</v>
      </c>
      <c r="M3495" s="52">
        <f>IFERROR(_xll.qlIndexFixing(ONIndex3M,I3495,TRUE,_xll.ohTrigger(RecalcTrigger,Trigger3M)),NA())</f>
        <v>1.6692196483276689E-2</v>
      </c>
      <c r="N3495" s="52">
        <f>IFERROR(_xll.qlIndexFixing(Index6M,$H3495,TRUE,_xll.ohTrigger(RecalcTrigger,Trigger6M)),NA())</f>
        <v>1.861784173231406E-2</v>
      </c>
      <c r="O3495" s="52">
        <f>IFERROR(_xll.qlIndexFixing(ONIndex6M,I3495,TRUE,_xll.ohTrigger(RecalcTrigger,Trigger6M)),NA())</f>
        <v>1.8530841805430853E-2</v>
      </c>
      <c r="P3495" s="52" t="e">
        <f>IFERROR(_xll.qlIndexFixing(Index1Y,$H3495,TRUE,_xll.ohTrigger(RecalcTrigger,Trigger1Y)),NA())</f>
        <v>#N/A</v>
      </c>
      <c r="Q3495" s="52">
        <f>IFERROR(_xll.qlIndexFixing(ONIndex1Y,I3495,TRUE,_xll.ohTrigger(RecalcTrigger,Trigger1Y)),NA())</f>
        <v>2.0457407766674152E-2</v>
      </c>
    </row>
    <row r="3496" spans="2:17" x14ac:dyDescent="0.2">
      <c r="B3496" s="46" t="s">
        <v>51</v>
      </c>
      <c r="D3496" s="49">
        <f>_xll.qlCalendarAdvance(LocalCalendar,$D3495,B3496,"f",FALSE)</f>
        <v>64308</v>
      </c>
      <c r="E3496" s="49">
        <f>_xll.qlInterestRateIndexValueDate(IndexON,D3496)</f>
        <v>64308</v>
      </c>
      <c r="F3496" s="52">
        <f>IFERROR(_xll.qlIndexFixing(IndexON,D3496,TRUE,_xll.ohTrigger(RecalcTrigger,TriggerON)),NA())</f>
        <v>1.2123189566519699E-2</v>
      </c>
      <c r="H3496" s="49">
        <f>_xll.qlCalendarAdvance(IborCalendar,$H3495,B3496,"f",FALSE)</f>
        <v>64280</v>
      </c>
      <c r="I3496" s="49">
        <f>_xll.qlInterestRateIndexValueDate(Index1M,$H3496)</f>
        <v>64284</v>
      </c>
      <c r="J3496" s="52">
        <f>IFERROR(_xll.qlIndexFixing(Index1M,$H3496,TRUE,_xll.ohTrigger(RecalcTrigger,Trigger1M)),NA())</f>
        <v>1.5204839996333052E-2</v>
      </c>
      <c r="K3496" s="52">
        <f>IFERROR(_xll.qlIndexFixing(ONIndex1M,I3496,TRUE,_xll.ohTrigger(RecalcTrigger,Trigger1M)),NA())</f>
        <v>1.519553614949043E-2</v>
      </c>
      <c r="L3496" s="52">
        <f>IFERROR(_xll.qlIndexFixing(Index3M,H3496,TRUE,_xll.ohTrigger(RecalcTrigger,Trigger3M)),NA())</f>
        <v>1.6727073119059153E-2</v>
      </c>
      <c r="M3496" s="52">
        <f>IFERROR(_xll.qlIndexFixing(ONIndex3M,I3496,TRUE,_xll.ohTrigger(RecalcTrigger,Trigger3M)),NA())</f>
        <v>1.6692583468560507E-2</v>
      </c>
      <c r="N3496" s="52">
        <f>IFERROR(_xll.qlIndexFixing(Index6M,$H3496,TRUE,_xll.ohTrigger(RecalcTrigger,Trigger6M)),NA())</f>
        <v>1.8617356741989347E-2</v>
      </c>
      <c r="O3496" s="52">
        <f>IFERROR(_xll.qlIndexFixing(ONIndex6M,I3496,TRUE,_xll.ohTrigger(RecalcTrigger,Trigger6M)),NA())</f>
        <v>1.8531310348874896E-2</v>
      </c>
      <c r="P3496" s="52" t="e">
        <f>IFERROR(_xll.qlIndexFixing(Index1Y,$H3496,TRUE,_xll.ohTrigger(RecalcTrigger,Trigger1Y)),NA())</f>
        <v>#N/A</v>
      </c>
      <c r="Q3496" s="52">
        <f>IFERROR(_xll.qlIndexFixing(ONIndex1Y,I3496,TRUE,_xll.ohTrigger(RecalcTrigger,Trigger1Y)),NA())</f>
        <v>2.045797426660112E-2</v>
      </c>
    </row>
    <row r="3497" spans="2:17" x14ac:dyDescent="0.2">
      <c r="B3497" s="46" t="s">
        <v>51</v>
      </c>
      <c r="D3497" s="49">
        <f>_xll.qlCalendarAdvance(LocalCalendar,$D3496,B3497,"f",FALSE)</f>
        <v>64315</v>
      </c>
      <c r="E3497" s="49">
        <f>_xll.qlInterestRateIndexValueDate(IndexON,D3497)</f>
        <v>64315</v>
      </c>
      <c r="F3497" s="52">
        <f>IFERROR(_xll.qlIndexFixing(IndexON,D3497,TRUE,_xll.ohTrigger(RecalcTrigger,TriggerON)),NA())</f>
        <v>1.2123189566519699E-2</v>
      </c>
      <c r="H3497" s="49">
        <f>_xll.qlCalendarAdvance(IborCalendar,$H3496,B3497,"f",FALSE)</f>
        <v>64287</v>
      </c>
      <c r="I3497" s="49">
        <f>_xll.qlInterestRateIndexValueDate(Index1M,$H3497)</f>
        <v>64291</v>
      </c>
      <c r="J3497" s="52">
        <f>IFERROR(_xll.qlIndexFixing(Index1M,$H3497,TRUE,_xll.ohTrigger(RecalcTrigger,Trigger1M)),NA())</f>
        <v>1.5204839996333052E-2</v>
      </c>
      <c r="K3497" s="52">
        <f>IFERROR(_xll.qlIndexFixing(ONIndex1M,I3497,TRUE,_xll.ohTrigger(RecalcTrigger,Trigger1M)),NA())</f>
        <v>1.5195215462613376E-2</v>
      </c>
      <c r="L3497" s="52">
        <f>IFERROR(_xll.qlIndexFixing(Index3M,H3497,TRUE,_xll.ohTrigger(RecalcTrigger,Trigger3M)),NA())</f>
        <v>1.6727073119059153E-2</v>
      </c>
      <c r="M3497" s="52">
        <f>IFERROR(_xll.qlIndexFixing(ONIndex3M,I3497,TRUE,_xll.ohTrigger(RecalcTrigger,Trigger3M)),NA())</f>
        <v>1.6692196483276689E-2</v>
      </c>
      <c r="N3497" s="52">
        <f>IFERROR(_xll.qlIndexFixing(Index6M,$H3497,TRUE,_xll.ohTrigger(RecalcTrigger,Trigger6M)),NA())</f>
        <v>1.8617352226671997E-2</v>
      </c>
      <c r="O3497" s="52">
        <f>IFERROR(_xll.qlIndexFixing(ONIndex6M,I3497,TRUE,_xll.ohTrigger(RecalcTrigger,Trigger6M)),NA())</f>
        <v>1.8530827172975606E-2</v>
      </c>
      <c r="P3497" s="52" t="e">
        <f>IFERROR(_xll.qlIndexFixing(Index1Y,$H3497,TRUE,_xll.ohTrigger(RecalcTrigger,Trigger1Y)),NA())</f>
        <v>#N/A</v>
      </c>
      <c r="Q3497" s="52">
        <f>IFERROR(_xll.qlIndexFixing(ONIndex1Y,I3497,TRUE,_xll.ohTrigger(RecalcTrigger,Trigger1Y)),NA())</f>
        <v>2.045738202886227E-2</v>
      </c>
    </row>
    <row r="3498" spans="2:17" x14ac:dyDescent="0.2">
      <c r="B3498" s="46" t="s">
        <v>51</v>
      </c>
      <c r="D3498" s="49">
        <f>_xll.qlCalendarAdvance(LocalCalendar,$D3497,B3498,"f",FALSE)</f>
        <v>64322</v>
      </c>
      <c r="E3498" s="49">
        <f>_xll.qlInterestRateIndexValueDate(IndexON,D3498)</f>
        <v>64322</v>
      </c>
      <c r="F3498" s="52">
        <f>IFERROR(_xll.qlIndexFixing(IndexON,D3498,TRUE,_xll.ohTrigger(RecalcTrigger,TriggerON)),NA())</f>
        <v>1.2123189566519699E-2</v>
      </c>
      <c r="H3498" s="49">
        <f>_xll.qlCalendarAdvance(IborCalendar,$H3497,B3498,"f",FALSE)</f>
        <v>64294</v>
      </c>
      <c r="I3498" s="49">
        <f>_xll.qlInterestRateIndexValueDate(Index1M,$H3498)</f>
        <v>64298</v>
      </c>
      <c r="J3498" s="52">
        <f>IFERROR(_xll.qlIndexFixing(Index1M,$H3498,TRUE,_xll.ohTrigger(RecalcTrigger,Trigger1M)),NA())</f>
        <v>1.5204839996333052E-2</v>
      </c>
      <c r="K3498" s="52">
        <f>IFERROR(_xll.qlIndexFixing(ONIndex1M,I3498,TRUE,_xll.ohTrigger(RecalcTrigger,Trigger1M)),NA())</f>
        <v>1.519521546253344E-2</v>
      </c>
      <c r="L3498" s="52">
        <f>IFERROR(_xll.qlIndexFixing(Index3M,H3498,TRUE,_xll.ohTrigger(RecalcTrigger,Trigger3M)),NA())</f>
        <v>1.6727073119059153E-2</v>
      </c>
      <c r="M3498" s="52">
        <f>IFERROR(_xll.qlIndexFixing(ONIndex3M,I3498,TRUE,_xll.ohTrigger(RecalcTrigger,Trigger3M)),NA())</f>
        <v>1.6692196483276689E-2</v>
      </c>
      <c r="N3498" s="52">
        <f>IFERROR(_xll.qlIndexFixing(Index6M,$H3498,TRUE,_xll.ohTrigger(RecalcTrigger,Trigger6M)),NA())</f>
        <v>1.8617347887439725E-2</v>
      </c>
      <c r="O3498" s="52">
        <f>IFERROR(_xll.qlIndexFixing(ONIndex6M,I3498,TRUE,_xll.ohTrigger(RecalcTrigger,Trigger6M)),NA())</f>
        <v>1.8530820618538613E-2</v>
      </c>
      <c r="P3498" s="52" t="e">
        <f>IFERROR(_xll.qlIndexFixing(Index1Y,$H3498,TRUE,_xll.ohTrigger(RecalcTrigger,Trigger1Y)),NA())</f>
        <v>#N/A</v>
      </c>
      <c r="Q3498" s="52">
        <f>IFERROR(_xll.qlIndexFixing(ONIndex1Y,I3498,TRUE,_xll.ohTrigger(RecalcTrigger,Trigger1Y)),NA())</f>
        <v>2.0457370500084338E-2</v>
      </c>
    </row>
    <row r="3499" spans="2:17" x14ac:dyDescent="0.2">
      <c r="B3499" s="46" t="s">
        <v>51</v>
      </c>
      <c r="D3499" s="49">
        <f>_xll.qlCalendarAdvance(LocalCalendar,$D3498,B3499,"f",FALSE)</f>
        <v>64329</v>
      </c>
      <c r="E3499" s="49">
        <f>_xll.qlInterestRateIndexValueDate(IndexON,D3499)</f>
        <v>64329</v>
      </c>
      <c r="F3499" s="52">
        <f>IFERROR(_xll.qlIndexFixing(IndexON,D3499,TRUE,_xll.ohTrigger(RecalcTrigger,TriggerON)),NA())</f>
        <v>1.2123393689345008E-2</v>
      </c>
      <c r="H3499" s="49">
        <f>_xll.qlCalendarAdvance(IborCalendar,$H3498,B3499,"f",FALSE)</f>
        <v>64301</v>
      </c>
      <c r="I3499" s="49">
        <f>_xll.qlInterestRateIndexValueDate(Index1M,$H3499)</f>
        <v>64305</v>
      </c>
      <c r="J3499" s="52">
        <f>IFERROR(_xll.qlIndexFixing(Index1M,$H3499,TRUE,_xll.ohTrigger(RecalcTrigger,Trigger1M)),NA())</f>
        <v>1.5204839996330474E-2</v>
      </c>
      <c r="K3499" s="52">
        <f>IFERROR(_xll.qlIndexFixing(ONIndex1M,I3499,TRUE,_xll.ohTrigger(RecalcTrigger,Trigger1M)),NA())</f>
        <v>1.519521546253344E-2</v>
      </c>
      <c r="L3499" s="52">
        <f>IFERROR(_xll.qlIndexFixing(Index3M,H3499,TRUE,_xll.ohTrigger(RecalcTrigger,Trigger3M)),NA())</f>
        <v>1.6727073119058276E-2</v>
      </c>
      <c r="M3499" s="52">
        <f>IFERROR(_xll.qlIndexFixing(ONIndex3M,I3499,TRUE,_xll.ohTrigger(RecalcTrigger,Trigger3M)),NA())</f>
        <v>1.6692196483196753E-2</v>
      </c>
      <c r="N3499" s="52">
        <f>IFERROR(_xll.qlIndexFixing(Index6M,$H3499,TRUE,_xll.ohTrigger(RecalcTrigger,Trigger6M)),NA())</f>
        <v>1.8617343724291659E-2</v>
      </c>
      <c r="O3499" s="52">
        <f>IFERROR(_xll.qlIndexFixing(ONIndex6M,I3499,TRUE,_xll.ohTrigger(RecalcTrigger,Trigger6M)),NA())</f>
        <v>1.8530814238602034E-2</v>
      </c>
      <c r="P3499" s="52" t="e">
        <f>IFERROR(_xll.qlIndexFixing(Index1Y,$H3499,TRUE,_xll.ohTrigger(RecalcTrigger,Trigger1Y)),NA())</f>
        <v>#N/A</v>
      </c>
      <c r="Q3499" s="52">
        <f>IFERROR(_xll.qlIndexFixing(ONIndex1Y,I3499,TRUE,_xll.ohTrigger(RecalcTrigger,Trigger1Y)),NA())</f>
        <v>2.0457359278100995E-2</v>
      </c>
    </row>
    <row r="3500" spans="2:17" x14ac:dyDescent="0.2">
      <c r="B3500" s="46" t="s">
        <v>51</v>
      </c>
      <c r="D3500" s="49">
        <f>_xll.qlCalendarAdvance(LocalCalendar,$D3499,B3500,"f",FALSE)</f>
        <v>64336</v>
      </c>
      <c r="E3500" s="49">
        <f>_xll.qlInterestRateIndexValueDate(IndexON,D3500)</f>
        <v>64336</v>
      </c>
      <c r="F3500" s="52">
        <f>IFERROR(_xll.qlIndexFixing(IndexON,D3500,TRUE,_xll.ohTrigger(RecalcTrigger,TriggerON)),NA())</f>
        <v>1.2123189566519699E-2</v>
      </c>
      <c r="H3500" s="49">
        <f>_xll.qlCalendarAdvance(IborCalendar,$H3499,B3500,"f",FALSE)</f>
        <v>64308</v>
      </c>
      <c r="I3500" s="49">
        <f>_xll.qlInterestRateIndexValueDate(Index1M,$H3500)</f>
        <v>64312</v>
      </c>
      <c r="J3500" s="52">
        <f>IFERROR(_xll.qlIndexFixing(Index1M,$H3500,TRUE,_xll.ohTrigger(RecalcTrigger,Trigger1M)),NA())</f>
        <v>1.5204839996330474E-2</v>
      </c>
      <c r="K3500" s="52">
        <f>IFERROR(_xll.qlIndexFixing(ONIndex1M,I3500,TRUE,_xll.ohTrigger(RecalcTrigger,Trigger1M)),NA())</f>
        <v>1.519521546253344E-2</v>
      </c>
      <c r="L3500" s="52">
        <f>IFERROR(_xll.qlIndexFixing(Index3M,H3500,TRUE,_xll.ohTrigger(RecalcTrigger,Trigger3M)),NA())</f>
        <v>1.6727073119058276E-2</v>
      </c>
      <c r="M3500" s="52">
        <f>IFERROR(_xll.qlIndexFixing(ONIndex3M,I3500,TRUE,_xll.ohTrigger(RecalcTrigger,Trigger3M)),NA())</f>
        <v>1.6692196483196753E-2</v>
      </c>
      <c r="N3500" s="52">
        <f>IFERROR(_xll.qlIndexFixing(Index6M,$H3500,TRUE,_xll.ohTrigger(RecalcTrigger,Trigger6M)),NA())</f>
        <v>1.8617339737229111E-2</v>
      </c>
      <c r="O3500" s="52">
        <f>IFERROR(_xll.qlIndexFixing(ONIndex6M,I3500,TRUE,_xll.ohTrigger(RecalcTrigger,Trigger6M)),NA())</f>
        <v>1.8530808033085933E-2</v>
      </c>
      <c r="P3500" s="52" t="e">
        <f>IFERROR(_xll.qlIndexFixing(Index1Y,$H3500,TRUE,_xll.ohTrigger(RecalcTrigger,Trigger1Y)),NA())</f>
        <v>#N/A</v>
      </c>
      <c r="Q3500" s="52">
        <f>IFERROR(_xll.qlIndexFixing(ONIndex1Y,I3500,TRUE,_xll.ohTrigger(RecalcTrigger,Trigger1Y)),NA())</f>
        <v>2.0457348362992178E-2</v>
      </c>
    </row>
    <row r="3501" spans="2:17" x14ac:dyDescent="0.2">
      <c r="B3501" s="46" t="s">
        <v>51</v>
      </c>
      <c r="D3501" s="49">
        <f>_xll.qlCalendarAdvance(LocalCalendar,$D3500,B3501,"f",FALSE)</f>
        <v>64343</v>
      </c>
      <c r="E3501" s="49">
        <f>_xll.qlInterestRateIndexValueDate(IndexON,D3501)</f>
        <v>64343</v>
      </c>
      <c r="F3501" s="52">
        <f>IFERROR(_xll.qlIndexFixing(IndexON,D3501,TRUE,_xll.ohTrigger(RecalcTrigger,TriggerON)),NA())</f>
        <v>1.2123189566519699E-2</v>
      </c>
      <c r="H3501" s="49">
        <f>_xll.qlCalendarAdvance(IborCalendar,$H3500,B3501,"f",FALSE)</f>
        <v>64315</v>
      </c>
      <c r="I3501" s="49">
        <f>_xll.qlInterestRateIndexValueDate(Index1M,$H3501)</f>
        <v>64319</v>
      </c>
      <c r="J3501" s="52">
        <f>IFERROR(_xll.qlIndexFixing(Index1M,$H3501,TRUE,_xll.ohTrigger(RecalcTrigger,Trigger1M)),NA())</f>
        <v>1.5204198107930599E-2</v>
      </c>
      <c r="K3501" s="52">
        <f>IFERROR(_xll.qlIndexFixing(ONIndex1M,I3501,TRUE,_xll.ohTrigger(RecalcTrigger,Trigger1M)),NA())</f>
        <v>1.5195215462613376E-2</v>
      </c>
      <c r="L3501" s="52">
        <f>IFERROR(_xll.qlIndexFixing(Index3M,H3501,TRUE,_xll.ohTrigger(RecalcTrigger,Trigger3M)),NA())</f>
        <v>1.6727073119059153E-2</v>
      </c>
      <c r="M3501" s="52">
        <f>IFERROR(_xll.qlIndexFixing(ONIndex3M,I3501,TRUE,_xll.ohTrigger(RecalcTrigger,Trigger3M)),NA())</f>
        <v>1.6692196483276689E-2</v>
      </c>
      <c r="N3501" s="52">
        <f>IFERROR(_xll.qlIndexFixing(Index6M,$H3501,TRUE,_xll.ohTrigger(RecalcTrigger,Trigger6M)),NA())</f>
        <v>1.8617335926250762E-2</v>
      </c>
      <c r="O3501" s="52">
        <f>IFERROR(_xll.qlIndexFixing(ONIndex6M,I3501,TRUE,_xll.ohTrigger(RecalcTrigger,Trigger6M)),NA())</f>
        <v>1.8530802001910374E-2</v>
      </c>
      <c r="P3501" s="52" t="e">
        <f>IFERROR(_xll.qlIndexFixing(Index1Y,$H3501,TRUE,_xll.ohTrigger(RecalcTrigger,Trigger1Y)),NA())</f>
        <v>#N/A</v>
      </c>
      <c r="Q3501" s="52">
        <f>IFERROR(_xll.qlIndexFixing(ONIndex1Y,I3501,TRUE,_xll.ohTrigger(RecalcTrigger,Trigger1Y)),NA())</f>
        <v>2.0457337754677951E-2</v>
      </c>
    </row>
    <row r="3502" spans="2:17" x14ac:dyDescent="0.2">
      <c r="B3502" s="46" t="s">
        <v>51</v>
      </c>
      <c r="D3502" s="49">
        <f>_xll.qlCalendarAdvance(LocalCalendar,$D3501,B3502,"f",FALSE)</f>
        <v>64350</v>
      </c>
      <c r="E3502" s="49">
        <f>_xll.qlInterestRateIndexValueDate(IndexON,D3502)</f>
        <v>64350</v>
      </c>
      <c r="F3502" s="52">
        <f>IFERROR(_xll.qlIndexFixing(IndexON,D3502,TRUE,_xll.ohTrigger(RecalcTrigger,TriggerON)),NA())</f>
        <v>1.2123189566519699E-2</v>
      </c>
      <c r="H3502" s="49">
        <f>_xll.qlCalendarAdvance(IborCalendar,$H3501,B3502,"f",FALSE)</f>
        <v>64322</v>
      </c>
      <c r="I3502" s="49">
        <f>_xll.qlInterestRateIndexValueDate(Index1M,$H3502)</f>
        <v>64326</v>
      </c>
      <c r="J3502" s="52">
        <f>IFERROR(_xll.qlIndexFixing(Index1M,$H3502,TRUE,_xll.ohTrigger(RecalcTrigger,Trigger1M)),NA())</f>
        <v>1.5204198107930599E-2</v>
      </c>
      <c r="K3502" s="52">
        <f>IFERROR(_xll.qlIndexFixing(ONIndex1M,I3502,TRUE,_xll.ohTrigger(RecalcTrigger,Trigger1M)),NA())</f>
        <v>1.519521546253344E-2</v>
      </c>
      <c r="L3502" s="52">
        <f>IFERROR(_xll.qlIndexFixing(Index3M,H3502,TRUE,_xll.ohTrigger(RecalcTrigger,Trigger3M)),NA())</f>
        <v>1.6726685067474989E-2</v>
      </c>
      <c r="M3502" s="52">
        <f>IFERROR(_xll.qlIndexFixing(ONIndex3M,I3502,TRUE,_xll.ohTrigger(RecalcTrigger,Trigger3M)),NA())</f>
        <v>1.6692196483276689E-2</v>
      </c>
      <c r="N3502" s="52">
        <f>IFERROR(_xll.qlIndexFixing(Index6M,$H3502,TRUE,_xll.ohTrigger(RecalcTrigger,Trigger6M)),NA())</f>
        <v>1.8617332291358816E-2</v>
      </c>
      <c r="O3502" s="52">
        <f>IFERROR(_xll.qlIndexFixing(ONIndex6M,I3502,TRUE,_xll.ohTrigger(RecalcTrigger,Trigger6M)),NA())</f>
        <v>1.8530796145395101E-2</v>
      </c>
      <c r="P3502" s="52" t="e">
        <f>IFERROR(_xll.qlIndexFixing(Index1Y,$H3502,TRUE,_xll.ohTrigger(RecalcTrigger,Trigger1Y)),NA())</f>
        <v>#N/A</v>
      </c>
      <c r="Q3502" s="52">
        <f>IFERROR(_xll.qlIndexFixing(ONIndex1Y,I3502,TRUE,_xll.ohTrigger(RecalcTrigger,Trigger1Y)),NA())</f>
        <v>2.0457327453398122E-2</v>
      </c>
    </row>
    <row r="3503" spans="2:17" x14ac:dyDescent="0.2">
      <c r="B3503" s="46" t="s">
        <v>51</v>
      </c>
      <c r="D3503" s="49">
        <f>_xll.qlCalendarAdvance(LocalCalendar,$D3502,B3503,"f",FALSE)</f>
        <v>64357</v>
      </c>
      <c r="E3503" s="49">
        <f>_xll.qlInterestRateIndexValueDate(IndexON,D3503)</f>
        <v>64357</v>
      </c>
      <c r="F3503" s="52">
        <f>IFERROR(_xll.qlIndexFixing(IndexON,D3503,TRUE,_xll.ohTrigger(RecalcTrigger,TriggerON)),NA())</f>
        <v>1.2123189566519699E-2</v>
      </c>
      <c r="H3503" s="49">
        <f>_xll.qlCalendarAdvance(IborCalendar,$H3502,B3503,"f",FALSE)</f>
        <v>64329</v>
      </c>
      <c r="I3503" s="49">
        <f>_xll.qlInterestRateIndexValueDate(Index1M,$H3503)</f>
        <v>64333</v>
      </c>
      <c r="J3503" s="52">
        <f>IFERROR(_xll.qlIndexFixing(Index1M,$H3503,TRUE,_xll.ohTrigger(RecalcTrigger,Trigger1M)),NA())</f>
        <v>1.5204198107930599E-2</v>
      </c>
      <c r="K3503" s="52">
        <f>IFERROR(_xll.qlIndexFixing(ONIndex1M,I3503,TRUE,_xll.ohTrigger(RecalcTrigger,Trigger1M)),NA())</f>
        <v>1.519521546253344E-2</v>
      </c>
      <c r="L3503" s="52">
        <f>IFERROR(_xll.qlIndexFixing(Index3M,H3503,TRUE,_xll.ohTrigger(RecalcTrigger,Trigger3M)),NA())</f>
        <v>1.6726685067474101E-2</v>
      </c>
      <c r="M3503" s="52">
        <f>IFERROR(_xll.qlIndexFixing(ONIndex3M,I3503,TRUE,_xll.ohTrigger(RecalcTrigger,Trigger3M)),NA())</f>
        <v>1.6692196483196753E-2</v>
      </c>
      <c r="N3503" s="52">
        <f>IFERROR(_xll.qlIndexFixing(Index6M,$H3503,TRUE,_xll.ohTrigger(RecalcTrigger,Trigger6M)),NA())</f>
        <v>1.8617328832550191E-2</v>
      </c>
      <c r="O3503" s="52">
        <f>IFERROR(_xll.qlIndexFixing(ONIndex6M,I3503,TRUE,_xll.ohTrigger(RecalcTrigger,Trigger6M)),NA())</f>
        <v>1.853079046322037E-2</v>
      </c>
      <c r="P3503" s="52" t="e">
        <f>IFERROR(_xll.qlIndexFixing(Index1Y,$H3503,TRUE,_xll.ohTrigger(RecalcTrigger,Trigger1Y)),NA())</f>
        <v>#N/A</v>
      </c>
      <c r="Q3503" s="52">
        <f>IFERROR(_xll.qlIndexFixing(ONIndex1Y,I3503,TRUE,_xll.ohTrigger(RecalcTrigger,Trigger1Y)),NA())</f>
        <v>2.045731745875301E-2</v>
      </c>
    </row>
    <row r="3504" spans="2:17" x14ac:dyDescent="0.2">
      <c r="B3504" s="46" t="s">
        <v>51</v>
      </c>
      <c r="D3504" s="49">
        <f>_xll.qlCalendarAdvance(LocalCalendar,$D3503,B3504,"f",FALSE)</f>
        <v>64364</v>
      </c>
      <c r="E3504" s="49">
        <f>_xll.qlInterestRateIndexValueDate(IndexON,D3504)</f>
        <v>64364</v>
      </c>
      <c r="F3504" s="52">
        <f>IFERROR(_xll.qlIndexFixing(IndexON,D3504,TRUE,_xll.ohTrigger(RecalcTrigger,TriggerON)),NA())</f>
        <v>1.2123189566519699E-2</v>
      </c>
      <c r="H3504" s="49">
        <f>_xll.qlCalendarAdvance(IborCalendar,$H3503,B3504,"f",FALSE)</f>
        <v>64336</v>
      </c>
      <c r="I3504" s="49">
        <f>_xll.qlInterestRateIndexValueDate(Index1M,$H3504)</f>
        <v>64340</v>
      </c>
      <c r="J3504" s="52">
        <f>IFERROR(_xll.qlIndexFixing(Index1M,$H3504,TRUE,_xll.ohTrigger(RecalcTrigger,Trigger1M)),NA())</f>
        <v>1.5204198107930599E-2</v>
      </c>
      <c r="K3504" s="52">
        <f>IFERROR(_xll.qlIndexFixing(ONIndex1M,I3504,TRUE,_xll.ohTrigger(RecalcTrigger,Trigger1M)),NA())</f>
        <v>1.519521546253344E-2</v>
      </c>
      <c r="L3504" s="52">
        <f>IFERROR(_xll.qlIndexFixing(Index3M,H3504,TRUE,_xll.ohTrigger(RecalcTrigger,Trigger3M)),NA())</f>
        <v>1.6727073119059153E-2</v>
      </c>
      <c r="M3504" s="52">
        <f>IFERROR(_xll.qlIndexFixing(ONIndex3M,I3504,TRUE,_xll.ohTrigger(RecalcTrigger,Trigger3M)),NA())</f>
        <v>1.6692196483276689E-2</v>
      </c>
      <c r="N3504" s="52">
        <f>IFERROR(_xll.qlIndexFixing(Index6M,$H3504,TRUE,_xll.ohTrigger(RecalcTrigger,Trigger6M)),NA())</f>
        <v>1.8617325549826209E-2</v>
      </c>
      <c r="O3504" s="52">
        <f>IFERROR(_xll.qlIndexFixing(ONIndex6M,I3504,TRUE,_xll.ohTrigger(RecalcTrigger,Trigger6M)),NA())</f>
        <v>1.8530784955546054E-2</v>
      </c>
      <c r="P3504" s="52" t="e">
        <f>IFERROR(_xll.qlIndexFixing(Index1Y,$H3504,TRUE,_xll.ohTrigger(RecalcTrigger,Trigger1Y)),NA())</f>
        <v>#N/A</v>
      </c>
      <c r="Q3504" s="52">
        <f>IFERROR(_xll.qlIndexFixing(ONIndex1Y,I3504,TRUE,_xll.ohTrigger(RecalcTrigger,Trigger1Y)),NA())</f>
        <v>2.0457307771142297E-2</v>
      </c>
    </row>
    <row r="3505" spans="2:17" x14ac:dyDescent="0.2">
      <c r="B3505" s="46" t="s">
        <v>51</v>
      </c>
      <c r="D3505" s="49">
        <f>_xll.qlCalendarAdvance(LocalCalendar,$D3504,B3505,"f",FALSE)</f>
        <v>64371</v>
      </c>
      <c r="E3505" s="49">
        <f>_xll.qlInterestRateIndexValueDate(IndexON,D3505)</f>
        <v>64371</v>
      </c>
      <c r="F3505" s="52">
        <f>IFERROR(_xll.qlIndexFixing(IndexON,D3505,TRUE,_xll.ohTrigger(RecalcTrigger,TriggerON)),NA())</f>
        <v>1.2123189566519699E-2</v>
      </c>
      <c r="H3505" s="49">
        <f>_xll.qlCalendarAdvance(IborCalendar,$H3504,B3505,"f",FALSE)</f>
        <v>64343</v>
      </c>
      <c r="I3505" s="49">
        <f>_xll.qlInterestRateIndexValueDate(Index1M,$H3505)</f>
        <v>64347</v>
      </c>
      <c r="J3505" s="52">
        <f>IFERROR(_xll.qlIndexFixing(Index1M,$H3505,TRUE,_xll.ohTrigger(RecalcTrigger,Trigger1M)),NA())</f>
        <v>1.5204839996333052E-2</v>
      </c>
      <c r="K3505" s="52">
        <f>IFERROR(_xll.qlIndexFixing(ONIndex1M,I3505,TRUE,_xll.ohTrigger(RecalcTrigger,Trigger1M)),NA())</f>
        <v>1.519521546253344E-2</v>
      </c>
      <c r="L3505" s="52">
        <f>IFERROR(_xll.qlIndexFixing(Index3M,H3505,TRUE,_xll.ohTrigger(RecalcTrigger,Trigger3M)),NA())</f>
        <v>1.6727461182643431E-2</v>
      </c>
      <c r="M3505" s="52">
        <f>IFERROR(_xll.qlIndexFixing(ONIndex3M,I3505,TRUE,_xll.ohTrigger(RecalcTrigger,Trigger3M)),NA())</f>
        <v>1.6692196483276689E-2</v>
      </c>
      <c r="N3505" s="52">
        <f>IFERROR(_xll.qlIndexFixing(Index6M,$H3505,TRUE,_xll.ohTrigger(RecalcTrigger,Trigger6M)),NA())</f>
        <v>1.8618281940618972E-2</v>
      </c>
      <c r="O3505" s="52">
        <f>IFERROR(_xll.qlIndexFixing(ONIndex6M,I3505,TRUE,_xll.ohTrigger(RecalcTrigger,Trigger6M)),NA())</f>
        <v>1.8530779622292215E-2</v>
      </c>
      <c r="P3505" s="52" t="e">
        <f>IFERROR(_xll.qlIndexFixing(Index1Y,$H3505,TRUE,_xll.ohTrigger(RecalcTrigger,Trigger1Y)),NA())</f>
        <v>#N/A</v>
      </c>
      <c r="Q3505" s="52">
        <f>IFERROR(_xll.qlIndexFixing(ONIndex1Y,I3505,TRUE,_xll.ohTrigger(RecalcTrigger,Trigger1Y)),NA())</f>
        <v>2.0457298390246237E-2</v>
      </c>
    </row>
    <row r="3506" spans="2:17" x14ac:dyDescent="0.2">
      <c r="B3506" s="46" t="s">
        <v>51</v>
      </c>
      <c r="D3506" s="49">
        <f>_xll.qlCalendarAdvance(LocalCalendar,$D3505,B3506,"f",FALSE)</f>
        <v>64378</v>
      </c>
      <c r="E3506" s="49">
        <f>_xll.qlInterestRateIndexValueDate(IndexON,D3506)</f>
        <v>64378</v>
      </c>
      <c r="F3506" s="52">
        <f>IFERROR(_xll.qlIndexFixing(IndexON,D3506,TRUE,_xll.ohTrigger(RecalcTrigger,TriggerON)),NA())</f>
        <v>1.2123189566519699E-2</v>
      </c>
      <c r="H3506" s="49">
        <f>_xll.qlCalendarAdvance(IborCalendar,$H3505,B3506,"f",FALSE)</f>
        <v>64350</v>
      </c>
      <c r="I3506" s="49">
        <f>_xll.qlInterestRateIndexValueDate(Index1M,$H3506)</f>
        <v>64354</v>
      </c>
      <c r="J3506" s="52">
        <f>IFERROR(_xll.qlIndexFixing(Index1M,$H3506,TRUE,_xll.ohTrigger(RecalcTrigger,Trigger1M)),NA())</f>
        <v>1.5204839996330474E-2</v>
      </c>
      <c r="K3506" s="52">
        <f>IFERROR(_xll.qlIndexFixing(ONIndex1M,I3506,TRUE,_xll.ohTrigger(RecalcTrigger,Trigger1M)),NA())</f>
        <v>1.519521546253344E-2</v>
      </c>
      <c r="L3506" s="52">
        <f>IFERROR(_xll.qlIndexFixing(Index3M,H3506,TRUE,_xll.ohTrigger(RecalcTrigger,Trigger3M)),NA())</f>
        <v>1.6727461182643431E-2</v>
      </c>
      <c r="M3506" s="52">
        <f>IFERROR(_xll.qlIndexFixing(ONIndex3M,I3506,TRUE,_xll.ohTrigger(RecalcTrigger,Trigger3M)),NA())</f>
        <v>1.6692196483276689E-2</v>
      </c>
      <c r="N3506" s="52">
        <f>IFERROR(_xll.qlIndexFixing(Index6M,$H3506,TRUE,_xll.ohTrigger(RecalcTrigger,Trigger6M)),NA())</f>
        <v>1.8618279034920682E-2</v>
      </c>
      <c r="O3506" s="52">
        <f>IFERROR(_xll.qlIndexFixing(ONIndex6M,I3506,TRUE,_xll.ohTrigger(RecalcTrigger,Trigger6M)),NA())</f>
        <v>1.8530774463458854E-2</v>
      </c>
      <c r="P3506" s="52" t="e">
        <f>IFERROR(_xll.qlIndexFixing(Index1Y,$H3506,TRUE,_xll.ohTrigger(RecalcTrigger,Trigger1Y)),NA())</f>
        <v>#N/A</v>
      </c>
      <c r="Q3506" s="52">
        <f>IFERROR(_xll.qlIndexFixing(ONIndex1Y,I3506,TRUE,_xll.ohTrigger(RecalcTrigger,Trigger1Y)),NA())</f>
        <v>2.0457289316064831E-2</v>
      </c>
    </row>
    <row r="3507" spans="2:17" x14ac:dyDescent="0.2">
      <c r="B3507" s="46" t="s">
        <v>51</v>
      </c>
      <c r="D3507" s="49">
        <f>_xll.qlCalendarAdvance(LocalCalendar,$D3506,B3507,"f",FALSE)</f>
        <v>64385</v>
      </c>
      <c r="E3507" s="49">
        <f>_xll.qlInterestRateIndexValueDate(IndexON,D3507)</f>
        <v>64385</v>
      </c>
      <c r="F3507" s="52">
        <f>IFERROR(_xll.qlIndexFixing(IndexON,D3507,TRUE,_xll.ohTrigger(RecalcTrigger,TriggerON)),NA())</f>
        <v>1.2123189566519699E-2</v>
      </c>
      <c r="H3507" s="49">
        <f>_xll.qlCalendarAdvance(IborCalendar,$H3506,B3507,"f",FALSE)</f>
        <v>64357</v>
      </c>
      <c r="I3507" s="49">
        <f>_xll.qlInterestRateIndexValueDate(Index1M,$H3507)</f>
        <v>64361</v>
      </c>
      <c r="J3507" s="52">
        <f>IFERROR(_xll.qlIndexFixing(Index1M,$H3507,TRUE,_xll.ohTrigger(RecalcTrigger,Trigger1M)),NA())</f>
        <v>1.5206123881519824E-2</v>
      </c>
      <c r="K3507" s="52">
        <f>IFERROR(_xll.qlIndexFixing(ONIndex1M,I3507,TRUE,_xll.ohTrigger(RecalcTrigger,Trigger1M)),NA())</f>
        <v>1.5195215462453504E-2</v>
      </c>
      <c r="L3507" s="52">
        <f>IFERROR(_xll.qlIndexFixing(Index3M,H3507,TRUE,_xll.ohTrigger(RecalcTrigger,Trigger3M)),NA())</f>
        <v>1.6727461182642563E-2</v>
      </c>
      <c r="M3507" s="52">
        <f>IFERROR(_xll.qlIndexFixing(ONIndex3M,I3507,TRUE,_xll.ohTrigger(RecalcTrigger,Trigger3M)),NA())</f>
        <v>1.6692196483196753E-2</v>
      </c>
      <c r="N3507" s="52">
        <f>IFERROR(_xll.qlIndexFixing(Index6M,$H3507,TRUE,_xll.ohTrigger(RecalcTrigger,Trigger6M)),NA())</f>
        <v>1.8618276305325872E-2</v>
      </c>
      <c r="O3507" s="52">
        <f>IFERROR(_xll.qlIndexFixing(ONIndex6M,I3507,TRUE,_xll.ohTrigger(RecalcTrigger,Trigger6M)),NA())</f>
        <v>1.8530769479205844E-2</v>
      </c>
      <c r="P3507" s="52" t="e">
        <f>IFERROR(_xll.qlIndexFixing(Index1Y,$H3507,TRUE,_xll.ohTrigger(RecalcTrigger,Trigger1Y)),NA())</f>
        <v>#N/A</v>
      </c>
      <c r="Q3507" s="52">
        <f>IFERROR(_xll.qlIndexFixing(ONIndex1Y,I3507,TRUE,_xll.ohTrigger(RecalcTrigger,Trigger1Y)),NA())</f>
        <v>2.0457280548917822E-2</v>
      </c>
    </row>
    <row r="3508" spans="2:17" x14ac:dyDescent="0.2">
      <c r="B3508" s="46" t="s">
        <v>51</v>
      </c>
      <c r="D3508" s="49">
        <f>_xll.qlCalendarAdvance(LocalCalendar,$D3507,B3508,"f",FALSE)</f>
        <v>64392</v>
      </c>
      <c r="E3508" s="49">
        <f>_xll.qlInterestRateIndexValueDate(IndexON,D3508)</f>
        <v>64392</v>
      </c>
      <c r="F3508" s="52">
        <f>IFERROR(_xll.qlIndexFixing(IndexON,D3508,TRUE,_xll.ohTrigger(RecalcTrigger,TriggerON)),NA())</f>
        <v>1.2123189566519699E-2</v>
      </c>
      <c r="H3508" s="49">
        <f>_xll.qlCalendarAdvance(IborCalendar,$H3507,B3508,"f",FALSE)</f>
        <v>64364</v>
      </c>
      <c r="I3508" s="49">
        <f>_xll.qlInterestRateIndexValueDate(Index1M,$H3508)</f>
        <v>64368</v>
      </c>
      <c r="J3508" s="52">
        <f>IFERROR(_xll.qlIndexFixing(Index1M,$H3508,TRUE,_xll.ohTrigger(RecalcTrigger,Trigger1M)),NA())</f>
        <v>1.5204839996333052E-2</v>
      </c>
      <c r="K3508" s="52">
        <f>IFERROR(_xll.qlIndexFixing(ONIndex1M,I3508,TRUE,_xll.ohTrigger(RecalcTrigger,Trigger1M)),NA())</f>
        <v>1.519521546253344E-2</v>
      </c>
      <c r="L3508" s="52">
        <f>IFERROR(_xll.qlIndexFixing(Index3M,H3508,TRUE,_xll.ohTrigger(RecalcTrigger,Trigger3M)),NA())</f>
        <v>1.6727461182643431E-2</v>
      </c>
      <c r="M3508" s="52">
        <f>IFERROR(_xll.qlIndexFixing(ONIndex3M,I3508,TRUE,_xll.ohTrigger(RecalcTrigger,Trigger3M)),NA())</f>
        <v>1.6692196483276689E-2</v>
      </c>
      <c r="N3508" s="52">
        <f>IFERROR(_xll.qlIndexFixing(Index6M,$H3508,TRUE,_xll.ohTrigger(RecalcTrigger,Trigger6M)),NA())</f>
        <v>1.8618273751833236E-2</v>
      </c>
      <c r="O3508" s="52">
        <f>IFERROR(_xll.qlIndexFixing(ONIndex6M,I3508,TRUE,_xll.ohTrigger(RecalcTrigger,Trigger6M)),NA())</f>
        <v>1.8530764669293376E-2</v>
      </c>
      <c r="P3508" s="52" t="e">
        <f>IFERROR(_xll.qlIndexFixing(Index1Y,$H3508,TRUE,_xll.ohTrigger(RecalcTrigger,Trigger1Y)),NA())</f>
        <v>#N/A</v>
      </c>
      <c r="Q3508" s="52">
        <f>IFERROR(_xll.qlIndexFixing(ONIndex1Y,I3508,TRUE,_xll.ohTrigger(RecalcTrigger,Trigger1Y)),NA())</f>
        <v>2.0457272088725276E-2</v>
      </c>
    </row>
    <row r="3509" spans="2:17" x14ac:dyDescent="0.2">
      <c r="B3509" s="46" t="s">
        <v>51</v>
      </c>
      <c r="D3509" s="49">
        <f>_xll.qlCalendarAdvance(LocalCalendar,$D3508,B3509,"f",FALSE)</f>
        <v>64399</v>
      </c>
      <c r="E3509" s="49">
        <f>_xll.qlInterestRateIndexValueDate(IndexON,D3509)</f>
        <v>64399</v>
      </c>
      <c r="F3509" s="52">
        <f>IFERROR(_xll.qlIndexFixing(IndexON,D3509,TRUE,_xll.ohTrigger(RecalcTrigger,TriggerON)),NA())</f>
        <v>1.2123189566519699E-2</v>
      </c>
      <c r="H3509" s="49">
        <f>_xll.qlCalendarAdvance(IborCalendar,$H3508,B3509,"f",FALSE)</f>
        <v>64371</v>
      </c>
      <c r="I3509" s="49">
        <f>_xll.qlInterestRateIndexValueDate(Index1M,$H3509)</f>
        <v>64375</v>
      </c>
      <c r="J3509" s="52">
        <f>IFERROR(_xll.qlIndexFixing(Index1M,$H3509,TRUE,_xll.ohTrigger(RecalcTrigger,Trigger1M)),NA())</f>
        <v>1.5204519047617104E-2</v>
      </c>
      <c r="K3509" s="52">
        <f>IFERROR(_xll.qlIndexFixing(ONIndex1M,I3509,TRUE,_xll.ohTrigger(RecalcTrigger,Trigger1M)),NA())</f>
        <v>1.5195215462613376E-2</v>
      </c>
      <c r="L3509" s="52">
        <f>IFERROR(_xll.qlIndexFixing(Index3M,H3509,TRUE,_xll.ohTrigger(RecalcTrigger,Trigger3M)),NA())</f>
        <v>1.6727073119059153E-2</v>
      </c>
      <c r="M3509" s="52">
        <f>IFERROR(_xll.qlIndexFixing(ONIndex3M,I3509,TRUE,_xll.ohTrigger(RecalcTrigger,Trigger3M)),NA())</f>
        <v>1.6692196483276689E-2</v>
      </c>
      <c r="N3509" s="52">
        <f>IFERROR(_xll.qlIndexFixing(Index6M,$H3509,TRUE,_xll.ohTrigger(RecalcTrigger,Trigger6M)),NA())</f>
        <v>1.8617791567128828E-2</v>
      </c>
      <c r="O3509" s="52">
        <f>IFERROR(_xll.qlIndexFixing(ONIndex6M,I3509,TRUE,_xll.ohTrigger(RecalcTrigger,Trigger6M)),NA())</f>
        <v>1.8530760033881322E-2</v>
      </c>
      <c r="P3509" s="52" t="e">
        <f>IFERROR(_xll.qlIndexFixing(Index1Y,$H3509,TRUE,_xll.ohTrigger(RecalcTrigger,Trigger1Y)),NA())</f>
        <v>#N/A</v>
      </c>
      <c r="Q3509" s="52">
        <f>IFERROR(_xll.qlIndexFixing(ONIndex1Y,I3509,TRUE,_xll.ohTrigger(RecalcTrigger,Trigger1Y)),NA())</f>
        <v>2.0457263935327319E-2</v>
      </c>
    </row>
    <row r="3510" spans="2:17" x14ac:dyDescent="0.2">
      <c r="B3510" s="46" t="s">
        <v>51</v>
      </c>
      <c r="D3510" s="49">
        <f>_xll.qlCalendarAdvance(LocalCalendar,$D3509,B3510,"f",FALSE)</f>
        <v>64406</v>
      </c>
      <c r="E3510" s="49">
        <f>_xll.qlInterestRateIndexValueDate(IndexON,D3510)</f>
        <v>64406</v>
      </c>
      <c r="F3510" s="52">
        <f>IFERROR(_xll.qlIndexFixing(IndexON,D3510,TRUE,_xll.ohTrigger(RecalcTrigger,TriggerON)),NA())</f>
        <v>1.2123189566493053E-2</v>
      </c>
      <c r="H3510" s="49">
        <f>_xll.qlCalendarAdvance(IborCalendar,$H3509,B3510,"f",FALSE)</f>
        <v>64378</v>
      </c>
      <c r="I3510" s="49">
        <f>_xll.qlInterestRateIndexValueDate(Index1M,$H3510)</f>
        <v>64382</v>
      </c>
      <c r="J3510" s="52">
        <f>IFERROR(_xll.qlIndexFixing(Index1M,$H3510,TRUE,_xll.ohTrigger(RecalcTrigger,Trigger1M)),NA())</f>
        <v>1.520451904761444E-2</v>
      </c>
      <c r="K3510" s="52">
        <f>IFERROR(_xll.qlIndexFixing(ONIndex1M,I3510,TRUE,_xll.ohTrigger(RecalcTrigger,Trigger1M)),NA())</f>
        <v>1.5195215462613376E-2</v>
      </c>
      <c r="L3510" s="52">
        <f>IFERROR(_xll.qlIndexFixing(Index3M,H3510,TRUE,_xll.ohTrigger(RecalcTrigger,Trigger3M)),NA())</f>
        <v>1.6727073119058276E-2</v>
      </c>
      <c r="M3510" s="52">
        <f>IFERROR(_xll.qlIndexFixing(ONIndex3M,I3510,TRUE,_xll.ohTrigger(RecalcTrigger,Trigger3M)),NA())</f>
        <v>1.6692196483196753E-2</v>
      </c>
      <c r="N3510" s="52" t="e">
        <f>IFERROR(_xll.qlIndexFixing(Index6M,$H3510,TRUE,_xll.ohTrigger(RecalcTrigger,Trigger6M)),NA())</f>
        <v>#N/A</v>
      </c>
      <c r="O3510" s="52">
        <f>IFERROR(_xll.qlIndexFixing(ONIndex6M,I3510,TRUE,_xll.ohTrigger(RecalcTrigger,Trigger6M)),NA())</f>
        <v>1.8530755572729873E-2</v>
      </c>
      <c r="P3510" s="52" t="e">
        <f>IFERROR(_xll.qlIndexFixing(Index1Y,$H3510,TRUE,_xll.ohTrigger(RecalcTrigger,Trigger1Y)),NA())</f>
        <v>#N/A</v>
      </c>
      <c r="Q3510" s="52">
        <f>IFERROR(_xll.qlIndexFixing(ONIndex1Y,I3510,TRUE,_xll.ohTrigger(RecalcTrigger,Trigger1Y)),NA())</f>
        <v>2.0457256088484144E-2</v>
      </c>
    </row>
    <row r="3511" spans="2:17" x14ac:dyDescent="0.2">
      <c r="B3511" s="46" t="s">
        <v>51</v>
      </c>
      <c r="D3511" s="49">
        <f>_xll.qlCalendarAdvance(LocalCalendar,$D3510,B3511,"f",FALSE)</f>
        <v>64413</v>
      </c>
      <c r="E3511" s="49">
        <f>_xll.qlInterestRateIndexValueDate(IndexON,D3511)</f>
        <v>64413</v>
      </c>
      <c r="F3511" s="52">
        <f>IFERROR(_xll.qlIndexFixing(IndexON,D3511,TRUE,_xll.ohTrigger(RecalcTrigger,TriggerON)),NA())</f>
        <v>1.2123189566519699E-2</v>
      </c>
      <c r="H3511" s="49">
        <f>_xll.qlCalendarAdvance(IborCalendar,$H3510,B3511,"f",FALSE)</f>
        <v>64385</v>
      </c>
      <c r="I3511" s="49">
        <f>_xll.qlInterestRateIndexValueDate(Index1M,$H3511)</f>
        <v>64389</v>
      </c>
      <c r="J3511" s="52">
        <f>IFERROR(_xll.qlIndexFixing(Index1M,$H3511,TRUE,_xll.ohTrigger(RecalcTrigger,Trigger1M)),NA())</f>
        <v>1.520451904761444E-2</v>
      </c>
      <c r="K3511" s="52">
        <f>IFERROR(_xll.qlIndexFixing(ONIndex1M,I3511,TRUE,_xll.ohTrigger(RecalcTrigger,Trigger1M)),NA())</f>
        <v>1.5195215462613376E-2</v>
      </c>
      <c r="L3511" s="52">
        <f>IFERROR(_xll.qlIndexFixing(Index3M,H3511,TRUE,_xll.ohTrigger(RecalcTrigger,Trigger3M)),NA())</f>
        <v>1.6727073119060035E-2</v>
      </c>
      <c r="M3511" s="52">
        <f>IFERROR(_xll.qlIndexFixing(ONIndex3M,I3511,TRUE,_xll.ohTrigger(RecalcTrigger,Trigger3M)),NA())</f>
        <v>1.6692196483276689E-2</v>
      </c>
      <c r="N3511" s="52" t="e">
        <f>IFERROR(_xll.qlIndexFixing(Index6M,$H3511,TRUE,_xll.ohTrigger(RecalcTrigger,Trigger6M)),NA())</f>
        <v>#N/A</v>
      </c>
      <c r="O3511" s="52">
        <f>IFERROR(_xll.qlIndexFixing(ONIndex6M,I3511,TRUE,_xll.ohTrigger(RecalcTrigger,Trigger6M)),NA())</f>
        <v>1.8530751286398583E-2</v>
      </c>
      <c r="P3511" s="52" t="e">
        <f>IFERROR(_xll.qlIndexFixing(Index1Y,$H3511,TRUE,_xll.ohTrigger(RecalcTrigger,Trigger1Y)),NA())</f>
        <v>#N/A</v>
      </c>
      <c r="Q3511" s="52">
        <f>IFERROR(_xll.qlIndexFixing(ONIndex1Y,I3511,TRUE,_xll.ohTrigger(RecalcTrigger,Trigger1Y)),NA())</f>
        <v>2.0457248548915175E-2</v>
      </c>
    </row>
    <row r="3512" spans="2:17" x14ac:dyDescent="0.2">
      <c r="B3512" s="46" t="s">
        <v>51</v>
      </c>
      <c r="D3512" s="49">
        <f>_xll.qlCalendarAdvance(LocalCalendar,$D3511,B3512,"f",FALSE)</f>
        <v>64420</v>
      </c>
      <c r="E3512" s="49">
        <f>_xll.qlInterestRateIndexValueDate(IndexON,D3512)</f>
        <v>64420</v>
      </c>
      <c r="F3512" s="52">
        <f>IFERROR(_xll.qlIndexFixing(IndexON,D3512,TRUE,_xll.ohTrigger(RecalcTrigger,TriggerON)),NA())</f>
        <v>1.2123189566519699E-2</v>
      </c>
      <c r="H3512" s="49">
        <f>_xll.qlCalendarAdvance(IborCalendar,$H3511,B3512,"f",FALSE)</f>
        <v>64396</v>
      </c>
      <c r="I3512" s="49">
        <f>_xll.qlInterestRateIndexValueDate(Index1M,$H3512)</f>
        <v>64398</v>
      </c>
      <c r="J3512" s="52">
        <f>IFERROR(_xll.qlIndexFixing(Index1M,$H3512,TRUE,_xll.ohTrigger(RecalcTrigger,Trigger1M)),NA())</f>
        <v>1.5205481920859335E-2</v>
      </c>
      <c r="K3512" s="52">
        <f>IFERROR(_xll.qlIndexFixing(ONIndex1M,I3512,TRUE,_xll.ohTrigger(RecalcTrigger,Trigger1M)),NA())</f>
        <v>1.5195215462613376E-2</v>
      </c>
      <c r="L3512" s="52">
        <f>IFERROR(_xll.qlIndexFixing(Index3M,H3512,TRUE,_xll.ohTrigger(RecalcTrigger,Trigger3M)),NA())</f>
        <v>1.6727073119059153E-2</v>
      </c>
      <c r="M3512" s="52">
        <f>IFERROR(_xll.qlIndexFixing(ONIndex3M,I3512,TRUE,_xll.ohTrigger(RecalcTrigger,Trigger3M)),NA())</f>
        <v>1.6692196483356625E-2</v>
      </c>
      <c r="N3512" s="52" t="e">
        <f>IFERROR(_xll.qlIndexFixing(Index6M,$H3512,TRUE,_xll.ohTrigger(RecalcTrigger,Trigger6M)),NA())</f>
        <v>#N/A</v>
      </c>
      <c r="O3512" s="52">
        <f>IFERROR(_xll.qlIndexFixing(ONIndex6M,I3512,TRUE,_xll.ohTrigger(RecalcTrigger,Trigger6M)),NA())</f>
        <v>1.8530746031482082E-2</v>
      </c>
      <c r="P3512" s="52" t="e">
        <f>IFERROR(_xll.qlIndexFixing(Index1Y,$H3512,TRUE,_xll.ohTrigger(RecalcTrigger,Trigger1Y)),NA())</f>
        <v>#N/A</v>
      </c>
      <c r="Q3512" s="52">
        <f>IFERROR(_xll.qlIndexFixing(ONIndex1Y,I3512,TRUE,_xll.ohTrigger(RecalcTrigger,Trigger1Y)),NA())</f>
        <v>2.0457239305748942E-2</v>
      </c>
    </row>
    <row r="3513" spans="2:17" x14ac:dyDescent="0.2">
      <c r="B3513" s="46" t="s">
        <v>51</v>
      </c>
      <c r="D3513" s="49">
        <f>_xll.qlCalendarAdvance(LocalCalendar,$D3512,B3513,"f",FALSE)</f>
        <v>64427</v>
      </c>
      <c r="E3513" s="49">
        <f>_xll.qlInterestRateIndexValueDate(IndexON,D3513)</f>
        <v>64427</v>
      </c>
      <c r="F3513" s="52">
        <f>IFERROR(_xll.qlIndexFixing(IndexON,D3513,TRUE,_xll.ohTrigger(RecalcTrigger,TriggerON)),NA())</f>
        <v>1.2123393689345008E-2</v>
      </c>
      <c r="H3513" s="49">
        <f>_xll.qlCalendarAdvance(IborCalendar,$H3512,B3513,"f",FALSE)</f>
        <v>64403</v>
      </c>
      <c r="I3513" s="49">
        <f>_xll.qlInterestRateIndexValueDate(Index1M,$H3513)</f>
        <v>64405</v>
      </c>
      <c r="J3513" s="52">
        <f>IFERROR(_xll.qlIndexFixing(Index1M,$H3513,TRUE,_xll.ohTrigger(RecalcTrigger,Trigger1M)),NA())</f>
        <v>1.5204198107930599E-2</v>
      </c>
      <c r="K3513" s="52">
        <f>IFERROR(_xll.qlIndexFixing(ONIndex1M,I3513,TRUE,_xll.ohTrigger(RecalcTrigger,Trigger1M)),NA())</f>
        <v>1.519521546253344E-2</v>
      </c>
      <c r="L3513" s="52">
        <f>IFERROR(_xll.qlIndexFixing(Index3M,H3513,TRUE,_xll.ohTrigger(RecalcTrigger,Trigger3M)),NA())</f>
        <v>1.6727461182642563E-2</v>
      </c>
      <c r="M3513" s="52">
        <f>IFERROR(_xll.qlIndexFixing(ONIndex3M,I3513,TRUE,_xll.ohTrigger(RecalcTrigger,Trigger3M)),NA())</f>
        <v>1.6692196483196753E-2</v>
      </c>
      <c r="N3513" s="52" t="e">
        <f>IFERROR(_xll.qlIndexFixing(Index6M,$H3513,TRUE,_xll.ohTrigger(RecalcTrigger,Trigger6M)),NA())</f>
        <v>#N/A</v>
      </c>
      <c r="O3513" s="52">
        <f>IFERROR(_xll.qlIndexFixing(ONIndex6M,I3513,TRUE,_xll.ohTrigger(RecalcTrigger,Trigger6M)),NA())</f>
        <v>1.853074214363204E-2</v>
      </c>
      <c r="P3513" s="52" t="e">
        <f>IFERROR(_xll.qlIndexFixing(Index1Y,$H3513,TRUE,_xll.ohTrigger(RecalcTrigger,Trigger1Y)),NA())</f>
        <v>#N/A</v>
      </c>
      <c r="Q3513" s="52">
        <f>IFERROR(_xll.qlIndexFixing(ONIndex1Y,I3513,TRUE,_xll.ohTrigger(RecalcTrigger,Trigger1Y)),NA())</f>
        <v>2.0457232467379072E-2</v>
      </c>
    </row>
    <row r="3514" spans="2:17" x14ac:dyDescent="0.2">
      <c r="B3514" s="46" t="s">
        <v>51</v>
      </c>
      <c r="D3514" s="49">
        <f>_xll.qlCalendarAdvance(LocalCalendar,$D3513,B3514,"f",FALSE)</f>
        <v>64434</v>
      </c>
      <c r="E3514" s="49">
        <f>_xll.qlInterestRateIndexValueDate(IndexON,D3514)</f>
        <v>64434</v>
      </c>
      <c r="F3514" s="52">
        <f>IFERROR(_xll.qlIndexFixing(IndexON,D3514,TRUE,_xll.ohTrigger(RecalcTrigger,TriggerON)),NA())</f>
        <v>1.2123189566519699E-2</v>
      </c>
      <c r="H3514" s="49">
        <f>_xll.qlCalendarAdvance(IborCalendar,$H3513,B3514,"f",FALSE)</f>
        <v>64410</v>
      </c>
      <c r="I3514" s="49">
        <f>_xll.qlInterestRateIndexValueDate(Index1M,$H3514)</f>
        <v>64412</v>
      </c>
      <c r="J3514" s="52">
        <f>IFERROR(_xll.qlIndexFixing(Index1M,$H3514,TRUE,_xll.ohTrigger(RecalcTrigger,Trigger1M)),NA())</f>
        <v>1.5205160954078756E-2</v>
      </c>
      <c r="K3514" s="52">
        <f>IFERROR(_xll.qlIndexFixing(ONIndex1M,I3514,TRUE,_xll.ohTrigger(RecalcTrigger,Trigger1M)),NA())</f>
        <v>1.5195215462613376E-2</v>
      </c>
      <c r="L3514" s="52">
        <f>IFERROR(_xll.qlIndexFixing(Index3M,H3514,TRUE,_xll.ohTrigger(RecalcTrigger,Trigger3M)),NA())</f>
        <v>1.6727461182643431E-2</v>
      </c>
      <c r="M3514" s="52">
        <f>IFERROR(_xll.qlIndexFixing(ONIndex3M,I3514,TRUE,_xll.ohTrigger(RecalcTrigger,Trigger3M)),NA())</f>
        <v>1.6692196483276689E-2</v>
      </c>
      <c r="N3514" s="52" t="e">
        <f>IFERROR(_xll.qlIndexFixing(Index6M,$H3514,TRUE,_xll.ohTrigger(RecalcTrigger,Trigger6M)),NA())</f>
        <v>#N/A</v>
      </c>
      <c r="O3514" s="52">
        <f>IFERROR(_xll.qlIndexFixing(ONIndex6M,I3514,TRUE,_xll.ohTrigger(RecalcTrigger,Trigger6M)),NA())</f>
        <v>1.8530738430442284E-2</v>
      </c>
      <c r="P3514" s="52" t="e">
        <f>IFERROR(_xll.qlIndexFixing(Index1Y,$H3514,TRUE,_xll.ohTrigger(RecalcTrigger,Trigger1Y)),NA())</f>
        <v>#N/A</v>
      </c>
      <c r="Q3514" s="52">
        <f>IFERROR(_xll.qlIndexFixing(ONIndex1Y,I3514,TRUE,_xll.ohTrigger(RecalcTrigger,Trigger1Y)),NA())</f>
        <v>2.0457225935803791E-2</v>
      </c>
    </row>
    <row r="3515" spans="2:17" x14ac:dyDescent="0.2">
      <c r="B3515" s="46" t="s">
        <v>51</v>
      </c>
      <c r="D3515" s="49">
        <f>_xll.qlCalendarAdvance(LocalCalendar,$D3514,B3515,"f",FALSE)</f>
        <v>64441</v>
      </c>
      <c r="E3515" s="49">
        <f>_xll.qlInterestRateIndexValueDate(IndexON,D3515)</f>
        <v>64441</v>
      </c>
      <c r="F3515" s="52">
        <f>IFERROR(_xll.qlIndexFixing(IndexON,D3515,TRUE,_xll.ohTrigger(RecalcTrigger,TriggerON)),NA())</f>
        <v>1.2123189566519699E-2</v>
      </c>
      <c r="H3515" s="49">
        <f>_xll.qlCalendarAdvance(IborCalendar,$H3514,B3515,"f",FALSE)</f>
        <v>64417</v>
      </c>
      <c r="I3515" s="49">
        <f>_xll.qlInterestRateIndexValueDate(Index1M,$H3515)</f>
        <v>64419</v>
      </c>
      <c r="J3515" s="52">
        <f>IFERROR(_xll.qlIndexFixing(Index1M,$H3515,TRUE,_xll.ohTrigger(RecalcTrigger,Trigger1M)),NA())</f>
        <v>1.5205160954078756E-2</v>
      </c>
      <c r="K3515" s="52">
        <f>IFERROR(_xll.qlIndexFixing(ONIndex1M,I3515,TRUE,_xll.ohTrigger(RecalcTrigger,Trigger1M)),NA())</f>
        <v>1.5195215462613376E-2</v>
      </c>
      <c r="L3515" s="52">
        <f>IFERROR(_xll.qlIndexFixing(Index3M,H3515,TRUE,_xll.ohTrigger(RecalcTrigger,Trigger3M)),NA())</f>
        <v>1.6727461182642563E-2</v>
      </c>
      <c r="M3515" s="52">
        <f>IFERROR(_xll.qlIndexFixing(ONIndex3M,I3515,TRUE,_xll.ohTrigger(RecalcTrigger,Trigger3M)),NA())</f>
        <v>1.6692196483276689E-2</v>
      </c>
      <c r="N3515" s="52" t="e">
        <f>IFERROR(_xll.qlIndexFixing(Index6M,$H3515,TRUE,_xll.ohTrigger(RecalcTrigger,Trigger6M)),NA())</f>
        <v>#N/A</v>
      </c>
      <c r="O3515" s="52">
        <f>IFERROR(_xll.qlIndexFixing(ONIndex6M,I3515,TRUE,_xll.ohTrigger(RecalcTrigger,Trigger6M)),NA())</f>
        <v>1.8530734891353262E-2</v>
      </c>
      <c r="P3515" s="52" t="e">
        <f>IFERROR(_xll.qlIndexFixing(Index1Y,$H3515,TRUE,_xll.ohTrigger(RecalcTrigger,Trigger1Y)),NA())</f>
        <v>#N/A</v>
      </c>
      <c r="Q3515" s="52">
        <f>IFERROR(_xll.qlIndexFixing(ONIndex1Y,I3515,TRUE,_xll.ohTrigger(RecalcTrigger,Trigger1Y)),NA())</f>
        <v>2.0457219711262908E-2</v>
      </c>
    </row>
    <row r="3516" spans="2:17" x14ac:dyDescent="0.2">
      <c r="B3516" s="46" t="s">
        <v>51</v>
      </c>
      <c r="D3516" s="49">
        <f>_xll.qlCalendarAdvance(LocalCalendar,$D3515,B3516,"f",FALSE)</f>
        <v>64448</v>
      </c>
      <c r="E3516" s="49">
        <f>_xll.qlInterestRateIndexValueDate(IndexON,D3516)</f>
        <v>64448</v>
      </c>
      <c r="F3516" s="52">
        <f>IFERROR(_xll.qlIndexFixing(IndexON,D3516,TRUE,_xll.ohTrigger(RecalcTrigger,TriggerON)),NA())</f>
        <v>1.2123189566519699E-2</v>
      </c>
      <c r="H3516" s="49">
        <f>_xll.qlCalendarAdvance(IborCalendar,$H3515,B3516,"f",FALSE)</f>
        <v>64424</v>
      </c>
      <c r="I3516" s="49">
        <f>_xll.qlInterestRateIndexValueDate(Index1M,$H3516)</f>
        <v>64426</v>
      </c>
      <c r="J3516" s="52">
        <f>IFERROR(_xll.qlIndexFixing(Index1M,$H3516,TRUE,_xll.ohTrigger(RecalcTrigger,Trigger1M)),NA())</f>
        <v>1.5205160954078756E-2</v>
      </c>
      <c r="K3516" s="52">
        <f>IFERROR(_xll.qlIndexFixing(ONIndex1M,I3516,TRUE,_xll.ohTrigger(RecalcTrigger,Trigger1M)),NA())</f>
        <v>1.519521546253344E-2</v>
      </c>
      <c r="L3516" s="52">
        <f>IFERROR(_xll.qlIndexFixing(Index3M,H3516,TRUE,_xll.ohTrigger(RecalcTrigger,Trigger3M)),NA())</f>
        <v>1.6727461182642563E-2</v>
      </c>
      <c r="M3516" s="52">
        <f>IFERROR(_xll.qlIndexFixing(ONIndex3M,I3516,TRUE,_xll.ohTrigger(RecalcTrigger,Trigger3M)),NA())</f>
        <v>1.6692196483196753E-2</v>
      </c>
      <c r="N3516" s="52" t="e">
        <f>IFERROR(_xll.qlIndexFixing(Index6M,$H3516,TRUE,_xll.ohTrigger(RecalcTrigger,Trigger6M)),NA())</f>
        <v>#N/A</v>
      </c>
      <c r="O3516" s="52">
        <f>IFERROR(_xll.qlIndexFixing(ONIndex6M,I3516,TRUE,_xll.ohTrigger(RecalcTrigger,Trigger6M)),NA())</f>
        <v>1.8530731526924527E-2</v>
      </c>
      <c r="P3516" s="52" t="e">
        <f>IFERROR(_xll.qlIndexFixing(Index1Y,$H3516,TRUE,_xll.ohTrigger(RecalcTrigger,Trigger1Y)),NA())</f>
        <v>#N/A</v>
      </c>
      <c r="Q3516" s="52">
        <f>IFERROR(_xll.qlIndexFixing(ONIndex1Y,I3516,TRUE,_xll.ohTrigger(RecalcTrigger,Trigger1Y)),NA())</f>
        <v>2.0457213793276807E-2</v>
      </c>
    </row>
    <row r="3517" spans="2:17" x14ac:dyDescent="0.2">
      <c r="B3517" s="46" t="s">
        <v>51</v>
      </c>
      <c r="D3517" s="49">
        <f>_xll.qlCalendarAdvance(LocalCalendar,$D3516,B3517,"f",FALSE)</f>
        <v>64455</v>
      </c>
      <c r="E3517" s="49">
        <f>_xll.qlInterestRateIndexValueDate(IndexON,D3517)</f>
        <v>64455</v>
      </c>
      <c r="F3517" s="52">
        <f>IFERROR(_xll.qlIndexFixing(IndexON,D3517,TRUE,_xll.ohTrigger(RecalcTrigger,TriggerON)),NA())</f>
        <v>1.2123189566519699E-2</v>
      </c>
      <c r="H3517" s="49">
        <f>_xll.qlCalendarAdvance(IborCalendar,$H3516,B3517,"f",FALSE)</f>
        <v>64431</v>
      </c>
      <c r="I3517" s="49">
        <f>_xll.qlInterestRateIndexValueDate(Index1M,$H3517)</f>
        <v>64433</v>
      </c>
      <c r="J3517" s="52">
        <f>IFERROR(_xll.qlIndexFixing(Index1M,$H3517,TRUE,_xll.ohTrigger(RecalcTrigger,Trigger1M)),NA())</f>
        <v>1.5205160954078756E-2</v>
      </c>
      <c r="K3517" s="52">
        <f>IFERROR(_xll.qlIndexFixing(ONIndex1M,I3517,TRUE,_xll.ohTrigger(RecalcTrigger,Trigger1M)),NA())</f>
        <v>1.519521546253344E-2</v>
      </c>
      <c r="L3517" s="52">
        <f>IFERROR(_xll.qlIndexFixing(Index3M,H3517,TRUE,_xll.ohTrigger(RecalcTrigger,Trigger3M)),NA())</f>
        <v>1.6727461182642563E-2</v>
      </c>
      <c r="M3517" s="52">
        <f>IFERROR(_xll.qlIndexFixing(ONIndex3M,I3517,TRUE,_xll.ohTrigger(RecalcTrigger,Trigger3M)),NA())</f>
        <v>1.6692196483276689E-2</v>
      </c>
      <c r="N3517" s="52" t="e">
        <f>IFERROR(_xll.qlIndexFixing(Index6M,$H3517,TRUE,_xll.ohTrigger(RecalcTrigger,Trigger6M)),NA())</f>
        <v>#N/A</v>
      </c>
      <c r="O3517" s="52">
        <f>IFERROR(_xll.qlIndexFixing(ONIndex6M,I3517,TRUE,_xll.ohTrigger(RecalcTrigger,Trigger6M)),NA())</f>
        <v>1.8530728336996205E-2</v>
      </c>
      <c r="P3517" s="52" t="e">
        <f>IFERROR(_xll.qlIndexFixing(Index1Y,$H3517,TRUE,_xll.ohTrigger(RecalcTrigger,Trigger1Y)),NA())</f>
        <v>#N/A</v>
      </c>
      <c r="Q3517" s="52">
        <f>IFERROR(_xll.qlIndexFixing(ONIndex1Y,I3517,TRUE,_xll.ohTrigger(RecalcTrigger,Trigger1Y)),NA())</f>
        <v>2.045720818240504E-2</v>
      </c>
    </row>
    <row r="3518" spans="2:17" x14ac:dyDescent="0.2">
      <c r="B3518" s="46" t="s">
        <v>51</v>
      </c>
      <c r="D3518" s="49">
        <f>_xll.qlCalendarAdvance(LocalCalendar,$D3517,B3518,"f",FALSE)</f>
        <v>64462</v>
      </c>
      <c r="E3518" s="49">
        <f>_xll.qlInterestRateIndexValueDate(IndexON,D3518)</f>
        <v>64462</v>
      </c>
      <c r="F3518" s="52">
        <f>IFERROR(_xll.qlIndexFixing(IndexON,D3518,TRUE,_xll.ohTrigger(RecalcTrigger,TriggerON)),NA())</f>
        <v>1.2123189566519699E-2</v>
      </c>
      <c r="H3518" s="49">
        <f>_xll.qlCalendarAdvance(IborCalendar,$H3517,B3518,"f",FALSE)</f>
        <v>64438</v>
      </c>
      <c r="I3518" s="49">
        <f>_xll.qlInterestRateIndexValueDate(Index1M,$H3518)</f>
        <v>64440</v>
      </c>
      <c r="J3518" s="52">
        <f>IFERROR(_xll.qlIndexFixing(Index1M,$H3518,TRUE,_xll.ohTrigger(RecalcTrigger,Trigger1M)),NA())</f>
        <v>1.5205160954078756E-2</v>
      </c>
      <c r="K3518" s="52">
        <f>IFERROR(_xll.qlIndexFixing(ONIndex1M,I3518,TRUE,_xll.ohTrigger(RecalcTrigger,Trigger1M)),NA())</f>
        <v>1.519521546253344E-2</v>
      </c>
      <c r="L3518" s="52">
        <f>IFERROR(_xll.qlIndexFixing(Index3M,H3518,TRUE,_xll.ohTrigger(RecalcTrigger,Trigger3M)),NA())</f>
        <v>1.6727461182643431E-2</v>
      </c>
      <c r="M3518" s="52">
        <f>IFERROR(_xll.qlIndexFixing(ONIndex3M,I3518,TRUE,_xll.ohTrigger(RecalcTrigger,Trigger3M)),NA())</f>
        <v>1.6692196483276689E-2</v>
      </c>
      <c r="N3518" s="52" t="e">
        <f>IFERROR(_xll.qlIndexFixing(Index6M,$H3518,TRUE,_xll.ohTrigger(RecalcTrigger,Trigger6M)),NA())</f>
        <v>#N/A</v>
      </c>
      <c r="O3518" s="52">
        <f>IFERROR(_xll.qlIndexFixing(ONIndex6M,I3518,TRUE,_xll.ohTrigger(RecalcTrigger,Trigger6M)),NA())</f>
        <v>1.8530725321488362E-2</v>
      </c>
      <c r="P3518" s="52" t="e">
        <f>IFERROR(_xll.qlIndexFixing(Index1Y,$H3518,TRUE,_xll.ohTrigger(RecalcTrigger,Trigger1Y)),NA())</f>
        <v>#N/A</v>
      </c>
      <c r="Q3518" s="52">
        <f>IFERROR(_xll.qlIndexFixing(ONIndex1Y,I3518,TRUE,_xll.ohTrigger(RecalcTrigger,Trigger1Y)),NA())</f>
        <v>2.0457202878247926E-2</v>
      </c>
    </row>
    <row r="3519" spans="2:17" x14ac:dyDescent="0.2">
      <c r="B3519" s="46" t="s">
        <v>51</v>
      </c>
      <c r="D3519" s="49">
        <f>_xll.qlCalendarAdvance(LocalCalendar,$D3518,B3519,"f",FALSE)</f>
        <v>64472</v>
      </c>
      <c r="E3519" s="49">
        <f>_xll.qlInterestRateIndexValueDate(IndexON,D3519)</f>
        <v>64472</v>
      </c>
      <c r="F3519" s="52">
        <f>IFERROR(_xll.qlIndexFixing(IndexON,D3519,TRUE,_xll.ohTrigger(RecalcTrigger,TriggerON)),NA())</f>
        <v>1.2122781334618082E-2</v>
      </c>
      <c r="H3519" s="49">
        <f>_xll.qlCalendarAdvance(IborCalendar,$H3518,B3519,"f",FALSE)</f>
        <v>64445</v>
      </c>
      <c r="I3519" s="49">
        <f>_xll.qlInterestRateIndexValueDate(Index1M,$H3519)</f>
        <v>64447</v>
      </c>
      <c r="J3519" s="52">
        <f>IFERROR(_xll.qlIndexFixing(Index1M,$H3519,TRUE,_xll.ohTrigger(RecalcTrigger,Trigger1M)),NA())</f>
        <v>1.5205160954081254E-2</v>
      </c>
      <c r="K3519" s="52">
        <f>IFERROR(_xll.qlIndexFixing(ONIndex1M,I3519,TRUE,_xll.ohTrigger(RecalcTrigger,Trigger1M)),NA())</f>
        <v>1.5195215462613376E-2</v>
      </c>
      <c r="L3519" s="52">
        <f>IFERROR(_xll.qlIndexFixing(Index3M,H3519,TRUE,_xll.ohTrigger(RecalcTrigger,Trigger3M)),NA())</f>
        <v>1.6727461182643431E-2</v>
      </c>
      <c r="M3519" s="52">
        <f>IFERROR(_xll.qlIndexFixing(ONIndex3M,I3519,TRUE,_xll.ohTrigger(RecalcTrigger,Trigger3M)),NA())</f>
        <v>1.6692196483276689E-2</v>
      </c>
      <c r="N3519" s="52" t="e">
        <f>IFERROR(_xll.qlIndexFixing(Index6M,$H3519,TRUE,_xll.ohTrigger(RecalcTrigger,Trigger6M)),NA())</f>
        <v>#N/A</v>
      </c>
      <c r="O3519" s="52">
        <f>IFERROR(_xll.qlIndexFixing(ONIndex6M,I3519,TRUE,_xll.ohTrigger(RecalcTrigger,Trigger6M)),NA())</f>
        <v>1.8530722480480932E-2</v>
      </c>
      <c r="P3519" s="52" t="e">
        <f>IFERROR(_xll.qlIndexFixing(Index1Y,$H3519,TRUE,_xll.ohTrigger(RecalcTrigger,Trigger1Y)),NA())</f>
        <v>#N/A</v>
      </c>
      <c r="Q3519" s="52">
        <f>IFERROR(_xll.qlIndexFixing(ONIndex1Y,I3519,TRUE,_xll.ohTrigger(RecalcTrigger,Trigger1Y)),NA())</f>
        <v>2.0457197880965339E-2</v>
      </c>
    </row>
    <row r="3520" spans="2:17" x14ac:dyDescent="0.2">
      <c r="B3520" s="46" t="s">
        <v>51</v>
      </c>
      <c r="D3520" s="49">
        <f>_xll.qlCalendarAdvance(LocalCalendar,$D3519,B3520,"f",FALSE)</f>
        <v>64479</v>
      </c>
      <c r="E3520" s="49">
        <f>_xll.qlInterestRateIndexValueDate(IndexON,D3520)</f>
        <v>64479</v>
      </c>
      <c r="F3520" s="52">
        <f>IFERROR(_xll.qlIndexFixing(IndexON,D3520,TRUE,_xll.ohTrigger(RecalcTrigger,TriggerON)),NA())</f>
        <v>1.2122781334618082E-2</v>
      </c>
      <c r="H3520" s="49">
        <f>_xll.qlCalendarAdvance(IborCalendar,$H3519,B3520,"f",FALSE)</f>
        <v>64452</v>
      </c>
      <c r="I3520" s="49">
        <f>_xll.qlInterestRateIndexValueDate(Index1M,$H3520)</f>
        <v>64454</v>
      </c>
      <c r="J3520" s="52">
        <f>IFERROR(_xll.qlIndexFixing(Index1M,$H3520,TRUE,_xll.ohTrigger(RecalcTrigger,Trigger1M)),NA())</f>
        <v>1.5205160954078756E-2</v>
      </c>
      <c r="K3520" s="52">
        <f>IFERROR(_xll.qlIndexFixing(ONIndex1M,I3520,TRUE,_xll.ohTrigger(RecalcTrigger,Trigger1M)),NA())</f>
        <v>1.519521546253344E-2</v>
      </c>
      <c r="L3520" s="52">
        <f>IFERROR(_xll.qlIndexFixing(Index3M,H3520,TRUE,_xll.ohTrigger(RecalcTrigger,Trigger3M)),NA())</f>
        <v>1.6727461182643431E-2</v>
      </c>
      <c r="M3520" s="52">
        <f>IFERROR(_xll.qlIndexFixing(ONIndex3M,I3520,TRUE,_xll.ohTrigger(RecalcTrigger,Trigger3M)),NA())</f>
        <v>1.6692196483276689E-2</v>
      </c>
      <c r="N3520" s="52" t="e">
        <f>IFERROR(_xll.qlIndexFixing(Index6M,$H3520,TRUE,_xll.ohTrigger(RecalcTrigger,Trigger6M)),NA())</f>
        <v>#N/A</v>
      </c>
      <c r="O3520" s="52">
        <f>IFERROR(_xll.qlIndexFixing(ONIndex6M,I3520,TRUE,_xll.ohTrigger(RecalcTrigger,Trigger6M)),NA())</f>
        <v>1.8530719813734109E-2</v>
      </c>
      <c r="P3520" s="52" t="e">
        <f>IFERROR(_xll.qlIndexFixing(Index1Y,$H3520,TRUE,_xll.ohTrigger(RecalcTrigger,Trigger1Y)),NA())</f>
        <v>#N/A</v>
      </c>
      <c r="Q3520" s="52">
        <f>IFERROR(_xll.qlIndexFixing(ONIndex1Y,I3520,TRUE,_xll.ohTrigger(RecalcTrigger,Trigger1Y)),NA())</f>
        <v>2.0457193190477341E-2</v>
      </c>
    </row>
    <row r="3521" spans="2:17" x14ac:dyDescent="0.2">
      <c r="B3521" s="46" t="s">
        <v>51</v>
      </c>
      <c r="D3521" s="49">
        <f>_xll.qlCalendarAdvance(LocalCalendar,$D3520,B3521,"f",FALSE)</f>
        <v>64486</v>
      </c>
      <c r="E3521" s="49">
        <f>_xll.qlInterestRateIndexValueDate(IndexON,D3521)</f>
        <v>64486</v>
      </c>
      <c r="F3521" s="52">
        <f>IFERROR(_xll.qlIndexFixing(IndexON,D3521,TRUE,_xll.ohTrigger(RecalcTrigger,TriggerON)),NA())</f>
        <v>1.2122781334698018E-2</v>
      </c>
      <c r="H3521" s="49">
        <f>_xll.qlCalendarAdvance(IborCalendar,$H3520,B3521,"f",FALSE)</f>
        <v>64459</v>
      </c>
      <c r="I3521" s="49">
        <f>_xll.qlInterestRateIndexValueDate(Index1M,$H3521)</f>
        <v>64461</v>
      </c>
      <c r="J3521" s="52">
        <f>IFERROR(_xll.qlIndexFixing(Index1M,$H3521,TRUE,_xll.ohTrigger(RecalcTrigger,Trigger1M)),NA())</f>
        <v>1.5205160954081254E-2</v>
      </c>
      <c r="K3521" s="52">
        <f>IFERROR(_xll.qlIndexFixing(ONIndex1M,I3521,TRUE,_xll.ohTrigger(RecalcTrigger,Trigger1M)),NA())</f>
        <v>1.5195215462613376E-2</v>
      </c>
      <c r="L3521" s="52">
        <f>IFERROR(_xll.qlIndexFixing(Index3M,H3521,TRUE,_xll.ohTrigger(RecalcTrigger,Trigger3M)),NA())</f>
        <v>1.6727461182642563E-2</v>
      </c>
      <c r="M3521" s="52">
        <f>IFERROR(_xll.qlIndexFixing(ONIndex3M,I3521,TRUE,_xll.ohTrigger(RecalcTrigger,Trigger3M)),NA())</f>
        <v>1.6692196483356625E-2</v>
      </c>
      <c r="N3521" s="52" t="e">
        <f>IFERROR(_xll.qlIndexFixing(Index6M,$H3521,TRUE,_xll.ohTrigger(RecalcTrigger,Trigger6M)),NA())</f>
        <v>#N/A</v>
      </c>
      <c r="O3521" s="52">
        <f>IFERROR(_xll.qlIndexFixing(ONIndex6M,I3521,TRUE,_xll.ohTrigger(RecalcTrigger,Trigger6M)),NA())</f>
        <v>1.8530717321567636E-2</v>
      </c>
      <c r="P3521" s="52" t="e">
        <f>IFERROR(_xll.qlIndexFixing(Index1Y,$H3521,TRUE,_xll.ohTrigger(RecalcTrigger,Trigger1Y)),NA())</f>
        <v>#N/A</v>
      </c>
      <c r="Q3521" s="52">
        <f>IFERROR(_xll.qlIndexFixing(ONIndex1Y,I3521,TRUE,_xll.ohTrigger(RecalcTrigger,Trigger1Y)),NA())</f>
        <v>2.0457188806863869E-2</v>
      </c>
    </row>
    <row r="3522" spans="2:17" x14ac:dyDescent="0.2">
      <c r="B3522" s="46" t="s">
        <v>51</v>
      </c>
      <c r="D3522" s="49">
        <f>_xll.qlCalendarAdvance(LocalCalendar,$D3521,B3522,"f",FALSE)</f>
        <v>64493</v>
      </c>
      <c r="E3522" s="49">
        <f>_xll.qlInterestRateIndexValueDate(IndexON,D3522)</f>
        <v>64493</v>
      </c>
      <c r="F3522" s="52">
        <f>IFERROR(_xll.qlIndexFixing(IndexON,D3522,TRUE,_xll.ohTrigger(RecalcTrigger,TriggerON)),NA())</f>
        <v>1.2122781334618082E-2</v>
      </c>
      <c r="H3522" s="49">
        <f>_xll.qlCalendarAdvance(IborCalendar,$H3521,B3522,"f",FALSE)</f>
        <v>64466</v>
      </c>
      <c r="I3522" s="49">
        <f>_xll.qlInterestRateIndexValueDate(Index1M,$H3522)</f>
        <v>64468</v>
      </c>
      <c r="J3522" s="52">
        <f>IFERROR(_xll.qlIndexFixing(Index1M,$H3522,TRUE,_xll.ohTrigger(RecalcTrigger,Trigger1M)),NA())</f>
        <v>1.5205160954078756E-2</v>
      </c>
      <c r="K3522" s="52">
        <f>IFERROR(_xll.qlIndexFixing(ONIndex1M,I3522,TRUE,_xll.ohTrigger(RecalcTrigger,Trigger1M)),NA())</f>
        <v>1.5196177550362844E-2</v>
      </c>
      <c r="L3522" s="52">
        <f>IFERROR(_xll.qlIndexFixing(Index3M,H3522,TRUE,_xll.ohTrigger(RecalcTrigger,Trigger3M)),NA())</f>
        <v>1.6727461182643431E-2</v>
      </c>
      <c r="M3522" s="52">
        <f>IFERROR(_xll.qlIndexFixing(ONIndex3M,I3522,TRUE,_xll.ohTrigger(RecalcTrigger,Trigger3M)),NA())</f>
        <v>1.6693357475079384E-2</v>
      </c>
      <c r="N3522" s="52" t="e">
        <f>IFERROR(_xll.qlIndexFixing(Index6M,$H3522,TRUE,_xll.ohTrigger(RecalcTrigger,Trigger6M)),NA())</f>
        <v>#N/A</v>
      </c>
      <c r="O3522" s="52">
        <f>IFERROR(_xll.qlIndexFixing(ONIndex6M,I3522,TRUE,_xll.ohTrigger(RecalcTrigger,Trigger6M)),NA())</f>
        <v>1.8532145362033514E-2</v>
      </c>
      <c r="P3522" s="52" t="e">
        <f>IFERROR(_xll.qlIndexFixing(Index1Y,$H3522,TRUE,_xll.ohTrigger(RecalcTrigger,Trigger1Y)),NA())</f>
        <v>#N/A</v>
      </c>
      <c r="Q3522" s="52">
        <f>IFERROR(_xll.qlIndexFixing(ONIndex1Y,I3522,TRUE,_xll.ohTrigger(RecalcTrigger,Trigger1Y)),NA())</f>
        <v>2.0458927701372254E-2</v>
      </c>
    </row>
    <row r="3523" spans="2:17" x14ac:dyDescent="0.2">
      <c r="B3523" s="46" t="s">
        <v>51</v>
      </c>
      <c r="D3523" s="49">
        <f>_xll.qlCalendarAdvance(LocalCalendar,$D3522,B3523,"f",FALSE)</f>
        <v>64500</v>
      </c>
      <c r="E3523" s="49">
        <f>_xll.qlInterestRateIndexValueDate(IndexON,D3523)</f>
        <v>64500</v>
      </c>
      <c r="F3523" s="52">
        <f>IFERROR(_xll.qlIndexFixing(IndexON,D3523,TRUE,_xll.ohTrigger(RecalcTrigger,TriggerON)),NA())</f>
        <v>1.2122781334698018E-2</v>
      </c>
      <c r="H3523" s="49">
        <f>_xll.qlCalendarAdvance(IborCalendar,$H3522,B3523,"f",FALSE)</f>
        <v>64473</v>
      </c>
      <c r="I3523" s="49">
        <f>_xll.qlInterestRateIndexValueDate(Index1M,$H3523)</f>
        <v>64475</v>
      </c>
      <c r="J3523" s="52">
        <f>IFERROR(_xll.qlIndexFixing(Index1M,$H3523,TRUE,_xll.ohTrigger(RecalcTrigger,Trigger1M)),NA())</f>
        <v>1.5205160954078756E-2</v>
      </c>
      <c r="K3523" s="52">
        <f>IFERROR(_xll.qlIndexFixing(ONIndex1M,I3523,TRUE,_xll.ohTrigger(RecalcTrigger,Trigger1M)),NA())</f>
        <v>1.5195215462613376E-2</v>
      </c>
      <c r="L3523" s="52">
        <f>IFERROR(_xll.qlIndexFixing(Index3M,H3523,TRUE,_xll.ohTrigger(RecalcTrigger,Trigger3M)),NA())</f>
        <v>1.6727461182644301E-2</v>
      </c>
      <c r="M3523" s="52">
        <f>IFERROR(_xll.qlIndexFixing(ONIndex3M,I3523,TRUE,_xll.ohTrigger(RecalcTrigger,Trigger3M)),NA())</f>
        <v>1.6692196483276689E-2</v>
      </c>
      <c r="N3523" s="52" t="e">
        <f>IFERROR(_xll.qlIndexFixing(Index6M,$H3523,TRUE,_xll.ohTrigger(RecalcTrigger,Trigger6M)),NA())</f>
        <v>#N/A</v>
      </c>
      <c r="O3523" s="52">
        <f>IFERROR(_xll.qlIndexFixing(ONIndex6M,I3523,TRUE,_xll.ohTrigger(RecalcTrigger,Trigger6M)),NA())</f>
        <v>1.8530712860735932E-2</v>
      </c>
      <c r="P3523" s="52" t="e">
        <f>IFERROR(_xll.qlIndexFixing(Index1Y,$H3523,TRUE,_xll.ohTrigger(RecalcTrigger,Trigger1Y)),NA())</f>
        <v>#N/A</v>
      </c>
      <c r="Q3523" s="52">
        <f>IFERROR(_xll.qlIndexFixing(ONIndex1Y,I3523,TRUE,_xll.ohTrigger(RecalcTrigger,Trigger1Y)),NA())</f>
        <v>2.0457180960340438E-2</v>
      </c>
    </row>
    <row r="3524" spans="2:17" x14ac:dyDescent="0.2">
      <c r="B3524" s="46" t="s">
        <v>51</v>
      </c>
      <c r="D3524" s="49">
        <f>_xll.qlCalendarAdvance(LocalCalendar,$D3523,B3524,"f",FALSE)</f>
        <v>64507</v>
      </c>
      <c r="E3524" s="49">
        <f>_xll.qlInterestRateIndexValueDate(IndexON,D3524)</f>
        <v>64507</v>
      </c>
      <c r="F3524" s="52">
        <f>IFERROR(_xll.qlIndexFixing(IndexON,D3524,TRUE,_xll.ohTrigger(RecalcTrigger,TriggerON)),NA())</f>
        <v>1.2122781334618082E-2</v>
      </c>
      <c r="H3524" s="49">
        <f>_xll.qlCalendarAdvance(IborCalendar,$H3523,B3524,"f",FALSE)</f>
        <v>64480</v>
      </c>
      <c r="I3524" s="49">
        <f>_xll.qlInterestRateIndexValueDate(Index1M,$H3524)</f>
        <v>64482</v>
      </c>
      <c r="J3524" s="52">
        <f>IFERROR(_xll.qlIndexFixing(Index1M,$H3524,TRUE,_xll.ohTrigger(RecalcTrigger,Trigger1M)),NA())</f>
        <v>1.5205160954078756E-2</v>
      </c>
      <c r="K3524" s="52">
        <f>IFERROR(_xll.qlIndexFixing(ONIndex1M,I3524,TRUE,_xll.ohTrigger(RecalcTrigger,Trigger1M)),NA())</f>
        <v>1.519521546253344E-2</v>
      </c>
      <c r="L3524" s="52">
        <f>IFERROR(_xll.qlIndexFixing(Index3M,H3524,TRUE,_xll.ohTrigger(RecalcTrigger,Trigger3M)),NA())</f>
        <v>1.6727461182643431E-2</v>
      </c>
      <c r="M3524" s="52">
        <f>IFERROR(_xll.qlIndexFixing(ONIndex3M,I3524,TRUE,_xll.ohTrigger(RecalcTrigger,Trigger3M)),NA())</f>
        <v>1.6692196483276689E-2</v>
      </c>
      <c r="N3524" s="52" t="e">
        <f>IFERROR(_xll.qlIndexFixing(Index6M,$H3524,TRUE,_xll.ohTrigger(RecalcTrigger,Trigger6M)),NA())</f>
        <v>#N/A</v>
      </c>
      <c r="O3524" s="52">
        <f>IFERROR(_xll.qlIndexFixing(ONIndex6M,I3524,TRUE,_xll.ohTrigger(RecalcTrigger,Trigger6M)),NA())</f>
        <v>1.8530710891750957E-2</v>
      </c>
      <c r="P3524" s="52" t="e">
        <f>IFERROR(_xll.qlIndexFixing(Index1Y,$H3524,TRUE,_xll.ohTrigger(RecalcTrigger,Trigger1Y)),NA())</f>
        <v>#N/A</v>
      </c>
      <c r="Q3524" s="52">
        <f>IFERROR(_xll.qlIndexFixing(ONIndex1Y,I3524,TRUE,_xll.ohTrigger(RecalcTrigger,Trigger1Y)),NA())</f>
        <v>2.0457177497270607E-2</v>
      </c>
    </row>
    <row r="3525" spans="2:17" x14ac:dyDescent="0.2">
      <c r="B3525" s="46" t="s">
        <v>51</v>
      </c>
      <c r="D3525" s="49">
        <f>_xll.qlCalendarAdvance(LocalCalendar,$D3524,B3525,"f",FALSE)</f>
        <v>64514</v>
      </c>
      <c r="E3525" s="49">
        <f>_xll.qlInterestRateIndexValueDate(IndexON,D3525)</f>
        <v>64514</v>
      </c>
      <c r="F3525" s="52">
        <f>IFERROR(_xll.qlIndexFixing(IndexON,D3525,TRUE,_xll.ohTrigger(RecalcTrigger,TriggerON)),NA())</f>
        <v>1.2122781334618082E-2</v>
      </c>
      <c r="H3525" s="49">
        <f>_xll.qlCalendarAdvance(IborCalendar,$H3524,B3525,"f",FALSE)</f>
        <v>64487</v>
      </c>
      <c r="I3525" s="49">
        <f>_xll.qlInterestRateIndexValueDate(Index1M,$H3525)</f>
        <v>64489</v>
      </c>
      <c r="J3525" s="52">
        <f>IFERROR(_xll.qlIndexFixing(Index1M,$H3525,TRUE,_xll.ohTrigger(RecalcTrigger,Trigger1M)),NA())</f>
        <v>1.5205160954078756E-2</v>
      </c>
      <c r="K3525" s="52">
        <f>IFERROR(_xll.qlIndexFixing(ONIndex1M,I3525,TRUE,_xll.ohTrigger(RecalcTrigger,Trigger1M)),NA())</f>
        <v>1.519521546253344E-2</v>
      </c>
      <c r="L3525" s="52">
        <f>IFERROR(_xll.qlIndexFixing(Index3M,H3525,TRUE,_xll.ohTrigger(RecalcTrigger,Trigger3M)),NA())</f>
        <v>1.6727461182642563E-2</v>
      </c>
      <c r="M3525" s="52">
        <f>IFERROR(_xll.qlIndexFixing(ONIndex3M,I3525,TRUE,_xll.ohTrigger(RecalcTrigger,Trigger3M)),NA())</f>
        <v>1.6692196483276689E-2</v>
      </c>
      <c r="N3525" s="52" t="e">
        <f>IFERROR(_xll.qlIndexFixing(Index6M,$H3525,TRUE,_xll.ohTrigger(RecalcTrigger,Trigger6M)),NA())</f>
        <v>#N/A</v>
      </c>
      <c r="O3525" s="52">
        <f>IFERROR(_xll.qlIndexFixing(ONIndex6M,I3525,TRUE,_xll.ohTrigger(RecalcTrigger,Trigger6M)),NA())</f>
        <v>1.8530709097426268E-2</v>
      </c>
      <c r="P3525" s="52" t="e">
        <f>IFERROR(_xll.qlIndexFixing(Index1Y,$H3525,TRUE,_xll.ohTrigger(RecalcTrigger,Trigger1Y)),NA())</f>
        <v>#N/A</v>
      </c>
      <c r="Q3525" s="52">
        <f>IFERROR(_xll.qlIndexFixing(ONIndex1Y,I3525,TRUE,_xll.ohTrigger(RecalcTrigger,Trigger1Y)),NA())</f>
        <v>2.0457174341155238E-2</v>
      </c>
    </row>
    <row r="3526" spans="2:17" x14ac:dyDescent="0.2">
      <c r="B3526" s="46" t="s">
        <v>51</v>
      </c>
      <c r="D3526" s="49">
        <f>_xll.qlCalendarAdvance(LocalCalendar,$D3525,B3526,"f",FALSE)</f>
        <v>64521</v>
      </c>
      <c r="E3526" s="49">
        <f>_xll.qlInterestRateIndexValueDate(IndexON,D3526)</f>
        <v>64521</v>
      </c>
      <c r="F3526" s="52">
        <f>IFERROR(_xll.qlIndexFixing(IndexON,D3526,TRUE,_xll.ohTrigger(RecalcTrigger,TriggerON)),NA())</f>
        <v>1.2122781334618082E-2</v>
      </c>
      <c r="H3526" s="49">
        <f>_xll.qlCalendarAdvance(IborCalendar,$H3525,B3526,"f",FALSE)</f>
        <v>64494</v>
      </c>
      <c r="I3526" s="49">
        <f>_xll.qlInterestRateIndexValueDate(Index1M,$H3526)</f>
        <v>64496</v>
      </c>
      <c r="J3526" s="52">
        <f>IFERROR(_xll.qlIndexFixing(Index1M,$H3526,TRUE,_xll.ohTrigger(RecalcTrigger,Trigger1M)),NA())</f>
        <v>1.5204198107933355E-2</v>
      </c>
      <c r="K3526" s="52">
        <f>IFERROR(_xll.qlIndexFixing(ONIndex1M,I3526,TRUE,_xll.ohTrigger(RecalcTrigger,Trigger1M)),NA())</f>
        <v>1.519521546253344E-2</v>
      </c>
      <c r="L3526" s="52">
        <f>IFERROR(_xll.qlIndexFixing(Index3M,H3526,TRUE,_xll.ohTrigger(RecalcTrigger,Trigger3M)),NA())</f>
        <v>1.6727461182643431E-2</v>
      </c>
      <c r="M3526" s="52">
        <f>IFERROR(_xll.qlIndexFixing(ONIndex3M,I3526,TRUE,_xll.ohTrigger(RecalcTrigger,Trigger3M)),NA())</f>
        <v>1.6692196483196753E-2</v>
      </c>
      <c r="N3526" s="52" t="e">
        <f>IFERROR(_xll.qlIndexFixing(Index6M,$H3526,TRUE,_xll.ohTrigger(RecalcTrigger,Trigger6M)),NA())</f>
        <v>#N/A</v>
      </c>
      <c r="O3526" s="52">
        <f>IFERROR(_xll.qlIndexFixing(ONIndex6M,I3526,TRUE,_xll.ohTrigger(RecalcTrigger,Trigger6M)),NA())</f>
        <v>1.8530707477601993E-2</v>
      </c>
      <c r="P3526" s="52" t="e">
        <f>IFERROR(_xll.qlIndexFixing(Index1Y,$H3526,TRUE,_xll.ohTrigger(RecalcTrigger,Trigger1Y)),NA())</f>
        <v>#N/A</v>
      </c>
      <c r="Q3526" s="52">
        <f>IFERROR(_xll.qlIndexFixing(ONIndex1Y,I3526,TRUE,_xll.ohTrigger(RecalcTrigger,Trigger1Y)),NA())</f>
        <v>2.0457171491834458E-2</v>
      </c>
    </row>
    <row r="3527" spans="2:17" x14ac:dyDescent="0.2">
      <c r="B3527" s="46" t="s">
        <v>51</v>
      </c>
      <c r="D3527" s="49">
        <f>_xll.qlCalendarAdvance(LocalCalendar,$D3526,B3527,"f",FALSE)</f>
        <v>64528</v>
      </c>
      <c r="E3527" s="49">
        <f>_xll.qlInterestRateIndexValueDate(IndexON,D3527)</f>
        <v>64528</v>
      </c>
      <c r="F3527" s="52">
        <f>IFERROR(_xll.qlIndexFixing(IndexON,D3527,TRUE,_xll.ohTrigger(RecalcTrigger,TriggerON)),NA())</f>
        <v>1.2122781334698018E-2</v>
      </c>
      <c r="H3527" s="49">
        <f>_xll.qlCalendarAdvance(IborCalendar,$H3526,B3527,"f",FALSE)</f>
        <v>64501</v>
      </c>
      <c r="I3527" s="49">
        <f>_xll.qlInterestRateIndexValueDate(Index1M,$H3527)</f>
        <v>64503</v>
      </c>
      <c r="J3527" s="52">
        <f>IFERROR(_xll.qlIndexFixing(Index1M,$H3527,TRUE,_xll.ohTrigger(RecalcTrigger,Trigger1M)),NA())</f>
        <v>1.5205481920861756E-2</v>
      </c>
      <c r="K3527" s="52">
        <f>IFERROR(_xll.qlIndexFixing(ONIndex1M,I3527,TRUE,_xll.ohTrigger(RecalcTrigger,Trigger1M)),NA())</f>
        <v>1.5195215462613376E-2</v>
      </c>
      <c r="L3527" s="52">
        <f>IFERROR(_xll.qlIndexFixing(Index3M,H3527,TRUE,_xll.ohTrigger(RecalcTrigger,Trigger3M)),NA())</f>
        <v>1.6727461182643431E-2</v>
      </c>
      <c r="M3527" s="52">
        <f>IFERROR(_xll.qlIndexFixing(ONIndex3M,I3527,TRUE,_xll.ohTrigger(RecalcTrigger,Trigger3M)),NA())</f>
        <v>1.6692196483276689E-2</v>
      </c>
      <c r="N3527" s="52" t="e">
        <f>IFERROR(_xll.qlIndexFixing(Index6M,$H3527,TRUE,_xll.ohTrigger(RecalcTrigger,Trigger6M)),NA())</f>
        <v>#N/A</v>
      </c>
      <c r="O3527" s="52">
        <f>IFERROR(_xll.qlIndexFixing(ONIndex6M,I3527,TRUE,_xll.ohTrigger(RecalcTrigger,Trigger6M)),NA())</f>
        <v>1.853070603211826E-2</v>
      </c>
      <c r="P3527" s="52" t="e">
        <f>IFERROR(_xll.qlIndexFixing(Index1Y,$H3527,TRUE,_xll.ohTrigger(RecalcTrigger,Trigger1Y)),NA())</f>
        <v>#N/A</v>
      </c>
      <c r="Q3527" s="52">
        <f>IFERROR(_xll.qlIndexFixing(ONIndex1Y,I3527,TRUE,_xll.ohTrigger(RecalcTrigger,Trigger1Y)),NA())</f>
        <v>2.0457168949228333E-2</v>
      </c>
    </row>
    <row r="3528" spans="2:17" x14ac:dyDescent="0.2">
      <c r="B3528" s="46" t="s">
        <v>51</v>
      </c>
      <c r="D3528" s="49">
        <f>_xll.qlCalendarAdvance(LocalCalendar,$D3527,B3528,"f",FALSE)</f>
        <v>64536</v>
      </c>
      <c r="E3528" s="49">
        <f>_xll.qlInterestRateIndexValueDate(IndexON,D3528)</f>
        <v>64536</v>
      </c>
      <c r="F3528" s="52">
        <f>IFERROR(_xll.qlIndexFixing(IndexON,D3528,TRUE,_xll.ohTrigger(RecalcTrigger,TriggerON)),NA())</f>
        <v>1.2122781334698018E-2</v>
      </c>
      <c r="H3528" s="49">
        <f>_xll.qlCalendarAdvance(IborCalendar,$H3527,B3528,"f",FALSE)</f>
        <v>64508</v>
      </c>
      <c r="I3528" s="49">
        <f>_xll.qlInterestRateIndexValueDate(Index1M,$H3528)</f>
        <v>64510</v>
      </c>
      <c r="J3528" s="52">
        <f>IFERROR(_xll.qlIndexFixing(Index1M,$H3528,TRUE,_xll.ohTrigger(RecalcTrigger,Trigger1M)),NA())</f>
        <v>1.5205160954078756E-2</v>
      </c>
      <c r="K3528" s="52">
        <f>IFERROR(_xll.qlIndexFixing(ONIndex1M,I3528,TRUE,_xll.ohTrigger(RecalcTrigger,Trigger1M)),NA())</f>
        <v>1.519521546253344E-2</v>
      </c>
      <c r="L3528" s="52">
        <f>IFERROR(_xll.qlIndexFixing(Index3M,H3528,TRUE,_xll.ohTrigger(RecalcTrigger,Trigger3M)),NA())</f>
        <v>1.6727461182643431E-2</v>
      </c>
      <c r="M3528" s="52">
        <f>IFERROR(_xll.qlIndexFixing(ONIndex3M,I3528,TRUE,_xll.ohTrigger(RecalcTrigger,Trigger3M)),NA())</f>
        <v>1.6692196483196753E-2</v>
      </c>
      <c r="N3528" s="52" t="e">
        <f>IFERROR(_xll.qlIndexFixing(Index6M,$H3528,TRUE,_xll.ohTrigger(RecalcTrigger,Trigger6M)),NA())</f>
        <v>#N/A</v>
      </c>
      <c r="O3528" s="52">
        <f>IFERROR(_xll.qlIndexFixing(ONIndex6M,I3528,TRUE,_xll.ohTrigger(RecalcTrigger,Trigger6M)),NA())</f>
        <v>1.8530704761055006E-2</v>
      </c>
      <c r="P3528" s="52" t="e">
        <f>IFERROR(_xll.qlIndexFixing(Index1Y,$H3528,TRUE,_xll.ohTrigger(RecalcTrigger,Trigger1Y)),NA())</f>
        <v>#N/A</v>
      </c>
      <c r="Q3528" s="52">
        <f>IFERROR(_xll.qlIndexFixing(ONIndex1Y,I3528,TRUE,_xll.ohTrigger(RecalcTrigger,Trigger1Y)),NA())</f>
        <v>2.0457166713576669E-2</v>
      </c>
    </row>
    <row r="3529" spans="2:17" x14ac:dyDescent="0.2">
      <c r="B3529" s="46" t="s">
        <v>51</v>
      </c>
      <c r="D3529" s="49">
        <f>_xll.qlCalendarAdvance(LocalCalendar,$D3528,B3529,"f",FALSE)</f>
        <v>64543</v>
      </c>
      <c r="E3529" s="49">
        <f>_xll.qlInterestRateIndexValueDate(IndexON,D3529)</f>
        <v>64543</v>
      </c>
      <c r="F3529" s="52">
        <f>IFERROR(_xll.qlIndexFixing(IndexON,D3529,TRUE,_xll.ohTrigger(RecalcTrigger,TriggerON)),NA())</f>
        <v>1.2122781334698018E-2</v>
      </c>
      <c r="H3529" s="49">
        <f>_xll.qlCalendarAdvance(IborCalendar,$H3528,B3529,"f",FALSE)</f>
        <v>64515</v>
      </c>
      <c r="I3529" s="49">
        <f>_xll.qlInterestRateIndexValueDate(Index1M,$H3529)</f>
        <v>64517</v>
      </c>
      <c r="J3529" s="52">
        <f>IFERROR(_xll.qlIndexFixing(Index1M,$H3529,TRUE,_xll.ohTrigger(RecalcTrigger,Trigger1M)),NA())</f>
        <v>1.5205160954078756E-2</v>
      </c>
      <c r="K3529" s="52">
        <f>IFERROR(_xll.qlIndexFixing(ONIndex1M,I3529,TRUE,_xll.ohTrigger(RecalcTrigger,Trigger1M)),NA())</f>
        <v>1.519521546253344E-2</v>
      </c>
      <c r="L3529" s="52">
        <f>IFERROR(_xll.qlIndexFixing(Index3M,H3529,TRUE,_xll.ohTrigger(RecalcTrigger,Trigger3M)),NA())</f>
        <v>1.6727461182643431E-2</v>
      </c>
      <c r="M3529" s="52">
        <f>IFERROR(_xll.qlIndexFixing(ONIndex3M,I3529,TRUE,_xll.ohTrigger(RecalcTrigger,Trigger3M)),NA())</f>
        <v>1.6692196483276689E-2</v>
      </c>
      <c r="N3529" s="52" t="e">
        <f>IFERROR(_xll.qlIndexFixing(Index6M,$H3529,TRUE,_xll.ohTrigger(RecalcTrigger,Trigger6M)),NA())</f>
        <v>#N/A</v>
      </c>
      <c r="O3529" s="52">
        <f>IFERROR(_xll.qlIndexFixing(ONIndex6M,I3529,TRUE,_xll.ohTrigger(RecalcTrigger,Trigger6M)),NA())</f>
        <v>1.8530703664572101E-2</v>
      </c>
      <c r="P3529" s="52" t="e">
        <f>IFERROR(_xll.qlIndexFixing(Index1Y,$H3529,TRUE,_xll.ohTrigger(RecalcTrigger,Trigger1Y)),NA())</f>
        <v>#N/A</v>
      </c>
      <c r="Q3529" s="52">
        <f>IFERROR(_xll.qlIndexFixing(ONIndex1Y,I3529,TRUE,_xll.ohTrigger(RecalcTrigger,Trigger1Y)),NA())</f>
        <v>2.0457164784959403E-2</v>
      </c>
    </row>
    <row r="3530" spans="2:17" x14ac:dyDescent="0.2">
      <c r="B3530" s="46" t="s">
        <v>51</v>
      </c>
      <c r="D3530" s="49">
        <f>_xll.qlCalendarAdvance(LocalCalendar,$D3529,B3530,"f",FALSE)</f>
        <v>64550</v>
      </c>
      <c r="E3530" s="49">
        <f>_xll.qlInterestRateIndexValueDate(IndexON,D3530)</f>
        <v>64550</v>
      </c>
      <c r="F3530" s="52">
        <f>IFERROR(_xll.qlIndexFixing(IndexON,D3530,TRUE,_xll.ohTrigger(RecalcTrigger,TriggerON)),NA())</f>
        <v>1.2122781334618082E-2</v>
      </c>
      <c r="H3530" s="49">
        <f>_xll.qlCalendarAdvance(IborCalendar,$H3529,B3530,"f",FALSE)</f>
        <v>64522</v>
      </c>
      <c r="I3530" s="49">
        <f>_xll.qlInterestRateIndexValueDate(Index1M,$H3530)</f>
        <v>64524</v>
      </c>
      <c r="J3530" s="52">
        <f>IFERROR(_xll.qlIndexFixing(Index1M,$H3530,TRUE,_xll.ohTrigger(RecalcTrigger,Trigger1M)),NA())</f>
        <v>1.5205160954078756E-2</v>
      </c>
      <c r="K3530" s="52">
        <f>IFERROR(_xll.qlIndexFixing(ONIndex1M,I3530,TRUE,_xll.ohTrigger(RecalcTrigger,Trigger1M)),NA())</f>
        <v>1.5195215462613376E-2</v>
      </c>
      <c r="L3530" s="52">
        <f>IFERROR(_xll.qlIndexFixing(Index3M,H3530,TRUE,_xll.ohTrigger(RecalcTrigger,Trigger3M)),NA())</f>
        <v>1.6727461182643431E-2</v>
      </c>
      <c r="M3530" s="52">
        <f>IFERROR(_xll.qlIndexFixing(ONIndex3M,I3530,TRUE,_xll.ohTrigger(RecalcTrigger,Trigger3M)),NA())</f>
        <v>1.6692196483276689E-2</v>
      </c>
      <c r="N3530" s="52" t="e">
        <f>IFERROR(_xll.qlIndexFixing(Index6M,$H3530,TRUE,_xll.ohTrigger(RecalcTrigger,Trigger6M)),NA())</f>
        <v>#N/A</v>
      </c>
      <c r="O3530" s="52">
        <f>IFERROR(_xll.qlIndexFixing(ONIndex6M,I3530,TRUE,_xll.ohTrigger(RecalcTrigger,Trigger6M)),NA())</f>
        <v>1.8530702742429739E-2</v>
      </c>
      <c r="P3530" s="52" t="e">
        <f>IFERROR(_xll.qlIndexFixing(Index1Y,$H3530,TRUE,_xll.ohTrigger(RecalcTrigger,Trigger1Y)),NA())</f>
        <v>#N/A</v>
      </c>
      <c r="Q3530" s="52">
        <f>IFERROR(_xll.qlIndexFixing(ONIndex1Y,I3530,TRUE,_xll.ohTrigger(RecalcTrigger,Trigger1Y)),NA())</f>
        <v>2.0457163162976855E-2</v>
      </c>
    </row>
    <row r="3531" spans="2:17" x14ac:dyDescent="0.2">
      <c r="B3531" s="46" t="s">
        <v>51</v>
      </c>
      <c r="D3531" s="49">
        <f>_xll.qlCalendarAdvance(LocalCalendar,$D3530,B3531,"f",FALSE)</f>
        <v>64557</v>
      </c>
      <c r="E3531" s="49">
        <f>_xll.qlInterestRateIndexValueDate(IndexON,D3531)</f>
        <v>64557</v>
      </c>
      <c r="F3531" s="52">
        <f>IFERROR(_xll.qlIndexFixing(IndexON,D3531,TRUE,_xll.ohTrigger(RecalcTrigger,TriggerON)),NA())</f>
        <v>1.2122781334618082E-2</v>
      </c>
      <c r="H3531" s="49">
        <f>_xll.qlCalendarAdvance(IborCalendar,$H3530,B3531,"f",FALSE)</f>
        <v>64529</v>
      </c>
      <c r="I3531" s="49">
        <f>_xll.qlInterestRateIndexValueDate(Index1M,$H3531)</f>
        <v>64531</v>
      </c>
      <c r="J3531" s="52">
        <f>IFERROR(_xll.qlIndexFixing(Index1M,$H3531,TRUE,_xll.ohTrigger(RecalcTrigger,Trigger1M)),NA())</f>
        <v>1.5205160954081254E-2</v>
      </c>
      <c r="K3531" s="52">
        <f>IFERROR(_xll.qlIndexFixing(ONIndex1M,I3531,TRUE,_xll.ohTrigger(RecalcTrigger,Trigger1M)),NA())</f>
        <v>1.5195215462613376E-2</v>
      </c>
      <c r="L3531" s="52">
        <f>IFERROR(_xll.qlIndexFixing(Index3M,H3531,TRUE,_xll.ohTrigger(RecalcTrigger,Trigger3M)),NA())</f>
        <v>1.6727073119058276E-2</v>
      </c>
      <c r="M3531" s="52">
        <f>IFERROR(_xll.qlIndexFixing(ONIndex3M,I3531,TRUE,_xll.ohTrigger(RecalcTrigger,Trigger3M)),NA())</f>
        <v>1.6692196483196753E-2</v>
      </c>
      <c r="N3531" s="52" t="e">
        <f>IFERROR(_xll.qlIndexFixing(Index6M,$H3531,TRUE,_xll.ohTrigger(RecalcTrigger,Trigger6M)),NA())</f>
        <v>#N/A</v>
      </c>
      <c r="O3531" s="52">
        <f>IFERROR(_xll.qlIndexFixing(ONIndex6M,I3531,TRUE,_xll.ohTrigger(RecalcTrigger,Trigger6M)),NA())</f>
        <v>1.8530701994707854E-2</v>
      </c>
      <c r="P3531" s="52" t="e">
        <f>IFERROR(_xll.qlIndexFixing(Index1Y,$H3531,TRUE,_xll.ohTrigger(RecalcTrigger,Trigger1Y)),NA())</f>
        <v>#N/A</v>
      </c>
      <c r="Q3531" s="52">
        <f>IFERROR(_xll.qlIndexFixing(ONIndex1Y,I3531,TRUE,_xll.ohTrigger(RecalcTrigger,Trigger1Y)),NA())</f>
        <v>2.0457161847868832E-2</v>
      </c>
    </row>
    <row r="3532" spans="2:17" x14ac:dyDescent="0.2">
      <c r="B3532" s="46" t="s">
        <v>51</v>
      </c>
      <c r="D3532" s="49">
        <f>_xll.qlCalendarAdvance(LocalCalendar,$D3531,B3532,"f",FALSE)</f>
        <v>64564</v>
      </c>
      <c r="E3532" s="49">
        <f>_xll.qlInterestRateIndexValueDate(IndexON,D3532)</f>
        <v>64564</v>
      </c>
      <c r="F3532" s="52">
        <f>IFERROR(_xll.qlIndexFixing(IndexON,D3532,TRUE,_xll.ohTrigger(RecalcTrigger,TriggerON)),NA())</f>
        <v>1.2122781334698018E-2</v>
      </c>
      <c r="H3532" s="49">
        <f>_xll.qlCalendarAdvance(IborCalendar,$H3531,B3532,"f",FALSE)</f>
        <v>64536</v>
      </c>
      <c r="I3532" s="49">
        <f>_xll.qlInterestRateIndexValueDate(Index1M,$H3532)</f>
        <v>64538</v>
      </c>
      <c r="J3532" s="52">
        <f>IFERROR(_xll.qlIndexFixing(Index1M,$H3532,TRUE,_xll.ohTrigger(RecalcTrigger,Trigger1M)),NA())</f>
        <v>1.5205481920859335E-2</v>
      </c>
      <c r="K3532" s="52">
        <f>IFERROR(_xll.qlIndexFixing(ONIndex1M,I3532,TRUE,_xll.ohTrigger(RecalcTrigger,Trigger1M)),NA())</f>
        <v>1.519521546253344E-2</v>
      </c>
      <c r="L3532" s="52">
        <f>IFERROR(_xll.qlIndexFixing(Index3M,H3532,TRUE,_xll.ohTrigger(RecalcTrigger,Trigger3M)),NA())</f>
        <v>1.6727073119059153E-2</v>
      </c>
      <c r="M3532" s="52">
        <f>IFERROR(_xll.qlIndexFixing(ONIndex3M,I3532,TRUE,_xll.ohTrigger(RecalcTrigger,Trigger3M)),NA())</f>
        <v>1.6692196483276689E-2</v>
      </c>
      <c r="N3532" s="52" t="e">
        <f>IFERROR(_xll.qlIndexFixing(Index6M,$H3532,TRUE,_xll.ohTrigger(RecalcTrigger,Trigger6M)),NA())</f>
        <v>#N/A</v>
      </c>
      <c r="O3532" s="52">
        <f>IFERROR(_xll.qlIndexFixing(ONIndex6M,I3532,TRUE,_xll.ohTrigger(RecalcTrigger,Trigger6M)),NA())</f>
        <v>1.853070142156632E-2</v>
      </c>
      <c r="P3532" s="52" t="e">
        <f>IFERROR(_xll.qlIndexFixing(Index1Y,$H3532,TRUE,_xll.ohTrigger(RecalcTrigger,Trigger1Y)),NA())</f>
        <v>#N/A</v>
      </c>
      <c r="Q3532" s="52">
        <f>IFERROR(_xll.qlIndexFixing(ONIndex1Y,I3532,TRUE,_xll.ohTrigger(RecalcTrigger,Trigger1Y)),NA())</f>
        <v>2.0457160839715272E-2</v>
      </c>
    </row>
    <row r="3533" spans="2:17" x14ac:dyDescent="0.2">
      <c r="B3533" s="46" t="s">
        <v>51</v>
      </c>
      <c r="D3533" s="49">
        <f>_xll.qlCalendarAdvance(LocalCalendar,$D3532,B3533,"f",FALSE)</f>
        <v>64571</v>
      </c>
      <c r="E3533" s="49">
        <f>_xll.qlInterestRateIndexValueDate(IndexON,D3533)</f>
        <v>64571</v>
      </c>
      <c r="F3533" s="52">
        <f>IFERROR(_xll.qlIndexFixing(IndexON,D3533,TRUE,_xll.ohTrigger(RecalcTrigger,TriggerON)),NA())</f>
        <v>1.2122781334618082E-2</v>
      </c>
      <c r="H3533" s="49">
        <f>_xll.qlCalendarAdvance(IborCalendar,$H3532,B3533,"f",FALSE)</f>
        <v>64543</v>
      </c>
      <c r="I3533" s="49">
        <f>_xll.qlInterestRateIndexValueDate(Index1M,$H3533)</f>
        <v>64545</v>
      </c>
      <c r="J3533" s="52">
        <f>IFERROR(_xll.qlIndexFixing(Index1M,$H3533,TRUE,_xll.ohTrigger(RecalcTrigger,Trigger1M)),NA())</f>
        <v>1.5205160954081254E-2</v>
      </c>
      <c r="K3533" s="52">
        <f>IFERROR(_xll.qlIndexFixing(ONIndex1M,I3533,TRUE,_xll.ohTrigger(RecalcTrigger,Trigger1M)),NA())</f>
        <v>1.5195215462613376E-2</v>
      </c>
      <c r="L3533" s="52">
        <f>IFERROR(_xll.qlIndexFixing(Index3M,H3533,TRUE,_xll.ohTrigger(RecalcTrigger,Trigger3M)),NA())</f>
        <v>1.6727073119059153E-2</v>
      </c>
      <c r="M3533" s="52">
        <f>IFERROR(_xll.qlIndexFixing(ONIndex3M,I3533,TRUE,_xll.ohTrigger(RecalcTrigger,Trigger3M)),NA())</f>
        <v>1.6692196483276689E-2</v>
      </c>
      <c r="N3533" s="52" t="e">
        <f>IFERROR(_xll.qlIndexFixing(Index6M,$H3533,TRUE,_xll.ohTrigger(RecalcTrigger,Trigger6M)),NA())</f>
        <v>#N/A</v>
      </c>
      <c r="O3533" s="52">
        <f>IFERROR(_xll.qlIndexFixing(ONIndex6M,I3533,TRUE,_xll.ohTrigger(RecalcTrigger,Trigger6M)),NA())</f>
        <v>1.8530701022845264E-2</v>
      </c>
      <c r="P3533" s="52" t="e">
        <f>IFERROR(_xll.qlIndexFixing(Index1Y,$H3533,TRUE,_xll.ohTrigger(RecalcTrigger,Trigger1Y)),NA())</f>
        <v>#N/A</v>
      </c>
      <c r="Q3533" s="52">
        <f>IFERROR(_xll.qlIndexFixing(ONIndex1Y,I3533,TRUE,_xll.ohTrigger(RecalcTrigger,Trigger1Y)),NA())</f>
        <v>2.0457160138196429E-2</v>
      </c>
    </row>
    <row r="3534" spans="2:17" x14ac:dyDescent="0.2">
      <c r="B3534" s="46" t="s">
        <v>51</v>
      </c>
      <c r="D3534" s="49">
        <f>_xll.qlCalendarAdvance(LocalCalendar,$D3533,B3534,"f",FALSE)</f>
        <v>64578</v>
      </c>
      <c r="E3534" s="49">
        <f>_xll.qlInterestRateIndexValueDate(IndexON,D3534)</f>
        <v>64578</v>
      </c>
      <c r="F3534" s="52">
        <f>IFERROR(_xll.qlIndexFixing(IndexON,D3534,TRUE,_xll.ohTrigger(RecalcTrigger,TriggerON)),NA())</f>
        <v>1.2122781334538146E-2</v>
      </c>
      <c r="H3534" s="49">
        <f>_xll.qlCalendarAdvance(IborCalendar,$H3533,B3534,"f",FALSE)</f>
        <v>64550</v>
      </c>
      <c r="I3534" s="49">
        <f>_xll.qlInterestRateIndexValueDate(Index1M,$H3534)</f>
        <v>64552</v>
      </c>
      <c r="J3534" s="52">
        <f>IFERROR(_xll.qlIndexFixing(Index1M,$H3534,TRUE,_xll.ohTrigger(RecalcTrigger,Trigger1M)),NA())</f>
        <v>1.5205160954081254E-2</v>
      </c>
      <c r="K3534" s="52">
        <f>IFERROR(_xll.qlIndexFixing(ONIndex1M,I3534,TRUE,_xll.ohTrigger(RecalcTrigger,Trigger1M)),NA())</f>
        <v>1.5195215462693312E-2</v>
      </c>
      <c r="L3534" s="52">
        <f>IFERROR(_xll.qlIndexFixing(Index3M,H3534,TRUE,_xll.ohTrigger(RecalcTrigger,Trigger3M)),NA())</f>
        <v>1.6727073119059153E-2</v>
      </c>
      <c r="M3534" s="52">
        <f>IFERROR(_xll.qlIndexFixing(ONIndex3M,I3534,TRUE,_xll.ohTrigger(RecalcTrigger,Trigger3M)),NA())</f>
        <v>1.6692196483276689E-2</v>
      </c>
      <c r="N3534" s="52" t="e">
        <f>IFERROR(_xll.qlIndexFixing(Index6M,$H3534,TRUE,_xll.ohTrigger(RecalcTrigger,Trigger6M)),NA())</f>
        <v>#N/A</v>
      </c>
      <c r="O3534" s="52">
        <f>IFERROR(_xll.qlIndexFixing(ONIndex6M,I3534,TRUE,_xll.ohTrigger(RecalcTrigger,Trigger6M)),NA())</f>
        <v>1.8530700798624622E-2</v>
      </c>
      <c r="P3534" s="52" t="e">
        <f>IFERROR(_xll.qlIndexFixing(Index1Y,$H3534,TRUE,_xll.ohTrigger(RecalcTrigger,Trigger1Y)),NA())</f>
        <v>#N/A</v>
      </c>
      <c r="Q3534" s="52">
        <f>IFERROR(_xll.qlIndexFixing(ONIndex1Y,I3534,TRUE,_xll.ohTrigger(RecalcTrigger,Trigger1Y)),NA())</f>
        <v>2.0457159743711983E-2</v>
      </c>
    </row>
    <row r="3535" spans="2:17" x14ac:dyDescent="0.2">
      <c r="B3535" s="46" t="s">
        <v>51</v>
      </c>
      <c r="D3535" s="49">
        <f>_xll.qlCalendarAdvance(LocalCalendar,$D3534,B3535,"f",FALSE)</f>
        <v>64585</v>
      </c>
      <c r="E3535" s="49">
        <f>_xll.qlInterestRateIndexValueDate(IndexON,D3535)</f>
        <v>64585</v>
      </c>
      <c r="F3535" s="52">
        <f>IFERROR(_xll.qlIndexFixing(IndexON,D3535,TRUE,_xll.ohTrigger(RecalcTrigger,TriggerON)),NA())</f>
        <v>1.2122781334618082E-2</v>
      </c>
      <c r="H3535" s="49">
        <f>_xll.qlCalendarAdvance(IborCalendar,$H3534,B3535,"f",FALSE)</f>
        <v>64557</v>
      </c>
      <c r="I3535" s="49">
        <f>_xll.qlInterestRateIndexValueDate(Index1M,$H3535)</f>
        <v>64559</v>
      </c>
      <c r="J3535" s="52">
        <f>IFERROR(_xll.qlIndexFixing(Index1M,$H3535,TRUE,_xll.ohTrigger(RecalcTrigger,Trigger1M)),NA())</f>
        <v>1.5205160954078756E-2</v>
      </c>
      <c r="K3535" s="52">
        <f>IFERROR(_xll.qlIndexFixing(ONIndex1M,I3535,TRUE,_xll.ohTrigger(RecalcTrigger,Trigger1M)),NA())</f>
        <v>1.519521546253344E-2</v>
      </c>
      <c r="L3535" s="52">
        <f>IFERROR(_xll.qlIndexFixing(Index3M,H3535,TRUE,_xll.ohTrigger(RecalcTrigger,Trigger3M)),NA())</f>
        <v>1.6728625445395551E-2</v>
      </c>
      <c r="M3535" s="52">
        <f>IFERROR(_xll.qlIndexFixing(ONIndex3M,I3535,TRUE,_xll.ohTrigger(RecalcTrigger,Trigger3M)),NA())</f>
        <v>1.6692196483276689E-2</v>
      </c>
      <c r="N3535" s="52" t="e">
        <f>IFERROR(_xll.qlIndexFixing(Index6M,$H3535,TRUE,_xll.ohTrigger(RecalcTrigger,Trigger6M)),NA())</f>
        <v>#N/A</v>
      </c>
      <c r="O3535" s="52" t="e">
        <f>IFERROR(_xll.qlIndexFixing(ONIndex6M,I3535,TRUE,_xll.ohTrigger(RecalcTrigger,Trigger6M)),NA())</f>
        <v>#N/A</v>
      </c>
      <c r="P3535" s="52" t="e">
        <f>IFERROR(_xll.qlIndexFixing(Index1Y,$H3535,TRUE,_xll.ohTrigger(RecalcTrigger,Trigger1Y)),NA())</f>
        <v>#N/A</v>
      </c>
      <c r="Q3535" s="52" t="e">
        <f>IFERROR(_xll.qlIndexFixing(ONIndex1Y,I3535,TRUE,_xll.ohTrigger(RecalcTrigger,Trigger1Y)),NA())</f>
        <v>#N/A</v>
      </c>
    </row>
    <row r="3536" spans="2:17" x14ac:dyDescent="0.2">
      <c r="B3536" s="46" t="s">
        <v>51</v>
      </c>
      <c r="D3536" s="49">
        <f>_xll.qlCalendarAdvance(LocalCalendar,$D3535,B3536,"f",FALSE)</f>
        <v>64592</v>
      </c>
      <c r="E3536" s="49">
        <f>_xll.qlInterestRateIndexValueDate(IndexON,D3536)</f>
        <v>64592</v>
      </c>
      <c r="F3536" s="52">
        <f>IFERROR(_xll.qlIndexFixing(IndexON,D3536,TRUE,_xll.ohTrigger(RecalcTrigger,TriggerON)),NA())</f>
        <v>1.2122781334618082E-2</v>
      </c>
      <c r="H3536" s="49">
        <f>_xll.qlCalendarAdvance(IborCalendar,$H3535,B3536,"f",FALSE)</f>
        <v>64564</v>
      </c>
      <c r="I3536" s="49">
        <f>_xll.qlInterestRateIndexValueDate(Index1M,$H3536)</f>
        <v>64566</v>
      </c>
      <c r="J3536" s="52">
        <f>IFERROR(_xll.qlIndexFixing(Index1M,$H3536,TRUE,_xll.ohTrigger(RecalcTrigger,Trigger1M)),NA())</f>
        <v>1.5205160954078756E-2</v>
      </c>
      <c r="K3536" s="52">
        <f>IFERROR(_xll.qlIndexFixing(ONIndex1M,I3536,TRUE,_xll.ohTrigger(RecalcTrigger,Trigger1M)),NA())</f>
        <v>1.519521546253344E-2</v>
      </c>
      <c r="L3536" s="52">
        <f>IFERROR(_xll.qlIndexFixing(Index3M,H3536,TRUE,_xll.ohTrigger(RecalcTrigger,Trigger3M)),NA())</f>
        <v>1.6727461182643431E-2</v>
      </c>
      <c r="M3536" s="52">
        <f>IFERROR(_xll.qlIndexFixing(ONIndex3M,I3536,TRUE,_xll.ohTrigger(RecalcTrigger,Trigger3M)),NA())</f>
        <v>1.6692196483276689E-2</v>
      </c>
      <c r="N3536" s="52" t="e">
        <f>IFERROR(_xll.qlIndexFixing(Index6M,$H3536,TRUE,_xll.ohTrigger(RecalcTrigger,Trigger6M)),NA())</f>
        <v>#N/A</v>
      </c>
      <c r="O3536" s="52" t="e">
        <f>IFERROR(_xll.qlIndexFixing(ONIndex6M,I3536,TRUE,_xll.ohTrigger(RecalcTrigger,Trigger6M)),NA())</f>
        <v>#N/A</v>
      </c>
      <c r="P3536" s="52" t="e">
        <f>IFERROR(_xll.qlIndexFixing(Index1Y,$H3536,TRUE,_xll.ohTrigger(RecalcTrigger,Trigger1Y)),NA())</f>
        <v>#N/A</v>
      </c>
      <c r="Q3536" s="52" t="e">
        <f>IFERROR(_xll.qlIndexFixing(ONIndex1Y,I3536,TRUE,_xll.ohTrigger(RecalcTrigger,Trigger1Y)),NA())</f>
        <v>#N/A</v>
      </c>
    </row>
    <row r="3537" spans="2:17" x14ac:dyDescent="0.2">
      <c r="B3537" s="47" t="s">
        <v>51</v>
      </c>
      <c r="D3537" s="50">
        <f>_xll.qlCalendarAdvance(LocalCalendar,$D3536,B3537,"f",FALSE)</f>
        <v>64599</v>
      </c>
      <c r="E3537" s="50">
        <f>_xll.qlInterestRateIndexValueDate(IndexON,D3537)</f>
        <v>64599</v>
      </c>
      <c r="F3537" s="53">
        <f>IFERROR(_xll.qlIndexFixing(IndexON,D3537,TRUE,_xll.ohTrigger(RecalcTrigger,TriggerON)),NA())</f>
        <v>1.2122985448304036E-2</v>
      </c>
      <c r="H3537" s="50">
        <f>_xll.qlCalendarAdvance(IborCalendar,$H3536,B3537,"f",FALSE)</f>
        <v>64571</v>
      </c>
      <c r="I3537" s="50">
        <f>_xll.qlInterestRateIndexValueDate(Index1M,$H3537)</f>
        <v>64573</v>
      </c>
      <c r="J3537" s="53">
        <f>IFERROR(_xll.qlIndexFixing(Index1M,$H3537,TRUE,_xll.ohTrigger(RecalcTrigger,Trigger1M)),NA())</f>
        <v>1.5205160954078756E-2</v>
      </c>
      <c r="K3537" s="53">
        <f>IFERROR(_xll.qlIndexFixing(ONIndex1M,I3537,TRUE,_xll.ohTrigger(RecalcTrigger,Trigger1M)),NA())</f>
        <v>1.5195215462613376E-2</v>
      </c>
      <c r="L3537" s="53">
        <f>IFERROR(_xll.qlIndexFixing(Index3M,H3537,TRUE,_xll.ohTrigger(RecalcTrigger,Trigger3M)),NA())</f>
        <v>1.6727461182644301E-2</v>
      </c>
      <c r="M3537" s="53">
        <f>IFERROR(_xll.qlIndexFixing(ONIndex3M,I3537,TRUE,_xll.ohTrigger(RecalcTrigger,Trigger3M)),NA())</f>
        <v>1.6692196483276689E-2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IMMFUTCheck</vt:lpstr>
      <vt:lpstr>IMMFUTDates</vt:lpstr>
      <vt:lpstr>IMMFUTNull</vt:lpstr>
      <vt:lpstr>IMMFUTQuotes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FONDI STEFANO</cp:lastModifiedBy>
  <dcterms:created xsi:type="dcterms:W3CDTF">2014-01-14T16:38:43Z</dcterms:created>
  <dcterms:modified xsi:type="dcterms:W3CDTF">2016-09-28T09:27:06Z</dcterms:modified>
</cp:coreProperties>
</file>